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trlProps/ctrlProp9.xml" ContentType="application/vnd.ms-excel.controlproperties+xml"/>
  <Override PartName="/xl/ctrlProps/ctrlProp16.xml" ContentType="application/vnd.ms-excel.controlproperties+xml"/>
  <Override PartName="/xl/ctrlProps/ctrlProp15.xml" ContentType="application/vnd.ms-excel.controlproperti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trlProps/ctrlProp14.xml" ContentType="application/vnd.ms-excel.controlproperties+xml"/>
  <Override PartName="/xl/ctrlProps/ctrlProp8.xml" ContentType="application/vnd.ms-excel.controlproperties+xml"/>
  <Override PartName="/xl/ctrlProps/ctrlProp13.xml" ContentType="application/vnd.ms-excel.controlproperties+xml"/>
  <Override PartName="/xl/ctrlProps/ctrlProp7.xml" ContentType="application/vnd.ms-excel.controlpropertie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trlProps/ctrlProp5.xml" ContentType="application/vnd.ms-excel.controlproperties+xml"/>
  <Override PartName="/xl/ctrlProps/ctrlProp12.xml" ContentType="application/vnd.ms-excel.controlproperties+xml"/>
  <Override PartName="/xl/ctrlProps/ctrlProp6.xml" ContentType="application/vnd.ms-excel.controlproperties+xml"/>
  <Override PartName="/xl/ctrlProps/ctrlProp11.xml" ContentType="application/vnd.ms-excel.controlproperties+xml"/>
  <Override PartName="/xl/sharedStrings.xml" ContentType="application/vnd.openxmlformats-officedocument.spreadsheetml.sharedStrings+xml"/>
  <Override PartName="/xl/ctrlProps/ctrlProp3.xml" ContentType="application/vnd.ms-excel.controlproperties+xml"/>
  <Override PartName="/xl/ctrlProps/ctrlProp4.xml" ContentType="application/vnd.ms-excel.controlproperties+xml"/>
  <Override PartName="/xl/ctrlProps/ctrlProp10.xml" ContentType="application/vnd.ms-excel.controlproperties+xml"/>
  <Override PartName="/xl/ctrlProps/ctrlProp2.xml" ContentType="application/vnd.ms-excel.controlproperties+xml"/>
  <Override PartName="/xl/ctrlProps/ctrlProp1.xml" ContentType="application/vnd.ms-excel.controlproperties+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hidePivotFieldList="1" defaultThemeVersion="124226"/>
  <bookViews>
    <workbookView xWindow="2010" yWindow="510" windowWidth="11415" windowHeight="7530" tabRatio="698" firstSheet="2" activeTab="7"/>
  </bookViews>
  <sheets>
    <sheet name="Introduction" sheetId="24" r:id="rId1"/>
    <sheet name="ANNEX IV A-WM VLA" sheetId="27" r:id="rId2"/>
    <sheet name="ANNEX IV A-WM WAL" sheetId="41" r:id="rId3"/>
    <sheet name="ANNEX IV A-WM BRU" sheetId="42" r:id="rId4"/>
    <sheet name="ANNEX IV A-WM" sheetId="40" r:id="rId5"/>
    <sheet name="ANNEX IV B-WM" sheetId="28" r:id="rId6"/>
    <sheet name="ANNEX IV A-WaM VLA" sheetId="43" r:id="rId7"/>
    <sheet name="ANNEX IV A-WaM WAL" sheetId="44" r:id="rId8"/>
    <sheet name="ANNEX IV A-WaM BRU" sheetId="45" r:id="rId9"/>
    <sheet name="ANNEX IV A-WaM " sheetId="34" r:id="rId10"/>
    <sheet name="ANNEX IV B-WaM" sheetId="35" r:id="rId11"/>
    <sheet name="LRTAP2019_BE2017" sheetId="36" r:id="rId12"/>
    <sheet name="LRTAP2019VLA2017" sheetId="37" r:id="rId13"/>
    <sheet name="LRTAP2019WAL2017" sheetId="38" r:id="rId14"/>
    <sheet name="LRTAP2019BRU2017" sheetId="39" r:id="rId15"/>
    <sheet name="Countries" sheetId="33" state="hidden" r:id="rId16"/>
  </sheets>
  <externalReferences>
    <externalReference r:id="rId17"/>
  </externalReferences>
  <definedNames>
    <definedName name="Activity_Data__From_1990" localSheetId="8">#REF!</definedName>
    <definedName name="Activity_Data__From_1990" localSheetId="7">#REF!</definedName>
    <definedName name="Activity_Data__From_1990" localSheetId="4">#REF!</definedName>
    <definedName name="Activity_Data__From_1990" localSheetId="3">#REF!</definedName>
    <definedName name="Activity_Data__From_1990" localSheetId="2">#REF!</definedName>
    <definedName name="Activity_Data__From_1990" localSheetId="11">#REF!</definedName>
    <definedName name="Activity_Data__From_1990" localSheetId="12">#REF!</definedName>
    <definedName name="Activity_Data__From_1990">#REF!</definedName>
    <definedName name="Annex_III_TableIIIB_GNFR_Codes" localSheetId="8">#REF!</definedName>
    <definedName name="Annex_III_TableIIIB_GNFR_Codes" localSheetId="7">#REF!</definedName>
    <definedName name="Annex_III_TableIIIB_GNFR_Codes" localSheetId="4">#REF!</definedName>
    <definedName name="Annex_III_TableIIIB_GNFR_Codes" localSheetId="3">#REF!</definedName>
    <definedName name="Annex_III_TableIIIB_GNFR_Codes" localSheetId="2">#REF!</definedName>
    <definedName name="Annex_III_TableIIIB_GNFR_Codes" localSheetId="11">#REF!</definedName>
    <definedName name="Annex_III_TableIIIB_GNFR_Codes" localSheetId="12">#REF!</definedName>
    <definedName name="Annex_III_TableIIIB_GNFR_Codes">#REF!</definedName>
    <definedName name="fg" localSheetId="8">#REF!</definedName>
    <definedName name="fg" localSheetId="7">#REF!</definedName>
    <definedName name="fg" localSheetId="4">#REF!</definedName>
    <definedName name="fg" localSheetId="3">#REF!</definedName>
    <definedName name="fg" localSheetId="2">#REF!</definedName>
    <definedName name="fg" localSheetId="11">#REF!</definedName>
    <definedName name="fg" localSheetId="12">#REF!</definedName>
    <definedName name="fg">#REF!</definedName>
    <definedName name="Heavy_Metals__from_1990" localSheetId="8">#REF!</definedName>
    <definedName name="Heavy_Metals__from_1990" localSheetId="7">#REF!</definedName>
    <definedName name="Heavy_Metals__from_1990" localSheetId="4">#REF!</definedName>
    <definedName name="Heavy_Metals__from_1990" localSheetId="3">#REF!</definedName>
    <definedName name="Heavy_Metals__from_1990" localSheetId="2">#REF!</definedName>
    <definedName name="Heavy_Metals__from_1990" localSheetId="11">#REF!</definedName>
    <definedName name="Heavy_Metals__from_1990" localSheetId="12">#REF!</definedName>
    <definedName name="Heavy_Metals__from_1990">#REF!</definedName>
    <definedName name="Main_Pollutants_and_Particulate" localSheetId="8">#REF!</definedName>
    <definedName name="Main_Pollutants_and_Particulate" localSheetId="7">#REF!</definedName>
    <definedName name="Main_Pollutants_and_Particulate" localSheetId="4">#REF!</definedName>
    <definedName name="Main_Pollutants_and_Particulate" localSheetId="3">#REF!</definedName>
    <definedName name="Main_Pollutants_and_Particulate" localSheetId="2">#REF!</definedName>
    <definedName name="Main_Pollutants_and_Particulate" localSheetId="11">#REF!</definedName>
    <definedName name="Main_Pollutants_and_Particulate" localSheetId="12">#REF!</definedName>
    <definedName name="Main_Pollutants_and_Particulate">#REF!</definedName>
    <definedName name="Persistent_Organic_Pollutants__POPs_From_1990" localSheetId="8">#REF!</definedName>
    <definedName name="Persistent_Organic_Pollutants__POPs_From_1990" localSheetId="7">#REF!</definedName>
    <definedName name="Persistent_Organic_Pollutants__POPs_From_1990" localSheetId="4">#REF!</definedName>
    <definedName name="Persistent_Organic_Pollutants__POPs_From_1990" localSheetId="3">#REF!</definedName>
    <definedName name="Persistent_Organic_Pollutants__POPs_From_1990" localSheetId="2">#REF!</definedName>
    <definedName name="Persistent_Organic_Pollutants__POPs_From_1990" localSheetId="11">#REF!</definedName>
    <definedName name="Persistent_Organic_Pollutants__POPs_From_1990" localSheetId="12">#REF!</definedName>
    <definedName name="Persistent_Organic_Pollutants__POPs_From_1990">#REF!</definedName>
    <definedName name="xz" localSheetId="8">#REF!</definedName>
    <definedName name="xz" localSheetId="7">#REF!</definedName>
    <definedName name="xz" localSheetId="4">#REF!</definedName>
    <definedName name="xz" localSheetId="3">#REF!</definedName>
    <definedName name="xz" localSheetId="2">#REF!</definedName>
    <definedName name="xz" localSheetId="11">#REF!</definedName>
    <definedName name="xz" localSheetId="12">#REF!</definedName>
    <definedName name="xz">#REF!</definedName>
  </definedNames>
  <calcPr calcId="125725"/>
</workbook>
</file>

<file path=xl/calcChain.xml><?xml version="1.0" encoding="utf-8"?>
<calcChain xmlns="http://schemas.openxmlformats.org/spreadsheetml/2006/main">
  <c r="K28" i="34"/>
  <c r="V28"/>
  <c r="W28"/>
  <c r="X37" i="40"/>
  <c r="L35" i="34"/>
  <c r="L31"/>
  <c r="F32"/>
  <c r="F36" i="40"/>
  <c r="R29" i="34"/>
  <c r="P30"/>
  <c r="Q30"/>
  <c r="R30"/>
  <c r="P31"/>
  <c r="Q31"/>
  <c r="R31"/>
  <c r="P32"/>
  <c r="Q32"/>
  <c r="R32"/>
  <c r="P33"/>
  <c r="Q33"/>
  <c r="R33"/>
  <c r="P34"/>
  <c r="Q34"/>
  <c r="P35"/>
  <c r="Q35"/>
  <c r="R35"/>
  <c r="P36"/>
  <c r="Q36"/>
  <c r="R36"/>
  <c r="P37"/>
  <c r="Q37"/>
  <c r="R37"/>
  <c r="P38"/>
  <c r="Q38"/>
  <c r="R38"/>
  <c r="Q28"/>
  <c r="R28"/>
  <c r="P28"/>
  <c r="L28"/>
  <c r="J22" i="35"/>
  <c r="J23"/>
  <c r="J21"/>
  <c r="AD23" i="34"/>
  <c r="AC23"/>
  <c r="AB23"/>
  <c r="X23"/>
  <c r="W23"/>
  <c r="R23"/>
  <c r="Q23"/>
  <c r="P23"/>
  <c r="L23"/>
  <c r="K23"/>
  <c r="J23"/>
  <c r="AD13"/>
  <c r="AC13"/>
  <c r="W13"/>
  <c r="R13"/>
  <c r="K13"/>
  <c r="L13"/>
  <c r="F13"/>
  <c r="AD13" i="40"/>
  <c r="AC13"/>
  <c r="AB13"/>
  <c r="X26"/>
  <c r="V13"/>
  <c r="R26"/>
  <c r="Q13"/>
  <c r="P13"/>
  <c r="L26"/>
  <c r="K13"/>
  <c r="J13"/>
  <c r="F13"/>
  <c r="D13"/>
  <c r="F23" i="34"/>
  <c r="E23"/>
  <c r="D23"/>
  <c r="X22"/>
  <c r="R22"/>
  <c r="L22"/>
  <c r="AD17"/>
  <c r="X17"/>
  <c r="L17"/>
  <c r="R26"/>
  <c r="Q26"/>
  <c r="P26"/>
  <c r="AD26"/>
  <c r="AB26"/>
  <c r="F26"/>
  <c r="E26"/>
  <c r="X26"/>
  <c r="W26"/>
  <c r="V26"/>
  <c r="K26"/>
  <c r="J26"/>
  <c r="R12"/>
  <c r="AD12"/>
  <c r="AB12"/>
  <c r="E12"/>
  <c r="D12"/>
  <c r="K12"/>
  <c r="W12"/>
  <c r="V12"/>
  <c r="AD42"/>
  <c r="AC42"/>
  <c r="AB42"/>
  <c r="AD40"/>
  <c r="AC40"/>
  <c r="AB40"/>
  <c r="X42"/>
  <c r="W42"/>
  <c r="V42"/>
  <c r="X40"/>
  <c r="W40"/>
  <c r="V40"/>
  <c r="R42"/>
  <c r="P42"/>
  <c r="R40"/>
  <c r="Q40"/>
  <c r="P40"/>
  <c r="R39"/>
  <c r="Q39"/>
  <c r="P39"/>
  <c r="L42"/>
  <c r="K42"/>
  <c r="J42"/>
  <c r="L40"/>
  <c r="K40"/>
  <c r="E40"/>
  <c r="F40"/>
  <c r="E42"/>
  <c r="F42"/>
  <c r="D42"/>
  <c r="D40"/>
  <c r="AC26" i="40"/>
  <c r="F26"/>
  <c r="E26"/>
  <c r="D26" i="34"/>
  <c r="D26" i="40"/>
  <c r="D27"/>
  <c r="K27"/>
  <c r="J26"/>
  <c r="Q12"/>
  <c r="F22" i="34"/>
  <c r="AD17" i="40"/>
  <c r="X17"/>
  <c r="F17"/>
  <c r="L25" i="34"/>
  <c r="AD25"/>
  <c r="AC25"/>
  <c r="AB25"/>
  <c r="W25"/>
  <c r="X25"/>
  <c r="V25"/>
  <c r="Q25"/>
  <c r="R25"/>
  <c r="P25"/>
  <c r="E25"/>
  <c r="F25"/>
  <c r="D25"/>
  <c r="AD23" i="40"/>
  <c r="AB23"/>
  <c r="V23"/>
  <c r="R23"/>
  <c r="Q23"/>
  <c r="P23"/>
  <c r="L23"/>
  <c r="K23"/>
  <c r="J23"/>
  <c r="W23"/>
  <c r="V24"/>
  <c r="F23"/>
  <c r="E23"/>
  <c r="D23"/>
  <c r="AC23"/>
  <c r="AD26"/>
  <c r="K26"/>
  <c r="X27" i="34"/>
  <c r="W27"/>
  <c r="V27"/>
  <c r="E27"/>
  <c r="F27"/>
  <c r="D27"/>
  <c r="J27"/>
  <c r="Q27"/>
  <c r="R27" i="40"/>
  <c r="P27" i="34"/>
  <c r="AC26"/>
  <c r="AD22"/>
  <c r="AD18"/>
  <c r="AD16"/>
  <c r="AD15"/>
  <c r="AC12"/>
  <c r="W38"/>
  <c r="V38"/>
  <c r="W37"/>
  <c r="V37"/>
  <c r="W36"/>
  <c r="V36"/>
  <c r="W35"/>
  <c r="V35"/>
  <c r="W34"/>
  <c r="V34"/>
  <c r="W33"/>
  <c r="V33"/>
  <c r="W32"/>
  <c r="V32"/>
  <c r="W31"/>
  <c r="V31"/>
  <c r="W30"/>
  <c r="V30"/>
  <c r="W29"/>
  <c r="V29"/>
  <c r="V23"/>
  <c r="X18"/>
  <c r="X16"/>
  <c r="X15"/>
  <c r="X13"/>
  <c r="Q42"/>
  <c r="R34"/>
  <c r="Q29"/>
  <c r="P29"/>
  <c r="R18"/>
  <c r="R17"/>
  <c r="R16"/>
  <c r="R15"/>
  <c r="Q12"/>
  <c r="J40"/>
  <c r="J28"/>
  <c r="L26"/>
  <c r="L18"/>
  <c r="L16"/>
  <c r="L15"/>
  <c r="F19"/>
  <c r="F17"/>
  <c r="F15"/>
  <c r="F14"/>
  <c r="AD42" i="40"/>
  <c r="AC42"/>
  <c r="AB42"/>
  <c r="AD40"/>
  <c r="AC40"/>
  <c r="AB40"/>
  <c r="AB26"/>
  <c r="AD25"/>
  <c r="AC25"/>
  <c r="AB25"/>
  <c r="AD18"/>
  <c r="AD16"/>
  <c r="AD15"/>
  <c r="AD12"/>
  <c r="AC12"/>
  <c r="AB12"/>
  <c r="X42"/>
  <c r="W42"/>
  <c r="V42"/>
  <c r="X40"/>
  <c r="W40"/>
  <c r="V40"/>
  <c r="X29"/>
  <c r="X27"/>
  <c r="W27"/>
  <c r="V27"/>
  <c r="X25"/>
  <c r="W25"/>
  <c r="V25"/>
  <c r="X23"/>
  <c r="X18"/>
  <c r="X16"/>
  <c r="X15"/>
  <c r="W13"/>
  <c r="X12"/>
  <c r="W12"/>
  <c r="V12"/>
  <c r="R42"/>
  <c r="Q42"/>
  <c r="P42"/>
  <c r="R40"/>
  <c r="Q40"/>
  <c r="P40"/>
  <c r="R39"/>
  <c r="Q39"/>
  <c r="P39"/>
  <c r="R38"/>
  <c r="Q38"/>
  <c r="P38"/>
  <c r="R37"/>
  <c r="Q37"/>
  <c r="P37"/>
  <c r="R36"/>
  <c r="Q36"/>
  <c r="P36"/>
  <c r="R35"/>
  <c r="Q35"/>
  <c r="P35"/>
  <c r="R34"/>
  <c r="Q34"/>
  <c r="P34"/>
  <c r="R33"/>
  <c r="Q33"/>
  <c r="P33"/>
  <c r="R32"/>
  <c r="Q32"/>
  <c r="P32"/>
  <c r="R31"/>
  <c r="Q31"/>
  <c r="P31"/>
  <c r="R30"/>
  <c r="Q30"/>
  <c r="P30"/>
  <c r="R29"/>
  <c r="Q29"/>
  <c r="P29"/>
  <c r="R28"/>
  <c r="Q28"/>
  <c r="P28"/>
  <c r="Q27"/>
  <c r="P26"/>
  <c r="R25"/>
  <c r="Q25"/>
  <c r="P25"/>
  <c r="R18"/>
  <c r="R17"/>
  <c r="R16"/>
  <c r="R15"/>
  <c r="R12"/>
  <c r="L42"/>
  <c r="K42"/>
  <c r="J42"/>
  <c r="L40"/>
  <c r="K40"/>
  <c r="J40"/>
  <c r="J27"/>
  <c r="L25"/>
  <c r="K25"/>
  <c r="J25"/>
  <c r="L18"/>
  <c r="L17"/>
  <c r="L16"/>
  <c r="L15"/>
  <c r="L12"/>
  <c r="K12"/>
  <c r="J12"/>
  <c r="E13"/>
  <c r="F15"/>
  <c r="F16"/>
  <c r="F18"/>
  <c r="D25"/>
  <c r="E25"/>
  <c r="F25"/>
  <c r="D40"/>
  <c r="E40"/>
  <c r="F40"/>
  <c r="D42"/>
  <c r="E42"/>
  <c r="F42"/>
  <c r="D12"/>
  <c r="E12"/>
  <c r="F12"/>
  <c r="AA42" i="45"/>
  <c r="U42"/>
  <c r="O42"/>
  <c r="I42"/>
  <c r="C42"/>
  <c r="AA41"/>
  <c r="U41"/>
  <c r="O41"/>
  <c r="I41"/>
  <c r="C41"/>
  <c r="AA40"/>
  <c r="U40"/>
  <c r="O40"/>
  <c r="I40"/>
  <c r="C40"/>
  <c r="AA39"/>
  <c r="U39"/>
  <c r="O39"/>
  <c r="I39"/>
  <c r="C39"/>
  <c r="AA38"/>
  <c r="U38"/>
  <c r="O38"/>
  <c r="I38"/>
  <c r="C38"/>
  <c r="AA37"/>
  <c r="U37"/>
  <c r="O37"/>
  <c r="I37"/>
  <c r="C37"/>
  <c r="AA36"/>
  <c r="U36"/>
  <c r="O36"/>
  <c r="I36"/>
  <c r="C36"/>
  <c r="AA35"/>
  <c r="U35"/>
  <c r="O35"/>
  <c r="I35"/>
  <c r="C35"/>
  <c r="AA34"/>
  <c r="U34"/>
  <c r="O34"/>
  <c r="I34"/>
  <c r="C34"/>
  <c r="AA33"/>
  <c r="U33"/>
  <c r="O33"/>
  <c r="I33"/>
  <c r="C33"/>
  <c r="AA32"/>
  <c r="U32"/>
  <c r="O32"/>
  <c r="I32"/>
  <c r="C32"/>
  <c r="AA31"/>
  <c r="U31"/>
  <c r="O31"/>
  <c r="I31"/>
  <c r="C31"/>
  <c r="AA30"/>
  <c r="U30"/>
  <c r="O30"/>
  <c r="I30"/>
  <c r="C30"/>
  <c r="AA29"/>
  <c r="U29"/>
  <c r="O29"/>
  <c r="I29"/>
  <c r="C29"/>
  <c r="AA27"/>
  <c r="U27"/>
  <c r="O27"/>
  <c r="I27"/>
  <c r="C27"/>
  <c r="AA26"/>
  <c r="U26"/>
  <c r="O26"/>
  <c r="I26"/>
  <c r="C26"/>
  <c r="AA25"/>
  <c r="U25"/>
  <c r="O25"/>
  <c r="I25"/>
  <c r="C25"/>
  <c r="AA24"/>
  <c r="U24"/>
  <c r="O24"/>
  <c r="I24"/>
  <c r="C24"/>
  <c r="AA23"/>
  <c r="U23"/>
  <c r="O23"/>
  <c r="I23"/>
  <c r="C23"/>
  <c r="AA22"/>
  <c r="U22"/>
  <c r="O22"/>
  <c r="I22"/>
  <c r="C22"/>
  <c r="AA21"/>
  <c r="U21"/>
  <c r="O21"/>
  <c r="I21"/>
  <c r="C21"/>
  <c r="AA20"/>
  <c r="U20"/>
  <c r="O20"/>
  <c r="I20"/>
  <c r="C20"/>
  <c r="AA19"/>
  <c r="U19"/>
  <c r="O19"/>
  <c r="I19"/>
  <c r="C19"/>
  <c r="AA18"/>
  <c r="U18"/>
  <c r="O18"/>
  <c r="I18"/>
  <c r="C18"/>
  <c r="AA17"/>
  <c r="U17"/>
  <c r="O17"/>
  <c r="I17"/>
  <c r="C17"/>
  <c r="AA16"/>
  <c r="U16"/>
  <c r="O16"/>
  <c r="I16"/>
  <c r="C16"/>
  <c r="AA15"/>
  <c r="U15"/>
  <c r="O15"/>
  <c r="I15"/>
  <c r="C15"/>
  <c r="AA13"/>
  <c r="U13"/>
  <c r="O13"/>
  <c r="I13"/>
  <c r="C13"/>
  <c r="AA12"/>
  <c r="U12"/>
  <c r="O12"/>
  <c r="I12"/>
  <c r="C12"/>
  <c r="AB24" i="34"/>
  <c r="J22"/>
  <c r="D22"/>
  <c r="J21"/>
  <c r="E21"/>
  <c r="J20"/>
  <c r="D20"/>
  <c r="D19"/>
  <c r="AC18"/>
  <c r="V18"/>
  <c r="P18"/>
  <c r="J18"/>
  <c r="E18"/>
  <c r="Q17"/>
  <c r="J17"/>
  <c r="AC16"/>
  <c r="V16"/>
  <c r="Q16"/>
  <c r="J16"/>
  <c r="D16"/>
  <c r="AB15"/>
  <c r="W15"/>
  <c r="J15"/>
  <c r="E15"/>
  <c r="AA42" i="43"/>
  <c r="U42"/>
  <c r="O42"/>
  <c r="I42"/>
  <c r="C42"/>
  <c r="AA41"/>
  <c r="U41"/>
  <c r="O41"/>
  <c r="I41"/>
  <c r="C41"/>
  <c r="AA40"/>
  <c r="U40"/>
  <c r="O40"/>
  <c r="I40"/>
  <c r="C40"/>
  <c r="AA39"/>
  <c r="U39"/>
  <c r="O39"/>
  <c r="I39"/>
  <c r="C39"/>
  <c r="AA38"/>
  <c r="U38"/>
  <c r="O38"/>
  <c r="I38"/>
  <c r="C38"/>
  <c r="AA37"/>
  <c r="U37"/>
  <c r="O37"/>
  <c r="I37"/>
  <c r="C37"/>
  <c r="AA36"/>
  <c r="U36"/>
  <c r="O36"/>
  <c r="I36"/>
  <c r="C36"/>
  <c r="AA35"/>
  <c r="U35"/>
  <c r="O35"/>
  <c r="I35"/>
  <c r="C35"/>
  <c r="AA34"/>
  <c r="U34"/>
  <c r="O34"/>
  <c r="I34"/>
  <c r="C34"/>
  <c r="AA33"/>
  <c r="U33"/>
  <c r="O33"/>
  <c r="I33"/>
  <c r="C33"/>
  <c r="AA32"/>
  <c r="U32"/>
  <c r="O32"/>
  <c r="I32"/>
  <c r="C32"/>
  <c r="AA31"/>
  <c r="U31"/>
  <c r="O31"/>
  <c r="I31"/>
  <c r="C31"/>
  <c r="AA30"/>
  <c r="U30"/>
  <c r="O30"/>
  <c r="I30"/>
  <c r="C30"/>
  <c r="AA29"/>
  <c r="U29"/>
  <c r="O29"/>
  <c r="I29"/>
  <c r="C29"/>
  <c r="AA27"/>
  <c r="U27"/>
  <c r="O27"/>
  <c r="I27"/>
  <c r="C27"/>
  <c r="AA26"/>
  <c r="U26"/>
  <c r="O26"/>
  <c r="I26"/>
  <c r="C26"/>
  <c r="AA25"/>
  <c r="U25"/>
  <c r="U25" i="34" s="1"/>
  <c r="O25" i="43"/>
  <c r="O25" i="34" s="1"/>
  <c r="I25" i="43"/>
  <c r="C25"/>
  <c r="AA24"/>
  <c r="AA24" i="34" s="1"/>
  <c r="U24" i="43"/>
  <c r="U24" i="34" s="1"/>
  <c r="O24" i="43"/>
  <c r="I24"/>
  <c r="C24"/>
  <c r="C24" i="34" s="1"/>
  <c r="AA23" i="43"/>
  <c r="AA23" i="34" s="1"/>
  <c r="U23" i="43"/>
  <c r="O23"/>
  <c r="I23"/>
  <c r="I23" i="34" s="1"/>
  <c r="C23" i="43"/>
  <c r="C23" i="34" s="1"/>
  <c r="AA22" i="43"/>
  <c r="U22"/>
  <c r="O22"/>
  <c r="O22" i="34" s="1"/>
  <c r="I22" i="43"/>
  <c r="I22" i="34" s="1"/>
  <c r="C22" i="43"/>
  <c r="AA21"/>
  <c r="U21"/>
  <c r="U21" i="34" s="1"/>
  <c r="O21" i="43"/>
  <c r="O21" i="34" s="1"/>
  <c r="I21" i="43"/>
  <c r="C21"/>
  <c r="AA20"/>
  <c r="AA20" i="34" s="1"/>
  <c r="U20" i="43"/>
  <c r="U20" i="34" s="1"/>
  <c r="O20" i="43"/>
  <c r="I20"/>
  <c r="C20"/>
  <c r="C20" i="34" s="1"/>
  <c r="AA19" i="43"/>
  <c r="AA19" i="34" s="1"/>
  <c r="U19" i="43"/>
  <c r="O19"/>
  <c r="I19"/>
  <c r="I19" i="34" s="1"/>
  <c r="C19" i="43"/>
  <c r="C19" i="34" s="1"/>
  <c r="AA18" i="43"/>
  <c r="U18"/>
  <c r="O18"/>
  <c r="I18"/>
  <c r="I18" i="34" s="1"/>
  <c r="C18" i="43"/>
  <c r="AA17"/>
  <c r="U17"/>
  <c r="U17" i="34" s="1"/>
  <c r="O17" i="43"/>
  <c r="O17" i="34" s="1"/>
  <c r="I17" i="43"/>
  <c r="C17"/>
  <c r="AA16"/>
  <c r="U16"/>
  <c r="U16" i="34" s="1"/>
  <c r="O16" i="43"/>
  <c r="I16"/>
  <c r="C16"/>
  <c r="C16" i="34" s="1"/>
  <c r="AA15" i="43"/>
  <c r="AA15" i="34" s="1"/>
  <c r="U15" i="43"/>
  <c r="O15"/>
  <c r="I15"/>
  <c r="C15"/>
  <c r="AA13"/>
  <c r="U13"/>
  <c r="O13"/>
  <c r="I13"/>
  <c r="C13"/>
  <c r="AA12"/>
  <c r="U12"/>
  <c r="O12"/>
  <c r="I12"/>
  <c r="C12"/>
  <c r="AA42" i="42"/>
  <c r="U42"/>
  <c r="O42"/>
  <c r="I42"/>
  <c r="C42"/>
  <c r="AA41"/>
  <c r="U41"/>
  <c r="O41"/>
  <c r="I41"/>
  <c r="C41"/>
  <c r="AA40"/>
  <c r="U40"/>
  <c r="O40"/>
  <c r="I40"/>
  <c r="C40"/>
  <c r="AA39"/>
  <c r="U39"/>
  <c r="O39"/>
  <c r="I39"/>
  <c r="C39"/>
  <c r="AA38"/>
  <c r="U38"/>
  <c r="O38"/>
  <c r="I38"/>
  <c r="C38"/>
  <c r="AA37"/>
  <c r="U37"/>
  <c r="O37"/>
  <c r="I37"/>
  <c r="C37"/>
  <c r="AA36"/>
  <c r="U36"/>
  <c r="O36"/>
  <c r="I36"/>
  <c r="C36"/>
  <c r="AA35"/>
  <c r="U35"/>
  <c r="O35"/>
  <c r="I35"/>
  <c r="C35"/>
  <c r="AA34"/>
  <c r="U34"/>
  <c r="O34"/>
  <c r="I34"/>
  <c r="C34"/>
  <c r="AA33"/>
  <c r="U33"/>
  <c r="O33"/>
  <c r="I33"/>
  <c r="C33"/>
  <c r="AA32"/>
  <c r="U32"/>
  <c r="O32"/>
  <c r="I32"/>
  <c r="C32"/>
  <c r="AA31"/>
  <c r="U31"/>
  <c r="O31"/>
  <c r="I31"/>
  <c r="C31"/>
  <c r="AA30"/>
  <c r="U30"/>
  <c r="O30"/>
  <c r="I30"/>
  <c r="C30"/>
  <c r="AA29"/>
  <c r="U29"/>
  <c r="O29"/>
  <c r="I29"/>
  <c r="C29"/>
  <c r="AA27"/>
  <c r="U27"/>
  <c r="O27"/>
  <c r="I27"/>
  <c r="C27"/>
  <c r="AA26"/>
  <c r="U26"/>
  <c r="O26"/>
  <c r="I26"/>
  <c r="C26"/>
  <c r="AA25"/>
  <c r="U25"/>
  <c r="O25"/>
  <c r="I25"/>
  <c r="C25"/>
  <c r="AA24"/>
  <c r="U24"/>
  <c r="O24"/>
  <c r="I24"/>
  <c r="C24"/>
  <c r="AA23"/>
  <c r="U23"/>
  <c r="O23"/>
  <c r="I23"/>
  <c r="C23"/>
  <c r="AA22"/>
  <c r="U22"/>
  <c r="O22"/>
  <c r="I22"/>
  <c r="C22"/>
  <c r="AA21"/>
  <c r="U21"/>
  <c r="O21"/>
  <c r="I21"/>
  <c r="C21"/>
  <c r="AA20"/>
  <c r="U20"/>
  <c r="O20"/>
  <c r="I20"/>
  <c r="C20"/>
  <c r="AA19"/>
  <c r="U19"/>
  <c r="O19"/>
  <c r="I19"/>
  <c r="C19"/>
  <c r="AA18"/>
  <c r="U18"/>
  <c r="O18"/>
  <c r="I18"/>
  <c r="C18"/>
  <c r="AA17"/>
  <c r="U17"/>
  <c r="O17"/>
  <c r="I17"/>
  <c r="C17"/>
  <c r="AA16"/>
  <c r="U16"/>
  <c r="O16"/>
  <c r="I16"/>
  <c r="C16"/>
  <c r="AA15"/>
  <c r="U15"/>
  <c r="O15"/>
  <c r="I15"/>
  <c r="C15"/>
  <c r="AA13"/>
  <c r="U13"/>
  <c r="O13"/>
  <c r="I13"/>
  <c r="C13"/>
  <c r="AA12"/>
  <c r="U12"/>
  <c r="O12"/>
  <c r="I12"/>
  <c r="C12"/>
  <c r="W37" i="40"/>
  <c r="W33"/>
  <c r="W29"/>
  <c r="AB27" i="34"/>
  <c r="AB24" i="40"/>
  <c r="P24"/>
  <c r="K24"/>
  <c r="AB18"/>
  <c r="W18"/>
  <c r="Q18"/>
  <c r="K18"/>
  <c r="W17"/>
  <c r="P17"/>
  <c r="J17"/>
  <c r="E17"/>
  <c r="AB16"/>
  <c r="W16"/>
  <c r="Q16"/>
  <c r="K16"/>
  <c r="E16"/>
  <c r="AB15"/>
  <c r="V15"/>
  <c r="P15"/>
  <c r="AA42" i="27"/>
  <c r="U42"/>
  <c r="O42"/>
  <c r="I42"/>
  <c r="C42"/>
  <c r="AA41"/>
  <c r="U41"/>
  <c r="O41"/>
  <c r="I41"/>
  <c r="C41"/>
  <c r="AA40"/>
  <c r="U40"/>
  <c r="O40"/>
  <c r="I40"/>
  <c r="C40"/>
  <c r="AA39"/>
  <c r="U39"/>
  <c r="O39"/>
  <c r="I39"/>
  <c r="C39"/>
  <c r="AA38"/>
  <c r="U38"/>
  <c r="O38"/>
  <c r="I38"/>
  <c r="C38"/>
  <c r="AA37"/>
  <c r="U37"/>
  <c r="O37"/>
  <c r="I37"/>
  <c r="C37"/>
  <c r="AA36"/>
  <c r="U36"/>
  <c r="O36"/>
  <c r="I36"/>
  <c r="C36"/>
  <c r="AA35"/>
  <c r="U35"/>
  <c r="O35"/>
  <c r="I35"/>
  <c r="C35"/>
  <c r="AA34"/>
  <c r="U34"/>
  <c r="O34"/>
  <c r="I34"/>
  <c r="C34"/>
  <c r="AA33"/>
  <c r="U33"/>
  <c r="O33"/>
  <c r="I33"/>
  <c r="C33"/>
  <c r="AA32"/>
  <c r="U32"/>
  <c r="O32"/>
  <c r="I32"/>
  <c r="C32"/>
  <c r="AA31"/>
  <c r="U31"/>
  <c r="O31"/>
  <c r="I31"/>
  <c r="C31"/>
  <c r="AA30"/>
  <c r="U30"/>
  <c r="O30"/>
  <c r="I30"/>
  <c r="C30"/>
  <c r="AA29"/>
  <c r="U29"/>
  <c r="O29"/>
  <c r="I29"/>
  <c r="C29"/>
  <c r="AA27"/>
  <c r="U27"/>
  <c r="O27"/>
  <c r="I27"/>
  <c r="C27"/>
  <c r="AA26"/>
  <c r="U26"/>
  <c r="O26"/>
  <c r="I26"/>
  <c r="C26"/>
  <c r="AA25"/>
  <c r="U25"/>
  <c r="O25"/>
  <c r="I25"/>
  <c r="C25"/>
  <c r="AA24"/>
  <c r="U24"/>
  <c r="O24"/>
  <c r="I24"/>
  <c r="C24"/>
  <c r="AA23"/>
  <c r="U23"/>
  <c r="O23"/>
  <c r="I23"/>
  <c r="C23"/>
  <c r="AA22"/>
  <c r="U22"/>
  <c r="O22"/>
  <c r="I22"/>
  <c r="C22"/>
  <c r="AA21"/>
  <c r="U21"/>
  <c r="O21"/>
  <c r="I21"/>
  <c r="C21"/>
  <c r="AA20"/>
  <c r="U20"/>
  <c r="O20"/>
  <c r="I20"/>
  <c r="C20"/>
  <c r="AA19"/>
  <c r="U19"/>
  <c r="O19"/>
  <c r="I19"/>
  <c r="C19"/>
  <c r="AA18"/>
  <c r="U18"/>
  <c r="O18"/>
  <c r="I18"/>
  <c r="C18"/>
  <c r="AA17"/>
  <c r="U17"/>
  <c r="O17"/>
  <c r="I17"/>
  <c r="C17"/>
  <c r="AA16"/>
  <c r="U16"/>
  <c r="O16"/>
  <c r="I16"/>
  <c r="C16"/>
  <c r="AA15"/>
  <c r="U15"/>
  <c r="O15"/>
  <c r="I15"/>
  <c r="C15"/>
  <c r="AA13"/>
  <c r="U13"/>
  <c r="O13"/>
  <c r="I13"/>
  <c r="C13"/>
  <c r="AA12"/>
  <c r="U12"/>
  <c r="O12"/>
  <c r="I12"/>
  <c r="C12"/>
  <c r="AD141" i="39"/>
  <c r="AC141"/>
  <c r="AB141"/>
  <c r="AA141"/>
  <c r="Z141"/>
  <c r="Y141"/>
  <c r="X141"/>
  <c r="W141"/>
  <c r="V141"/>
  <c r="U141"/>
  <c r="T141"/>
  <c r="S141"/>
  <c r="R141"/>
  <c r="Q141"/>
  <c r="P141"/>
  <c r="O141"/>
  <c r="N141"/>
  <c r="M141"/>
  <c r="L141"/>
  <c r="K141"/>
  <c r="J141"/>
  <c r="I141"/>
  <c r="H141"/>
  <c r="G141"/>
  <c r="F141"/>
  <c r="E141"/>
  <c r="AQ140"/>
  <c r="AN140"/>
  <c r="AQ139"/>
  <c r="AN139"/>
  <c r="AQ138"/>
  <c r="AN138"/>
  <c r="AQ137"/>
  <c r="AN137"/>
  <c r="AQ136"/>
  <c r="AN136"/>
  <c r="AQ135"/>
  <c r="AN135"/>
  <c r="AQ134"/>
  <c r="AN134"/>
  <c r="AQ133"/>
  <c r="AN133"/>
  <c r="AQ132"/>
  <c r="AN132"/>
  <c r="AQ131"/>
  <c r="AN131"/>
  <c r="AQ130"/>
  <c r="AN130"/>
  <c r="AQ129"/>
  <c r="AN129"/>
  <c r="AQ128"/>
  <c r="AN128"/>
  <c r="AQ127"/>
  <c r="AN127"/>
  <c r="AQ126"/>
  <c r="AN126"/>
  <c r="AQ125"/>
  <c r="AN125"/>
  <c r="AQ124"/>
  <c r="AN124"/>
  <c r="AQ123"/>
  <c r="AN123"/>
  <c r="AQ122"/>
  <c r="AN122"/>
  <c r="AQ121"/>
  <c r="AN121"/>
  <c r="AQ120"/>
  <c r="AN120"/>
  <c r="AQ119"/>
  <c r="AN119"/>
  <c r="AQ118"/>
  <c r="AN118"/>
  <c r="AQ117"/>
  <c r="AN117"/>
  <c r="AQ116"/>
  <c r="AN116"/>
  <c r="AQ115"/>
  <c r="AN115"/>
  <c r="AQ114"/>
  <c r="AN114"/>
  <c r="AQ113"/>
  <c r="AN113"/>
  <c r="AQ112"/>
  <c r="AN112"/>
  <c r="AQ111"/>
  <c r="AN111"/>
  <c r="AQ110"/>
  <c r="AN110"/>
  <c r="AQ109"/>
  <c r="AN109"/>
  <c r="AQ108"/>
  <c r="AN108"/>
  <c r="AQ107"/>
  <c r="AN107"/>
  <c r="AQ106"/>
  <c r="AN106"/>
  <c r="AQ105"/>
  <c r="AN105"/>
  <c r="AQ104"/>
  <c r="AN104"/>
  <c r="AQ103"/>
  <c r="AN103"/>
  <c r="AQ102"/>
  <c r="AN102"/>
  <c r="AQ101"/>
  <c r="AN101"/>
  <c r="AQ100"/>
  <c r="AN100"/>
  <c r="AQ99"/>
  <c r="AN99"/>
  <c r="AQ98"/>
  <c r="AN98"/>
  <c r="AQ97"/>
  <c r="AN97"/>
  <c r="AQ96"/>
  <c r="AN96"/>
  <c r="AQ95"/>
  <c r="AN95"/>
  <c r="AQ94"/>
  <c r="AN94"/>
  <c r="AQ93"/>
  <c r="AN93"/>
  <c r="AQ92"/>
  <c r="AN92"/>
  <c r="AQ91"/>
  <c r="AN91"/>
  <c r="AQ90"/>
  <c r="AN90"/>
  <c r="AQ89"/>
  <c r="AN89"/>
  <c r="AQ88"/>
  <c r="AN88"/>
  <c r="AQ87"/>
  <c r="AN87"/>
  <c r="AQ86"/>
  <c r="AN86"/>
  <c r="AQ85"/>
  <c r="AN85"/>
  <c r="AQ84"/>
  <c r="AN84"/>
  <c r="AQ83"/>
  <c r="AN83"/>
  <c r="AQ82"/>
  <c r="AN82"/>
  <c r="AQ81"/>
  <c r="AN81"/>
  <c r="AQ80"/>
  <c r="AN80"/>
  <c r="AQ79"/>
  <c r="AN79"/>
  <c r="AQ78"/>
  <c r="AN78"/>
  <c r="AQ77"/>
  <c r="AN77"/>
  <c r="AQ76"/>
  <c r="AN76"/>
  <c r="AQ75"/>
  <c r="AN75"/>
  <c r="AQ74"/>
  <c r="AN74"/>
  <c r="AQ73"/>
  <c r="AN73"/>
  <c r="AQ72"/>
  <c r="AN72"/>
  <c r="AQ71"/>
  <c r="AN71"/>
  <c r="AQ70"/>
  <c r="AN70"/>
  <c r="AQ69"/>
  <c r="AN69"/>
  <c r="AQ68"/>
  <c r="AN68"/>
  <c r="AQ67"/>
  <c r="AN67"/>
  <c r="AQ66"/>
  <c r="AN66"/>
  <c r="AQ65"/>
  <c r="AN65"/>
  <c r="AQ64"/>
  <c r="AN64"/>
  <c r="AQ63"/>
  <c r="AN63"/>
  <c r="AQ62"/>
  <c r="AN62"/>
  <c r="AQ61"/>
  <c r="AN61"/>
  <c r="AQ60"/>
  <c r="AN60"/>
  <c r="AQ59"/>
  <c r="AN59"/>
  <c r="AQ58"/>
  <c r="AN58"/>
  <c r="AQ57"/>
  <c r="AN57"/>
  <c r="AQ56"/>
  <c r="AN56"/>
  <c r="AQ55"/>
  <c r="AN55"/>
  <c r="AQ54"/>
  <c r="AN54"/>
  <c r="AQ53"/>
  <c r="AN53"/>
  <c r="AQ52"/>
  <c r="AN52"/>
  <c r="AQ51"/>
  <c r="AN51"/>
  <c r="AQ50"/>
  <c r="AN50"/>
  <c r="AQ49"/>
  <c r="AN49"/>
  <c r="AQ48"/>
  <c r="AN48"/>
  <c r="AQ47"/>
  <c r="AN47"/>
  <c r="AQ46"/>
  <c r="AN46"/>
  <c r="AQ45"/>
  <c r="AN45"/>
  <c r="AQ44"/>
  <c r="AN44"/>
  <c r="AQ43"/>
  <c r="AN43"/>
  <c r="AQ42"/>
  <c r="AN42"/>
  <c r="AQ41"/>
  <c r="AN41"/>
  <c r="AQ40"/>
  <c r="AN40"/>
  <c r="AQ39"/>
  <c r="AN39"/>
  <c r="AQ38"/>
  <c r="AN38"/>
  <c r="AQ37"/>
  <c r="AN37"/>
  <c r="AQ36"/>
  <c r="AN36"/>
  <c r="AQ35"/>
  <c r="AN35"/>
  <c r="AQ34"/>
  <c r="AN34"/>
  <c r="AQ33"/>
  <c r="AN33"/>
  <c r="AQ32"/>
  <c r="AN32"/>
  <c r="AQ31"/>
  <c r="AN31"/>
  <c r="AQ30"/>
  <c r="AN30"/>
  <c r="AQ29"/>
  <c r="AN29"/>
  <c r="AQ28"/>
  <c r="AN28"/>
  <c r="AQ27"/>
  <c r="AN27"/>
  <c r="AQ26"/>
  <c r="AN26"/>
  <c r="AQ25"/>
  <c r="AN25"/>
  <c r="AQ24"/>
  <c r="AN24"/>
  <c r="AQ23"/>
  <c r="AN23"/>
  <c r="AQ22"/>
  <c r="AN22"/>
  <c r="AQ21"/>
  <c r="AN21"/>
  <c r="AQ20"/>
  <c r="AN20"/>
  <c r="AQ19"/>
  <c r="AN19"/>
  <c r="AQ18"/>
  <c r="AN18"/>
  <c r="AQ17"/>
  <c r="AN17"/>
  <c r="AQ16"/>
  <c r="AN16"/>
  <c r="AQ15"/>
  <c r="AN15"/>
  <c r="AQ14"/>
  <c r="AN14"/>
  <c r="A10"/>
  <c r="W185" i="38"/>
  <c r="N180"/>
  <c r="J178"/>
  <c r="AD176"/>
  <c r="AD172"/>
  <c r="Z170"/>
  <c r="T169"/>
  <c r="P167"/>
  <c r="AD141"/>
  <c r="AC141"/>
  <c r="AB141"/>
  <c r="AA141"/>
  <c r="Z141"/>
  <c r="Y141"/>
  <c r="X141"/>
  <c r="W141"/>
  <c r="V141"/>
  <c r="U141"/>
  <c r="T141"/>
  <c r="S141"/>
  <c r="R141"/>
  <c r="Q141"/>
  <c r="P141"/>
  <c r="O141"/>
  <c r="N141"/>
  <c r="M141"/>
  <c r="L141"/>
  <c r="K141"/>
  <c r="J141"/>
  <c r="I141"/>
  <c r="H141"/>
  <c r="G141"/>
  <c r="F141"/>
  <c r="E141"/>
  <c r="AQ140"/>
  <c r="AN140"/>
  <c r="AQ139"/>
  <c r="AN139"/>
  <c r="AQ138"/>
  <c r="AN138"/>
  <c r="AQ137"/>
  <c r="AN137"/>
  <c r="AQ136"/>
  <c r="AN136"/>
  <c r="AQ135"/>
  <c r="AN135"/>
  <c r="AQ134"/>
  <c r="AN134"/>
  <c r="AQ133"/>
  <c r="AN133"/>
  <c r="AQ132"/>
  <c r="AN132"/>
  <c r="AQ131"/>
  <c r="AN131"/>
  <c r="AQ130"/>
  <c r="AN130"/>
  <c r="AQ129"/>
  <c r="AN129"/>
  <c r="AQ128"/>
  <c r="AN128"/>
  <c r="AQ127"/>
  <c r="AN127"/>
  <c r="AQ126"/>
  <c r="AN126"/>
  <c r="AQ125"/>
  <c r="AN125"/>
  <c r="AQ124"/>
  <c r="AN124"/>
  <c r="AQ123"/>
  <c r="AN123"/>
  <c r="AQ122"/>
  <c r="AN122"/>
  <c r="AQ121"/>
  <c r="AN121"/>
  <c r="AQ120"/>
  <c r="AN120"/>
  <c r="AQ119"/>
  <c r="AN119"/>
  <c r="AQ118"/>
  <c r="AN118"/>
  <c r="AQ117"/>
  <c r="AN117"/>
  <c r="AQ116"/>
  <c r="AN116"/>
  <c r="AQ115"/>
  <c r="AN115"/>
  <c r="AQ114"/>
  <c r="AN114"/>
  <c r="AQ113"/>
  <c r="AN113"/>
  <c r="AQ112"/>
  <c r="AN112"/>
  <c r="AQ111"/>
  <c r="AN111"/>
  <c r="AQ110"/>
  <c r="AN110"/>
  <c r="AQ109"/>
  <c r="AN109"/>
  <c r="AQ108"/>
  <c r="AN108"/>
  <c r="AQ107"/>
  <c r="AN107"/>
  <c r="AQ106"/>
  <c r="AN106"/>
  <c r="AQ105"/>
  <c r="AN105"/>
  <c r="AQ104"/>
  <c r="AN104"/>
  <c r="AQ103"/>
  <c r="AN103"/>
  <c r="AQ102"/>
  <c r="AN102"/>
  <c r="AQ101"/>
  <c r="AN101"/>
  <c r="AQ100"/>
  <c r="AN100"/>
  <c r="AQ99"/>
  <c r="AN99"/>
  <c r="AQ98"/>
  <c r="AN98"/>
  <c r="AQ97"/>
  <c r="AN97"/>
  <c r="AQ96"/>
  <c r="AN96"/>
  <c r="AQ95"/>
  <c r="AN95"/>
  <c r="AQ94"/>
  <c r="AN94"/>
  <c r="AQ93"/>
  <c r="AN93"/>
  <c r="AQ92"/>
  <c r="AN92"/>
  <c r="AQ91"/>
  <c r="AN91"/>
  <c r="AQ90"/>
  <c r="AN90"/>
  <c r="AQ89"/>
  <c r="AN89"/>
  <c r="AQ88"/>
  <c r="AN88"/>
  <c r="AQ87"/>
  <c r="AN87"/>
  <c r="AQ86"/>
  <c r="AN86"/>
  <c r="AQ85"/>
  <c r="AN85"/>
  <c r="AQ84"/>
  <c r="AN84"/>
  <c r="AQ83"/>
  <c r="AN83"/>
  <c r="AQ82"/>
  <c r="AN82"/>
  <c r="AQ81"/>
  <c r="AN81"/>
  <c r="AQ80"/>
  <c r="AN80"/>
  <c r="AQ79"/>
  <c r="AN79"/>
  <c r="AQ78"/>
  <c r="AN78"/>
  <c r="AQ77"/>
  <c r="AN77"/>
  <c r="AQ76"/>
  <c r="AN76"/>
  <c r="AQ75"/>
  <c r="AN75"/>
  <c r="AQ74"/>
  <c r="AN74"/>
  <c r="AQ73"/>
  <c r="AN73"/>
  <c r="AQ72"/>
  <c r="AN72"/>
  <c r="AQ71"/>
  <c r="AN71"/>
  <c r="AQ70"/>
  <c r="AN70"/>
  <c r="AQ69"/>
  <c r="AN69"/>
  <c r="AQ68"/>
  <c r="AN68"/>
  <c r="AQ67"/>
  <c r="AN67"/>
  <c r="AQ66"/>
  <c r="AN66"/>
  <c r="AQ65"/>
  <c r="AN65"/>
  <c r="AQ64"/>
  <c r="AN64"/>
  <c r="AQ63"/>
  <c r="AN63"/>
  <c r="AQ62"/>
  <c r="AN62"/>
  <c r="AQ61"/>
  <c r="AN61"/>
  <c r="AQ60"/>
  <c r="AN60"/>
  <c r="AQ59"/>
  <c r="AN59"/>
  <c r="AQ58"/>
  <c r="AN58"/>
  <c r="AQ57"/>
  <c r="AN57"/>
  <c r="AQ56"/>
  <c r="AN56"/>
  <c r="AQ55"/>
  <c r="AN55"/>
  <c r="AQ54"/>
  <c r="AN54"/>
  <c r="AQ53"/>
  <c r="AN53"/>
  <c r="AQ52"/>
  <c r="AN52"/>
  <c r="AQ51"/>
  <c r="AN51"/>
  <c r="AQ50"/>
  <c r="AN50"/>
  <c r="AQ49"/>
  <c r="AN49"/>
  <c r="AQ48"/>
  <c r="AN48"/>
  <c r="AQ47"/>
  <c r="AN47"/>
  <c r="AQ46"/>
  <c r="AN46"/>
  <c r="AQ45"/>
  <c r="AN45"/>
  <c r="AQ44"/>
  <c r="AN44"/>
  <c r="AQ43"/>
  <c r="AN43"/>
  <c r="AQ42"/>
  <c r="AN42"/>
  <c r="AQ41"/>
  <c r="AN41"/>
  <c r="AQ40"/>
  <c r="AN40"/>
  <c r="AQ39"/>
  <c r="AN39"/>
  <c r="AQ38"/>
  <c r="AN38"/>
  <c r="AQ37"/>
  <c r="AN37"/>
  <c r="AQ36"/>
  <c r="AN36"/>
  <c r="AQ35"/>
  <c r="AN35"/>
  <c r="AQ34"/>
  <c r="AN34"/>
  <c r="AQ33"/>
  <c r="AN33"/>
  <c r="AQ32"/>
  <c r="AN32"/>
  <c r="AQ31"/>
  <c r="AN31"/>
  <c r="AQ30"/>
  <c r="AN30"/>
  <c r="AQ29"/>
  <c r="AN29"/>
  <c r="AQ28"/>
  <c r="AN28"/>
  <c r="AQ27"/>
  <c r="AN27"/>
  <c r="AQ26"/>
  <c r="AN26"/>
  <c r="AQ25"/>
  <c r="AN25"/>
  <c r="AQ24"/>
  <c r="AN24"/>
  <c r="AQ23"/>
  <c r="AN23"/>
  <c r="AQ22"/>
  <c r="AN22"/>
  <c r="AQ21"/>
  <c r="AN21"/>
  <c r="AQ20"/>
  <c r="AN20"/>
  <c r="AQ19"/>
  <c r="AN19"/>
  <c r="AQ18"/>
  <c r="AN18"/>
  <c r="AQ17"/>
  <c r="AN17"/>
  <c r="AQ16"/>
  <c r="AN16"/>
  <c r="AQ15"/>
  <c r="AN15"/>
  <c r="AQ14"/>
  <c r="AN14"/>
  <c r="K185" s="1"/>
  <c r="AK141" i="37"/>
  <c r="AJ141"/>
  <c r="AI141"/>
  <c r="AH141"/>
  <c r="AG141"/>
  <c r="AF141"/>
  <c r="AE141"/>
  <c r="AD141"/>
  <c r="AC141"/>
  <c r="AB141"/>
  <c r="AA141"/>
  <c r="Z141"/>
  <c r="Y141"/>
  <c r="X141"/>
  <c r="W141"/>
  <c r="V141"/>
  <c r="U141"/>
  <c r="T141"/>
  <c r="S141"/>
  <c r="R141"/>
  <c r="Q141"/>
  <c r="P141"/>
  <c r="O141"/>
  <c r="N141"/>
  <c r="M141"/>
  <c r="L141"/>
  <c r="K141"/>
  <c r="J141"/>
  <c r="I141"/>
  <c r="H141"/>
  <c r="G141"/>
  <c r="F141"/>
  <c r="E141"/>
  <c r="AQ140"/>
  <c r="AN140"/>
  <c r="AQ139"/>
  <c r="AN139"/>
  <c r="AQ138"/>
  <c r="AN138"/>
  <c r="AQ137"/>
  <c r="AN137"/>
  <c r="AQ136"/>
  <c r="AN136"/>
  <c r="AQ135"/>
  <c r="AN135"/>
  <c r="AQ134"/>
  <c r="AN134"/>
  <c r="AQ133"/>
  <c r="AN133"/>
  <c r="AQ132"/>
  <c r="AN132"/>
  <c r="AQ131"/>
  <c r="AN131"/>
  <c r="AQ130"/>
  <c r="AN130"/>
  <c r="AQ129"/>
  <c r="AN129"/>
  <c r="AQ128"/>
  <c r="AN128"/>
  <c r="AQ127"/>
  <c r="AN127"/>
  <c r="AQ126"/>
  <c r="AN126"/>
  <c r="AQ125"/>
  <c r="AN125"/>
  <c r="AQ124"/>
  <c r="AN124"/>
  <c r="AQ123"/>
  <c r="AN123"/>
  <c r="AQ122"/>
  <c r="AN122"/>
  <c r="AQ121"/>
  <c r="AN121"/>
  <c r="AQ120"/>
  <c r="AN120"/>
  <c r="AQ119"/>
  <c r="AN119"/>
  <c r="AQ118"/>
  <c r="AN118"/>
  <c r="AQ117"/>
  <c r="AN117"/>
  <c r="AQ116"/>
  <c r="AN116"/>
  <c r="AQ115"/>
  <c r="AN115"/>
  <c r="AQ114"/>
  <c r="AN114"/>
  <c r="AQ113"/>
  <c r="AN113"/>
  <c r="AQ112"/>
  <c r="AN112"/>
  <c r="AQ111"/>
  <c r="AN111"/>
  <c r="AQ110"/>
  <c r="AN110"/>
  <c r="AQ109"/>
  <c r="AN109"/>
  <c r="AQ108"/>
  <c r="AN108"/>
  <c r="AQ107"/>
  <c r="AN107"/>
  <c r="AQ106"/>
  <c r="AN106"/>
  <c r="AQ105"/>
  <c r="AN105"/>
  <c r="AQ104"/>
  <c r="AN104"/>
  <c r="AQ103"/>
  <c r="AN103"/>
  <c r="AQ102"/>
  <c r="AN102"/>
  <c r="AQ101"/>
  <c r="AN101"/>
  <c r="AQ100"/>
  <c r="AN100"/>
  <c r="AQ99"/>
  <c r="AN99"/>
  <c r="AQ98"/>
  <c r="AN98"/>
  <c r="AQ97"/>
  <c r="AN97"/>
  <c r="AQ96"/>
  <c r="AN96"/>
  <c r="AQ95"/>
  <c r="AN95"/>
  <c r="AQ94"/>
  <c r="AN94"/>
  <c r="AQ93"/>
  <c r="AN93"/>
  <c r="AQ92"/>
  <c r="AN92"/>
  <c r="AQ91"/>
  <c r="AN91"/>
  <c r="AQ90"/>
  <c r="AN90"/>
  <c r="AQ89"/>
  <c r="AN89"/>
  <c r="AQ88"/>
  <c r="AN88"/>
  <c r="AQ87"/>
  <c r="AN87"/>
  <c r="AQ86"/>
  <c r="AN86"/>
  <c r="AQ85"/>
  <c r="AN85"/>
  <c r="AQ84"/>
  <c r="AN84"/>
  <c r="AQ83"/>
  <c r="AN83"/>
  <c r="AQ82"/>
  <c r="AN82"/>
  <c r="AQ81"/>
  <c r="AN81"/>
  <c r="AQ80"/>
  <c r="AN80"/>
  <c r="AQ79"/>
  <c r="AN79"/>
  <c r="AQ78"/>
  <c r="AN78"/>
  <c r="AQ77"/>
  <c r="AN77"/>
  <c r="AQ76"/>
  <c r="AN76"/>
  <c r="AQ75"/>
  <c r="AN75"/>
  <c r="AQ74"/>
  <c r="AN74"/>
  <c r="AQ73"/>
  <c r="AN73"/>
  <c r="AQ72"/>
  <c r="AN72"/>
  <c r="AQ71"/>
  <c r="AN71"/>
  <c r="AQ70"/>
  <c r="AN70"/>
  <c r="AQ69"/>
  <c r="AN69"/>
  <c r="AQ68"/>
  <c r="AN68"/>
  <c r="AQ67"/>
  <c r="AN67"/>
  <c r="AQ66"/>
  <c r="AN66"/>
  <c r="AQ65"/>
  <c r="AN65"/>
  <c r="AQ64"/>
  <c r="AN64"/>
  <c r="AQ63"/>
  <c r="AN63"/>
  <c r="AQ62"/>
  <c r="AN62"/>
  <c r="AQ61"/>
  <c r="AN61"/>
  <c r="AQ60"/>
  <c r="AN60"/>
  <c r="AQ59"/>
  <c r="AN59"/>
  <c r="AQ58"/>
  <c r="AN58"/>
  <c r="AQ57"/>
  <c r="AN57"/>
  <c r="AQ56"/>
  <c r="AN56"/>
  <c r="AQ55"/>
  <c r="AN55"/>
  <c r="AQ54"/>
  <c r="AN54"/>
  <c r="AQ53"/>
  <c r="AN53"/>
  <c r="AQ52"/>
  <c r="AN52"/>
  <c r="AQ51"/>
  <c r="AN51"/>
  <c r="AQ50"/>
  <c r="AN50"/>
  <c r="AQ49"/>
  <c r="AN49"/>
  <c r="AQ48"/>
  <c r="AN48"/>
  <c r="AQ47"/>
  <c r="AN47"/>
  <c r="AQ46"/>
  <c r="AN46"/>
  <c r="AQ45"/>
  <c r="AN45"/>
  <c r="AQ44"/>
  <c r="AN44"/>
  <c r="AQ43"/>
  <c r="AN43"/>
  <c r="AQ42"/>
  <c r="AN42"/>
  <c r="AQ41"/>
  <c r="AN41"/>
  <c r="AQ40"/>
  <c r="AN40"/>
  <c r="AQ39"/>
  <c r="AN39"/>
  <c r="AQ38"/>
  <c r="AN38"/>
  <c r="AQ37"/>
  <c r="AN37"/>
  <c r="AQ36"/>
  <c r="AN36"/>
  <c r="AQ35"/>
  <c r="AN35"/>
  <c r="AQ34"/>
  <c r="AN34"/>
  <c r="AQ33"/>
  <c r="AN33"/>
  <c r="AQ32"/>
  <c r="AN32"/>
  <c r="AQ31"/>
  <c r="AN31"/>
  <c r="AQ30"/>
  <c r="AN30"/>
  <c r="AQ29"/>
  <c r="AN29"/>
  <c r="AQ28"/>
  <c r="AN28"/>
  <c r="AQ27"/>
  <c r="AN27"/>
  <c r="AQ26"/>
  <c r="AN26"/>
  <c r="AQ25"/>
  <c r="AN25"/>
  <c r="AQ24"/>
  <c r="AN24"/>
  <c r="AQ23"/>
  <c r="AN23"/>
  <c r="AQ22"/>
  <c r="AN22"/>
  <c r="AQ21"/>
  <c r="AN21"/>
  <c r="AQ20"/>
  <c r="AN20"/>
  <c r="AQ19"/>
  <c r="AN19"/>
  <c r="AQ18"/>
  <c r="AN18"/>
  <c r="AQ17"/>
  <c r="AN17"/>
  <c r="AQ16"/>
  <c r="AN16"/>
  <c r="AQ15"/>
  <c r="AN15"/>
  <c r="AQ14"/>
  <c r="AN14"/>
  <c r="AA185" s="1"/>
  <c r="A10"/>
  <c r="Z144" i="36"/>
  <c r="Y144"/>
  <c r="U144"/>
  <c r="R144"/>
  <c r="Q144"/>
  <c r="J144"/>
  <c r="AD141"/>
  <c r="AD144" s="1"/>
  <c r="AC141"/>
  <c r="AC144" s="1"/>
  <c r="AB141"/>
  <c r="AB144" s="1"/>
  <c r="AA141"/>
  <c r="AA144" s="1"/>
  <c r="Z141"/>
  <c r="Y141"/>
  <c r="X141"/>
  <c r="X144" s="1"/>
  <c r="W141"/>
  <c r="W144" s="1"/>
  <c r="V141"/>
  <c r="V144" s="1"/>
  <c r="U141"/>
  <c r="T141"/>
  <c r="T144" s="1"/>
  <c r="S141"/>
  <c r="S144" s="1"/>
  <c r="R141"/>
  <c r="Q141"/>
  <c r="P141"/>
  <c r="P144" s="1"/>
  <c r="O141"/>
  <c r="O144" s="1"/>
  <c r="N141"/>
  <c r="N144" s="1"/>
  <c r="M141"/>
  <c r="M144" s="1"/>
  <c r="L141"/>
  <c r="L144" s="1"/>
  <c r="K141"/>
  <c r="K144" s="1"/>
  <c r="J141"/>
  <c r="I141"/>
  <c r="I144" s="1"/>
  <c r="H141"/>
  <c r="H144" s="1"/>
  <c r="G141"/>
  <c r="G144" s="1"/>
  <c r="F141"/>
  <c r="F144" s="1"/>
  <c r="E141"/>
  <c r="E144" s="1"/>
  <c r="AQ140"/>
  <c r="AN140"/>
  <c r="AQ139"/>
  <c r="AN139"/>
  <c r="AQ138"/>
  <c r="AN138"/>
  <c r="AQ137"/>
  <c r="AN137"/>
  <c r="AQ136"/>
  <c r="AN136"/>
  <c r="AQ135"/>
  <c r="AN135"/>
  <c r="AQ134"/>
  <c r="AN134"/>
  <c r="AQ133"/>
  <c r="AN133"/>
  <c r="AQ132"/>
  <c r="AN132"/>
  <c r="AQ131"/>
  <c r="AN131"/>
  <c r="AQ130"/>
  <c r="AN130"/>
  <c r="AQ129"/>
  <c r="AN129"/>
  <c r="AQ128"/>
  <c r="AN128"/>
  <c r="AQ127"/>
  <c r="AN127"/>
  <c r="AQ126"/>
  <c r="AN126"/>
  <c r="AQ125"/>
  <c r="AN125"/>
  <c r="AQ124"/>
  <c r="AN124"/>
  <c r="AQ123"/>
  <c r="AN123"/>
  <c r="AQ122"/>
  <c r="AN122"/>
  <c r="AQ121"/>
  <c r="AN121"/>
  <c r="AQ120"/>
  <c r="AN120"/>
  <c r="AQ119"/>
  <c r="AN119"/>
  <c r="AQ118"/>
  <c r="AN118"/>
  <c r="AQ117"/>
  <c r="AN117"/>
  <c r="AQ116"/>
  <c r="AN116"/>
  <c r="AQ115"/>
  <c r="AN115"/>
  <c r="AQ114"/>
  <c r="AN114"/>
  <c r="AQ113"/>
  <c r="AN113"/>
  <c r="AQ112"/>
  <c r="AN112"/>
  <c r="AQ111"/>
  <c r="AN111"/>
  <c r="AQ110"/>
  <c r="AN110"/>
  <c r="AQ109"/>
  <c r="AN109"/>
  <c r="AQ108"/>
  <c r="AN108"/>
  <c r="AQ107"/>
  <c r="AN107"/>
  <c r="AQ106"/>
  <c r="AN106"/>
  <c r="AQ105"/>
  <c r="AN105"/>
  <c r="AQ104"/>
  <c r="AN104"/>
  <c r="AQ103"/>
  <c r="AN103"/>
  <c r="AQ102"/>
  <c r="AN102"/>
  <c r="AQ101"/>
  <c r="AN101"/>
  <c r="AQ100"/>
  <c r="AN100"/>
  <c r="AQ99"/>
  <c r="AN99"/>
  <c r="AQ98"/>
  <c r="AN98"/>
  <c r="AQ97"/>
  <c r="AN97"/>
  <c r="AQ96"/>
  <c r="AN96"/>
  <c r="AQ95"/>
  <c r="AN95"/>
  <c r="AQ94"/>
  <c r="AN94"/>
  <c r="AQ93"/>
  <c r="AN93"/>
  <c r="AQ92"/>
  <c r="AN92"/>
  <c r="AQ91"/>
  <c r="AN91"/>
  <c r="AQ90"/>
  <c r="AN90"/>
  <c r="AQ89"/>
  <c r="AN89"/>
  <c r="AQ88"/>
  <c r="AN88"/>
  <c r="AQ87"/>
  <c r="AN87"/>
  <c r="AQ86"/>
  <c r="AN86"/>
  <c r="AQ85"/>
  <c r="AN85"/>
  <c r="AQ84"/>
  <c r="AN84"/>
  <c r="AQ83"/>
  <c r="AN83"/>
  <c r="AQ82"/>
  <c r="AN82"/>
  <c r="AQ81"/>
  <c r="AN81"/>
  <c r="AQ80"/>
  <c r="AN80"/>
  <c r="AQ79"/>
  <c r="AN79"/>
  <c r="AQ78"/>
  <c r="AN78"/>
  <c r="AQ77"/>
  <c r="AN77"/>
  <c r="AQ76"/>
  <c r="AN76"/>
  <c r="AQ75"/>
  <c r="AN75"/>
  <c r="AQ74"/>
  <c r="AN74"/>
  <c r="AQ73"/>
  <c r="AN73"/>
  <c r="AQ72"/>
  <c r="AN72"/>
  <c r="AQ71"/>
  <c r="AN71"/>
  <c r="AQ70"/>
  <c r="AN70"/>
  <c r="AQ69"/>
  <c r="AN69"/>
  <c r="AQ68"/>
  <c r="AN68"/>
  <c r="AQ67"/>
  <c r="AN67"/>
  <c r="AQ66"/>
  <c r="AN66"/>
  <c r="AQ65"/>
  <c r="AN65"/>
  <c r="AQ64"/>
  <c r="AN64"/>
  <c r="AQ63"/>
  <c r="AN63"/>
  <c r="AQ62"/>
  <c r="AN62"/>
  <c r="AQ61"/>
  <c r="AN61"/>
  <c r="AQ60"/>
  <c r="AN60"/>
  <c r="AQ59"/>
  <c r="AN59"/>
  <c r="AQ58"/>
  <c r="AN58"/>
  <c r="AQ57"/>
  <c r="AN57"/>
  <c r="AQ56"/>
  <c r="AN56"/>
  <c r="AQ55"/>
  <c r="AN55"/>
  <c r="AQ54"/>
  <c r="AN54"/>
  <c r="AQ53"/>
  <c r="AN53"/>
  <c r="AQ52"/>
  <c r="AN52"/>
  <c r="AQ51"/>
  <c r="AN51"/>
  <c r="AQ50"/>
  <c r="AN50"/>
  <c r="AQ49"/>
  <c r="AN49"/>
  <c r="AQ48"/>
  <c r="AN48"/>
  <c r="AQ47"/>
  <c r="AN47"/>
  <c r="AQ46"/>
  <c r="AN46"/>
  <c r="AQ45"/>
  <c r="AN45"/>
  <c r="AQ44"/>
  <c r="AN44"/>
  <c r="AQ43"/>
  <c r="AN43"/>
  <c r="AQ42"/>
  <c r="AN42"/>
  <c r="AQ41"/>
  <c r="AN41"/>
  <c r="AQ40"/>
  <c r="AN40"/>
  <c r="AQ39"/>
  <c r="AN39"/>
  <c r="AQ38"/>
  <c r="AN38"/>
  <c r="AQ37"/>
  <c r="AN37"/>
  <c r="AQ36"/>
  <c r="AN36"/>
  <c r="AQ35"/>
  <c r="AN35"/>
  <c r="AQ34"/>
  <c r="AN34"/>
  <c r="AQ33"/>
  <c r="AN33"/>
  <c r="AQ32"/>
  <c r="AN32"/>
  <c r="AQ31"/>
  <c r="AN31"/>
  <c r="AQ30"/>
  <c r="AN30"/>
  <c r="AQ29"/>
  <c r="AN29"/>
  <c r="AQ28"/>
  <c r="AN28"/>
  <c r="AQ27"/>
  <c r="AN27"/>
  <c r="AQ26"/>
  <c r="AN26"/>
  <c r="AQ25"/>
  <c r="AN25"/>
  <c r="AQ24"/>
  <c r="AN24"/>
  <c r="AQ23"/>
  <c r="AN23"/>
  <c r="AQ22"/>
  <c r="AN22"/>
  <c r="AQ21"/>
  <c r="AN21"/>
  <c r="AQ20"/>
  <c r="AN20"/>
  <c r="AQ19"/>
  <c r="AN19"/>
  <c r="AQ18"/>
  <c r="AN18"/>
  <c r="AQ17"/>
  <c r="AN17"/>
  <c r="AQ16"/>
  <c r="AN16"/>
  <c r="AQ15"/>
  <c r="AN15"/>
  <c r="AQ14"/>
  <c r="AN14"/>
  <c r="A10"/>
  <c r="Q166" i="37" l="1"/>
  <c r="M167"/>
  <c r="I168"/>
  <c r="AC168"/>
  <c r="Y169"/>
  <c r="W170"/>
  <c r="T171"/>
  <c r="S172"/>
  <c r="R173"/>
  <c r="X174"/>
  <c r="H177"/>
  <c r="Q178"/>
  <c r="E180"/>
  <c r="P181"/>
  <c r="F183"/>
  <c r="V184"/>
  <c r="E166"/>
  <c r="H167" i="38"/>
  <c r="R170"/>
  <c r="Z174"/>
  <c r="F180"/>
  <c r="T185" i="37"/>
  <c r="M166"/>
  <c r="W166"/>
  <c r="G167"/>
  <c r="S167"/>
  <c r="AC167"/>
  <c r="M168"/>
  <c r="Y168"/>
  <c r="I169"/>
  <c r="S169"/>
  <c r="E170"/>
  <c r="P170"/>
  <c r="AB170"/>
  <c r="O171"/>
  <c r="AA171"/>
  <c r="L172"/>
  <c r="Z172"/>
  <c r="K173"/>
  <c r="AA173"/>
  <c r="O174"/>
  <c r="F176"/>
  <c r="X176"/>
  <c r="N177"/>
  <c r="I178"/>
  <c r="AB178"/>
  <c r="T179"/>
  <c r="P180"/>
  <c r="P163" s="1"/>
  <c r="P164" s="1"/>
  <c r="F181"/>
  <c r="X181"/>
  <c r="W182"/>
  <c r="R183"/>
  <c r="J184"/>
  <c r="I185"/>
  <c r="AD185"/>
  <c r="F168" i="38"/>
  <c r="J170"/>
  <c r="N172"/>
  <c r="R174"/>
  <c r="T177"/>
  <c r="X179"/>
  <c r="U183"/>
  <c r="AD185" i="39"/>
  <c r="G166" i="37"/>
  <c r="AC166"/>
  <c r="W167"/>
  <c r="S168"/>
  <c r="O169"/>
  <c r="I170"/>
  <c r="H171"/>
  <c r="H172"/>
  <c r="AD172"/>
  <c r="J174"/>
  <c r="M176"/>
  <c r="X177"/>
  <c r="L179"/>
  <c r="U180"/>
  <c r="J182"/>
  <c r="AD183"/>
  <c r="R185"/>
  <c r="O166"/>
  <c r="Y166"/>
  <c r="K167"/>
  <c r="U167"/>
  <c r="E168"/>
  <c r="Q168"/>
  <c r="AA168"/>
  <c r="K169"/>
  <c r="W169"/>
  <c r="G170"/>
  <c r="R170"/>
  <c r="F171"/>
  <c r="R171"/>
  <c r="AC171"/>
  <c r="Q172"/>
  <c r="AB172"/>
  <c r="N173"/>
  <c r="AD173"/>
  <c r="V174"/>
  <c r="I176"/>
  <c r="Z176"/>
  <c r="V177"/>
  <c r="N178"/>
  <c r="AD178"/>
  <c r="Z179"/>
  <c r="R180"/>
  <c r="K181"/>
  <c r="G182"/>
  <c r="Y182"/>
  <c r="U183"/>
  <c r="S184"/>
  <c r="O185"/>
  <c r="N168" i="38"/>
  <c r="V172"/>
  <c r="AB177"/>
  <c r="T184"/>
  <c r="O185" i="36"/>
  <c r="G167"/>
  <c r="I166" i="37"/>
  <c r="U166"/>
  <c r="E167"/>
  <c r="O167"/>
  <c r="AA167"/>
  <c r="K168"/>
  <c r="U168"/>
  <c r="G169"/>
  <c r="Q169"/>
  <c r="AA169"/>
  <c r="N170"/>
  <c r="Y170"/>
  <c r="K171"/>
  <c r="X171"/>
  <c r="J172"/>
  <c r="U172"/>
  <c r="I173"/>
  <c r="W173"/>
  <c r="M174"/>
  <c r="AC174"/>
  <c r="R176"/>
  <c r="K177"/>
  <c r="AD177"/>
  <c r="Y178"/>
  <c r="O179"/>
  <c r="H180"/>
  <c r="AC180"/>
  <c r="V181"/>
  <c r="N182"/>
  <c r="L183"/>
  <c r="H184"/>
  <c r="AB184"/>
  <c r="X167" i="38"/>
  <c r="AB169"/>
  <c r="F172"/>
  <c r="L173"/>
  <c r="L177"/>
  <c r="P179"/>
  <c r="AD180"/>
  <c r="X31" i="40"/>
  <c r="X31" i="34"/>
  <c r="X35" i="40"/>
  <c r="X35" i="34"/>
  <c r="K31"/>
  <c r="K31" i="40"/>
  <c r="D32" i="34"/>
  <c r="D32" i="40"/>
  <c r="K35" i="34"/>
  <c r="K35" i="40"/>
  <c r="D36"/>
  <c r="D36" i="34"/>
  <c r="W16"/>
  <c r="I15" i="40"/>
  <c r="C16"/>
  <c r="I19"/>
  <c r="C20"/>
  <c r="I23"/>
  <c r="C24"/>
  <c r="I27" i="34"/>
  <c r="F32" i="40"/>
  <c r="P27"/>
  <c r="X33"/>
  <c r="X13"/>
  <c r="X30"/>
  <c r="V38"/>
  <c r="W31"/>
  <c r="W35"/>
  <c r="X37" i="34"/>
  <c r="E19"/>
  <c r="V29" i="40"/>
  <c r="V33"/>
  <c r="V37"/>
  <c r="L31"/>
  <c r="L35"/>
  <c r="X32"/>
  <c r="W32"/>
  <c r="W34"/>
  <c r="W36"/>
  <c r="W38"/>
  <c r="X33" i="34"/>
  <c r="F36"/>
  <c r="V31" i="40"/>
  <c r="V35"/>
  <c r="V39"/>
  <c r="AC17"/>
  <c r="C28" i="43"/>
  <c r="K18" i="34"/>
  <c r="X39"/>
  <c r="AD29" i="40"/>
  <c r="F39"/>
  <c r="X21"/>
  <c r="V21"/>
  <c r="AB39"/>
  <c r="P41"/>
  <c r="P41" i="34"/>
  <c r="E24" i="40"/>
  <c r="D24"/>
  <c r="J41"/>
  <c r="J41" i="34"/>
  <c r="D41"/>
  <c r="D41" i="40"/>
  <c r="AC41" i="34"/>
  <c r="AB41" i="40"/>
  <c r="AB41" i="34"/>
  <c r="AC21" i="40"/>
  <c r="AB21"/>
  <c r="W41" i="34"/>
  <c r="V41"/>
  <c r="V41" i="40"/>
  <c r="Q15"/>
  <c r="V16"/>
  <c r="K15"/>
  <c r="V18"/>
  <c r="AC16"/>
  <c r="L13"/>
  <c r="Q17"/>
  <c r="R13"/>
  <c r="D17" i="34"/>
  <c r="W17"/>
  <c r="Q22"/>
  <c r="F16"/>
  <c r="AB13"/>
  <c r="K16"/>
  <c r="D15"/>
  <c r="P15"/>
  <c r="AB20"/>
  <c r="Q18"/>
  <c r="D13"/>
  <c r="E17"/>
  <c r="AB17"/>
  <c r="P17"/>
  <c r="AB16"/>
  <c r="O12"/>
  <c r="F20"/>
  <c r="L20"/>
  <c r="V17"/>
  <c r="AC15"/>
  <c r="V19"/>
  <c r="P24"/>
  <c r="Q15"/>
  <c r="AC21"/>
  <c r="AB21"/>
  <c r="J24"/>
  <c r="J19"/>
  <c r="L19"/>
  <c r="R20"/>
  <c r="P20"/>
  <c r="E24"/>
  <c r="AB19"/>
  <c r="V20"/>
  <c r="V24"/>
  <c r="X24"/>
  <c r="AB18"/>
  <c r="D24"/>
  <c r="D21"/>
  <c r="W18"/>
  <c r="AC17"/>
  <c r="K22"/>
  <c r="AD24"/>
  <c r="V21"/>
  <c r="D18"/>
  <c r="K15"/>
  <c r="K17"/>
  <c r="P16"/>
  <c r="V15"/>
  <c r="E22"/>
  <c r="AC22"/>
  <c r="C27"/>
  <c r="AA27"/>
  <c r="O30"/>
  <c r="C32"/>
  <c r="U33"/>
  <c r="O34"/>
  <c r="I35"/>
  <c r="C36"/>
  <c r="AA36"/>
  <c r="U37"/>
  <c r="O38"/>
  <c r="I39"/>
  <c r="C40"/>
  <c r="AA40"/>
  <c r="U41"/>
  <c r="O42"/>
  <c r="P21"/>
  <c r="J13"/>
  <c r="V13"/>
  <c r="AC24"/>
  <c r="F24"/>
  <c r="AB22"/>
  <c r="P22"/>
  <c r="V22"/>
  <c r="W22"/>
  <c r="AD21"/>
  <c r="W21"/>
  <c r="X21"/>
  <c r="Q21"/>
  <c r="R21"/>
  <c r="Q19"/>
  <c r="P19"/>
  <c r="J14"/>
  <c r="F21"/>
  <c r="P13"/>
  <c r="Q13"/>
  <c r="E13"/>
  <c r="P12"/>
  <c r="F12"/>
  <c r="X12"/>
  <c r="L12"/>
  <c r="J12"/>
  <c r="AB39"/>
  <c r="AC41" i="40"/>
  <c r="W41"/>
  <c r="Q41" i="34"/>
  <c r="J20" i="40"/>
  <c r="L20"/>
  <c r="E21"/>
  <c r="D21"/>
  <c r="AB22"/>
  <c r="AD22"/>
  <c r="AD21"/>
  <c r="X22"/>
  <c r="W22"/>
  <c r="E20"/>
  <c r="D20"/>
  <c r="AC20"/>
  <c r="AB20"/>
  <c r="D19"/>
  <c r="AB19"/>
  <c r="Q14"/>
  <c r="P21"/>
  <c r="P22"/>
  <c r="Q22"/>
  <c r="F22"/>
  <c r="E22"/>
  <c r="V19"/>
  <c r="P20"/>
  <c r="R20"/>
  <c r="J21"/>
  <c r="J22"/>
  <c r="X24"/>
  <c r="W24"/>
  <c r="K17"/>
  <c r="AC18"/>
  <c r="C28" i="45"/>
  <c r="J19" i="40"/>
  <c r="AB27"/>
  <c r="J18"/>
  <c r="J16"/>
  <c r="P18"/>
  <c r="P16"/>
  <c r="AC15"/>
  <c r="AB14"/>
  <c r="I27"/>
  <c r="C29"/>
  <c r="I32"/>
  <c r="C33"/>
  <c r="C37"/>
  <c r="C41"/>
  <c r="O14" i="42"/>
  <c r="O43" s="1"/>
  <c r="AA14"/>
  <c r="AA43" s="1"/>
  <c r="I28"/>
  <c r="C28"/>
  <c r="AA28"/>
  <c r="U28"/>
  <c r="U12" i="34"/>
  <c r="D22" i="40"/>
  <c r="D15"/>
  <c r="D16"/>
  <c r="V17"/>
  <c r="R27" i="34"/>
  <c r="D17" i="40"/>
  <c r="C15"/>
  <c r="I18"/>
  <c r="C19"/>
  <c r="I22"/>
  <c r="C23"/>
  <c r="C27"/>
  <c r="I31"/>
  <c r="C32"/>
  <c r="C36"/>
  <c r="C40"/>
  <c r="F27"/>
  <c r="V22"/>
  <c r="O26" i="34"/>
  <c r="I26"/>
  <c r="O13"/>
  <c r="I13"/>
  <c r="I13" i="40"/>
  <c r="I26"/>
  <c r="V26"/>
  <c r="W26"/>
  <c r="Q26"/>
  <c r="E27"/>
  <c r="L27"/>
  <c r="K27" i="34"/>
  <c r="P12" i="40"/>
  <c r="J24"/>
  <c r="AD20"/>
  <c r="W20"/>
  <c r="V20"/>
  <c r="Q19"/>
  <c r="P19"/>
  <c r="Q20"/>
  <c r="K19"/>
  <c r="F20"/>
  <c r="J15"/>
  <c r="E15"/>
  <c r="L24"/>
  <c r="O28" i="42"/>
  <c r="I30" i="34"/>
  <c r="C31"/>
  <c r="AA31"/>
  <c r="U32"/>
  <c r="O33"/>
  <c r="I34"/>
  <c r="C35"/>
  <c r="AA35"/>
  <c r="U36"/>
  <c r="O37"/>
  <c r="I38"/>
  <c r="C39"/>
  <c r="AA39"/>
  <c r="U40"/>
  <c r="O41"/>
  <c r="I42"/>
  <c r="I14" i="45"/>
  <c r="AA14"/>
  <c r="O14"/>
  <c r="U28"/>
  <c r="AA28"/>
  <c r="AA43" s="1"/>
  <c r="C13" i="40"/>
  <c r="O16"/>
  <c r="C18"/>
  <c r="O20"/>
  <c r="AA22"/>
  <c r="I25"/>
  <c r="AA26"/>
  <c r="I30"/>
  <c r="AA31"/>
  <c r="I34"/>
  <c r="AA35"/>
  <c r="I38"/>
  <c r="AA39"/>
  <c r="I42"/>
  <c r="I12"/>
  <c r="AA13"/>
  <c r="U15"/>
  <c r="I17"/>
  <c r="AA18"/>
  <c r="U19"/>
  <c r="I21"/>
  <c r="C22"/>
  <c r="U23"/>
  <c r="O24"/>
  <c r="C26"/>
  <c r="U27"/>
  <c r="O29"/>
  <c r="C31"/>
  <c r="U32"/>
  <c r="O33"/>
  <c r="C35"/>
  <c r="U36"/>
  <c r="O37"/>
  <c r="C39"/>
  <c r="U40"/>
  <c r="O41"/>
  <c r="C12"/>
  <c r="I20"/>
  <c r="C21"/>
  <c r="I24"/>
  <c r="C25"/>
  <c r="I33"/>
  <c r="C34"/>
  <c r="C38"/>
  <c r="C42"/>
  <c r="AA14" i="43"/>
  <c r="AA16" i="34"/>
  <c r="U28" i="43"/>
  <c r="U29" i="34"/>
  <c r="AA28" i="43"/>
  <c r="AA32" i="34"/>
  <c r="C14" i="43"/>
  <c r="C15" i="34"/>
  <c r="O28" i="43"/>
  <c r="O29" i="34"/>
  <c r="AA14" i="27"/>
  <c r="AA15" i="40"/>
  <c r="U14" i="27"/>
  <c r="U20" i="40"/>
  <c r="U28" i="27"/>
  <c r="U29" i="40"/>
  <c r="AA12"/>
  <c r="O15"/>
  <c r="C14" i="27"/>
  <c r="U18" i="40"/>
  <c r="AA21"/>
  <c r="O23"/>
  <c r="U26"/>
  <c r="C28" i="27"/>
  <c r="O32" i="40"/>
  <c r="AA34"/>
  <c r="O36"/>
  <c r="U39"/>
  <c r="I41"/>
  <c r="O28" i="45"/>
  <c r="O14" i="27"/>
  <c r="O12" i="40"/>
  <c r="U16"/>
  <c r="O17"/>
  <c r="AA19"/>
  <c r="O21"/>
  <c r="AA23"/>
  <c r="U24"/>
  <c r="O25"/>
  <c r="AA27"/>
  <c r="O30"/>
  <c r="AA32"/>
  <c r="U33"/>
  <c r="O34"/>
  <c r="I35"/>
  <c r="AA36"/>
  <c r="U37"/>
  <c r="O38"/>
  <c r="I39"/>
  <c r="AA40"/>
  <c r="U41"/>
  <c r="O42"/>
  <c r="U14" i="42"/>
  <c r="U43" s="1"/>
  <c r="I14"/>
  <c r="I43" s="1"/>
  <c r="C12" i="34"/>
  <c r="AA12"/>
  <c r="U13"/>
  <c r="O15"/>
  <c r="I16"/>
  <c r="C17"/>
  <c r="AA17"/>
  <c r="U18"/>
  <c r="O19"/>
  <c r="I20"/>
  <c r="C21"/>
  <c r="AA21"/>
  <c r="U22"/>
  <c r="O23"/>
  <c r="I24"/>
  <c r="C25"/>
  <c r="AA25"/>
  <c r="U26"/>
  <c r="O27"/>
  <c r="C29"/>
  <c r="AA29"/>
  <c r="U30"/>
  <c r="O31"/>
  <c r="I32"/>
  <c r="C33"/>
  <c r="AA33"/>
  <c r="U34"/>
  <c r="O35"/>
  <c r="I36"/>
  <c r="C37"/>
  <c r="AA37"/>
  <c r="U38"/>
  <c r="O39"/>
  <c r="I40"/>
  <c r="C41"/>
  <c r="AA41"/>
  <c r="U42"/>
  <c r="I14" i="43"/>
  <c r="I15" i="34"/>
  <c r="O14" i="43"/>
  <c r="O18" i="34"/>
  <c r="I28" i="43"/>
  <c r="I31" i="34"/>
  <c r="AA28" i="27"/>
  <c r="AA30" i="40"/>
  <c r="U14" i="43"/>
  <c r="U43" s="1"/>
  <c r="U15" i="34"/>
  <c r="U13" i="40"/>
  <c r="I14" i="27"/>
  <c r="AA17" i="40"/>
  <c r="O19"/>
  <c r="U22"/>
  <c r="AA25"/>
  <c r="O27"/>
  <c r="I28" i="27"/>
  <c r="I28" i="40" s="1"/>
  <c r="U31"/>
  <c r="U35"/>
  <c r="I37"/>
  <c r="AA38"/>
  <c r="O40"/>
  <c r="AA42"/>
  <c r="C14" i="45"/>
  <c r="C43" s="1"/>
  <c r="AA43" i="27"/>
  <c r="O28"/>
  <c r="U12" i="40"/>
  <c r="O13"/>
  <c r="AA16"/>
  <c r="U17"/>
  <c r="O18"/>
  <c r="AA20"/>
  <c r="U21"/>
  <c r="O22"/>
  <c r="AA24"/>
  <c r="U25"/>
  <c r="O26"/>
  <c r="AA29"/>
  <c r="U30"/>
  <c r="O31"/>
  <c r="AA33"/>
  <c r="U34"/>
  <c r="O35"/>
  <c r="I36"/>
  <c r="AA37"/>
  <c r="U38"/>
  <c r="O39"/>
  <c r="I40"/>
  <c r="AA41"/>
  <c r="U42"/>
  <c r="C14" i="42"/>
  <c r="I12" i="34"/>
  <c r="C13"/>
  <c r="AA13"/>
  <c r="O16"/>
  <c r="I17"/>
  <c r="C18"/>
  <c r="AA18"/>
  <c r="U19"/>
  <c r="O20"/>
  <c r="I21"/>
  <c r="C22"/>
  <c r="AA22"/>
  <c r="U23"/>
  <c r="O24"/>
  <c r="I25"/>
  <c r="C26"/>
  <c r="AA26"/>
  <c r="U27"/>
  <c r="I29"/>
  <c r="C30"/>
  <c r="AA30"/>
  <c r="U31"/>
  <c r="O32"/>
  <c r="I33"/>
  <c r="C34"/>
  <c r="AA34"/>
  <c r="U35"/>
  <c r="O36"/>
  <c r="I37"/>
  <c r="C38"/>
  <c r="AA38"/>
  <c r="U39"/>
  <c r="O40"/>
  <c r="I41"/>
  <c r="C42"/>
  <c r="AA42"/>
  <c r="U14" i="45"/>
  <c r="U43" s="1"/>
  <c r="I28"/>
  <c r="I43" s="1"/>
  <c r="C30" i="40"/>
  <c r="C17"/>
  <c r="I16"/>
  <c r="I29"/>
  <c r="E166" i="36"/>
  <c r="P166"/>
  <c r="Z166"/>
  <c r="K167"/>
  <c r="V167"/>
  <c r="F168"/>
  <c r="Q168"/>
  <c r="AB168"/>
  <c r="L169"/>
  <c r="W169"/>
  <c r="H170"/>
  <c r="R170"/>
  <c r="AC170"/>
  <c r="N171"/>
  <c r="X171"/>
  <c r="I172"/>
  <c r="T172"/>
  <c r="AD172"/>
  <c r="O173"/>
  <c r="Z173"/>
  <c r="J174"/>
  <c r="W174"/>
  <c r="I176"/>
  <c r="V176"/>
  <c r="I177"/>
  <c r="U177"/>
  <c r="I178"/>
  <c r="U178"/>
  <c r="H179"/>
  <c r="U179"/>
  <c r="G180"/>
  <c r="U180"/>
  <c r="G181"/>
  <c r="T181"/>
  <c r="H182"/>
  <c r="H175" s="1"/>
  <c r="V182"/>
  <c r="L183"/>
  <c r="Y183"/>
  <c r="R184"/>
  <c r="J185"/>
  <c r="AB185"/>
  <c r="G166"/>
  <c r="Q166"/>
  <c r="AA166"/>
  <c r="M167"/>
  <c r="W167"/>
  <c r="G168"/>
  <c r="S168"/>
  <c r="AC168"/>
  <c r="M169"/>
  <c r="Y169"/>
  <c r="I170"/>
  <c r="S170"/>
  <c r="E171"/>
  <c r="O171"/>
  <c r="Y171"/>
  <c r="K172"/>
  <c r="U172"/>
  <c r="E173"/>
  <c r="Q173"/>
  <c r="AA173"/>
  <c r="K174"/>
  <c r="Y174"/>
  <c r="K176"/>
  <c r="W176"/>
  <c r="K177"/>
  <c r="W177"/>
  <c r="J178"/>
  <c r="W178"/>
  <c r="I179"/>
  <c r="W179"/>
  <c r="I180"/>
  <c r="I163" s="1"/>
  <c r="I164" s="1"/>
  <c r="V180"/>
  <c r="I181"/>
  <c r="U181"/>
  <c r="J182"/>
  <c r="X182"/>
  <c r="M183"/>
  <c r="AB183"/>
  <c r="T184"/>
  <c r="L185"/>
  <c r="H166"/>
  <c r="R166"/>
  <c r="AC166"/>
  <c r="N167"/>
  <c r="X167"/>
  <c r="I168"/>
  <c r="T168"/>
  <c r="AD168"/>
  <c r="O169"/>
  <c r="Z169"/>
  <c r="J170"/>
  <c r="U170"/>
  <c r="F171"/>
  <c r="P171"/>
  <c r="AA171"/>
  <c r="L172"/>
  <c r="V172"/>
  <c r="G173"/>
  <c r="R173"/>
  <c r="AB173"/>
  <c r="M174"/>
  <c r="Z174"/>
  <c r="M176"/>
  <c r="Y176"/>
  <c r="L177"/>
  <c r="Y177"/>
  <c r="K178"/>
  <c r="Y178"/>
  <c r="K179"/>
  <c r="X179"/>
  <c r="K180"/>
  <c r="W180"/>
  <c r="K181"/>
  <c r="W181"/>
  <c r="K182"/>
  <c r="Z182"/>
  <c r="N183"/>
  <c r="AD183"/>
  <c r="V184"/>
  <c r="AD185"/>
  <c r="V185"/>
  <c r="N185"/>
  <c r="F185"/>
  <c r="X184"/>
  <c r="P184"/>
  <c r="H184"/>
  <c r="Z183"/>
  <c r="R183"/>
  <c r="J183"/>
  <c r="AB182"/>
  <c r="T182"/>
  <c r="L182"/>
  <c r="AD181"/>
  <c r="AC185"/>
  <c r="T185"/>
  <c r="K185"/>
  <c r="AB184"/>
  <c r="S184"/>
  <c r="J184"/>
  <c r="AA183"/>
  <c r="Q183"/>
  <c r="H183"/>
  <c r="Y182"/>
  <c r="Y175" s="1"/>
  <c r="P182"/>
  <c r="G182"/>
  <c r="X181"/>
  <c r="P181"/>
  <c r="H181"/>
  <c r="Z180"/>
  <c r="R180"/>
  <c r="J180"/>
  <c r="AB179"/>
  <c r="T179"/>
  <c r="L179"/>
  <c r="AD178"/>
  <c r="V178"/>
  <c r="N178"/>
  <c r="F178"/>
  <c r="X177"/>
  <c r="P177"/>
  <c r="H177"/>
  <c r="Z176"/>
  <c r="R176"/>
  <c r="J176"/>
  <c r="AD174"/>
  <c r="V174"/>
  <c r="N174"/>
  <c r="F174"/>
  <c r="X173"/>
  <c r="P173"/>
  <c r="H173"/>
  <c r="Z172"/>
  <c r="R172"/>
  <c r="J172"/>
  <c r="AB171"/>
  <c r="T171"/>
  <c r="L171"/>
  <c r="AD170"/>
  <c r="V170"/>
  <c r="N170"/>
  <c r="F170"/>
  <c r="X169"/>
  <c r="P169"/>
  <c r="H169"/>
  <c r="Z168"/>
  <c r="R168"/>
  <c r="J168"/>
  <c r="AB167"/>
  <c r="T167"/>
  <c r="L167"/>
  <c r="AD166"/>
  <c r="V166"/>
  <c r="N166"/>
  <c r="F166"/>
  <c r="AA185"/>
  <c r="R185"/>
  <c r="I185"/>
  <c r="Z184"/>
  <c r="Q184"/>
  <c r="G184"/>
  <c r="X183"/>
  <c r="O183"/>
  <c r="F183"/>
  <c r="W182"/>
  <c r="N182"/>
  <c r="E182"/>
  <c r="V181"/>
  <c r="N181"/>
  <c r="F181"/>
  <c r="X180"/>
  <c r="X163" s="1"/>
  <c r="X164" s="1"/>
  <c r="P180"/>
  <c r="P163" s="1"/>
  <c r="P164" s="1"/>
  <c r="H180"/>
  <c r="Z179"/>
  <c r="R179"/>
  <c r="J179"/>
  <c r="AB178"/>
  <c r="T178"/>
  <c r="L178"/>
  <c r="AD177"/>
  <c r="V177"/>
  <c r="N177"/>
  <c r="F177"/>
  <c r="X176"/>
  <c r="P176"/>
  <c r="H176"/>
  <c r="J175"/>
  <c r="AB174"/>
  <c r="T174"/>
  <c r="L174"/>
  <c r="AD173"/>
  <c r="V173"/>
  <c r="N173"/>
  <c r="F173"/>
  <c r="X172"/>
  <c r="P172"/>
  <c r="H172"/>
  <c r="Z171"/>
  <c r="R171"/>
  <c r="J171"/>
  <c r="AB170"/>
  <c r="T170"/>
  <c r="L170"/>
  <c r="AD169"/>
  <c r="V169"/>
  <c r="N169"/>
  <c r="F169"/>
  <c r="X168"/>
  <c r="P168"/>
  <c r="H168"/>
  <c r="Z167"/>
  <c r="R167"/>
  <c r="J167"/>
  <c r="AB166"/>
  <c r="T166"/>
  <c r="L166"/>
  <c r="Y185"/>
  <c r="P185"/>
  <c r="G185"/>
  <c r="W184"/>
  <c r="N184"/>
  <c r="E184"/>
  <c r="W185"/>
  <c r="M185"/>
  <c r="AD184"/>
  <c r="U184"/>
  <c r="L184"/>
  <c r="AC183"/>
  <c r="T183"/>
  <c r="K183"/>
  <c r="AA182"/>
  <c r="R182"/>
  <c r="I182"/>
  <c r="Z181"/>
  <c r="R181"/>
  <c r="J181"/>
  <c r="AB180"/>
  <c r="T180"/>
  <c r="T163" s="1"/>
  <c r="T164" s="1"/>
  <c r="L180"/>
  <c r="AD179"/>
  <c r="V179"/>
  <c r="N179"/>
  <c r="F179"/>
  <c r="F162" s="1"/>
  <c r="X178"/>
  <c r="P178"/>
  <c r="H178"/>
  <c r="Z177"/>
  <c r="R177"/>
  <c r="J177"/>
  <c r="AB176"/>
  <c r="T176"/>
  <c r="L176"/>
  <c r="F175"/>
  <c r="X174"/>
  <c r="P174"/>
  <c r="I166"/>
  <c r="E167"/>
  <c r="Y167"/>
  <c r="U168"/>
  <c r="Q169"/>
  <c r="K170"/>
  <c r="G171"/>
  <c r="AC171"/>
  <c r="W172"/>
  <c r="S173"/>
  <c r="O174"/>
  <c r="N176"/>
  <c r="M177"/>
  <c r="M178"/>
  <c r="M179"/>
  <c r="M180"/>
  <c r="Y181"/>
  <c r="AC182"/>
  <c r="Y184"/>
  <c r="S166"/>
  <c r="O167"/>
  <c r="K168"/>
  <c r="E169"/>
  <c r="AA169"/>
  <c r="W170"/>
  <c r="Q171"/>
  <c r="M172"/>
  <c r="I173"/>
  <c r="AC173"/>
  <c r="AA174"/>
  <c r="AA176"/>
  <c r="AA177"/>
  <c r="Z178"/>
  <c r="Y179"/>
  <c r="Y180"/>
  <c r="L181"/>
  <c r="M182"/>
  <c r="P183"/>
  <c r="F184"/>
  <c r="Q185"/>
  <c r="J166"/>
  <c r="U166"/>
  <c r="F167"/>
  <c r="P167"/>
  <c r="AA167"/>
  <c r="L168"/>
  <c r="V168"/>
  <c r="G169"/>
  <c r="R169"/>
  <c r="AB169"/>
  <c r="M170"/>
  <c r="X170"/>
  <c r="H171"/>
  <c r="S171"/>
  <c r="AD171"/>
  <c r="N172"/>
  <c r="Y172"/>
  <c r="J173"/>
  <c r="T173"/>
  <c r="E174"/>
  <c r="Q174"/>
  <c r="AC174"/>
  <c r="P175"/>
  <c r="O176"/>
  <c r="AC176"/>
  <c r="O177"/>
  <c r="AB177"/>
  <c r="O178"/>
  <c r="AA178"/>
  <c r="O179"/>
  <c r="AA179"/>
  <c r="N180"/>
  <c r="N163" s="1"/>
  <c r="N164" s="1"/>
  <c r="AA180"/>
  <c r="M181"/>
  <c r="AA181"/>
  <c r="O182"/>
  <c r="O175" s="1"/>
  <c r="AD182"/>
  <c r="S183"/>
  <c r="I184"/>
  <c r="AA184"/>
  <c r="S185"/>
  <c r="K166"/>
  <c r="W166"/>
  <c r="Q167"/>
  <c r="AC167"/>
  <c r="M168"/>
  <c r="W168"/>
  <c r="I169"/>
  <c r="S169"/>
  <c r="AC169"/>
  <c r="O170"/>
  <c r="Y170"/>
  <c r="I171"/>
  <c r="U171"/>
  <c r="E172"/>
  <c r="O172"/>
  <c r="AA172"/>
  <c r="K173"/>
  <c r="U173"/>
  <c r="G174"/>
  <c r="R174"/>
  <c r="E176"/>
  <c r="Q176"/>
  <c r="AD176"/>
  <c r="Q177"/>
  <c r="AC177"/>
  <c r="Q178"/>
  <c r="AC178"/>
  <c r="P179"/>
  <c r="AC179"/>
  <c r="O180"/>
  <c r="O163" s="1"/>
  <c r="O164" s="1"/>
  <c r="AC180"/>
  <c r="O181"/>
  <c r="AB181"/>
  <c r="Q182"/>
  <c r="Q175" s="1"/>
  <c r="E183"/>
  <c r="U183"/>
  <c r="K184"/>
  <c r="AC184"/>
  <c r="U185"/>
  <c r="M166"/>
  <c r="X166"/>
  <c r="H167"/>
  <c r="S167"/>
  <c r="AD167"/>
  <c r="N168"/>
  <c r="Y168"/>
  <c r="J169"/>
  <c r="T169"/>
  <c r="E170"/>
  <c r="P170"/>
  <c r="Z170"/>
  <c r="K171"/>
  <c r="V171"/>
  <c r="F172"/>
  <c r="Q172"/>
  <c r="AB172"/>
  <c r="L173"/>
  <c r="W173"/>
  <c r="H174"/>
  <c r="S174"/>
  <c r="S175"/>
  <c r="F176"/>
  <c r="S176"/>
  <c r="E177"/>
  <c r="S177"/>
  <c r="E178"/>
  <c r="R178"/>
  <c r="E179"/>
  <c r="E162" s="1"/>
  <c r="Q179"/>
  <c r="E180"/>
  <c r="Q180"/>
  <c r="AD180"/>
  <c r="AD163" s="1"/>
  <c r="AD164" s="1"/>
  <c r="Q181"/>
  <c r="AC181"/>
  <c r="S182"/>
  <c r="G183"/>
  <c r="V183"/>
  <c r="V175" s="1"/>
  <c r="M184"/>
  <c r="E185"/>
  <c r="X185"/>
  <c r="O166"/>
  <c r="Y166"/>
  <c r="I167"/>
  <c r="U167"/>
  <c r="E168"/>
  <c r="O168"/>
  <c r="AA168"/>
  <c r="K169"/>
  <c r="U169"/>
  <c r="G170"/>
  <c r="Q170"/>
  <c r="AA170"/>
  <c r="M171"/>
  <c r="W171"/>
  <c r="G172"/>
  <c r="S172"/>
  <c r="AC172"/>
  <c r="M173"/>
  <c r="Y173"/>
  <c r="I174"/>
  <c r="U174"/>
  <c r="G176"/>
  <c r="U176"/>
  <c r="G177"/>
  <c r="T177"/>
  <c r="G178"/>
  <c r="S178"/>
  <c r="G179"/>
  <c r="S179"/>
  <c r="F180"/>
  <c r="S180"/>
  <c r="E181"/>
  <c r="S181"/>
  <c r="F182"/>
  <c r="U182"/>
  <c r="U175" s="1"/>
  <c r="I183"/>
  <c r="W183"/>
  <c r="O184"/>
  <c r="H185"/>
  <c r="Z185"/>
  <c r="AC185" i="37"/>
  <c r="U185"/>
  <c r="M185"/>
  <c r="E185"/>
  <c r="W184"/>
  <c r="O184"/>
  <c r="G184"/>
  <c r="Y183"/>
  <c r="Q183"/>
  <c r="I183"/>
  <c r="AA182"/>
  <c r="S182"/>
  <c r="K182"/>
  <c r="AC181"/>
  <c r="Z185"/>
  <c r="Q185"/>
  <c r="H185"/>
  <c r="Y184"/>
  <c r="P184"/>
  <c r="F184"/>
  <c r="W183"/>
  <c r="N183"/>
  <c r="E183"/>
  <c r="V182"/>
  <c r="M182"/>
  <c r="AD181"/>
  <c r="U181"/>
  <c r="U163" s="1"/>
  <c r="U164" s="1"/>
  <c r="M181"/>
  <c r="E181"/>
  <c r="W180"/>
  <c r="O180"/>
  <c r="G180"/>
  <c r="Y179"/>
  <c r="Q179"/>
  <c r="I179"/>
  <c r="AA178"/>
  <c r="S178"/>
  <c r="K178"/>
  <c r="AC177"/>
  <c r="U177"/>
  <c r="M177"/>
  <c r="E177"/>
  <c r="W176"/>
  <c r="O176"/>
  <c r="G176"/>
  <c r="AA174"/>
  <c r="S174"/>
  <c r="K174"/>
  <c r="AC173"/>
  <c r="U173"/>
  <c r="M173"/>
  <c r="E173"/>
  <c r="W172"/>
  <c r="O172"/>
  <c r="G172"/>
  <c r="Y171"/>
  <c r="Q171"/>
  <c r="I171"/>
  <c r="AA170"/>
  <c r="S170"/>
  <c r="K170"/>
  <c r="V185"/>
  <c r="L185"/>
  <c r="AC184"/>
  <c r="T184"/>
  <c r="K184"/>
  <c r="AB183"/>
  <c r="S183"/>
  <c r="J183"/>
  <c r="J175" s="1"/>
  <c r="Z182"/>
  <c r="Q182"/>
  <c r="H182"/>
  <c r="Y181"/>
  <c r="Q181"/>
  <c r="I181"/>
  <c r="AA180"/>
  <c r="S180"/>
  <c r="K180"/>
  <c r="K163" s="1"/>
  <c r="K164" s="1"/>
  <c r="AC179"/>
  <c r="U179"/>
  <c r="M179"/>
  <c r="E179"/>
  <c r="E162" s="1"/>
  <c r="W178"/>
  <c r="O178"/>
  <c r="G178"/>
  <c r="Y177"/>
  <c r="Q177"/>
  <c r="I177"/>
  <c r="AA176"/>
  <c r="S176"/>
  <c r="Y185"/>
  <c r="N185"/>
  <c r="AA184"/>
  <c r="N184"/>
  <c r="AC183"/>
  <c r="P183"/>
  <c r="AD182"/>
  <c r="AD175" s="1"/>
  <c r="R182"/>
  <c r="F182"/>
  <c r="T181"/>
  <c r="J181"/>
  <c r="Y180"/>
  <c r="N180"/>
  <c r="AD179"/>
  <c r="S179"/>
  <c r="H179"/>
  <c r="X178"/>
  <c r="M178"/>
  <c r="AB177"/>
  <c r="R177"/>
  <c r="G177"/>
  <c r="V176"/>
  <c r="L176"/>
  <c r="AB174"/>
  <c r="R174"/>
  <c r="I174"/>
  <c r="Z173"/>
  <c r="Q173"/>
  <c r="H173"/>
  <c r="Y172"/>
  <c r="P172"/>
  <c r="F172"/>
  <c r="W171"/>
  <c r="N171"/>
  <c r="E171"/>
  <c r="V170"/>
  <c r="M170"/>
  <c r="AD169"/>
  <c r="V169"/>
  <c r="N169"/>
  <c r="F169"/>
  <c r="X168"/>
  <c r="P168"/>
  <c r="H168"/>
  <c r="Z167"/>
  <c r="R167"/>
  <c r="J167"/>
  <c r="AB166"/>
  <c r="T166"/>
  <c r="L166"/>
  <c r="W185"/>
  <c r="J185"/>
  <c r="X184"/>
  <c r="L184"/>
  <c r="Z183"/>
  <c r="M183"/>
  <c r="AB182"/>
  <c r="O182"/>
  <c r="O175" s="1"/>
  <c r="AB181"/>
  <c r="R181"/>
  <c r="G181"/>
  <c r="V180"/>
  <c r="V163" s="1"/>
  <c r="V164" s="1"/>
  <c r="L180"/>
  <c r="AA179"/>
  <c r="P179"/>
  <c r="F179"/>
  <c r="F162" s="1"/>
  <c r="U178"/>
  <c r="J178"/>
  <c r="Z177"/>
  <c r="O177"/>
  <c r="AD176"/>
  <c r="T176"/>
  <c r="J176"/>
  <c r="AA175"/>
  <c r="Y174"/>
  <c r="P174"/>
  <c r="G174"/>
  <c r="X173"/>
  <c r="O173"/>
  <c r="F173"/>
  <c r="V172"/>
  <c r="M172"/>
  <c r="AD171"/>
  <c r="U171"/>
  <c r="L171"/>
  <c r="AC170"/>
  <c r="T170"/>
  <c r="J170"/>
  <c r="AB169"/>
  <c r="T169"/>
  <c r="L169"/>
  <c r="AD168"/>
  <c r="V168"/>
  <c r="N168"/>
  <c r="F168"/>
  <c r="X167"/>
  <c r="P167"/>
  <c r="H167"/>
  <c r="Z166"/>
  <c r="R166"/>
  <c r="J166"/>
  <c r="K166"/>
  <c r="V166"/>
  <c r="F167"/>
  <c r="Q167"/>
  <c r="AB167"/>
  <c r="L168"/>
  <c r="W168"/>
  <c r="H169"/>
  <c r="R169"/>
  <c r="AC169"/>
  <c r="O170"/>
  <c r="Z170"/>
  <c r="M171"/>
  <c r="Z171"/>
  <c r="K172"/>
  <c r="X172"/>
  <c r="J173"/>
  <c r="V173"/>
  <c r="H174"/>
  <c r="U174"/>
  <c r="F175"/>
  <c r="E176"/>
  <c r="Q176"/>
  <c r="F177"/>
  <c r="T177"/>
  <c r="H178"/>
  <c r="V178"/>
  <c r="K179"/>
  <c r="X179"/>
  <c r="M180"/>
  <c r="AB180"/>
  <c r="O181"/>
  <c r="E182"/>
  <c r="E175" s="1"/>
  <c r="U182"/>
  <c r="U175" s="1"/>
  <c r="K183"/>
  <c r="AA183"/>
  <c r="R184"/>
  <c r="R175" s="1"/>
  <c r="G185"/>
  <c r="X185"/>
  <c r="N166"/>
  <c r="X166"/>
  <c r="I167"/>
  <c r="T167"/>
  <c r="AD167"/>
  <c r="O168"/>
  <c r="Z168"/>
  <c r="J169"/>
  <c r="U169"/>
  <c r="F170"/>
  <c r="Q170"/>
  <c r="AD170"/>
  <c r="P171"/>
  <c r="AB171"/>
  <c r="N172"/>
  <c r="AA172"/>
  <c r="L173"/>
  <c r="Y173"/>
  <c r="L174"/>
  <c r="W174"/>
  <c r="H176"/>
  <c r="U176"/>
  <c r="J177"/>
  <c r="W177"/>
  <c r="L178"/>
  <c r="Z178"/>
  <c r="N179"/>
  <c r="AB179"/>
  <c r="Q180"/>
  <c r="Q163" s="1"/>
  <c r="Q164" s="1"/>
  <c r="AD180"/>
  <c r="S181"/>
  <c r="I182"/>
  <c r="X182"/>
  <c r="O183"/>
  <c r="E184"/>
  <c r="U184"/>
  <c r="K185"/>
  <c r="AB185"/>
  <c r="F166"/>
  <c r="P166"/>
  <c r="AA166"/>
  <c r="L167"/>
  <c r="V167"/>
  <c r="G168"/>
  <c r="R168"/>
  <c r="AB168"/>
  <c r="M169"/>
  <c r="X169"/>
  <c r="H170"/>
  <c r="U170"/>
  <c r="G171"/>
  <c r="S171"/>
  <c r="E172"/>
  <c r="R172"/>
  <c r="AC172"/>
  <c r="P173"/>
  <c r="AB173"/>
  <c r="N174"/>
  <c r="Z174"/>
  <c r="K176"/>
  <c r="Y176"/>
  <c r="L177"/>
  <c r="AA177"/>
  <c r="P178"/>
  <c r="AC178"/>
  <c r="R179"/>
  <c r="F180"/>
  <c r="F163" s="1"/>
  <c r="F164" s="1"/>
  <c r="T180"/>
  <c r="H181"/>
  <c r="H163" s="1"/>
  <c r="H164" s="1"/>
  <c r="W181"/>
  <c r="L182"/>
  <c r="AC182"/>
  <c r="T183"/>
  <c r="I184"/>
  <c r="Z184"/>
  <c r="P185"/>
  <c r="H166"/>
  <c r="S166"/>
  <c r="AD166"/>
  <c r="N167"/>
  <c r="Y167"/>
  <c r="J168"/>
  <c r="T168"/>
  <c r="E169"/>
  <c r="P169"/>
  <c r="Z169"/>
  <c r="L170"/>
  <c r="X170"/>
  <c r="J171"/>
  <c r="V171"/>
  <c r="I172"/>
  <c r="T172"/>
  <c r="G173"/>
  <c r="S173"/>
  <c r="E174"/>
  <c r="Q174"/>
  <c r="AD174"/>
  <c r="AB175"/>
  <c r="N176"/>
  <c r="AB176"/>
  <c r="P177"/>
  <c r="E178"/>
  <c r="R178"/>
  <c r="G179"/>
  <c r="V179"/>
  <c r="I180"/>
  <c r="I163" s="1"/>
  <c r="I164" s="1"/>
  <c r="X180"/>
  <c r="X163" s="1"/>
  <c r="X164" s="1"/>
  <c r="L181"/>
  <c r="Z181"/>
  <c r="P182"/>
  <c r="G183"/>
  <c r="V183"/>
  <c r="M184"/>
  <c r="M175" s="1"/>
  <c r="AD184"/>
  <c r="S185"/>
  <c r="T173"/>
  <c r="F174"/>
  <c r="T174"/>
  <c r="P176"/>
  <c r="AC176"/>
  <c r="S177"/>
  <c r="F178"/>
  <c r="T178"/>
  <c r="J179"/>
  <c r="W179"/>
  <c r="J180"/>
  <c r="Z180"/>
  <c r="Z163" s="1"/>
  <c r="Z164" s="1"/>
  <c r="N181"/>
  <c r="AA181"/>
  <c r="T182"/>
  <c r="H183"/>
  <c r="H175" s="1"/>
  <c r="X183"/>
  <c r="Q184"/>
  <c r="F185"/>
  <c r="G185" i="38"/>
  <c r="G184"/>
  <c r="H183"/>
  <c r="R182"/>
  <c r="AB181"/>
  <c r="L181"/>
  <c r="V180"/>
  <c r="J166"/>
  <c r="V168"/>
  <c r="H171"/>
  <c r="T173"/>
  <c r="F176"/>
  <c r="R178"/>
  <c r="T181"/>
  <c r="R166"/>
  <c r="AD168"/>
  <c r="P171"/>
  <c r="AB173"/>
  <c r="N176"/>
  <c r="Z178"/>
  <c r="J182"/>
  <c r="J175" s="1"/>
  <c r="Z166"/>
  <c r="L169"/>
  <c r="X171"/>
  <c r="J174"/>
  <c r="V176"/>
  <c r="H179"/>
  <c r="Z182"/>
  <c r="P166"/>
  <c r="F167"/>
  <c r="V167"/>
  <c r="L168"/>
  <c r="AB168"/>
  <c r="R169"/>
  <c r="H170"/>
  <c r="X170"/>
  <c r="N171"/>
  <c r="AD171"/>
  <c r="T172"/>
  <c r="J173"/>
  <c r="Z173"/>
  <c r="P174"/>
  <c r="F175"/>
  <c r="L176"/>
  <c r="AB176"/>
  <c r="R177"/>
  <c r="H178"/>
  <c r="X178"/>
  <c r="N179"/>
  <c r="AD179"/>
  <c r="T180"/>
  <c r="J181"/>
  <c r="Z181"/>
  <c r="P182"/>
  <c r="F183"/>
  <c r="AD183"/>
  <c r="AC184"/>
  <c r="T166"/>
  <c r="J167"/>
  <c r="Z167"/>
  <c r="P168"/>
  <c r="F169"/>
  <c r="V169"/>
  <c r="L170"/>
  <c r="AB170"/>
  <c r="R171"/>
  <c r="H172"/>
  <c r="X172"/>
  <c r="N173"/>
  <c r="AD173"/>
  <c r="T174"/>
  <c r="P176"/>
  <c r="F177"/>
  <c r="V177"/>
  <c r="L178"/>
  <c r="AB178"/>
  <c r="R179"/>
  <c r="H180"/>
  <c r="X180"/>
  <c r="N181"/>
  <c r="N163" s="1"/>
  <c r="N164" s="1"/>
  <c r="AD181"/>
  <c r="AD163" s="1"/>
  <c r="AD164" s="1"/>
  <c r="T182"/>
  <c r="K183"/>
  <c r="K184"/>
  <c r="AD185"/>
  <c r="V185"/>
  <c r="N185"/>
  <c r="F185"/>
  <c r="X184"/>
  <c r="P184"/>
  <c r="H184"/>
  <c r="Z183"/>
  <c r="R183"/>
  <c r="R175" s="1"/>
  <c r="J183"/>
  <c r="AB185"/>
  <c r="T185"/>
  <c r="L185"/>
  <c r="AD184"/>
  <c r="V184"/>
  <c r="N184"/>
  <c r="F184"/>
  <c r="X183"/>
  <c r="P183"/>
  <c r="Z185"/>
  <c r="R185"/>
  <c r="J185"/>
  <c r="X185"/>
  <c r="P185"/>
  <c r="H185"/>
  <c r="Z184"/>
  <c r="R184"/>
  <c r="J184"/>
  <c r="AB183"/>
  <c r="T183"/>
  <c r="L183"/>
  <c r="AC185"/>
  <c r="M185"/>
  <c r="Y184"/>
  <c r="L184"/>
  <c r="Y183"/>
  <c r="M183"/>
  <c r="M175" s="1"/>
  <c r="AC182"/>
  <c r="AC175" s="1"/>
  <c r="U182"/>
  <c r="M182"/>
  <c r="E182"/>
  <c r="W181"/>
  <c r="O181"/>
  <c r="G181"/>
  <c r="Y180"/>
  <c r="Q180"/>
  <c r="I180"/>
  <c r="AA179"/>
  <c r="S179"/>
  <c r="K179"/>
  <c r="AC178"/>
  <c r="U178"/>
  <c r="M178"/>
  <c r="E178"/>
  <c r="W177"/>
  <c r="O177"/>
  <c r="G177"/>
  <c r="Y176"/>
  <c r="Q176"/>
  <c r="I176"/>
  <c r="AC174"/>
  <c r="U174"/>
  <c r="M174"/>
  <c r="E174"/>
  <c r="W173"/>
  <c r="O173"/>
  <c r="G173"/>
  <c r="Y172"/>
  <c r="Q172"/>
  <c r="I172"/>
  <c r="AA171"/>
  <c r="S171"/>
  <c r="K171"/>
  <c r="AC170"/>
  <c r="U170"/>
  <c r="M170"/>
  <c r="E170"/>
  <c r="W169"/>
  <c r="O169"/>
  <c r="G169"/>
  <c r="Y168"/>
  <c r="Q168"/>
  <c r="I168"/>
  <c r="AA167"/>
  <c r="S167"/>
  <c r="K167"/>
  <c r="AC166"/>
  <c r="U166"/>
  <c r="M166"/>
  <c r="E166"/>
  <c r="Y185"/>
  <c r="I185"/>
  <c r="U184"/>
  <c r="I184"/>
  <c r="V183"/>
  <c r="I183"/>
  <c r="AA182"/>
  <c r="AA175" s="1"/>
  <c r="S182"/>
  <c r="K182"/>
  <c r="K175" s="1"/>
  <c r="AC181"/>
  <c r="U181"/>
  <c r="M181"/>
  <c r="E181"/>
  <c r="W180"/>
  <c r="O180"/>
  <c r="O163" s="1"/>
  <c r="O164" s="1"/>
  <c r="G180"/>
  <c r="Y179"/>
  <c r="Q179"/>
  <c r="I179"/>
  <c r="AA178"/>
  <c r="S178"/>
  <c r="K178"/>
  <c r="AC177"/>
  <c r="U177"/>
  <c r="M177"/>
  <c r="E177"/>
  <c r="W176"/>
  <c r="O176"/>
  <c r="G176"/>
  <c r="AA174"/>
  <c r="S174"/>
  <c r="K174"/>
  <c r="AC173"/>
  <c r="U173"/>
  <c r="M173"/>
  <c r="E173"/>
  <c r="W172"/>
  <c r="O172"/>
  <c r="G172"/>
  <c r="Y171"/>
  <c r="Q171"/>
  <c r="I171"/>
  <c r="AA170"/>
  <c r="S170"/>
  <c r="K170"/>
  <c r="AC169"/>
  <c r="U169"/>
  <c r="M169"/>
  <c r="E169"/>
  <c r="W168"/>
  <c r="O168"/>
  <c r="G168"/>
  <c r="Y167"/>
  <c r="Q167"/>
  <c r="I167"/>
  <c r="AA166"/>
  <c r="S166"/>
  <c r="K166"/>
  <c r="U185"/>
  <c r="E185"/>
  <c r="S184"/>
  <c r="E184"/>
  <c r="S183"/>
  <c r="G183"/>
  <c r="Y182"/>
  <c r="Q182"/>
  <c r="Q175" s="1"/>
  <c r="I182"/>
  <c r="I175" s="1"/>
  <c r="AA181"/>
  <c r="S181"/>
  <c r="K181"/>
  <c r="AC180"/>
  <c r="AC163" s="1"/>
  <c r="AC164" s="1"/>
  <c r="U180"/>
  <c r="M180"/>
  <c r="E180"/>
  <c r="E163" s="1"/>
  <c r="E164" s="1"/>
  <c r="W179"/>
  <c r="O179"/>
  <c r="G179"/>
  <c r="Y178"/>
  <c r="Q178"/>
  <c r="I178"/>
  <c r="AA177"/>
  <c r="S177"/>
  <c r="K177"/>
  <c r="AC176"/>
  <c r="U176"/>
  <c r="M176"/>
  <c r="E176"/>
  <c r="Y174"/>
  <c r="Q174"/>
  <c r="I174"/>
  <c r="AA173"/>
  <c r="S173"/>
  <c r="K173"/>
  <c r="AC172"/>
  <c r="U172"/>
  <c r="M172"/>
  <c r="E172"/>
  <c r="W171"/>
  <c r="O171"/>
  <c r="G171"/>
  <c r="Y170"/>
  <c r="Q170"/>
  <c r="I170"/>
  <c r="AA169"/>
  <c r="S169"/>
  <c r="K169"/>
  <c r="AC168"/>
  <c r="U168"/>
  <c r="M168"/>
  <c r="E168"/>
  <c r="W167"/>
  <c r="O167"/>
  <c r="G167"/>
  <c r="Y166"/>
  <c r="Q166"/>
  <c r="I166"/>
  <c r="Q185"/>
  <c r="AB184"/>
  <c r="O184"/>
  <c r="AC183"/>
  <c r="O183"/>
  <c r="E183"/>
  <c r="W182"/>
  <c r="O182"/>
  <c r="G182"/>
  <c r="Y181"/>
  <c r="Q181"/>
  <c r="I181"/>
  <c r="AA180"/>
  <c r="AA163" s="1"/>
  <c r="AA164" s="1"/>
  <c r="S180"/>
  <c r="S163" s="1"/>
  <c r="S164" s="1"/>
  <c r="K180"/>
  <c r="AC179"/>
  <c r="U179"/>
  <c r="M179"/>
  <c r="E179"/>
  <c r="E162" s="1"/>
  <c r="W178"/>
  <c r="O178"/>
  <c r="G178"/>
  <c r="Y177"/>
  <c r="Q177"/>
  <c r="I177"/>
  <c r="AA176"/>
  <c r="S176"/>
  <c r="K176"/>
  <c r="U175"/>
  <c r="W174"/>
  <c r="O174"/>
  <c r="G174"/>
  <c r="Y173"/>
  <c r="Q173"/>
  <c r="I173"/>
  <c r="AA172"/>
  <c r="S172"/>
  <c r="K172"/>
  <c r="AC171"/>
  <c r="U171"/>
  <c r="M171"/>
  <c r="E171"/>
  <c r="W170"/>
  <c r="O170"/>
  <c r="G170"/>
  <c r="Y169"/>
  <c r="Q169"/>
  <c r="I169"/>
  <c r="AA168"/>
  <c r="S168"/>
  <c r="K168"/>
  <c r="AC167"/>
  <c r="U167"/>
  <c r="M167"/>
  <c r="E167"/>
  <c r="W166"/>
  <c r="O166"/>
  <c r="G166"/>
  <c r="F166"/>
  <c r="V166"/>
  <c r="L167"/>
  <c r="AB167"/>
  <c r="R168"/>
  <c r="H169"/>
  <c r="X169"/>
  <c r="N170"/>
  <c r="AD170"/>
  <c r="T171"/>
  <c r="J172"/>
  <c r="Z172"/>
  <c r="P173"/>
  <c r="F174"/>
  <c r="V174"/>
  <c r="R176"/>
  <c r="H177"/>
  <c r="X177"/>
  <c r="N178"/>
  <c r="AD178"/>
  <c r="T179"/>
  <c r="J180"/>
  <c r="J163" s="1"/>
  <c r="J164" s="1"/>
  <c r="Z180"/>
  <c r="P181"/>
  <c r="F182"/>
  <c r="V182"/>
  <c r="V175" s="1"/>
  <c r="N183"/>
  <c r="M184"/>
  <c r="O185"/>
  <c r="H166"/>
  <c r="X166"/>
  <c r="N167"/>
  <c r="AD167"/>
  <c r="T168"/>
  <c r="J169"/>
  <c r="Z169"/>
  <c r="P170"/>
  <c r="F171"/>
  <c r="V171"/>
  <c r="L172"/>
  <c r="AB172"/>
  <c r="R173"/>
  <c r="H174"/>
  <c r="X174"/>
  <c r="T176"/>
  <c r="J177"/>
  <c r="Z177"/>
  <c r="P178"/>
  <c r="F179"/>
  <c r="F162" s="1"/>
  <c r="V179"/>
  <c r="L180"/>
  <c r="AB180"/>
  <c r="AB163" s="1"/>
  <c r="AB164" s="1"/>
  <c r="R181"/>
  <c r="H182"/>
  <c r="X182"/>
  <c r="Q183"/>
  <c r="Q184"/>
  <c r="S185"/>
  <c r="L166"/>
  <c r="AB166"/>
  <c r="R167"/>
  <c r="H168"/>
  <c r="X168"/>
  <c r="N169"/>
  <c r="AD169"/>
  <c r="T170"/>
  <c r="J171"/>
  <c r="Z171"/>
  <c r="P172"/>
  <c r="F173"/>
  <c r="V173"/>
  <c r="L174"/>
  <c r="AB174"/>
  <c r="H176"/>
  <c r="X176"/>
  <c r="N177"/>
  <c r="AD177"/>
  <c r="T178"/>
  <c r="J179"/>
  <c r="Z179"/>
  <c r="P180"/>
  <c r="F181"/>
  <c r="V181"/>
  <c r="L182"/>
  <c r="L175" s="1"/>
  <c r="AB182"/>
  <c r="W183"/>
  <c r="W184"/>
  <c r="AA185"/>
  <c r="N166"/>
  <c r="AD166"/>
  <c r="T167"/>
  <c r="J168"/>
  <c r="Z168"/>
  <c r="P169"/>
  <c r="F170"/>
  <c r="V170"/>
  <c r="L171"/>
  <c r="AB171"/>
  <c r="R172"/>
  <c r="H173"/>
  <c r="X173"/>
  <c r="N174"/>
  <c r="AD174"/>
  <c r="J176"/>
  <c r="Z176"/>
  <c r="P177"/>
  <c r="F178"/>
  <c r="V178"/>
  <c r="L179"/>
  <c r="AB179"/>
  <c r="R180"/>
  <c r="R163" s="1"/>
  <c r="R164" s="1"/>
  <c r="H181"/>
  <c r="X181"/>
  <c r="N182"/>
  <c r="N175" s="1"/>
  <c r="AD182"/>
  <c r="AD175" s="1"/>
  <c r="AA183"/>
  <c r="AA184"/>
  <c r="E166" i="39"/>
  <c r="M166"/>
  <c r="U166"/>
  <c r="AC166"/>
  <c r="K167"/>
  <c r="S167"/>
  <c r="AA167"/>
  <c r="I168"/>
  <c r="Q168"/>
  <c r="Y168"/>
  <c r="G169"/>
  <c r="O169"/>
  <c r="W169"/>
  <c r="E170"/>
  <c r="M170"/>
  <c r="U170"/>
  <c r="AC170"/>
  <c r="K171"/>
  <c r="S171"/>
  <c r="AA171"/>
  <c r="I172"/>
  <c r="Q172"/>
  <c r="Y172"/>
  <c r="G173"/>
  <c r="O173"/>
  <c r="W173"/>
  <c r="E174"/>
  <c r="M174"/>
  <c r="U174"/>
  <c r="AC174"/>
  <c r="I176"/>
  <c r="Q176"/>
  <c r="Y176"/>
  <c r="G177"/>
  <c r="O177"/>
  <c r="W177"/>
  <c r="E178"/>
  <c r="M178"/>
  <c r="U178"/>
  <c r="AC178"/>
  <c r="K179"/>
  <c r="S179"/>
  <c r="AA179"/>
  <c r="I180"/>
  <c r="Q180"/>
  <c r="Y180"/>
  <c r="G181"/>
  <c r="O181"/>
  <c r="W181"/>
  <c r="E182"/>
  <c r="E175" s="1"/>
  <c r="M182"/>
  <c r="U182"/>
  <c r="AC182"/>
  <c r="K183"/>
  <c r="S183"/>
  <c r="AA183"/>
  <c r="I184"/>
  <c r="Q184"/>
  <c r="Y184"/>
  <c r="G185"/>
  <c r="O185"/>
  <c r="W185"/>
  <c r="F166"/>
  <c r="N166"/>
  <c r="V166"/>
  <c r="AD166"/>
  <c r="L167"/>
  <c r="T167"/>
  <c r="AB167"/>
  <c r="J168"/>
  <c r="R168"/>
  <c r="Z168"/>
  <c r="H169"/>
  <c r="P169"/>
  <c r="X169"/>
  <c r="F170"/>
  <c r="N170"/>
  <c r="V170"/>
  <c r="AD170"/>
  <c r="L171"/>
  <c r="T171"/>
  <c r="AB171"/>
  <c r="J172"/>
  <c r="R172"/>
  <c r="Z172"/>
  <c r="H173"/>
  <c r="P173"/>
  <c r="X173"/>
  <c r="F174"/>
  <c r="N174"/>
  <c r="V174"/>
  <c r="AD174"/>
  <c r="J176"/>
  <c r="R176"/>
  <c r="Z176"/>
  <c r="H177"/>
  <c r="P177"/>
  <c r="X177"/>
  <c r="F178"/>
  <c r="N178"/>
  <c r="V178"/>
  <c r="AD178"/>
  <c r="L179"/>
  <c r="T179"/>
  <c r="AB179"/>
  <c r="J180"/>
  <c r="R180"/>
  <c r="Z180"/>
  <c r="H181"/>
  <c r="P181"/>
  <c r="X181"/>
  <c r="F182"/>
  <c r="N182"/>
  <c r="V182"/>
  <c r="AD182"/>
  <c r="L183"/>
  <c r="T183"/>
  <c r="AB183"/>
  <c r="J184"/>
  <c r="R184"/>
  <c r="Z184"/>
  <c r="H185"/>
  <c r="P185"/>
  <c r="X185"/>
  <c r="G166"/>
  <c r="O166"/>
  <c r="W166"/>
  <c r="E167"/>
  <c r="M167"/>
  <c r="U167"/>
  <c r="AC167"/>
  <c r="K168"/>
  <c r="S168"/>
  <c r="AA168"/>
  <c r="I169"/>
  <c r="Q169"/>
  <c r="Y169"/>
  <c r="G170"/>
  <c r="O170"/>
  <c r="W170"/>
  <c r="E171"/>
  <c r="M171"/>
  <c r="U171"/>
  <c r="AC171"/>
  <c r="K172"/>
  <c r="S172"/>
  <c r="AA172"/>
  <c r="I173"/>
  <c r="Q173"/>
  <c r="Y173"/>
  <c r="G174"/>
  <c r="O174"/>
  <c r="W174"/>
  <c r="K176"/>
  <c r="S176"/>
  <c r="AA176"/>
  <c r="I177"/>
  <c r="Q177"/>
  <c r="Y177"/>
  <c r="G178"/>
  <c r="O178"/>
  <c r="W178"/>
  <c r="E179"/>
  <c r="E162" s="1"/>
  <c r="M179"/>
  <c r="U179"/>
  <c r="AC179"/>
  <c r="K180"/>
  <c r="S180"/>
  <c r="AA180"/>
  <c r="I181"/>
  <c r="Q181"/>
  <c r="Y181"/>
  <c r="G182"/>
  <c r="O182"/>
  <c r="W182"/>
  <c r="E183"/>
  <c r="M183"/>
  <c r="U183"/>
  <c r="AC183"/>
  <c r="K184"/>
  <c r="S184"/>
  <c r="AA184"/>
  <c r="I185"/>
  <c r="Q185"/>
  <c r="Y185"/>
  <c r="H166"/>
  <c r="P166"/>
  <c r="X166"/>
  <c r="F167"/>
  <c r="N167"/>
  <c r="V167"/>
  <c r="AD167"/>
  <c r="L168"/>
  <c r="T168"/>
  <c r="AB168"/>
  <c r="J169"/>
  <c r="R169"/>
  <c r="Z169"/>
  <c r="H170"/>
  <c r="P170"/>
  <c r="X170"/>
  <c r="F171"/>
  <c r="N171"/>
  <c r="V171"/>
  <c r="AD171"/>
  <c r="L172"/>
  <c r="T172"/>
  <c r="AB172"/>
  <c r="J173"/>
  <c r="R173"/>
  <c r="Z173"/>
  <c r="H174"/>
  <c r="P174"/>
  <c r="X174"/>
  <c r="F175"/>
  <c r="L176"/>
  <c r="T176"/>
  <c r="AB176"/>
  <c r="J177"/>
  <c r="R177"/>
  <c r="Z177"/>
  <c r="H178"/>
  <c r="P178"/>
  <c r="X178"/>
  <c r="F179"/>
  <c r="F162" s="1"/>
  <c r="N179"/>
  <c r="V179"/>
  <c r="AD179"/>
  <c r="L180"/>
  <c r="T180"/>
  <c r="AB180"/>
  <c r="J181"/>
  <c r="R181"/>
  <c r="Z181"/>
  <c r="H182"/>
  <c r="P182"/>
  <c r="X182"/>
  <c r="F183"/>
  <c r="N183"/>
  <c r="V183"/>
  <c r="AD183"/>
  <c r="L184"/>
  <c r="T184"/>
  <c r="AB184"/>
  <c r="J185"/>
  <c r="R185"/>
  <c r="Z185"/>
  <c r="I166"/>
  <c r="Q166"/>
  <c r="Y166"/>
  <c r="G167"/>
  <c r="O167"/>
  <c r="W167"/>
  <c r="E168"/>
  <c r="M168"/>
  <c r="U168"/>
  <c r="AC168"/>
  <c r="K169"/>
  <c r="S169"/>
  <c r="AA169"/>
  <c r="I170"/>
  <c r="Q170"/>
  <c r="Y170"/>
  <c r="G171"/>
  <c r="O171"/>
  <c r="W171"/>
  <c r="E172"/>
  <c r="M172"/>
  <c r="U172"/>
  <c r="AC172"/>
  <c r="K173"/>
  <c r="S173"/>
  <c r="AA173"/>
  <c r="I174"/>
  <c r="Q174"/>
  <c r="Y174"/>
  <c r="E176"/>
  <c r="M176"/>
  <c r="U176"/>
  <c r="AC176"/>
  <c r="K177"/>
  <c r="S177"/>
  <c r="AA177"/>
  <c r="I178"/>
  <c r="Q178"/>
  <c r="Y178"/>
  <c r="G179"/>
  <c r="O179"/>
  <c r="W179"/>
  <c r="E180"/>
  <c r="M180"/>
  <c r="U180"/>
  <c r="AC180"/>
  <c r="K181"/>
  <c r="S181"/>
  <c r="AA181"/>
  <c r="I182"/>
  <c r="Q182"/>
  <c r="Y182"/>
  <c r="G183"/>
  <c r="O183"/>
  <c r="W183"/>
  <c r="W175" s="1"/>
  <c r="E184"/>
  <c r="M184"/>
  <c r="U184"/>
  <c r="AC184"/>
  <c r="K185"/>
  <c r="S185"/>
  <c r="AA185"/>
  <c r="J166"/>
  <c r="R166"/>
  <c r="Z166"/>
  <c r="H167"/>
  <c r="P167"/>
  <c r="X167"/>
  <c r="F168"/>
  <c r="N168"/>
  <c r="V168"/>
  <c r="AD168"/>
  <c r="L169"/>
  <c r="T169"/>
  <c r="AB169"/>
  <c r="J170"/>
  <c r="R170"/>
  <c r="Z170"/>
  <c r="H171"/>
  <c r="P171"/>
  <c r="X171"/>
  <c r="F172"/>
  <c r="N172"/>
  <c r="V172"/>
  <c r="AD172"/>
  <c r="L173"/>
  <c r="T173"/>
  <c r="AB173"/>
  <c r="J174"/>
  <c r="R174"/>
  <c r="Z174"/>
  <c r="F176"/>
  <c r="N176"/>
  <c r="V176"/>
  <c r="AD176"/>
  <c r="L177"/>
  <c r="T177"/>
  <c r="AB177"/>
  <c r="J178"/>
  <c r="R178"/>
  <c r="Z178"/>
  <c r="H179"/>
  <c r="P179"/>
  <c r="X179"/>
  <c r="F180"/>
  <c r="N180"/>
  <c r="V180"/>
  <c r="V163" s="1"/>
  <c r="V164" s="1"/>
  <c r="AD180"/>
  <c r="L181"/>
  <c r="T181"/>
  <c r="AB181"/>
  <c r="J182"/>
  <c r="R182"/>
  <c r="Z182"/>
  <c r="H183"/>
  <c r="P183"/>
  <c r="X183"/>
  <c r="F184"/>
  <c r="N184"/>
  <c r="N175" s="1"/>
  <c r="V184"/>
  <c r="AD184"/>
  <c r="L185"/>
  <c r="T185"/>
  <c r="AB185"/>
  <c r="K166"/>
  <c r="S166"/>
  <c r="AA166"/>
  <c r="I167"/>
  <c r="Q167"/>
  <c r="Y167"/>
  <c r="G168"/>
  <c r="O168"/>
  <c r="W168"/>
  <c r="E169"/>
  <c r="M169"/>
  <c r="U169"/>
  <c r="AC169"/>
  <c r="K170"/>
  <c r="S170"/>
  <c r="AA170"/>
  <c r="I171"/>
  <c r="Q171"/>
  <c r="Y171"/>
  <c r="G172"/>
  <c r="O172"/>
  <c r="W172"/>
  <c r="E173"/>
  <c r="M173"/>
  <c r="U173"/>
  <c r="AC173"/>
  <c r="K174"/>
  <c r="S174"/>
  <c r="AA174"/>
  <c r="Q175"/>
  <c r="G176"/>
  <c r="O176"/>
  <c r="W176"/>
  <c r="E177"/>
  <c r="M177"/>
  <c r="U177"/>
  <c r="AC177"/>
  <c r="K178"/>
  <c r="S178"/>
  <c r="AA178"/>
  <c r="I179"/>
  <c r="Q179"/>
  <c r="Y179"/>
  <c r="G180"/>
  <c r="O180"/>
  <c r="O163" s="1"/>
  <c r="O164" s="1"/>
  <c r="W180"/>
  <c r="W163" s="1"/>
  <c r="W164" s="1"/>
  <c r="E181"/>
  <c r="M181"/>
  <c r="U181"/>
  <c r="AC181"/>
  <c r="K182"/>
  <c r="S182"/>
  <c r="AA182"/>
  <c r="I183"/>
  <c r="I175" s="1"/>
  <c r="Q183"/>
  <c r="Y183"/>
  <c r="G184"/>
  <c r="G175" s="1"/>
  <c r="O184"/>
  <c r="W184"/>
  <c r="E185"/>
  <c r="M185"/>
  <c r="U185"/>
  <c r="AC185"/>
  <c r="L166"/>
  <c r="T166"/>
  <c r="AB166"/>
  <c r="J167"/>
  <c r="R167"/>
  <c r="Z167"/>
  <c r="H168"/>
  <c r="P168"/>
  <c r="X168"/>
  <c r="F169"/>
  <c r="N169"/>
  <c r="V169"/>
  <c r="AD169"/>
  <c r="L170"/>
  <c r="T170"/>
  <c r="AB170"/>
  <c r="J171"/>
  <c r="R171"/>
  <c r="Z171"/>
  <c r="H172"/>
  <c r="P172"/>
  <c r="X172"/>
  <c r="F173"/>
  <c r="N173"/>
  <c r="V173"/>
  <c r="AD173"/>
  <c r="L174"/>
  <c r="T174"/>
  <c r="AB174"/>
  <c r="Z175"/>
  <c r="H176"/>
  <c r="P176"/>
  <c r="X176"/>
  <c r="F177"/>
  <c r="N177"/>
  <c r="V177"/>
  <c r="AD177"/>
  <c r="L178"/>
  <c r="T178"/>
  <c r="AB178"/>
  <c r="J179"/>
  <c r="R179"/>
  <c r="Z179"/>
  <c r="H180"/>
  <c r="H163" s="1"/>
  <c r="H164" s="1"/>
  <c r="P180"/>
  <c r="X180"/>
  <c r="X163" s="1"/>
  <c r="X164" s="1"/>
  <c r="F181"/>
  <c r="N181"/>
  <c r="V181"/>
  <c r="AD181"/>
  <c r="L182"/>
  <c r="T182"/>
  <c r="AB182"/>
  <c r="J183"/>
  <c r="J175" s="1"/>
  <c r="R183"/>
  <c r="Z183"/>
  <c r="H184"/>
  <c r="P184"/>
  <c r="X184"/>
  <c r="X175" s="1"/>
  <c r="F185"/>
  <c r="N185"/>
  <c r="V185"/>
  <c r="E175" i="38" l="1"/>
  <c r="L175" i="39"/>
  <c r="H175"/>
  <c r="H161" s="1"/>
  <c r="W175" i="38"/>
  <c r="P175" i="37"/>
  <c r="E163" i="36"/>
  <c r="E164" s="1"/>
  <c r="M175"/>
  <c r="M161" s="1"/>
  <c r="R175"/>
  <c r="R161" s="1"/>
  <c r="K175"/>
  <c r="T175" i="39"/>
  <c r="Y175"/>
  <c r="S175"/>
  <c r="G163"/>
  <c r="G164" s="1"/>
  <c r="P175"/>
  <c r="V175"/>
  <c r="V161" s="1"/>
  <c r="AB175" i="38"/>
  <c r="Z163"/>
  <c r="Z164" s="1"/>
  <c r="U163"/>
  <c r="U164" s="1"/>
  <c r="T163"/>
  <c r="T164" s="1"/>
  <c r="S175" i="37"/>
  <c r="S161" s="1"/>
  <c r="G175"/>
  <c r="AD161"/>
  <c r="F161"/>
  <c r="K175"/>
  <c r="AB163"/>
  <c r="AB164" s="1"/>
  <c r="R163"/>
  <c r="R164" s="1"/>
  <c r="Y175"/>
  <c r="Y161" s="1"/>
  <c r="AC163"/>
  <c r="AC164" s="1"/>
  <c r="E175" i="36"/>
  <c r="I175"/>
  <c r="T175"/>
  <c r="T161" s="1"/>
  <c r="N175"/>
  <c r="W175"/>
  <c r="AA175"/>
  <c r="L175"/>
  <c r="L161" s="1"/>
  <c r="Z175"/>
  <c r="M161" i="38"/>
  <c r="AB175" i="36"/>
  <c r="AB161" s="1"/>
  <c r="R175" i="39"/>
  <c r="K175"/>
  <c r="AC175"/>
  <c r="K163" i="38"/>
  <c r="K164" s="1"/>
  <c r="X175" i="37"/>
  <c r="M163"/>
  <c r="M164" s="1"/>
  <c r="E163"/>
  <c r="E164" s="1"/>
  <c r="AC175" i="36"/>
  <c r="AC161" s="1"/>
  <c r="AD175"/>
  <c r="AB175" i="39"/>
  <c r="AB161" s="1"/>
  <c r="P163"/>
  <c r="P164" s="1"/>
  <c r="AA175"/>
  <c r="U175"/>
  <c r="O175"/>
  <c r="O161" s="1"/>
  <c r="AC163"/>
  <c r="AC164" s="1"/>
  <c r="AD175"/>
  <c r="M175"/>
  <c r="F163" i="38"/>
  <c r="F164" s="1"/>
  <c r="X175"/>
  <c r="L163"/>
  <c r="L164" s="1"/>
  <c r="G175"/>
  <c r="O175"/>
  <c r="O161" s="1"/>
  <c r="M163"/>
  <c r="M164" s="1"/>
  <c r="Y175"/>
  <c r="S175"/>
  <c r="W163"/>
  <c r="W164" s="1"/>
  <c r="T175"/>
  <c r="T161" s="1"/>
  <c r="Z175"/>
  <c r="T175" i="37"/>
  <c r="J163"/>
  <c r="J164" s="1"/>
  <c r="V175"/>
  <c r="AC175"/>
  <c r="AC161" s="1"/>
  <c r="T163"/>
  <c r="T164" s="1"/>
  <c r="G161"/>
  <c r="I175"/>
  <c r="U161"/>
  <c r="N163"/>
  <c r="N164" s="1"/>
  <c r="Q175"/>
  <c r="S163" i="36"/>
  <c r="S164" s="1"/>
  <c r="G175"/>
  <c r="Y163"/>
  <c r="Y164" s="1"/>
  <c r="X175"/>
  <c r="J37" i="40"/>
  <c r="J37" i="34"/>
  <c r="J32" i="40"/>
  <c r="J32" i="34"/>
  <c r="E37"/>
  <c r="E37" i="40"/>
  <c r="AB34"/>
  <c r="AB34" i="34"/>
  <c r="AC32" i="40"/>
  <c r="AC32" i="34"/>
  <c r="D34" i="40"/>
  <c r="D34" i="34"/>
  <c r="J36" i="40"/>
  <c r="J36" i="34"/>
  <c r="F38" i="40"/>
  <c r="F38" i="34"/>
  <c r="AD38" i="40"/>
  <c r="AD38" i="34"/>
  <c r="L29" i="40"/>
  <c r="L29" i="34"/>
  <c r="AC30" i="40"/>
  <c r="AC30" i="34"/>
  <c r="J33" i="40"/>
  <c r="J33" i="34"/>
  <c r="E36" i="40"/>
  <c r="E36" i="34"/>
  <c r="F29" i="40"/>
  <c r="E35" i="34"/>
  <c r="E35" i="40"/>
  <c r="AD20" i="34"/>
  <c r="AD36"/>
  <c r="AD36" i="40"/>
  <c r="F30"/>
  <c r="F30" i="34"/>
  <c r="X36"/>
  <c r="X36" i="40"/>
  <c r="AD28"/>
  <c r="L30" i="34"/>
  <c r="L30" i="40"/>
  <c r="X34"/>
  <c r="X34" i="34"/>
  <c r="AD35"/>
  <c r="AD35" i="40"/>
  <c r="E32"/>
  <c r="E32" i="34"/>
  <c r="F31"/>
  <c r="F31" i="40"/>
  <c r="AB17"/>
  <c r="K20" i="34"/>
  <c r="V34" i="40"/>
  <c r="V32"/>
  <c r="V36"/>
  <c r="W39" i="34"/>
  <c r="V39"/>
  <c r="AD37" i="40"/>
  <c r="AD37" i="34"/>
  <c r="L38"/>
  <c r="L38" i="40"/>
  <c r="E39" i="34"/>
  <c r="E39" i="40"/>
  <c r="L33"/>
  <c r="L33" i="34"/>
  <c r="AD30" i="40"/>
  <c r="AD30" i="34"/>
  <c r="W28" i="40"/>
  <c r="W30"/>
  <c r="AD33"/>
  <c r="AD33" i="34"/>
  <c r="L34"/>
  <c r="L34" i="40"/>
  <c r="X38" i="34"/>
  <c r="X38" i="40"/>
  <c r="F39" i="34"/>
  <c r="J31"/>
  <c r="J31" i="40"/>
  <c r="L28"/>
  <c r="O43" i="45"/>
  <c r="W14" i="34"/>
  <c r="L37" i="40"/>
  <c r="L37" i="34"/>
  <c r="F37" i="40"/>
  <c r="F37" i="34"/>
  <c r="L32"/>
  <c r="L32" i="40"/>
  <c r="E33" i="34"/>
  <c r="E33" i="40"/>
  <c r="AB30" i="34"/>
  <c r="AB30" i="40"/>
  <c r="E31" i="34"/>
  <c r="E31" i="40"/>
  <c r="AD32" i="34"/>
  <c r="AD32" i="40"/>
  <c r="F34" i="34"/>
  <c r="F34" i="40"/>
  <c r="F33"/>
  <c r="F33" i="34"/>
  <c r="AD34" i="40"/>
  <c r="AD34" i="34"/>
  <c r="AD31" i="40"/>
  <c r="AD31" i="34"/>
  <c r="J35"/>
  <c r="J35" i="40"/>
  <c r="L36" i="34"/>
  <c r="L36" i="40"/>
  <c r="F35" i="34"/>
  <c r="F35" i="40"/>
  <c r="X28"/>
  <c r="W21"/>
  <c r="L27" i="34"/>
  <c r="AD19" i="40"/>
  <c r="AD14"/>
  <c r="AD41"/>
  <c r="AD41" i="34"/>
  <c r="AC19" i="40"/>
  <c r="F41"/>
  <c r="F41" i="34"/>
  <c r="K39"/>
  <c r="K41" i="40"/>
  <c r="K41" i="34"/>
  <c r="W15" i="40"/>
  <c r="F24"/>
  <c r="F21"/>
  <c r="K39"/>
  <c r="E41"/>
  <c r="E41" i="34"/>
  <c r="F28" i="40"/>
  <c r="AC39"/>
  <c r="AC39" i="34"/>
  <c r="AC20"/>
  <c r="P14"/>
  <c r="E16"/>
  <c r="Q20"/>
  <c r="E20"/>
  <c r="D14"/>
  <c r="Q14"/>
  <c r="AD19"/>
  <c r="K24"/>
  <c r="L24"/>
  <c r="R19"/>
  <c r="F18"/>
  <c r="X20"/>
  <c r="W20"/>
  <c r="Q24"/>
  <c r="R24"/>
  <c r="K14"/>
  <c r="K19"/>
  <c r="V14"/>
  <c r="AC19"/>
  <c r="AB14"/>
  <c r="K21"/>
  <c r="L21"/>
  <c r="C28"/>
  <c r="W19"/>
  <c r="AC14"/>
  <c r="W24"/>
  <c r="X39" i="40"/>
  <c r="W39"/>
  <c r="X19" i="34"/>
  <c r="Q41" i="40"/>
  <c r="X19"/>
  <c r="W19"/>
  <c r="C43" i="42"/>
  <c r="U28" i="40"/>
  <c r="AC27" i="34"/>
  <c r="AC27" i="40"/>
  <c r="Q21"/>
  <c r="R21"/>
  <c r="K20"/>
  <c r="AC22"/>
  <c r="L21"/>
  <c r="K21"/>
  <c r="W14"/>
  <c r="L22"/>
  <c r="K22"/>
  <c r="E19"/>
  <c r="F19"/>
  <c r="O14"/>
  <c r="R22"/>
  <c r="AD24"/>
  <c r="AC24"/>
  <c r="Q24"/>
  <c r="R24"/>
  <c r="X20"/>
  <c r="R19"/>
  <c r="L19"/>
  <c r="O28"/>
  <c r="U14" i="34"/>
  <c r="AA28" i="40"/>
  <c r="AA14"/>
  <c r="I14" i="34"/>
  <c r="I43" i="43"/>
  <c r="C14" i="34"/>
  <c r="C43" i="43"/>
  <c r="AA14" i="34"/>
  <c r="AA43" i="43"/>
  <c r="I28" i="34"/>
  <c r="C28" i="40"/>
  <c r="I14"/>
  <c r="I43" s="1"/>
  <c r="U28" i="34"/>
  <c r="U43" s="1"/>
  <c r="O14"/>
  <c r="O43" i="27"/>
  <c r="U43"/>
  <c r="I43"/>
  <c r="O43" i="43"/>
  <c r="C43" i="27"/>
  <c r="C14" i="40"/>
  <c r="U14"/>
  <c r="O28" i="34"/>
  <c r="AA28"/>
  <c r="I161" i="37"/>
  <c r="M161"/>
  <c r="I161" i="39"/>
  <c r="AD161"/>
  <c r="AB161" i="38"/>
  <c r="G161"/>
  <c r="H161" i="37"/>
  <c r="X161"/>
  <c r="S161" i="36"/>
  <c r="N161"/>
  <c r="Z161"/>
  <c r="N163" i="39"/>
  <c r="N164" s="1"/>
  <c r="U163"/>
  <c r="U164" s="1"/>
  <c r="AB163"/>
  <c r="AB164" s="1"/>
  <c r="AC161"/>
  <c r="AD161" i="38"/>
  <c r="L161"/>
  <c r="U161"/>
  <c r="X163"/>
  <c r="X164" s="1"/>
  <c r="E161" i="37"/>
  <c r="V161"/>
  <c r="T161"/>
  <c r="Y163"/>
  <c r="Y164" s="1"/>
  <c r="Z175"/>
  <c r="Z161" s="1"/>
  <c r="AA163" i="36"/>
  <c r="AA164" s="1"/>
  <c r="U161"/>
  <c r="L163"/>
  <c r="L164" s="1"/>
  <c r="V161"/>
  <c r="U163"/>
  <c r="U164" s="1"/>
  <c r="P161"/>
  <c r="F163" i="39"/>
  <c r="F164" s="1"/>
  <c r="M163"/>
  <c r="M164" s="1"/>
  <c r="T163"/>
  <c r="T164" s="1"/>
  <c r="AA163"/>
  <c r="AA164" s="1"/>
  <c r="G161"/>
  <c r="N161"/>
  <c r="U161"/>
  <c r="N161" i="38"/>
  <c r="P163"/>
  <c r="P164" s="1"/>
  <c r="W161"/>
  <c r="K161"/>
  <c r="AC161"/>
  <c r="H163"/>
  <c r="H164" s="1"/>
  <c r="AD163" i="37"/>
  <c r="AD164" s="1"/>
  <c r="K161"/>
  <c r="AB161"/>
  <c r="S163"/>
  <c r="S164" s="1"/>
  <c r="G163"/>
  <c r="G164" s="1"/>
  <c r="Y161" i="36"/>
  <c r="J161"/>
  <c r="AD161"/>
  <c r="G163"/>
  <c r="G164" s="1"/>
  <c r="E161"/>
  <c r="E163" i="39"/>
  <c r="E164" s="1"/>
  <c r="L163"/>
  <c r="L164" s="1"/>
  <c r="S163"/>
  <c r="S164" s="1"/>
  <c r="Z163"/>
  <c r="Z164" s="1"/>
  <c r="F161"/>
  <c r="M161"/>
  <c r="S161" i="38"/>
  <c r="J161"/>
  <c r="J161" i="37"/>
  <c r="L163"/>
  <c r="L164" s="1"/>
  <c r="AA163"/>
  <c r="AA164" s="1"/>
  <c r="O163"/>
  <c r="O164" s="1"/>
  <c r="O161" i="36"/>
  <c r="AB163"/>
  <c r="AB164" s="1"/>
  <c r="P161" i="39"/>
  <c r="T161"/>
  <c r="AA161"/>
  <c r="K163"/>
  <c r="K164" s="1"/>
  <c r="R163"/>
  <c r="R164" s="1"/>
  <c r="Y163"/>
  <c r="Y164" s="1"/>
  <c r="E161"/>
  <c r="AA161" i="38"/>
  <c r="P175"/>
  <c r="P161" s="1"/>
  <c r="R161"/>
  <c r="V163"/>
  <c r="V164" s="1"/>
  <c r="O161" i="37"/>
  <c r="R161"/>
  <c r="W163"/>
  <c r="W164" s="1"/>
  <c r="N175"/>
  <c r="N161" s="1"/>
  <c r="F163" i="36"/>
  <c r="F164" s="1"/>
  <c r="X161"/>
  <c r="W163"/>
  <c r="W164" s="1"/>
  <c r="W161" i="39"/>
  <c r="L161"/>
  <c r="S161"/>
  <c r="Z161"/>
  <c r="J163"/>
  <c r="J164" s="1"/>
  <c r="Q163"/>
  <c r="Q164" s="1"/>
  <c r="I161" i="38"/>
  <c r="I163"/>
  <c r="I164" s="1"/>
  <c r="Z161"/>
  <c r="W175" i="37"/>
  <c r="W161" s="1"/>
  <c r="Q163" i="36"/>
  <c r="Q164" s="1"/>
  <c r="M163"/>
  <c r="M164" s="1"/>
  <c r="I161"/>
  <c r="H163"/>
  <c r="H164" s="1"/>
  <c r="J163"/>
  <c r="J164" s="1"/>
  <c r="K163"/>
  <c r="K164" s="1"/>
  <c r="H161"/>
  <c r="AA161"/>
  <c r="K161" i="39"/>
  <c r="R161"/>
  <c r="Y161"/>
  <c r="I163"/>
  <c r="I164" s="1"/>
  <c r="H175" i="38"/>
  <c r="H161" s="1"/>
  <c r="V161"/>
  <c r="Q161"/>
  <c r="Q163"/>
  <c r="Q164" s="1"/>
  <c r="L175" i="37"/>
  <c r="L161" s="1"/>
  <c r="AA161"/>
  <c r="W161" i="36"/>
  <c r="R163"/>
  <c r="R164" s="1"/>
  <c r="V163"/>
  <c r="V164" s="1"/>
  <c r="Q161"/>
  <c r="AD163" i="39"/>
  <c r="AD164" s="1"/>
  <c r="J161"/>
  <c r="Q161"/>
  <c r="X161"/>
  <c r="X161" i="38"/>
  <c r="F161"/>
  <c r="Y161"/>
  <c r="G163"/>
  <c r="G164" s="1"/>
  <c r="E161"/>
  <c r="Y163"/>
  <c r="Y164" s="1"/>
  <c r="P161" i="37"/>
  <c r="Q161"/>
  <c r="AC163" i="36"/>
  <c r="AC164" s="1"/>
  <c r="K161"/>
  <c r="F161"/>
  <c r="Z163"/>
  <c r="Z164" s="1"/>
  <c r="G161"/>
  <c r="O43" i="40" l="1"/>
  <c r="E14" i="34"/>
  <c r="D38" i="40"/>
  <c r="D38" i="34"/>
  <c r="AB32" i="40"/>
  <c r="AB32" i="34"/>
  <c r="D37"/>
  <c r="D37" i="40"/>
  <c r="D30"/>
  <c r="D30" i="34"/>
  <c r="E30"/>
  <c r="E30" i="40"/>
  <c r="K34" i="34"/>
  <c r="K34" i="40"/>
  <c r="K38" i="34"/>
  <c r="K38" i="40"/>
  <c r="V30"/>
  <c r="V28"/>
  <c r="AC34"/>
  <c r="AC34" i="34"/>
  <c r="K37" i="40"/>
  <c r="K37" i="34"/>
  <c r="D31" i="40"/>
  <c r="D31" i="34"/>
  <c r="AC29" i="40"/>
  <c r="AC28"/>
  <c r="F29" i="34"/>
  <c r="K33" i="40"/>
  <c r="K33" i="34"/>
  <c r="AC37"/>
  <c r="AC37" i="40"/>
  <c r="J39"/>
  <c r="D35" i="34"/>
  <c r="D35" i="40"/>
  <c r="K36" i="34"/>
  <c r="K36" i="40"/>
  <c r="AB31" i="34"/>
  <c r="AB31" i="40"/>
  <c r="J34"/>
  <c r="J34" i="34"/>
  <c r="E38"/>
  <c r="E38" i="40"/>
  <c r="D39" i="34"/>
  <c r="D39" i="40"/>
  <c r="AB33"/>
  <c r="AB33" i="34"/>
  <c r="AB37" i="40"/>
  <c r="AB37" i="34"/>
  <c r="AB38" i="40"/>
  <c r="AB38" i="34"/>
  <c r="J28" i="40"/>
  <c r="J29" i="34"/>
  <c r="J29" i="40"/>
  <c r="AC35" i="34"/>
  <c r="AC35" i="40"/>
  <c r="AC33" i="34"/>
  <c r="AC33" i="40"/>
  <c r="AC36"/>
  <c r="AC36" i="34"/>
  <c r="K32" i="40"/>
  <c r="K32" i="34"/>
  <c r="J30"/>
  <c r="J30" i="40"/>
  <c r="K29" i="34"/>
  <c r="K28" i="40"/>
  <c r="K29"/>
  <c r="AB36"/>
  <c r="AB36" i="34"/>
  <c r="AC38" i="40"/>
  <c r="AC38" i="34"/>
  <c r="K30"/>
  <c r="K30" i="40"/>
  <c r="AD29" i="34"/>
  <c r="AD28"/>
  <c r="D28" i="40"/>
  <c r="D29"/>
  <c r="AD14" i="34"/>
  <c r="AC31"/>
  <c r="AC31" i="40"/>
  <c r="AB29"/>
  <c r="E34"/>
  <c r="E34" i="34"/>
  <c r="D33"/>
  <c r="D33" i="40"/>
  <c r="J38"/>
  <c r="J38" i="34"/>
  <c r="E28" i="40"/>
  <c r="E29"/>
  <c r="AB35"/>
  <c r="AB35" i="34"/>
  <c r="R41" i="40"/>
  <c r="R41" i="34"/>
  <c r="X41" i="40"/>
  <c r="X41" i="34"/>
  <c r="P14" i="40"/>
  <c r="U43"/>
  <c r="AD39"/>
  <c r="AD39" i="34"/>
  <c r="L41" i="40"/>
  <c r="L41" i="34"/>
  <c r="L39" i="40"/>
  <c r="L39" i="34"/>
  <c r="C43"/>
  <c r="L14"/>
  <c r="R14"/>
  <c r="F14" i="40"/>
  <c r="R14"/>
  <c r="J14"/>
  <c r="V14"/>
  <c r="K14"/>
  <c r="AC14"/>
  <c r="AD27"/>
  <c r="AA43"/>
  <c r="C43"/>
  <c r="O43" i="34"/>
  <c r="AA43"/>
  <c r="I43"/>
  <c r="J25"/>
  <c r="K25"/>
  <c r="D18" i="40"/>
  <c r="E18"/>
  <c r="E29" i="34" l="1"/>
  <c r="AB29"/>
  <c r="F28"/>
  <c r="L14" i="40"/>
  <c r="X32" i="34"/>
  <c r="X30"/>
  <c r="AB28" i="40"/>
  <c r="D29" i="34"/>
  <c r="J39"/>
  <c r="AC29"/>
  <c r="X14"/>
  <c r="AD27"/>
  <c r="D14" i="40"/>
  <c r="X14"/>
  <c r="E14"/>
  <c r="AB28" i="34" l="1"/>
  <c r="AC28"/>
  <c r="X29"/>
  <c r="D28"/>
  <c r="E28"/>
  <c r="X28" l="1"/>
</calcChain>
</file>

<file path=xl/comments1.xml><?xml version="1.0" encoding="utf-8"?>
<comments xmlns="http://schemas.openxmlformats.org/spreadsheetml/2006/main">
  <authors>
    <author>Els De Brabanter</author>
  </authors>
  <commentList>
    <comment ref="L152" authorId="0">
      <text>
        <r>
          <rPr>
            <b/>
            <sz val="9"/>
            <color indexed="81"/>
            <rFont val="Tahoma"/>
            <family val="2"/>
          </rPr>
          <t>Els De Brabanter:</t>
        </r>
        <r>
          <rPr>
            <sz val="9"/>
            <color indexed="81"/>
            <rFont val="Tahoma"/>
            <family val="2"/>
          </rPr>
          <t xml:space="preserve">
som van uitlaat en niet-uitlaat</t>
        </r>
      </text>
    </comment>
  </commentList>
</comments>
</file>

<file path=xl/comments2.xml><?xml version="1.0" encoding="utf-8"?>
<comments xmlns="http://schemas.openxmlformats.org/spreadsheetml/2006/main">
  <authors>
    <author>CADENA BARROS Martha</author>
  </authors>
  <commentList>
    <comment ref="E40" authorId="0">
      <text>
        <r>
          <rPr>
            <b/>
            <sz val="9"/>
            <color indexed="81"/>
            <rFont val="Tahoma"/>
            <family val="2"/>
          </rPr>
          <t>CADENA BARROS Martha:</t>
        </r>
        <r>
          <rPr>
            <sz val="9"/>
            <color indexed="81"/>
            <rFont val="Tahoma"/>
            <family val="2"/>
          </rPr>
          <t xml:space="preserve">
IE  in 1A3eii</t>
        </r>
      </text>
    </comment>
    <comment ref="E48" authorId="0">
      <text>
        <r>
          <rPr>
            <b/>
            <sz val="9"/>
            <color indexed="81"/>
            <rFont val="Tahoma"/>
            <family val="2"/>
          </rPr>
          <t>CADENA BARROS Martha:</t>
        </r>
        <r>
          <rPr>
            <sz val="9"/>
            <color indexed="81"/>
            <rFont val="Tahoma"/>
            <family val="2"/>
          </rPr>
          <t xml:space="preserve">
IE in 1B1b</t>
        </r>
      </text>
    </comment>
    <comment ref="F48" authorId="0">
      <text>
        <r>
          <rPr>
            <b/>
            <sz val="9"/>
            <color indexed="81"/>
            <rFont val="Tahoma"/>
            <family val="2"/>
          </rPr>
          <t>CADENA BARROS Martha:</t>
        </r>
        <r>
          <rPr>
            <sz val="9"/>
            <color indexed="81"/>
            <rFont val="Tahoma"/>
            <family val="2"/>
          </rPr>
          <t xml:space="preserve">
IE in 1B1b</t>
        </r>
      </text>
    </comment>
    <comment ref="G48" authorId="0">
      <text>
        <r>
          <rPr>
            <b/>
            <sz val="9"/>
            <color indexed="81"/>
            <rFont val="Tahoma"/>
            <family val="2"/>
          </rPr>
          <t>CADENA BARROS Martha:</t>
        </r>
        <r>
          <rPr>
            <sz val="9"/>
            <color indexed="81"/>
            <rFont val="Tahoma"/>
            <family val="2"/>
          </rPr>
          <t xml:space="preserve">
IE in 1B1b</t>
        </r>
      </text>
    </comment>
    <comment ref="H48" authorId="0">
      <text>
        <r>
          <rPr>
            <b/>
            <sz val="9"/>
            <color indexed="81"/>
            <rFont val="Tahoma"/>
            <family val="2"/>
          </rPr>
          <t>CADENA BARROS Martha:</t>
        </r>
        <r>
          <rPr>
            <sz val="9"/>
            <color indexed="81"/>
            <rFont val="Tahoma"/>
            <family val="2"/>
          </rPr>
          <t xml:space="preserve">
IE in 1B1b</t>
        </r>
      </text>
    </comment>
  </commentList>
</comments>
</file>

<file path=xl/comments3.xml><?xml version="1.0" encoding="utf-8"?>
<comments xmlns="http://schemas.openxmlformats.org/spreadsheetml/2006/main">
  <authors>
    <author>DE MUNCK Dominique</author>
  </authors>
  <commentList>
    <comment ref="E14" authorId="0">
      <text>
        <r>
          <rPr>
            <b/>
            <sz val="9"/>
            <color indexed="81"/>
            <rFont val="Tahoma"/>
            <family val="2"/>
          </rPr>
          <t xml:space="preserve">DE MUNCK Dominique:
</t>
        </r>
        <r>
          <rPr>
            <sz val="9"/>
            <color indexed="81"/>
            <rFont val="Tahoma"/>
            <family val="2"/>
          </rPr>
          <t xml:space="preserve">First function used in this sheet, should be copied everywhere in the emission main part (other under AD)
</t>
        </r>
        <r>
          <rPr>
            <b/>
            <sz val="9"/>
            <color indexed="81"/>
            <rFont val="Tahoma"/>
            <family val="2"/>
          </rPr>
          <t>What it does:</t>
        </r>
        <r>
          <rPr>
            <sz val="9"/>
            <color indexed="81"/>
            <rFont val="Tahoma"/>
            <family val="2"/>
          </rPr>
          <t xml:space="preserve">
Try to find an appropriate Notation Key rule, if none found, look up the actual value in the output Pivot
Lookup logic notation key:
If ( the actual polllutant is present as a rule for the actual sector and year)
    then check if it has the value "V" -&gt; 
                                         then generate an error to get to the lookup pivot part
                                         else  get the actual Notation key
    else check if an "All" rule exist for the actual sector and year
                                    then get the "All" rule
                                    else generate an error to get to the lookup pivot part
</t>
        </r>
        <r>
          <rPr>
            <b/>
            <sz val="9"/>
            <color indexed="81"/>
            <rFont val="Tahoma"/>
            <family val="2"/>
          </rPr>
          <t>Note:</t>
        </r>
        <r>
          <rPr>
            <sz val="9"/>
            <color indexed="81"/>
            <rFont val="Tahoma"/>
            <family val="2"/>
          </rPr>
          <t xml:space="preserve">
For the " = Index(… 1) construction, see
http://www.decisionmodels.com/optspeede.htm "Sorted Data with Missing Values":
"If you can sort your data but still cannot use approximate match because you can’t be sure that the value you are looking up exists in the lookup range, then try this:
IF(lookup_val=Index(lookup_array,MATCH(lookup_val,lookup_list),1) ,Index(lookup_array,MATCH(lookup_val,lookup_array), colnum),“notexist”)
This does an approximate lookup on the lookup list, and if the lookup value = the answer in the lookup column you have found an exact match, so redo the approximate lookup on the column you want, otherwise it’s a missing value. Note that this assumes you never lookup a value smaller than the smallest value in the list, so you may need to add a dummy very small entry into the list.
Two approximate matches are significantly faster than one exact match for a lookup over a large number of rows (breakeven point is about 10-20 rows)."</t>
        </r>
      </text>
    </comment>
    <comment ref="AF14" authorId="0">
      <text>
        <r>
          <rPr>
            <b/>
            <sz val="9"/>
            <color indexed="81"/>
            <rFont val="Tahoma"/>
            <family val="2"/>
          </rPr>
          <t>DE MUNCK Dominique:</t>
        </r>
        <r>
          <rPr>
            <sz val="9"/>
            <color indexed="81"/>
            <rFont val="Tahoma"/>
            <family val="2"/>
          </rPr>
          <t xml:space="preserve">
Same logic as the first function, only we are using the NFR AD pivot and fetching AD data</t>
        </r>
      </text>
    </comment>
  </commentList>
</comments>
</file>

<file path=xl/sharedStrings.xml><?xml version="1.0" encoding="utf-8"?>
<sst xmlns="http://schemas.openxmlformats.org/spreadsheetml/2006/main" count="16189" uniqueCount="691">
  <si>
    <t>National Total for the entire territory</t>
  </si>
  <si>
    <t>Description</t>
  </si>
  <si>
    <t>Latest Historic Year</t>
  </si>
  <si>
    <t xml:space="preserve"> Reference Year 2000   </t>
  </si>
  <si>
    <t xml:space="preserve">                   </t>
  </si>
  <si>
    <t xml:space="preserve">          </t>
  </si>
  <si>
    <t>(as v1.0 for the initial submission)</t>
  </si>
  <si>
    <t>% change in value added</t>
  </si>
  <si>
    <t>10^9 €</t>
  </si>
  <si>
    <t>Number</t>
  </si>
  <si>
    <t>% of new vehicles per year</t>
  </si>
  <si>
    <t>Assumptions for buildings (in residential and commercial or tertiary sector)</t>
  </si>
  <si>
    <t>Assumptions in the agriculture sector</t>
  </si>
  <si>
    <t>Assumptions in the waste sector</t>
  </si>
  <si>
    <t>Tonnes total or tonnes / capita</t>
  </si>
  <si>
    <t>%</t>
  </si>
  <si>
    <t>in tonnes or %</t>
  </si>
  <si>
    <t>Total electricity production by fuel type</t>
  </si>
  <si>
    <t>GWh</t>
  </si>
  <si>
    <t>Projected Activity Data</t>
  </si>
  <si>
    <t>Introduction:</t>
  </si>
  <si>
    <t>Table</t>
  </si>
  <si>
    <t>Note</t>
  </si>
  <si>
    <t>Summary of tables included in this spreadsheet:</t>
  </si>
  <si>
    <t>type</t>
  </si>
  <si>
    <t>Reporting Template</t>
  </si>
  <si>
    <t>Guidelines Reporting Years</t>
  </si>
  <si>
    <t>% share</t>
  </si>
  <si>
    <t>GVA or index units</t>
  </si>
  <si>
    <t>Assumptions for the transport sector</t>
  </si>
  <si>
    <t>Million passenger km</t>
  </si>
  <si>
    <t>Million tonne km</t>
  </si>
  <si>
    <t>COUNTRY:</t>
  </si>
  <si>
    <t>(as ISO2 code)</t>
  </si>
  <si>
    <t>DATE:</t>
  </si>
  <si>
    <t>(as DD.MM.YYYY)</t>
  </si>
  <si>
    <t>NATIONAL TOTAL</t>
  </si>
  <si>
    <t>Measures/Additional Measures?</t>
  </si>
  <si>
    <t>With Measures</t>
  </si>
  <si>
    <t>With Additional Measures</t>
  </si>
  <si>
    <t>Activity</t>
  </si>
  <si>
    <t>Assumptions for general economic parameters:</t>
  </si>
  <si>
    <t>1. Gross Domestic Product (GDP)</t>
  </si>
  <si>
    <t>2. Population</t>
  </si>
  <si>
    <t>Thousand People</t>
  </si>
  <si>
    <t>3. International coal prices</t>
  </si>
  <si>
    <t>€ per tonne or GJ (Gigajoule), Other please specify</t>
  </si>
  <si>
    <t>NOx</t>
  </si>
  <si>
    <t>NMVOC</t>
  </si>
  <si>
    <t>€ per barrel or GJ</t>
  </si>
  <si>
    <t>€ per m3 or GJ</t>
  </si>
  <si>
    <t>Assumptions for the energy sector:</t>
  </si>
  <si>
    <t>Petajoule (PJ)</t>
  </si>
  <si>
    <t>NFR Code</t>
  </si>
  <si>
    <t>Longname</t>
  </si>
  <si>
    <t>Livestock Number (Thousand)b</t>
  </si>
  <si>
    <t>Assumptions for Industry: (for industrial sectors contributing more than 1% of the national total for the base or target year)</t>
  </si>
  <si>
    <t>For Parties using other models:</t>
  </si>
  <si>
    <t>For Parties using macroeconomic models:</t>
  </si>
  <si>
    <t>Version:</t>
  </si>
  <si>
    <t>most recent historic year</t>
  </si>
  <si>
    <t>…Please insert a row for each industrial sector….</t>
  </si>
  <si>
    <t>… Please insert a row for each crop type….</t>
  </si>
  <si>
    <t>DATE :</t>
  </si>
  <si>
    <t>Units 
(energy units are in NCV)</t>
  </si>
  <si>
    <t>NFR 2014-1</t>
  </si>
  <si>
    <t>AL</t>
  </si>
  <si>
    <t>AM</t>
  </si>
  <si>
    <t>AT</t>
  </si>
  <si>
    <t>AZ</t>
  </si>
  <si>
    <t>BA</t>
  </si>
  <si>
    <t>BE</t>
  </si>
  <si>
    <t>BG</t>
  </si>
  <si>
    <t>BY</t>
  </si>
  <si>
    <t>CA</t>
  </si>
  <si>
    <t>CH</t>
  </si>
  <si>
    <t>CY</t>
  </si>
  <si>
    <t>CZ</t>
  </si>
  <si>
    <t>DE</t>
  </si>
  <si>
    <t>DK</t>
  </si>
  <si>
    <t>EE</t>
  </si>
  <si>
    <t>ES</t>
  </si>
  <si>
    <t>EU</t>
  </si>
  <si>
    <t>FI</t>
  </si>
  <si>
    <t>FR</t>
  </si>
  <si>
    <t>GB</t>
  </si>
  <si>
    <t>GE</t>
  </si>
  <si>
    <t>GR</t>
  </si>
  <si>
    <t>HR</t>
  </si>
  <si>
    <t>HU</t>
  </si>
  <si>
    <t>IE</t>
  </si>
  <si>
    <t>IS</t>
  </si>
  <si>
    <t>IT</t>
  </si>
  <si>
    <t>KG</t>
  </si>
  <si>
    <t>KZ</t>
  </si>
  <si>
    <t>LI</t>
  </si>
  <si>
    <t>LT</t>
  </si>
  <si>
    <t>LU</t>
  </si>
  <si>
    <t>LV</t>
  </si>
  <si>
    <t>MC</t>
  </si>
  <si>
    <t>MD</t>
  </si>
  <si>
    <t>ME</t>
  </si>
  <si>
    <t>MK</t>
  </si>
  <si>
    <t>MT</t>
  </si>
  <si>
    <t>NL</t>
  </si>
  <si>
    <t>NO</t>
  </si>
  <si>
    <t>PL</t>
  </si>
  <si>
    <t>PT</t>
  </si>
  <si>
    <t>RO</t>
  </si>
  <si>
    <t>RS</t>
  </si>
  <si>
    <t>RU</t>
  </si>
  <si>
    <t>SE</t>
  </si>
  <si>
    <t>SI</t>
  </si>
  <si>
    <t>SK</t>
  </si>
  <si>
    <t>TR</t>
  </si>
  <si>
    <t>UA</t>
  </si>
  <si>
    <t>US</t>
  </si>
  <si>
    <t>XK</t>
  </si>
  <si>
    <t>Road Transport</t>
  </si>
  <si>
    <t>R.T., Passenger cars</t>
  </si>
  <si>
    <t>R.T., Light duty vehicles</t>
  </si>
  <si>
    <t>R.T., Heavy duty vehicles</t>
  </si>
  <si>
    <t>R.T., Mopeds &amp; Motorcycles</t>
  </si>
  <si>
    <t>R.T., Gasoline evaporation</t>
  </si>
  <si>
    <t>R.T., Automobile tyre and brake wear</t>
  </si>
  <si>
    <t>R.T., Automobile road abrasion</t>
  </si>
  <si>
    <t>Other</t>
  </si>
  <si>
    <t>Industrial Processes</t>
  </si>
  <si>
    <t>Solvent and other product use</t>
  </si>
  <si>
    <t>Animal husbandry and manure management</t>
  </si>
  <si>
    <t>Cattle Dairy</t>
  </si>
  <si>
    <t>Cattle Non-Dairy</t>
  </si>
  <si>
    <t>Buffalo</t>
  </si>
  <si>
    <t>Sheep</t>
  </si>
  <si>
    <t>Goats</t>
  </si>
  <si>
    <t>Horses</t>
  </si>
  <si>
    <t>Mules and asses</t>
  </si>
  <si>
    <t>Poultry</t>
  </si>
  <si>
    <t>Plant production and agricultural soils</t>
  </si>
  <si>
    <t>Field burning and other agriculture</t>
  </si>
  <si>
    <t>5</t>
  </si>
  <si>
    <t>Waste</t>
  </si>
  <si>
    <t>Other (included in National Total for Entire Territory)</t>
  </si>
  <si>
    <t>Off-road transport</t>
  </si>
  <si>
    <r>
      <t>SOx (as SO</t>
    </r>
    <r>
      <rPr>
        <b/>
        <i/>
        <vertAlign val="subscript"/>
        <sz val="16"/>
        <rFont val="Arial"/>
        <family val="2"/>
      </rPr>
      <t>2</t>
    </r>
    <r>
      <rPr>
        <b/>
        <i/>
        <sz val="16"/>
        <rFont val="Arial"/>
        <family val="2"/>
      </rPr>
      <t>)</t>
    </r>
  </si>
  <si>
    <r>
      <t>NH</t>
    </r>
    <r>
      <rPr>
        <b/>
        <i/>
        <vertAlign val="subscript"/>
        <sz val="16"/>
        <rFont val="Arial"/>
        <family val="2"/>
      </rPr>
      <t>3</t>
    </r>
  </si>
  <si>
    <r>
      <t>PM</t>
    </r>
    <r>
      <rPr>
        <b/>
        <i/>
        <vertAlign val="subscript"/>
        <sz val="16"/>
        <rFont val="Arial"/>
        <family val="2"/>
      </rPr>
      <t>2.5</t>
    </r>
  </si>
  <si>
    <r>
      <t>Energy industries</t>
    </r>
    <r>
      <rPr>
        <sz val="9"/>
        <rFont val="Arial"/>
        <family val="2"/>
      </rPr>
      <t xml:space="preserve"> (Combustion in power plants &amp; Energy Production)</t>
    </r>
  </si>
  <si>
    <r>
      <t>Manufacturing Industries and Construction</t>
    </r>
    <r>
      <rPr>
        <sz val="9"/>
        <rFont val="Arial"/>
        <family val="2"/>
      </rPr>
      <t xml:space="preserve"> (Combustion in industry including Mobile)</t>
    </r>
  </si>
  <si>
    <r>
      <t>Fugitive emissions</t>
    </r>
    <r>
      <rPr>
        <sz val="9"/>
        <rFont val="Arial"/>
        <family val="2"/>
      </rPr>
      <t xml:space="preserve"> (Fugitive emissions from fuels)</t>
    </r>
  </si>
  <si>
    <t>1A1</t>
  </si>
  <si>
    <t>1A2</t>
  </si>
  <si>
    <t>1A3b</t>
  </si>
  <si>
    <t>1A3bi</t>
  </si>
  <si>
    <t>1A3bii</t>
  </si>
  <si>
    <t>1A3biii</t>
  </si>
  <si>
    <t>1A3biv</t>
  </si>
  <si>
    <t>1A3bv</t>
  </si>
  <si>
    <t>1A3bvii</t>
  </si>
  <si>
    <t>1A3a,c,d,e</t>
  </si>
  <si>
    <t>1A4</t>
  </si>
  <si>
    <r>
      <t>Other sectors</t>
    </r>
    <r>
      <rPr>
        <sz val="9"/>
        <rFont val="Arial"/>
        <family val="2"/>
      </rPr>
      <t xml:space="preserve"> (Commercial, institutional, residential, agriculture and fishing stationary and mobile combustion)</t>
    </r>
  </si>
  <si>
    <t>1A5</t>
  </si>
  <si>
    <t>1B</t>
  </si>
  <si>
    <t>2A,B,C,H,I,J,K,L</t>
  </si>
  <si>
    <t>3B</t>
  </si>
  <si>
    <t>3B1a</t>
  </si>
  <si>
    <t>3B1b</t>
  </si>
  <si>
    <t>3B4a</t>
  </si>
  <si>
    <t>3B2</t>
  </si>
  <si>
    <t>3B4g</t>
  </si>
  <si>
    <t>3B4f</t>
  </si>
  <si>
    <t>3B3</t>
  </si>
  <si>
    <t>Swine</t>
  </si>
  <si>
    <t>3D</t>
  </si>
  <si>
    <t>3F,I</t>
  </si>
  <si>
    <t>6A</t>
  </si>
  <si>
    <t>Notes on Measures included excluded</t>
  </si>
  <si>
    <t>4. International oil prices</t>
  </si>
  <si>
    <t>5. International gas prices</t>
  </si>
  <si>
    <t>Total gross inland consumption</t>
  </si>
  <si>
    <t>1. Oil (fossil)</t>
  </si>
  <si>
    <t>2. Gas (fossil)</t>
  </si>
  <si>
    <t>3. Coal</t>
  </si>
  <si>
    <t>4. Biomass without liquid biofuels (e.g. wood)</t>
  </si>
  <si>
    <t>5. Liquid biofuels (e.g. bio-oils)</t>
  </si>
  <si>
    <t>6. Solar</t>
  </si>
  <si>
    <t>8. Oil (fossil)</t>
  </si>
  <si>
    <t>9. Gas (fossil)</t>
  </si>
  <si>
    <t>10. Coal</t>
  </si>
  <si>
    <t>11. Renewable</t>
  </si>
  <si>
    <t>12. The share of the industrial sector in GDP and growth rate (e.g. iron &amp; steel, other metals, cement, coke production, pulp and paper, petroleum refining)</t>
  </si>
  <si>
    <t>13. The physical production index (e.g. iron &amp; steel, other metals, cement, coke production, pulp and paper, petroleum refining)</t>
  </si>
  <si>
    <t>14. The growth of transport relative to GDP</t>
  </si>
  <si>
    <t>15. Passenger person kilometres</t>
  </si>
  <si>
    <t>16. The growth of freight tonne kilometres</t>
  </si>
  <si>
    <t>17. Fleet turnover assumptions (vehicle replacement)</t>
  </si>
  <si>
    <t>17b. Light duty vehicles</t>
  </si>
  <si>
    <t>17c. Heavy trucks</t>
  </si>
  <si>
    <t>18. The level of private consumption (excluding private transport)</t>
  </si>
  <si>
    <t>19. The share of the tertiary sector in GDP and the growth rate</t>
  </si>
  <si>
    <t>20a. The rate of change of floor space for tertiary buildings</t>
  </si>
  <si>
    <t>20b. The rate of change of floor space for dwellings</t>
  </si>
  <si>
    <r>
      <t>21a. The number of dwellings</t>
    </r>
    <r>
      <rPr>
        <sz val="10"/>
        <rFont val="Arial"/>
        <family val="2"/>
      </rPr>
      <t xml:space="preserve"> in the tertiary sector</t>
    </r>
  </si>
  <si>
    <t>21b. The number of employees in the tertiary sector</t>
  </si>
  <si>
    <t>22. The share of the agriculture sector in GDP and relative growth</t>
  </si>
  <si>
    <t>The livestock numbers by animal type</t>
  </si>
  <si>
    <t>23. Beef Cattle</t>
  </si>
  <si>
    <t>24. Dairy cows</t>
  </si>
  <si>
    <t>25. Sheep</t>
  </si>
  <si>
    <t>26. Pigs</t>
  </si>
  <si>
    <t>27. Poultry</t>
  </si>
  <si>
    <t>28. The area of crops by crop type --&gt; [Fertilizer use by type]</t>
  </si>
  <si>
    <t>29. Waste generation</t>
  </si>
  <si>
    <t>30. The organic fractions of municipal solid waste</t>
  </si>
  <si>
    <t>31. Municipal solid waste disposed to landfills</t>
  </si>
  <si>
    <t>32. Municipal solid waste disposed incinerated</t>
  </si>
  <si>
    <t>33. Municipal solid waste disposed composted</t>
  </si>
  <si>
    <t>Projected emissions (kt)</t>
  </si>
  <si>
    <t>BC (where available)</t>
  </si>
  <si>
    <t>2040      2050 
where available</t>
  </si>
  <si>
    <t>17a. Passenger cars</t>
  </si>
  <si>
    <t>Hectare [Tonnes]</t>
  </si>
  <si>
    <t>7. Other renewable (wind, geothermal etc.)</t>
  </si>
  <si>
    <t>1A3bvi</t>
  </si>
  <si>
    <t>2D, 2G</t>
  </si>
  <si>
    <t>Please note that definitions of 'With Measures' and 'With Additional Measures' projections are provided in the Reporting Guidelines</t>
  </si>
  <si>
    <t>Projected national sectoral total emissions of main pollutants (With Measures)</t>
  </si>
  <si>
    <t>Projected activity parameters (With Measures)</t>
  </si>
  <si>
    <t>Projected national sectoral total emissions of main pollutants (With Additional Measures)</t>
  </si>
  <si>
    <t>Projected activity parameters (With Additional Measures)</t>
  </si>
  <si>
    <t>BC</t>
  </si>
  <si>
    <r>
      <t xml:space="preserve">This spreadsheet contains reporting table templates for the </t>
    </r>
    <r>
      <rPr>
        <b/>
        <sz val="12"/>
        <rFont val="Arial"/>
        <family val="2"/>
      </rPr>
      <t>UNECE/EMEP 2014 
GUIDELINES FOR REPORTING EMISSIONS AND PROJECTIONS DATA UNDER THE CONVENTION ON LONG-RANGE TRANSBOUNDARY AIR POLLUTION</t>
    </r>
  </si>
  <si>
    <t>ANNEX IV A-WM</t>
  </si>
  <si>
    <t>ANNEX IV B-WM</t>
  </si>
  <si>
    <t>ANNEX IV A-WaM</t>
  </si>
  <si>
    <t>ANNEX IV B-WaM</t>
  </si>
  <si>
    <t>ANNEX IV A-WM: Emission projections reporting template - With Measures</t>
  </si>
  <si>
    <t>ANNEX IV B-WM: Template for reporting national projection Activity Data(a) - With Measures</t>
  </si>
  <si>
    <t>ANNEX IV A-WaM: Emission projections reporting template - With Additional Measures</t>
  </si>
  <si>
    <t>ANNEX IV B-WaM: Template for reporting national projection Activity Data(a) - With Additional Measures</t>
  </si>
  <si>
    <t>2040             2050 
where available</t>
  </si>
  <si>
    <t>3B4d</t>
  </si>
  <si>
    <t>3B4e</t>
  </si>
  <si>
    <t>3B4h</t>
  </si>
  <si>
    <t>ANNEX 1:  National sector emissions: Main pollutants, particulate matter, heavy metals and persistent organic pollutants</t>
  </si>
  <si>
    <t>NFR 2014-2</t>
  </si>
  <si>
    <t>15.02.2019</t>
  </si>
  <si>
    <t>YEAR:</t>
  </si>
  <si>
    <t>(as YYYY, year of emissions and activity data)</t>
  </si>
  <si>
    <t>v1.0</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</si>
  <si>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</si>
  <si>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</si>
  <si>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</si>
  <si>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</si>
  <si>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</si>
  <si>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</si>
  <si>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r>
      <t xml:space="preserve">POPs </t>
    </r>
    <r>
      <rPr>
        <b/>
        <vertAlign val="superscript"/>
        <sz val="10"/>
        <rFont val="Arial"/>
        <family val="2"/>
      </rPr>
      <t>(1)</t>
    </r>
    <r>
      <rPr>
        <b/>
        <sz val="10"/>
        <rFont val="Arial"/>
        <family val="2"/>
      </rPr>
      <t xml:space="preserve">  
</t>
    </r>
    <r>
      <rPr>
        <sz val="10"/>
        <rFont val="Arial"/>
        <family val="2"/>
      </rPr>
      <t>(from 1990)</t>
    </r>
  </si>
  <si>
    <r>
      <t xml:space="preserve">Activity Data  
</t>
    </r>
    <r>
      <rPr>
        <sz val="10"/>
        <rFont val="Arial"/>
        <family val="2"/>
      </rPr>
      <t>(from 1990)</t>
    </r>
  </si>
  <si>
    <r>
      <t>NOx
 (as NO</t>
    </r>
    <r>
      <rPr>
        <vertAlign val="subscript"/>
        <sz val="10"/>
        <rFont val="Arial"/>
        <family val="2"/>
      </rPr>
      <t>2</t>
    </r>
    <r>
      <rPr>
        <sz val="8"/>
        <rFont val="Arial"/>
        <family val="2"/>
      </rPr>
      <t>)</t>
    </r>
    <r>
      <rPr>
        <vertAlign val="superscript"/>
        <sz val="8"/>
        <rFont val="Arial"/>
        <family val="2"/>
      </rPr>
      <t xml:space="preserve"> </t>
    </r>
    <r>
      <rPr>
        <vertAlign val="subscript"/>
        <sz val="8"/>
        <rFont val="Arial"/>
        <family val="2"/>
      </rPr>
      <t xml:space="preserve"> </t>
    </r>
    <r>
      <rPr>
        <vertAlign val="subscript"/>
        <sz val="10"/>
        <rFont val="Arial"/>
        <family val="2"/>
      </rPr>
      <t xml:space="preserve">  </t>
    </r>
  </si>
  <si>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</si>
  <si>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</si>
  <si>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</si>
  <si>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</si>
  <si>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</si>
  <si>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 xml:space="preserve">BC </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</si>
  <si>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</si>
  <si>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</si>
  <si>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</si>
  <si>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</si>
  <si>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</si>
  <si>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</si>
  <si>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</si>
  <si>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</si>
  <si>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</si>
  <si>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</si>
  <si>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</si>
  <si>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</si>
  <si>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</si>
  <si>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</si>
  <si>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</si>
  <si>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</si>
  <si>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</si>
  <si>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</si>
  <si>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</si>
  <si>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</si>
  <si>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</si>
  <si>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 xml:space="preserve">benzo(a) pyrene </t>
  </si>
  <si>
    <t xml:space="preserve">benzo(b) fluoranthene </t>
  </si>
  <si>
    <t xml:space="preserve">benzo(k) fluoranthene </t>
  </si>
  <si>
    <t xml:space="preserve"> Indeno (1,2,3-cd) pyrene</t>
  </si>
  <si>
    <t>Total 1-4</t>
  </si>
  <si>
    <t>NFR Aggregation for Gridding and LPS (GNFR)</t>
  </si>
  <si>
    <t>Notes</t>
  </si>
  <si>
    <t xml:space="preserve">kt </t>
  </si>
  <si>
    <t>kt</t>
  </si>
  <si>
    <t>t</t>
  </si>
  <si>
    <t>g I-TEQ</t>
  </si>
  <si>
    <t>kg</t>
  </si>
  <si>
    <t>TJ NCV</t>
  </si>
  <si>
    <t>SNAP</t>
  </si>
  <si>
    <t>A_PublicPower</t>
  </si>
  <si>
    <t>1A1a</t>
  </si>
  <si>
    <t>Public electricity and heat production</t>
  </si>
  <si>
    <t>NA</t>
  </si>
  <si>
    <t>B_Industry</t>
  </si>
  <si>
    <t>1A1b</t>
  </si>
  <si>
    <t>Petroleum refining</t>
  </si>
  <si>
    <t>NE</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</si>
  <si>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</si>
  <si>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</si>
  <si>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</si>
  <si>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</si>
  <si>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</si>
  <si>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</si>
  <si>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</si>
  <si>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</si>
  <si>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</si>
  <si>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</si>
  <si>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</si>
  <si>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</si>
  <si>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</si>
  <si>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</si>
  <si>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</si>
  <si>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 xml:space="preserve">1A2gvii </t>
  </si>
  <si>
    <t>Mobile Combustion in manufacturing industries and construction: (please specify in the IIR)</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</si>
  <si>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</si>
  <si>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</si>
  <si>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</si>
  <si>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</si>
  <si>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</si>
  <si>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</si>
  <si>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</si>
  <si>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</si>
  <si>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Road transport: Passenger cars</t>
  </si>
  <si>
    <t>Road transport: Light duty vehicles</t>
  </si>
  <si>
    <t>Road transport: Heavy duty vehicles and buses</t>
  </si>
  <si>
    <t>Road transport: Mopeds &amp; motorcycles</t>
  </si>
  <si>
    <t>Road transport: Gasoline evaporation</t>
  </si>
  <si>
    <t>Road transport: Automobile tyre and brake wear</t>
  </si>
  <si>
    <t>10^6 km</t>
  </si>
  <si>
    <t>Road transport: Automobile road abrasion</t>
  </si>
  <si>
    <t>1A3c</t>
  </si>
  <si>
    <t>Railways</t>
  </si>
  <si>
    <t>G_Shipping</t>
  </si>
  <si>
    <t>1A3di(ii)</t>
  </si>
  <si>
    <t>International inland waterways</t>
  </si>
  <si>
    <t>1A3dii</t>
  </si>
  <si>
    <t>National navigation (shipping)</t>
  </si>
  <si>
    <t>1A3ei</t>
  </si>
  <si>
    <t xml:space="preserve">Pipeline transport </t>
  </si>
  <si>
    <t>1A3eii</t>
  </si>
  <si>
    <t>Other (please specify in the IIR)</t>
  </si>
  <si>
    <t>C_OtherStationaryComb</t>
  </si>
  <si>
    <t>1A4ai</t>
  </si>
  <si>
    <t>Commercial/institutional: Stationary</t>
  </si>
  <si>
    <t>1A4aii</t>
  </si>
  <si>
    <t>Commercial/institutional: Mobile</t>
  </si>
  <si>
    <t>1A4bi</t>
  </si>
  <si>
    <t xml:space="preserve">Residential: Stationary </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</si>
  <si>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</si>
  <si>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</si>
  <si>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</si>
  <si>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</si>
  <si>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</si>
  <si>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</si>
  <si>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</si>
  <si>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</si>
  <si>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</si>
  <si>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</si>
  <si>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</si>
  <si>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</si>
  <si>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</si>
  <si>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</si>
  <si>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</si>
  <si>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</si>
  <si>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</si>
  <si>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</si>
  <si>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Coke produced and stored [kt]</t>
  </si>
  <si>
    <t>1B1c</t>
  </si>
  <si>
    <t>Other fugitive emissions from solid fuels</t>
  </si>
  <si>
    <t>Please specify</t>
  </si>
  <si>
    <t>1B2ai</t>
  </si>
  <si>
    <t>Fugitive emissions oil: Exploration, production, transport</t>
  </si>
  <si>
    <t>Transported crude oil [PJ]</t>
  </si>
  <si>
    <t>1B2aiv</t>
  </si>
  <si>
    <t>Fugitive emissions oil: Refining / storage</t>
  </si>
  <si>
    <t>Crude oil refined [Mt]</t>
  </si>
  <si>
    <t>1B2av</t>
  </si>
  <si>
    <t>Distribution of oil products</t>
  </si>
  <si>
    <t>Oil consumed [Mt]</t>
  </si>
  <si>
    <t>1B2b</t>
  </si>
  <si>
    <t>Fugitive emissions from natural gas (exploration, production, processing, transmission, storage, distribution and other)</t>
  </si>
  <si>
    <t>Gas throughput [Mn3]</t>
  </si>
  <si>
    <t>1B2c</t>
  </si>
  <si>
    <t>Venting and flaring (oil, gas, combined oil and gas)</t>
  </si>
  <si>
    <t>Gas vented flared [TJ]</t>
  </si>
  <si>
    <t>1B2d</t>
  </si>
  <si>
    <t xml:space="preserve">Other fugitive emissions from energy production </t>
  </si>
  <si>
    <t>(a)</t>
  </si>
  <si>
    <t>2A1</t>
  </si>
  <si>
    <t>Cement production</t>
  </si>
  <si>
    <t>Clinker produced [kt]</t>
  </si>
  <si>
    <t>2A2</t>
  </si>
  <si>
    <t>Lime production</t>
  </si>
  <si>
    <t>Lime produced [kt]</t>
  </si>
  <si>
    <t>2A3</t>
  </si>
  <si>
    <t xml:space="preserve">Glass production </t>
  </si>
  <si>
    <t>Glass produced [t]</t>
  </si>
  <si>
    <t>2A5a</t>
  </si>
  <si>
    <t>Quarrying and mining of minerals other than coal</t>
  </si>
  <si>
    <t>Material quarried [Mt]</t>
  </si>
  <si>
    <t>2A5b</t>
  </si>
  <si>
    <t>Construction and demolition</t>
  </si>
  <si>
    <t>floor space constructed/demolished [M3 ]</t>
  </si>
  <si>
    <t>2A5c</t>
  </si>
  <si>
    <t>Storage, handling and transport of mineral products</t>
  </si>
  <si>
    <t>Amount [Mt]</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</si>
  <si>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</si>
  <si>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</si>
  <si>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</si>
  <si>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</si>
  <si>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</si>
  <si>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</si>
  <si>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</si>
  <si>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</si>
  <si>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</si>
  <si>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</si>
  <si>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</si>
  <si>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</si>
  <si>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</si>
  <si>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</si>
  <si>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</si>
  <si>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</si>
  <si>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</si>
  <si>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</si>
  <si>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</si>
  <si>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</si>
  <si>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</si>
  <si>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 xml:space="preserve"> Chemical industry: Other  (please specify in the IIR)</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</si>
  <si>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</si>
  <si>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</si>
  <si>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</si>
  <si>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</si>
  <si>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</si>
  <si>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</si>
  <si>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</si>
  <si>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</si>
  <si>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</si>
  <si>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</si>
  <si>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</si>
  <si>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</si>
  <si>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</si>
  <si>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</si>
  <si>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</si>
  <si>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</si>
  <si>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</si>
  <si>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</si>
  <si>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</si>
  <si>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</si>
  <si>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</si>
  <si>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</si>
  <si>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</si>
  <si>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</si>
  <si>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</si>
  <si>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</si>
  <si>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</si>
  <si>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</si>
  <si>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</si>
  <si>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</si>
  <si>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</si>
  <si>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</si>
  <si>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</si>
  <si>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</si>
  <si>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Population size (number)</t>
  </si>
  <si>
    <t>2D3b</t>
  </si>
  <si>
    <t>Road paving with asphalt</t>
  </si>
  <si>
    <t>2D3c</t>
  </si>
  <si>
    <t>Asphalt roofing</t>
  </si>
  <si>
    <t>2D3d</t>
  </si>
  <si>
    <t xml:space="preserve">Coating applications </t>
  </si>
  <si>
    <t>C</t>
  </si>
  <si>
    <t>Paint applied [kt]</t>
  </si>
  <si>
    <t>2D3e</t>
  </si>
  <si>
    <t>Degreasing</t>
  </si>
  <si>
    <t>Solvents used [kt]</t>
  </si>
  <si>
    <t>2D3f</t>
  </si>
  <si>
    <t>Dry cleaning</t>
  </si>
  <si>
    <t>2D3g</t>
  </si>
  <si>
    <t>Chemical products</t>
  </si>
  <si>
    <t>2D3h</t>
  </si>
  <si>
    <t>Printing</t>
  </si>
  <si>
    <t>2D3i</t>
  </si>
  <si>
    <t>Other solvent use (please specify in the IIR)</t>
  </si>
  <si>
    <t xml:space="preserve">2G </t>
  </si>
  <si>
    <t>Other product use (please specify in the IIR)</t>
  </si>
  <si>
    <t>2H1</t>
  </si>
  <si>
    <t>Pulp and paper industry</t>
  </si>
  <si>
    <t>Pulp production [kt]</t>
  </si>
  <si>
    <t>2H2</t>
  </si>
  <si>
    <t xml:space="preserve">Food and beverages industry </t>
  </si>
  <si>
    <t>Bread, Wine, Beer, Spirits production [kt]</t>
  </si>
  <si>
    <t xml:space="preserve">2H3 </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</si>
  <si>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</si>
  <si>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</si>
  <si>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</si>
  <si>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</si>
  <si>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</si>
  <si>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</si>
  <si>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</si>
  <si>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</si>
  <si>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</si>
  <si>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</si>
  <si>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 xml:space="preserve">Manure management - Dairy cattle </t>
  </si>
  <si>
    <t>Population size (1000 head)</t>
  </si>
  <si>
    <t xml:space="preserve">Manure management - Non-dairy cattle </t>
  </si>
  <si>
    <t>Manure management - Sheep</t>
  </si>
  <si>
    <t xml:space="preserve">Manure management - Swine  </t>
  </si>
  <si>
    <t>Manure management - Buffalo</t>
  </si>
  <si>
    <t>Manure management - Goats</t>
  </si>
  <si>
    <t>Manure management - Horses</t>
  </si>
  <si>
    <t>Manure management - Mules and asses</t>
  </si>
  <si>
    <t>3B4gi</t>
  </si>
  <si>
    <t>Manure mangement -  Laying hens</t>
  </si>
  <si>
    <t>3B4gii</t>
  </si>
  <si>
    <t>Manure mangement -  Broilers</t>
  </si>
  <si>
    <t>3B4giii</t>
  </si>
  <si>
    <t>Manure mangement -  Turkeys</t>
  </si>
  <si>
    <t>3B4giv</t>
  </si>
  <si>
    <t>Manure management -  Other poultry</t>
  </si>
  <si>
    <t>Manure management - Other animals (please specify in IIR)</t>
  </si>
  <si>
    <t>L_AgriOther</t>
  </si>
  <si>
    <t>3Da1</t>
  </si>
  <si>
    <t>Inorganic N-fertilizers (includes also urea application)</t>
  </si>
  <si>
    <t>Use of inorganic fertilizers (kg N/yr)</t>
  </si>
  <si>
    <t>3Da2a</t>
  </si>
  <si>
    <t>Animal manure applied to soils</t>
  </si>
  <si>
    <t>3Da2b</t>
  </si>
  <si>
    <t>Sewage sludge  applied to soils</t>
  </si>
  <si>
    <t>3Da2c</t>
  </si>
  <si>
    <t>Other organic fertilisers applied to soils 
(including compost)</t>
  </si>
  <si>
    <t>3Da3</t>
  </si>
  <si>
    <t xml:space="preserve">Urine and dung deposited by grazing animals </t>
  </si>
  <si>
    <t>3Da4</t>
  </si>
  <si>
    <t>Crop residues applied to soils</t>
  </si>
  <si>
    <t>3Db</t>
  </si>
  <si>
    <t xml:space="preserve">Indirect emissions from managed soils </t>
  </si>
  <si>
    <t>3Dc</t>
  </si>
  <si>
    <t>Farm-level agricultural operations including storage, handling and transport of agricultural products</t>
  </si>
  <si>
    <t>3Dd</t>
  </si>
  <si>
    <t>Off-farm storage, handling and transport of bulk agricultural products</t>
  </si>
  <si>
    <t>10^6 kg N</t>
  </si>
  <si>
    <t>3De</t>
  </si>
  <si>
    <t>Cultivated crops</t>
  </si>
  <si>
    <t>(b)</t>
  </si>
  <si>
    <t>3Df</t>
  </si>
  <si>
    <t>Use of pesticides</t>
  </si>
  <si>
    <t>3F</t>
  </si>
  <si>
    <t>Field burning of agricultural residues</t>
  </si>
  <si>
    <t>Area burned [k ha/yr]</t>
  </si>
  <si>
    <t>3I</t>
  </si>
  <si>
    <t>Agriculture other (please specify in the IIR)</t>
  </si>
  <si>
    <t>J_Waste</t>
  </si>
  <si>
    <t>5A</t>
  </si>
  <si>
    <t>Biological treatment of waste - Solid waste disposal on land</t>
  </si>
  <si>
    <t>Annual deposition of MSW at the SWDS [kt]</t>
  </si>
  <si>
    <t>5B1</t>
  </si>
  <si>
    <t>Biological treatment of waste - Composting</t>
  </si>
  <si>
    <t>Waste composted [kt]</t>
  </si>
  <si>
    <t>5B2</t>
  </si>
  <si>
    <t>Biological treatment of waste - Anaerobic digestion at biogas facilities</t>
  </si>
  <si>
    <t>5C1a</t>
  </si>
  <si>
    <t>Municipal waste incineration</t>
  </si>
  <si>
    <t>(c)</t>
  </si>
  <si>
    <t>MSW incinerated [kt]</t>
  </si>
  <si>
    <t>5C1bi</t>
  </si>
  <si>
    <t>Industrial waste incineration</t>
  </si>
  <si>
    <t>Waste incinerated [kt]</t>
  </si>
  <si>
    <t>5C1bii</t>
  </si>
  <si>
    <t>Hazardous waste incineration</t>
  </si>
  <si>
    <t>5C1biii</t>
  </si>
  <si>
    <t>Clinical waste incineration</t>
  </si>
  <si>
    <t>5C1biv</t>
  </si>
  <si>
    <t>Sewage sludge incineration</t>
  </si>
  <si>
    <t>5C1bv</t>
  </si>
  <si>
    <t>Cremation</t>
  </si>
  <si>
    <t>Incineration of corpses [Number]</t>
  </si>
  <si>
    <t>5C1bvi</t>
  </si>
  <si>
    <t>Other waste incineration (please specify in the IIR)</t>
  </si>
  <si>
    <t>5C2</t>
  </si>
  <si>
    <t>Open burning of waste</t>
  </si>
  <si>
    <t>5D1</t>
  </si>
  <si>
    <t>Domestic wastewater handling</t>
  </si>
  <si>
    <t>m3 waste water treated</t>
  </si>
  <si>
    <t>5D2</t>
  </si>
  <si>
    <t>Industrial wastewater handling</t>
  </si>
  <si>
    <t>Total organic product [Gg DC/yr]</t>
  </si>
  <si>
    <t>5D3</t>
  </si>
  <si>
    <t>Other wastewater handling</t>
  </si>
  <si>
    <t>5E</t>
  </si>
  <si>
    <t>Other waste (please specify in IIR)</t>
  </si>
  <si>
    <t>(d)</t>
  </si>
  <si>
    <t>M_Other</t>
  </si>
  <si>
    <t>Other (included in national total for entire territory) (please specify in IIR)</t>
  </si>
  <si>
    <t>National total for the entire territory (based on fuel sold)</t>
  </si>
  <si>
    <t>ADJUSTMENTS (Net total)</t>
  </si>
  <si>
    <t>Sum of adjustments (negative value) from Annex VII</t>
  </si>
  <si>
    <t>NR</t>
  </si>
  <si>
    <t>NATIONAL TOTAL FOR COMPLIANCE</t>
  </si>
  <si>
    <t>National total for compliance assessment 
(please specify all details in the IIR)</t>
  </si>
  <si>
    <t>(e)</t>
  </si>
  <si>
    <t>'MEMO' ITEMS - NOT TO BE INCLUDED IN NATIONAL TOTALS</t>
  </si>
  <si>
    <t>O_AviCruise</t>
  </si>
  <si>
    <t>1A3ai(ii)</t>
  </si>
  <si>
    <t>International aviation cruise (civil)</t>
  </si>
  <si>
    <t>TJ  NCV</t>
  </si>
  <si>
    <t>1A3aii(ii)</t>
  </si>
  <si>
    <t>Domestic aviation cruise (civil)</t>
  </si>
  <si>
    <t>P_IntShipping</t>
  </si>
  <si>
    <t>1A3di(i)</t>
  </si>
  <si>
    <t xml:space="preserve">International maritime navigation </t>
  </si>
  <si>
    <t>z_Memo</t>
  </si>
  <si>
    <t>1A5c</t>
  </si>
  <si>
    <t>Multilateral operations</t>
  </si>
  <si>
    <t xml:space="preserve">1A3 </t>
  </si>
  <si>
    <t>Transport (fuel used)</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</si>
  <si>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</si>
  <si>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</si>
  <si>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</si>
  <si>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</si>
  <si>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</si>
  <si>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</si>
  <si>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</si>
  <si>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</si>
  <si>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</si>
  <si>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</si>
  <si>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stationair (incl. ldbw NH3, PM en SO2)</t>
  </si>
  <si>
    <t>stationair (ldbw andere poll)</t>
  </si>
  <si>
    <t>transport (FS)</t>
  </si>
  <si>
    <t>transport (FU)</t>
  </si>
  <si>
    <t>elektriciteitcentrales en WKK</t>
  </si>
  <si>
    <t>raffinaderijen</t>
  </si>
  <si>
    <t>cokesproductie</t>
  </si>
  <si>
    <t>ijzer en staal</t>
  </si>
  <si>
    <t>non ferro</t>
  </si>
  <si>
    <t>chemie</t>
  </si>
  <si>
    <t>papier</t>
  </si>
  <si>
    <t>voeding</t>
  </si>
  <si>
    <t>minerale niet-metaal</t>
  </si>
  <si>
    <t>andere industrie</t>
  </si>
  <si>
    <t>residentieel</t>
  </si>
  <si>
    <t>tertiair</t>
  </si>
  <si>
    <t>landbouw (verbr)</t>
  </si>
  <si>
    <t>landbouw (dieren en mest)</t>
  </si>
  <si>
    <t>wegtransport</t>
  </si>
  <si>
    <t>offroad</t>
  </si>
  <si>
    <t>VOS - HH gebruik verf</t>
  </si>
  <si>
    <t>VOS - ind gebruik verf</t>
  </si>
  <si>
    <t>VOS - tankstations</t>
  </si>
  <si>
    <t>VOS - op- en overslag</t>
  </si>
  <si>
    <t/>
  </si>
  <si>
    <t>Coal used for transformation [Mt]</t>
  </si>
  <si>
    <t>Crude oil produced [Mt]</t>
  </si>
  <si>
    <t xml:space="preserve">Population size </t>
  </si>
  <si>
    <t>kg N</t>
  </si>
  <si>
    <t>ha/yr</t>
  </si>
  <si>
    <t>waste water treated (m3/yr)</t>
  </si>
  <si>
    <t>170.03</t>
  </si>
  <si>
    <t>1243.08</t>
  </si>
  <si>
    <t>13139.79</t>
  </si>
  <si>
    <t>Coke produced [Mt]</t>
  </si>
  <si>
    <t>156.331</t>
  </si>
  <si>
    <t>4458.043</t>
  </si>
  <si>
    <t>2009.397</t>
  </si>
  <si>
    <t>1209.063</t>
  </si>
  <si>
    <t>345.392</t>
  </si>
  <si>
    <t>584.979</t>
  </si>
  <si>
    <t>1583.383</t>
  </si>
  <si>
    <t>3614473</t>
  </si>
  <si>
    <t>inhabitants</t>
  </si>
  <si>
    <t>369.19</t>
  </si>
  <si>
    <t>165374455.5</t>
  </si>
  <si>
    <t>m3</t>
  </si>
  <si>
    <t>35.7</t>
  </si>
  <si>
    <t>RBC</t>
  </si>
  <si>
    <t xml:space="preserve">AD:Vers.: 12/02/2019 00:00 - Submission_2019_02_15 (Verified) (Sub2019) </t>
  </si>
  <si>
    <t xml:space="preserve">EM:Vers.: 12/02/2019 00:00 - Submission_2019_02_15 (Verified) (Sub2019) </t>
  </si>
  <si>
    <t>NK: Vers.: 01/02/2019 15:13</t>
  </si>
  <si>
    <t>Inhabitants</t>
  </si>
  <si>
    <t xml:space="preserve">m3 waste water treated </t>
  </si>
  <si>
    <t xml:space="preserve">included in 7. Other renewable </t>
  </si>
</sst>
</file>

<file path=xl/styles.xml><?xml version="1.0" encoding="utf-8"?>
<styleSheet xmlns="http://schemas.openxmlformats.org/spreadsheetml/2006/main">
  <numFmts count="19">
    <numFmt numFmtId="44" formatCode="_ &quot;€&quot;\ * #,##0.00_ ;_ &quot;€&quot;\ * \-#,##0.00_ ;_ &quot;€&quot;\ * &quot;-&quot;??_ ;_ @_ "/>
    <numFmt numFmtId="43" formatCode="_ * #,##0.00_ ;_ * \-#,##0.00_ ;_ * &quot;-&quot;??_ ;_ @_ "/>
    <numFmt numFmtId="164" formatCode="0.000"/>
    <numFmt numFmtId="165" formatCode="0.0"/>
    <numFmt numFmtId="166" formatCode="0.0000"/>
    <numFmt numFmtId="167" formatCode="0.000000000"/>
    <numFmt numFmtId="168" formatCode="_-* #,##0.00\ _€_-;\-* #,##0.00\ _€_-;_-* &quot;-&quot;??\ _€_-;_-@_-"/>
    <numFmt numFmtId="169" formatCode="_-* #,##0.00\ _B_F_-;\-* #,##0.00\ _B_F_-;_-* &quot;-&quot;??\ _B_F_-;_-@_-"/>
    <numFmt numFmtId="170" formatCode="#,##0.00[$€];[Red]\-#,##0.00[$€]"/>
    <numFmt numFmtId="171" formatCode="#,##0.0000"/>
    <numFmt numFmtId="172" formatCode="_-* #,##0.00\ &quot;€&quot;_-;\-* #,##0.00\ &quot;€&quot;_-;_-* &quot;-&quot;??\ &quot;€&quot;_-;_-@_-"/>
    <numFmt numFmtId="173" formatCode="_ * #.##0.00_ ;_ * \-#.##0.00_ ;_ * &quot;-&quot;??_ ;_ @_ "/>
    <numFmt numFmtId="174" formatCode="_-* #,##0.00\ _F_-;\-* #,##0.00\ _F_-;_-* &quot;-&quot;??\ _F_-;_-@_-"/>
    <numFmt numFmtId="175" formatCode="_-* #,##0.00_-;\-* #,##0.00_-;_-* &quot;-&quot;??_-;_-@_-"/>
    <numFmt numFmtId="176" formatCode="_-* #,##0.00\ _D_M_-;\-* #,##0.00\ _D_M_-;_-* &quot;-&quot;??\ _D_M_-;_-@_-"/>
    <numFmt numFmtId="177" formatCode="#,##0.0_);\(#,##0.0\);&quot;-&quot;;@"/>
    <numFmt numFmtId="178" formatCode="#\ ###\ ##0;&quot;-&quot;#\ ###\ ##0"/>
    <numFmt numFmtId="179" formatCode="_-* #.##0.00\ _€_-;\-* #.##0.00\ _€_-;_-* &quot;-&quot;??\ _€_-;_-@_-"/>
    <numFmt numFmtId="180" formatCode="_(* #,##0.00_);_(* \(#,##0.00\);_(* &quot;-&quot;??_);_(@_)"/>
  </numFmts>
  <fonts count="13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sz val="9"/>
      <name val="Arial"/>
      <family val="2"/>
    </font>
    <font>
      <b/>
      <sz val="14"/>
      <name val="Arial"/>
      <family val="2"/>
    </font>
    <font>
      <sz val="8"/>
      <name val="Arial"/>
      <family val="2"/>
    </font>
    <font>
      <b/>
      <sz val="12"/>
      <name val="Arial"/>
      <family val="2"/>
    </font>
    <font>
      <sz val="10"/>
      <color indexed="10"/>
      <name val="Arial"/>
      <family val="2"/>
    </font>
    <font>
      <sz val="9"/>
      <color indexed="10"/>
      <name val="Arial"/>
      <family val="2"/>
    </font>
    <font>
      <b/>
      <sz val="16"/>
      <name val="Arial"/>
      <family val="2"/>
    </font>
    <font>
      <sz val="6"/>
      <name val="Arial"/>
      <family val="2"/>
    </font>
    <font>
      <b/>
      <i/>
      <sz val="10"/>
      <name val="Arial"/>
      <family val="2"/>
    </font>
    <font>
      <b/>
      <u/>
      <sz val="10"/>
      <name val="Arial"/>
      <family val="2"/>
    </font>
    <font>
      <i/>
      <sz val="10"/>
      <name val="Arial"/>
      <family val="2"/>
    </font>
    <font>
      <i/>
      <sz val="10"/>
      <color indexed="10"/>
      <name val="Arial"/>
      <family val="2"/>
    </font>
    <font>
      <b/>
      <i/>
      <sz val="16"/>
      <name val="Arial"/>
      <family val="2"/>
    </font>
    <font>
      <b/>
      <i/>
      <vertAlign val="subscript"/>
      <sz val="16"/>
      <name val="Arial"/>
      <family val="2"/>
    </font>
    <font>
      <b/>
      <sz val="9"/>
      <name val="Arial"/>
      <family val="2"/>
    </font>
    <font>
      <b/>
      <i/>
      <sz val="9"/>
      <name val="Arial"/>
      <family val="2"/>
    </font>
    <font>
      <sz val="14"/>
      <color rgb="FFFF0000"/>
      <name val="Arial"/>
      <family val="2"/>
    </font>
    <font>
      <sz val="10"/>
      <color rgb="FF00B0F0"/>
      <name val="Arial"/>
      <family val="2"/>
    </font>
    <font>
      <sz val="6"/>
      <color rgb="FF00B0F0"/>
      <name val="Arial"/>
      <family val="2"/>
    </font>
    <font>
      <sz val="11"/>
      <color rgb="FFFF0000"/>
      <name val="Calibri"/>
      <family val="2"/>
      <scheme val="minor"/>
    </font>
    <font>
      <sz val="10"/>
      <color theme="1"/>
      <name val="Arial"/>
      <family val="2"/>
    </font>
    <font>
      <b/>
      <sz val="10"/>
      <color rgb="FF008000"/>
      <name val="Arial"/>
      <family val="2"/>
    </font>
    <font>
      <sz val="9"/>
      <color theme="1"/>
      <name val="Arial"/>
      <family val="2"/>
    </font>
    <font>
      <b/>
      <sz val="10"/>
      <name val="Arial"/>
      <family val="2"/>
    </font>
    <font>
      <b/>
      <sz val="11"/>
      <name val="Arial"/>
      <family val="2"/>
    </font>
    <font>
      <b/>
      <i/>
      <sz val="9"/>
      <color theme="1"/>
      <name val="Arial"/>
      <family val="2"/>
    </font>
    <font>
      <i/>
      <sz val="9"/>
      <name val="Arial"/>
      <family val="2"/>
    </font>
    <font>
      <b/>
      <i/>
      <sz val="14"/>
      <name val="Arial"/>
      <family val="2"/>
    </font>
    <font>
      <b/>
      <vertAlign val="superscript"/>
      <sz val="10"/>
      <name val="Arial"/>
      <family val="2"/>
    </font>
    <font>
      <vertAlign val="subscript"/>
      <sz val="10"/>
      <name val="Arial"/>
      <family val="2"/>
    </font>
    <font>
      <vertAlign val="superscript"/>
      <sz val="8"/>
      <name val="Arial"/>
      <family val="2"/>
    </font>
    <font>
      <vertAlign val="subscript"/>
      <sz val="8"/>
      <name val="Arial"/>
      <family val="2"/>
    </font>
    <font>
      <b/>
      <sz val="9"/>
      <color theme="1"/>
      <name val="Arial"/>
      <family val="2"/>
    </font>
    <font>
      <i/>
      <sz val="9"/>
      <color rgb="FFFF0000"/>
      <name val="Arial"/>
      <family val="2"/>
    </font>
    <font>
      <sz val="9"/>
      <color rgb="FFFF0000"/>
      <name val="Arial"/>
      <family val="2"/>
    </font>
    <font>
      <sz val="9"/>
      <name val="Times New Roman"/>
      <family val="1"/>
    </font>
    <font>
      <sz val="11"/>
      <color rgb="FFFF0000"/>
      <name val="Calibri"/>
      <family val="2"/>
    </font>
    <font>
      <vertAlign val="superscript"/>
      <sz val="9"/>
      <name val="Times New Roman"/>
      <family val="1"/>
    </font>
    <font>
      <sz val="9"/>
      <color rgb="FF00B0F0"/>
      <name val="Arial"/>
      <family val="2"/>
    </font>
    <font>
      <b/>
      <sz val="9"/>
      <color indexed="81"/>
      <name val="Tahoma"/>
      <family val="2"/>
    </font>
    <font>
      <sz val="9"/>
      <color indexed="81"/>
      <name val="Tahoma"/>
      <family val="2"/>
    </font>
    <font>
      <sz val="11"/>
      <color rgb="FF000000"/>
      <name val="Calibri"/>
      <family val="2"/>
      <scheme val="minor"/>
    </font>
    <font>
      <sz val="9"/>
      <color theme="1"/>
      <name val="Calibri"/>
      <family val="2"/>
      <scheme val="minor"/>
    </font>
    <font>
      <sz val="11"/>
      <color theme="0"/>
      <name val="Calibri"/>
      <family val="2"/>
      <scheme val="minor"/>
    </font>
    <font>
      <sz val="11"/>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0"/>
      <color theme="1"/>
      <name val="Calibri"/>
      <family val="2"/>
      <scheme val="minor"/>
    </font>
    <font>
      <u/>
      <sz val="11"/>
      <color theme="10"/>
      <name val="Calibri"/>
      <family val="2"/>
    </font>
    <font>
      <sz val="11"/>
      <color indexed="8"/>
      <name val="Calibri"/>
      <family val="2"/>
    </font>
    <font>
      <sz val="11"/>
      <name val="Arial"/>
      <family val="2"/>
    </font>
    <font>
      <sz val="10"/>
      <name val="Geneva"/>
    </font>
    <font>
      <b/>
      <sz val="9"/>
      <name val="Times New Roman"/>
      <family val="1"/>
    </font>
    <font>
      <sz val="9"/>
      <color indexed="8"/>
      <name val="Times New Roman"/>
      <family val="1"/>
    </font>
    <font>
      <sz val="12"/>
      <color indexed="8"/>
      <name val="Times New Roman"/>
      <family val="1"/>
    </font>
    <font>
      <b/>
      <sz val="12"/>
      <name val="Times New Roman"/>
      <family val="1"/>
    </font>
    <font>
      <b/>
      <sz val="12"/>
      <color indexed="8"/>
      <name val="Times New Roman"/>
      <family val="1"/>
    </font>
    <font>
      <u/>
      <sz val="10"/>
      <color indexed="12"/>
      <name val="MS Sans Serif"/>
      <family val="2"/>
    </font>
    <font>
      <sz val="8"/>
      <name val="Helvetica"/>
      <family val="2"/>
    </font>
    <font>
      <sz val="10"/>
      <name val="MS Sans Serif"/>
      <family val="2"/>
    </font>
    <font>
      <sz val="10"/>
      <color indexed="8"/>
      <name val="MS Sans Serif"/>
      <family val="2"/>
    </font>
    <font>
      <u/>
      <sz val="10"/>
      <color indexed="12"/>
      <name val="Times New Roman"/>
      <family val="1"/>
    </font>
    <font>
      <sz val="11"/>
      <color rgb="FF000000"/>
      <name val="Calibri"/>
      <family val="2"/>
    </font>
    <font>
      <sz val="11"/>
      <color indexed="8"/>
      <name val="Calibri"/>
      <family val="2"/>
      <charset val="186"/>
    </font>
    <font>
      <sz val="11"/>
      <color indexed="9"/>
      <name val="Calibri"/>
      <family val="2"/>
    </font>
    <font>
      <sz val="11"/>
      <color indexed="9"/>
      <name val="Calibri"/>
      <family val="2"/>
      <charset val="186"/>
    </font>
    <font>
      <b/>
      <sz val="10"/>
      <color indexed="8"/>
      <name val="Helv"/>
    </font>
    <font>
      <b/>
      <sz val="11"/>
      <color indexed="63"/>
      <name val="Calibri"/>
      <family val="2"/>
    </font>
    <font>
      <b/>
      <sz val="11"/>
      <color indexed="63"/>
      <name val="Calibri"/>
      <family val="2"/>
      <charset val="186"/>
    </font>
    <font>
      <sz val="11"/>
      <color indexed="20"/>
      <name val="Calibri"/>
      <family val="2"/>
      <charset val="186"/>
    </font>
    <font>
      <sz val="11"/>
      <color indexed="20"/>
      <name val="Calibri"/>
      <family val="2"/>
    </font>
    <font>
      <b/>
      <sz val="11"/>
      <color indexed="52"/>
      <name val="Calibri"/>
      <family val="2"/>
    </font>
    <font>
      <b/>
      <sz val="11"/>
      <color indexed="52"/>
      <name val="Calibri"/>
      <family val="2"/>
      <charset val="186"/>
    </font>
    <font>
      <b/>
      <sz val="11"/>
      <color indexed="9"/>
      <name val="Calibri"/>
      <family val="2"/>
      <charset val="186"/>
    </font>
    <font>
      <b/>
      <sz val="11"/>
      <color indexed="9"/>
      <name val="Calibri"/>
      <family val="2"/>
    </font>
    <font>
      <sz val="8"/>
      <name val="Helvetica"/>
    </font>
    <font>
      <b/>
      <sz val="11"/>
      <color indexed="12"/>
      <name val="Arial"/>
      <family val="2"/>
      <charset val="204"/>
    </font>
    <font>
      <sz val="11"/>
      <color indexed="62"/>
      <name val="Calibri"/>
      <family val="2"/>
    </font>
    <font>
      <sz val="11"/>
      <color indexed="62"/>
      <name val="Calibri"/>
      <family val="2"/>
      <charset val="186"/>
    </font>
    <font>
      <b/>
      <sz val="11"/>
      <color indexed="8"/>
      <name val="Calibri"/>
      <family val="2"/>
    </font>
    <font>
      <b/>
      <sz val="11"/>
      <color indexed="8"/>
      <name val="Calibri"/>
      <family val="2"/>
      <charset val="186"/>
    </font>
    <font>
      <i/>
      <sz val="11"/>
      <color indexed="23"/>
      <name val="Calibri"/>
      <family val="2"/>
    </font>
    <font>
      <i/>
      <sz val="11"/>
      <color indexed="23"/>
      <name val="Calibri"/>
      <family val="2"/>
      <charset val="186"/>
    </font>
    <font>
      <u/>
      <sz val="10"/>
      <color indexed="20"/>
      <name val="Arial"/>
      <family val="2"/>
    </font>
    <font>
      <sz val="11"/>
      <color indexed="17"/>
      <name val="Calibri"/>
      <family val="2"/>
      <charset val="186"/>
    </font>
    <font>
      <sz val="11"/>
      <color indexed="17"/>
      <name val="Calibri"/>
      <family val="2"/>
    </font>
    <font>
      <b/>
      <sz val="15"/>
      <color indexed="56"/>
      <name val="Calibri"/>
      <family val="2"/>
      <charset val="186"/>
    </font>
    <font>
      <b/>
      <sz val="15"/>
      <color indexed="56"/>
      <name val="Calibri"/>
      <family val="2"/>
    </font>
    <font>
      <b/>
      <sz val="13"/>
      <color indexed="56"/>
      <name val="Calibri"/>
      <family val="2"/>
      <charset val="186"/>
    </font>
    <font>
      <b/>
      <sz val="13"/>
      <color indexed="56"/>
      <name val="Calibri"/>
      <family val="2"/>
    </font>
    <font>
      <b/>
      <sz val="11"/>
      <color indexed="56"/>
      <name val="Calibri"/>
      <family val="2"/>
      <charset val="186"/>
    </font>
    <font>
      <b/>
      <sz val="11"/>
      <color indexed="56"/>
      <name val="Calibri"/>
      <family val="2"/>
    </font>
    <font>
      <u/>
      <sz val="10"/>
      <color indexed="12"/>
      <name val="Times New Roman CE"/>
      <charset val="238"/>
    </font>
    <font>
      <u/>
      <sz val="9.9"/>
      <color theme="10"/>
      <name val="Calibri"/>
      <family val="2"/>
    </font>
    <font>
      <sz val="11"/>
      <color indexed="52"/>
      <name val="Calibri"/>
      <family val="2"/>
      <charset val="186"/>
    </font>
    <font>
      <sz val="11"/>
      <color indexed="52"/>
      <name val="Calibri"/>
      <family val="2"/>
    </font>
    <font>
      <sz val="11"/>
      <color indexed="60"/>
      <name val="Calibri"/>
      <family val="2"/>
      <charset val="186"/>
    </font>
    <font>
      <sz val="11"/>
      <color indexed="8"/>
      <name val="Calibri"/>
      <family val="2"/>
      <scheme val="minor"/>
    </font>
    <font>
      <sz val="10"/>
      <name val="Times New Roman CE"/>
      <charset val="238"/>
    </font>
    <font>
      <sz val="10"/>
      <name val="Arial"/>
      <family val="2"/>
      <charset val="204"/>
    </font>
    <font>
      <sz val="8"/>
      <name val="Calibri"/>
      <family val="1"/>
      <scheme val="minor"/>
    </font>
    <font>
      <sz val="6.5"/>
      <name val="Univers"/>
      <family val="2"/>
    </font>
    <font>
      <b/>
      <sz val="18"/>
      <color indexed="56"/>
      <name val="Cambria"/>
      <family val="2"/>
      <charset val="186"/>
    </font>
    <font>
      <b/>
      <sz val="18"/>
      <color indexed="56"/>
      <name val="Cambria"/>
      <family val="2"/>
    </font>
    <font>
      <sz val="11"/>
      <color indexed="10"/>
      <name val="Calibri"/>
      <family val="2"/>
    </font>
    <font>
      <sz val="11"/>
      <color indexed="10"/>
      <name val="Calibri"/>
      <family val="2"/>
      <charset val="186"/>
    </font>
    <font>
      <b/>
      <sz val="12"/>
      <color indexed="10"/>
      <name val="Arial"/>
      <family val="2"/>
    </font>
    <font>
      <u/>
      <sz val="11"/>
      <color rgb="FF0000FF"/>
      <name val="Calibri"/>
      <family val="2"/>
    </font>
    <font>
      <b/>
      <sz val="11"/>
      <color rgb="FFFFFFFF"/>
      <name val="Calibri"/>
      <family val="2"/>
    </font>
    <font>
      <sz val="12"/>
      <color theme="3"/>
      <name val="Georgia"/>
      <family val="1"/>
    </font>
    <font>
      <sz val="11"/>
      <name val="Calibri"/>
    </font>
    <font>
      <b/>
      <sz val="11"/>
      <color rgb="FFFFFFFF"/>
      <name val="Calibri"/>
    </font>
    <font>
      <sz val="11"/>
      <color rgb="FF000000"/>
      <name val="Calibri"/>
    </font>
  </fonts>
  <fills count="88">
    <fill>
      <patternFill patternType="none"/>
    </fill>
    <fill>
      <patternFill patternType="gray125"/>
    </fill>
    <fill>
      <patternFill patternType="solid">
        <fgColor indexed="22"/>
        <bgColor indexed="64"/>
      </patternFill>
    </fill>
    <fill>
      <patternFill patternType="solid">
        <fgColor rgb="FF5AEC9C"/>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theme="9" tint="0.79998168889431442"/>
        <bgColor indexed="64"/>
      </patternFill>
    </fill>
    <fill>
      <patternFill patternType="solid">
        <fgColor indexed="9"/>
        <bgColor indexed="64"/>
      </patternFill>
    </fill>
    <fill>
      <patternFill patternType="solid">
        <fgColor rgb="FF00B050"/>
        <bgColor indexed="64"/>
      </patternFill>
    </fill>
    <fill>
      <patternFill patternType="solid">
        <fgColor rgb="FFFFFFFF"/>
        <bgColor indexed="64"/>
      </patternFill>
    </fill>
    <fill>
      <patternFill patternType="solid">
        <fgColor indexed="29"/>
        <bgColor indexed="64"/>
      </patternFill>
    </fill>
    <fill>
      <patternFill patternType="solid">
        <fgColor rgb="FFFF8080"/>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CCFFFF"/>
        <bgColor indexed="64"/>
      </patternFill>
    </fill>
    <fill>
      <patternFill patternType="solid">
        <fgColor indexed="44"/>
        <bgColor indexed="64"/>
      </patternFill>
    </fill>
    <fill>
      <patternFill patternType="solid">
        <fgColor rgb="FF99CCFF"/>
        <bgColor indexed="64"/>
      </patternFill>
    </fill>
    <fill>
      <patternFill patternType="solid">
        <fgColor indexed="50"/>
        <bgColor indexed="64"/>
      </patternFill>
    </fill>
    <fill>
      <patternFill patternType="solid">
        <fgColor indexed="51"/>
        <bgColor indexed="64"/>
      </patternFill>
    </fill>
    <fill>
      <patternFill patternType="solid">
        <fgColor rgb="FF92D050"/>
        <bgColor indexed="64"/>
      </patternFill>
    </fill>
    <fill>
      <patternFill patternType="solid">
        <fgColor rgb="FFFFFFFF"/>
        <bgColor rgb="FF000000"/>
      </patternFill>
    </fill>
    <fill>
      <patternFill patternType="solid">
        <fgColor rgb="FFFFFF00"/>
        <bgColor rgb="FF000000"/>
      </patternFill>
    </fill>
    <fill>
      <patternFill patternType="solid">
        <fgColor rgb="FFBFBFBF"/>
        <bgColor rgb="FF000000"/>
      </patternFill>
    </fill>
    <fill>
      <patternFill patternType="solid">
        <fgColor rgb="FF92D050"/>
        <bgColor rgb="FF000000"/>
      </patternFill>
    </fill>
    <fill>
      <patternFill patternType="solid">
        <fgColor theme="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3"/>
        <bgColor indexed="64"/>
      </patternFill>
    </fill>
    <fill>
      <patternFill patternType="solid">
        <fgColor indexed="55"/>
        <bgColor indexed="64"/>
      </patternFill>
    </fill>
    <fill>
      <patternFill patternType="darkTrellis"/>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99DC"/>
      </patternFill>
    </fill>
    <fill>
      <patternFill patternType="solid">
        <fgColor rgb="FFFFFFFF"/>
      </patternFill>
    </fill>
    <fill>
      <patternFill patternType="solid">
        <fgColor rgb="FFF0F5FF"/>
      </patternFill>
    </fill>
  </fills>
  <borders count="130">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double">
        <color indexed="64"/>
      </left>
      <right/>
      <top style="double">
        <color indexed="64"/>
      </top>
      <bottom style="double">
        <color indexed="64"/>
      </bottom>
      <diagonal/>
    </border>
    <border>
      <left style="thin">
        <color rgb="FFDADCDD"/>
      </left>
      <right style="thin">
        <color rgb="FFDADCDD"/>
      </right>
      <top style="thin">
        <color rgb="FFDADCDD"/>
      </top>
      <bottom style="thin">
        <color rgb="FFDADCDD"/>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s>
  <cellStyleXfs count="61074">
    <xf numFmtId="0" fontId="0" fillId="0" borderId="0"/>
    <xf numFmtId="0" fontId="10" fillId="0" borderId="0"/>
    <xf numFmtId="0" fontId="10" fillId="0" borderId="0"/>
    <xf numFmtId="0" fontId="47" fillId="0" borderId="0"/>
    <xf numFmtId="0" fontId="10" fillId="0" borderId="0"/>
    <xf numFmtId="0" fontId="9" fillId="0" borderId="0"/>
    <xf numFmtId="0" fontId="9" fillId="0" borderId="0"/>
    <xf numFmtId="0" fontId="10" fillId="0" borderId="0"/>
    <xf numFmtId="0" fontId="55" fillId="26" borderId="0" applyNumberFormat="0" applyBorder="0" applyAlignment="0" applyProtection="0"/>
    <xf numFmtId="168" fontId="8" fillId="0" borderId="0" applyFont="0" applyFill="0" applyBorder="0" applyAlignment="0" applyProtection="0"/>
    <xf numFmtId="0" fontId="10" fillId="0" borderId="0"/>
    <xf numFmtId="0" fontId="56" fillId="0" borderId="0"/>
    <xf numFmtId="0" fontId="10" fillId="0" borderId="0"/>
    <xf numFmtId="0" fontId="8" fillId="0" borderId="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0" fontId="57" fillId="0" borderId="0" applyNumberFormat="0" applyFill="0" applyBorder="0" applyAlignment="0" applyProtection="0"/>
    <xf numFmtId="0" fontId="58" fillId="0" borderId="47" applyNumberFormat="0" applyFill="0" applyAlignment="0" applyProtection="0"/>
    <xf numFmtId="0" fontId="59" fillId="0" borderId="48" applyNumberFormat="0" applyFill="0" applyAlignment="0" applyProtection="0"/>
    <xf numFmtId="0" fontId="60" fillId="0" borderId="49" applyNumberFormat="0" applyFill="0" applyAlignment="0" applyProtection="0"/>
    <xf numFmtId="0" fontId="60" fillId="0" borderId="0" applyNumberFormat="0" applyFill="0" applyBorder="0" applyAlignment="0" applyProtection="0"/>
    <xf numFmtId="0" fontId="61" fillId="27" borderId="0" applyNumberFormat="0" applyBorder="0" applyAlignment="0" applyProtection="0"/>
    <xf numFmtId="0" fontId="62" fillId="28" borderId="0" applyNumberFormat="0" applyBorder="0" applyAlignment="0" applyProtection="0"/>
    <xf numFmtId="0" fontId="63" fillId="29" borderId="0" applyNumberFormat="0" applyBorder="0" applyAlignment="0" applyProtection="0"/>
    <xf numFmtId="0" fontId="64" fillId="30" borderId="50" applyNumberFormat="0" applyAlignment="0" applyProtection="0"/>
    <xf numFmtId="0" fontId="65" fillId="31" borderId="51" applyNumberFormat="0" applyAlignment="0" applyProtection="0"/>
    <xf numFmtId="0" fontId="66" fillId="31" borderId="50" applyNumberFormat="0" applyAlignment="0" applyProtection="0"/>
    <xf numFmtId="0" fontId="67" fillId="0" borderId="52" applyNumberFormat="0" applyFill="0" applyAlignment="0" applyProtection="0"/>
    <xf numFmtId="0" fontId="68" fillId="32" borderId="53" applyNumberFormat="0" applyAlignment="0" applyProtection="0"/>
    <xf numFmtId="0" fontId="31" fillId="0" borderId="0" applyNumberFormat="0" applyFill="0" applyBorder="0" applyAlignment="0" applyProtection="0"/>
    <xf numFmtId="0" fontId="69" fillId="0" borderId="0" applyNumberFormat="0" applyFill="0" applyBorder="0" applyAlignment="0" applyProtection="0"/>
    <xf numFmtId="0" fontId="70" fillId="0" borderId="55" applyNumberFormat="0" applyFill="0" applyAlignment="0" applyProtection="0"/>
    <xf numFmtId="0" fontId="55"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55" fillId="37" borderId="0" applyNumberFormat="0" applyBorder="0" applyAlignment="0" applyProtection="0"/>
    <xf numFmtId="0" fontId="55"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55" fillId="45" borderId="0" applyNumberFormat="0" applyBorder="0" applyAlignment="0" applyProtection="0"/>
    <xf numFmtId="0" fontId="55" fillId="46"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55" fillId="49" borderId="0" applyNumberFormat="0" applyBorder="0" applyAlignment="0" applyProtection="0"/>
    <xf numFmtId="0" fontId="55"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55" fillId="53" borderId="0" applyNumberFormat="0" applyBorder="0" applyAlignment="0" applyProtection="0"/>
    <xf numFmtId="0" fontId="55" fillId="26"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55" fillId="56" borderId="0" applyNumberFormat="0" applyBorder="0" applyAlignment="0" applyProtection="0"/>
    <xf numFmtId="0" fontId="7" fillId="0" borderId="0"/>
    <xf numFmtId="9" fontId="7" fillId="0" borderId="0" applyFont="0" applyFill="0" applyBorder="0" applyAlignment="0" applyProtection="0"/>
    <xf numFmtId="168" fontId="7" fillId="0" borderId="0" applyFont="0" applyFill="0" applyBorder="0" applyAlignment="0" applyProtection="0"/>
    <xf numFmtId="0" fontId="7" fillId="33" borderId="54" applyNumberFormat="0" applyFont="0" applyAlignment="0" applyProtection="0"/>
    <xf numFmtId="0" fontId="74" fillId="0" borderId="0"/>
    <xf numFmtId="0" fontId="75" fillId="0" borderId="0"/>
    <xf numFmtId="49" fontId="47" fillId="0" borderId="1" applyNumberFormat="0" applyFont="0" applyFill="0" applyBorder="0" applyProtection="0">
      <alignment horizontal="left" vertical="center" indent="2"/>
    </xf>
    <xf numFmtId="49" fontId="47" fillId="0" borderId="10" applyNumberFormat="0" applyFont="0" applyFill="0" applyBorder="0" applyProtection="0">
      <alignment horizontal="left" vertical="center" indent="5"/>
    </xf>
    <xf numFmtId="0" fontId="10" fillId="0" borderId="0" applyNumberFormat="0" applyFont="0" applyFill="0" applyBorder="0" applyProtection="0">
      <alignment horizontal="left" vertical="center" indent="5"/>
    </xf>
    <xf numFmtId="0" fontId="76" fillId="57" borderId="0" applyBorder="0" applyAlignment="0"/>
    <xf numFmtId="4" fontId="76" fillId="57" borderId="0" applyBorder="0" applyAlignment="0"/>
    <xf numFmtId="0" fontId="47" fillId="57" borderId="0" applyBorder="0">
      <alignment horizontal="right" vertical="center"/>
    </xf>
    <xf numFmtId="4" fontId="47" fillId="57" borderId="0" applyBorder="0">
      <alignment horizontal="right" vertical="center"/>
    </xf>
    <xf numFmtId="0" fontId="47" fillId="57" borderId="1">
      <alignment horizontal="right" vertical="center"/>
    </xf>
    <xf numFmtId="4" fontId="47" fillId="58" borderId="0" applyBorder="0">
      <alignment horizontal="right" vertical="center"/>
    </xf>
    <xf numFmtId="4" fontId="47" fillId="58" borderId="0" applyBorder="0">
      <alignment horizontal="right" vertical="center"/>
    </xf>
    <xf numFmtId="0" fontId="77" fillId="58" borderId="1">
      <alignment horizontal="right" vertical="center"/>
    </xf>
    <xf numFmtId="4" fontId="77" fillId="58" borderId="1">
      <alignment horizontal="right" vertical="center"/>
    </xf>
    <xf numFmtId="0" fontId="77" fillId="58" borderId="16">
      <alignment horizontal="right" vertical="center"/>
    </xf>
    <xf numFmtId="0" fontId="78" fillId="58" borderId="1">
      <alignment horizontal="right" vertical="center"/>
    </xf>
    <xf numFmtId="4" fontId="78" fillId="58" borderId="1">
      <alignment horizontal="right" vertical="center"/>
    </xf>
    <xf numFmtId="0" fontId="77" fillId="59" borderId="1">
      <alignment horizontal="right" vertical="center"/>
    </xf>
    <xf numFmtId="4" fontId="77" fillId="59" borderId="1">
      <alignment horizontal="right" vertical="center"/>
    </xf>
    <xf numFmtId="0" fontId="77" fillId="59" borderId="16">
      <alignment horizontal="right" vertical="center"/>
    </xf>
    <xf numFmtId="0" fontId="77" fillId="59" borderId="1">
      <alignment horizontal="right" vertical="center"/>
    </xf>
    <xf numFmtId="4" fontId="77" fillId="59" borderId="1">
      <alignment horizontal="right" vertical="center"/>
    </xf>
    <xf numFmtId="0" fontId="77" fillId="59" borderId="15">
      <alignment horizontal="right" vertical="center"/>
    </xf>
    <xf numFmtId="0" fontId="77" fillId="59" borderId="10">
      <alignment horizontal="right" vertical="center"/>
    </xf>
    <xf numFmtId="4" fontId="77" fillId="59" borderId="10">
      <alignment horizontal="right" vertical="center"/>
    </xf>
    <xf numFmtId="0" fontId="77" fillId="59" borderId="12">
      <alignment horizontal="right" vertical="center"/>
    </xf>
    <xf numFmtId="4" fontId="77" fillId="59" borderId="12">
      <alignment horizontal="right" vertical="center"/>
    </xf>
    <xf numFmtId="4" fontId="76" fillId="0" borderId="56" applyFill="0" applyBorder="0" applyProtection="0">
      <alignment horizontal="right" vertical="center"/>
    </xf>
    <xf numFmtId="169" fontId="10" fillId="0" borderId="0" applyFont="0" applyFill="0" applyBorder="0" applyAlignment="0" applyProtection="0"/>
    <xf numFmtId="0" fontId="77" fillId="0" borderId="0" applyNumberFormat="0">
      <alignment horizontal="right"/>
    </xf>
    <xf numFmtId="0" fontId="47" fillId="59" borderId="14">
      <alignment horizontal="left" vertical="center" wrapText="1" indent="2"/>
    </xf>
    <xf numFmtId="0" fontId="47" fillId="0" borderId="14">
      <alignment horizontal="left" vertical="center" wrapText="1" indent="2"/>
    </xf>
    <xf numFmtId="0" fontId="47" fillId="58" borderId="10">
      <alignment horizontal="left" vertical="center"/>
    </xf>
    <xf numFmtId="0" fontId="77" fillId="0" borderId="57">
      <alignment horizontal="left" vertical="top" wrapText="1"/>
    </xf>
    <xf numFmtId="0" fontId="10" fillId="0" borderId="24"/>
    <xf numFmtId="170" fontId="75" fillId="0" borderId="0" applyFont="0" applyFill="0" applyBorder="0" applyAlignment="0" applyProtection="0"/>
    <xf numFmtId="0" fontId="79" fillId="0" borderId="0" applyNumberFormat="0" applyFill="0" applyBorder="0" applyAlignment="0" applyProtection="0"/>
    <xf numFmtId="0" fontId="47" fillId="0" borderId="0" applyBorder="0">
      <alignment horizontal="right" vertical="center"/>
    </xf>
    <xf numFmtId="0" fontId="47" fillId="0" borderId="1">
      <alignment horizontal="right" vertical="center"/>
    </xf>
    <xf numFmtId="4" fontId="47" fillId="0" borderId="1">
      <alignment horizontal="right" vertical="center"/>
    </xf>
    <xf numFmtId="0" fontId="47" fillId="0" borderId="16">
      <alignment horizontal="right" vertical="center"/>
    </xf>
    <xf numFmtId="1" fontId="80" fillId="58" borderId="0" applyBorder="0">
      <alignment horizontal="right" vertical="center"/>
    </xf>
    <xf numFmtId="0" fontId="10" fillId="60" borderId="1"/>
    <xf numFmtId="0" fontId="81"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3"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5" fillId="0" borderId="0"/>
    <xf numFmtId="0" fontId="7"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0" fillId="0" borderId="0"/>
    <xf numFmtId="0" fontId="10" fillId="0" borderId="0"/>
    <xf numFmtId="0" fontId="10" fillId="0" borderId="0"/>
    <xf numFmtId="0" fontId="73" fillId="0" borderId="0"/>
    <xf numFmtId="0" fontId="10" fillId="0" borderId="0"/>
    <xf numFmtId="0" fontId="10" fillId="0" borderId="0"/>
    <xf numFmtId="0" fontId="73" fillId="0" borderId="0"/>
    <xf numFmtId="0" fontId="10" fillId="0" borderId="0"/>
    <xf numFmtId="0" fontId="10" fillId="0" borderId="0"/>
    <xf numFmtId="0" fontId="73" fillId="0" borderId="0"/>
    <xf numFmtId="0" fontId="73" fillId="0" borderId="0"/>
    <xf numFmtId="0" fontId="73" fillId="0" borderId="0"/>
    <xf numFmtId="0" fontId="73" fillId="0" borderId="0"/>
    <xf numFmtId="0" fontId="73" fillId="0" borderId="0"/>
    <xf numFmtId="0" fontId="10" fillId="0" borderId="0"/>
    <xf numFmtId="0" fontId="73" fillId="0" borderId="0"/>
    <xf numFmtId="0" fontId="73" fillId="0" borderId="0"/>
    <xf numFmtId="0" fontId="10" fillId="0" borderId="0"/>
    <xf numFmtId="4" fontId="47" fillId="0" borderId="1" applyFill="0" applyBorder="0" applyProtection="0">
      <alignment horizontal="right" vertical="center"/>
    </xf>
    <xf numFmtId="49" fontId="76" fillId="0" borderId="1" applyNumberFormat="0" applyFill="0" applyBorder="0" applyProtection="0">
      <alignment horizontal="left" vertical="center"/>
    </xf>
    <xf numFmtId="0" fontId="76" fillId="0" borderId="0" applyNumberFormat="0" applyFill="0" applyBorder="0" applyProtection="0">
      <alignment horizontal="left" vertical="center"/>
    </xf>
    <xf numFmtId="0" fontId="47" fillId="0" borderId="1" applyNumberFormat="0" applyFill="0" applyAlignment="0" applyProtection="0"/>
    <xf numFmtId="0" fontId="82" fillId="2" borderId="0" applyNumberFormat="0" applyFont="0" applyBorder="0" applyAlignment="0" applyProtection="0"/>
    <xf numFmtId="4" fontId="10" fillId="61" borderId="0" applyNumberFormat="0" applyFont="0" applyBorder="0" applyAlignment="0" applyProtection="0"/>
    <xf numFmtId="4" fontId="10" fillId="0" borderId="0"/>
    <xf numFmtId="171" fontId="47" fillId="62" borderId="1" applyNumberFormat="0" applyFont="0" applyBorder="0" applyAlignment="0" applyProtection="0">
      <alignment horizontal="right" vertical="center"/>
    </xf>
    <xf numFmtId="9" fontId="73" fillId="0" borderId="0" applyFont="0" applyFill="0" applyBorder="0" applyAlignment="0" applyProtection="0"/>
    <xf numFmtId="9" fontId="7"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47" fillId="61" borderId="1"/>
    <xf numFmtId="4" fontId="47" fillId="61" borderId="1"/>
    <xf numFmtId="0" fontId="47" fillId="61" borderId="16"/>
    <xf numFmtId="3" fontId="14" fillId="0" borderId="0"/>
    <xf numFmtId="3" fontId="14" fillId="0" borderId="0"/>
    <xf numFmtId="3" fontId="14" fillId="0" borderId="0"/>
    <xf numFmtId="3" fontId="14" fillId="0" borderId="0"/>
    <xf numFmtId="3" fontId="14" fillId="0" borderId="0"/>
    <xf numFmtId="3" fontId="14" fillId="0" borderId="0"/>
    <xf numFmtId="3" fontId="14" fillId="0" borderId="0"/>
    <xf numFmtId="3" fontId="14" fillId="0" borderId="0"/>
    <xf numFmtId="3" fontId="14" fillId="0" borderId="0"/>
    <xf numFmtId="3" fontId="14" fillId="0" borderId="0"/>
    <xf numFmtId="3" fontId="14" fillId="0" borderId="0"/>
    <xf numFmtId="3" fontId="14" fillId="0" borderId="0"/>
    <xf numFmtId="0" fontId="10" fillId="0" borderId="0"/>
    <xf numFmtId="0" fontId="84" fillId="0" borderId="0"/>
    <xf numFmtId="0" fontId="85" fillId="0" borderId="0" applyNumberFormat="0" applyFill="0" applyBorder="0" applyAlignment="0" applyProtection="0"/>
    <xf numFmtId="0" fontId="47" fillId="0" borderId="0"/>
    <xf numFmtId="0" fontId="10" fillId="0" borderId="0"/>
    <xf numFmtId="0" fontId="7" fillId="0" borderId="0"/>
    <xf numFmtId="0" fontId="75" fillId="0" borderId="0"/>
    <xf numFmtId="43" fontId="7" fillId="0" borderId="0" applyFont="0" applyFill="0" applyBorder="0" applyAlignment="0" applyProtection="0"/>
    <xf numFmtId="44" fontId="7" fillId="0" borderId="0" applyFont="0" applyFill="0" applyBorder="0" applyAlignment="0" applyProtection="0"/>
    <xf numFmtId="0" fontId="32" fillId="0" borderId="0"/>
    <xf numFmtId="168" fontId="7" fillId="0" borderId="0" applyFont="0" applyFill="0" applyBorder="0" applyAlignment="0" applyProtection="0"/>
    <xf numFmtId="173" fontId="7" fillId="0" borderId="0" applyFont="0" applyFill="0" applyBorder="0" applyAlignment="0" applyProtection="0"/>
    <xf numFmtId="43" fontId="7" fillId="0" borderId="0" applyFont="0" applyFill="0" applyBorder="0" applyAlignment="0" applyProtection="0"/>
    <xf numFmtId="0" fontId="85" fillId="0" borderId="0" applyNumberFormat="0" applyFill="0" applyBorder="0" applyAlignment="0" applyProtection="0"/>
    <xf numFmtId="0" fontId="47" fillId="0" borderId="0"/>
    <xf numFmtId="0" fontId="73" fillId="63" borderId="0" applyNumberFormat="0" applyBorder="0" applyAlignment="0" applyProtection="0"/>
    <xf numFmtId="0" fontId="73" fillId="63" borderId="0" applyNumberFormat="0" applyBorder="0" applyAlignment="0" applyProtection="0"/>
    <xf numFmtId="0" fontId="87" fillId="63" borderId="0" applyNumberFormat="0" applyBorder="0" applyAlignment="0" applyProtection="0"/>
    <xf numFmtId="0" fontId="73" fillId="64" borderId="0" applyNumberFormat="0" applyBorder="0" applyAlignment="0" applyProtection="0"/>
    <xf numFmtId="0" fontId="73" fillId="64" borderId="0" applyNumberFormat="0" applyBorder="0" applyAlignment="0" applyProtection="0"/>
    <xf numFmtId="0" fontId="87" fillId="64"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87" fillId="65"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87" fillId="66"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87" fillId="67" borderId="0" applyNumberFormat="0" applyBorder="0" applyAlignment="0" applyProtection="0"/>
    <xf numFmtId="0" fontId="73" fillId="68" borderId="0" applyNumberFormat="0" applyBorder="0" applyAlignment="0" applyProtection="0"/>
    <xf numFmtId="0" fontId="73" fillId="68" borderId="0" applyNumberFormat="0" applyBorder="0" applyAlignment="0" applyProtection="0"/>
    <xf numFmtId="0" fontId="87" fillId="68" borderId="0" applyNumberFormat="0" applyBorder="0" applyAlignment="0" applyProtection="0"/>
    <xf numFmtId="0" fontId="87" fillId="63" borderId="0" applyNumberFormat="0" applyBorder="0" applyAlignment="0" applyProtection="0"/>
    <xf numFmtId="0" fontId="87" fillId="63" borderId="0" applyNumberFormat="0" applyBorder="0" applyAlignment="0" applyProtection="0"/>
    <xf numFmtId="0" fontId="87" fillId="64" borderId="0" applyNumberFormat="0" applyBorder="0" applyAlignment="0" applyProtection="0"/>
    <xf numFmtId="0" fontId="87" fillId="64" borderId="0" applyNumberFormat="0" applyBorder="0" applyAlignment="0" applyProtection="0"/>
    <xf numFmtId="0" fontId="87" fillId="65" borderId="0" applyNumberFormat="0" applyBorder="0" applyAlignment="0" applyProtection="0"/>
    <xf numFmtId="0" fontId="87" fillId="65" borderId="0" applyNumberFormat="0" applyBorder="0" applyAlignment="0" applyProtection="0"/>
    <xf numFmtId="0" fontId="87" fillId="66" borderId="0" applyNumberFormat="0" applyBorder="0" applyAlignment="0" applyProtection="0"/>
    <xf numFmtId="0" fontId="87" fillId="66" borderId="0" applyNumberFormat="0" applyBorder="0" applyAlignment="0" applyProtection="0"/>
    <xf numFmtId="0" fontId="87" fillId="67" borderId="0" applyNumberFormat="0" applyBorder="0" applyAlignment="0" applyProtection="0"/>
    <xf numFmtId="0" fontId="87" fillId="67" borderId="0" applyNumberFormat="0" applyBorder="0" applyAlignment="0" applyProtection="0"/>
    <xf numFmtId="0" fontId="87" fillId="68" borderId="0" applyNumberFormat="0" applyBorder="0" applyAlignment="0" applyProtection="0"/>
    <xf numFmtId="0" fontId="87" fillId="68" borderId="0" applyNumberFormat="0" applyBorder="0" applyAlignment="0" applyProtection="0"/>
    <xf numFmtId="0" fontId="10" fillId="0" borderId="0" applyNumberFormat="0" applyFont="0" applyFill="0" applyBorder="0" applyProtection="0">
      <alignment horizontal="left" vertical="center" indent="2"/>
    </xf>
    <xf numFmtId="0" fontId="10" fillId="0" borderId="0" applyNumberFormat="0" applyFont="0" applyFill="0" applyBorder="0" applyProtection="0">
      <alignment horizontal="left" vertical="center" indent="2"/>
    </xf>
    <xf numFmtId="0" fontId="10" fillId="0" borderId="0"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0" fontId="73" fillId="69" borderId="0" applyNumberFormat="0" applyBorder="0" applyAlignment="0" applyProtection="0"/>
    <xf numFmtId="0" fontId="73" fillId="69" borderId="0" applyNumberFormat="0" applyBorder="0" applyAlignment="0" applyProtection="0"/>
    <xf numFmtId="0" fontId="87" fillId="69" borderId="0" applyNumberFormat="0" applyBorder="0" applyAlignment="0" applyProtection="0"/>
    <xf numFmtId="0" fontId="73" fillId="70" borderId="0" applyNumberFormat="0" applyBorder="0" applyAlignment="0" applyProtection="0"/>
    <xf numFmtId="0" fontId="73" fillId="70" borderId="0" applyNumberFormat="0" applyBorder="0" applyAlignment="0" applyProtection="0"/>
    <xf numFmtId="0" fontId="87" fillId="70"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87" fillId="71"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87" fillId="66" borderId="0" applyNumberFormat="0" applyBorder="0" applyAlignment="0" applyProtection="0"/>
    <xf numFmtId="0" fontId="73" fillId="69" borderId="0" applyNumberFormat="0" applyBorder="0" applyAlignment="0" applyProtection="0"/>
    <xf numFmtId="0" fontId="73" fillId="69" borderId="0" applyNumberFormat="0" applyBorder="0" applyAlignment="0" applyProtection="0"/>
    <xf numFmtId="0" fontId="87" fillId="69" borderId="0" applyNumberFormat="0" applyBorder="0" applyAlignment="0" applyProtection="0"/>
    <xf numFmtId="0" fontId="73" fillId="72" borderId="0" applyNumberFormat="0" applyBorder="0" applyAlignment="0" applyProtection="0"/>
    <xf numFmtId="0" fontId="73" fillId="72" borderId="0" applyNumberFormat="0" applyBorder="0" applyAlignment="0" applyProtection="0"/>
    <xf numFmtId="0" fontId="87" fillId="72" borderId="0" applyNumberFormat="0" applyBorder="0" applyAlignment="0" applyProtection="0"/>
    <xf numFmtId="0" fontId="87" fillId="69" borderId="0" applyNumberFormat="0" applyBorder="0" applyAlignment="0" applyProtection="0"/>
    <xf numFmtId="0" fontId="87" fillId="69" borderId="0" applyNumberFormat="0" applyBorder="0" applyAlignment="0" applyProtection="0"/>
    <xf numFmtId="0" fontId="87" fillId="70" borderId="0" applyNumberFormat="0" applyBorder="0" applyAlignment="0" applyProtection="0"/>
    <xf numFmtId="0" fontId="87" fillId="70" borderId="0" applyNumberFormat="0" applyBorder="0" applyAlignment="0" applyProtection="0"/>
    <xf numFmtId="0" fontId="87" fillId="71" borderId="0" applyNumberFormat="0" applyBorder="0" applyAlignment="0" applyProtection="0"/>
    <xf numFmtId="0" fontId="87" fillId="71" borderId="0" applyNumberFormat="0" applyBorder="0" applyAlignment="0" applyProtection="0"/>
    <xf numFmtId="0" fontId="87" fillId="66" borderId="0" applyNumberFormat="0" applyBorder="0" applyAlignment="0" applyProtection="0"/>
    <xf numFmtId="0" fontId="87" fillId="66" borderId="0" applyNumberFormat="0" applyBorder="0" applyAlignment="0" applyProtection="0"/>
    <xf numFmtId="0" fontId="87" fillId="69" borderId="0" applyNumberFormat="0" applyBorder="0" applyAlignment="0" applyProtection="0"/>
    <xf numFmtId="0" fontId="87" fillId="69" borderId="0" applyNumberFormat="0" applyBorder="0" applyAlignment="0" applyProtection="0"/>
    <xf numFmtId="0" fontId="87" fillId="72" borderId="0" applyNumberFormat="0" applyBorder="0" applyAlignment="0" applyProtection="0"/>
    <xf numFmtId="0" fontId="87" fillId="72" borderId="0" applyNumberFormat="0" applyBorder="0" applyAlignment="0" applyProtection="0"/>
    <xf numFmtId="0" fontId="10" fillId="0" borderId="0" applyNumberFormat="0" applyFont="0" applyFill="0" applyBorder="0" applyProtection="0">
      <alignment horizontal="left" vertical="center" indent="5"/>
    </xf>
    <xf numFmtId="49" fontId="47" fillId="0" borderId="10" applyNumberFormat="0" applyFont="0" applyFill="0" applyBorder="0" applyProtection="0">
      <alignment horizontal="left" vertical="center" indent="5"/>
    </xf>
    <xf numFmtId="49" fontId="47" fillId="0" borderId="10" applyNumberFormat="0" applyFont="0" applyFill="0" applyBorder="0" applyProtection="0">
      <alignment horizontal="left" vertical="center" indent="5"/>
    </xf>
    <xf numFmtId="49" fontId="47" fillId="0" borderId="10" applyNumberFormat="0" applyFont="0" applyFill="0" applyBorder="0" applyProtection="0">
      <alignment horizontal="left" vertical="center" indent="5"/>
    </xf>
    <xf numFmtId="49" fontId="47" fillId="0" borderId="10" applyNumberFormat="0" applyFont="0" applyFill="0" applyBorder="0" applyProtection="0">
      <alignment horizontal="left" vertical="center" indent="5"/>
    </xf>
    <xf numFmtId="49" fontId="47" fillId="0" borderId="10" applyNumberFormat="0" applyFont="0" applyFill="0" applyBorder="0" applyProtection="0">
      <alignment horizontal="left" vertical="center" indent="5"/>
    </xf>
    <xf numFmtId="49" fontId="47" fillId="0" borderId="10" applyNumberFormat="0" applyFont="0" applyFill="0" applyBorder="0" applyProtection="0">
      <alignment horizontal="left" vertical="center" indent="5"/>
    </xf>
    <xf numFmtId="49" fontId="47" fillId="0" borderId="10" applyNumberFormat="0" applyFont="0" applyFill="0" applyBorder="0" applyProtection="0">
      <alignment horizontal="left" vertical="center" indent="5"/>
    </xf>
    <xf numFmtId="49" fontId="47" fillId="0" borderId="10" applyNumberFormat="0" applyFont="0" applyFill="0" applyBorder="0" applyProtection="0">
      <alignment horizontal="left" vertical="center" indent="5"/>
    </xf>
    <xf numFmtId="49" fontId="47" fillId="0" borderId="10" applyNumberFormat="0" applyFont="0" applyFill="0" applyBorder="0" applyProtection="0">
      <alignment horizontal="left" vertical="center" indent="5"/>
    </xf>
    <xf numFmtId="49" fontId="47" fillId="0" borderId="10" applyNumberFormat="0" applyFont="0" applyFill="0" applyBorder="0" applyProtection="0">
      <alignment horizontal="left" vertical="center" indent="5"/>
    </xf>
    <xf numFmtId="0" fontId="10" fillId="0" borderId="0" applyNumberFormat="0" applyFont="0" applyFill="0" applyBorder="0" applyProtection="0">
      <alignment horizontal="left" vertical="center"/>
    </xf>
    <xf numFmtId="0" fontId="88" fillId="73" borderId="0" applyNumberFormat="0" applyBorder="0" applyAlignment="0" applyProtection="0"/>
    <xf numFmtId="0" fontId="88" fillId="73" borderId="0" applyNumberFormat="0" applyBorder="0" applyAlignment="0" applyProtection="0"/>
    <xf numFmtId="0" fontId="89" fillId="73" borderId="0" applyNumberFormat="0" applyBorder="0" applyAlignment="0" applyProtection="0"/>
    <xf numFmtId="0" fontId="88" fillId="70" borderId="0" applyNumberFormat="0" applyBorder="0" applyAlignment="0" applyProtection="0"/>
    <xf numFmtId="0" fontId="88" fillId="70" borderId="0" applyNumberFormat="0" applyBorder="0" applyAlignment="0" applyProtection="0"/>
    <xf numFmtId="0" fontId="89" fillId="70"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9" fillId="71" borderId="0" applyNumberFormat="0" applyBorder="0" applyAlignment="0" applyProtection="0"/>
    <xf numFmtId="0" fontId="88" fillId="74" borderId="0" applyNumberFormat="0" applyBorder="0" applyAlignment="0" applyProtection="0"/>
    <xf numFmtId="0" fontId="88" fillId="74" borderId="0" applyNumberFormat="0" applyBorder="0" applyAlignment="0" applyProtection="0"/>
    <xf numFmtId="0" fontId="89" fillId="74" borderId="0" applyNumberFormat="0" applyBorder="0" applyAlignment="0" applyProtection="0"/>
    <xf numFmtId="0" fontId="88" fillId="75" borderId="0" applyNumberFormat="0" applyBorder="0" applyAlignment="0" applyProtection="0"/>
    <xf numFmtId="0" fontId="88" fillId="75" borderId="0" applyNumberFormat="0" applyBorder="0" applyAlignment="0" applyProtection="0"/>
    <xf numFmtId="0" fontId="89" fillId="75" borderId="0" applyNumberFormat="0" applyBorder="0" applyAlignment="0" applyProtection="0"/>
    <xf numFmtId="0" fontId="88" fillId="76" borderId="0" applyNumberFormat="0" applyBorder="0" applyAlignment="0" applyProtection="0"/>
    <xf numFmtId="0" fontId="88" fillId="76" borderId="0" applyNumberFormat="0" applyBorder="0" applyAlignment="0" applyProtection="0"/>
    <xf numFmtId="0" fontId="89" fillId="76" borderId="0" applyNumberFormat="0" applyBorder="0" applyAlignment="0" applyProtection="0"/>
    <xf numFmtId="0" fontId="89" fillId="73" borderId="0" applyNumberFormat="0" applyBorder="0" applyAlignment="0" applyProtection="0"/>
    <xf numFmtId="0" fontId="89" fillId="73" borderId="0" applyNumberFormat="0" applyBorder="0" applyAlignment="0" applyProtection="0"/>
    <xf numFmtId="0" fontId="89" fillId="70" borderId="0" applyNumberFormat="0" applyBorder="0" applyAlignment="0" applyProtection="0"/>
    <xf numFmtId="0" fontId="89" fillId="70" borderId="0" applyNumberFormat="0" applyBorder="0" applyAlignment="0" applyProtection="0"/>
    <xf numFmtId="0" fontId="89" fillId="71" borderId="0" applyNumberFormat="0" applyBorder="0" applyAlignment="0" applyProtection="0"/>
    <xf numFmtId="0" fontId="89" fillId="71" borderId="0" applyNumberFormat="0" applyBorder="0" applyAlignment="0" applyProtection="0"/>
    <xf numFmtId="0" fontId="89" fillId="74" borderId="0" applyNumberFormat="0" applyBorder="0" applyAlignment="0" applyProtection="0"/>
    <xf numFmtId="0" fontId="89" fillId="74"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9" fillId="76" borderId="0" applyNumberFormat="0" applyBorder="0" applyAlignment="0" applyProtection="0"/>
    <xf numFmtId="0" fontId="89" fillId="76" borderId="0" applyNumberFormat="0" applyBorder="0" applyAlignment="0" applyProtection="0"/>
    <xf numFmtId="0" fontId="89" fillId="77" borderId="0" applyNumberFormat="0" applyBorder="0" applyAlignment="0" applyProtection="0"/>
    <xf numFmtId="0" fontId="89" fillId="77" borderId="0" applyNumberFormat="0" applyBorder="0" applyAlignment="0" applyProtection="0"/>
    <xf numFmtId="0" fontId="88" fillId="77" borderId="0" applyNumberFormat="0" applyBorder="0" applyAlignment="0" applyProtection="0"/>
    <xf numFmtId="0" fontId="89" fillId="78" borderId="0" applyNumberFormat="0" applyBorder="0" applyAlignment="0" applyProtection="0"/>
    <xf numFmtId="0" fontId="89" fillId="78" borderId="0" applyNumberFormat="0" applyBorder="0" applyAlignment="0" applyProtection="0"/>
    <xf numFmtId="0" fontId="88" fillId="78" borderId="0" applyNumberFormat="0" applyBorder="0" applyAlignment="0" applyProtection="0"/>
    <xf numFmtId="0" fontId="89" fillId="79" borderId="0" applyNumberFormat="0" applyBorder="0" applyAlignment="0" applyProtection="0"/>
    <xf numFmtId="0" fontId="89" fillId="79" borderId="0" applyNumberFormat="0" applyBorder="0" applyAlignment="0" applyProtection="0"/>
    <xf numFmtId="0" fontId="88" fillId="79" borderId="0" applyNumberFormat="0" applyBorder="0" applyAlignment="0" applyProtection="0"/>
    <xf numFmtId="0" fontId="89" fillId="74" borderId="0" applyNumberFormat="0" applyBorder="0" applyAlignment="0" applyProtection="0"/>
    <xf numFmtId="0" fontId="89" fillId="74" borderId="0" applyNumberFormat="0" applyBorder="0" applyAlignment="0" applyProtection="0"/>
    <xf numFmtId="0" fontId="88" fillId="74" borderId="0" applyNumberFormat="0" applyBorder="0" applyAlignment="0" applyProtection="0"/>
    <xf numFmtId="0" fontId="89" fillId="75" borderId="0" applyNumberFormat="0" applyBorder="0" applyAlignment="0" applyProtection="0"/>
    <xf numFmtId="0" fontId="89" fillId="75" borderId="0" applyNumberFormat="0" applyBorder="0" applyAlignment="0" applyProtection="0"/>
    <xf numFmtId="0" fontId="88" fillId="75" borderId="0" applyNumberFormat="0" applyBorder="0" applyAlignment="0" applyProtection="0"/>
    <xf numFmtId="0" fontId="89" fillId="80" borderId="0" applyNumberFormat="0" applyBorder="0" applyAlignment="0" applyProtection="0"/>
    <xf numFmtId="0" fontId="89" fillId="80" borderId="0" applyNumberFormat="0" applyBorder="0" applyAlignment="0" applyProtection="0"/>
    <xf numFmtId="0" fontId="88" fillId="80" borderId="0" applyNumberFormat="0" applyBorder="0" applyAlignment="0" applyProtection="0"/>
    <xf numFmtId="4" fontId="47" fillId="58" borderId="0" applyBorder="0">
      <alignment horizontal="right" vertical="center"/>
    </xf>
    <xf numFmtId="0" fontId="47" fillId="58" borderId="0" applyBorder="0">
      <alignment horizontal="right" vertical="center"/>
    </xf>
    <xf numFmtId="0" fontId="47" fillId="58" borderId="0" applyBorder="0">
      <alignment horizontal="right" vertical="center"/>
    </xf>
    <xf numFmtId="4" fontId="47" fillId="58" borderId="0" applyBorder="0">
      <alignment horizontal="right" vertical="center"/>
    </xf>
    <xf numFmtId="0" fontId="47" fillId="58" borderId="0" applyBorder="0">
      <alignment horizontal="right" vertical="center"/>
    </xf>
    <xf numFmtId="0" fontId="47" fillId="58" borderId="0" applyBorder="0">
      <alignment horizontal="right" vertical="center"/>
    </xf>
    <xf numFmtId="0" fontId="47" fillId="58" borderId="7">
      <alignment horizontal="right" vertical="center"/>
    </xf>
    <xf numFmtId="4" fontId="77" fillId="58" borderId="1">
      <alignment horizontal="right" vertical="center"/>
    </xf>
    <xf numFmtId="4" fontId="77" fillId="58" borderId="1">
      <alignment horizontal="right" vertical="center"/>
    </xf>
    <xf numFmtId="4" fontId="77" fillId="58" borderId="1">
      <alignment horizontal="right" vertical="center"/>
    </xf>
    <xf numFmtId="4" fontId="77" fillId="58" borderId="1">
      <alignment horizontal="right" vertical="center"/>
    </xf>
    <xf numFmtId="4" fontId="77" fillId="58" borderId="1">
      <alignment horizontal="right" vertical="center"/>
    </xf>
    <xf numFmtId="4" fontId="77" fillId="58" borderId="1">
      <alignment horizontal="right" vertical="center"/>
    </xf>
    <xf numFmtId="4" fontId="77" fillId="58" borderId="1">
      <alignment horizontal="right" vertical="center"/>
    </xf>
    <xf numFmtId="4" fontId="77" fillId="58" borderId="1">
      <alignment horizontal="right" vertical="center"/>
    </xf>
    <xf numFmtId="4" fontId="77" fillId="58" borderId="1">
      <alignment horizontal="right" vertical="center"/>
    </xf>
    <xf numFmtId="4" fontId="77" fillId="58" borderId="1">
      <alignment horizontal="right" vertical="center"/>
    </xf>
    <xf numFmtId="4" fontId="77" fillId="58" borderId="1">
      <alignment horizontal="right" vertical="center"/>
    </xf>
    <xf numFmtId="0" fontId="77" fillId="58" borderId="1">
      <alignment horizontal="right" vertical="center"/>
    </xf>
    <xf numFmtId="0" fontId="77" fillId="58" borderId="1">
      <alignment horizontal="right" vertical="center"/>
    </xf>
    <xf numFmtId="0" fontId="77" fillId="58" borderId="1">
      <alignment horizontal="right" vertical="center"/>
    </xf>
    <xf numFmtId="0" fontId="77" fillId="58" borderId="1">
      <alignment horizontal="right" vertical="center"/>
    </xf>
    <xf numFmtId="0" fontId="77" fillId="58" borderId="1">
      <alignment horizontal="right" vertical="center"/>
    </xf>
    <xf numFmtId="0" fontId="77" fillId="58" borderId="1">
      <alignment horizontal="right" vertical="center"/>
    </xf>
    <xf numFmtId="0" fontId="77" fillId="58" borderId="1">
      <alignment horizontal="right" vertical="center"/>
    </xf>
    <xf numFmtId="0" fontId="77" fillId="58" borderId="1">
      <alignment horizontal="right" vertical="center"/>
    </xf>
    <xf numFmtId="0" fontId="77" fillId="58" borderId="1">
      <alignment horizontal="right" vertical="center"/>
    </xf>
    <xf numFmtId="0" fontId="77" fillId="58" borderId="1">
      <alignment horizontal="right" vertical="center"/>
    </xf>
    <xf numFmtId="0" fontId="77" fillId="58" borderId="1">
      <alignment horizontal="right" vertical="center"/>
    </xf>
    <xf numFmtId="0" fontId="77" fillId="58" borderId="1">
      <alignment horizontal="right" vertical="center"/>
    </xf>
    <xf numFmtId="4" fontId="78" fillId="58" borderId="1">
      <alignment horizontal="right" vertical="center"/>
    </xf>
    <xf numFmtId="4" fontId="78" fillId="58" borderId="1">
      <alignment horizontal="right" vertical="center"/>
    </xf>
    <xf numFmtId="4" fontId="78" fillId="58" borderId="1">
      <alignment horizontal="right" vertical="center"/>
    </xf>
    <xf numFmtId="4" fontId="78" fillId="58" borderId="1">
      <alignment horizontal="right" vertical="center"/>
    </xf>
    <xf numFmtId="4" fontId="78" fillId="58" borderId="1">
      <alignment horizontal="right" vertical="center"/>
    </xf>
    <xf numFmtId="4" fontId="78" fillId="58" borderId="1">
      <alignment horizontal="right" vertical="center"/>
    </xf>
    <xf numFmtId="4" fontId="78" fillId="58" borderId="1">
      <alignment horizontal="right" vertical="center"/>
    </xf>
    <xf numFmtId="4" fontId="78" fillId="58" borderId="1">
      <alignment horizontal="right" vertical="center"/>
    </xf>
    <xf numFmtId="4" fontId="78" fillId="58" borderId="1">
      <alignment horizontal="right" vertical="center"/>
    </xf>
    <xf numFmtId="4" fontId="78" fillId="58" borderId="1">
      <alignment horizontal="right" vertical="center"/>
    </xf>
    <xf numFmtId="4" fontId="78" fillId="58" borderId="1">
      <alignment horizontal="right" vertical="center"/>
    </xf>
    <xf numFmtId="0" fontId="78" fillId="58" borderId="1">
      <alignment horizontal="right" vertical="center"/>
    </xf>
    <xf numFmtId="0" fontId="78" fillId="58" borderId="1">
      <alignment horizontal="right" vertical="center"/>
    </xf>
    <xf numFmtId="0" fontId="78" fillId="58" borderId="1">
      <alignment horizontal="right" vertical="center"/>
    </xf>
    <xf numFmtId="0" fontId="78" fillId="58" borderId="1">
      <alignment horizontal="right" vertical="center"/>
    </xf>
    <xf numFmtId="0" fontId="78" fillId="58" borderId="1">
      <alignment horizontal="right" vertical="center"/>
    </xf>
    <xf numFmtId="0" fontId="78" fillId="58" borderId="1">
      <alignment horizontal="right" vertical="center"/>
    </xf>
    <xf numFmtId="0" fontId="78" fillId="58" borderId="1">
      <alignment horizontal="right" vertical="center"/>
    </xf>
    <xf numFmtId="0" fontId="78" fillId="58" borderId="1">
      <alignment horizontal="right" vertical="center"/>
    </xf>
    <xf numFmtId="0" fontId="78" fillId="58" borderId="1">
      <alignment horizontal="right" vertical="center"/>
    </xf>
    <xf numFmtId="0" fontId="78" fillId="58" borderId="1">
      <alignment horizontal="right" vertical="center"/>
    </xf>
    <xf numFmtId="0" fontId="78" fillId="58" borderId="1">
      <alignment horizontal="right" vertical="center"/>
    </xf>
    <xf numFmtId="0" fontId="78" fillId="58"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4" fontId="77" fillId="59" borderId="10">
      <alignment horizontal="right" vertical="center"/>
    </xf>
    <xf numFmtId="4" fontId="77" fillId="59" borderId="10">
      <alignment horizontal="right" vertical="center"/>
    </xf>
    <xf numFmtId="4" fontId="77" fillId="59" borderId="10">
      <alignment horizontal="right" vertical="center"/>
    </xf>
    <xf numFmtId="4" fontId="77" fillId="59" borderId="10">
      <alignment horizontal="right" vertical="center"/>
    </xf>
    <xf numFmtId="4" fontId="77" fillId="59" borderId="10">
      <alignment horizontal="right" vertical="center"/>
    </xf>
    <xf numFmtId="4" fontId="77" fillId="59" borderId="10">
      <alignment horizontal="right" vertical="center"/>
    </xf>
    <xf numFmtId="4" fontId="77" fillId="59" borderId="10">
      <alignment horizontal="right" vertical="center"/>
    </xf>
    <xf numFmtId="4" fontId="77" fillId="59" borderId="10">
      <alignment horizontal="right" vertical="center"/>
    </xf>
    <xf numFmtId="4" fontId="77" fillId="59" borderId="10">
      <alignment horizontal="right" vertical="center"/>
    </xf>
    <xf numFmtId="0" fontId="77" fillId="59" borderId="10">
      <alignment horizontal="right" vertical="center"/>
    </xf>
    <xf numFmtId="0" fontId="77" fillId="59" borderId="10">
      <alignment horizontal="right" vertical="center"/>
    </xf>
    <xf numFmtId="0" fontId="77" fillId="59" borderId="10">
      <alignment horizontal="right" vertical="center"/>
    </xf>
    <xf numFmtId="0" fontId="77" fillId="59" borderId="10">
      <alignment horizontal="right" vertical="center"/>
    </xf>
    <xf numFmtId="0" fontId="77" fillId="59" borderId="10">
      <alignment horizontal="right" vertical="center"/>
    </xf>
    <xf numFmtId="0" fontId="77" fillId="59" borderId="10">
      <alignment horizontal="right" vertical="center"/>
    </xf>
    <xf numFmtId="0" fontId="77" fillId="59" borderId="10">
      <alignment horizontal="right" vertical="center"/>
    </xf>
    <xf numFmtId="0" fontId="77" fillId="59" borderId="10">
      <alignment horizontal="right" vertical="center"/>
    </xf>
    <xf numFmtId="0" fontId="77" fillId="59" borderId="10">
      <alignment horizontal="right" vertical="center"/>
    </xf>
    <xf numFmtId="0" fontId="77" fillId="59" borderId="10">
      <alignment horizontal="right" vertical="center"/>
    </xf>
    <xf numFmtId="4" fontId="77" fillId="59" borderId="12">
      <alignment horizontal="right" vertical="center"/>
    </xf>
    <xf numFmtId="4" fontId="77" fillId="59" borderId="12">
      <alignment horizontal="right" vertical="center"/>
    </xf>
    <xf numFmtId="4" fontId="77" fillId="59" borderId="12">
      <alignment horizontal="right" vertical="center"/>
    </xf>
    <xf numFmtId="4" fontId="77" fillId="59" borderId="12">
      <alignment horizontal="right" vertical="center"/>
    </xf>
    <xf numFmtId="4" fontId="77" fillId="59" borderId="12">
      <alignment horizontal="right" vertical="center"/>
    </xf>
    <xf numFmtId="4" fontId="77" fillId="59" borderId="12">
      <alignment horizontal="right" vertical="center"/>
    </xf>
    <xf numFmtId="4" fontId="77" fillId="59" borderId="12">
      <alignment horizontal="right" vertical="center"/>
    </xf>
    <xf numFmtId="4" fontId="77" fillId="59" borderId="12">
      <alignment horizontal="right" vertical="center"/>
    </xf>
    <xf numFmtId="4" fontId="77" fillId="59" borderId="12">
      <alignment horizontal="right" vertical="center"/>
    </xf>
    <xf numFmtId="4" fontId="77" fillId="59" borderId="12">
      <alignment horizontal="right" vertical="center"/>
    </xf>
    <xf numFmtId="4" fontId="77" fillId="59" borderId="12">
      <alignment horizontal="right" vertical="center"/>
    </xf>
    <xf numFmtId="0" fontId="77" fillId="59" borderId="12">
      <alignment horizontal="right" vertical="center"/>
    </xf>
    <xf numFmtId="0" fontId="77" fillId="59" borderId="12">
      <alignment horizontal="right" vertical="center"/>
    </xf>
    <xf numFmtId="0" fontId="77" fillId="59" borderId="12">
      <alignment horizontal="right" vertical="center"/>
    </xf>
    <xf numFmtId="0" fontId="77" fillId="59" borderId="12">
      <alignment horizontal="right" vertical="center"/>
    </xf>
    <xf numFmtId="0" fontId="77" fillId="59" borderId="12">
      <alignment horizontal="right" vertical="center"/>
    </xf>
    <xf numFmtId="0" fontId="77" fillId="59" borderId="12">
      <alignment horizontal="right" vertical="center"/>
    </xf>
    <xf numFmtId="0" fontId="77" fillId="59" borderId="12">
      <alignment horizontal="right" vertical="center"/>
    </xf>
    <xf numFmtId="0" fontId="77" fillId="59" borderId="12">
      <alignment horizontal="right" vertical="center"/>
    </xf>
    <xf numFmtId="0" fontId="77" fillId="59" borderId="12">
      <alignment horizontal="right" vertical="center"/>
    </xf>
    <xf numFmtId="0" fontId="77" fillId="59" borderId="12">
      <alignment horizontal="right" vertical="center"/>
    </xf>
    <xf numFmtId="0" fontId="77" fillId="59" borderId="12">
      <alignment horizontal="right" vertical="center"/>
    </xf>
    <xf numFmtId="0" fontId="77" fillId="59" borderId="12">
      <alignment horizontal="right" vertical="center"/>
    </xf>
    <xf numFmtId="0" fontId="77" fillId="59" borderId="12">
      <alignment horizontal="right" vertical="center"/>
    </xf>
    <xf numFmtId="4" fontId="77" fillId="59" borderId="12">
      <alignment horizontal="right" vertical="center"/>
    </xf>
    <xf numFmtId="0" fontId="88" fillId="77" borderId="0" applyNumberFormat="0" applyBorder="0" applyAlignment="0" applyProtection="0"/>
    <xf numFmtId="0" fontId="88" fillId="78" borderId="0" applyNumberFormat="0" applyBorder="0" applyAlignment="0" applyProtection="0"/>
    <xf numFmtId="0" fontId="88" fillId="79" borderId="0" applyNumberFormat="0" applyBorder="0" applyAlignment="0" applyProtection="0"/>
    <xf numFmtId="0" fontId="88" fillId="74" borderId="0" applyNumberFormat="0" applyBorder="0" applyAlignment="0" applyProtection="0"/>
    <xf numFmtId="0" fontId="88" fillId="75" borderId="0" applyNumberFormat="0" applyBorder="0" applyAlignment="0" applyProtection="0"/>
    <xf numFmtId="0" fontId="88" fillId="80" borderId="0" applyNumberFormat="0" applyBorder="0" applyAlignment="0" applyProtection="0"/>
    <xf numFmtId="1" fontId="90" fillId="0" borderId="0">
      <alignment horizontal="left"/>
      <protection locked="0"/>
    </xf>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3" fillId="64" borderId="0" applyNumberFormat="0" applyBorder="0" applyAlignment="0" applyProtection="0"/>
    <xf numFmtId="0" fontId="93" fillId="64" borderId="0" applyNumberFormat="0" applyBorder="0" applyAlignment="0" applyProtection="0"/>
    <xf numFmtId="0" fontId="94" fillId="64" borderId="0" applyNumberFormat="0" applyBorder="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7" fillId="82" borderId="60" applyNumberFormat="0" applyAlignment="0" applyProtection="0"/>
    <xf numFmtId="0" fontId="97" fillId="82" borderId="60" applyNumberFormat="0" applyAlignment="0" applyProtection="0"/>
    <xf numFmtId="0" fontId="98" fillId="82" borderId="60" applyNumberFormat="0" applyAlignment="0" applyProtection="0"/>
    <xf numFmtId="168" fontId="10" fillId="0" borderId="0" applyFont="0" applyFill="0" applyBorder="0" applyAlignment="0" applyProtection="0"/>
    <xf numFmtId="174" fontId="99" fillId="0" borderId="0" applyFont="0" applyFill="0" applyBorder="0" applyAlignment="0" applyProtection="0"/>
    <xf numFmtId="174" fontId="82" fillId="0" borderId="0" applyFont="0" applyFill="0" applyBorder="0" applyAlignment="0" applyProtection="0"/>
    <xf numFmtId="175" fontId="73" fillId="0" borderId="0" applyFont="0" applyFill="0" applyBorder="0" applyAlignment="0" applyProtection="0"/>
    <xf numFmtId="0" fontId="100" fillId="0" borderId="0">
      <alignment horizontal="left" vertical="center" indent="1"/>
    </xf>
    <xf numFmtId="0" fontId="47" fillId="59" borderId="14">
      <alignment horizontal="left" vertical="center" wrapText="1" indent="2"/>
    </xf>
    <xf numFmtId="0" fontId="47" fillId="59" borderId="14">
      <alignment horizontal="left" vertical="center" wrapText="1" indent="2"/>
    </xf>
    <xf numFmtId="0" fontId="47" fillId="59" borderId="14">
      <alignment horizontal="left" vertical="center" wrapText="1" indent="2"/>
    </xf>
    <xf numFmtId="0" fontId="47" fillId="59" borderId="14">
      <alignment horizontal="left" vertical="center" wrapText="1" indent="2"/>
    </xf>
    <xf numFmtId="0" fontId="47" fillId="59" borderId="14">
      <alignment horizontal="left" vertical="center" wrapText="1" indent="2"/>
    </xf>
    <xf numFmtId="0" fontId="47" fillId="59" borderId="14">
      <alignment horizontal="left" vertical="center" wrapText="1" indent="2"/>
    </xf>
    <xf numFmtId="0" fontId="47" fillId="59" borderId="14">
      <alignment horizontal="left" vertical="center" wrapText="1" indent="2"/>
    </xf>
    <xf numFmtId="0" fontId="47" fillId="59" borderId="14">
      <alignment horizontal="left" vertical="center" wrapText="1" indent="2"/>
    </xf>
    <xf numFmtId="0" fontId="47" fillId="59" borderId="14">
      <alignment horizontal="left" vertical="center" wrapText="1" indent="2"/>
    </xf>
    <xf numFmtId="0" fontId="47" fillId="59" borderId="14">
      <alignment horizontal="left" vertical="center" wrapText="1" indent="2"/>
    </xf>
    <xf numFmtId="0" fontId="47" fillId="59" borderId="14">
      <alignment horizontal="left" vertical="center" wrapText="1" indent="2"/>
    </xf>
    <xf numFmtId="0" fontId="47" fillId="59" borderId="14">
      <alignment horizontal="left" vertical="center" wrapText="1" indent="2"/>
    </xf>
    <xf numFmtId="0" fontId="47" fillId="59" borderId="14">
      <alignment horizontal="left" vertical="center" wrapText="1" indent="2"/>
    </xf>
    <xf numFmtId="0" fontId="47" fillId="59" borderId="14">
      <alignment horizontal="left" vertical="center" wrapText="1" indent="2"/>
    </xf>
    <xf numFmtId="0" fontId="47" fillId="59" borderId="14">
      <alignment horizontal="left" vertical="center" wrapText="1" indent="2"/>
    </xf>
    <xf numFmtId="0" fontId="47" fillId="59" borderId="14">
      <alignment horizontal="left" vertical="center" wrapText="1" indent="2"/>
    </xf>
    <xf numFmtId="0" fontId="47" fillId="59" borderId="14">
      <alignment horizontal="left" vertical="center" wrapText="1" indent="2"/>
    </xf>
    <xf numFmtId="0" fontId="47" fillId="59" borderId="14">
      <alignment horizontal="left" vertical="center" wrapText="1" indent="2"/>
    </xf>
    <xf numFmtId="0" fontId="47" fillId="59" borderId="14">
      <alignment horizontal="left" vertical="center" wrapText="1" indent="2"/>
    </xf>
    <xf numFmtId="0" fontId="47" fillId="0" borderId="14">
      <alignment horizontal="left" vertical="center" wrapText="1" indent="2"/>
    </xf>
    <xf numFmtId="0" fontId="47" fillId="0" borderId="14">
      <alignment horizontal="left" vertical="center" wrapText="1" indent="2"/>
    </xf>
    <xf numFmtId="0" fontId="47" fillId="0" borderId="14">
      <alignment horizontal="left" vertical="center" wrapText="1" indent="2"/>
    </xf>
    <xf numFmtId="0" fontId="47" fillId="0" borderId="14">
      <alignment horizontal="left" vertical="center" wrapText="1" indent="2"/>
    </xf>
    <xf numFmtId="0" fontId="47" fillId="0" borderId="14">
      <alignment horizontal="left" vertical="center" wrapText="1" indent="2"/>
    </xf>
    <xf numFmtId="0" fontId="47" fillId="0" borderId="14">
      <alignment horizontal="left" vertical="center" wrapText="1" indent="2"/>
    </xf>
    <xf numFmtId="0" fontId="47" fillId="0" borderId="14">
      <alignment horizontal="left" vertical="center" wrapText="1" indent="2"/>
    </xf>
    <xf numFmtId="0" fontId="47" fillId="0" borderId="14">
      <alignment horizontal="left" vertical="center" wrapText="1" indent="2"/>
    </xf>
    <xf numFmtId="0" fontId="47" fillId="0" borderId="14">
      <alignment horizontal="left" vertical="center" wrapText="1" indent="2"/>
    </xf>
    <xf numFmtId="0" fontId="47" fillId="0" borderId="14">
      <alignment horizontal="left" vertical="center" wrapText="1" indent="2"/>
    </xf>
    <xf numFmtId="0" fontId="47" fillId="0" borderId="14">
      <alignment horizontal="left" vertical="center" wrapText="1" indent="2"/>
    </xf>
    <xf numFmtId="0" fontId="47" fillId="0" borderId="14">
      <alignment horizontal="left" vertical="center" wrapText="1" indent="2"/>
    </xf>
    <xf numFmtId="0" fontId="47" fillId="0" borderId="14">
      <alignment horizontal="left" vertical="center" wrapText="1" indent="2"/>
    </xf>
    <xf numFmtId="0" fontId="47" fillId="0" borderId="14">
      <alignment horizontal="left" vertical="center" wrapText="1" indent="2"/>
    </xf>
    <xf numFmtId="0" fontId="47" fillId="0" borderId="14">
      <alignment horizontal="left" vertical="center" wrapText="1" indent="2"/>
    </xf>
    <xf numFmtId="0" fontId="47" fillId="0" borderId="14">
      <alignment horizontal="left" vertical="center" wrapText="1" indent="2"/>
    </xf>
    <xf numFmtId="0" fontId="47" fillId="0" borderId="14">
      <alignment horizontal="left" vertical="center" wrapText="1" indent="2"/>
    </xf>
    <xf numFmtId="0" fontId="47" fillId="0" borderId="14">
      <alignment horizontal="left" vertical="center" wrapText="1" indent="2"/>
    </xf>
    <xf numFmtId="0" fontId="47" fillId="0" borderId="14">
      <alignment horizontal="left" vertical="center" wrapText="1" indent="2"/>
    </xf>
    <xf numFmtId="0" fontId="47" fillId="0" borderId="14">
      <alignment horizontal="left" vertical="center" wrapText="1" indent="2"/>
    </xf>
    <xf numFmtId="0" fontId="47" fillId="58" borderId="10">
      <alignment horizontal="left" vertical="center"/>
    </xf>
    <xf numFmtId="0" fontId="47" fillId="58" borderId="10">
      <alignment horizontal="left" vertical="center"/>
    </xf>
    <xf numFmtId="0" fontId="47" fillId="58" borderId="10">
      <alignment horizontal="left" vertical="center"/>
    </xf>
    <xf numFmtId="0" fontId="47" fillId="58" borderId="10">
      <alignment horizontal="left" vertical="center"/>
    </xf>
    <xf numFmtId="0" fontId="47" fillId="58" borderId="10">
      <alignment horizontal="left" vertical="center"/>
    </xf>
    <xf numFmtId="0" fontId="47" fillId="58" borderId="10">
      <alignment horizontal="left" vertical="center"/>
    </xf>
    <xf numFmtId="0" fontId="47" fillId="58" borderId="10">
      <alignment horizontal="left" vertical="center"/>
    </xf>
    <xf numFmtId="0" fontId="47" fillId="58" borderId="10">
      <alignment horizontal="left" vertical="center"/>
    </xf>
    <xf numFmtId="0" fontId="47" fillId="58" borderId="10">
      <alignment horizontal="left" vertical="center"/>
    </xf>
    <xf numFmtId="0" fontId="10" fillId="0" borderId="0" applyNumberFormat="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76" fontId="10" fillId="0" borderId="0" applyFont="0" applyFill="0" applyBorder="0" applyAlignment="0" applyProtection="0"/>
    <xf numFmtId="0" fontId="101" fillId="68" borderId="59" applyNumberFormat="0" applyAlignment="0" applyProtection="0"/>
    <xf numFmtId="0" fontId="64" fillId="30" borderId="50"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172" fontId="10" fillId="0" borderId="0" applyFon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alignment vertical="top"/>
      <protection locked="0"/>
    </xf>
    <xf numFmtId="0" fontId="108" fillId="65" borderId="0" applyNumberFormat="0" applyBorder="0" applyAlignment="0" applyProtection="0"/>
    <xf numFmtId="0" fontId="108" fillId="65" borderId="0" applyNumberFormat="0" applyBorder="0" applyAlignment="0" applyProtection="0"/>
    <xf numFmtId="0" fontId="109" fillId="65" borderId="0" applyNumberFormat="0" applyBorder="0" applyAlignment="0" applyProtection="0"/>
    <xf numFmtId="0" fontId="109" fillId="65" borderId="0" applyNumberFormat="0" applyBorder="0" applyAlignment="0" applyProtection="0"/>
    <xf numFmtId="0" fontId="110" fillId="0" borderId="62" applyNumberFormat="0" applyFill="0" applyAlignment="0" applyProtection="0"/>
    <xf numFmtId="0" fontId="110" fillId="0" borderId="62" applyNumberFormat="0" applyFill="0" applyAlignment="0" applyProtection="0"/>
    <xf numFmtId="0" fontId="111" fillId="0" borderId="62" applyNumberFormat="0" applyFill="0" applyAlignment="0" applyProtection="0"/>
    <xf numFmtId="0" fontId="112" fillId="0" borderId="63" applyNumberFormat="0" applyFill="0" applyAlignment="0" applyProtection="0"/>
    <xf numFmtId="0" fontId="112" fillId="0" borderId="63" applyNumberFormat="0" applyFill="0" applyAlignment="0" applyProtection="0"/>
    <xf numFmtId="0" fontId="113" fillId="0" borderId="63" applyNumberFormat="0" applyFill="0" applyAlignment="0" applyProtection="0"/>
    <xf numFmtId="0" fontId="114" fillId="0" borderId="64" applyNumberFormat="0" applyFill="0" applyAlignment="0" applyProtection="0"/>
    <xf numFmtId="0" fontId="114" fillId="0" borderId="64" applyNumberFormat="0" applyFill="0" applyAlignment="0" applyProtection="0"/>
    <xf numFmtId="0" fontId="115" fillId="0" borderId="64"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top"/>
      <protection locked="0"/>
    </xf>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64" fillId="30" borderId="50" applyNumberFormat="0" applyAlignment="0" applyProtection="0"/>
    <xf numFmtId="4" fontId="47" fillId="0" borderId="0" applyBorder="0">
      <alignment horizontal="right" vertical="center"/>
    </xf>
    <xf numFmtId="4" fontId="47" fillId="0" borderId="0" applyBorder="0">
      <alignment horizontal="right" vertical="center"/>
    </xf>
    <xf numFmtId="0" fontId="47" fillId="0" borderId="0" applyBorder="0">
      <alignment horizontal="right" vertical="center"/>
    </xf>
    <xf numFmtId="0" fontId="47" fillId="0" borderId="0" applyBorder="0">
      <alignment horizontal="right" vertical="center"/>
    </xf>
    <xf numFmtId="0" fontId="47" fillId="0" borderId="33">
      <alignment horizontal="right" vertical="center"/>
    </xf>
    <xf numFmtId="4" fontId="47" fillId="0" borderId="1">
      <alignment horizontal="right" vertical="center"/>
    </xf>
    <xf numFmtId="4" fontId="47" fillId="0" borderId="1">
      <alignment horizontal="right" vertical="center"/>
    </xf>
    <xf numFmtId="4" fontId="47" fillId="0" borderId="1">
      <alignment horizontal="right" vertical="center"/>
    </xf>
    <xf numFmtId="4" fontId="47" fillId="0" borderId="1">
      <alignment horizontal="right" vertical="center"/>
    </xf>
    <xf numFmtId="4" fontId="47" fillId="0" borderId="1">
      <alignment horizontal="right" vertical="center"/>
    </xf>
    <xf numFmtId="4" fontId="47" fillId="0" borderId="1">
      <alignment horizontal="right" vertical="center"/>
    </xf>
    <xf numFmtId="4" fontId="47" fillId="0" borderId="1">
      <alignment horizontal="right" vertical="center"/>
    </xf>
    <xf numFmtId="4" fontId="47" fillId="0" borderId="1">
      <alignment horizontal="right" vertical="center"/>
    </xf>
    <xf numFmtId="4" fontId="47" fillId="0" borderId="1">
      <alignment horizontal="right" vertical="center"/>
    </xf>
    <xf numFmtId="4" fontId="47" fillId="0" borderId="1">
      <alignment horizontal="right" vertical="center"/>
    </xf>
    <xf numFmtId="4" fontId="47" fillId="0" borderId="1">
      <alignment horizontal="right" vertical="center"/>
    </xf>
    <xf numFmtId="0" fontId="47" fillId="0" borderId="1">
      <alignment horizontal="right" vertical="center"/>
    </xf>
    <xf numFmtId="0" fontId="47" fillId="0" borderId="1">
      <alignment horizontal="right" vertical="center"/>
    </xf>
    <xf numFmtId="0" fontId="47" fillId="0" borderId="1">
      <alignment horizontal="right" vertical="center"/>
    </xf>
    <xf numFmtId="0" fontId="47" fillId="0" borderId="1">
      <alignment horizontal="right" vertical="center"/>
    </xf>
    <xf numFmtId="0" fontId="47" fillId="0" borderId="1">
      <alignment horizontal="right" vertical="center"/>
    </xf>
    <xf numFmtId="0" fontId="47" fillId="0" borderId="1">
      <alignment horizontal="right" vertical="center"/>
    </xf>
    <xf numFmtId="0" fontId="47" fillId="0" borderId="1">
      <alignment horizontal="right" vertical="center"/>
    </xf>
    <xf numFmtId="0" fontId="47" fillId="0" borderId="1">
      <alignment horizontal="right" vertical="center"/>
    </xf>
    <xf numFmtId="0" fontId="47" fillId="0" borderId="1">
      <alignment horizontal="right" vertical="center"/>
    </xf>
    <xf numFmtId="0" fontId="47" fillId="0" borderId="1">
      <alignment horizontal="right" vertical="center"/>
    </xf>
    <xf numFmtId="0" fontId="47" fillId="0" borderId="1">
      <alignment horizontal="right" vertical="center"/>
    </xf>
    <xf numFmtId="0" fontId="47" fillId="0" borderId="1">
      <alignment horizontal="right" vertical="center"/>
    </xf>
    <xf numFmtId="0" fontId="72"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65" applyNumberFormat="0" applyFill="0" applyAlignment="0" applyProtection="0"/>
    <xf numFmtId="0" fontId="118" fillId="0" borderId="65" applyNumberFormat="0" applyFill="0" applyAlignment="0" applyProtection="0"/>
    <xf numFmtId="0" fontId="119" fillId="0" borderId="65" applyNumberFormat="0" applyFill="0" applyAlignment="0" applyProtection="0"/>
    <xf numFmtId="175" fontId="73" fillId="0" borderId="0" applyFont="0" applyFill="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0" fillId="0" borderId="0"/>
    <xf numFmtId="0" fontId="10" fillId="0" borderId="0"/>
    <xf numFmtId="0" fontId="10" fillId="0" borderId="0"/>
    <xf numFmtId="0" fontId="121" fillId="0" borderId="0"/>
    <xf numFmtId="0" fontId="32" fillId="0" borderId="0"/>
    <xf numFmtId="0" fontId="121" fillId="0" borderId="0"/>
    <xf numFmtId="0" fontId="10" fillId="0" borderId="0"/>
    <xf numFmtId="0" fontId="82" fillId="0" borderId="0"/>
    <xf numFmtId="0" fontId="122" fillId="0" borderId="0"/>
    <xf numFmtId="0" fontId="10" fillId="0" borderId="0"/>
    <xf numFmtId="4" fontId="10" fillId="0" borderId="0"/>
    <xf numFmtId="0" fontId="83" fillId="0" borderId="0"/>
    <xf numFmtId="0" fontId="10" fillId="0" borderId="0"/>
    <xf numFmtId="0" fontId="123" fillId="0" borderId="0"/>
    <xf numFmtId="0" fontId="1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3"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4" fontId="47" fillId="0" borderId="0" applyFill="0" applyBorder="0" applyProtection="0">
      <alignment horizontal="right" vertical="center"/>
    </xf>
    <xf numFmtId="4" fontId="47" fillId="0" borderId="1" applyFill="0" applyBorder="0" applyProtection="0">
      <alignment horizontal="right" vertical="center"/>
    </xf>
    <xf numFmtId="4" fontId="47" fillId="0" borderId="1" applyFill="0" applyBorder="0" applyProtection="0">
      <alignment horizontal="right" vertical="center"/>
    </xf>
    <xf numFmtId="4" fontId="47" fillId="0" borderId="1" applyFill="0" applyBorder="0" applyProtection="0">
      <alignment horizontal="right" vertical="center"/>
    </xf>
    <xf numFmtId="4" fontId="47" fillId="0" borderId="1" applyFill="0" applyBorder="0" applyProtection="0">
      <alignment horizontal="right" vertical="center"/>
    </xf>
    <xf numFmtId="4" fontId="47" fillId="0" borderId="1" applyFill="0" applyBorder="0" applyProtection="0">
      <alignment horizontal="right" vertical="center"/>
    </xf>
    <xf numFmtId="4" fontId="47" fillId="0" borderId="1" applyFill="0" applyBorder="0" applyProtection="0">
      <alignment horizontal="right" vertical="center"/>
    </xf>
    <xf numFmtId="4" fontId="47" fillId="0" borderId="1" applyFill="0" applyBorder="0" applyProtection="0">
      <alignment horizontal="right" vertical="center"/>
    </xf>
    <xf numFmtId="4" fontId="47" fillId="0" borderId="1" applyFill="0" applyBorder="0" applyProtection="0">
      <alignment horizontal="right" vertical="center"/>
    </xf>
    <xf numFmtId="4" fontId="47" fillId="0" borderId="1" applyFill="0" applyBorder="0" applyProtection="0">
      <alignment horizontal="right" vertical="center"/>
    </xf>
    <xf numFmtId="4" fontId="47" fillId="0" borderId="1" applyFill="0" applyBorder="0" applyProtection="0">
      <alignment horizontal="right" vertical="center"/>
    </xf>
    <xf numFmtId="4" fontId="47" fillId="0" borderId="1" applyFill="0" applyBorder="0" applyProtection="0">
      <alignment horizontal="right" vertical="center"/>
    </xf>
    <xf numFmtId="4" fontId="47" fillId="0" borderId="1" applyFill="0" applyBorder="0" applyProtection="0">
      <alignment horizontal="right" vertical="center"/>
    </xf>
    <xf numFmtId="4" fontId="47" fillId="0" borderId="1" applyFill="0" applyBorder="0" applyProtection="0">
      <alignment horizontal="right" vertical="center"/>
    </xf>
    <xf numFmtId="49" fontId="76" fillId="0" borderId="1" applyNumberFormat="0" applyFill="0" applyBorder="0" applyProtection="0">
      <alignment horizontal="left" vertical="center"/>
    </xf>
    <xf numFmtId="49" fontId="76" fillId="0" borderId="1" applyNumberFormat="0" applyFill="0" applyBorder="0" applyProtection="0">
      <alignment horizontal="left" vertical="center"/>
    </xf>
    <xf numFmtId="49" fontId="76" fillId="0" borderId="1" applyNumberFormat="0" applyFill="0" applyBorder="0" applyProtection="0">
      <alignment horizontal="left" vertical="center"/>
    </xf>
    <xf numFmtId="49" fontId="76" fillId="0" borderId="1" applyNumberFormat="0" applyFill="0" applyBorder="0" applyProtection="0">
      <alignment horizontal="left" vertical="center"/>
    </xf>
    <xf numFmtId="49" fontId="76" fillId="0" borderId="1" applyNumberFormat="0" applyFill="0" applyBorder="0" applyProtection="0">
      <alignment horizontal="left" vertical="center"/>
    </xf>
    <xf numFmtId="49" fontId="76" fillId="0" borderId="1" applyNumberFormat="0" applyFill="0" applyBorder="0" applyProtection="0">
      <alignment horizontal="left" vertical="center"/>
    </xf>
    <xf numFmtId="49" fontId="76" fillId="0" borderId="1" applyNumberFormat="0" applyFill="0" applyBorder="0" applyProtection="0">
      <alignment horizontal="left" vertical="center"/>
    </xf>
    <xf numFmtId="49" fontId="76" fillId="0" borderId="1" applyNumberFormat="0" applyFill="0" applyBorder="0" applyProtection="0">
      <alignment horizontal="left" vertical="center"/>
    </xf>
    <xf numFmtId="49" fontId="76" fillId="0" borderId="1" applyNumberFormat="0" applyFill="0" applyBorder="0" applyProtection="0">
      <alignment horizontal="left" vertical="center"/>
    </xf>
    <xf numFmtId="49" fontId="76" fillId="0" borderId="1" applyNumberFormat="0" applyFill="0" applyBorder="0" applyProtection="0">
      <alignment horizontal="left" vertical="center"/>
    </xf>
    <xf numFmtId="49" fontId="76" fillId="0" borderId="1" applyNumberFormat="0" applyFill="0" applyBorder="0" applyProtection="0">
      <alignment horizontal="left" vertical="center"/>
    </xf>
    <xf numFmtId="49" fontId="76" fillId="0" borderId="1" applyNumberFormat="0" applyFill="0" applyBorder="0" applyProtection="0">
      <alignment horizontal="left" vertical="center"/>
    </xf>
    <xf numFmtId="49" fontId="76" fillId="0" borderId="1" applyNumberFormat="0" applyFill="0" applyBorder="0" applyProtection="0">
      <alignment horizontal="left" vertical="center"/>
    </xf>
    <xf numFmtId="0" fontId="47" fillId="0" borderId="1" applyNumberFormat="0" applyFill="0" applyAlignment="0" applyProtection="0"/>
    <xf numFmtId="0" fontId="47" fillId="0" borderId="1" applyNumberFormat="0" applyFill="0" applyAlignment="0" applyProtection="0"/>
    <xf numFmtId="0" fontId="47" fillId="0" borderId="1" applyNumberFormat="0" applyFill="0" applyAlignment="0" applyProtection="0"/>
    <xf numFmtId="0" fontId="47" fillId="0" borderId="1" applyNumberFormat="0" applyFill="0" applyAlignment="0" applyProtection="0"/>
    <xf numFmtId="0" fontId="47" fillId="0" borderId="1" applyNumberFormat="0" applyFill="0" applyAlignment="0" applyProtection="0"/>
    <xf numFmtId="0" fontId="47" fillId="0" borderId="1" applyNumberFormat="0" applyFill="0" applyAlignment="0" applyProtection="0"/>
    <xf numFmtId="0" fontId="47" fillId="0" borderId="1" applyNumberFormat="0" applyFill="0" applyAlignment="0" applyProtection="0"/>
    <xf numFmtId="0" fontId="47" fillId="0" borderId="1" applyNumberFormat="0" applyFill="0" applyAlignment="0" applyProtection="0"/>
    <xf numFmtId="0" fontId="47" fillId="0" borderId="1" applyNumberFormat="0" applyFill="0" applyAlignment="0" applyProtection="0"/>
    <xf numFmtId="0" fontId="47" fillId="0" borderId="1" applyNumberFormat="0" applyFill="0" applyAlignment="0" applyProtection="0"/>
    <xf numFmtId="0" fontId="47" fillId="0" borderId="1" applyNumberFormat="0" applyFill="0" applyAlignment="0" applyProtection="0"/>
    <xf numFmtId="0" fontId="47" fillId="0" borderId="1" applyNumberFormat="0" applyFill="0" applyAlignment="0" applyProtection="0"/>
    <xf numFmtId="0" fontId="10" fillId="61" borderId="0" applyNumberFormat="0" applyFont="0" applyBorder="0" applyAlignment="0" applyProtection="0"/>
    <xf numFmtId="4" fontId="10" fillId="61" borderId="0" applyNumberFormat="0" applyFont="0" applyBorder="0" applyAlignment="0" applyProtection="0"/>
    <xf numFmtId="4" fontId="10" fillId="61" borderId="0" applyNumberFormat="0" applyFont="0" applyBorder="0" applyAlignment="0" applyProtection="0"/>
    <xf numFmtId="0" fontId="10" fillId="61" borderId="0" applyNumberFormat="0" applyFont="0" applyBorder="0" applyAlignment="0" applyProtection="0"/>
    <xf numFmtId="0" fontId="10" fillId="61" borderId="0" applyNumberFormat="0" applyFont="0" applyBorder="0" applyAlignment="0" applyProtection="0"/>
    <xf numFmtId="0" fontId="10" fillId="61" borderId="0" applyNumberFormat="0" applyFont="0" applyBorder="0" applyAlignment="0" applyProtection="0"/>
    <xf numFmtId="0" fontId="10" fillId="61" borderId="0" applyNumberFormat="0" applyFont="0" applyBorder="0" applyAlignment="0" applyProtection="0"/>
    <xf numFmtId="0" fontId="82" fillId="2" borderId="0" applyNumberFormat="0" applyFont="0" applyBorder="0" applyAlignment="0" applyProtection="0"/>
    <xf numFmtId="0" fontId="82" fillId="2" borderId="0" applyNumberFormat="0" applyFont="0" applyBorder="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177" fontId="124" fillId="0" borderId="0" applyNumberFormat="0" applyFill="0" applyBorder="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171" fontId="47" fillId="62" borderId="1" applyNumberFormat="0" applyFont="0" applyBorder="0" applyAlignment="0" applyProtection="0">
      <alignment horizontal="right" vertical="center"/>
    </xf>
    <xf numFmtId="171" fontId="47" fillId="62" borderId="1" applyNumberFormat="0" applyFont="0" applyBorder="0" applyAlignment="0" applyProtection="0">
      <alignment horizontal="right" vertical="center"/>
    </xf>
    <xf numFmtId="171" fontId="47" fillId="62" borderId="1" applyNumberFormat="0" applyFont="0" applyBorder="0" applyAlignment="0" applyProtection="0">
      <alignment horizontal="right" vertical="center"/>
    </xf>
    <xf numFmtId="171" fontId="47" fillId="62" borderId="1" applyNumberFormat="0" applyFont="0" applyBorder="0" applyAlignment="0" applyProtection="0">
      <alignment horizontal="right" vertical="center"/>
    </xf>
    <xf numFmtId="171" fontId="47" fillId="62" borderId="1" applyNumberFormat="0" applyFont="0" applyBorder="0" applyAlignment="0" applyProtection="0">
      <alignment horizontal="right" vertical="center"/>
    </xf>
    <xf numFmtId="171" fontId="47" fillId="62" borderId="1" applyNumberFormat="0" applyFont="0" applyBorder="0" applyAlignment="0" applyProtection="0">
      <alignment horizontal="right" vertical="center"/>
    </xf>
    <xf numFmtId="171" fontId="47" fillId="62" borderId="1" applyNumberFormat="0" applyFont="0" applyBorder="0" applyAlignment="0" applyProtection="0">
      <alignment horizontal="right" vertical="center"/>
    </xf>
    <xf numFmtId="171" fontId="47" fillId="62" borderId="1" applyNumberFormat="0" applyFont="0" applyBorder="0" applyAlignment="0" applyProtection="0">
      <alignment horizontal="right" vertical="center"/>
    </xf>
    <xf numFmtId="171" fontId="47" fillId="62" borderId="1" applyNumberFormat="0" applyFont="0" applyBorder="0" applyAlignment="0" applyProtection="0">
      <alignment horizontal="right" vertical="center"/>
    </xf>
    <xf numFmtId="171" fontId="47" fillId="62" borderId="1" applyNumberFormat="0" applyFont="0" applyBorder="0" applyAlignment="0" applyProtection="0">
      <alignment horizontal="right" vertical="center"/>
    </xf>
    <xf numFmtId="171" fontId="47" fillId="62" borderId="1" applyNumberFormat="0" applyFont="0" applyBorder="0" applyAlignment="0" applyProtection="0">
      <alignment horizontal="right" vertical="center"/>
    </xf>
    <xf numFmtId="9" fontId="122" fillId="0" borderId="0" applyFont="0" applyFill="0" applyBorder="0" applyAlignment="0" applyProtection="0"/>
    <xf numFmtId="9" fontId="82" fillId="0" borderId="0" applyFont="0" applyFill="0" applyBorder="0" applyAlignment="0" applyProtection="0"/>
    <xf numFmtId="9" fontId="7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5" fillId="0" borderId="0" applyNumberFormat="0" applyFill="0" applyBorder="0" applyAlignment="0" applyProtection="0"/>
    <xf numFmtId="0" fontId="94" fillId="64" borderId="0" applyNumberFormat="0" applyBorder="0" applyAlignment="0" applyProtection="0"/>
    <xf numFmtId="4" fontId="47" fillId="61" borderId="1"/>
    <xf numFmtId="4" fontId="47" fillId="61" borderId="1"/>
    <xf numFmtId="4" fontId="47" fillId="61" borderId="1"/>
    <xf numFmtId="4" fontId="47" fillId="61" borderId="1"/>
    <xf numFmtId="4" fontId="47" fillId="61" borderId="1"/>
    <xf numFmtId="4" fontId="47" fillId="61" borderId="1"/>
    <xf numFmtId="4" fontId="47" fillId="61" borderId="1"/>
    <xf numFmtId="4" fontId="47" fillId="61" borderId="1"/>
    <xf numFmtId="4" fontId="47" fillId="61" borderId="1"/>
    <xf numFmtId="4" fontId="47" fillId="61" borderId="1"/>
    <xf numFmtId="4" fontId="47" fillId="61" borderId="1"/>
    <xf numFmtId="0" fontId="47" fillId="61" borderId="1"/>
    <xf numFmtId="0" fontId="47" fillId="61" borderId="1"/>
    <xf numFmtId="0" fontId="47" fillId="61" borderId="1"/>
    <xf numFmtId="0" fontId="47" fillId="61" borderId="1"/>
    <xf numFmtId="0" fontId="47" fillId="61" borderId="1"/>
    <xf numFmtId="0" fontId="47" fillId="61" borderId="1"/>
    <xf numFmtId="0" fontId="47" fillId="61" borderId="1"/>
    <xf numFmtId="0" fontId="47" fillId="61" borderId="1"/>
    <xf numFmtId="0" fontId="47" fillId="61" borderId="1"/>
    <xf numFmtId="0" fontId="47" fillId="61" borderId="1"/>
    <xf numFmtId="0" fontId="47" fillId="61" borderId="1"/>
    <xf numFmtId="0" fontId="47" fillId="61" borderId="1"/>
    <xf numFmtId="0" fontId="47" fillId="61" borderId="1"/>
    <xf numFmtId="178" fontId="125" fillId="0" borderId="0"/>
    <xf numFmtId="0" fontId="7" fillId="0" borderId="0"/>
    <xf numFmtId="0" fontId="122" fillId="0" borderId="0"/>
    <xf numFmtId="0" fontId="7" fillId="0" borderId="0"/>
    <xf numFmtId="0" fontId="7" fillId="0" borderId="0"/>
    <xf numFmtId="0" fontId="73" fillId="0" borderId="0"/>
    <xf numFmtId="0" fontId="10" fillId="0" borderId="0"/>
    <xf numFmtId="0" fontId="10" fillId="0" borderId="0"/>
    <xf numFmtId="0" fontId="126" fillId="0" borderId="0" applyNumberFormat="0" applyFill="0" applyBorder="0" applyAlignment="0" applyProtection="0"/>
    <xf numFmtId="0" fontId="126" fillId="0" borderId="0" applyNumberForma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27" fillId="0" borderId="0" applyNumberFormat="0" applyFill="0" applyBorder="0" applyAlignment="0" applyProtection="0"/>
    <xf numFmtId="0" fontId="111" fillId="0" borderId="62" applyNumberFormat="0" applyFill="0" applyAlignment="0" applyProtection="0"/>
    <xf numFmtId="0" fontId="113" fillId="0" borderId="63" applyNumberFormat="0" applyFill="0" applyAlignment="0" applyProtection="0"/>
    <xf numFmtId="0" fontId="115" fillId="0" borderId="64" applyNumberFormat="0" applyFill="0" applyAlignment="0" applyProtection="0"/>
    <xf numFmtId="0" fontId="115" fillId="0" borderId="0" applyNumberFormat="0" applyFill="0" applyBorder="0" applyAlignment="0" applyProtection="0"/>
    <xf numFmtId="0" fontId="119" fillId="0" borderId="65" applyNumberFormat="0" applyFill="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98" fillId="82" borderId="60" applyNumberFormat="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75" fillId="0" borderId="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49" fontId="47" fillId="0" borderId="1"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49" fontId="47" fillId="0" borderId="1" applyNumberFormat="0" applyFont="0" applyFill="0" applyBorder="0" applyProtection="0">
      <alignment horizontal="left" vertical="center" indent="2"/>
    </xf>
    <xf numFmtId="0" fontId="77" fillId="58" borderId="1">
      <alignment horizontal="right" vertical="center"/>
    </xf>
    <xf numFmtId="4" fontId="77" fillId="58" borderId="1">
      <alignment horizontal="right" vertical="center"/>
    </xf>
    <xf numFmtId="4" fontId="77" fillId="58" borderId="1">
      <alignment horizontal="right" vertical="center"/>
    </xf>
    <xf numFmtId="4" fontId="77" fillId="58" borderId="1">
      <alignment horizontal="right" vertical="center"/>
    </xf>
    <xf numFmtId="4" fontId="77" fillId="58" borderId="1">
      <alignment horizontal="right" vertical="center"/>
    </xf>
    <xf numFmtId="4" fontId="77" fillId="58" borderId="1">
      <alignment horizontal="right" vertical="center"/>
    </xf>
    <xf numFmtId="4" fontId="77" fillId="58" borderId="1">
      <alignment horizontal="right" vertical="center"/>
    </xf>
    <xf numFmtId="4" fontId="77" fillId="58" borderId="1">
      <alignment horizontal="right" vertical="center"/>
    </xf>
    <xf numFmtId="4" fontId="77" fillId="58" borderId="1">
      <alignment horizontal="right" vertical="center"/>
    </xf>
    <xf numFmtId="4" fontId="77" fillId="58" borderId="1">
      <alignment horizontal="right" vertical="center"/>
    </xf>
    <xf numFmtId="4" fontId="77" fillId="58" borderId="1">
      <alignment horizontal="right" vertical="center"/>
    </xf>
    <xf numFmtId="4" fontId="77" fillId="58" borderId="1">
      <alignment horizontal="right" vertical="center"/>
    </xf>
    <xf numFmtId="4" fontId="77" fillId="58" borderId="1">
      <alignment horizontal="right" vertical="center"/>
    </xf>
    <xf numFmtId="0" fontId="77" fillId="58" borderId="1">
      <alignment horizontal="right" vertical="center"/>
    </xf>
    <xf numFmtId="0" fontId="77" fillId="58" borderId="1">
      <alignment horizontal="right" vertical="center"/>
    </xf>
    <xf numFmtId="0" fontId="77" fillId="58" borderId="1">
      <alignment horizontal="right" vertical="center"/>
    </xf>
    <xf numFmtId="0" fontId="77" fillId="58" borderId="1">
      <alignment horizontal="right" vertical="center"/>
    </xf>
    <xf numFmtId="0" fontId="77" fillId="58" borderId="1">
      <alignment horizontal="right" vertical="center"/>
    </xf>
    <xf numFmtId="0" fontId="77" fillId="58" borderId="1">
      <alignment horizontal="right" vertical="center"/>
    </xf>
    <xf numFmtId="0" fontId="77" fillId="58" borderId="1">
      <alignment horizontal="right" vertical="center"/>
    </xf>
    <xf numFmtId="0" fontId="77" fillId="58" borderId="1">
      <alignment horizontal="right" vertical="center"/>
    </xf>
    <xf numFmtId="0" fontId="77" fillId="58" borderId="1">
      <alignment horizontal="right" vertical="center"/>
    </xf>
    <xf numFmtId="0" fontId="77" fillId="58" borderId="1">
      <alignment horizontal="right" vertical="center"/>
    </xf>
    <xf numFmtId="0" fontId="77" fillId="58" borderId="1">
      <alignment horizontal="right" vertical="center"/>
    </xf>
    <xf numFmtId="0" fontId="77" fillId="58" borderId="1">
      <alignment horizontal="right" vertical="center"/>
    </xf>
    <xf numFmtId="0" fontId="78" fillId="58" borderId="1">
      <alignment horizontal="right" vertical="center"/>
    </xf>
    <xf numFmtId="4" fontId="78" fillId="58" borderId="1">
      <alignment horizontal="right" vertical="center"/>
    </xf>
    <xf numFmtId="4" fontId="78" fillId="58" borderId="1">
      <alignment horizontal="right" vertical="center"/>
    </xf>
    <xf numFmtId="4" fontId="78" fillId="58" borderId="1">
      <alignment horizontal="right" vertical="center"/>
    </xf>
    <xf numFmtId="4" fontId="78" fillId="58" borderId="1">
      <alignment horizontal="right" vertical="center"/>
    </xf>
    <xf numFmtId="4" fontId="78" fillId="58" borderId="1">
      <alignment horizontal="right" vertical="center"/>
    </xf>
    <xf numFmtId="4" fontId="78" fillId="58" borderId="1">
      <alignment horizontal="right" vertical="center"/>
    </xf>
    <xf numFmtId="4" fontId="78" fillId="58" borderId="1">
      <alignment horizontal="right" vertical="center"/>
    </xf>
    <xf numFmtId="4" fontId="78" fillId="58" borderId="1">
      <alignment horizontal="right" vertical="center"/>
    </xf>
    <xf numFmtId="4" fontId="78" fillId="58" borderId="1">
      <alignment horizontal="right" vertical="center"/>
    </xf>
    <xf numFmtId="4" fontId="78" fillId="58" borderId="1">
      <alignment horizontal="right" vertical="center"/>
    </xf>
    <xf numFmtId="4" fontId="78" fillId="58" borderId="1">
      <alignment horizontal="right" vertical="center"/>
    </xf>
    <xf numFmtId="4" fontId="78" fillId="58" borderId="1">
      <alignment horizontal="right" vertical="center"/>
    </xf>
    <xf numFmtId="0" fontId="78" fillId="58" borderId="1">
      <alignment horizontal="right" vertical="center"/>
    </xf>
    <xf numFmtId="0" fontId="78" fillId="58" borderId="1">
      <alignment horizontal="right" vertical="center"/>
    </xf>
    <xf numFmtId="0" fontId="78" fillId="58" borderId="1">
      <alignment horizontal="right" vertical="center"/>
    </xf>
    <xf numFmtId="0" fontId="78" fillId="58" borderId="1">
      <alignment horizontal="right" vertical="center"/>
    </xf>
    <xf numFmtId="0" fontId="78" fillId="58" borderId="1">
      <alignment horizontal="right" vertical="center"/>
    </xf>
    <xf numFmtId="0" fontId="78" fillId="58" borderId="1">
      <alignment horizontal="right" vertical="center"/>
    </xf>
    <xf numFmtId="0" fontId="78" fillId="58" borderId="1">
      <alignment horizontal="right" vertical="center"/>
    </xf>
    <xf numFmtId="0" fontId="78" fillId="58" borderId="1">
      <alignment horizontal="right" vertical="center"/>
    </xf>
    <xf numFmtId="0" fontId="78" fillId="58" borderId="1">
      <alignment horizontal="right" vertical="center"/>
    </xf>
    <xf numFmtId="0" fontId="78" fillId="58" borderId="1">
      <alignment horizontal="right" vertical="center"/>
    </xf>
    <xf numFmtId="0" fontId="78" fillId="58" borderId="1">
      <alignment horizontal="right" vertical="center"/>
    </xf>
    <xf numFmtId="0" fontId="78" fillId="58" borderId="1">
      <alignment horizontal="right" vertical="center"/>
    </xf>
    <xf numFmtId="0"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4"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77" fillId="59" borderId="1">
      <alignment horizontal="right" vertical="center"/>
    </xf>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168" fontId="10" fillId="0" borderId="0" applyFont="0" applyFill="0" applyBorder="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172" fontId="10" fillId="0" borderId="0" applyFont="0" applyFill="0" applyBorder="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9" fontId="56" fillId="0" borderId="0" applyFont="0" applyFill="0" applyBorder="0" applyAlignment="0" applyProtection="0"/>
    <xf numFmtId="0" fontId="56" fillId="0" borderId="0"/>
    <xf numFmtId="0" fontId="86" fillId="87" borderId="68"/>
    <xf numFmtId="0" fontId="86" fillId="86" borderId="68"/>
    <xf numFmtId="0" fontId="132" fillId="85" borderId="68">
      <alignment horizontal="center"/>
    </xf>
    <xf numFmtId="0" fontId="131" fillId="0" borderId="0"/>
    <xf numFmtId="0" fontId="56" fillId="0" borderId="0"/>
    <xf numFmtId="0" fontId="130" fillId="0" borderId="67">
      <alignment horizontal="center"/>
      <protection hidden="1"/>
    </xf>
    <xf numFmtId="0" fontId="71" fillId="0" borderId="0"/>
    <xf numFmtId="179" fontId="71" fillId="0" borderId="0" applyFont="0" applyFill="0" applyBorder="0" applyAlignment="0" applyProtection="0"/>
    <xf numFmtId="9" fontId="71" fillId="0" borderId="0" applyFont="0" applyFill="0" applyBorder="0" applyAlignment="0" applyProtection="0"/>
    <xf numFmtId="0" fontId="10" fillId="0" borderId="0"/>
    <xf numFmtId="43" fontId="7" fillId="0" borderId="0" applyFont="0" applyFill="0" applyBorder="0" applyAlignment="0" applyProtection="0"/>
    <xf numFmtId="0" fontId="96" fillId="81" borderId="59" applyNumberFormat="0" applyAlignment="0" applyProtection="0"/>
    <xf numFmtId="43" fontId="7" fillId="0" borderId="0" applyFont="0" applyFill="0" applyBorder="0" applyAlignment="0" applyProtection="0"/>
    <xf numFmtId="44" fontId="7" fillId="0" borderId="0" applyFont="0" applyFill="0" applyBorder="0" applyAlignment="0" applyProtection="0"/>
    <xf numFmtId="0" fontId="96" fillId="81" borderId="59" applyNumberFormat="0" applyAlignment="0" applyProtection="0"/>
    <xf numFmtId="0" fontId="92" fillId="81" borderId="58" applyNumberFormat="0" applyAlignment="0" applyProtection="0"/>
    <xf numFmtId="43" fontId="7" fillId="0" borderId="0" applyFont="0" applyFill="0" applyBorder="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49" fontId="47" fillId="0" borderId="69" applyNumberFormat="0" applyFont="0" applyFill="0" applyBorder="0" applyProtection="0">
      <alignment horizontal="left" vertical="center" indent="2"/>
    </xf>
    <xf numFmtId="49" fontId="47" fillId="0" borderId="69" applyNumberFormat="0" applyFont="0" applyFill="0" applyBorder="0" applyProtection="0">
      <alignment horizontal="left" vertical="center" indent="2"/>
    </xf>
    <xf numFmtId="49" fontId="47" fillId="0" borderId="69" applyNumberFormat="0" applyFont="0" applyFill="0" applyBorder="0" applyProtection="0">
      <alignment horizontal="left" vertical="center" indent="2"/>
    </xf>
    <xf numFmtId="49" fontId="47" fillId="0" borderId="69" applyNumberFormat="0" applyFont="0" applyFill="0" applyBorder="0" applyProtection="0">
      <alignment horizontal="left" vertical="center" indent="2"/>
    </xf>
    <xf numFmtId="49" fontId="47" fillId="0" borderId="69" applyNumberFormat="0" applyFont="0" applyFill="0" applyBorder="0" applyProtection="0">
      <alignment horizontal="left" vertical="center" indent="2"/>
    </xf>
    <xf numFmtId="49" fontId="47" fillId="0" borderId="69" applyNumberFormat="0" applyFont="0" applyFill="0" applyBorder="0" applyProtection="0">
      <alignment horizontal="left" vertical="center" indent="2"/>
    </xf>
    <xf numFmtId="49" fontId="47" fillId="0" borderId="69" applyNumberFormat="0" applyFont="0" applyFill="0" applyBorder="0" applyProtection="0">
      <alignment horizontal="left" vertical="center" indent="2"/>
    </xf>
    <xf numFmtId="49" fontId="47" fillId="0" borderId="69" applyNumberFormat="0" applyFont="0" applyFill="0" applyBorder="0" applyProtection="0">
      <alignment horizontal="left" vertical="center" indent="2"/>
    </xf>
    <xf numFmtId="49" fontId="47" fillId="0" borderId="69" applyNumberFormat="0" applyFont="0" applyFill="0" applyBorder="0" applyProtection="0">
      <alignment horizontal="left" vertical="center" indent="2"/>
    </xf>
    <xf numFmtId="49" fontId="47" fillId="0" borderId="69" applyNumberFormat="0" applyFont="0" applyFill="0" applyBorder="0" applyProtection="0">
      <alignment horizontal="left" vertical="center" indent="2"/>
    </xf>
    <xf numFmtId="49" fontId="47" fillId="0" borderId="69" applyNumberFormat="0" applyFont="0" applyFill="0" applyBorder="0" applyProtection="0">
      <alignment horizontal="left" vertical="center" indent="2"/>
    </xf>
    <xf numFmtId="49" fontId="47" fillId="0" borderId="69" applyNumberFormat="0" applyFont="0" applyFill="0" applyBorder="0" applyProtection="0">
      <alignment horizontal="left" vertical="center" indent="2"/>
    </xf>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77" fillId="58" borderId="69">
      <alignment horizontal="right" vertical="center"/>
    </xf>
    <xf numFmtId="4" fontId="77" fillId="58" borderId="69">
      <alignment horizontal="right" vertical="center"/>
    </xf>
    <xf numFmtId="4" fontId="77" fillId="58" borderId="69">
      <alignment horizontal="right" vertical="center"/>
    </xf>
    <xf numFmtId="4" fontId="77" fillId="58" borderId="69">
      <alignment horizontal="right" vertical="center"/>
    </xf>
    <xf numFmtId="4" fontId="77" fillId="58" borderId="69">
      <alignment horizontal="right" vertical="center"/>
    </xf>
    <xf numFmtId="4" fontId="77" fillId="58" borderId="69">
      <alignment horizontal="right" vertical="center"/>
    </xf>
    <xf numFmtId="4" fontId="77" fillId="58" borderId="69">
      <alignment horizontal="right" vertical="center"/>
    </xf>
    <xf numFmtId="4" fontId="77" fillId="58" borderId="69">
      <alignment horizontal="right" vertical="center"/>
    </xf>
    <xf numFmtId="4" fontId="77" fillId="58" borderId="69">
      <alignment horizontal="right" vertical="center"/>
    </xf>
    <xf numFmtId="4" fontId="77" fillId="58" borderId="69">
      <alignment horizontal="right" vertical="center"/>
    </xf>
    <xf numFmtId="4" fontId="77" fillId="58" borderId="69">
      <alignment horizontal="right" vertical="center"/>
    </xf>
    <xf numFmtId="4" fontId="77" fillId="58" borderId="69">
      <alignment horizontal="right" vertical="center"/>
    </xf>
    <xf numFmtId="4" fontId="77" fillId="58" borderId="69">
      <alignment horizontal="right" vertical="center"/>
    </xf>
    <xf numFmtId="0" fontId="77" fillId="58" borderId="69">
      <alignment horizontal="right" vertical="center"/>
    </xf>
    <xf numFmtId="0" fontId="77" fillId="58" borderId="69">
      <alignment horizontal="right" vertical="center"/>
    </xf>
    <xf numFmtId="0" fontId="77" fillId="58" borderId="69">
      <alignment horizontal="right" vertical="center"/>
    </xf>
    <xf numFmtId="0" fontId="77" fillId="58" borderId="69">
      <alignment horizontal="right" vertical="center"/>
    </xf>
    <xf numFmtId="0" fontId="77" fillId="58" borderId="69">
      <alignment horizontal="right" vertical="center"/>
    </xf>
    <xf numFmtId="0" fontId="77" fillId="58" borderId="69">
      <alignment horizontal="right" vertical="center"/>
    </xf>
    <xf numFmtId="0" fontId="77" fillId="58" borderId="69">
      <alignment horizontal="right" vertical="center"/>
    </xf>
    <xf numFmtId="0" fontId="77" fillId="58" borderId="69">
      <alignment horizontal="right" vertical="center"/>
    </xf>
    <xf numFmtId="0" fontId="77" fillId="58" borderId="69">
      <alignment horizontal="right" vertical="center"/>
    </xf>
    <xf numFmtId="0" fontId="77" fillId="58" borderId="69">
      <alignment horizontal="right" vertical="center"/>
    </xf>
    <xf numFmtId="0" fontId="77" fillId="58" borderId="69">
      <alignment horizontal="right" vertical="center"/>
    </xf>
    <xf numFmtId="0" fontId="77" fillId="58" borderId="69">
      <alignment horizontal="right" vertical="center"/>
    </xf>
    <xf numFmtId="0" fontId="78" fillId="58" borderId="69">
      <alignment horizontal="right" vertical="center"/>
    </xf>
    <xf numFmtId="4" fontId="78" fillId="58" borderId="69">
      <alignment horizontal="right" vertical="center"/>
    </xf>
    <xf numFmtId="4" fontId="78" fillId="58" borderId="69">
      <alignment horizontal="right" vertical="center"/>
    </xf>
    <xf numFmtId="4" fontId="78" fillId="58" borderId="69">
      <alignment horizontal="right" vertical="center"/>
    </xf>
    <xf numFmtId="4" fontId="78" fillId="58" borderId="69">
      <alignment horizontal="right" vertical="center"/>
    </xf>
    <xf numFmtId="4" fontId="78" fillId="58" borderId="69">
      <alignment horizontal="right" vertical="center"/>
    </xf>
    <xf numFmtId="4" fontId="78" fillId="58" borderId="69">
      <alignment horizontal="right" vertical="center"/>
    </xf>
    <xf numFmtId="4" fontId="78" fillId="58" borderId="69">
      <alignment horizontal="right" vertical="center"/>
    </xf>
    <xf numFmtId="4" fontId="78" fillId="58" borderId="69">
      <alignment horizontal="right" vertical="center"/>
    </xf>
    <xf numFmtId="4" fontId="78" fillId="58" borderId="69">
      <alignment horizontal="right" vertical="center"/>
    </xf>
    <xf numFmtId="4" fontId="78" fillId="58" borderId="69">
      <alignment horizontal="right" vertical="center"/>
    </xf>
    <xf numFmtId="4" fontId="78" fillId="58" borderId="69">
      <alignment horizontal="right" vertical="center"/>
    </xf>
    <xf numFmtId="4" fontId="78" fillId="58" borderId="69">
      <alignment horizontal="right" vertical="center"/>
    </xf>
    <xf numFmtId="0" fontId="78" fillId="58" borderId="69">
      <alignment horizontal="right" vertical="center"/>
    </xf>
    <xf numFmtId="0" fontId="78" fillId="58" borderId="69">
      <alignment horizontal="right" vertical="center"/>
    </xf>
    <xf numFmtId="0" fontId="78" fillId="58" borderId="69">
      <alignment horizontal="right" vertical="center"/>
    </xf>
    <xf numFmtId="0" fontId="78" fillId="58" borderId="69">
      <alignment horizontal="right" vertical="center"/>
    </xf>
    <xf numFmtId="0" fontId="78" fillId="58" borderId="69">
      <alignment horizontal="right" vertical="center"/>
    </xf>
    <xf numFmtId="0" fontId="78" fillId="58" borderId="69">
      <alignment horizontal="right" vertical="center"/>
    </xf>
    <xf numFmtId="0" fontId="78" fillId="58" borderId="69">
      <alignment horizontal="right" vertical="center"/>
    </xf>
    <xf numFmtId="0" fontId="78" fillId="58" borderId="69">
      <alignment horizontal="right" vertical="center"/>
    </xf>
    <xf numFmtId="0" fontId="78" fillId="58" borderId="69">
      <alignment horizontal="right" vertical="center"/>
    </xf>
    <xf numFmtId="0" fontId="78" fillId="58" borderId="69">
      <alignment horizontal="right" vertical="center"/>
    </xf>
    <xf numFmtId="0" fontId="78" fillId="58" borderId="69">
      <alignment horizontal="right" vertical="center"/>
    </xf>
    <xf numFmtId="0" fontId="78" fillId="58" borderId="69">
      <alignment horizontal="right" vertical="center"/>
    </xf>
    <xf numFmtId="0" fontId="77" fillId="59" borderId="69">
      <alignment horizontal="right" vertical="center"/>
    </xf>
    <xf numFmtId="4" fontId="77" fillId="59" borderId="69">
      <alignment horizontal="right" vertical="center"/>
    </xf>
    <xf numFmtId="4" fontId="77" fillId="59" borderId="69">
      <alignment horizontal="right" vertical="center"/>
    </xf>
    <xf numFmtId="4" fontId="77" fillId="59" borderId="69">
      <alignment horizontal="right" vertical="center"/>
    </xf>
    <xf numFmtId="4" fontId="77" fillId="59" borderId="69">
      <alignment horizontal="right" vertical="center"/>
    </xf>
    <xf numFmtId="4" fontId="77" fillId="59" borderId="69">
      <alignment horizontal="right" vertical="center"/>
    </xf>
    <xf numFmtId="4" fontId="77" fillId="59" borderId="69">
      <alignment horizontal="right" vertical="center"/>
    </xf>
    <xf numFmtId="4" fontId="77" fillId="59" borderId="69">
      <alignment horizontal="right" vertical="center"/>
    </xf>
    <xf numFmtId="4" fontId="77" fillId="59" borderId="69">
      <alignment horizontal="right" vertical="center"/>
    </xf>
    <xf numFmtId="4" fontId="77" fillId="59" borderId="69">
      <alignment horizontal="right" vertical="center"/>
    </xf>
    <xf numFmtId="4" fontId="77" fillId="59" borderId="69">
      <alignment horizontal="right" vertical="center"/>
    </xf>
    <xf numFmtId="4" fontId="77" fillId="59" borderId="69">
      <alignment horizontal="right" vertical="center"/>
    </xf>
    <xf numFmtId="4" fontId="77" fillId="59" borderId="69">
      <alignment horizontal="right" vertical="center"/>
    </xf>
    <xf numFmtId="0" fontId="77" fillId="59" borderId="69">
      <alignment horizontal="right" vertical="center"/>
    </xf>
    <xf numFmtId="0" fontId="77" fillId="59" borderId="69">
      <alignment horizontal="right" vertical="center"/>
    </xf>
    <xf numFmtId="0" fontId="77" fillId="59" borderId="69">
      <alignment horizontal="right" vertical="center"/>
    </xf>
    <xf numFmtId="0" fontId="77" fillId="59" borderId="69">
      <alignment horizontal="right" vertical="center"/>
    </xf>
    <xf numFmtId="0" fontId="77" fillId="59" borderId="69">
      <alignment horizontal="right" vertical="center"/>
    </xf>
    <xf numFmtId="0" fontId="77" fillId="59" borderId="69">
      <alignment horizontal="right" vertical="center"/>
    </xf>
    <xf numFmtId="0" fontId="77" fillId="59" borderId="69">
      <alignment horizontal="right" vertical="center"/>
    </xf>
    <xf numFmtId="0" fontId="77" fillId="59" borderId="69">
      <alignment horizontal="right" vertical="center"/>
    </xf>
    <xf numFmtId="0" fontId="77" fillId="59" borderId="69">
      <alignment horizontal="right" vertical="center"/>
    </xf>
    <xf numFmtId="0" fontId="77" fillId="59" borderId="69">
      <alignment horizontal="right" vertical="center"/>
    </xf>
    <xf numFmtId="0" fontId="77" fillId="59" borderId="69">
      <alignment horizontal="right" vertical="center"/>
    </xf>
    <xf numFmtId="0" fontId="77" fillId="59" borderId="69">
      <alignment horizontal="right" vertical="center"/>
    </xf>
    <xf numFmtId="0" fontId="77" fillId="59" borderId="69">
      <alignment horizontal="right" vertical="center"/>
    </xf>
    <xf numFmtId="4" fontId="77" fillId="59" borderId="69">
      <alignment horizontal="right" vertical="center"/>
    </xf>
    <xf numFmtId="4" fontId="77" fillId="59" borderId="69">
      <alignment horizontal="right" vertical="center"/>
    </xf>
    <xf numFmtId="4" fontId="77" fillId="59" borderId="69">
      <alignment horizontal="right" vertical="center"/>
    </xf>
    <xf numFmtId="4" fontId="77" fillId="59" borderId="69">
      <alignment horizontal="right" vertical="center"/>
    </xf>
    <xf numFmtId="4" fontId="77" fillId="59" borderId="69">
      <alignment horizontal="right" vertical="center"/>
    </xf>
    <xf numFmtId="4" fontId="77" fillId="59" borderId="69">
      <alignment horizontal="right" vertical="center"/>
    </xf>
    <xf numFmtId="4" fontId="77" fillId="59" borderId="69">
      <alignment horizontal="right" vertical="center"/>
    </xf>
    <xf numFmtId="4" fontId="77" fillId="59" borderId="69">
      <alignment horizontal="right" vertical="center"/>
    </xf>
    <xf numFmtId="4" fontId="77" fillId="59" borderId="69">
      <alignment horizontal="right" vertical="center"/>
    </xf>
    <xf numFmtId="4" fontId="77" fillId="59" borderId="69">
      <alignment horizontal="right" vertical="center"/>
    </xf>
    <xf numFmtId="4" fontId="77" fillId="59" borderId="69">
      <alignment horizontal="right" vertical="center"/>
    </xf>
    <xf numFmtId="4" fontId="77" fillId="59" borderId="69">
      <alignment horizontal="right" vertical="center"/>
    </xf>
    <xf numFmtId="0" fontId="77" fillId="59" borderId="69">
      <alignment horizontal="right" vertical="center"/>
    </xf>
    <xf numFmtId="0" fontId="77" fillId="59" borderId="69">
      <alignment horizontal="right" vertical="center"/>
    </xf>
    <xf numFmtId="0" fontId="77" fillId="59" borderId="69">
      <alignment horizontal="right" vertical="center"/>
    </xf>
    <xf numFmtId="0" fontId="77" fillId="59" borderId="69">
      <alignment horizontal="right" vertical="center"/>
    </xf>
    <xf numFmtId="0" fontId="77" fillId="59" borderId="69">
      <alignment horizontal="right" vertical="center"/>
    </xf>
    <xf numFmtId="0" fontId="77" fillId="59" borderId="69">
      <alignment horizontal="right" vertical="center"/>
    </xf>
    <xf numFmtId="0" fontId="77" fillId="59" borderId="69">
      <alignment horizontal="right" vertical="center"/>
    </xf>
    <xf numFmtId="0" fontId="77" fillId="59" borderId="69">
      <alignment horizontal="right" vertical="center"/>
    </xf>
    <xf numFmtId="0" fontId="77" fillId="59" borderId="69">
      <alignment horizontal="right" vertical="center"/>
    </xf>
    <xf numFmtId="0" fontId="77" fillId="59" borderId="69">
      <alignment horizontal="right" vertical="center"/>
    </xf>
    <xf numFmtId="0" fontId="77" fillId="59" borderId="69">
      <alignment horizontal="right" vertical="center"/>
    </xf>
    <xf numFmtId="0" fontId="77" fillId="59" borderId="69">
      <alignment horizontal="right" vertical="center"/>
    </xf>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95" fillId="81" borderId="59" applyNumberForma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87"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10" fillId="84" borderId="66" applyNumberFormat="0" applyFon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96" fillId="81" borderId="59" applyNumberFormat="0" applyAlignment="0" applyProtection="0"/>
    <xf numFmtId="0" fontId="103" fillId="0" borderId="61" applyNumberFormat="0" applyFill="0" applyAlignment="0" applyProtection="0"/>
    <xf numFmtId="0" fontId="104" fillId="0" borderId="61" applyNumberFormat="0" applyFill="0" applyAlignment="0" applyProtection="0"/>
    <xf numFmtId="0" fontId="101" fillId="68" borderId="59" applyNumberFormat="0" applyAlignment="0" applyProtection="0"/>
    <xf numFmtId="0" fontId="96" fillId="81" borderId="59" applyNumberFormat="0" applyAlignment="0" applyProtection="0"/>
    <xf numFmtId="0" fontId="102" fillId="68" borderId="59" applyNumberFormat="0" applyAlignment="0" applyProtection="0"/>
    <xf numFmtId="0" fontId="96" fillId="81" borderId="59" applyNumberFormat="0" applyAlignment="0" applyProtection="0"/>
    <xf numFmtId="0" fontId="95" fillId="81" borderId="59"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1" fillId="81" borderId="58"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5"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96" fillId="81"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1" fillId="68" borderId="59" applyNumberFormat="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102" fillId="68" borderId="59"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92" fillId="81" borderId="58" applyNumberFormat="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0" fontId="104" fillId="0" borderId="61" applyNumberFormat="0" applyFill="0" applyAlignment="0" applyProtection="0"/>
    <xf numFmtId="9" fontId="56" fillId="0" borderId="0" applyFont="0" applyFill="0" applyBorder="0" applyAlignment="0" applyProtection="0"/>
    <xf numFmtId="0" fontId="6" fillId="0" borderId="0"/>
    <xf numFmtId="168" fontId="6" fillId="0" borderId="0" applyFont="0" applyFill="0" applyBorder="0" applyAlignment="0" applyProtection="0"/>
    <xf numFmtId="0" fontId="5" fillId="0" borderId="0"/>
    <xf numFmtId="0" fontId="92" fillId="81" borderId="95" applyNumberFormat="0" applyAlignment="0" applyProtection="0"/>
    <xf numFmtId="9" fontId="5" fillId="0" borderId="0" applyFont="0" applyFill="0" applyBorder="0" applyAlignment="0" applyProtection="0"/>
    <xf numFmtId="0" fontId="92" fillId="81" borderId="85" applyNumberFormat="0" applyAlignment="0" applyProtection="0"/>
    <xf numFmtId="4" fontId="77" fillId="59" borderId="94">
      <alignment horizontal="right" vertical="center"/>
    </xf>
    <xf numFmtId="0" fontId="95" fillId="81" borderId="91" applyNumberFormat="0" applyAlignment="0" applyProtection="0"/>
    <xf numFmtId="0" fontId="5" fillId="33" borderId="54"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102" fillId="68" borderId="86" applyNumberFormat="0" applyAlignment="0" applyProtection="0"/>
    <xf numFmtId="0" fontId="5" fillId="51" borderId="0" applyNumberFormat="0" applyBorder="0" applyAlignment="0" applyProtection="0"/>
    <xf numFmtId="0" fontId="5" fillId="52" borderId="0" applyNumberFormat="0" applyBorder="0" applyAlignment="0" applyProtection="0"/>
    <xf numFmtId="0" fontId="102" fillId="68" borderId="86" applyNumberFormat="0" applyAlignment="0" applyProtection="0"/>
    <xf numFmtId="0" fontId="5" fillId="54" borderId="0" applyNumberFormat="0" applyBorder="0" applyAlignment="0" applyProtection="0"/>
    <xf numFmtId="0" fontId="5" fillId="55" borderId="0" applyNumberFormat="0" applyBorder="0" applyAlignment="0" applyProtection="0"/>
    <xf numFmtId="0" fontId="133" fillId="0" borderId="69" applyFill="0" applyBorder="0">
      <alignment vertical="center"/>
    </xf>
    <xf numFmtId="0" fontId="83" fillId="0" borderId="0"/>
    <xf numFmtId="0" fontId="5" fillId="0" borderId="0"/>
    <xf numFmtId="168" fontId="5" fillId="0" borderId="0" applyFont="0" applyFill="0" applyBorder="0" applyAlignment="0" applyProtection="0"/>
    <xf numFmtId="0" fontId="96" fillId="81" borderId="86" applyNumberFormat="0" applyAlignment="0" applyProtection="0"/>
    <xf numFmtId="0" fontId="101" fillId="68" borderId="86" applyNumberFormat="0" applyAlignment="0" applyProtection="0"/>
    <xf numFmtId="0" fontId="96" fillId="81" borderId="86" applyNumberFormat="0" applyAlignment="0" applyProtection="0"/>
    <xf numFmtId="0" fontId="87" fillId="84" borderId="88" applyNumberFormat="0" applyFont="0" applyAlignment="0" applyProtection="0"/>
    <xf numFmtId="0" fontId="77" fillId="59" borderId="89">
      <alignment horizontal="right" vertical="center"/>
    </xf>
    <xf numFmtId="0" fontId="103" fillId="0" borderId="87" applyNumberFormat="0" applyFill="0" applyAlignment="0" applyProtection="0"/>
    <xf numFmtId="0" fontId="96" fillId="81" borderId="86" applyNumberFormat="0" applyAlignment="0" applyProtection="0"/>
    <xf numFmtId="0" fontId="91" fillId="81" borderId="85" applyNumberFormat="0" applyAlignment="0" applyProtection="0"/>
    <xf numFmtId="0" fontId="91" fillId="81" borderId="85" applyNumberFormat="0" applyAlignment="0" applyProtection="0"/>
    <xf numFmtId="0" fontId="87" fillId="84" borderId="98" applyNumberFormat="0" applyFont="0" applyAlignment="0" applyProtection="0"/>
    <xf numFmtId="0" fontId="92" fillId="81" borderId="85" applyNumberFormat="0" applyAlignment="0" applyProtection="0"/>
    <xf numFmtId="0" fontId="95" fillId="81" borderId="86" applyNumberFormat="0" applyAlignment="0" applyProtection="0"/>
    <xf numFmtId="0" fontId="91" fillId="81" borderId="85" applyNumberFormat="0" applyAlignment="0" applyProtection="0"/>
    <xf numFmtId="0" fontId="101" fillId="68" borderId="86" applyNumberFormat="0" applyAlignment="0" applyProtection="0"/>
    <xf numFmtId="0" fontId="78" fillId="58" borderId="89">
      <alignment horizontal="right" vertical="center"/>
    </xf>
    <xf numFmtId="0" fontId="104" fillId="0" borderId="97" applyNumberFormat="0" applyFill="0" applyAlignment="0" applyProtection="0"/>
    <xf numFmtId="0" fontId="96" fillId="81" borderId="86" applyNumberFormat="0" applyAlignment="0" applyProtection="0"/>
    <xf numFmtId="0" fontId="5" fillId="33" borderId="54" applyNumberFormat="0" applyFont="0" applyAlignment="0" applyProtection="0"/>
    <xf numFmtId="0" fontId="47" fillId="0" borderId="99" applyNumberFormat="0" applyFill="0" applyAlignment="0" applyProtection="0"/>
    <xf numFmtId="0" fontId="92" fillId="81" borderId="90" applyNumberFormat="0" applyAlignment="0" applyProtection="0"/>
    <xf numFmtId="0" fontId="95" fillId="81" borderId="86" applyNumberFormat="0" applyAlignment="0" applyProtection="0"/>
    <xf numFmtId="0" fontId="102" fillId="68" borderId="91" applyNumberFormat="0" applyAlignment="0" applyProtection="0"/>
    <xf numFmtId="49" fontId="47" fillId="0" borderId="94" applyNumberFormat="0" applyFont="0" applyFill="0" applyBorder="0" applyProtection="0">
      <alignment horizontal="left" vertical="center" indent="2"/>
    </xf>
    <xf numFmtId="4" fontId="77" fillId="59" borderId="89">
      <alignment horizontal="right" vertical="center"/>
    </xf>
    <xf numFmtId="0" fontId="96" fillId="81" borderId="86" applyNumberFormat="0" applyAlignment="0" applyProtection="0"/>
    <xf numFmtId="0" fontId="104" fillId="0" borderId="92" applyNumberFormat="0" applyFill="0" applyAlignment="0" applyProtection="0"/>
    <xf numFmtId="0" fontId="91" fillId="81" borderId="95" applyNumberFormat="0" applyAlignment="0" applyProtection="0"/>
    <xf numFmtId="0" fontId="101" fillId="68" borderId="86" applyNumberFormat="0" applyAlignment="0" applyProtection="0"/>
    <xf numFmtId="0" fontId="91" fillId="81" borderId="85" applyNumberFormat="0" applyAlignment="0" applyProtection="0"/>
    <xf numFmtId="0" fontId="96" fillId="81" borderId="91" applyNumberFormat="0" applyAlignment="0" applyProtection="0"/>
    <xf numFmtId="0" fontId="104" fillId="0" borderId="97" applyNumberFormat="0" applyFill="0" applyAlignment="0" applyProtection="0"/>
    <xf numFmtId="0" fontId="102" fillId="68" borderId="86" applyNumberFormat="0" applyAlignment="0" applyProtection="0"/>
    <xf numFmtId="0" fontId="10" fillId="84" borderId="88" applyNumberFormat="0" applyFont="0" applyAlignment="0" applyProtection="0"/>
    <xf numFmtId="0" fontId="87" fillId="84" borderId="93" applyNumberFormat="0" applyFont="0" applyAlignment="0" applyProtection="0"/>
    <xf numFmtId="0" fontId="101" fillId="68" borderId="106" applyNumberFormat="0" applyAlignment="0" applyProtection="0"/>
    <xf numFmtId="0" fontId="101" fillId="68" borderId="91" applyNumberFormat="0" applyAlignment="0" applyProtection="0"/>
    <xf numFmtId="0" fontId="95" fillId="81" borderId="91" applyNumberFormat="0" applyAlignment="0" applyProtection="0"/>
    <xf numFmtId="168" fontId="5" fillId="0" borderId="0" applyFont="0" applyFill="0" applyBorder="0" applyAlignment="0" applyProtection="0"/>
    <xf numFmtId="0" fontId="102" fillId="68" borderId="91" applyNumberFormat="0" applyAlignment="0" applyProtection="0"/>
    <xf numFmtId="0" fontId="87" fillId="84" borderId="93" applyNumberFormat="0" applyFont="0" applyAlignment="0" applyProtection="0"/>
    <xf numFmtId="0" fontId="92" fillId="81" borderId="90" applyNumberFormat="0" applyAlignment="0" applyProtection="0"/>
    <xf numFmtId="9" fontId="56" fillId="0" borderId="0" applyFont="0" applyFill="0" applyBorder="0" applyAlignment="0" applyProtection="0"/>
    <xf numFmtId="168" fontId="5" fillId="0" borderId="0" applyFont="0" applyFill="0" applyBorder="0" applyAlignment="0" applyProtection="0"/>
    <xf numFmtId="0" fontId="133" fillId="0" borderId="1" applyFill="0" applyBorder="0">
      <alignment vertical="center"/>
    </xf>
    <xf numFmtId="0" fontId="77" fillId="58" borderId="89">
      <alignment horizontal="right" vertical="center"/>
    </xf>
    <xf numFmtId="0" fontId="91" fillId="81" borderId="90" applyNumberFormat="0" applyAlignment="0" applyProtection="0"/>
    <xf numFmtId="0" fontId="103" fillId="0" borderId="87" applyNumberFormat="0" applyFill="0" applyAlignment="0" applyProtection="0"/>
    <xf numFmtId="0" fontId="95" fillId="81" borderId="91" applyNumberFormat="0" applyAlignment="0" applyProtection="0"/>
    <xf numFmtId="0" fontId="83" fillId="0" borderId="0"/>
    <xf numFmtId="0" fontId="102" fillId="68" borderId="86" applyNumberFormat="0" applyAlignment="0" applyProtection="0"/>
    <xf numFmtId="0" fontId="5" fillId="0" borderId="0"/>
    <xf numFmtId="0" fontId="135" fillId="85" borderId="68">
      <alignment horizontal="center"/>
    </xf>
    <xf numFmtId="0" fontId="136" fillId="87" borderId="68"/>
    <xf numFmtId="9" fontId="134" fillId="0" borderId="0" applyFont="0" applyFill="0" applyBorder="0" applyAlignment="0" applyProtection="0"/>
    <xf numFmtId="0" fontId="134" fillId="0" borderId="0"/>
    <xf numFmtId="0" fontId="136" fillId="86" borderId="68"/>
    <xf numFmtId="0" fontId="103" fillId="0" borderId="92" applyNumberFormat="0" applyFill="0" applyAlignment="0" applyProtection="0"/>
    <xf numFmtId="0" fontId="96" fillId="81" borderId="91" applyNumberFormat="0" applyAlignment="0" applyProtection="0"/>
    <xf numFmtId="0" fontId="91" fillId="81" borderId="85" applyNumberFormat="0" applyAlignment="0" applyProtection="0"/>
    <xf numFmtId="0" fontId="103" fillId="0" borderId="92" applyNumberFormat="0" applyFill="0" applyAlignment="0" applyProtection="0"/>
    <xf numFmtId="0" fontId="102" fillId="68" borderId="86" applyNumberForma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103" fillId="0" borderId="77" applyNumberFormat="0" applyFill="0" applyAlignment="0" applyProtection="0"/>
    <xf numFmtId="0" fontId="103" fillId="0" borderId="77" applyNumberFormat="0" applyFill="0" applyAlignment="0" applyProtection="0"/>
    <xf numFmtId="0" fontId="87" fillId="84" borderId="88" applyNumberFormat="0" applyFont="0" applyAlignment="0" applyProtection="0"/>
    <xf numFmtId="0" fontId="87" fillId="84" borderId="88" applyNumberFormat="0" applyFont="0" applyAlignment="0" applyProtection="0"/>
    <xf numFmtId="0" fontId="104" fillId="0" borderId="97" applyNumberFormat="0" applyFill="0" applyAlignment="0" applyProtection="0"/>
    <xf numFmtId="0" fontId="102" fillId="68" borderId="86" applyNumberFormat="0" applyAlignment="0" applyProtection="0"/>
    <xf numFmtId="0" fontId="102" fillId="68" borderId="86" applyNumberFormat="0" applyAlignment="0" applyProtection="0"/>
    <xf numFmtId="0" fontId="103" fillId="0" borderId="87" applyNumberFormat="0" applyFill="0" applyAlignment="0" applyProtection="0"/>
    <xf numFmtId="0" fontId="91" fillId="81" borderId="75" applyNumberFormat="0" applyAlignment="0" applyProtection="0"/>
    <xf numFmtId="0" fontId="91" fillId="81" borderId="75" applyNumberFormat="0" applyAlignment="0" applyProtection="0"/>
    <xf numFmtId="0" fontId="101" fillId="68" borderId="86" applyNumberFormat="0" applyAlignment="0" applyProtection="0"/>
    <xf numFmtId="0" fontId="101" fillId="68" borderId="86" applyNumberFormat="0" applyAlignment="0" applyProtection="0"/>
    <xf numFmtId="0" fontId="91" fillId="81" borderId="85" applyNumberFormat="0" applyAlignment="0" applyProtection="0"/>
    <xf numFmtId="0" fontId="91" fillId="81" borderId="85"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101" fillId="68" borderId="86" applyNumberFormat="0" applyAlignment="0" applyProtection="0"/>
    <xf numFmtId="0" fontId="104" fillId="0" borderId="87" applyNumberFormat="0" applyFill="0" applyAlignment="0" applyProtection="0"/>
    <xf numFmtId="0" fontId="103" fillId="0" borderId="87" applyNumberFormat="0" applyFill="0" applyAlignment="0" applyProtection="0"/>
    <xf numFmtId="0" fontId="102" fillId="68" borderId="86" applyNumberFormat="0" applyAlignment="0" applyProtection="0"/>
    <xf numFmtId="0" fontId="103" fillId="0" borderId="92" applyNumberFormat="0" applyFill="0" applyAlignment="0" applyProtection="0"/>
    <xf numFmtId="0" fontId="103" fillId="0" borderId="92" applyNumberFormat="0" applyFill="0" applyAlignment="0" applyProtection="0"/>
    <xf numFmtId="0" fontId="101" fillId="68" borderId="91" applyNumberFormat="0" applyAlignment="0" applyProtection="0"/>
    <xf numFmtId="0" fontId="95" fillId="81" borderId="91" applyNumberForma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8" fillId="58" borderId="89">
      <alignment horizontal="right" vertical="center"/>
    </xf>
    <xf numFmtId="0" fontId="77" fillId="58" borderId="94">
      <alignment horizontal="right" vertical="center"/>
    </xf>
    <xf numFmtId="0" fontId="87" fillId="84" borderId="93" applyNumberFormat="0" applyFont="0" applyAlignment="0" applyProtection="0"/>
    <xf numFmtId="0" fontId="77" fillId="59" borderId="89">
      <alignment horizontal="right" vertical="center"/>
    </xf>
    <xf numFmtId="0" fontId="96" fillId="81" borderId="91" applyNumberFormat="0" applyAlignment="0" applyProtection="0"/>
    <xf numFmtId="0" fontId="101" fillId="68" borderId="96" applyNumberFormat="0" applyAlignment="0" applyProtection="0"/>
    <xf numFmtId="0" fontId="77" fillId="58" borderId="94">
      <alignment horizontal="right" vertical="center"/>
    </xf>
    <xf numFmtId="0" fontId="95" fillId="81" borderId="91" applyNumberFormat="0" applyAlignment="0" applyProtection="0"/>
    <xf numFmtId="0" fontId="91" fillId="81" borderId="90" applyNumberFormat="0" applyAlignment="0" applyProtection="0"/>
    <xf numFmtId="49" fontId="47" fillId="0" borderId="94" applyNumberFormat="0" applyFont="0" applyFill="0" applyBorder="0" applyProtection="0">
      <alignment horizontal="left" vertical="center" indent="2"/>
    </xf>
    <xf numFmtId="0" fontId="92" fillId="81" borderId="90" applyNumberFormat="0" applyAlignment="0" applyProtection="0"/>
    <xf numFmtId="0" fontId="104" fillId="0" borderId="92" applyNumberFormat="0" applyFill="0" applyAlignment="0" applyProtection="0"/>
    <xf numFmtId="49" fontId="76" fillId="0" borderId="94" applyNumberFormat="0" applyFill="0" applyBorder="0" applyProtection="0">
      <alignment horizontal="left" vertical="center"/>
    </xf>
    <xf numFmtId="4" fontId="78" fillId="58" borderId="94">
      <alignment horizontal="right" vertical="center"/>
    </xf>
    <xf numFmtId="0" fontId="10" fillId="84" borderId="93" applyNumberFormat="0" applyFont="0" applyAlignment="0" applyProtection="0"/>
    <xf numFmtId="0" fontId="102" fillId="68" borderId="91" applyNumberFormat="0" applyAlignment="0" applyProtection="0"/>
    <xf numFmtId="0" fontId="87" fillId="84" borderId="93" applyNumberFormat="0" applyFont="0" applyAlignment="0" applyProtection="0"/>
    <xf numFmtId="0" fontId="96" fillId="81" borderId="91" applyNumberFormat="0" applyAlignment="0" applyProtection="0"/>
    <xf numFmtId="0" fontId="10" fillId="0" borderId="0"/>
    <xf numFmtId="0" fontId="96" fillId="81" borderId="91" applyNumberFormat="0" applyAlignment="0" applyProtection="0"/>
    <xf numFmtId="49" fontId="47" fillId="0" borderId="99" applyNumberFormat="0" applyFont="0" applyFill="0" applyBorder="0" applyProtection="0">
      <alignment horizontal="left" vertical="center" indent="2"/>
    </xf>
    <xf numFmtId="49" fontId="76" fillId="0" borderId="94" applyNumberFormat="0" applyFill="0" applyBorder="0" applyProtection="0">
      <alignment horizontal="left" vertical="center"/>
    </xf>
    <xf numFmtId="0" fontId="77" fillId="59" borderId="99">
      <alignment horizontal="right" vertical="center"/>
    </xf>
    <xf numFmtId="0" fontId="91" fillId="81" borderId="90" applyNumberFormat="0" applyAlignment="0" applyProtection="0"/>
    <xf numFmtId="0" fontId="95" fillId="81" borderId="91" applyNumberFormat="0" applyAlignment="0" applyProtection="0"/>
    <xf numFmtId="0" fontId="103" fillId="0" borderId="92" applyNumberFormat="0" applyFill="0" applyAlignment="0" applyProtection="0"/>
    <xf numFmtId="4" fontId="77" fillId="58" borderId="94">
      <alignment horizontal="right" vertical="center"/>
    </xf>
    <xf numFmtId="0" fontId="73" fillId="0" borderId="0"/>
    <xf numFmtId="0" fontId="5" fillId="0" borderId="0"/>
    <xf numFmtId="0" fontId="5" fillId="0" borderId="0"/>
    <xf numFmtId="0" fontId="5" fillId="0" borderId="0"/>
    <xf numFmtId="0" fontId="5" fillId="0" borderId="0"/>
    <xf numFmtId="0" fontId="5" fillId="0" borderId="0"/>
    <xf numFmtId="0" fontId="87" fillId="84" borderId="93" applyNumberFormat="0" applyFont="0" applyAlignment="0" applyProtection="0"/>
    <xf numFmtId="0" fontId="5" fillId="0" borderId="0"/>
    <xf numFmtId="0" fontId="5" fillId="0" borderId="0"/>
    <xf numFmtId="0" fontId="77" fillId="59" borderId="94">
      <alignment horizontal="right" vertical="center"/>
    </xf>
    <xf numFmtId="0" fontId="10" fillId="84" borderId="98" applyNumberFormat="0" applyFont="0" applyAlignment="0" applyProtection="0"/>
    <xf numFmtId="0" fontId="96" fillId="81" borderId="96" applyNumberFormat="0" applyAlignment="0" applyProtection="0"/>
    <xf numFmtId="4" fontId="78" fillId="58" borderId="94">
      <alignment horizontal="right" vertical="center"/>
    </xf>
    <xf numFmtId="0" fontId="104" fillId="0" borderId="92" applyNumberFormat="0" applyFill="0" applyAlignment="0" applyProtection="0"/>
    <xf numFmtId="0" fontId="102" fillId="68" borderId="91" applyNumberFormat="0" applyAlignment="0" applyProtection="0"/>
    <xf numFmtId="0" fontId="103" fillId="0" borderId="87" applyNumberFormat="0" applyFill="0" applyAlignment="0" applyProtection="0"/>
    <xf numFmtId="0" fontId="103" fillId="0" borderId="87" applyNumberFormat="0" applyFill="0" applyAlignment="0" applyProtection="0"/>
    <xf numFmtId="0" fontId="5" fillId="0" borderId="0"/>
    <xf numFmtId="0" fontId="101" fillId="68" borderId="86" applyNumberFormat="0" applyAlignment="0" applyProtection="0"/>
    <xf numFmtId="0" fontId="104"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2" fillId="68" borderId="91" applyNumberFormat="0" applyAlignment="0" applyProtection="0"/>
    <xf numFmtId="0" fontId="101" fillId="68" borderId="91" applyNumberFormat="0" applyAlignment="0" applyProtection="0"/>
    <xf numFmtId="0" fontId="95" fillId="81" borderId="91" applyNumberFormat="0" applyAlignment="0" applyProtection="0"/>
    <xf numFmtId="0" fontId="102" fillId="68" borderId="91" applyNumberFormat="0" applyAlignment="0" applyProtection="0"/>
    <xf numFmtId="0" fontId="77" fillId="59" borderId="94">
      <alignment horizontal="right" vertical="center"/>
    </xf>
    <xf numFmtId="0" fontId="73" fillId="0" borderId="0"/>
    <xf numFmtId="0" fontId="101" fillId="68" borderId="86" applyNumberFormat="0" applyAlignment="0" applyProtection="0"/>
    <xf numFmtId="0" fontId="95" fillId="81" borderId="86" applyNumberFormat="0" applyAlignment="0" applyProtection="0"/>
    <xf numFmtId="0" fontId="96" fillId="81" borderId="86" applyNumberFormat="0" applyAlignment="0" applyProtection="0"/>
    <xf numFmtId="0" fontId="101" fillId="68" borderId="91" applyNumberFormat="0" applyAlignment="0" applyProtection="0"/>
    <xf numFmtId="0" fontId="102" fillId="68" borderId="86" applyNumberFormat="0" applyAlignment="0" applyProtection="0"/>
    <xf numFmtId="0" fontId="96" fillId="81" borderId="86" applyNumberFormat="0" applyAlignment="0" applyProtection="0"/>
    <xf numFmtId="0" fontId="87" fillId="84" borderId="98" applyNumberFormat="0" applyFont="0" applyAlignment="0" applyProtection="0"/>
    <xf numFmtId="0" fontId="96" fillId="81" borderId="86" applyNumberFormat="0" applyAlignment="0" applyProtection="0"/>
    <xf numFmtId="0" fontId="101" fillId="68" borderId="91" applyNumberFormat="0" applyAlignment="0" applyProtection="0"/>
    <xf numFmtId="0" fontId="102" fillId="68" borderId="91" applyNumberFormat="0" applyAlignment="0" applyProtection="0"/>
    <xf numFmtId="0" fontId="92" fillId="81" borderId="85" applyNumberFormat="0" applyAlignment="0" applyProtection="0"/>
    <xf numFmtId="9" fontId="5" fillId="0" borderId="0" applyFont="0" applyFill="0" applyBorder="0" applyAlignment="0" applyProtection="0"/>
    <xf numFmtId="0" fontId="102" fillId="68" borderId="91" applyNumberFormat="0" applyAlignment="0" applyProtection="0"/>
    <xf numFmtId="0" fontId="104" fillId="0" borderId="92" applyNumberFormat="0" applyFill="0" applyAlignment="0" applyProtection="0"/>
    <xf numFmtId="0" fontId="77" fillId="59" borderId="94">
      <alignment horizontal="right" vertical="center"/>
    </xf>
    <xf numFmtId="0" fontId="103" fillId="0" borderId="97" applyNumberFormat="0" applyFill="0" applyAlignment="0" applyProtection="0"/>
    <xf numFmtId="0" fontId="95" fillId="81" borderId="91" applyNumberFormat="0" applyAlignment="0" applyProtection="0"/>
    <xf numFmtId="0" fontId="104" fillId="0" borderId="97" applyNumberFormat="0" applyFill="0" applyAlignment="0" applyProtection="0"/>
    <xf numFmtId="9" fontId="10" fillId="0" borderId="0" applyFont="0" applyFill="0" applyBorder="0" applyAlignment="0" applyProtection="0"/>
    <xf numFmtId="0" fontId="47" fillId="61" borderId="94"/>
    <xf numFmtId="0" fontId="10" fillId="84" borderId="93" applyNumberFormat="0" applyFont="0" applyAlignment="0" applyProtection="0"/>
    <xf numFmtId="0" fontId="95" fillId="81" borderId="96" applyNumberFormat="0" applyAlignment="0" applyProtection="0"/>
    <xf numFmtId="0" fontId="95" fillId="81" borderId="91" applyNumberFormat="0" applyAlignment="0" applyProtection="0"/>
    <xf numFmtId="0" fontId="92" fillId="81" borderId="90" applyNumberFormat="0" applyAlignment="0" applyProtection="0"/>
    <xf numFmtId="0" fontId="10" fillId="84" borderId="93" applyNumberFormat="0" applyFont="0" applyAlignment="0" applyProtection="0"/>
    <xf numFmtId="0" fontId="78" fillId="58" borderId="94">
      <alignment horizontal="right" vertical="center"/>
    </xf>
    <xf numFmtId="0" fontId="77" fillId="59" borderId="94">
      <alignment horizontal="right" vertical="center"/>
    </xf>
    <xf numFmtId="0" fontId="96" fillId="81" borderId="86" applyNumberFormat="0" applyAlignment="0" applyProtection="0"/>
    <xf numFmtId="0" fontId="77" fillId="59" borderId="94">
      <alignment horizontal="right" vertical="center"/>
    </xf>
    <xf numFmtId="4" fontId="77" fillId="59" borderId="89">
      <alignment horizontal="right" vertical="center"/>
    </xf>
    <xf numFmtId="0" fontId="78" fillId="58" borderId="89">
      <alignment horizontal="right" vertical="center"/>
    </xf>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101"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87" fillId="84" borderId="88" applyNumberFormat="0" applyFont="0" applyAlignment="0" applyProtection="0"/>
    <xf numFmtId="0" fontId="87" fillId="84" borderId="88" applyNumberFormat="0" applyFont="0" applyAlignment="0" applyProtection="0"/>
    <xf numFmtId="0" fontId="104" fillId="0" borderId="87" applyNumberFormat="0" applyFill="0" applyAlignment="0" applyProtection="0"/>
    <xf numFmtId="0" fontId="104" fillId="0" borderId="87" applyNumberFormat="0" applyFill="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91" fillId="81" borderId="85" applyNumberFormat="0" applyAlignment="0" applyProtection="0"/>
    <xf numFmtId="0" fontId="95" fillId="81" borderId="91" applyNumberFormat="0" applyAlignment="0" applyProtection="0"/>
    <xf numFmtId="0" fontId="92" fillId="81" borderId="85" applyNumberFormat="0" applyAlignment="0" applyProtection="0"/>
    <xf numFmtId="0" fontId="92" fillId="81" borderId="95" applyNumberFormat="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4" fontId="77" fillId="59" borderId="94">
      <alignment horizontal="right" vertical="center"/>
    </xf>
    <xf numFmtId="168" fontId="5" fillId="0" borderId="0" applyFont="0" applyFill="0" applyBorder="0" applyAlignment="0" applyProtection="0"/>
    <xf numFmtId="173" fontId="5" fillId="0" borderId="0" applyFont="0" applyFill="0" applyBorder="0" applyAlignment="0" applyProtection="0"/>
    <xf numFmtId="43" fontId="5" fillId="0" borderId="0" applyFont="0" applyFill="0" applyBorder="0" applyAlignment="0" applyProtection="0"/>
    <xf numFmtId="0" fontId="104" fillId="0" borderId="87" applyNumberFormat="0" applyFill="0" applyAlignment="0" applyProtection="0"/>
    <xf numFmtId="0" fontId="87" fillId="84" borderId="88" applyNumberFormat="0" applyFont="0" applyAlignment="0" applyProtection="0"/>
    <xf numFmtId="0" fontId="103" fillId="0" borderId="87" applyNumberFormat="0" applyFill="0" applyAlignment="0" applyProtection="0"/>
    <xf numFmtId="0" fontId="102" fillId="68" borderId="91" applyNumberFormat="0" applyAlignment="0" applyProtection="0"/>
    <xf numFmtId="0" fontId="10" fillId="0" borderId="0"/>
    <xf numFmtId="0" fontId="87" fillId="84" borderId="93" applyNumberFormat="0" applyFont="0" applyAlignment="0" applyProtection="0"/>
    <xf numFmtId="0" fontId="47" fillId="61" borderId="99"/>
    <xf numFmtId="0" fontId="10" fillId="84" borderId="93" applyNumberFormat="0" applyFont="0" applyAlignment="0" applyProtection="0"/>
    <xf numFmtId="0" fontId="5" fillId="0" borderId="0"/>
    <xf numFmtId="0" fontId="5" fillId="0" borderId="0"/>
    <xf numFmtId="0" fontId="95" fillId="81" borderId="91" applyNumberFormat="0" applyAlignment="0" applyProtection="0"/>
    <xf numFmtId="0" fontId="87" fillId="84" borderId="88" applyNumberFormat="0" applyFont="0" applyAlignment="0" applyProtection="0"/>
    <xf numFmtId="4" fontId="77" fillId="59" borderId="89">
      <alignment horizontal="right" vertical="center"/>
    </xf>
    <xf numFmtId="0" fontId="10" fillId="0" borderId="0"/>
    <xf numFmtId="0" fontId="103" fillId="0" borderId="92" applyNumberFormat="0" applyFill="0" applyAlignment="0" applyProtection="0"/>
    <xf numFmtId="0" fontId="101" fillId="68" borderId="91" applyNumberFormat="0" applyAlignment="0" applyProtection="0"/>
    <xf numFmtId="0" fontId="91" fillId="81" borderId="90" applyNumberFormat="0" applyAlignment="0" applyProtection="0"/>
    <xf numFmtId="9" fontId="5" fillId="0" borderId="0" applyFont="0" applyFill="0" applyBorder="0" applyAlignment="0" applyProtection="0"/>
    <xf numFmtId="0" fontId="102" fillId="68" borderId="91" applyNumberFormat="0" applyAlignment="0" applyProtection="0"/>
    <xf numFmtId="9" fontId="5" fillId="0" borderId="0" applyFont="0" applyFill="0" applyBorder="0" applyAlignment="0" applyProtection="0"/>
    <xf numFmtId="0" fontId="10" fillId="84" borderId="88" applyNumberFormat="0" applyFont="0" applyAlignment="0" applyProtection="0"/>
    <xf numFmtId="0" fontId="87" fillId="84" borderId="88" applyNumberFormat="0" applyFont="0" applyAlignment="0" applyProtection="0"/>
    <xf numFmtId="0" fontId="87" fillId="84" borderId="93" applyNumberFormat="0" applyFont="0" applyAlignment="0" applyProtection="0"/>
    <xf numFmtId="0" fontId="91" fillId="81" borderId="90" applyNumberFormat="0" applyAlignment="0" applyProtection="0"/>
    <xf numFmtId="0" fontId="102" fillId="68" borderId="91"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1" fillId="81" borderId="85" applyNumberFormat="0" applyAlignment="0" applyProtection="0"/>
    <xf numFmtId="0" fontId="103" fillId="0" borderId="97" applyNumberFormat="0" applyFill="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102" fillId="68" borderId="86" applyNumberFormat="0" applyAlignment="0" applyProtection="0"/>
    <xf numFmtId="0" fontId="104" fillId="0" borderId="87" applyNumberFormat="0" applyFill="0" applyAlignment="0" applyProtection="0"/>
    <xf numFmtId="0" fontId="101" fillId="68" borderId="91" applyNumberFormat="0" applyAlignment="0" applyProtection="0"/>
    <xf numFmtId="0" fontId="10" fillId="84" borderId="88" applyNumberFormat="0" applyFont="0" applyAlignment="0" applyProtection="0"/>
    <xf numFmtId="4" fontId="77" fillId="59" borderId="89">
      <alignment horizontal="right" vertical="center"/>
    </xf>
    <xf numFmtId="4" fontId="77" fillId="59" borderId="89">
      <alignment horizontal="right" vertical="center"/>
    </xf>
    <xf numFmtId="0" fontId="96" fillId="81" borderId="91" applyNumberFormat="0" applyAlignment="0" applyProtection="0"/>
    <xf numFmtId="0" fontId="10" fillId="84" borderId="93" applyNumberFormat="0" applyFont="0" applyAlignment="0" applyProtection="0"/>
    <xf numFmtId="0" fontId="87" fillId="84" borderId="98" applyNumberFormat="0" applyFont="0" applyAlignment="0" applyProtection="0"/>
    <xf numFmtId="0" fontId="95" fillId="81" borderId="91" applyNumberFormat="0" applyAlignment="0" applyProtection="0"/>
    <xf numFmtId="0" fontId="77" fillId="58" borderId="94">
      <alignment horizontal="right" vertical="center"/>
    </xf>
    <xf numFmtId="0" fontId="104" fillId="0" borderId="92" applyNumberFormat="0" applyFill="0" applyAlignment="0" applyProtection="0"/>
    <xf numFmtId="0" fontId="104" fillId="0" borderId="92" applyNumberFormat="0" applyFill="0" applyAlignment="0" applyProtection="0"/>
    <xf numFmtId="0" fontId="10" fillId="84" borderId="93" applyNumberFormat="0" applyFont="0" applyAlignment="0" applyProtection="0"/>
    <xf numFmtId="4" fontId="77" fillId="59" borderId="94">
      <alignment horizontal="right" vertical="center"/>
    </xf>
    <xf numFmtId="0" fontId="96" fillId="81" borderId="91" applyNumberFormat="0" applyAlignment="0" applyProtection="0"/>
    <xf numFmtId="0" fontId="87" fillId="84" borderId="98" applyNumberFormat="0" applyFont="0" applyAlignment="0" applyProtection="0"/>
    <xf numFmtId="0" fontId="96" fillId="81" borderId="91" applyNumberFormat="0" applyAlignment="0" applyProtection="0"/>
    <xf numFmtId="0" fontId="102" fillId="68" borderId="91" applyNumberFormat="0" applyAlignment="0" applyProtection="0"/>
    <xf numFmtId="0" fontId="104" fillId="0" borderId="92" applyNumberFormat="0" applyFill="0" applyAlignment="0" applyProtection="0"/>
    <xf numFmtId="0" fontId="102" fillId="68" borderId="91" applyNumberFormat="0" applyAlignment="0" applyProtection="0"/>
    <xf numFmtId="0" fontId="77" fillId="59" borderId="94">
      <alignment horizontal="right" vertical="center"/>
    </xf>
    <xf numFmtId="0" fontId="95" fillId="81" borderId="91" applyNumberFormat="0" applyAlignment="0" applyProtection="0"/>
    <xf numFmtId="0" fontId="102" fillId="68" borderId="91" applyNumberFormat="0" applyAlignment="0" applyProtection="0"/>
    <xf numFmtId="0" fontId="96" fillId="81" borderId="96" applyNumberFormat="0" applyAlignment="0" applyProtection="0"/>
    <xf numFmtId="0" fontId="102" fillId="68" borderId="91" applyNumberFormat="0" applyAlignment="0" applyProtection="0"/>
    <xf numFmtId="0" fontId="101" fillId="68" borderId="91" applyNumberFormat="0" applyAlignment="0" applyProtection="0"/>
    <xf numFmtId="0" fontId="96" fillId="81" borderId="91" applyNumberFormat="0" applyAlignment="0" applyProtection="0"/>
    <xf numFmtId="0" fontId="92" fillId="81" borderId="90" applyNumberFormat="0" applyAlignment="0" applyProtection="0"/>
    <xf numFmtId="0" fontId="92" fillId="81" borderId="90" applyNumberFormat="0" applyAlignment="0" applyProtection="0"/>
    <xf numFmtId="4" fontId="77" fillId="58" borderId="99">
      <alignment horizontal="right" vertical="center"/>
    </xf>
    <xf numFmtId="0" fontId="92" fillId="81" borderId="90" applyNumberFormat="0" applyAlignment="0" applyProtection="0"/>
    <xf numFmtId="0" fontId="101" fillId="68" borderId="91" applyNumberFormat="0" applyAlignment="0" applyProtection="0"/>
    <xf numFmtId="0" fontId="104" fillId="0" borderId="92" applyNumberFormat="0" applyFill="0" applyAlignment="0" applyProtection="0"/>
    <xf numFmtId="4" fontId="78" fillId="58" borderId="94">
      <alignment horizontal="right" vertical="center"/>
    </xf>
    <xf numFmtId="0" fontId="10" fillId="84" borderId="93" applyNumberFormat="0" applyFont="0" applyAlignment="0" applyProtection="0"/>
    <xf numFmtId="0" fontId="101" fillId="68" borderId="91" applyNumberFormat="0" applyAlignment="0" applyProtection="0"/>
    <xf numFmtId="0" fontId="96" fillId="81" borderId="91" applyNumberFormat="0" applyAlignment="0" applyProtection="0"/>
    <xf numFmtId="0" fontId="103" fillId="0" borderId="92" applyNumberFormat="0" applyFill="0" applyAlignment="0" applyProtection="0"/>
    <xf numFmtId="0" fontId="102" fillId="68" borderId="96" applyNumberFormat="0" applyAlignment="0" applyProtection="0"/>
    <xf numFmtId="0" fontId="102" fillId="68" borderId="91" applyNumberFormat="0" applyAlignment="0" applyProtection="0"/>
    <xf numFmtId="0" fontId="96" fillId="81" borderId="91" applyNumberFormat="0" applyAlignment="0" applyProtection="0"/>
    <xf numFmtId="0" fontId="77" fillId="59" borderId="94">
      <alignment horizontal="right" vertical="center"/>
    </xf>
    <xf numFmtId="0" fontId="95" fillId="81" borderId="91" applyNumberFormat="0" applyAlignment="0" applyProtection="0"/>
    <xf numFmtId="0" fontId="103" fillId="0" borderId="92" applyNumberFormat="0" applyFill="0" applyAlignment="0" applyProtection="0"/>
    <xf numFmtId="0" fontId="91" fillId="81" borderId="90" applyNumberFormat="0" applyAlignment="0" applyProtection="0"/>
    <xf numFmtId="0" fontId="103" fillId="0" borderId="92" applyNumberFormat="0" applyFill="0" applyAlignment="0" applyProtection="0"/>
    <xf numFmtId="0" fontId="78" fillId="58" borderId="94">
      <alignment horizontal="right" vertical="center"/>
    </xf>
    <xf numFmtId="0" fontId="96" fillId="81" borderId="91" applyNumberFormat="0" applyAlignment="0" applyProtection="0"/>
    <xf numFmtId="0" fontId="95" fillId="81" borderId="91" applyNumberFormat="0" applyAlignment="0" applyProtection="0"/>
    <xf numFmtId="0" fontId="102" fillId="68" borderId="96" applyNumberFormat="0" applyAlignment="0" applyProtection="0"/>
    <xf numFmtId="0" fontId="102" fillId="68" borderId="86" applyNumberFormat="0" applyAlignment="0" applyProtection="0"/>
    <xf numFmtId="0" fontId="104" fillId="0" borderId="92" applyNumberFormat="0" applyFill="0" applyAlignment="0" applyProtection="0"/>
    <xf numFmtId="171" fontId="47" fillId="62" borderId="94" applyNumberFormat="0" applyFont="0" applyBorder="0" applyAlignment="0" applyProtection="0">
      <alignment horizontal="right" vertical="center"/>
    </xf>
    <xf numFmtId="0" fontId="92" fillId="81" borderId="95" applyNumberFormat="0" applyAlignment="0" applyProtection="0"/>
    <xf numFmtId="0" fontId="104" fillId="0" borderId="92" applyNumberFormat="0" applyFill="0" applyAlignment="0" applyProtection="0"/>
    <xf numFmtId="0" fontId="73" fillId="0" borderId="0"/>
    <xf numFmtId="0" fontId="73" fillId="0" borderId="0"/>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2" fillId="81" borderId="85" applyNumberFormat="0" applyAlignment="0" applyProtection="0"/>
    <xf numFmtId="0" fontId="102" fillId="68" borderId="91" applyNumberFormat="0" applyAlignment="0" applyProtection="0"/>
    <xf numFmtId="4" fontId="77" fillId="59" borderId="99">
      <alignment horizontal="right" vertical="center"/>
    </xf>
    <xf numFmtId="0" fontId="91" fillId="81" borderId="90" applyNumberFormat="0" applyAlignment="0" applyProtection="0"/>
    <xf numFmtId="0" fontId="96" fillId="81" borderId="96" applyNumberFormat="0" applyAlignment="0" applyProtection="0"/>
    <xf numFmtId="0" fontId="95" fillId="81" borderId="91" applyNumberFormat="0" applyAlignment="0" applyProtection="0"/>
    <xf numFmtId="4" fontId="77" fillId="59" borderId="89">
      <alignment horizontal="right" vertical="center"/>
    </xf>
    <xf numFmtId="0" fontId="104" fillId="0" borderId="92" applyNumberFormat="0" applyFill="0" applyAlignment="0" applyProtection="0"/>
    <xf numFmtId="0" fontId="78" fillId="58" borderId="89">
      <alignment horizontal="right" vertical="center"/>
    </xf>
    <xf numFmtId="0" fontId="77" fillId="58" borderId="94">
      <alignment horizontal="right" vertical="center"/>
    </xf>
    <xf numFmtId="0" fontId="77" fillId="59" borderId="94">
      <alignment horizontal="right" vertical="center"/>
    </xf>
    <xf numFmtId="0" fontId="91" fillId="81" borderId="90" applyNumberFormat="0" applyAlignment="0" applyProtection="0"/>
    <xf numFmtId="0" fontId="103" fillId="0" borderId="92" applyNumberFormat="0" applyFill="0" applyAlignment="0" applyProtection="0"/>
    <xf numFmtId="0" fontId="102" fillId="68" borderId="91" applyNumberFormat="0" applyAlignment="0" applyProtection="0"/>
    <xf numFmtId="0" fontId="102" fillId="68" borderId="91" applyNumberFormat="0" applyAlignment="0" applyProtection="0"/>
    <xf numFmtId="0" fontId="77" fillId="59" borderId="94">
      <alignment horizontal="right" vertical="center"/>
    </xf>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1"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6" fillId="81"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104" fillId="0" borderId="87" applyNumberFormat="0" applyFill="0" applyAlignment="0" applyProtection="0"/>
    <xf numFmtId="0" fontId="104" fillId="0" borderId="87" applyNumberFormat="0" applyFill="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4" fillId="0" borderId="87" applyNumberFormat="0" applyFill="0" applyAlignment="0" applyProtection="0"/>
    <xf numFmtId="0" fontId="104" fillId="0" borderId="87" applyNumberFormat="0" applyFill="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10" fillId="84" borderId="88" applyNumberFormat="0" applyFont="0" applyAlignment="0" applyProtection="0"/>
    <xf numFmtId="0" fontId="10" fillId="84" borderId="88" applyNumberFormat="0" applyFont="0" applyAlignment="0" applyProtection="0"/>
    <xf numFmtId="0" fontId="103" fillId="0" borderId="77" applyNumberFormat="0" applyFill="0" applyAlignment="0" applyProtection="0"/>
    <xf numFmtId="0" fontId="103" fillId="0" borderId="77" applyNumberFormat="0" applyFill="0" applyAlignment="0" applyProtection="0"/>
    <xf numFmtId="0" fontId="103"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3" fillId="0" borderId="77" applyNumberFormat="0" applyFill="0" applyAlignment="0" applyProtection="0"/>
    <xf numFmtId="0" fontId="103" fillId="0" borderId="77" applyNumberFormat="0" applyFill="0" applyAlignment="0" applyProtection="0"/>
    <xf numFmtId="0" fontId="103" fillId="0" borderId="77" applyNumberFormat="0" applyFill="0" applyAlignment="0" applyProtection="0"/>
    <xf numFmtId="0" fontId="103" fillId="0" borderId="77" applyNumberFormat="0" applyFill="0" applyAlignment="0" applyProtection="0"/>
    <xf numFmtId="0" fontId="101" fillId="68" borderId="76" applyNumberFormat="0" applyAlignment="0" applyProtection="0"/>
    <xf numFmtId="0" fontId="101" fillId="68" borderId="76" applyNumberFormat="0" applyAlignment="0" applyProtection="0"/>
    <xf numFmtId="0" fontId="101" fillId="68" borderId="76" applyNumberFormat="0" applyAlignment="0" applyProtection="0"/>
    <xf numFmtId="0" fontId="101"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1" fillId="68" borderId="76" applyNumberFormat="0" applyAlignment="0" applyProtection="0"/>
    <xf numFmtId="0" fontId="101" fillId="68" borderId="76" applyNumberFormat="0" applyAlignment="0" applyProtection="0"/>
    <xf numFmtId="0" fontId="101" fillId="68" borderId="76" applyNumberFormat="0" applyAlignment="0" applyProtection="0"/>
    <xf numFmtId="0" fontId="87" fillId="84" borderId="88" applyNumberFormat="0" applyFont="0" applyAlignment="0" applyProtection="0"/>
    <xf numFmtId="0" fontId="91" fillId="81" borderId="90" applyNumberFormat="0" applyAlignment="0" applyProtection="0"/>
    <xf numFmtId="0" fontId="77" fillId="59" borderId="94">
      <alignment horizontal="right" vertical="center"/>
    </xf>
    <xf numFmtId="0" fontId="101" fillId="68" borderId="91" applyNumberFormat="0" applyAlignment="0" applyProtection="0"/>
    <xf numFmtId="0" fontId="95" fillId="81" borderId="91" applyNumberFormat="0" applyAlignment="0" applyProtection="0"/>
    <xf numFmtId="0" fontId="96" fillId="81" borderId="91" applyNumberFormat="0" applyAlignment="0" applyProtection="0"/>
    <xf numFmtId="0" fontId="95" fillId="81" borderId="91" applyNumberFormat="0" applyAlignment="0" applyProtection="0"/>
    <xf numFmtId="0" fontId="91" fillId="81" borderId="90" applyNumberFormat="0" applyAlignment="0" applyProtection="0"/>
    <xf numFmtId="0" fontId="102" fillId="68" borderId="96" applyNumberFormat="0" applyAlignment="0" applyProtection="0"/>
    <xf numFmtId="0" fontId="78" fillId="58" borderId="94">
      <alignment horizontal="right" vertical="center"/>
    </xf>
    <xf numFmtId="0" fontId="78" fillId="58" borderId="94">
      <alignment horizontal="right" vertical="center"/>
    </xf>
    <xf numFmtId="0" fontId="92" fillId="81" borderId="90" applyNumberFormat="0" applyAlignment="0" applyProtection="0"/>
    <xf numFmtId="0" fontId="87" fillId="84" borderId="93" applyNumberFormat="0" applyFont="0" applyAlignment="0" applyProtection="0"/>
    <xf numFmtId="0" fontId="96" fillId="81" borderId="91" applyNumberFormat="0" applyAlignment="0" applyProtection="0"/>
    <xf numFmtId="0" fontId="104" fillId="0" borderId="92" applyNumberFormat="0" applyFill="0" applyAlignment="0" applyProtection="0"/>
    <xf numFmtId="4" fontId="77" fillId="58" borderId="94">
      <alignment horizontal="right" vertical="center"/>
    </xf>
    <xf numFmtId="0" fontId="95" fillId="81" borderId="96" applyNumberFormat="0" applyAlignment="0" applyProtection="0"/>
    <xf numFmtId="0" fontId="101" fillId="68" borderId="91" applyNumberFormat="0" applyAlignment="0" applyProtection="0"/>
    <xf numFmtId="0" fontId="96" fillId="81" borderId="91" applyNumberFormat="0" applyAlignment="0" applyProtection="0"/>
    <xf numFmtId="0" fontId="95" fillId="81" borderId="91" applyNumberFormat="0" applyAlignment="0" applyProtection="0"/>
    <xf numFmtId="0" fontId="101" fillId="68" borderId="101" applyNumberFormat="0" applyAlignment="0" applyProtection="0"/>
    <xf numFmtId="0" fontId="102" fillId="68" borderId="86" applyNumberFormat="0" applyAlignment="0" applyProtection="0"/>
    <xf numFmtId="0" fontId="103" fillId="0" borderId="87" applyNumberFormat="0" applyFill="0" applyAlignment="0" applyProtection="0"/>
    <xf numFmtId="0" fontId="102" fillId="68" borderId="86" applyNumberFormat="0" applyAlignment="0" applyProtection="0"/>
    <xf numFmtId="0" fontId="104" fillId="0" borderId="87" applyNumberFormat="0" applyFill="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91" fillId="81" borderId="75" applyNumberFormat="0" applyAlignment="0" applyProtection="0"/>
    <xf numFmtId="0" fontId="91" fillId="81" borderId="75" applyNumberFormat="0" applyAlignment="0" applyProtection="0"/>
    <xf numFmtId="0" fontId="91"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1" fillId="81" borderId="75" applyNumberFormat="0" applyAlignment="0" applyProtection="0"/>
    <xf numFmtId="0" fontId="91" fillId="81" borderId="75" applyNumberFormat="0" applyAlignment="0" applyProtection="0"/>
    <xf numFmtId="0" fontId="91" fillId="81" borderId="75" applyNumberFormat="0" applyAlignment="0" applyProtection="0"/>
    <xf numFmtId="0" fontId="91" fillId="81" borderId="75" applyNumberFormat="0" applyAlignment="0" applyProtection="0"/>
    <xf numFmtId="0" fontId="91" fillId="81" borderId="75" applyNumberFormat="0" applyAlignment="0" applyProtection="0"/>
    <xf numFmtId="0" fontId="91" fillId="81" borderId="75" applyNumberFormat="0" applyAlignment="0" applyProtection="0"/>
    <xf numFmtId="0" fontId="91" fillId="81" borderId="75" applyNumberFormat="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2" fillId="81" borderId="85" applyNumberFormat="0" applyAlignment="0" applyProtection="0"/>
    <xf numFmtId="0" fontId="92" fillId="81" borderId="85" applyNumberFormat="0" applyAlignment="0" applyProtection="0"/>
    <xf numFmtId="0" fontId="91" fillId="81" borderId="85"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4" fontId="47" fillId="61" borderId="94"/>
    <xf numFmtId="0" fontId="104" fillId="0" borderId="92" applyNumberFormat="0" applyFill="0" applyAlignment="0" applyProtection="0"/>
    <xf numFmtId="0" fontId="103" fillId="0" borderId="92" applyNumberFormat="0" applyFill="0" applyAlignment="0" applyProtection="0"/>
    <xf numFmtId="0" fontId="104" fillId="0" borderId="87" applyNumberFormat="0" applyFill="0" applyAlignment="0" applyProtection="0"/>
    <xf numFmtId="0" fontId="92" fillId="81" borderId="85" applyNumberFormat="0" applyAlignment="0" applyProtection="0"/>
    <xf numFmtId="0" fontId="92" fillId="81" borderId="85" applyNumberFormat="0" applyAlignment="0" applyProtection="0"/>
    <xf numFmtId="0" fontId="104"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95" fillId="81" borderId="86" applyNumberFormat="0" applyAlignment="0" applyProtection="0"/>
    <xf numFmtId="0" fontId="92" fillId="81" borderId="85" applyNumberFormat="0" applyAlignment="0" applyProtection="0"/>
    <xf numFmtId="0" fontId="102" fillId="68" borderId="86" applyNumberFormat="0" applyAlignment="0" applyProtection="0"/>
    <xf numFmtId="0" fontId="102" fillId="68" borderId="86" applyNumberFormat="0" applyAlignment="0" applyProtection="0"/>
    <xf numFmtId="0" fontId="103" fillId="0" borderId="87" applyNumberFormat="0" applyFill="0" applyAlignment="0" applyProtection="0"/>
    <xf numFmtId="0" fontId="103" fillId="0" borderId="87" applyNumberFormat="0" applyFill="0" applyAlignment="0" applyProtection="0"/>
    <xf numFmtId="0" fontId="102" fillId="68" borderId="86" applyNumberFormat="0" applyAlignment="0" applyProtection="0"/>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1" fillId="81" borderId="85" applyNumberFormat="0" applyAlignment="0" applyProtection="0"/>
    <xf numFmtId="0" fontId="10" fillId="84" borderId="88" applyNumberFormat="0" applyFont="0" applyAlignment="0" applyProtection="0"/>
    <xf numFmtId="0" fontId="87" fillId="84" borderId="88" applyNumberFormat="0" applyFon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101"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1" fillId="68" borderId="71" applyNumberFormat="0" applyAlignment="0" applyProtection="0"/>
    <xf numFmtId="0" fontId="103" fillId="0" borderId="87" applyNumberFormat="0" applyFill="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78" fillId="58" borderId="89">
      <alignment horizontal="right" vertical="center"/>
    </xf>
    <xf numFmtId="4" fontId="77" fillId="58" borderId="89">
      <alignment horizontal="right" vertical="center"/>
    </xf>
    <xf numFmtId="0" fontId="104" fillId="0" borderId="87" applyNumberFormat="0" applyFill="0" applyAlignment="0" applyProtection="0"/>
    <xf numFmtId="0" fontId="104" fillId="0" borderId="87" applyNumberFormat="0" applyFill="0" applyAlignment="0" applyProtection="0"/>
    <xf numFmtId="0" fontId="102" fillId="68" borderId="91" applyNumberFormat="0" applyAlignment="0" applyProtection="0"/>
    <xf numFmtId="0" fontId="101" fillId="68" borderId="91" applyNumberFormat="0" applyAlignment="0" applyProtection="0"/>
    <xf numFmtId="0" fontId="104" fillId="0" borderId="87" applyNumberFormat="0" applyFill="0" applyAlignment="0" applyProtection="0"/>
    <xf numFmtId="0" fontId="102" fillId="68" borderId="86" applyNumberFormat="0" applyAlignment="0" applyProtection="0"/>
    <xf numFmtId="0" fontId="103" fillId="0" borderId="87" applyNumberFormat="0" applyFill="0" applyAlignment="0" applyProtection="0"/>
    <xf numFmtId="0" fontId="103" fillId="0" borderId="87" applyNumberFormat="0" applyFill="0" applyAlignment="0" applyProtection="0"/>
    <xf numFmtId="0" fontId="95" fillId="81" borderId="86" applyNumberFormat="0" applyAlignment="0" applyProtection="0"/>
    <xf numFmtId="0" fontId="95" fillId="81" borderId="86" applyNumberFormat="0" applyAlignment="0" applyProtection="0"/>
    <xf numFmtId="0" fontId="92" fillId="81" borderId="85" applyNumberFormat="0" applyAlignment="0" applyProtection="0"/>
    <xf numFmtId="0" fontId="102" fillId="68" borderId="91" applyNumberFormat="0" applyAlignment="0" applyProtection="0"/>
    <xf numFmtId="0" fontId="47" fillId="61" borderId="89"/>
    <xf numFmtId="49" fontId="47" fillId="0" borderId="94" applyNumberFormat="0" applyFont="0" applyFill="0" applyBorder="0" applyProtection="0">
      <alignment horizontal="left" vertical="center" indent="2"/>
    </xf>
    <xf numFmtId="0" fontId="102" fillId="68" borderId="91" applyNumberFormat="0" applyAlignment="0" applyProtection="0"/>
    <xf numFmtId="0" fontId="96" fillId="81" borderId="91" applyNumberFormat="0" applyAlignment="0" applyProtection="0"/>
    <xf numFmtId="4" fontId="47" fillId="0" borderId="89">
      <alignment horizontal="right" vertical="center"/>
    </xf>
    <xf numFmtId="0" fontId="96" fillId="81" borderId="91" applyNumberFormat="0" applyAlignment="0" applyProtection="0"/>
    <xf numFmtId="0" fontId="96" fillId="81" borderId="9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3" fillId="0" borderId="92" applyNumberFormat="0" applyFill="0" applyAlignment="0" applyProtection="0"/>
    <xf numFmtId="0" fontId="104" fillId="0" borderId="97" applyNumberFormat="0" applyFill="0" applyAlignment="0" applyProtection="0"/>
    <xf numFmtId="0" fontId="101" fillId="68" borderId="91" applyNumberFormat="0" applyAlignment="0" applyProtection="0"/>
    <xf numFmtId="0" fontId="96" fillId="81" borderId="96" applyNumberFormat="0" applyAlignment="0" applyProtection="0"/>
    <xf numFmtId="0" fontId="104" fillId="0" borderId="92" applyNumberFormat="0" applyFill="0" applyAlignment="0" applyProtection="0"/>
    <xf numFmtId="0" fontId="87" fillId="84" borderId="98" applyNumberFormat="0" applyFont="0" applyAlignment="0" applyProtection="0"/>
    <xf numFmtId="0" fontId="10"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96" fillId="81" borderId="91" applyNumberFormat="0" applyAlignment="0" applyProtection="0"/>
    <xf numFmtId="0" fontId="104" fillId="0" borderId="9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2" fillId="68" borderId="91" applyNumberFormat="0" applyAlignment="0" applyProtection="0"/>
    <xf numFmtId="0" fontId="103" fillId="0" borderId="92" applyNumberFormat="0" applyFill="0" applyAlignment="0" applyProtection="0"/>
    <xf numFmtId="0" fontId="96" fillId="81" borderId="91" applyNumberFormat="0" applyAlignment="0" applyProtection="0"/>
    <xf numFmtId="0" fontId="92" fillId="81" borderId="90" applyNumberFormat="0" applyAlignment="0" applyProtection="0"/>
    <xf numFmtId="0" fontId="77" fillId="59" borderId="94">
      <alignment horizontal="right" vertical="center"/>
    </xf>
    <xf numFmtId="0" fontId="104" fillId="0" borderId="92" applyNumberFormat="0" applyFill="0" applyAlignment="0" applyProtection="0"/>
    <xf numFmtId="0" fontId="92" fillId="81" borderId="85" applyNumberFormat="0" applyAlignment="0" applyProtection="0"/>
    <xf numFmtId="0" fontId="10" fillId="84" borderId="88" applyNumberFormat="0" applyFont="0" applyAlignment="0" applyProtection="0"/>
    <xf numFmtId="49" fontId="47" fillId="0" borderId="99" applyNumberFormat="0" applyFont="0" applyFill="0" applyBorder="0" applyProtection="0">
      <alignment horizontal="left" vertical="center" indent="2"/>
    </xf>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47" fillId="0" borderId="104" applyNumberFormat="0" applyFill="0" applyAlignment="0" applyProtection="0"/>
    <xf numFmtId="0" fontId="95" fillId="81" borderId="91" applyNumberFormat="0" applyAlignment="0" applyProtection="0"/>
    <xf numFmtId="0" fontId="96" fillId="81" borderId="91" applyNumberFormat="0" applyAlignment="0" applyProtection="0"/>
    <xf numFmtId="0" fontId="96" fillId="81" borderId="91" applyNumberFormat="0" applyAlignment="0" applyProtection="0"/>
    <xf numFmtId="0" fontId="96" fillId="81" borderId="91" applyNumberFormat="0" applyAlignment="0" applyProtection="0"/>
    <xf numFmtId="0" fontId="96" fillId="81" borderId="91" applyNumberFormat="0" applyAlignment="0" applyProtection="0"/>
    <xf numFmtId="0" fontId="101" fillId="68" borderId="101" applyNumberFormat="0" applyAlignment="0" applyProtection="0"/>
    <xf numFmtId="0" fontId="102" fillId="68" borderId="86" applyNumberFormat="0" applyAlignment="0" applyProtection="0"/>
    <xf numFmtId="0" fontId="101" fillId="68" borderId="96" applyNumberFormat="0" applyAlignment="0" applyProtection="0"/>
    <xf numFmtId="0" fontId="77" fillId="59" borderId="99">
      <alignment horizontal="right" vertical="center"/>
    </xf>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3" fillId="0" borderId="87"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1" fillId="68" borderId="86" applyNumberFormat="0" applyAlignment="0" applyProtection="0"/>
    <xf numFmtId="0" fontId="5" fillId="0" borderId="0"/>
    <xf numFmtId="0" fontId="101" fillId="68" borderId="86"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1" fillId="68" borderId="86" applyNumberFormat="0" applyAlignment="0" applyProtection="0"/>
    <xf numFmtId="0" fontId="5" fillId="0" borderId="0"/>
    <xf numFmtId="0" fontId="5" fillId="0" borderId="0"/>
    <xf numFmtId="0" fontId="91" fillId="81" borderId="95" applyNumberFormat="0" applyAlignment="0" applyProtection="0"/>
    <xf numFmtId="0" fontId="91" fillId="81" borderId="90" applyNumberFormat="0" applyAlignment="0" applyProtection="0"/>
    <xf numFmtId="0" fontId="92" fillId="81" borderId="95" applyNumberFormat="0" applyAlignment="0" applyProtection="0"/>
    <xf numFmtId="4" fontId="78" fillId="58" borderId="94">
      <alignment horizontal="right" vertical="center"/>
    </xf>
    <xf numFmtId="0" fontId="104" fillId="0" borderId="87" applyNumberFormat="0" applyFill="0" applyAlignment="0" applyProtection="0"/>
    <xf numFmtId="0" fontId="10" fillId="84" borderId="88" applyNumberFormat="0" applyFont="0" applyAlignment="0" applyProtection="0"/>
    <xf numFmtId="0" fontId="96" fillId="81" borderId="86" applyNumberFormat="0" applyAlignment="0" applyProtection="0"/>
    <xf numFmtId="0" fontId="87" fillId="84" borderId="93" applyNumberFormat="0" applyFont="0" applyAlignment="0" applyProtection="0"/>
    <xf numFmtId="0" fontId="5" fillId="0" borderId="0"/>
    <xf numFmtId="0" fontId="101" fillId="68" borderId="91" applyNumberForma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4" fontId="77" fillId="58" borderId="99">
      <alignment horizontal="right" vertical="center"/>
    </xf>
    <xf numFmtId="0" fontId="87" fillId="84" borderId="93" applyNumberFormat="0" applyFont="0" applyAlignment="0" applyProtection="0"/>
    <xf numFmtId="0" fontId="103" fillId="0" borderId="92" applyNumberFormat="0" applyFill="0" applyAlignment="0" applyProtection="0"/>
    <xf numFmtId="0" fontId="101" fillId="68" borderId="91" applyNumberFormat="0" applyAlignment="0" applyProtection="0"/>
    <xf numFmtId="0" fontId="102" fillId="68" borderId="86" applyNumberFormat="0" applyAlignment="0" applyProtection="0"/>
    <xf numFmtId="0" fontId="103" fillId="0" borderId="92" applyNumberFormat="0" applyFill="0" applyAlignment="0" applyProtection="0"/>
    <xf numFmtId="0" fontId="104" fillId="0" borderId="92" applyNumberFormat="0" applyFill="0" applyAlignment="0" applyProtection="0"/>
    <xf numFmtId="4" fontId="77" fillId="58" borderId="94">
      <alignment horizontal="right" vertical="center"/>
    </xf>
    <xf numFmtId="0" fontId="104" fillId="0" borderId="92" applyNumberFormat="0" applyFill="0" applyAlignment="0" applyProtection="0"/>
    <xf numFmtId="0" fontId="101" fillId="68" borderId="96" applyNumberFormat="0" applyAlignment="0" applyProtection="0"/>
    <xf numFmtId="0" fontId="96" fillId="81" borderId="86" applyNumberFormat="0" applyAlignment="0" applyProtection="0"/>
    <xf numFmtId="0" fontId="96" fillId="81" borderId="91" applyNumberFormat="0" applyAlignment="0" applyProtection="0"/>
    <xf numFmtId="0" fontId="77" fillId="59" borderId="94">
      <alignment horizontal="right" vertical="center"/>
    </xf>
    <xf numFmtId="0" fontId="47" fillId="0" borderId="94">
      <alignment horizontal="right" vertical="center"/>
    </xf>
    <xf numFmtId="0" fontId="102" fillId="68" borderId="91"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6" fillId="81" borderId="86"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5"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47" fillId="0" borderId="94" applyNumberFormat="0" applyFill="0" applyAlignment="0" applyProtection="0"/>
    <xf numFmtId="0" fontId="5" fillId="0" borderId="0"/>
    <xf numFmtId="0" fontId="102" fillId="68" borderId="91" applyNumberFormat="0" applyAlignment="0" applyProtection="0"/>
    <xf numFmtId="0" fontId="5" fillId="0" borderId="0"/>
    <xf numFmtId="0" fontId="5" fillId="0" borderId="0"/>
    <xf numFmtId="0" fontId="102" fillId="68" borderId="86" applyNumberFormat="0" applyAlignment="0" applyProtection="0"/>
    <xf numFmtId="0" fontId="103" fillId="0" borderId="87" applyNumberFormat="0" applyFill="0" applyAlignment="0" applyProtection="0"/>
    <xf numFmtId="0" fontId="104" fillId="0" borderId="87" applyNumberFormat="0" applyFill="0" applyAlignment="0" applyProtection="0"/>
    <xf numFmtId="0" fontId="91" fillId="81" borderId="85" applyNumberFormat="0" applyAlignment="0" applyProtection="0"/>
    <xf numFmtId="0" fontId="92" fillId="81" borderId="85" applyNumberFormat="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4" fontId="77" fillId="59" borderId="89">
      <alignment horizontal="right" vertical="center"/>
    </xf>
    <xf numFmtId="4" fontId="77" fillId="59" borderId="89">
      <alignment horizontal="right" vertical="center"/>
    </xf>
    <xf numFmtId="0" fontId="77" fillId="59" borderId="89">
      <alignment horizontal="right" vertical="center"/>
    </xf>
    <xf numFmtId="0" fontId="95" fillId="81" borderId="96" applyNumberFormat="0" applyAlignment="0" applyProtection="0"/>
    <xf numFmtId="0" fontId="104" fillId="0" borderId="92" applyNumberFormat="0" applyFill="0" applyAlignment="0" applyProtection="0"/>
    <xf numFmtId="0" fontId="92" fillId="81" borderId="95" applyNumberFormat="0" applyAlignment="0" applyProtection="0"/>
    <xf numFmtId="0" fontId="92" fillId="81" borderId="90" applyNumberFormat="0" applyAlignment="0" applyProtection="0"/>
    <xf numFmtId="0" fontId="102" fillId="68" borderId="91" applyNumberFormat="0" applyAlignment="0" applyProtection="0"/>
    <xf numFmtId="0" fontId="91" fillId="81" borderId="90" applyNumberFormat="0" applyAlignment="0" applyProtection="0"/>
    <xf numFmtId="0" fontId="91" fillId="81" borderId="90" applyNumberFormat="0" applyAlignment="0" applyProtection="0"/>
    <xf numFmtId="0" fontId="102" fillId="68" borderId="91" applyNumberFormat="0" applyAlignment="0" applyProtection="0"/>
    <xf numFmtId="0" fontId="91" fillId="81" borderId="90" applyNumberFormat="0" applyAlignment="0" applyProtection="0"/>
    <xf numFmtId="0" fontId="95" fillId="81" borderId="86" applyNumberFormat="0" applyAlignment="0" applyProtection="0"/>
    <xf numFmtId="0" fontId="103" fillId="0" borderId="87" applyNumberFormat="0" applyFill="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96" fillId="81" borderId="91" applyNumberFormat="0" applyAlignment="0" applyProtection="0"/>
    <xf numFmtId="0" fontId="10" fillId="84" borderId="88" applyNumberFormat="0" applyFont="0" applyAlignment="0" applyProtection="0"/>
    <xf numFmtId="0" fontId="95" fillId="81" borderId="91"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90" applyNumberFormat="0" applyAlignment="0" applyProtection="0"/>
    <xf numFmtId="0" fontId="77" fillId="59" borderId="89">
      <alignment horizontal="right" vertical="center"/>
    </xf>
    <xf numFmtId="0" fontId="102" fillId="68" borderId="91" applyNumberFormat="0" applyAlignment="0" applyProtection="0"/>
    <xf numFmtId="0" fontId="103" fillId="0" borderId="92" applyNumberFormat="0" applyFill="0" applyAlignment="0" applyProtection="0"/>
    <xf numFmtId="0" fontId="95" fillId="81" borderId="91" applyNumberFormat="0" applyAlignment="0" applyProtection="0"/>
    <xf numFmtId="0" fontId="87" fillId="84" borderId="93" applyNumberFormat="0" applyFont="0" applyAlignment="0" applyProtection="0"/>
    <xf numFmtId="0" fontId="87" fillId="84" borderId="88" applyNumberFormat="0" applyFont="0" applyAlignment="0" applyProtection="0"/>
    <xf numFmtId="0" fontId="102" fillId="68" borderId="76" applyNumberFormat="0" applyAlignment="0" applyProtection="0"/>
    <xf numFmtId="0" fontId="87" fillId="84" borderId="88" applyNumberFormat="0" applyFont="0" applyAlignment="0" applyProtection="0"/>
    <xf numFmtId="0" fontId="104" fillId="0" borderId="87" applyNumberFormat="0" applyFill="0" applyAlignment="0" applyProtection="0"/>
    <xf numFmtId="0" fontId="87" fillId="84" borderId="88" applyNumberFormat="0" applyFont="0" applyAlignment="0" applyProtection="0"/>
    <xf numFmtId="0" fontId="104" fillId="0" borderId="87" applyNumberFormat="0" applyFill="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4" fillId="0" borderId="92"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92" applyNumberFormat="0" applyFill="0" applyAlignment="0" applyProtection="0"/>
    <xf numFmtId="0" fontId="10" fillId="84" borderId="88" applyNumberFormat="0" applyFon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10" fillId="84" borderId="88" applyNumberFormat="0" applyFont="0" applyAlignment="0" applyProtection="0"/>
    <xf numFmtId="0" fontId="10"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101" fillId="68" borderId="76" applyNumberFormat="0" applyAlignment="0" applyProtection="0"/>
    <xf numFmtId="0" fontId="104" fillId="0" borderId="77" applyNumberFormat="0" applyFill="0" applyAlignment="0" applyProtection="0"/>
    <xf numFmtId="0" fontId="103" fillId="0" borderId="77" applyNumberFormat="0" applyFill="0" applyAlignment="0" applyProtection="0"/>
    <xf numFmtId="0" fontId="103" fillId="0" borderId="77" applyNumberFormat="0" applyFill="0" applyAlignment="0" applyProtection="0"/>
    <xf numFmtId="0" fontId="104" fillId="0" borderId="77" applyNumberFormat="0" applyFill="0" applyAlignment="0" applyProtection="0"/>
    <xf numFmtId="0" fontId="103"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3" fillId="0" borderId="77" applyNumberFormat="0" applyFill="0" applyAlignment="0" applyProtection="0"/>
    <xf numFmtId="0" fontId="103" fillId="0" borderId="77" applyNumberFormat="0" applyFill="0" applyAlignment="0" applyProtection="0"/>
    <xf numFmtId="0" fontId="103" fillId="0" borderId="77" applyNumberFormat="0" applyFill="0" applyAlignment="0" applyProtection="0"/>
    <xf numFmtId="0" fontId="103" fillId="0" borderId="77" applyNumberFormat="0" applyFill="0" applyAlignment="0" applyProtection="0"/>
    <xf numFmtId="0" fontId="102" fillId="68" borderId="76" applyNumberFormat="0" applyAlignment="0" applyProtection="0"/>
    <xf numFmtId="0" fontId="101" fillId="68" borderId="76" applyNumberFormat="0" applyAlignment="0" applyProtection="0"/>
    <xf numFmtId="0" fontId="101" fillId="68" borderId="76" applyNumberFormat="0" applyAlignment="0" applyProtection="0"/>
    <xf numFmtId="0" fontId="102" fillId="68" borderId="76" applyNumberFormat="0" applyAlignment="0" applyProtection="0"/>
    <xf numFmtId="0" fontId="101"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1" fillId="68" borderId="76" applyNumberFormat="0" applyAlignment="0" applyProtection="0"/>
    <xf numFmtId="0" fontId="101" fillId="68" borderId="76" applyNumberFormat="0" applyAlignment="0" applyProtection="0"/>
    <xf numFmtId="0" fontId="101" fillId="68" borderId="76" applyNumberFormat="0" applyAlignment="0" applyProtection="0"/>
    <xf numFmtId="0" fontId="101" fillId="68" borderId="76" applyNumberFormat="0" applyAlignment="0" applyProtection="0"/>
    <xf numFmtId="0" fontId="101" fillId="68" borderId="76" applyNumberFormat="0" applyAlignment="0" applyProtection="0"/>
    <xf numFmtId="0" fontId="95" fillId="81" borderId="91" applyNumberFormat="0" applyAlignment="0" applyProtection="0"/>
    <xf numFmtId="0" fontId="103" fillId="0" borderId="97" applyNumberFormat="0" applyFill="0" applyAlignment="0" applyProtection="0"/>
    <xf numFmtId="0" fontId="77" fillId="59" borderId="94">
      <alignment horizontal="right" vertical="center"/>
    </xf>
    <xf numFmtId="0" fontId="102" fillId="68" borderId="96" applyNumberFormat="0" applyAlignment="0" applyProtection="0"/>
    <xf numFmtId="0" fontId="95" fillId="81" borderId="91" applyNumberFormat="0" applyAlignment="0" applyProtection="0"/>
    <xf numFmtId="0" fontId="96" fillId="81" borderId="91" applyNumberFormat="0" applyAlignment="0" applyProtection="0"/>
    <xf numFmtId="0" fontId="87" fillId="84" borderId="98" applyNumberFormat="0" applyFont="0" applyAlignment="0" applyProtection="0"/>
    <xf numFmtId="4" fontId="77" fillId="59" borderId="94">
      <alignment horizontal="right" vertical="center"/>
    </xf>
    <xf numFmtId="0" fontId="103" fillId="0" borderId="92" applyNumberFormat="0" applyFill="0" applyAlignment="0" applyProtection="0"/>
    <xf numFmtId="0" fontId="10" fillId="84" borderId="93" applyNumberFormat="0" applyFont="0" applyAlignment="0" applyProtection="0"/>
    <xf numFmtId="0" fontId="104" fillId="0" borderId="92" applyNumberFormat="0" applyFill="0" applyAlignment="0" applyProtection="0"/>
    <xf numFmtId="0" fontId="92" fillId="81" borderId="90" applyNumberFormat="0" applyAlignment="0" applyProtection="0"/>
    <xf numFmtId="4" fontId="77" fillId="59" borderId="94">
      <alignment horizontal="right" vertical="center"/>
    </xf>
    <xf numFmtId="0" fontId="92" fillId="81" borderId="90" applyNumberFormat="0" applyAlignment="0" applyProtection="0"/>
    <xf numFmtId="0" fontId="104" fillId="0" borderId="92" applyNumberFormat="0" applyFill="0" applyAlignment="0" applyProtection="0"/>
    <xf numFmtId="0" fontId="101" fillId="68" borderId="91" applyNumberFormat="0" applyAlignment="0" applyProtection="0"/>
    <xf numFmtId="0" fontId="104" fillId="0" borderId="92" applyNumberFormat="0" applyFill="0" applyAlignment="0" applyProtection="0"/>
    <xf numFmtId="0" fontId="10" fillId="84" borderId="93" applyNumberFormat="0" applyFont="0" applyAlignment="0" applyProtection="0"/>
    <xf numFmtId="0" fontId="87" fillId="84" borderId="93" applyNumberFormat="0" applyFont="0" applyAlignment="0" applyProtection="0"/>
    <xf numFmtId="0" fontId="102" fillId="68" borderId="106" applyNumberFormat="0" applyAlignment="0" applyProtection="0"/>
    <xf numFmtId="0" fontId="102" fillId="68" borderId="91" applyNumberFormat="0" applyAlignment="0" applyProtection="0"/>
    <xf numFmtId="0" fontId="104" fillId="0" borderId="92" applyNumberFormat="0" applyFill="0" applyAlignment="0" applyProtection="0"/>
    <xf numFmtId="0" fontId="95" fillId="81" borderId="91" applyNumberFormat="0" applyAlignment="0" applyProtection="0"/>
    <xf numFmtId="0" fontId="103" fillId="0" borderId="87" applyNumberFormat="0" applyFill="0" applyAlignment="0" applyProtection="0"/>
    <xf numFmtId="0" fontId="95" fillId="81" borderId="76" applyNumberFormat="0" applyAlignment="0" applyProtection="0"/>
    <xf numFmtId="0" fontId="96" fillId="81" borderId="76" applyNumberFormat="0" applyAlignment="0" applyProtection="0"/>
    <xf numFmtId="0" fontId="104" fillId="0" borderId="87" applyNumberFormat="0" applyFill="0" applyAlignment="0" applyProtection="0"/>
    <xf numFmtId="0" fontId="103" fillId="0" borderId="87" applyNumberFormat="0" applyFill="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96" fillId="81" borderId="76" applyNumberFormat="0" applyAlignment="0" applyProtection="0"/>
    <xf numFmtId="0" fontId="95"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104" fillId="0" borderId="87" applyNumberFormat="0" applyFill="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2" fillId="81" borderId="85"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2" fillId="68" borderId="86"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87" fillId="84" borderId="93" applyNumberFormat="0" applyFont="0" applyAlignment="0" applyProtection="0"/>
    <xf numFmtId="0" fontId="102" fillId="68" borderId="91" applyNumberFormat="0" applyAlignment="0" applyProtection="0"/>
    <xf numFmtId="4" fontId="47" fillId="0" borderId="89">
      <alignment horizontal="right" vertical="center"/>
    </xf>
    <xf numFmtId="0" fontId="102" fillId="68" borderId="86" applyNumberFormat="0" applyAlignment="0" applyProtection="0"/>
    <xf numFmtId="0" fontId="103" fillId="0" borderId="92" applyNumberFormat="0" applyFill="0" applyAlignment="0" applyProtection="0"/>
    <xf numFmtId="0" fontId="102" fillId="68" borderId="86" applyNumberFormat="0" applyAlignment="0" applyProtection="0"/>
    <xf numFmtId="0" fontId="87" fillId="84" borderId="88" applyNumberFormat="0" applyFont="0" applyAlignment="0" applyProtection="0"/>
    <xf numFmtId="0" fontId="91" fillId="81" borderId="90" applyNumberFormat="0" applyAlignment="0" applyProtection="0"/>
    <xf numFmtId="0" fontId="104" fillId="0" borderId="92" applyNumberFormat="0" applyFill="0" applyAlignment="0" applyProtection="0"/>
    <xf numFmtId="43" fontId="5" fillId="0" borderId="0" applyFont="0" applyFill="0" applyBorder="0" applyAlignment="0" applyProtection="0"/>
    <xf numFmtId="0" fontId="96" fillId="81" borderId="71" applyNumberFormat="0" applyAlignment="0" applyProtection="0"/>
    <xf numFmtId="43" fontId="5" fillId="0" borderId="0" applyFont="0" applyFill="0" applyBorder="0" applyAlignment="0" applyProtection="0"/>
    <xf numFmtId="44" fontId="5" fillId="0" borderId="0" applyFont="0" applyFill="0" applyBorder="0" applyAlignment="0" applyProtection="0"/>
    <xf numFmtId="0" fontId="96" fillId="81" borderId="71" applyNumberFormat="0" applyAlignment="0" applyProtection="0"/>
    <xf numFmtId="0" fontId="92" fillId="81" borderId="70" applyNumberFormat="0" applyAlignment="0" applyProtection="0"/>
    <xf numFmtId="43" fontId="5" fillId="0" borderId="0" applyFont="0" applyFill="0" applyBorder="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49" fontId="47" fillId="0" borderId="74" applyNumberFormat="0" applyFont="0" applyFill="0" applyBorder="0" applyProtection="0">
      <alignment horizontal="left" vertical="center" indent="2"/>
    </xf>
    <xf numFmtId="49" fontId="47" fillId="0" borderId="74" applyNumberFormat="0" applyFont="0" applyFill="0" applyBorder="0" applyProtection="0">
      <alignment horizontal="left" vertical="center" indent="2"/>
    </xf>
    <xf numFmtId="49" fontId="47" fillId="0" borderId="74" applyNumberFormat="0" applyFont="0" applyFill="0" applyBorder="0" applyProtection="0">
      <alignment horizontal="left" vertical="center" indent="2"/>
    </xf>
    <xf numFmtId="49" fontId="47" fillId="0" borderId="74" applyNumberFormat="0" applyFont="0" applyFill="0" applyBorder="0" applyProtection="0">
      <alignment horizontal="left" vertical="center" indent="2"/>
    </xf>
    <xf numFmtId="49" fontId="47" fillId="0" borderId="74" applyNumberFormat="0" applyFont="0" applyFill="0" applyBorder="0" applyProtection="0">
      <alignment horizontal="left" vertical="center" indent="2"/>
    </xf>
    <xf numFmtId="49" fontId="47" fillId="0" borderId="74" applyNumberFormat="0" applyFont="0" applyFill="0" applyBorder="0" applyProtection="0">
      <alignment horizontal="left" vertical="center" indent="2"/>
    </xf>
    <xf numFmtId="49" fontId="47" fillId="0" borderId="74" applyNumberFormat="0" applyFont="0" applyFill="0" applyBorder="0" applyProtection="0">
      <alignment horizontal="left" vertical="center" indent="2"/>
    </xf>
    <xf numFmtId="49" fontId="47" fillId="0" borderId="74" applyNumberFormat="0" applyFont="0" applyFill="0" applyBorder="0" applyProtection="0">
      <alignment horizontal="left" vertical="center" indent="2"/>
    </xf>
    <xf numFmtId="49" fontId="47" fillId="0" borderId="74" applyNumberFormat="0" applyFont="0" applyFill="0" applyBorder="0" applyProtection="0">
      <alignment horizontal="left" vertical="center" indent="2"/>
    </xf>
    <xf numFmtId="49" fontId="47" fillId="0" borderId="74" applyNumberFormat="0" applyFont="0" applyFill="0" applyBorder="0" applyProtection="0">
      <alignment horizontal="left" vertical="center" indent="2"/>
    </xf>
    <xf numFmtId="49" fontId="47" fillId="0" borderId="74" applyNumberFormat="0" applyFont="0" applyFill="0" applyBorder="0" applyProtection="0">
      <alignment horizontal="left" vertical="center" indent="2"/>
    </xf>
    <xf numFmtId="49" fontId="47" fillId="0" borderId="74" applyNumberFormat="0" applyFont="0" applyFill="0" applyBorder="0" applyProtection="0">
      <alignment horizontal="left" vertical="center" indent="2"/>
    </xf>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77" fillId="58" borderId="74">
      <alignment horizontal="right" vertical="center"/>
    </xf>
    <xf numFmtId="4" fontId="77" fillId="58" borderId="74">
      <alignment horizontal="right" vertical="center"/>
    </xf>
    <xf numFmtId="4" fontId="77" fillId="58" borderId="74">
      <alignment horizontal="right" vertical="center"/>
    </xf>
    <xf numFmtId="4" fontId="77" fillId="58" borderId="74">
      <alignment horizontal="right" vertical="center"/>
    </xf>
    <xf numFmtId="4" fontId="77" fillId="58" borderId="74">
      <alignment horizontal="right" vertical="center"/>
    </xf>
    <xf numFmtId="4" fontId="77" fillId="58" borderId="74">
      <alignment horizontal="right" vertical="center"/>
    </xf>
    <xf numFmtId="4" fontId="77" fillId="58" borderId="74">
      <alignment horizontal="right" vertical="center"/>
    </xf>
    <xf numFmtId="4" fontId="77" fillId="58" borderId="74">
      <alignment horizontal="right" vertical="center"/>
    </xf>
    <xf numFmtId="4" fontId="77" fillId="58" borderId="74">
      <alignment horizontal="right" vertical="center"/>
    </xf>
    <xf numFmtId="4" fontId="77" fillId="58" borderId="74">
      <alignment horizontal="right" vertical="center"/>
    </xf>
    <xf numFmtId="4" fontId="77" fillId="58" borderId="74">
      <alignment horizontal="right" vertical="center"/>
    </xf>
    <xf numFmtId="4" fontId="77" fillId="58" borderId="74">
      <alignment horizontal="right" vertical="center"/>
    </xf>
    <xf numFmtId="4" fontId="77" fillId="58" borderId="74">
      <alignment horizontal="right" vertical="center"/>
    </xf>
    <xf numFmtId="0" fontId="77" fillId="58" borderId="74">
      <alignment horizontal="right" vertical="center"/>
    </xf>
    <xf numFmtId="0" fontId="77" fillId="58" borderId="74">
      <alignment horizontal="right" vertical="center"/>
    </xf>
    <xf numFmtId="0" fontId="77" fillId="58" borderId="74">
      <alignment horizontal="right" vertical="center"/>
    </xf>
    <xf numFmtId="0" fontId="77" fillId="58" borderId="74">
      <alignment horizontal="right" vertical="center"/>
    </xf>
    <xf numFmtId="0" fontId="77" fillId="58" borderId="74">
      <alignment horizontal="right" vertical="center"/>
    </xf>
    <xf numFmtId="0" fontId="77" fillId="58" borderId="74">
      <alignment horizontal="right" vertical="center"/>
    </xf>
    <xf numFmtId="0" fontId="77" fillId="58" borderId="74">
      <alignment horizontal="right" vertical="center"/>
    </xf>
    <xf numFmtId="0" fontId="77" fillId="58" borderId="74">
      <alignment horizontal="right" vertical="center"/>
    </xf>
    <xf numFmtId="0" fontId="77" fillId="58" borderId="74">
      <alignment horizontal="right" vertical="center"/>
    </xf>
    <xf numFmtId="0" fontId="77" fillId="58" borderId="74">
      <alignment horizontal="right" vertical="center"/>
    </xf>
    <xf numFmtId="0" fontId="77" fillId="58" borderId="74">
      <alignment horizontal="right" vertical="center"/>
    </xf>
    <xf numFmtId="0" fontId="77" fillId="58" borderId="74">
      <alignment horizontal="right" vertical="center"/>
    </xf>
    <xf numFmtId="0" fontId="78" fillId="58" borderId="74">
      <alignment horizontal="right" vertical="center"/>
    </xf>
    <xf numFmtId="4" fontId="78" fillId="58" borderId="74">
      <alignment horizontal="right" vertical="center"/>
    </xf>
    <xf numFmtId="4" fontId="78" fillId="58" borderId="74">
      <alignment horizontal="right" vertical="center"/>
    </xf>
    <xf numFmtId="4" fontId="78" fillId="58" borderId="74">
      <alignment horizontal="right" vertical="center"/>
    </xf>
    <xf numFmtId="4" fontId="78" fillId="58" borderId="74">
      <alignment horizontal="right" vertical="center"/>
    </xf>
    <xf numFmtId="4" fontId="78" fillId="58" borderId="74">
      <alignment horizontal="right" vertical="center"/>
    </xf>
    <xf numFmtId="4" fontId="78" fillId="58" borderId="74">
      <alignment horizontal="right" vertical="center"/>
    </xf>
    <xf numFmtId="4" fontId="78" fillId="58" borderId="74">
      <alignment horizontal="right" vertical="center"/>
    </xf>
    <xf numFmtId="4" fontId="78" fillId="58" borderId="74">
      <alignment horizontal="right" vertical="center"/>
    </xf>
    <xf numFmtId="4" fontId="78" fillId="58" borderId="74">
      <alignment horizontal="right" vertical="center"/>
    </xf>
    <xf numFmtId="4" fontId="78" fillId="58" borderId="74">
      <alignment horizontal="right" vertical="center"/>
    </xf>
    <xf numFmtId="4" fontId="78" fillId="58" borderId="74">
      <alignment horizontal="right" vertical="center"/>
    </xf>
    <xf numFmtId="4" fontId="78" fillId="58" borderId="74">
      <alignment horizontal="right" vertical="center"/>
    </xf>
    <xf numFmtId="0" fontId="78" fillId="58" borderId="74">
      <alignment horizontal="right" vertical="center"/>
    </xf>
    <xf numFmtId="0" fontId="78" fillId="58" borderId="74">
      <alignment horizontal="right" vertical="center"/>
    </xf>
    <xf numFmtId="0" fontId="78" fillId="58" borderId="74">
      <alignment horizontal="right" vertical="center"/>
    </xf>
    <xf numFmtId="0" fontId="78" fillId="58" borderId="74">
      <alignment horizontal="right" vertical="center"/>
    </xf>
    <xf numFmtId="0" fontId="78" fillId="58" borderId="74">
      <alignment horizontal="right" vertical="center"/>
    </xf>
    <xf numFmtId="0" fontId="78" fillId="58" borderId="74">
      <alignment horizontal="right" vertical="center"/>
    </xf>
    <xf numFmtId="0" fontId="78" fillId="58" borderId="74">
      <alignment horizontal="right" vertical="center"/>
    </xf>
    <xf numFmtId="0" fontId="78" fillId="58" borderId="74">
      <alignment horizontal="right" vertical="center"/>
    </xf>
    <xf numFmtId="0" fontId="78" fillId="58" borderId="74">
      <alignment horizontal="right" vertical="center"/>
    </xf>
    <xf numFmtId="0" fontId="78" fillId="58" borderId="74">
      <alignment horizontal="right" vertical="center"/>
    </xf>
    <xf numFmtId="0" fontId="78" fillId="58" borderId="74">
      <alignment horizontal="right" vertical="center"/>
    </xf>
    <xf numFmtId="0" fontId="78" fillId="58" borderId="74">
      <alignment horizontal="right" vertical="center"/>
    </xf>
    <xf numFmtId="0" fontId="77" fillId="59" borderId="74">
      <alignment horizontal="right" vertical="center"/>
    </xf>
    <xf numFmtId="4" fontId="77" fillId="59" borderId="74">
      <alignment horizontal="right" vertical="center"/>
    </xf>
    <xf numFmtId="4" fontId="77" fillId="59" borderId="74">
      <alignment horizontal="right" vertical="center"/>
    </xf>
    <xf numFmtId="4" fontId="77" fillId="59" borderId="74">
      <alignment horizontal="right" vertical="center"/>
    </xf>
    <xf numFmtId="4" fontId="77" fillId="59" borderId="74">
      <alignment horizontal="right" vertical="center"/>
    </xf>
    <xf numFmtId="4" fontId="77" fillId="59" borderId="74">
      <alignment horizontal="right" vertical="center"/>
    </xf>
    <xf numFmtId="4" fontId="77" fillId="59" borderId="74">
      <alignment horizontal="right" vertical="center"/>
    </xf>
    <xf numFmtId="4" fontId="77" fillId="59" borderId="74">
      <alignment horizontal="right" vertical="center"/>
    </xf>
    <xf numFmtId="4" fontId="77" fillId="59" borderId="74">
      <alignment horizontal="right" vertical="center"/>
    </xf>
    <xf numFmtId="4" fontId="77" fillId="59" borderId="74">
      <alignment horizontal="right" vertical="center"/>
    </xf>
    <xf numFmtId="4" fontId="77" fillId="59" borderId="74">
      <alignment horizontal="right" vertical="center"/>
    </xf>
    <xf numFmtId="4" fontId="77" fillId="59" borderId="74">
      <alignment horizontal="right" vertical="center"/>
    </xf>
    <xf numFmtId="4" fontId="77" fillId="59" borderId="74">
      <alignment horizontal="right" vertical="center"/>
    </xf>
    <xf numFmtId="0" fontId="77" fillId="59" borderId="74">
      <alignment horizontal="right" vertical="center"/>
    </xf>
    <xf numFmtId="0" fontId="77" fillId="59" borderId="74">
      <alignment horizontal="right" vertical="center"/>
    </xf>
    <xf numFmtId="0" fontId="77" fillId="59" borderId="74">
      <alignment horizontal="right" vertical="center"/>
    </xf>
    <xf numFmtId="0" fontId="77" fillId="59" borderId="74">
      <alignment horizontal="right" vertical="center"/>
    </xf>
    <xf numFmtId="0" fontId="77" fillId="59" borderId="74">
      <alignment horizontal="right" vertical="center"/>
    </xf>
    <xf numFmtId="0" fontId="77" fillId="59" borderId="74">
      <alignment horizontal="right" vertical="center"/>
    </xf>
    <xf numFmtId="0" fontId="77" fillId="59" borderId="74">
      <alignment horizontal="right" vertical="center"/>
    </xf>
    <xf numFmtId="0" fontId="77" fillId="59" borderId="74">
      <alignment horizontal="right" vertical="center"/>
    </xf>
    <xf numFmtId="0" fontId="77" fillId="59" borderId="74">
      <alignment horizontal="right" vertical="center"/>
    </xf>
    <xf numFmtId="0" fontId="77" fillId="59" borderId="74">
      <alignment horizontal="right" vertical="center"/>
    </xf>
    <xf numFmtId="0" fontId="77" fillId="59" borderId="74">
      <alignment horizontal="right" vertical="center"/>
    </xf>
    <xf numFmtId="0" fontId="77" fillId="59" borderId="74">
      <alignment horizontal="right" vertical="center"/>
    </xf>
    <xf numFmtId="0" fontId="77" fillId="59" borderId="74">
      <alignment horizontal="right" vertical="center"/>
    </xf>
    <xf numFmtId="4" fontId="77" fillId="59" borderId="74">
      <alignment horizontal="right" vertical="center"/>
    </xf>
    <xf numFmtId="4" fontId="77" fillId="59" borderId="74">
      <alignment horizontal="right" vertical="center"/>
    </xf>
    <xf numFmtId="4" fontId="77" fillId="59" borderId="74">
      <alignment horizontal="right" vertical="center"/>
    </xf>
    <xf numFmtId="4" fontId="77" fillId="59" borderId="74">
      <alignment horizontal="right" vertical="center"/>
    </xf>
    <xf numFmtId="4" fontId="77" fillId="59" borderId="74">
      <alignment horizontal="right" vertical="center"/>
    </xf>
    <xf numFmtId="4" fontId="77" fillId="59" borderId="74">
      <alignment horizontal="right" vertical="center"/>
    </xf>
    <xf numFmtId="4" fontId="77" fillId="59" borderId="74">
      <alignment horizontal="right" vertical="center"/>
    </xf>
    <xf numFmtId="4" fontId="77" fillId="59" borderId="74">
      <alignment horizontal="right" vertical="center"/>
    </xf>
    <xf numFmtId="4" fontId="77" fillId="59" borderId="74">
      <alignment horizontal="right" vertical="center"/>
    </xf>
    <xf numFmtId="4" fontId="77" fillId="59" borderId="74">
      <alignment horizontal="right" vertical="center"/>
    </xf>
    <xf numFmtId="4" fontId="77" fillId="59" borderId="74">
      <alignment horizontal="right" vertical="center"/>
    </xf>
    <xf numFmtId="4" fontId="77" fillId="59" borderId="74">
      <alignment horizontal="right" vertical="center"/>
    </xf>
    <xf numFmtId="0" fontId="77" fillId="59" borderId="74">
      <alignment horizontal="right" vertical="center"/>
    </xf>
    <xf numFmtId="0" fontId="77" fillId="59" borderId="74">
      <alignment horizontal="right" vertical="center"/>
    </xf>
    <xf numFmtId="0" fontId="77" fillId="59" borderId="74">
      <alignment horizontal="right" vertical="center"/>
    </xf>
    <xf numFmtId="0" fontId="77" fillId="59" borderId="74">
      <alignment horizontal="right" vertical="center"/>
    </xf>
    <xf numFmtId="0" fontId="77" fillId="59" borderId="74">
      <alignment horizontal="right" vertical="center"/>
    </xf>
    <xf numFmtId="0" fontId="77" fillId="59" borderId="74">
      <alignment horizontal="right" vertical="center"/>
    </xf>
    <xf numFmtId="0" fontId="77" fillId="59" borderId="74">
      <alignment horizontal="right" vertical="center"/>
    </xf>
    <xf numFmtId="0" fontId="77" fillId="59" borderId="74">
      <alignment horizontal="right" vertical="center"/>
    </xf>
    <xf numFmtId="0" fontId="77" fillId="59" borderId="74">
      <alignment horizontal="right" vertical="center"/>
    </xf>
    <xf numFmtId="0" fontId="77" fillId="59" borderId="74">
      <alignment horizontal="right" vertical="center"/>
    </xf>
    <xf numFmtId="0" fontId="77" fillId="59" borderId="74">
      <alignment horizontal="right" vertical="center"/>
    </xf>
    <xf numFmtId="0" fontId="77" fillId="59" borderId="74">
      <alignment horizontal="right" vertical="center"/>
    </xf>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95" fillId="81" borderId="71" applyNumberForma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87"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10" fillId="84" borderId="73" applyNumberFormat="0" applyFon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96" fillId="81" borderId="71" applyNumberFormat="0" applyAlignment="0" applyProtection="0"/>
    <xf numFmtId="0" fontId="103" fillId="0" borderId="72" applyNumberFormat="0" applyFill="0" applyAlignment="0" applyProtection="0"/>
    <xf numFmtId="0" fontId="104" fillId="0" borderId="72" applyNumberFormat="0" applyFill="0" applyAlignment="0" applyProtection="0"/>
    <xf numFmtId="0" fontId="101" fillId="68" borderId="71" applyNumberFormat="0" applyAlignment="0" applyProtection="0"/>
    <xf numFmtId="0" fontId="96" fillId="81" borderId="71" applyNumberFormat="0" applyAlignment="0" applyProtection="0"/>
    <xf numFmtId="0" fontId="102" fillId="68" borderId="71" applyNumberFormat="0" applyAlignment="0" applyProtection="0"/>
    <xf numFmtId="0" fontId="96" fillId="81" borderId="71" applyNumberFormat="0" applyAlignment="0" applyProtection="0"/>
    <xf numFmtId="0" fontId="95" fillId="81" borderId="71"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1" fillId="81" borderId="70"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5"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96" fillId="81"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1" fillId="68" borderId="71" applyNumberFormat="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3" fillId="0" borderId="72" applyNumberFormat="0" applyFill="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102" fillId="68" borderId="71"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92" fillId="81" borderId="70" applyNumberFormat="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4" fillId="0" borderId="72" applyNumberFormat="0" applyFill="0" applyAlignment="0" applyProtection="0"/>
    <xf numFmtId="0" fontId="103" fillId="0" borderId="92" applyNumberFormat="0" applyFill="0" applyAlignment="0" applyProtection="0"/>
    <xf numFmtId="0" fontId="132" fillId="85" borderId="68">
      <alignment horizontal="center"/>
    </xf>
    <xf numFmtId="0" fontId="86" fillId="87" borderId="68"/>
    <xf numFmtId="9" fontId="56" fillId="0" borderId="0" applyFont="0" applyFill="0" applyBorder="0" applyAlignment="0" applyProtection="0"/>
    <xf numFmtId="0" fontId="56" fillId="0" borderId="0"/>
    <xf numFmtId="0" fontId="86" fillId="86" borderId="68"/>
    <xf numFmtId="0" fontId="133" fillId="0" borderId="74" applyFill="0" applyBorder="0">
      <alignment vertical="center"/>
    </xf>
    <xf numFmtId="0" fontId="87" fillId="84" borderId="93" applyNumberFormat="0" applyFont="0" applyAlignment="0" applyProtection="0"/>
    <xf numFmtId="0" fontId="104" fillId="0" borderId="87" applyNumberFormat="0" applyFill="0" applyAlignment="0" applyProtection="0"/>
    <xf numFmtId="0" fontId="96" fillId="81" borderId="86" applyNumberFormat="0" applyAlignment="0" applyProtection="0"/>
    <xf numFmtId="0" fontId="87" fillId="84" borderId="88" applyNumberFormat="0" applyFont="0" applyAlignment="0" applyProtection="0"/>
    <xf numFmtId="0" fontId="104" fillId="0" borderId="87" applyNumberFormat="0" applyFill="0" applyAlignment="0" applyProtection="0"/>
    <xf numFmtId="0" fontId="104" fillId="0" borderId="87" applyNumberFormat="0" applyFill="0" applyAlignment="0" applyProtection="0"/>
    <xf numFmtId="0" fontId="96" fillId="81" borderId="86" applyNumberFormat="0" applyAlignment="0" applyProtection="0"/>
    <xf numFmtId="0" fontId="87" fillId="84" borderId="88" applyNumberFormat="0" applyFont="0" applyAlignment="0" applyProtection="0"/>
    <xf numFmtId="0" fontId="104" fillId="0" borderId="87" applyNumberFormat="0" applyFill="0" applyAlignment="0" applyProtection="0"/>
    <xf numFmtId="0" fontId="103" fillId="0" borderId="87" applyNumberFormat="0" applyFill="0" applyAlignment="0" applyProtection="0"/>
    <xf numFmtId="0" fontId="96" fillId="81" borderId="86" applyNumberFormat="0" applyAlignment="0" applyProtection="0"/>
    <xf numFmtId="0" fontId="104" fillId="0" borderId="87" applyNumberFormat="0" applyFill="0" applyAlignment="0" applyProtection="0"/>
    <xf numFmtId="0" fontId="103" fillId="0" borderId="87" applyNumberFormat="0" applyFill="0" applyAlignment="0" applyProtection="0"/>
    <xf numFmtId="0" fontId="95" fillId="81" borderId="86" applyNumberFormat="0" applyAlignment="0" applyProtection="0"/>
    <xf numFmtId="0" fontId="10" fillId="84" borderId="88" applyNumberFormat="0" applyFont="0" applyAlignment="0" applyProtection="0"/>
    <xf numFmtId="0" fontId="104" fillId="0" borderId="87" applyNumberFormat="0" applyFill="0" applyAlignment="0" applyProtection="0"/>
    <xf numFmtId="0" fontId="102" fillId="68" borderId="86" applyNumberFormat="0" applyAlignment="0" applyProtection="0"/>
    <xf numFmtId="0" fontId="95" fillId="81" borderId="86" applyNumberFormat="0" applyAlignment="0" applyProtection="0"/>
    <xf numFmtId="0" fontId="87" fillId="84" borderId="93" applyNumberFormat="0" applyFont="0" applyAlignment="0" applyProtection="0"/>
    <xf numFmtId="0" fontId="96" fillId="81" borderId="91" applyNumberForma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10" fillId="84" borderId="78" applyNumberFormat="0" applyFont="0" applyAlignment="0" applyProtection="0"/>
    <xf numFmtId="0" fontId="10" fillId="84" borderId="78" applyNumberFormat="0" applyFont="0" applyAlignment="0" applyProtection="0"/>
    <xf numFmtId="0" fontId="10" fillId="84" borderId="78" applyNumberFormat="0" applyFont="0" applyAlignment="0" applyProtection="0"/>
    <xf numFmtId="0" fontId="10" fillId="84" borderId="78" applyNumberFormat="0" applyFont="0" applyAlignment="0" applyProtection="0"/>
    <xf numFmtId="0" fontId="10" fillId="84" borderId="78" applyNumberFormat="0" applyFont="0" applyAlignment="0" applyProtection="0"/>
    <xf numFmtId="0" fontId="10" fillId="84" borderId="78" applyNumberFormat="0" applyFont="0" applyAlignment="0" applyProtection="0"/>
    <xf numFmtId="0" fontId="10" fillId="84" borderId="78" applyNumberFormat="0" applyFont="0" applyAlignment="0" applyProtection="0"/>
    <xf numFmtId="0" fontId="10" fillId="84" borderId="78" applyNumberFormat="0" applyFont="0" applyAlignment="0" applyProtection="0"/>
    <xf numFmtId="0" fontId="96" fillId="81" borderId="86"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85" applyNumberFormat="0" applyAlignment="0" applyProtection="0"/>
    <xf numFmtId="0" fontId="96" fillId="81" borderId="96" applyNumberFormat="0" applyAlignment="0" applyProtection="0"/>
    <xf numFmtId="4" fontId="77" fillId="59" borderId="89">
      <alignment horizontal="right" vertical="center"/>
    </xf>
    <xf numFmtId="0" fontId="95" fillId="81" borderId="91" applyNumberFormat="0" applyAlignment="0" applyProtection="0"/>
    <xf numFmtId="0" fontId="87" fillId="84" borderId="93" applyNumberFormat="0" applyFont="0" applyAlignment="0" applyProtection="0"/>
    <xf numFmtId="0" fontId="103" fillId="0" borderId="92" applyNumberFormat="0" applyFill="0" applyAlignment="0" applyProtection="0"/>
    <xf numFmtId="0" fontId="102" fillId="68" borderId="96" applyNumberFormat="0" applyAlignment="0" applyProtection="0"/>
    <xf numFmtId="0" fontId="101" fillId="68" borderId="91" applyNumberFormat="0" applyAlignment="0" applyProtection="0"/>
    <xf numFmtId="0" fontId="104" fillId="0" borderId="92" applyNumberFormat="0" applyFill="0" applyAlignment="0" applyProtection="0"/>
    <xf numFmtId="0" fontId="104" fillId="0" borderId="92" applyNumberFormat="0" applyFill="0" applyAlignment="0" applyProtection="0"/>
    <xf numFmtId="0" fontId="96" fillId="81" borderId="86" applyNumberFormat="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92" applyNumberFormat="0" applyFill="0" applyAlignment="0" applyProtection="0"/>
    <xf numFmtId="0" fontId="5" fillId="0" borderId="0"/>
    <xf numFmtId="0" fontId="92" fillId="81" borderId="85" applyNumberFormat="0" applyAlignment="0" applyProtection="0"/>
    <xf numFmtId="4" fontId="77" fillId="59" borderId="94">
      <alignment horizontal="right" vertical="center"/>
    </xf>
    <xf numFmtId="0" fontId="104" fillId="0" borderId="92" applyNumberFormat="0" applyFill="0" applyAlignment="0" applyProtection="0"/>
    <xf numFmtId="0" fontId="77" fillId="59" borderId="89">
      <alignment horizontal="right" vertical="center"/>
    </xf>
    <xf numFmtId="0" fontId="92" fillId="81" borderId="105" applyNumberForma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87" fillId="84" borderId="78" applyNumberFormat="0" applyFont="0" applyAlignment="0" applyProtection="0"/>
    <xf numFmtId="0" fontId="10" fillId="84" borderId="78" applyNumberFormat="0" applyFont="0" applyAlignment="0" applyProtection="0"/>
    <xf numFmtId="0" fontId="10" fillId="84" borderId="78" applyNumberFormat="0" applyFont="0" applyAlignment="0" applyProtection="0"/>
    <xf numFmtId="0" fontId="10" fillId="84" borderId="78" applyNumberFormat="0" applyFont="0" applyAlignment="0" applyProtection="0"/>
    <xf numFmtId="0" fontId="10" fillId="84" borderId="78" applyNumberFormat="0" applyFont="0" applyAlignment="0" applyProtection="0"/>
    <xf numFmtId="0" fontId="10" fillId="84" borderId="78" applyNumberFormat="0" applyFont="0" applyAlignment="0" applyProtection="0"/>
    <xf numFmtId="0" fontId="10" fillId="84" borderId="78" applyNumberFormat="0" applyFont="0" applyAlignment="0" applyProtection="0"/>
    <xf numFmtId="0" fontId="10" fillId="84" borderId="78" applyNumberFormat="0" applyFont="0" applyAlignment="0" applyProtection="0"/>
    <xf numFmtId="0" fontId="10" fillId="84" borderId="78" applyNumberFormat="0" applyFont="0" applyAlignment="0" applyProtection="0"/>
    <xf numFmtId="0" fontId="77" fillId="59" borderId="94">
      <alignment horizontal="right" vertical="center"/>
    </xf>
    <xf numFmtId="0" fontId="102" fillId="68" borderId="86" applyNumberFormat="0" applyAlignment="0" applyProtection="0"/>
    <xf numFmtId="0" fontId="102" fillId="68" borderId="86" applyNumberFormat="0" applyAlignment="0" applyProtection="0"/>
    <xf numFmtId="0" fontId="96" fillId="81" borderId="91" applyNumberFormat="0" applyAlignment="0" applyProtection="0"/>
    <xf numFmtId="0" fontId="102" fillId="68" borderId="86" applyNumberFormat="0" applyAlignment="0" applyProtection="0"/>
    <xf numFmtId="0" fontId="96" fillId="81" borderId="91" applyNumberFormat="0" applyAlignment="0" applyProtection="0"/>
    <xf numFmtId="0" fontId="103" fillId="0" borderId="92" applyNumberFormat="0" applyFill="0" applyAlignment="0" applyProtection="0"/>
    <xf numFmtId="0" fontId="102" fillId="68" borderId="86" applyNumberFormat="0" applyAlignment="0" applyProtection="0"/>
    <xf numFmtId="0" fontId="102" fillId="68" borderId="91" applyNumberFormat="0" applyAlignment="0" applyProtection="0"/>
    <xf numFmtId="0" fontId="92" fillId="81" borderId="90" applyNumberFormat="0" applyAlignment="0" applyProtection="0"/>
    <xf numFmtId="0" fontId="102" fillId="68" borderId="91" applyNumberFormat="0" applyAlignment="0" applyProtection="0"/>
    <xf numFmtId="0" fontId="92" fillId="81" borderId="90" applyNumberFormat="0" applyAlignment="0" applyProtection="0"/>
    <xf numFmtId="0" fontId="77" fillId="59" borderId="89">
      <alignment horizontal="right" vertical="center"/>
    </xf>
    <xf numFmtId="0" fontId="102" fillId="68" borderId="86" applyNumberFormat="0" applyAlignment="0" applyProtection="0"/>
    <xf numFmtId="0" fontId="96" fillId="81" borderId="96" applyNumberFormat="0" applyAlignment="0" applyProtection="0"/>
    <xf numFmtId="49" fontId="47" fillId="0" borderId="94" applyNumberFormat="0" applyFont="0" applyFill="0" applyBorder="0" applyProtection="0">
      <alignment horizontal="left" vertical="center" indent="2"/>
    </xf>
    <xf numFmtId="0" fontId="101" fillId="68" borderId="96" applyNumberFormat="0" applyAlignment="0" applyProtection="0"/>
    <xf numFmtId="0" fontId="92" fillId="81" borderId="90" applyNumberFormat="0" applyAlignment="0" applyProtection="0"/>
    <xf numFmtId="0" fontId="47" fillId="61" borderId="94"/>
    <xf numFmtId="4" fontId="77" fillId="58" borderId="94">
      <alignment horizontal="right" vertical="center"/>
    </xf>
    <xf numFmtId="0" fontId="47" fillId="61" borderId="89"/>
    <xf numFmtId="0" fontId="95"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102" fillId="68" borderId="86" applyNumberFormat="0" applyAlignment="0" applyProtection="0"/>
    <xf numFmtId="0" fontId="102" fillId="68" borderId="86" applyNumberFormat="0" applyAlignment="0" applyProtection="0"/>
    <xf numFmtId="0" fontId="103" fillId="0" borderId="87" applyNumberFormat="0" applyFill="0" applyAlignment="0" applyProtection="0"/>
    <xf numFmtId="0" fontId="102" fillId="68" borderId="86" applyNumberFormat="0" applyAlignment="0" applyProtection="0"/>
    <xf numFmtId="0" fontId="78" fillId="58" borderId="89">
      <alignment horizontal="right" vertical="center"/>
    </xf>
    <xf numFmtId="0" fontId="10" fillId="84" borderId="98" applyNumberFormat="0" applyFont="0" applyAlignment="0" applyProtection="0"/>
    <xf numFmtId="0" fontId="92" fillId="81" borderId="85" applyNumberFormat="0" applyAlignment="0" applyProtection="0"/>
    <xf numFmtId="4" fontId="77" fillId="58" borderId="89">
      <alignment horizontal="right" vertical="center"/>
    </xf>
    <xf numFmtId="0" fontId="92" fillId="81" borderId="85" applyNumberFormat="0" applyAlignment="0" applyProtection="0"/>
    <xf numFmtId="0" fontId="78" fillId="58" borderId="89">
      <alignment horizontal="right" vertical="center"/>
    </xf>
    <xf numFmtId="0" fontId="77" fillId="58" borderId="89">
      <alignment horizontal="right" vertical="center"/>
    </xf>
    <xf numFmtId="4" fontId="77" fillId="59" borderId="89">
      <alignment horizontal="right" vertical="center"/>
    </xf>
    <xf numFmtId="0" fontId="101" fillId="68" borderId="86" applyNumberFormat="0" applyAlignment="0" applyProtection="0"/>
    <xf numFmtId="0" fontId="103" fillId="0" borderId="87" applyNumberFormat="0" applyFill="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3" fillId="0" borderId="87" applyNumberFormat="0" applyFill="0" applyAlignment="0" applyProtection="0"/>
    <xf numFmtId="0" fontId="104" fillId="0" borderId="87" applyNumberFormat="0" applyFill="0" applyAlignment="0" applyProtection="0"/>
    <xf numFmtId="0" fontId="101" fillId="68" borderId="86" applyNumberFormat="0" applyAlignment="0" applyProtection="0"/>
    <xf numFmtId="0" fontId="103" fillId="0" borderId="87" applyNumberFormat="0" applyFill="0" applyAlignment="0" applyProtection="0"/>
    <xf numFmtId="0" fontId="103" fillId="0" borderId="87" applyNumberFormat="0" applyFill="0" applyAlignment="0" applyProtection="0"/>
    <xf numFmtId="0" fontId="101" fillId="68" borderId="86" applyNumberFormat="0" applyAlignment="0" applyProtection="0"/>
    <xf numFmtId="0" fontId="101" fillId="68" borderId="86" applyNumberFormat="0" applyAlignment="0" applyProtection="0"/>
    <xf numFmtId="0" fontId="102" fillId="68" borderId="86" applyNumberFormat="0" applyAlignment="0" applyProtection="0"/>
    <xf numFmtId="0" fontId="101"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96" fillId="81" borderId="86" applyNumberFormat="0" applyAlignment="0" applyProtection="0"/>
    <xf numFmtId="0" fontId="87" fillId="84" borderId="88" applyNumberFormat="0" applyFon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87" fillId="84" borderId="88" applyNumberFormat="0" applyFont="0" applyAlignment="0" applyProtection="0"/>
    <xf numFmtId="0" fontId="96" fillId="81" borderId="86" applyNumberFormat="0" applyAlignment="0" applyProtection="0"/>
    <xf numFmtId="0" fontId="96" fillId="81" borderId="86" applyNumberFormat="0" applyAlignment="0" applyProtection="0"/>
    <xf numFmtId="0" fontId="87" fillId="84" borderId="88" applyNumberFormat="0" applyFont="0" applyAlignment="0" applyProtection="0"/>
    <xf numFmtId="0" fontId="92" fillId="81" borderId="85" applyNumberFormat="0" applyAlignment="0" applyProtection="0"/>
    <xf numFmtId="0" fontId="87" fillId="84" borderId="88" applyNumberFormat="0" applyFont="0" applyAlignment="0" applyProtection="0"/>
    <xf numFmtId="0" fontId="10" fillId="84" borderId="88" applyNumberFormat="0" applyFont="0" applyAlignment="0" applyProtection="0"/>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103" fillId="0" borderId="87" applyNumberFormat="0" applyFill="0" applyAlignment="0" applyProtection="0"/>
    <xf numFmtId="0" fontId="103"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95" fillId="81" borderId="86" applyNumberFormat="0" applyAlignment="0" applyProtection="0"/>
    <xf numFmtId="0" fontId="92" fillId="81" borderId="85" applyNumberFormat="0" applyAlignment="0" applyProtection="0"/>
    <xf numFmtId="0" fontId="95" fillId="81" borderId="86" applyNumberFormat="0" applyAlignment="0" applyProtection="0"/>
    <xf numFmtId="0" fontId="92" fillId="81" borderId="85" applyNumberFormat="0" applyAlignment="0" applyProtection="0"/>
    <xf numFmtId="0" fontId="96" fillId="81" borderId="86" applyNumberFormat="0" applyAlignment="0" applyProtection="0"/>
    <xf numFmtId="0" fontId="102" fillId="68" borderId="86" applyNumberFormat="0" applyAlignment="0" applyProtection="0"/>
    <xf numFmtId="0" fontId="104" fillId="0" borderId="87" applyNumberFormat="0" applyFill="0" applyAlignment="0" applyProtection="0"/>
    <xf numFmtId="0" fontId="103" fillId="0" borderId="87" applyNumberFormat="0" applyFill="0" applyAlignment="0" applyProtection="0"/>
    <xf numFmtId="0" fontId="104" fillId="0" borderId="87" applyNumberFormat="0" applyFill="0" applyAlignment="0" applyProtection="0"/>
    <xf numFmtId="0" fontId="101" fillId="68" borderId="86" applyNumberFormat="0" applyAlignment="0" applyProtection="0"/>
    <xf numFmtId="0" fontId="96" fillId="81" borderId="91" applyNumberFormat="0" applyAlignment="0" applyProtection="0"/>
    <xf numFmtId="0" fontId="104" fillId="0" borderId="87" applyNumberFormat="0" applyFill="0" applyAlignment="0" applyProtection="0"/>
    <xf numFmtId="0" fontId="104" fillId="0" borderId="9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2" fillId="81" borderId="85"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1" fillId="81" borderId="85" applyNumberFormat="0" applyAlignment="0" applyProtection="0"/>
    <xf numFmtId="0" fontId="91" fillId="81" borderId="85" applyNumberFormat="0" applyAlignment="0" applyProtection="0"/>
    <xf numFmtId="0" fontId="92" fillId="81" borderId="85" applyNumberFormat="0" applyAlignment="0" applyProtection="0"/>
    <xf numFmtId="0" fontId="91" fillId="81" borderId="75" applyNumberFormat="0" applyAlignment="0" applyProtection="0"/>
    <xf numFmtId="0" fontId="91" fillId="81" borderId="75" applyNumberFormat="0" applyAlignment="0" applyProtection="0"/>
    <xf numFmtId="0" fontId="91" fillId="81" borderId="75" applyNumberFormat="0" applyAlignment="0" applyProtection="0"/>
    <xf numFmtId="0" fontId="91" fillId="81" borderId="75" applyNumberFormat="0" applyAlignment="0" applyProtection="0"/>
    <xf numFmtId="0" fontId="91" fillId="81" borderId="75" applyNumberFormat="0" applyAlignment="0" applyProtection="0"/>
    <xf numFmtId="0" fontId="91" fillId="81" borderId="75" applyNumberFormat="0" applyAlignment="0" applyProtection="0"/>
    <xf numFmtId="0" fontId="91"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1" fillId="81" borderId="75" applyNumberFormat="0" applyAlignment="0" applyProtection="0"/>
    <xf numFmtId="0" fontId="91" fillId="81" borderId="75" applyNumberFormat="0" applyAlignment="0" applyProtection="0"/>
    <xf numFmtId="0" fontId="91" fillId="81" borderId="75" applyNumberFormat="0" applyAlignment="0" applyProtection="0"/>
    <xf numFmtId="0" fontId="91" fillId="81" borderId="75" applyNumberFormat="0" applyAlignment="0" applyProtection="0"/>
    <xf numFmtId="0" fontId="91" fillId="81" borderId="75" applyNumberFormat="0" applyAlignment="0" applyProtection="0"/>
    <xf numFmtId="0" fontId="95"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95"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96" fillId="81" borderId="76" applyNumberFormat="0" applyAlignment="0" applyProtection="0"/>
    <xf numFmtId="0" fontId="102" fillId="68" borderId="86" applyNumberFormat="0" applyAlignment="0" applyProtection="0"/>
    <xf numFmtId="0" fontId="101" fillId="68" borderId="76" applyNumberFormat="0" applyAlignment="0" applyProtection="0"/>
    <xf numFmtId="0" fontId="101" fillId="68" borderId="76" applyNumberFormat="0" applyAlignment="0" applyProtection="0"/>
    <xf numFmtId="0" fontId="101" fillId="68" borderId="76" applyNumberFormat="0" applyAlignment="0" applyProtection="0"/>
    <xf numFmtId="0" fontId="101" fillId="68" borderId="76" applyNumberFormat="0" applyAlignment="0" applyProtection="0"/>
    <xf numFmtId="0" fontId="101" fillId="68" borderId="76" applyNumberFormat="0" applyAlignment="0" applyProtection="0"/>
    <xf numFmtId="0" fontId="101" fillId="68" borderId="76" applyNumberFormat="0" applyAlignment="0" applyProtection="0"/>
    <xf numFmtId="0" fontId="101" fillId="68" borderId="76" applyNumberFormat="0" applyAlignment="0" applyProtection="0"/>
    <xf numFmtId="0" fontId="101" fillId="68" borderId="76" applyNumberFormat="0" applyAlignment="0" applyProtection="0"/>
    <xf numFmtId="0" fontId="101"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1" fillId="68" borderId="76" applyNumberFormat="0" applyAlignment="0" applyProtection="0"/>
    <xf numFmtId="0" fontId="101" fillId="68" borderId="76" applyNumberFormat="0" applyAlignment="0" applyProtection="0"/>
    <xf numFmtId="0" fontId="101" fillId="68" borderId="76" applyNumberFormat="0" applyAlignment="0" applyProtection="0"/>
    <xf numFmtId="0" fontId="101" fillId="68" borderId="76" applyNumberFormat="0" applyAlignment="0" applyProtection="0"/>
    <xf numFmtId="0" fontId="101" fillId="68" borderId="76" applyNumberFormat="0" applyAlignment="0" applyProtection="0"/>
    <xf numFmtId="0" fontId="101" fillId="68" borderId="76" applyNumberFormat="0" applyAlignment="0" applyProtection="0"/>
    <xf numFmtId="0" fontId="101" fillId="68" borderId="76" applyNumberFormat="0" applyAlignment="0" applyProtection="0"/>
    <xf numFmtId="0" fontId="103" fillId="0" borderId="77" applyNumberFormat="0" applyFill="0" applyAlignment="0" applyProtection="0"/>
    <xf numFmtId="0" fontId="103" fillId="0" borderId="77" applyNumberFormat="0" applyFill="0" applyAlignment="0" applyProtection="0"/>
    <xf numFmtId="0" fontId="103" fillId="0" borderId="77" applyNumberFormat="0" applyFill="0" applyAlignment="0" applyProtection="0"/>
    <xf numFmtId="0" fontId="103" fillId="0" borderId="77" applyNumberFormat="0" applyFill="0" applyAlignment="0" applyProtection="0"/>
    <xf numFmtId="0" fontId="103" fillId="0" borderId="77" applyNumberFormat="0" applyFill="0" applyAlignment="0" applyProtection="0"/>
    <xf numFmtId="0" fontId="103" fillId="0" borderId="77" applyNumberFormat="0" applyFill="0" applyAlignment="0" applyProtection="0"/>
    <xf numFmtId="0" fontId="103" fillId="0" borderId="77" applyNumberFormat="0" applyFill="0" applyAlignment="0" applyProtection="0"/>
    <xf numFmtId="0" fontId="103" fillId="0" borderId="77" applyNumberFormat="0" applyFill="0" applyAlignment="0" applyProtection="0"/>
    <xf numFmtId="0" fontId="103"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3" fillId="0" borderId="77" applyNumberFormat="0" applyFill="0" applyAlignment="0" applyProtection="0"/>
    <xf numFmtId="0" fontId="103" fillId="0" borderId="77" applyNumberFormat="0" applyFill="0" applyAlignment="0" applyProtection="0"/>
    <xf numFmtId="0" fontId="103" fillId="0" borderId="77" applyNumberFormat="0" applyFill="0" applyAlignment="0" applyProtection="0"/>
    <xf numFmtId="0" fontId="103" fillId="0" borderId="77" applyNumberFormat="0" applyFill="0" applyAlignment="0" applyProtection="0"/>
    <xf numFmtId="0" fontId="103" fillId="0" borderId="77" applyNumberFormat="0" applyFill="0" applyAlignment="0" applyProtection="0"/>
    <xf numFmtId="0" fontId="103" fillId="0" borderId="77" applyNumberFormat="0" applyFill="0" applyAlignment="0" applyProtection="0"/>
    <xf numFmtId="0" fontId="103" fillId="0" borderId="77" applyNumberFormat="0" applyFill="0" applyAlignment="0" applyProtection="0"/>
    <xf numFmtId="0" fontId="87" fillId="84" borderId="88" applyNumberFormat="0" applyFon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102" fillId="68" borderId="76"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92" fillId="81" borderId="75" applyNumberFormat="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104" fillId="0" borderId="77" applyNumberFormat="0" applyFill="0" applyAlignment="0" applyProtection="0"/>
    <xf numFmtId="0" fontId="95" fillId="81" borderId="86" applyNumberFormat="0" applyAlignment="0" applyProtection="0"/>
    <xf numFmtId="0" fontId="95" fillId="81" borderId="86" applyNumberFormat="0" applyAlignment="0" applyProtection="0"/>
    <xf numFmtId="0" fontId="10" fillId="84" borderId="88" applyNumberFormat="0" applyFont="0" applyAlignment="0" applyProtection="0"/>
    <xf numFmtId="0" fontId="92" fillId="81" borderId="85" applyNumberFormat="0" applyAlignment="0" applyProtection="0"/>
    <xf numFmtId="0" fontId="104" fillId="0" borderId="87" applyNumberFormat="0" applyFill="0" applyAlignment="0" applyProtection="0"/>
    <xf numFmtId="0" fontId="95" fillId="81" borderId="86" applyNumberFormat="0" applyAlignment="0" applyProtection="0"/>
    <xf numFmtId="0" fontId="96" fillId="81" borderId="86" applyNumberFormat="0" applyAlignment="0" applyProtection="0"/>
    <xf numFmtId="0" fontId="104" fillId="0" borderId="97" applyNumberFormat="0" applyFill="0" applyAlignment="0" applyProtection="0"/>
    <xf numFmtId="0" fontId="101" fillId="68" borderId="86" applyNumberFormat="0" applyAlignment="0" applyProtection="0"/>
    <xf numFmtId="0" fontId="104" fillId="0" borderId="92" applyNumberFormat="0" applyFill="0" applyAlignment="0" applyProtection="0"/>
    <xf numFmtId="0" fontId="101" fillId="68" borderId="86" applyNumberFormat="0" applyAlignment="0" applyProtection="0"/>
    <xf numFmtId="0" fontId="96" fillId="81" borderId="82" applyNumberFormat="0" applyAlignment="0" applyProtection="0"/>
    <xf numFmtId="0" fontId="102" fillId="68" borderId="86" applyNumberFormat="0" applyAlignment="0" applyProtection="0"/>
    <xf numFmtId="0" fontId="96" fillId="81" borderId="82" applyNumberFormat="0" applyAlignment="0" applyProtection="0"/>
    <xf numFmtId="0" fontId="92" fillId="81" borderId="81" applyNumberFormat="0" applyAlignment="0" applyProtection="0"/>
    <xf numFmtId="0" fontId="101" fillId="68" borderId="86" applyNumberFormat="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49" fontId="47" fillId="0" borderId="79" applyNumberFormat="0" applyFont="0" applyFill="0" applyBorder="0" applyProtection="0">
      <alignment horizontal="left" vertical="center" indent="2"/>
    </xf>
    <xf numFmtId="49" fontId="47" fillId="0" borderId="79" applyNumberFormat="0" applyFont="0" applyFill="0" applyBorder="0" applyProtection="0">
      <alignment horizontal="left" vertical="center" indent="2"/>
    </xf>
    <xf numFmtId="49" fontId="47" fillId="0" borderId="79" applyNumberFormat="0" applyFont="0" applyFill="0" applyBorder="0" applyProtection="0">
      <alignment horizontal="left" vertical="center" indent="2"/>
    </xf>
    <xf numFmtId="49" fontId="47" fillId="0" borderId="79" applyNumberFormat="0" applyFont="0" applyFill="0" applyBorder="0" applyProtection="0">
      <alignment horizontal="left" vertical="center" indent="2"/>
    </xf>
    <xf numFmtId="49" fontId="47" fillId="0" borderId="79" applyNumberFormat="0" applyFont="0" applyFill="0" applyBorder="0" applyProtection="0">
      <alignment horizontal="left" vertical="center" indent="2"/>
    </xf>
    <xf numFmtId="49" fontId="47" fillId="0" borderId="79" applyNumberFormat="0" applyFont="0" applyFill="0" applyBorder="0" applyProtection="0">
      <alignment horizontal="left" vertical="center" indent="2"/>
    </xf>
    <xf numFmtId="49" fontId="47" fillId="0" borderId="79" applyNumberFormat="0" applyFont="0" applyFill="0" applyBorder="0" applyProtection="0">
      <alignment horizontal="left" vertical="center" indent="2"/>
    </xf>
    <xf numFmtId="49" fontId="47" fillId="0" borderId="79" applyNumberFormat="0" applyFont="0" applyFill="0" applyBorder="0" applyProtection="0">
      <alignment horizontal="left" vertical="center" indent="2"/>
    </xf>
    <xf numFmtId="49" fontId="47" fillId="0" borderId="79" applyNumberFormat="0" applyFont="0" applyFill="0" applyBorder="0" applyProtection="0">
      <alignment horizontal="left" vertical="center" indent="2"/>
    </xf>
    <xf numFmtId="49" fontId="47" fillId="0" borderId="79" applyNumberFormat="0" applyFont="0" applyFill="0" applyBorder="0" applyProtection="0">
      <alignment horizontal="left" vertical="center" indent="2"/>
    </xf>
    <xf numFmtId="49" fontId="47" fillId="0" borderId="79" applyNumberFormat="0" applyFont="0" applyFill="0" applyBorder="0" applyProtection="0">
      <alignment horizontal="left" vertical="center" indent="2"/>
    </xf>
    <xf numFmtId="49" fontId="47" fillId="0" borderId="79" applyNumberFormat="0" applyFont="0" applyFill="0" applyBorder="0" applyProtection="0">
      <alignment horizontal="left" vertical="center" indent="2"/>
    </xf>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77" fillId="58" borderId="79">
      <alignment horizontal="right" vertical="center"/>
    </xf>
    <xf numFmtId="4" fontId="77" fillId="58" borderId="79">
      <alignment horizontal="right" vertical="center"/>
    </xf>
    <xf numFmtId="4" fontId="77" fillId="58" borderId="79">
      <alignment horizontal="right" vertical="center"/>
    </xf>
    <xf numFmtId="4" fontId="77" fillId="58" borderId="79">
      <alignment horizontal="right" vertical="center"/>
    </xf>
    <xf numFmtId="4" fontId="77" fillId="58" borderId="79">
      <alignment horizontal="right" vertical="center"/>
    </xf>
    <xf numFmtId="4" fontId="77" fillId="58" borderId="79">
      <alignment horizontal="right" vertical="center"/>
    </xf>
    <xf numFmtId="4" fontId="77" fillId="58" borderId="79">
      <alignment horizontal="right" vertical="center"/>
    </xf>
    <xf numFmtId="4" fontId="77" fillId="58" borderId="79">
      <alignment horizontal="right" vertical="center"/>
    </xf>
    <xf numFmtId="4" fontId="77" fillId="58" borderId="79">
      <alignment horizontal="right" vertical="center"/>
    </xf>
    <xf numFmtId="4" fontId="77" fillId="58" borderId="79">
      <alignment horizontal="right" vertical="center"/>
    </xf>
    <xf numFmtId="4" fontId="77" fillId="58" borderId="79">
      <alignment horizontal="right" vertical="center"/>
    </xf>
    <xf numFmtId="4" fontId="77" fillId="58" borderId="79">
      <alignment horizontal="right" vertical="center"/>
    </xf>
    <xf numFmtId="4" fontId="77" fillId="58" borderId="79">
      <alignment horizontal="right" vertical="center"/>
    </xf>
    <xf numFmtId="0" fontId="77" fillId="58" borderId="79">
      <alignment horizontal="right" vertical="center"/>
    </xf>
    <xf numFmtId="0" fontId="77" fillId="58" borderId="79">
      <alignment horizontal="right" vertical="center"/>
    </xf>
    <xf numFmtId="0" fontId="77" fillId="58" borderId="79">
      <alignment horizontal="right" vertical="center"/>
    </xf>
    <xf numFmtId="0" fontId="77" fillId="58" borderId="79">
      <alignment horizontal="right" vertical="center"/>
    </xf>
    <xf numFmtId="0" fontId="77" fillId="58" borderId="79">
      <alignment horizontal="right" vertical="center"/>
    </xf>
    <xf numFmtId="0" fontId="77" fillId="58" borderId="79">
      <alignment horizontal="right" vertical="center"/>
    </xf>
    <xf numFmtId="0" fontId="77" fillId="58" borderId="79">
      <alignment horizontal="right" vertical="center"/>
    </xf>
    <xf numFmtId="0" fontId="77" fillId="58" borderId="79">
      <alignment horizontal="right" vertical="center"/>
    </xf>
    <xf numFmtId="0" fontId="77" fillId="58" borderId="79">
      <alignment horizontal="right" vertical="center"/>
    </xf>
    <xf numFmtId="0" fontId="77" fillId="58" borderId="79">
      <alignment horizontal="right" vertical="center"/>
    </xf>
    <xf numFmtId="0" fontId="77" fillId="58" borderId="79">
      <alignment horizontal="right" vertical="center"/>
    </xf>
    <xf numFmtId="0" fontId="77" fillId="58" borderId="79">
      <alignment horizontal="right" vertical="center"/>
    </xf>
    <xf numFmtId="0" fontId="78" fillId="58" borderId="79">
      <alignment horizontal="right" vertical="center"/>
    </xf>
    <xf numFmtId="4" fontId="78" fillId="58" borderId="79">
      <alignment horizontal="right" vertical="center"/>
    </xf>
    <xf numFmtId="4" fontId="78" fillId="58" borderId="79">
      <alignment horizontal="right" vertical="center"/>
    </xf>
    <xf numFmtId="4" fontId="78" fillId="58" borderId="79">
      <alignment horizontal="right" vertical="center"/>
    </xf>
    <xf numFmtId="4" fontId="78" fillId="58" borderId="79">
      <alignment horizontal="right" vertical="center"/>
    </xf>
    <xf numFmtId="4" fontId="78" fillId="58" borderId="79">
      <alignment horizontal="right" vertical="center"/>
    </xf>
    <xf numFmtId="4" fontId="78" fillId="58" borderId="79">
      <alignment horizontal="right" vertical="center"/>
    </xf>
    <xf numFmtId="4" fontId="78" fillId="58" borderId="79">
      <alignment horizontal="right" vertical="center"/>
    </xf>
    <xf numFmtId="4" fontId="78" fillId="58" borderId="79">
      <alignment horizontal="right" vertical="center"/>
    </xf>
    <xf numFmtId="4" fontId="78" fillId="58" borderId="79">
      <alignment horizontal="right" vertical="center"/>
    </xf>
    <xf numFmtId="4" fontId="78" fillId="58" borderId="79">
      <alignment horizontal="right" vertical="center"/>
    </xf>
    <xf numFmtId="4" fontId="78" fillId="58" borderId="79">
      <alignment horizontal="right" vertical="center"/>
    </xf>
    <xf numFmtId="4" fontId="78" fillId="58" borderId="79">
      <alignment horizontal="right" vertical="center"/>
    </xf>
    <xf numFmtId="0" fontId="78" fillId="58" borderId="79">
      <alignment horizontal="right" vertical="center"/>
    </xf>
    <xf numFmtId="0" fontId="78" fillId="58" borderId="79">
      <alignment horizontal="right" vertical="center"/>
    </xf>
    <xf numFmtId="0" fontId="78" fillId="58" borderId="79">
      <alignment horizontal="right" vertical="center"/>
    </xf>
    <xf numFmtId="0" fontId="78" fillId="58" borderId="79">
      <alignment horizontal="right" vertical="center"/>
    </xf>
    <xf numFmtId="0" fontId="78" fillId="58" borderId="79">
      <alignment horizontal="right" vertical="center"/>
    </xf>
    <xf numFmtId="0" fontId="78" fillId="58" borderId="79">
      <alignment horizontal="right" vertical="center"/>
    </xf>
    <xf numFmtId="0" fontId="78" fillId="58" borderId="79">
      <alignment horizontal="right" vertical="center"/>
    </xf>
    <xf numFmtId="0" fontId="78" fillId="58" borderId="79">
      <alignment horizontal="right" vertical="center"/>
    </xf>
    <xf numFmtId="0" fontId="78" fillId="58" borderId="79">
      <alignment horizontal="right" vertical="center"/>
    </xf>
    <xf numFmtId="0" fontId="78" fillId="58" borderId="79">
      <alignment horizontal="right" vertical="center"/>
    </xf>
    <xf numFmtId="0" fontId="78" fillId="58" borderId="79">
      <alignment horizontal="right" vertical="center"/>
    </xf>
    <xf numFmtId="0" fontId="78" fillId="58" borderId="79">
      <alignment horizontal="right" vertical="center"/>
    </xf>
    <xf numFmtId="0" fontId="77" fillId="59" borderId="79">
      <alignment horizontal="right" vertical="center"/>
    </xf>
    <xf numFmtId="4" fontId="77" fillId="59" borderId="79">
      <alignment horizontal="right" vertical="center"/>
    </xf>
    <xf numFmtId="4" fontId="77" fillId="59" borderId="79">
      <alignment horizontal="right" vertical="center"/>
    </xf>
    <xf numFmtId="4" fontId="77" fillId="59" borderId="79">
      <alignment horizontal="right" vertical="center"/>
    </xf>
    <xf numFmtId="4" fontId="77" fillId="59" borderId="79">
      <alignment horizontal="right" vertical="center"/>
    </xf>
    <xf numFmtId="4" fontId="77" fillId="59" borderId="79">
      <alignment horizontal="right" vertical="center"/>
    </xf>
    <xf numFmtId="4" fontId="77" fillId="59" borderId="79">
      <alignment horizontal="right" vertical="center"/>
    </xf>
    <xf numFmtId="4" fontId="77" fillId="59" borderId="79">
      <alignment horizontal="right" vertical="center"/>
    </xf>
    <xf numFmtId="4" fontId="77" fillId="59" borderId="79">
      <alignment horizontal="right" vertical="center"/>
    </xf>
    <xf numFmtId="4" fontId="77" fillId="59" borderId="79">
      <alignment horizontal="right" vertical="center"/>
    </xf>
    <xf numFmtId="4" fontId="77" fillId="59" borderId="79">
      <alignment horizontal="right" vertical="center"/>
    </xf>
    <xf numFmtId="4" fontId="77" fillId="59" borderId="79">
      <alignment horizontal="right" vertical="center"/>
    </xf>
    <xf numFmtId="4" fontId="77" fillId="59" borderId="79">
      <alignment horizontal="right" vertical="center"/>
    </xf>
    <xf numFmtId="0" fontId="77" fillId="59" borderId="79">
      <alignment horizontal="right" vertical="center"/>
    </xf>
    <xf numFmtId="0" fontId="77" fillId="59" borderId="79">
      <alignment horizontal="right" vertical="center"/>
    </xf>
    <xf numFmtId="0" fontId="77" fillId="59" borderId="79">
      <alignment horizontal="right" vertical="center"/>
    </xf>
    <xf numFmtId="0" fontId="77" fillId="59" borderId="79">
      <alignment horizontal="right" vertical="center"/>
    </xf>
    <xf numFmtId="0" fontId="77" fillId="59" borderId="79">
      <alignment horizontal="right" vertical="center"/>
    </xf>
    <xf numFmtId="0" fontId="77" fillId="59" borderId="79">
      <alignment horizontal="right" vertical="center"/>
    </xf>
    <xf numFmtId="0" fontId="77" fillId="59" borderId="79">
      <alignment horizontal="right" vertical="center"/>
    </xf>
    <xf numFmtId="0" fontId="77" fillId="59" borderId="79">
      <alignment horizontal="right" vertical="center"/>
    </xf>
    <xf numFmtId="0" fontId="77" fillId="59" borderId="79">
      <alignment horizontal="right" vertical="center"/>
    </xf>
    <xf numFmtId="0" fontId="77" fillId="59" borderId="79">
      <alignment horizontal="right" vertical="center"/>
    </xf>
    <xf numFmtId="0" fontId="77" fillId="59" borderId="79">
      <alignment horizontal="right" vertical="center"/>
    </xf>
    <xf numFmtId="0" fontId="77" fillId="59" borderId="79">
      <alignment horizontal="right" vertical="center"/>
    </xf>
    <xf numFmtId="0" fontId="77" fillId="59" borderId="79">
      <alignment horizontal="right" vertical="center"/>
    </xf>
    <xf numFmtId="4" fontId="77" fillId="59" borderId="79">
      <alignment horizontal="right" vertical="center"/>
    </xf>
    <xf numFmtId="4" fontId="77" fillId="59" borderId="79">
      <alignment horizontal="right" vertical="center"/>
    </xf>
    <xf numFmtId="4" fontId="77" fillId="59" borderId="79">
      <alignment horizontal="right" vertical="center"/>
    </xf>
    <xf numFmtId="4" fontId="77" fillId="59" borderId="79">
      <alignment horizontal="right" vertical="center"/>
    </xf>
    <xf numFmtId="4" fontId="77" fillId="59" borderId="79">
      <alignment horizontal="right" vertical="center"/>
    </xf>
    <xf numFmtId="4" fontId="77" fillId="59" borderId="79">
      <alignment horizontal="right" vertical="center"/>
    </xf>
    <xf numFmtId="4" fontId="77" fillId="59" borderId="79">
      <alignment horizontal="right" vertical="center"/>
    </xf>
    <xf numFmtId="4" fontId="77" fillId="59" borderId="79">
      <alignment horizontal="right" vertical="center"/>
    </xf>
    <xf numFmtId="4" fontId="77" fillId="59" borderId="79">
      <alignment horizontal="right" vertical="center"/>
    </xf>
    <xf numFmtId="4" fontId="77" fillId="59" borderId="79">
      <alignment horizontal="right" vertical="center"/>
    </xf>
    <xf numFmtId="4" fontId="77" fillId="59" borderId="79">
      <alignment horizontal="right" vertical="center"/>
    </xf>
    <xf numFmtId="4" fontId="77" fillId="59" borderId="79">
      <alignment horizontal="right" vertical="center"/>
    </xf>
    <xf numFmtId="0" fontId="77" fillId="59" borderId="79">
      <alignment horizontal="right" vertical="center"/>
    </xf>
    <xf numFmtId="0" fontId="77" fillId="59" borderId="79">
      <alignment horizontal="right" vertical="center"/>
    </xf>
    <xf numFmtId="0" fontId="77" fillId="59" borderId="79">
      <alignment horizontal="right" vertical="center"/>
    </xf>
    <xf numFmtId="0" fontId="77" fillId="59" borderId="79">
      <alignment horizontal="right" vertical="center"/>
    </xf>
    <xf numFmtId="0" fontId="77" fillId="59" borderId="79">
      <alignment horizontal="right" vertical="center"/>
    </xf>
    <xf numFmtId="0" fontId="77" fillId="59" borderId="79">
      <alignment horizontal="right" vertical="center"/>
    </xf>
    <xf numFmtId="0" fontId="77" fillId="59" borderId="79">
      <alignment horizontal="right" vertical="center"/>
    </xf>
    <xf numFmtId="0" fontId="77" fillId="59" borderId="79">
      <alignment horizontal="right" vertical="center"/>
    </xf>
    <xf numFmtId="0" fontId="77" fillId="59" borderId="79">
      <alignment horizontal="right" vertical="center"/>
    </xf>
    <xf numFmtId="0" fontId="77" fillId="59" borderId="79">
      <alignment horizontal="right" vertical="center"/>
    </xf>
    <xf numFmtId="0" fontId="77" fillId="59" borderId="79">
      <alignment horizontal="right" vertical="center"/>
    </xf>
    <xf numFmtId="0" fontId="77" fillId="59" borderId="79">
      <alignment horizontal="right" vertical="center"/>
    </xf>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95" fillId="81" borderId="82" applyNumberForma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96" fillId="81" borderId="82" applyNumberFormat="0" applyAlignment="0" applyProtection="0"/>
    <xf numFmtId="0" fontId="103" fillId="0" borderId="83" applyNumberFormat="0" applyFill="0" applyAlignment="0" applyProtection="0"/>
    <xf numFmtId="0" fontId="104" fillId="0" borderId="83" applyNumberFormat="0" applyFill="0" applyAlignment="0" applyProtection="0"/>
    <xf numFmtId="0" fontId="101" fillId="68" borderId="82" applyNumberFormat="0" applyAlignment="0" applyProtection="0"/>
    <xf numFmtId="0" fontId="96" fillId="81" borderId="82" applyNumberFormat="0" applyAlignment="0" applyProtection="0"/>
    <xf numFmtId="0" fontId="102" fillId="68" borderId="82" applyNumberFormat="0" applyAlignment="0" applyProtection="0"/>
    <xf numFmtId="0" fontId="96" fillId="81" borderId="82" applyNumberFormat="0" applyAlignment="0" applyProtection="0"/>
    <xf numFmtId="0" fontId="95" fillId="81" borderId="82"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96" fillId="81" borderId="96" applyNumberFormat="0" applyAlignment="0" applyProtection="0"/>
    <xf numFmtId="4" fontId="77" fillId="59" borderId="94">
      <alignment horizontal="right" vertical="center"/>
    </xf>
    <xf numFmtId="0" fontId="95" fillId="81" borderId="101" applyNumberFormat="0" applyAlignment="0" applyProtection="0"/>
    <xf numFmtId="0" fontId="96" fillId="81" borderId="96" applyNumberFormat="0" applyAlignment="0" applyProtection="0"/>
    <xf numFmtId="0" fontId="92" fillId="81" borderId="95" applyNumberFormat="0" applyAlignment="0" applyProtection="0"/>
    <xf numFmtId="0" fontId="95" fillId="81" borderId="91" applyNumberFormat="0" applyAlignment="0" applyProtection="0"/>
    <xf numFmtId="0" fontId="104" fillId="0" borderId="97" applyNumberFormat="0" applyFill="0" applyAlignment="0" applyProtection="0"/>
    <xf numFmtId="0" fontId="103" fillId="0" borderId="92" applyNumberFormat="0" applyFill="0" applyAlignment="0" applyProtection="0"/>
    <xf numFmtId="0" fontId="87" fillId="84" borderId="93" applyNumberFormat="0" applyFont="0" applyAlignment="0" applyProtection="0"/>
    <xf numFmtId="4" fontId="78" fillId="58" borderId="94">
      <alignment horizontal="right" vertical="center"/>
    </xf>
    <xf numFmtId="0" fontId="87" fillId="84" borderId="98" applyNumberFormat="0" applyFont="0" applyAlignment="0" applyProtection="0"/>
    <xf numFmtId="0" fontId="91" fillId="81" borderId="90" applyNumberFormat="0" applyAlignment="0" applyProtection="0"/>
    <xf numFmtId="4" fontId="77" fillId="58" borderId="99">
      <alignment horizontal="right" vertical="center"/>
    </xf>
    <xf numFmtId="0" fontId="77" fillId="58" borderId="99">
      <alignment horizontal="right" vertical="center"/>
    </xf>
    <xf numFmtId="0" fontId="96" fillId="81" borderId="91" applyNumberFormat="0" applyAlignment="0" applyProtection="0"/>
    <xf numFmtId="0" fontId="102" fillId="68" borderId="91" applyNumberFormat="0" applyAlignment="0" applyProtection="0"/>
    <xf numFmtId="49" fontId="76" fillId="0" borderId="104" applyNumberFormat="0" applyFill="0" applyBorder="0" applyProtection="0">
      <alignment horizontal="left" vertical="center"/>
    </xf>
    <xf numFmtId="0" fontId="10" fillId="84" borderId="93" applyNumberFormat="0" applyFont="0" applyAlignment="0" applyProtection="0"/>
    <xf numFmtId="4" fontId="77" fillId="58" borderId="94">
      <alignment horizontal="right" vertical="center"/>
    </xf>
    <xf numFmtId="0" fontId="102" fillId="68" borderId="91" applyNumberFormat="0" applyAlignment="0" applyProtection="0"/>
    <xf numFmtId="0" fontId="96" fillId="81" borderId="91" applyNumberFormat="0" applyAlignment="0" applyProtection="0"/>
    <xf numFmtId="0" fontId="92" fillId="81" borderId="90" applyNumberFormat="0" applyAlignment="0" applyProtection="0"/>
    <xf numFmtId="4" fontId="77" fillId="59" borderId="94">
      <alignment horizontal="right" vertical="center"/>
    </xf>
    <xf numFmtId="0" fontId="101" fillId="68" borderId="91" applyNumberFormat="0" applyAlignment="0" applyProtection="0"/>
    <xf numFmtId="0" fontId="104" fillId="0" borderId="92" applyNumberFormat="0" applyFill="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10" fillId="84" borderId="93" applyNumberFormat="0" applyFont="0" applyAlignment="0" applyProtection="0"/>
    <xf numFmtId="0" fontId="96" fillId="81" borderId="91" applyNumberFormat="0" applyAlignment="0" applyProtection="0"/>
    <xf numFmtId="0" fontId="92" fillId="81" borderId="90"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6" fillId="81" borderId="91" applyNumberFormat="0" applyAlignment="0" applyProtection="0"/>
    <xf numFmtId="0" fontId="103" fillId="0" borderId="92" applyNumberFormat="0" applyFill="0" applyAlignment="0" applyProtection="0"/>
    <xf numFmtId="0" fontId="92" fillId="81" borderId="90" applyNumberFormat="0" applyAlignment="0" applyProtection="0"/>
    <xf numFmtId="0" fontId="96" fillId="81" borderId="91" applyNumberFormat="0" applyAlignment="0" applyProtection="0"/>
    <xf numFmtId="0" fontId="96" fillId="81" borderId="96" applyNumberFormat="0" applyAlignment="0" applyProtection="0"/>
    <xf numFmtId="0" fontId="103" fillId="0" borderId="92" applyNumberFormat="0" applyFill="0" applyAlignment="0" applyProtection="0"/>
    <xf numFmtId="0" fontId="78" fillId="58" borderId="99">
      <alignment horizontal="right" vertical="center"/>
    </xf>
    <xf numFmtId="0" fontId="91" fillId="81" borderId="90" applyNumberFormat="0" applyAlignment="0" applyProtection="0"/>
    <xf numFmtId="0" fontId="96" fillId="81" borderId="91" applyNumberFormat="0" applyAlignment="0" applyProtection="0"/>
    <xf numFmtId="0" fontId="102" fillId="68" borderId="91" applyNumberFormat="0" applyAlignment="0" applyProtection="0"/>
    <xf numFmtId="0" fontId="96" fillId="81" borderId="91" applyNumberFormat="0" applyAlignment="0" applyProtection="0"/>
    <xf numFmtId="0" fontId="102" fillId="68" borderId="91" applyNumberFormat="0" applyAlignment="0" applyProtection="0"/>
    <xf numFmtId="0" fontId="104" fillId="0" borderId="92" applyNumberFormat="0" applyFill="0" applyAlignment="0" applyProtection="0"/>
    <xf numFmtId="0" fontId="95" fillId="81" borderId="91" applyNumberFormat="0" applyAlignment="0" applyProtection="0"/>
    <xf numFmtId="0" fontId="101" fillId="68" borderId="91" applyNumberFormat="0" applyAlignment="0" applyProtection="0"/>
    <xf numFmtId="0" fontId="104" fillId="0" borderId="92" applyNumberFormat="0" applyFill="0" applyAlignment="0" applyProtection="0"/>
    <xf numFmtId="0" fontId="102" fillId="68" borderId="91" applyNumberFormat="0" applyAlignment="0" applyProtection="0"/>
    <xf numFmtId="0" fontId="96" fillId="81" borderId="91" applyNumberFormat="0" applyAlignment="0" applyProtection="0"/>
    <xf numFmtId="4" fontId="77" fillId="59" borderId="89">
      <alignment horizontal="right" vertical="center"/>
    </xf>
    <xf numFmtId="0" fontId="101" fillId="68" borderId="91" applyNumberFormat="0" applyAlignment="0" applyProtection="0"/>
    <xf numFmtId="0" fontId="77" fillId="59" borderId="94">
      <alignment horizontal="right" vertical="center"/>
    </xf>
    <xf numFmtId="0" fontId="104" fillId="0" borderId="92" applyNumberFormat="0" applyFill="0" applyAlignment="0" applyProtection="0"/>
    <xf numFmtId="0" fontId="104" fillId="0" borderId="92" applyNumberFormat="0" applyFill="0" applyAlignment="0" applyProtection="0"/>
    <xf numFmtId="0" fontId="91" fillId="81" borderId="95" applyNumberFormat="0" applyAlignment="0" applyProtection="0"/>
    <xf numFmtId="0" fontId="96" fillId="81" borderId="101" applyNumberFormat="0" applyAlignment="0" applyProtection="0"/>
    <xf numFmtId="0" fontId="78" fillId="58" borderId="94">
      <alignment horizontal="right" vertical="center"/>
    </xf>
    <xf numFmtId="0" fontId="77" fillId="59" borderId="89">
      <alignment horizontal="right" vertical="center"/>
    </xf>
    <xf numFmtId="0" fontId="77" fillId="59" borderId="89">
      <alignment horizontal="right" vertical="center"/>
    </xf>
    <xf numFmtId="4" fontId="77" fillId="59" borderId="89">
      <alignment horizontal="right" vertical="center"/>
    </xf>
    <xf numFmtId="0" fontId="78" fillId="58" borderId="89">
      <alignment horizontal="right" vertical="center"/>
    </xf>
    <xf numFmtId="0" fontId="77" fillId="58" borderId="89">
      <alignment horizontal="right" vertical="center"/>
    </xf>
    <xf numFmtId="0" fontId="77" fillId="58" borderId="89">
      <alignment horizontal="right" vertical="center"/>
    </xf>
    <xf numFmtId="0" fontId="87" fillId="84" borderId="98" applyNumberFormat="0" applyFont="0" applyAlignment="0" applyProtection="0"/>
    <xf numFmtId="0" fontId="103" fillId="0" borderId="92" applyNumberFormat="0" applyFill="0" applyAlignment="0" applyProtection="0"/>
    <xf numFmtId="0" fontId="47" fillId="61" borderId="89"/>
    <xf numFmtId="0" fontId="102" fillId="68" borderId="96" applyNumberFormat="0" applyAlignment="0" applyProtection="0"/>
    <xf numFmtId="0" fontId="95" fillId="81" borderId="91" applyNumberFormat="0" applyAlignment="0" applyProtection="0"/>
    <xf numFmtId="0" fontId="104" fillId="0" borderId="92" applyNumberFormat="0" applyFill="0" applyAlignment="0" applyProtection="0"/>
    <xf numFmtId="49" fontId="76" fillId="0" borderId="89" applyNumberFormat="0" applyFill="0" applyBorder="0" applyProtection="0">
      <alignment horizontal="left" vertical="center"/>
    </xf>
    <xf numFmtId="4" fontId="47" fillId="0" borderId="89" applyFill="0" applyBorder="0" applyProtection="0">
      <alignment horizontal="right" vertical="center"/>
    </xf>
    <xf numFmtId="4" fontId="77" fillId="59" borderId="94">
      <alignment horizontal="right" vertical="center"/>
    </xf>
    <xf numFmtId="0" fontId="91" fillId="81" borderId="90" applyNumberFormat="0" applyAlignment="0" applyProtection="0"/>
    <xf numFmtId="0" fontId="77" fillId="59" borderId="94">
      <alignment horizontal="right" vertical="center"/>
    </xf>
    <xf numFmtId="0" fontId="104" fillId="0" borderId="92" applyNumberFormat="0" applyFill="0" applyAlignment="0" applyProtection="0"/>
    <xf numFmtId="0" fontId="103" fillId="0" borderId="92" applyNumberFormat="0" applyFill="0" applyAlignment="0" applyProtection="0"/>
    <xf numFmtId="0" fontId="101" fillId="68" borderId="91" applyNumberFormat="0" applyAlignment="0" applyProtection="0"/>
    <xf numFmtId="0" fontId="92" fillId="81" borderId="90" applyNumberFormat="0" applyAlignment="0" applyProtection="0"/>
    <xf numFmtId="4" fontId="77" fillId="59" borderId="94">
      <alignment horizontal="right" vertical="center"/>
    </xf>
    <xf numFmtId="0" fontId="103" fillId="0" borderId="92" applyNumberFormat="0" applyFill="0" applyAlignment="0" applyProtection="0"/>
    <xf numFmtId="0" fontId="87" fillId="84" borderId="93" applyNumberFormat="0" applyFont="0" applyAlignment="0" applyProtection="0"/>
    <xf numFmtId="0" fontId="104" fillId="0" borderId="92" applyNumberFormat="0" applyFill="0" applyAlignment="0" applyProtection="0"/>
    <xf numFmtId="0" fontId="96" fillId="81" borderId="91" applyNumberFormat="0" applyAlignment="0" applyProtection="0"/>
    <xf numFmtId="4" fontId="77" fillId="59" borderId="94">
      <alignment horizontal="right" vertical="center"/>
    </xf>
    <xf numFmtId="0" fontId="95" fillId="81" borderId="96" applyNumberFormat="0" applyAlignment="0" applyProtection="0"/>
    <xf numFmtId="0" fontId="101" fillId="68" borderId="91" applyNumberFormat="0" applyAlignment="0" applyProtection="0"/>
    <xf numFmtId="49" fontId="47" fillId="0" borderId="99" applyNumberFormat="0" applyFont="0" applyFill="0" applyBorder="0" applyProtection="0">
      <alignment horizontal="left" vertical="center" indent="2"/>
    </xf>
    <xf numFmtId="0" fontId="87" fillId="84" borderId="93" applyNumberFormat="0" applyFont="0" applyAlignment="0" applyProtection="0"/>
    <xf numFmtId="0" fontId="102" fillId="68" borderId="91" applyNumberFormat="0" applyAlignment="0" applyProtection="0"/>
    <xf numFmtId="0" fontId="92" fillId="81" borderId="90" applyNumberFormat="0" applyAlignment="0" applyProtection="0"/>
    <xf numFmtId="0" fontId="96" fillId="81" borderId="91" applyNumberFormat="0" applyAlignment="0" applyProtection="0"/>
    <xf numFmtId="0" fontId="104" fillId="0" borderId="92" applyNumberFormat="0" applyFill="0" applyAlignment="0" applyProtection="0"/>
    <xf numFmtId="0" fontId="87" fillId="84" borderId="93" applyNumberFormat="0" applyFont="0" applyAlignment="0" applyProtection="0"/>
    <xf numFmtId="0" fontId="91" fillId="81" borderId="90" applyNumberFormat="0" applyAlignment="0" applyProtection="0"/>
    <xf numFmtId="0" fontId="104" fillId="0" borderId="92" applyNumberFormat="0" applyFill="0" applyAlignment="0" applyProtection="0"/>
    <xf numFmtId="0" fontId="10" fillId="84" borderId="93" applyNumberFormat="0" applyFont="0" applyAlignment="0" applyProtection="0"/>
    <xf numFmtId="0" fontId="92" fillId="81" borderId="95" applyNumberFormat="0" applyAlignment="0" applyProtection="0"/>
    <xf numFmtId="0" fontId="87" fillId="84" borderId="93" applyNumberFormat="0" applyFont="0" applyAlignment="0" applyProtection="0"/>
    <xf numFmtId="0" fontId="101" fillId="68" borderId="91" applyNumberFormat="0" applyAlignment="0" applyProtection="0"/>
    <xf numFmtId="4" fontId="77" fillId="59" borderId="94">
      <alignment horizontal="right" vertical="center"/>
    </xf>
    <xf numFmtId="0" fontId="96" fillId="81" borderId="91" applyNumberFormat="0" applyAlignment="0" applyProtection="0"/>
    <xf numFmtId="0" fontId="78" fillId="58" borderId="94">
      <alignment horizontal="right" vertical="center"/>
    </xf>
    <xf numFmtId="0" fontId="104" fillId="0" borderId="92" applyNumberFormat="0" applyFill="0" applyAlignment="0" applyProtection="0"/>
    <xf numFmtId="0" fontId="96" fillId="81" borderId="91" applyNumberFormat="0" applyAlignment="0" applyProtection="0"/>
    <xf numFmtId="4" fontId="47" fillId="0" borderId="94">
      <alignment horizontal="right" vertical="center"/>
    </xf>
    <xf numFmtId="0" fontId="96" fillId="81" borderId="91" applyNumberFormat="0" applyAlignment="0" applyProtection="0"/>
    <xf numFmtId="0" fontId="10" fillId="84" borderId="93" applyNumberFormat="0" applyFont="0" applyAlignment="0" applyProtection="0"/>
    <xf numFmtId="0" fontId="103" fillId="0" borderId="92" applyNumberFormat="0" applyFill="0" applyAlignment="0" applyProtection="0"/>
    <xf numFmtId="0" fontId="92" fillId="81" borderId="90" applyNumberFormat="0" applyAlignment="0" applyProtection="0"/>
    <xf numFmtId="0" fontId="95" fillId="81" borderId="91" applyNumberFormat="0" applyAlignment="0" applyProtection="0"/>
    <xf numFmtId="0" fontId="102" fillId="68" borderId="96" applyNumberFormat="0" applyAlignment="0" applyProtection="0"/>
    <xf numFmtId="0" fontId="77" fillId="59" borderId="99">
      <alignment horizontal="right" vertical="center"/>
    </xf>
    <xf numFmtId="0" fontId="77" fillId="59" borderId="99">
      <alignment horizontal="right" vertical="center"/>
    </xf>
    <xf numFmtId="0" fontId="95" fillId="81" borderId="91" applyNumberFormat="0" applyAlignment="0" applyProtection="0"/>
    <xf numFmtId="0" fontId="96" fillId="81" borderId="106" applyNumberFormat="0" applyAlignment="0" applyProtection="0"/>
    <xf numFmtId="49" fontId="47" fillId="0" borderId="99" applyNumberFormat="0" applyFont="0" applyFill="0" applyBorder="0" applyProtection="0">
      <alignment horizontal="left" vertical="center" indent="2"/>
    </xf>
    <xf numFmtId="0" fontId="104" fillId="0" borderId="97" applyNumberFormat="0" applyFill="0" applyAlignment="0" applyProtection="0"/>
    <xf numFmtId="0" fontId="91" fillId="81" borderId="90" applyNumberFormat="0" applyAlignment="0" applyProtection="0"/>
    <xf numFmtId="0" fontId="87" fillId="84" borderId="93" applyNumberFormat="0" applyFont="0" applyAlignment="0" applyProtection="0"/>
    <xf numFmtId="4" fontId="77" fillId="59" borderId="89">
      <alignment horizontal="right" vertical="center"/>
    </xf>
    <xf numFmtId="0" fontId="77" fillId="59" borderId="89">
      <alignment horizontal="right" vertical="center"/>
    </xf>
    <xf numFmtId="0" fontId="78" fillId="58" borderId="89">
      <alignment horizontal="right" vertical="center"/>
    </xf>
    <xf numFmtId="0" fontId="91" fillId="81" borderId="90" applyNumberFormat="0" applyAlignment="0" applyProtection="0"/>
    <xf numFmtId="0" fontId="104" fillId="0" borderId="92" applyNumberFormat="0" applyFill="0" applyAlignment="0" applyProtection="0"/>
    <xf numFmtId="0" fontId="104" fillId="0" borderId="92" applyNumberFormat="0" applyFill="0" applyAlignment="0" applyProtection="0"/>
    <xf numFmtId="0" fontId="102" fillId="68" borderId="91" applyNumberFormat="0" applyAlignment="0" applyProtection="0"/>
    <xf numFmtId="0" fontId="103" fillId="0" borderId="92" applyNumberFormat="0" applyFill="0" applyAlignment="0" applyProtection="0"/>
    <xf numFmtId="0" fontId="77" fillId="59" borderId="94">
      <alignment horizontal="right" vertical="center"/>
    </xf>
    <xf numFmtId="0" fontId="92" fillId="81" borderId="90" applyNumberFormat="0" applyAlignment="0" applyProtection="0"/>
    <xf numFmtId="0" fontId="104" fillId="0" borderId="92" applyNumberFormat="0" applyFill="0" applyAlignment="0" applyProtection="0"/>
    <xf numFmtId="0" fontId="102" fillId="68" borderId="91" applyNumberFormat="0" applyAlignment="0" applyProtection="0"/>
    <xf numFmtId="0" fontId="102" fillId="68" borderId="91" applyNumberFormat="0" applyAlignment="0" applyProtection="0"/>
    <xf numFmtId="0" fontId="92" fillId="81" borderId="90" applyNumberFormat="0" applyAlignment="0" applyProtection="0"/>
    <xf numFmtId="4" fontId="77" fillId="58" borderId="94">
      <alignment horizontal="right" vertical="center"/>
    </xf>
    <xf numFmtId="0" fontId="104" fillId="0" borderId="92" applyNumberFormat="0" applyFill="0" applyAlignment="0" applyProtection="0"/>
    <xf numFmtId="0" fontId="101" fillId="68" borderId="91" applyNumberFormat="0" applyAlignment="0" applyProtection="0"/>
    <xf numFmtId="49" fontId="47" fillId="0" borderId="94" applyNumberFormat="0" applyFont="0" applyFill="0" applyBorder="0" applyProtection="0">
      <alignment horizontal="left" vertical="center" indent="2"/>
    </xf>
    <xf numFmtId="0" fontId="104" fillId="0" borderId="92" applyNumberFormat="0" applyFill="0" applyAlignment="0" applyProtection="0"/>
    <xf numFmtId="0" fontId="95" fillId="81" borderId="91" applyNumberFormat="0" applyAlignment="0" applyProtection="0"/>
    <xf numFmtId="0" fontId="101" fillId="68" borderId="91" applyNumberFormat="0" applyAlignment="0" applyProtection="0"/>
    <xf numFmtId="0" fontId="102" fillId="68" borderId="91" applyNumberFormat="0" applyAlignment="0" applyProtection="0"/>
    <xf numFmtId="0" fontId="47" fillId="61" borderId="94"/>
    <xf numFmtId="0" fontId="10" fillId="84" borderId="93" applyNumberFormat="0" applyFont="0" applyAlignment="0" applyProtection="0"/>
    <xf numFmtId="0" fontId="92" fillId="81" borderId="90" applyNumberFormat="0" applyAlignment="0" applyProtection="0"/>
    <xf numFmtId="0" fontId="104" fillId="0" borderId="97" applyNumberFormat="0" applyFill="0" applyAlignment="0" applyProtection="0"/>
    <xf numFmtId="0" fontId="87" fillId="84" borderId="103" applyNumberFormat="0" applyFont="0" applyAlignment="0" applyProtection="0"/>
    <xf numFmtId="0" fontId="95" fillId="81" borderId="96" applyNumberFormat="0" applyAlignment="0" applyProtection="0"/>
    <xf numFmtId="0" fontId="91" fillId="81" borderId="90" applyNumberFormat="0" applyAlignment="0" applyProtection="0"/>
    <xf numFmtId="0" fontId="104" fillId="0" borderId="92" applyNumberFormat="0" applyFill="0" applyAlignment="0" applyProtection="0"/>
    <xf numFmtId="0" fontId="104" fillId="0" borderId="92" applyNumberFormat="0" applyFill="0" applyAlignment="0" applyProtection="0"/>
    <xf numFmtId="0" fontId="91" fillId="81" borderId="90" applyNumberFormat="0" applyAlignment="0" applyProtection="0"/>
    <xf numFmtId="0" fontId="104" fillId="0" borderId="92" applyNumberFormat="0" applyFill="0" applyAlignment="0" applyProtection="0"/>
    <xf numFmtId="0" fontId="104" fillId="0" borderId="92" applyNumberFormat="0" applyFill="0" applyAlignment="0" applyProtection="0"/>
    <xf numFmtId="0" fontId="102" fillId="68" borderId="91" applyNumberFormat="0" applyAlignment="0" applyProtection="0"/>
    <xf numFmtId="0" fontId="102" fillId="68" borderId="91" applyNumberFormat="0" applyAlignment="0" applyProtection="0"/>
    <xf numFmtId="0" fontId="104" fillId="0" borderId="97" applyNumberFormat="0" applyFill="0" applyAlignment="0" applyProtection="0"/>
    <xf numFmtId="0" fontId="95" fillId="81" borderId="91" applyNumberFormat="0" applyAlignment="0" applyProtection="0"/>
    <xf numFmtId="0" fontId="104" fillId="0" borderId="92" applyNumberFormat="0" applyFill="0" applyAlignment="0" applyProtection="0"/>
    <xf numFmtId="4" fontId="77" fillId="58" borderId="99">
      <alignment horizontal="right" vertical="center"/>
    </xf>
    <xf numFmtId="49" fontId="47" fillId="0" borderId="94" applyNumberFormat="0" applyFont="0" applyFill="0" applyBorder="0" applyProtection="0">
      <alignment horizontal="left" vertical="center" indent="2"/>
    </xf>
    <xf numFmtId="0" fontId="101" fillId="68" borderId="91" applyNumberFormat="0" applyAlignment="0" applyProtection="0"/>
    <xf numFmtId="0" fontId="87" fillId="84" borderId="93" applyNumberFormat="0" applyFont="0" applyAlignment="0" applyProtection="0"/>
    <xf numFmtId="0" fontId="104" fillId="0" borderId="92" applyNumberFormat="0" applyFill="0" applyAlignment="0" applyProtection="0"/>
    <xf numFmtId="0" fontId="96" fillId="81" borderId="101" applyNumberFormat="0" applyAlignment="0" applyProtection="0"/>
    <xf numFmtId="0" fontId="77" fillId="59" borderId="94">
      <alignment horizontal="right" vertical="center"/>
    </xf>
    <xf numFmtId="0" fontId="77" fillId="59" borderId="94">
      <alignment horizontal="right" vertical="center"/>
    </xf>
    <xf numFmtId="0" fontId="77" fillId="59" borderId="94">
      <alignment horizontal="right" vertical="center"/>
    </xf>
    <xf numFmtId="0" fontId="96" fillId="81" borderId="96" applyNumberFormat="0" applyAlignment="0" applyProtection="0"/>
    <xf numFmtId="0" fontId="91" fillId="81" borderId="90" applyNumberFormat="0" applyAlignment="0" applyProtection="0"/>
    <xf numFmtId="0" fontId="91" fillId="81" borderId="90" applyNumberFormat="0" applyAlignment="0" applyProtection="0"/>
    <xf numFmtId="0" fontId="91" fillId="81" borderId="90" applyNumberFormat="0" applyAlignment="0" applyProtection="0"/>
    <xf numFmtId="0" fontId="104" fillId="0" borderId="97" applyNumberFormat="0" applyFill="0" applyAlignment="0" applyProtection="0"/>
    <xf numFmtId="0" fontId="102" fillId="68" borderId="91" applyNumberFormat="0" applyAlignment="0" applyProtection="0"/>
    <xf numFmtId="0" fontId="104" fillId="0" borderId="92" applyNumberFormat="0" applyFill="0" applyAlignment="0" applyProtection="0"/>
    <xf numFmtId="0" fontId="87" fillId="84" borderId="93" applyNumberFormat="0" applyFont="0" applyAlignment="0" applyProtection="0"/>
    <xf numFmtId="171" fontId="47" fillId="62" borderId="89" applyNumberFormat="0" applyFont="0" applyBorder="0" applyAlignment="0" applyProtection="0">
      <alignment horizontal="right" vertical="center"/>
    </xf>
    <xf numFmtId="4" fontId="78" fillId="58" borderId="89">
      <alignment horizontal="right" vertical="center"/>
    </xf>
    <xf numFmtId="0" fontId="78" fillId="58" borderId="89">
      <alignment horizontal="right" vertical="center"/>
    </xf>
    <xf numFmtId="49" fontId="47" fillId="0" borderId="89" applyNumberFormat="0" applyFont="0" applyFill="0" applyBorder="0" applyProtection="0">
      <alignment horizontal="left" vertical="center" indent="2"/>
    </xf>
    <xf numFmtId="0" fontId="77" fillId="58" borderId="89">
      <alignment horizontal="right" vertical="center"/>
    </xf>
    <xf numFmtId="0" fontId="101" fillId="68" borderId="91" applyNumberFormat="0" applyAlignment="0" applyProtection="0"/>
    <xf numFmtId="0" fontId="102" fillId="68" borderId="96" applyNumberFormat="0" applyAlignment="0" applyProtection="0"/>
    <xf numFmtId="0" fontId="47" fillId="61" borderId="89"/>
    <xf numFmtId="0" fontId="104" fillId="0" borderId="97" applyNumberFormat="0" applyFill="0" applyAlignment="0" applyProtection="0"/>
    <xf numFmtId="0" fontId="47" fillId="0" borderId="89" applyNumberFormat="0" applyFill="0" applyAlignment="0" applyProtection="0"/>
    <xf numFmtId="0" fontId="91" fillId="81" borderId="90" applyNumberFormat="0" applyAlignment="0" applyProtection="0"/>
    <xf numFmtId="0" fontId="92" fillId="81" borderId="90" applyNumberFormat="0" applyAlignment="0" applyProtection="0"/>
    <xf numFmtId="4" fontId="47" fillId="0" borderId="89" applyFill="0" applyBorder="0" applyProtection="0">
      <alignment horizontal="right" vertical="center"/>
    </xf>
    <xf numFmtId="0" fontId="92" fillId="81" borderId="90" applyNumberFormat="0" applyAlignment="0" applyProtection="0"/>
    <xf numFmtId="0" fontId="95" fillId="81" borderId="91" applyNumberFormat="0" applyAlignment="0" applyProtection="0"/>
    <xf numFmtId="0" fontId="91" fillId="81" borderId="95" applyNumberFormat="0" applyAlignment="0" applyProtection="0"/>
    <xf numFmtId="0" fontId="96" fillId="81" borderId="91" applyNumberFormat="0" applyAlignment="0" applyProtection="0"/>
    <xf numFmtId="0" fontId="47" fillId="0" borderId="94">
      <alignment horizontal="right" vertical="center"/>
    </xf>
    <xf numFmtId="4" fontId="77" fillId="58" borderId="94">
      <alignment horizontal="right" vertical="center"/>
    </xf>
    <xf numFmtId="0" fontId="103" fillId="0" borderId="92" applyNumberFormat="0" applyFill="0" applyAlignment="0" applyProtection="0"/>
    <xf numFmtId="0" fontId="77" fillId="58" borderId="99">
      <alignment horizontal="right" vertical="center"/>
    </xf>
    <xf numFmtId="0" fontId="104" fillId="0" borderId="92" applyNumberFormat="0" applyFill="0" applyAlignment="0" applyProtection="0"/>
    <xf numFmtId="0" fontId="92" fillId="81" borderId="90" applyNumberFormat="0" applyAlignment="0" applyProtection="0"/>
    <xf numFmtId="0" fontId="96" fillId="81" borderId="86"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103" fillId="0" borderId="92" applyNumberFormat="0" applyFill="0" applyAlignment="0" applyProtection="0"/>
    <xf numFmtId="0" fontId="102" fillId="68" borderId="91" applyNumberFormat="0" applyAlignment="0" applyProtection="0"/>
    <xf numFmtId="0" fontId="104" fillId="0" borderId="92" applyNumberFormat="0" applyFill="0" applyAlignment="0" applyProtection="0"/>
    <xf numFmtId="0" fontId="101" fillId="68" borderId="91" applyNumberFormat="0" applyAlignment="0" applyProtection="0"/>
    <xf numFmtId="0" fontId="103" fillId="0" borderId="92" applyNumberFormat="0" applyFill="0" applyAlignment="0" applyProtection="0"/>
    <xf numFmtId="0" fontId="91" fillId="81" borderId="90" applyNumberFormat="0" applyAlignment="0" applyProtection="0"/>
    <xf numFmtId="0" fontId="104" fillId="0" borderId="97" applyNumberFormat="0" applyFill="0" applyAlignment="0" applyProtection="0"/>
    <xf numFmtId="0" fontId="102" fillId="68" borderId="91" applyNumberFormat="0" applyAlignment="0" applyProtection="0"/>
    <xf numFmtId="0" fontId="95" fillId="81" borderId="91" applyNumberFormat="0" applyAlignment="0" applyProtection="0"/>
    <xf numFmtId="4" fontId="77" fillId="59" borderId="99">
      <alignment horizontal="right" vertical="center"/>
    </xf>
    <xf numFmtId="0" fontId="95" fillId="81" borderId="96" applyNumberFormat="0" applyAlignment="0" applyProtection="0"/>
    <xf numFmtId="4" fontId="77" fillId="58" borderId="94">
      <alignment horizontal="right" vertical="center"/>
    </xf>
    <xf numFmtId="0" fontId="102" fillId="68" borderId="91" applyNumberFormat="0" applyAlignment="0" applyProtection="0"/>
    <xf numFmtId="0" fontId="96" fillId="81" borderId="91" applyNumberFormat="0" applyAlignment="0" applyProtection="0"/>
    <xf numFmtId="0" fontId="92" fillId="81" borderId="90" applyNumberFormat="0" applyAlignment="0" applyProtection="0"/>
    <xf numFmtId="0" fontId="96" fillId="81" borderId="96" applyNumberFormat="0" applyAlignment="0" applyProtection="0"/>
    <xf numFmtId="0" fontId="104" fillId="0" borderId="92" applyNumberFormat="0" applyFill="0" applyAlignment="0" applyProtection="0"/>
    <xf numFmtId="0" fontId="101" fillId="68" borderId="91" applyNumberFormat="0" applyAlignment="0" applyProtection="0"/>
    <xf numFmtId="0" fontId="87" fillId="84" borderId="93" applyNumberFormat="0" applyFont="0" applyAlignment="0" applyProtection="0"/>
    <xf numFmtId="0" fontId="87" fillId="84" borderId="98" applyNumberFormat="0" applyFont="0" applyAlignment="0" applyProtection="0"/>
    <xf numFmtId="0" fontId="104" fillId="0" borderId="107" applyNumberFormat="0" applyFill="0" applyAlignment="0" applyProtection="0"/>
    <xf numFmtId="0" fontId="95" fillId="81" borderId="91" applyNumberFormat="0" applyAlignment="0" applyProtection="0"/>
    <xf numFmtId="0" fontId="101" fillId="68" borderId="91" applyNumberFormat="0" applyAlignment="0" applyProtection="0"/>
    <xf numFmtId="0" fontId="104" fillId="0" borderId="92" applyNumberFormat="0" applyFill="0" applyAlignment="0" applyProtection="0"/>
    <xf numFmtId="0" fontId="101" fillId="68" borderId="91" applyNumberFormat="0" applyAlignment="0" applyProtection="0"/>
    <xf numFmtId="4" fontId="77" fillId="59" borderId="94">
      <alignment horizontal="right" vertical="center"/>
    </xf>
    <xf numFmtId="0" fontId="95" fillId="81" borderId="91" applyNumberFormat="0" applyAlignment="0" applyProtection="0"/>
    <xf numFmtId="0" fontId="103" fillId="0" borderId="92" applyNumberFormat="0" applyFill="0" applyAlignment="0" applyProtection="0"/>
    <xf numFmtId="0" fontId="96" fillId="81" borderId="91" applyNumberFormat="0" applyAlignment="0" applyProtection="0"/>
    <xf numFmtId="0" fontId="104" fillId="0" borderId="92" applyNumberFormat="0" applyFill="0" applyAlignment="0" applyProtection="0"/>
    <xf numFmtId="0" fontId="47" fillId="0" borderId="94">
      <alignment horizontal="right" vertical="center"/>
    </xf>
    <xf numFmtId="0" fontId="101" fillId="68" borderId="96" applyNumberFormat="0" applyAlignment="0" applyProtection="0"/>
    <xf numFmtId="4" fontId="77" fillId="59" borderId="94">
      <alignment horizontal="right" vertical="center"/>
    </xf>
    <xf numFmtId="171" fontId="47" fillId="62" borderId="94" applyNumberFormat="0" applyFont="0" applyBorder="0" applyAlignment="0" applyProtection="0">
      <alignment horizontal="right" vertical="center"/>
    </xf>
    <xf numFmtId="0" fontId="10" fillId="84" borderId="93" applyNumberFormat="0" applyFont="0" applyAlignment="0" applyProtection="0"/>
    <xf numFmtId="0" fontId="87" fillId="84" borderId="98" applyNumberFormat="0" applyFont="0" applyAlignment="0" applyProtection="0"/>
    <xf numFmtId="171" fontId="47" fillId="62" borderId="94" applyNumberFormat="0" applyFont="0" applyBorder="0" applyAlignment="0" applyProtection="0">
      <alignment horizontal="right" vertical="center"/>
    </xf>
    <xf numFmtId="0" fontId="92" fillId="81" borderId="95" applyNumberFormat="0" applyAlignment="0" applyProtection="0"/>
    <xf numFmtId="0" fontId="91" fillId="81" borderId="95" applyNumberFormat="0" applyAlignment="0" applyProtection="0"/>
    <xf numFmtId="0" fontId="92" fillId="81" borderId="90" applyNumberFormat="0" applyAlignment="0" applyProtection="0"/>
    <xf numFmtId="0" fontId="104" fillId="0" borderId="92" applyNumberFormat="0" applyFill="0" applyAlignment="0" applyProtection="0"/>
    <xf numFmtId="0" fontId="77" fillId="59" borderId="94">
      <alignment horizontal="right" vertical="center"/>
    </xf>
    <xf numFmtId="0" fontId="102" fillId="68" borderId="91" applyNumberFormat="0" applyAlignment="0" applyProtection="0"/>
    <xf numFmtId="0" fontId="96" fillId="81" borderId="91" applyNumberFormat="0" applyAlignment="0" applyProtection="0"/>
    <xf numFmtId="0" fontId="87" fillId="84" borderId="93" applyNumberFormat="0" applyFont="0" applyAlignment="0" applyProtection="0"/>
    <xf numFmtId="0" fontId="91" fillId="81" borderId="90" applyNumberFormat="0" applyAlignment="0" applyProtection="0"/>
    <xf numFmtId="0" fontId="92" fillId="81" borderId="90" applyNumberFormat="0" applyAlignment="0" applyProtection="0"/>
    <xf numFmtId="0" fontId="104" fillId="0" borderId="92" applyNumberFormat="0" applyFill="0" applyAlignment="0" applyProtection="0"/>
    <xf numFmtId="0" fontId="96" fillId="81" borderId="91" applyNumberFormat="0" applyAlignment="0" applyProtection="0"/>
    <xf numFmtId="0" fontId="101" fillId="68" borderId="86" applyNumberFormat="0" applyAlignment="0" applyProtection="0"/>
    <xf numFmtId="0" fontId="103" fillId="0" borderId="87" applyNumberFormat="0" applyFill="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3" fillId="0" borderId="87" applyNumberFormat="0" applyFill="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3" fillId="0" borderId="87" applyNumberFormat="0" applyFill="0" applyAlignment="0" applyProtection="0"/>
    <xf numFmtId="0" fontId="103"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1" fillId="68" borderId="86" applyNumberFormat="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95" fillId="81" borderId="86" applyNumberFormat="0" applyAlignment="0" applyProtection="0"/>
    <xf numFmtId="0" fontId="96" fillId="81" borderId="86" applyNumberFormat="0" applyAlignment="0" applyProtection="0"/>
    <xf numFmtId="0" fontId="101"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1" fillId="68" borderId="86" applyNumberFormat="0" applyAlignment="0" applyProtection="0"/>
    <xf numFmtId="0" fontId="96" fillId="81" borderId="86" applyNumberFormat="0" applyAlignment="0" applyProtection="0"/>
    <xf numFmtId="0" fontId="101" fillId="68" borderId="86" applyNumberFormat="0" applyAlignment="0" applyProtection="0"/>
    <xf numFmtId="0" fontId="101" fillId="68"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103" fillId="0" borderId="87" applyNumberFormat="0" applyFill="0" applyAlignment="0" applyProtection="0"/>
    <xf numFmtId="0" fontId="104" fillId="0" borderId="92" applyNumberFormat="0" applyFill="0" applyAlignment="0" applyProtection="0"/>
    <xf numFmtId="0" fontId="101" fillId="68" borderId="86" applyNumberFormat="0" applyAlignment="0" applyProtection="0"/>
    <xf numFmtId="0" fontId="101" fillId="68" borderId="86" applyNumberFormat="0" applyAlignment="0" applyProtection="0"/>
    <xf numFmtId="0" fontId="102" fillId="68" borderId="86" applyNumberFormat="0" applyAlignment="0" applyProtection="0"/>
    <xf numFmtId="0" fontId="104" fillId="0" borderId="87" applyNumberFormat="0" applyFill="0" applyAlignment="0" applyProtection="0"/>
    <xf numFmtId="0" fontId="104" fillId="0" borderId="92" applyNumberFormat="0" applyFill="0" applyAlignment="0" applyProtection="0"/>
    <xf numFmtId="0" fontId="104" fillId="0" borderId="87" applyNumberFormat="0" applyFill="0" applyAlignment="0" applyProtection="0"/>
    <xf numFmtId="0" fontId="87" fillId="84" borderId="98" applyNumberFormat="0" applyFont="0" applyAlignment="0" applyProtection="0"/>
    <xf numFmtId="0" fontId="91" fillId="81" borderId="85" applyNumberFormat="0" applyAlignment="0" applyProtection="0"/>
    <xf numFmtId="0" fontId="104" fillId="0" borderId="97" applyNumberFormat="0" applyFill="0" applyAlignment="0" applyProtection="0"/>
    <xf numFmtId="0" fontId="101" fillId="68" borderId="91" applyNumberFormat="0" applyAlignment="0" applyProtection="0"/>
    <xf numFmtId="0" fontId="92" fillId="81" borderId="90" applyNumberFormat="0" applyAlignment="0" applyProtection="0"/>
    <xf numFmtId="0" fontId="92" fillId="81" borderId="85" applyNumberFormat="0" applyAlignment="0" applyProtection="0"/>
    <xf numFmtId="0" fontId="104" fillId="0" borderId="87" applyNumberFormat="0" applyFill="0" applyAlignment="0" applyProtection="0"/>
    <xf numFmtId="0" fontId="102" fillId="68" borderId="86" applyNumberFormat="0" applyAlignment="0" applyProtection="0"/>
    <xf numFmtId="0" fontId="92" fillId="81" borderId="85" applyNumberFormat="0" applyAlignment="0" applyProtection="0"/>
    <xf numFmtId="0" fontId="102" fillId="68" borderId="86" applyNumberFormat="0" applyAlignment="0" applyProtection="0"/>
    <xf numFmtId="0" fontId="101" fillId="68" borderId="86" applyNumberFormat="0" applyAlignment="0" applyProtection="0"/>
    <xf numFmtId="0" fontId="96" fillId="81" borderId="86" applyNumberFormat="0" applyAlignment="0" applyProtection="0"/>
    <xf numFmtId="0" fontId="101" fillId="68" borderId="86" applyNumberFormat="0" applyAlignment="0" applyProtection="0"/>
    <xf numFmtId="0" fontId="103" fillId="0" borderId="87" applyNumberFormat="0" applyFill="0" applyAlignment="0" applyProtection="0"/>
    <xf numFmtId="0" fontId="101" fillId="68" borderId="86" applyNumberFormat="0" applyAlignment="0" applyProtection="0"/>
    <xf numFmtId="0" fontId="102" fillId="68"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2" fillId="81" borderId="85" applyNumberFormat="0" applyAlignment="0" applyProtection="0"/>
    <xf numFmtId="0" fontId="91" fillId="81" borderId="85" applyNumberFormat="0" applyAlignment="0" applyProtection="0"/>
    <xf numFmtId="0" fontId="95" fillId="81" borderId="86" applyNumberFormat="0" applyAlignment="0" applyProtection="0"/>
    <xf numFmtId="0" fontId="95" fillId="81" borderId="86" applyNumberFormat="0" applyAlignment="0" applyProtection="0"/>
    <xf numFmtId="0" fontId="91" fillId="81" borderId="85" applyNumberFormat="0" applyAlignment="0" applyProtection="0"/>
    <xf numFmtId="0" fontId="104" fillId="0" borderId="87" applyNumberFormat="0" applyFill="0" applyAlignment="0" applyProtection="0"/>
    <xf numFmtId="0" fontId="104" fillId="0" borderId="87" applyNumberFormat="0" applyFill="0" applyAlignment="0" applyProtection="0"/>
    <xf numFmtId="0" fontId="92" fillId="81" borderId="85" applyNumberFormat="0" applyAlignment="0" applyProtection="0"/>
    <xf numFmtId="0" fontId="102" fillId="68" borderId="86" applyNumberFormat="0" applyAlignment="0" applyProtection="0"/>
    <xf numFmtId="0" fontId="102" fillId="68" borderId="86" applyNumberFormat="0" applyAlignment="0" applyProtection="0"/>
    <xf numFmtId="0" fontId="104" fillId="0" borderId="87" applyNumberFormat="0" applyFill="0" applyAlignment="0" applyProtection="0"/>
    <xf numFmtId="0" fontId="103" fillId="0" borderId="87" applyNumberFormat="0" applyFill="0" applyAlignment="0" applyProtection="0"/>
    <xf numFmtId="0" fontId="101" fillId="68" borderId="86" applyNumberFormat="0" applyAlignment="0" applyProtection="0"/>
    <xf numFmtId="0" fontId="103" fillId="0" borderId="87" applyNumberFormat="0" applyFill="0" applyAlignment="0" applyProtection="0"/>
    <xf numFmtId="0" fontId="102" fillId="68" borderId="86" applyNumberFormat="0" applyAlignment="0" applyProtection="0"/>
    <xf numFmtId="0" fontId="10" fillId="84" borderId="88" applyNumberFormat="0" applyFon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1" fillId="81" borderId="85" applyNumberFormat="0" applyAlignment="0" applyProtection="0"/>
    <xf numFmtId="0" fontId="95" fillId="81" borderId="86" applyNumberFormat="0" applyAlignment="0" applyProtection="0"/>
    <xf numFmtId="0" fontId="91" fillId="81" borderId="85" applyNumberFormat="0" applyAlignment="0" applyProtection="0"/>
    <xf numFmtId="0" fontId="91" fillId="81" borderId="85" applyNumberForma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10" fillId="84" borderId="88" applyNumberFormat="0" applyFont="0" applyAlignment="0" applyProtection="0"/>
    <xf numFmtId="0" fontId="91" fillId="81" borderId="85" applyNumberFormat="0" applyAlignment="0" applyProtection="0"/>
    <xf numFmtId="0" fontId="87" fillId="84" borderId="88" applyNumberFormat="0" applyFont="0" applyAlignment="0" applyProtection="0"/>
    <xf numFmtId="0" fontId="92" fillId="81" borderId="85" applyNumberFormat="0" applyAlignment="0" applyProtection="0"/>
    <xf numFmtId="0" fontId="95" fillId="81" borderId="86" applyNumberFormat="0" applyAlignment="0" applyProtection="0"/>
    <xf numFmtId="0" fontId="92" fillId="81" borderId="85" applyNumberFormat="0" applyAlignment="0" applyProtection="0"/>
    <xf numFmtId="0" fontId="78" fillId="58" borderId="89">
      <alignment horizontal="right" vertical="center"/>
    </xf>
    <xf numFmtId="0" fontId="77" fillId="59" borderId="89">
      <alignment horizontal="right" vertical="center"/>
    </xf>
    <xf numFmtId="0" fontId="102" fillId="68" borderId="86" applyNumberFormat="0" applyAlignment="0" applyProtection="0"/>
    <xf numFmtId="4" fontId="77" fillId="59" borderId="89">
      <alignment horizontal="right" vertical="center"/>
    </xf>
    <xf numFmtId="4" fontId="77" fillId="59" borderId="89">
      <alignment horizontal="right" vertical="center"/>
    </xf>
    <xf numFmtId="4" fontId="77" fillId="59" borderId="89">
      <alignment horizontal="right" vertical="center"/>
    </xf>
    <xf numFmtId="0" fontId="77" fillId="59" borderId="89">
      <alignment horizontal="right" vertical="center"/>
    </xf>
    <xf numFmtId="4" fontId="77" fillId="59" borderId="89">
      <alignment horizontal="right" vertical="center"/>
    </xf>
    <xf numFmtId="49" fontId="47" fillId="0" borderId="89" applyNumberFormat="0" applyFont="0" applyFill="0" applyBorder="0" applyProtection="0">
      <alignment horizontal="left" vertical="center" indent="2"/>
    </xf>
    <xf numFmtId="4" fontId="78" fillId="58" borderId="89">
      <alignment horizontal="right" vertical="center"/>
    </xf>
    <xf numFmtId="4" fontId="78" fillId="58" borderId="89">
      <alignment horizontal="right" vertical="center"/>
    </xf>
    <xf numFmtId="0" fontId="77" fillId="58" borderId="89">
      <alignment horizontal="right" vertical="center"/>
    </xf>
    <xf numFmtId="0" fontId="77" fillId="58" borderId="89">
      <alignment horizontal="right" vertical="center"/>
    </xf>
    <xf numFmtId="0" fontId="92" fillId="81" borderId="85" applyNumberFormat="0" applyAlignment="0" applyProtection="0"/>
    <xf numFmtId="4" fontId="77" fillId="58" borderId="89">
      <alignment horizontal="right" vertical="center"/>
    </xf>
    <xf numFmtId="0" fontId="92" fillId="81" borderId="85" applyNumberFormat="0" applyAlignment="0" applyProtection="0"/>
    <xf numFmtId="0" fontId="104" fillId="0" borderId="87" applyNumberFormat="0" applyFill="0" applyAlignment="0" applyProtection="0"/>
    <xf numFmtId="0" fontId="104" fillId="0" borderId="87" applyNumberFormat="0" applyFill="0" applyAlignment="0" applyProtection="0"/>
    <xf numFmtId="0" fontId="95" fillId="81" borderId="91" applyNumberFormat="0" applyAlignment="0" applyProtection="0"/>
    <xf numFmtId="0" fontId="96" fillId="81" borderId="86" applyNumberFormat="0" applyAlignment="0" applyProtection="0"/>
    <xf numFmtId="0" fontId="104" fillId="0" borderId="87" applyNumberFormat="0" applyFill="0" applyAlignment="0" applyProtection="0"/>
    <xf numFmtId="0" fontId="96" fillId="81" borderId="96" applyNumberFormat="0" applyAlignment="0" applyProtection="0"/>
    <xf numFmtId="0" fontId="104" fillId="0" borderId="87" applyNumberFormat="0" applyFill="0" applyAlignment="0" applyProtection="0"/>
    <xf numFmtId="0" fontId="78" fillId="58" borderId="94">
      <alignment horizontal="right" vertical="center"/>
    </xf>
    <xf numFmtId="0" fontId="101"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4" fillId="0" borderId="87" applyNumberFormat="0" applyFill="0" applyAlignment="0" applyProtection="0"/>
    <xf numFmtId="0" fontId="103" fillId="0" borderId="87" applyNumberFormat="0" applyFill="0" applyAlignment="0" applyProtection="0"/>
    <xf numFmtId="0" fontId="101" fillId="68" borderId="86" applyNumberFormat="0" applyAlignment="0" applyProtection="0"/>
    <xf numFmtId="0" fontId="103" fillId="0" borderId="87" applyNumberFormat="0" applyFill="0" applyAlignment="0" applyProtection="0"/>
    <xf numFmtId="0" fontId="102" fillId="68" borderId="86" applyNumberFormat="0" applyAlignment="0" applyProtection="0"/>
    <xf numFmtId="0" fontId="91" fillId="81" borderId="85"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1" fillId="81" borderId="85" applyNumberFormat="0" applyAlignment="0" applyProtection="0"/>
    <xf numFmtId="0" fontId="95" fillId="81" borderId="86" applyNumberFormat="0" applyAlignment="0" applyProtection="0"/>
    <xf numFmtId="0" fontId="92" fillId="81" borderId="85" applyNumberFormat="0" applyAlignment="0" applyProtection="0"/>
    <xf numFmtId="0" fontId="104" fillId="0" borderId="92" applyNumberFormat="0" applyFill="0" applyAlignment="0" applyProtection="0"/>
    <xf numFmtId="49" fontId="47" fillId="0" borderId="89" applyNumberFormat="0" applyFont="0" applyFill="0" applyBorder="0" applyProtection="0">
      <alignment horizontal="left" vertical="center" indent="2"/>
    </xf>
    <xf numFmtId="0" fontId="104" fillId="0" borderId="92" applyNumberFormat="0" applyFill="0" applyAlignment="0" applyProtection="0"/>
    <xf numFmtId="0" fontId="101" fillId="68" borderId="96" applyNumberFormat="0" applyAlignment="0" applyProtection="0"/>
    <xf numFmtId="4" fontId="47" fillId="0" borderId="89" applyFill="0" applyBorder="0" applyProtection="0">
      <alignment horizontal="right" vertical="center"/>
    </xf>
    <xf numFmtId="0" fontId="47" fillId="0" borderId="89" applyNumberFormat="0" applyFill="0" applyAlignment="0" applyProtection="0"/>
    <xf numFmtId="0" fontId="102" fillId="68" borderId="91" applyNumberFormat="0" applyAlignment="0" applyProtection="0"/>
    <xf numFmtId="4" fontId="47" fillId="0" borderId="94" applyFill="0" applyBorder="0" applyProtection="0">
      <alignment horizontal="right" vertical="center"/>
    </xf>
    <xf numFmtId="0" fontId="104" fillId="0" borderId="87" applyNumberFormat="0" applyFill="0" applyAlignment="0" applyProtection="0"/>
    <xf numFmtId="0" fontId="10" fillId="84" borderId="88" applyNumberFormat="0" applyFont="0" applyAlignment="0" applyProtection="0"/>
    <xf numFmtId="171" fontId="47" fillId="62" borderId="94" applyNumberFormat="0" applyFont="0" applyBorder="0" applyAlignment="0" applyProtection="0">
      <alignment horizontal="right" vertical="center"/>
    </xf>
    <xf numFmtId="0" fontId="87" fillId="84" borderId="88" applyNumberFormat="0" applyFont="0" applyAlignment="0" applyProtection="0"/>
    <xf numFmtId="0" fontId="87" fillId="84" borderId="88" applyNumberFormat="0" applyFont="0" applyAlignment="0" applyProtection="0"/>
    <xf numFmtId="0" fontId="101" fillId="68" borderId="91" applyNumberFormat="0" applyAlignment="0" applyProtection="0"/>
    <xf numFmtId="0" fontId="103" fillId="0" borderId="92" applyNumberFormat="0" applyFill="0" applyAlignment="0" applyProtection="0"/>
    <xf numFmtId="0" fontId="104" fillId="0" borderId="87" applyNumberFormat="0" applyFill="0" applyAlignment="0" applyProtection="0"/>
    <xf numFmtId="0" fontId="92" fillId="81" borderId="85" applyNumberFormat="0" applyAlignment="0" applyProtection="0"/>
    <xf numFmtId="4" fontId="77" fillId="59" borderId="94">
      <alignment horizontal="right" vertical="center"/>
    </xf>
    <xf numFmtId="0" fontId="96" fillId="81" borderId="91" applyNumberFormat="0" applyAlignment="0" applyProtection="0"/>
    <xf numFmtId="0" fontId="102" fillId="68" borderId="91" applyNumberFormat="0" applyAlignment="0" applyProtection="0"/>
    <xf numFmtId="0" fontId="104" fillId="0" borderId="92" applyNumberFormat="0" applyFill="0" applyAlignment="0" applyProtection="0"/>
    <xf numFmtId="0" fontId="92" fillId="81" borderId="90" applyNumberFormat="0" applyAlignment="0" applyProtection="0"/>
    <xf numFmtId="0" fontId="101" fillId="68" borderId="91" applyNumberFormat="0" applyAlignment="0" applyProtection="0"/>
    <xf numFmtId="0" fontId="10" fillId="84" borderId="93" applyNumberFormat="0" applyFont="0" applyAlignment="0" applyProtection="0"/>
    <xf numFmtId="0" fontId="102" fillId="68" borderId="96" applyNumberFormat="0" applyAlignment="0" applyProtection="0"/>
    <xf numFmtId="0" fontId="47" fillId="0" borderId="89">
      <alignment horizontal="right" vertical="center"/>
    </xf>
    <xf numFmtId="0" fontId="87" fillId="84" borderId="93" applyNumberFormat="0" applyFont="0" applyAlignment="0" applyProtection="0"/>
    <xf numFmtId="0" fontId="104" fillId="0" borderId="92" applyNumberFormat="0" applyFill="0" applyAlignment="0" applyProtection="0"/>
    <xf numFmtId="0" fontId="96" fillId="81" borderId="91" applyNumberFormat="0" applyAlignment="0" applyProtection="0"/>
    <xf numFmtId="0" fontId="77" fillId="58" borderId="94">
      <alignment horizontal="right" vertical="center"/>
    </xf>
    <xf numFmtId="0" fontId="96" fillId="81" borderId="91" applyNumberFormat="0" applyAlignment="0" applyProtection="0"/>
    <xf numFmtId="0" fontId="101" fillId="68" borderId="91" applyNumberFormat="0" applyAlignment="0" applyProtection="0"/>
    <xf numFmtId="0" fontId="102" fillId="68" borderId="96" applyNumberFormat="0" applyAlignment="0" applyProtection="0"/>
    <xf numFmtId="0" fontId="102" fillId="68" borderId="91" applyNumberFormat="0" applyAlignment="0" applyProtection="0"/>
    <xf numFmtId="0" fontId="92" fillId="81" borderId="90" applyNumberFormat="0" applyAlignment="0" applyProtection="0"/>
    <xf numFmtId="0" fontId="101" fillId="68" borderId="91" applyNumberFormat="0" applyAlignment="0" applyProtection="0"/>
    <xf numFmtId="4" fontId="47" fillId="61" borderId="89"/>
    <xf numFmtId="0" fontId="92" fillId="81" borderId="90" applyNumberFormat="0" applyAlignment="0" applyProtection="0"/>
    <xf numFmtId="0" fontId="102" fillId="68" borderId="96" applyNumberFormat="0" applyAlignment="0" applyProtection="0"/>
    <xf numFmtId="0" fontId="102" fillId="68" borderId="91" applyNumberFormat="0" applyAlignment="0" applyProtection="0"/>
    <xf numFmtId="0" fontId="96" fillId="81" borderId="91" applyNumberFormat="0" applyAlignment="0" applyProtection="0"/>
    <xf numFmtId="0" fontId="104" fillId="0" borderId="92" applyNumberFormat="0" applyFill="0" applyAlignment="0" applyProtection="0"/>
    <xf numFmtId="0" fontId="103" fillId="0" borderId="92" applyNumberFormat="0" applyFill="0" applyAlignment="0" applyProtection="0"/>
    <xf numFmtId="4" fontId="77" fillId="59" borderId="94">
      <alignment horizontal="right" vertical="center"/>
    </xf>
    <xf numFmtId="4" fontId="47" fillId="0" borderId="94" applyFill="0" applyBorder="0" applyProtection="0">
      <alignment horizontal="right" vertical="center"/>
    </xf>
    <xf numFmtId="0" fontId="103" fillId="0" borderId="92" applyNumberFormat="0" applyFill="0" applyAlignment="0" applyProtection="0"/>
    <xf numFmtId="0" fontId="87" fillId="84" borderId="93" applyNumberFormat="0" applyFont="0" applyAlignment="0" applyProtection="0"/>
    <xf numFmtId="0" fontId="77" fillId="59" borderId="94">
      <alignment horizontal="right" vertical="center"/>
    </xf>
    <xf numFmtId="0" fontId="92" fillId="81" borderId="90" applyNumberFormat="0" applyAlignment="0" applyProtection="0"/>
    <xf numFmtId="0" fontId="103" fillId="0" borderId="92" applyNumberFormat="0" applyFill="0" applyAlignment="0" applyProtection="0"/>
    <xf numFmtId="0" fontId="103" fillId="0" borderId="92" applyNumberFormat="0" applyFill="0" applyAlignment="0" applyProtection="0"/>
    <xf numFmtId="0" fontId="96" fillId="81" borderId="91" applyNumberFormat="0" applyAlignment="0" applyProtection="0"/>
    <xf numFmtId="4" fontId="77" fillId="59" borderId="94">
      <alignment horizontal="right" vertical="center"/>
    </xf>
    <xf numFmtId="0" fontId="95" fillId="81" borderId="91" applyNumberFormat="0" applyAlignment="0" applyProtection="0"/>
    <xf numFmtId="0" fontId="86" fillId="87" borderId="68"/>
    <xf numFmtId="0" fontId="86" fillId="86" borderId="68"/>
    <xf numFmtId="0" fontId="132" fillId="85" borderId="68">
      <alignment horizontal="center"/>
    </xf>
    <xf numFmtId="0" fontId="102" fillId="68" borderId="91" applyNumberFormat="0" applyAlignment="0" applyProtection="0"/>
    <xf numFmtId="0" fontId="102" fillId="68" borderId="91" applyNumberFormat="0" applyAlignment="0" applyProtection="0"/>
    <xf numFmtId="0" fontId="104" fillId="0" borderId="92" applyNumberFormat="0" applyFill="0" applyAlignment="0" applyProtection="0"/>
    <xf numFmtId="0" fontId="91" fillId="81" borderId="90" applyNumberFormat="0" applyAlignment="0" applyProtection="0"/>
    <xf numFmtId="0" fontId="92" fillId="81" borderId="90" applyNumberFormat="0" applyAlignment="0" applyProtection="0"/>
    <xf numFmtId="0" fontId="96" fillId="81" borderId="91" applyNumberFormat="0" applyAlignment="0" applyProtection="0"/>
    <xf numFmtId="49" fontId="47" fillId="0" borderId="99" applyNumberFormat="0" applyFont="0" applyFill="0" applyBorder="0" applyProtection="0">
      <alignment horizontal="left" vertical="center" indent="2"/>
    </xf>
    <xf numFmtId="0" fontId="104" fillId="0" borderId="97" applyNumberFormat="0" applyFill="0" applyAlignment="0" applyProtection="0"/>
    <xf numFmtId="0" fontId="95"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2" fillId="81" borderId="85" applyNumberFormat="0" applyAlignment="0" applyProtection="0"/>
    <xf numFmtId="0" fontId="96" fillId="81" borderId="91" applyNumberFormat="0" applyAlignment="0" applyProtection="0"/>
    <xf numFmtId="0" fontId="78" fillId="58" borderId="89">
      <alignment horizontal="right" vertical="center"/>
    </xf>
    <xf numFmtId="0" fontId="102" fillId="68" borderId="96" applyNumberFormat="0" applyAlignment="0" applyProtection="0"/>
    <xf numFmtId="0" fontId="96" fillId="81" borderId="91" applyNumberFormat="0" applyAlignment="0" applyProtection="0"/>
    <xf numFmtId="0" fontId="104" fillId="0" borderId="92" applyNumberFormat="0" applyFill="0" applyAlignment="0" applyProtection="0"/>
    <xf numFmtId="0" fontId="91" fillId="81" borderId="90" applyNumberFormat="0" applyAlignment="0" applyProtection="0"/>
    <xf numFmtId="0" fontId="91" fillId="81" borderId="90" applyNumberFormat="0" applyAlignment="0" applyProtection="0"/>
    <xf numFmtId="0" fontId="92" fillId="81" borderId="90" applyNumberFormat="0" applyAlignment="0" applyProtection="0"/>
    <xf numFmtId="0" fontId="95" fillId="81" borderId="91" applyNumberFormat="0" applyAlignment="0" applyProtection="0"/>
    <xf numFmtId="0" fontId="104" fillId="0" borderId="92" applyNumberFormat="0" applyFill="0" applyAlignment="0" applyProtection="0"/>
    <xf numFmtId="4" fontId="77" fillId="58" borderId="89">
      <alignment horizontal="right" vertical="center"/>
    </xf>
    <xf numFmtId="0" fontId="133" fillId="0" borderId="94" applyFill="0" applyBorder="0">
      <alignment vertical="center"/>
    </xf>
    <xf numFmtId="0" fontId="101" fillId="68" borderId="91" applyNumberFormat="0" applyAlignment="0" applyProtection="0"/>
    <xf numFmtId="0" fontId="95" fillId="81" borderId="91" applyNumberFormat="0" applyAlignment="0" applyProtection="0"/>
    <xf numFmtId="49" fontId="47" fillId="0" borderId="94" applyNumberFormat="0" applyFont="0" applyFill="0" applyBorder="0" applyProtection="0">
      <alignment horizontal="left" vertical="center" indent="2"/>
    </xf>
    <xf numFmtId="0" fontId="96" fillId="81" borderId="91" applyNumberFormat="0" applyAlignment="0" applyProtection="0"/>
    <xf numFmtId="0" fontId="104" fillId="0" borderId="92" applyNumberFormat="0" applyFill="0" applyAlignment="0" applyProtection="0"/>
    <xf numFmtId="0" fontId="96" fillId="81" borderId="91" applyNumberFormat="0" applyAlignment="0" applyProtection="0"/>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0" fontId="103" fillId="0" borderId="92" applyNumberFormat="0" applyFill="0" applyAlignment="0" applyProtection="0"/>
    <xf numFmtId="4" fontId="47" fillId="61" borderId="94"/>
    <xf numFmtId="0" fontId="77" fillId="58" borderId="94">
      <alignment horizontal="right" vertical="center"/>
    </xf>
    <xf numFmtId="0" fontId="102" fillId="68" borderId="91" applyNumberFormat="0" applyAlignment="0" applyProtection="0"/>
    <xf numFmtId="0" fontId="103" fillId="0" borderId="92" applyNumberFormat="0" applyFill="0" applyAlignment="0" applyProtection="0"/>
    <xf numFmtId="0" fontId="101" fillId="68" borderId="91" applyNumberFormat="0" applyAlignment="0" applyProtection="0"/>
    <xf numFmtId="0" fontId="96" fillId="81" borderId="91" applyNumberFormat="0" applyAlignment="0" applyProtection="0"/>
    <xf numFmtId="0" fontId="103" fillId="0" borderId="92" applyNumberFormat="0" applyFill="0" applyAlignment="0" applyProtection="0"/>
    <xf numFmtId="0" fontId="78" fillId="58" borderId="94">
      <alignment horizontal="right" vertical="center"/>
    </xf>
    <xf numFmtId="4" fontId="77" fillId="58" borderId="94">
      <alignment horizontal="right" vertical="center"/>
    </xf>
    <xf numFmtId="0" fontId="102" fillId="68" borderId="91" applyNumberFormat="0" applyAlignment="0" applyProtection="0"/>
    <xf numFmtId="0"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92" fillId="81" borderId="85" applyNumberFormat="0" applyAlignment="0" applyProtection="0"/>
    <xf numFmtId="0" fontId="92" fillId="81" borderId="90" applyNumberFormat="0" applyAlignment="0" applyProtection="0"/>
    <xf numFmtId="0" fontId="95" fillId="81" borderId="91" applyNumberFormat="0" applyAlignment="0" applyProtection="0"/>
    <xf numFmtId="0" fontId="103" fillId="0" borderId="92" applyNumberFormat="0" applyFill="0" applyAlignment="0" applyProtection="0"/>
    <xf numFmtId="4" fontId="77" fillId="59" borderId="99">
      <alignment horizontal="right" vertical="center"/>
    </xf>
    <xf numFmtId="0" fontId="87" fillId="84" borderId="93" applyNumberFormat="0" applyFont="0" applyAlignment="0" applyProtection="0"/>
    <xf numFmtId="0" fontId="10" fillId="84" borderId="93" applyNumberFormat="0" applyFont="0" applyAlignment="0" applyProtection="0"/>
    <xf numFmtId="0" fontId="92" fillId="81" borderId="85" applyNumberFormat="0" applyAlignment="0" applyProtection="0"/>
    <xf numFmtId="0" fontId="104" fillId="0" borderId="87" applyNumberFormat="0" applyFill="0" applyAlignment="0" applyProtection="0"/>
    <xf numFmtId="0" fontId="95" fillId="81" borderId="91" applyNumberFormat="0" applyAlignment="0" applyProtection="0"/>
    <xf numFmtId="0" fontId="104" fillId="0" borderId="97" applyNumberFormat="0" applyFill="0" applyAlignment="0" applyProtection="0"/>
    <xf numFmtId="0" fontId="87" fillId="84" borderId="88" applyNumberFormat="0" applyFont="0" applyAlignment="0" applyProtection="0"/>
    <xf numFmtId="0" fontId="87" fillId="84" borderId="88" applyNumberFormat="0" applyFont="0" applyAlignment="0" applyProtection="0"/>
    <xf numFmtId="4" fontId="77" fillId="58" borderId="94">
      <alignment horizontal="right" vertical="center"/>
    </xf>
    <xf numFmtId="0" fontId="10" fillId="84" borderId="88" applyNumberFormat="0" applyFont="0" applyAlignment="0" applyProtection="0"/>
    <xf numFmtId="0" fontId="104" fillId="0" borderId="92" applyNumberFormat="0" applyFill="0" applyAlignment="0" applyProtection="0"/>
    <xf numFmtId="49" fontId="76" fillId="0" borderId="89" applyNumberFormat="0" applyFill="0" applyBorder="0" applyProtection="0">
      <alignment horizontal="left" vertical="center"/>
    </xf>
    <xf numFmtId="4" fontId="47" fillId="61" borderId="94"/>
    <xf numFmtId="0" fontId="78" fillId="58" borderId="94">
      <alignment horizontal="right" vertical="center"/>
    </xf>
    <xf numFmtId="0" fontId="47" fillId="61" borderId="89"/>
    <xf numFmtId="0" fontId="91" fillId="81" borderId="85" applyNumberFormat="0" applyAlignment="0" applyProtection="0"/>
    <xf numFmtId="0" fontId="95" fillId="81" borderId="86" applyNumberFormat="0" applyAlignment="0" applyProtection="0"/>
    <xf numFmtId="0" fontId="92" fillId="81" borderId="85"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91" applyNumberFormat="0" applyAlignment="0" applyProtection="0"/>
    <xf numFmtId="0" fontId="101" fillId="68" borderId="86" applyNumberFormat="0" applyAlignment="0" applyProtection="0"/>
    <xf numFmtId="0" fontId="101" fillId="68" borderId="86" applyNumberFormat="0" applyAlignment="0" applyProtection="0"/>
    <xf numFmtId="0" fontId="102" fillId="68" borderId="86" applyNumberFormat="0" applyAlignment="0" applyProtection="0"/>
    <xf numFmtId="0" fontId="104" fillId="0" borderId="87" applyNumberFormat="0" applyFill="0" applyAlignment="0" applyProtection="0"/>
    <xf numFmtId="0" fontId="103" fillId="0" borderId="87" applyNumberFormat="0" applyFill="0" applyAlignment="0" applyProtection="0"/>
    <xf numFmtId="0" fontId="102" fillId="68" borderId="86" applyNumberFormat="0" applyAlignment="0" applyProtection="0"/>
    <xf numFmtId="0" fontId="10" fillId="84" borderId="93" applyNumberFormat="0" applyFont="0" applyAlignment="0" applyProtection="0"/>
    <xf numFmtId="0" fontId="101" fillId="68" borderId="86" applyNumberFormat="0" applyAlignment="0" applyProtection="0"/>
    <xf numFmtId="4" fontId="77" fillId="59" borderId="99">
      <alignment horizontal="right" vertical="center"/>
    </xf>
    <xf numFmtId="0" fontId="92" fillId="81" borderId="85" applyNumberFormat="0" applyAlignment="0" applyProtection="0"/>
    <xf numFmtId="0" fontId="104" fillId="0" borderId="87" applyNumberFormat="0" applyFill="0" applyAlignment="0" applyProtection="0"/>
    <xf numFmtId="0" fontId="92" fillId="81" borderId="90" applyNumberFormat="0" applyAlignment="0" applyProtection="0"/>
    <xf numFmtId="0" fontId="104" fillId="0" borderId="87" applyNumberFormat="0" applyFill="0" applyAlignment="0" applyProtection="0"/>
    <xf numFmtId="0" fontId="104" fillId="0" borderId="87" applyNumberFormat="0" applyFill="0" applyAlignment="0" applyProtection="0"/>
    <xf numFmtId="49" fontId="47" fillId="0" borderId="89" applyNumberFormat="0" applyFont="0" applyFill="0" applyBorder="0" applyProtection="0">
      <alignment horizontal="left" vertical="center" indent="2"/>
    </xf>
    <xf numFmtId="0" fontId="77" fillId="58" borderId="89">
      <alignment horizontal="right" vertical="center"/>
    </xf>
    <xf numFmtId="0" fontId="92" fillId="81" borderId="85" applyNumberFormat="0" applyAlignment="0" applyProtection="0"/>
    <xf numFmtId="0" fontId="77" fillId="58" borderId="89">
      <alignment horizontal="right" vertical="center"/>
    </xf>
    <xf numFmtId="4" fontId="77" fillId="58" borderId="89">
      <alignment horizontal="right" vertical="center"/>
    </xf>
    <xf numFmtId="4" fontId="78" fillId="58" borderId="89">
      <alignment horizontal="right" vertical="center"/>
    </xf>
    <xf numFmtId="0" fontId="78" fillId="58" borderId="89">
      <alignment horizontal="right" vertical="center"/>
    </xf>
    <xf numFmtId="49" fontId="47" fillId="0" borderId="89" applyNumberFormat="0" applyFont="0" applyFill="0" applyBorder="0" applyProtection="0">
      <alignment horizontal="left" vertical="center" indent="2"/>
    </xf>
    <xf numFmtId="0" fontId="78" fillId="58" borderId="89">
      <alignment horizontal="right" vertical="center"/>
    </xf>
    <xf numFmtId="0" fontId="77" fillId="59" borderId="89">
      <alignment horizontal="right" vertical="center"/>
    </xf>
    <xf numFmtId="4" fontId="77" fillId="59" borderId="89">
      <alignment horizontal="right" vertical="center"/>
    </xf>
    <xf numFmtId="4"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8" fillId="58" borderId="89">
      <alignment horizontal="right" vertical="center"/>
    </xf>
    <xf numFmtId="0" fontId="102" fillId="68" borderId="86" applyNumberFormat="0" applyAlignment="0" applyProtection="0"/>
    <xf numFmtId="0" fontId="91" fillId="81" borderId="85" applyNumberFormat="0" applyAlignment="0" applyProtection="0"/>
    <xf numFmtId="0" fontId="87" fillId="84" borderId="88" applyNumberFormat="0" applyFont="0" applyAlignment="0" applyProtection="0"/>
    <xf numFmtId="0" fontId="91" fillId="81" borderId="85" applyNumberFormat="0" applyAlignment="0" applyProtection="0"/>
    <xf numFmtId="0" fontId="10"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91" fillId="81" borderId="85"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10" fillId="84" borderId="88" applyNumberFormat="0" applyFont="0" applyAlignment="0" applyProtection="0"/>
    <xf numFmtId="0" fontId="101" fillId="68" borderId="86" applyNumberFormat="0" applyAlignment="0" applyProtection="0"/>
    <xf numFmtId="0" fontId="101" fillId="68" borderId="86" applyNumberFormat="0" applyAlignment="0" applyProtection="0"/>
    <xf numFmtId="0" fontId="102" fillId="68" borderId="86" applyNumberFormat="0" applyAlignment="0" applyProtection="0"/>
    <xf numFmtId="0" fontId="104" fillId="0" borderId="87" applyNumberFormat="0" applyFill="0" applyAlignment="0" applyProtection="0"/>
    <xf numFmtId="0" fontId="103" fillId="0" borderId="87" applyNumberFormat="0" applyFill="0" applyAlignment="0" applyProtection="0"/>
    <xf numFmtId="0" fontId="102" fillId="68" borderId="86" applyNumberFormat="0" applyAlignment="0" applyProtection="0"/>
    <xf numFmtId="0" fontId="103" fillId="0" borderId="87" applyNumberFormat="0" applyFill="0" applyAlignment="0" applyProtection="0"/>
    <xf numFmtId="0" fontId="92" fillId="81" borderId="85" applyNumberFormat="0" applyAlignment="0" applyProtection="0"/>
    <xf numFmtId="0" fontId="104" fillId="0" borderId="87" applyNumberFormat="0" applyFill="0" applyAlignment="0" applyProtection="0"/>
    <xf numFmtId="0" fontId="104" fillId="0" borderId="87" applyNumberFormat="0" applyFill="0" applyAlignment="0" applyProtection="0"/>
    <xf numFmtId="0" fontId="91" fillId="81" borderId="85" applyNumberFormat="0" applyAlignment="0" applyProtection="0"/>
    <xf numFmtId="0" fontId="92" fillId="81" borderId="85" applyNumberFormat="0" applyAlignment="0" applyProtection="0"/>
    <xf numFmtId="0" fontId="102" fillId="68" borderId="86" applyNumberFormat="0" applyAlignment="0" applyProtection="0"/>
    <xf numFmtId="0" fontId="96" fillId="81" borderId="86" applyNumberFormat="0" applyAlignment="0" applyProtection="0"/>
    <xf numFmtId="0" fontId="96" fillId="81"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2" fillId="68" borderId="86" applyNumberFormat="0" applyAlignment="0" applyProtection="0"/>
    <xf numFmtId="0" fontId="96" fillId="81" borderId="86" applyNumberFormat="0" applyAlignment="0" applyProtection="0"/>
    <xf numFmtId="0" fontId="103" fillId="0" borderId="87" applyNumberFormat="0" applyFill="0" applyAlignment="0" applyProtection="0"/>
    <xf numFmtId="0" fontId="102" fillId="68" borderId="86" applyNumberFormat="0" applyAlignment="0" applyProtection="0"/>
    <xf numFmtId="0" fontId="102" fillId="68" borderId="86" applyNumberFormat="0" applyAlignment="0" applyProtection="0"/>
    <xf numFmtId="0" fontId="104" fillId="0" borderId="87" applyNumberFormat="0" applyFill="0" applyAlignment="0" applyProtection="0"/>
    <xf numFmtId="0" fontId="92" fillId="81" borderId="85" applyNumberFormat="0" applyAlignment="0" applyProtection="0"/>
    <xf numFmtId="4" fontId="77" fillId="59" borderId="94">
      <alignment horizontal="right" vertical="center"/>
    </xf>
    <xf numFmtId="0" fontId="95" fillId="81" borderId="91" applyNumberFormat="0" applyAlignment="0" applyProtection="0"/>
    <xf numFmtId="0" fontId="95" fillId="81" borderId="91" applyNumberFormat="0" applyAlignment="0" applyProtection="0"/>
    <xf numFmtId="0" fontId="102" fillId="68" borderId="96" applyNumberFormat="0" applyAlignment="0" applyProtection="0"/>
    <xf numFmtId="0" fontId="104" fillId="0" borderId="97" applyNumberFormat="0" applyFill="0" applyAlignment="0" applyProtection="0"/>
    <xf numFmtId="0" fontId="104" fillId="0" borderId="87" applyNumberFormat="0" applyFill="0" applyAlignment="0" applyProtection="0"/>
    <xf numFmtId="0" fontId="92" fillId="81" borderId="90"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3" fillId="0" borderId="87" applyNumberFormat="0" applyFill="0" applyAlignment="0" applyProtection="0"/>
    <xf numFmtId="0" fontId="102" fillId="68" borderId="91" applyNumberFormat="0" applyAlignment="0" applyProtection="0"/>
    <xf numFmtId="0" fontId="104" fillId="0" borderId="87" applyNumberFormat="0" applyFill="0" applyAlignment="0" applyProtection="0"/>
    <xf numFmtId="0" fontId="92" fillId="81" borderId="90" applyNumberFormat="0" applyAlignment="0" applyProtection="0"/>
    <xf numFmtId="0" fontId="78" fillId="58" borderId="89">
      <alignment horizontal="right" vertical="center"/>
    </xf>
    <xf numFmtId="4" fontId="78" fillId="58" borderId="89">
      <alignment horizontal="right" vertical="center"/>
    </xf>
    <xf numFmtId="0" fontId="10" fillId="84" borderId="98" applyNumberFormat="0" applyFont="0" applyAlignment="0" applyProtection="0"/>
    <xf numFmtId="4" fontId="77" fillId="58" borderId="89">
      <alignment horizontal="right" vertical="center"/>
    </xf>
    <xf numFmtId="0" fontId="95" fillId="81" borderId="91" applyNumberFormat="0" applyAlignment="0" applyProtection="0"/>
    <xf numFmtId="0" fontId="102" fillId="68" borderId="96" applyNumberFormat="0" applyAlignment="0" applyProtection="0"/>
    <xf numFmtId="4" fontId="47" fillId="61" borderId="89"/>
    <xf numFmtId="0" fontId="95" fillId="81" borderId="96" applyNumberFormat="0" applyAlignment="0" applyProtection="0"/>
    <xf numFmtId="49" fontId="76" fillId="0" borderId="89" applyNumberFormat="0" applyFill="0" applyBorder="0" applyProtection="0">
      <alignment horizontal="left" vertical="center"/>
    </xf>
    <xf numFmtId="0" fontId="104" fillId="0" borderId="92" applyNumberFormat="0" applyFill="0" applyAlignment="0" applyProtection="0"/>
    <xf numFmtId="0" fontId="92" fillId="81" borderId="90" applyNumberFormat="0" applyAlignment="0" applyProtection="0"/>
    <xf numFmtId="0" fontId="101" fillId="68" borderId="91" applyNumberFormat="0" applyAlignment="0" applyProtection="0"/>
    <xf numFmtId="4" fontId="47" fillId="61" borderId="94"/>
    <xf numFmtId="0" fontId="92" fillId="81" borderId="90" applyNumberFormat="0" applyAlignment="0" applyProtection="0"/>
    <xf numFmtId="0" fontId="87" fillId="84" borderId="93" applyNumberFormat="0" applyFont="0" applyAlignment="0" applyProtection="0"/>
    <xf numFmtId="0" fontId="104" fillId="0" borderId="92" applyNumberFormat="0" applyFill="0" applyAlignment="0" applyProtection="0"/>
    <xf numFmtId="0" fontId="87" fillId="84" borderId="93" applyNumberFormat="0" applyFont="0" applyAlignment="0" applyProtection="0"/>
    <xf numFmtId="0" fontId="92" fillId="81" borderId="90" applyNumberFormat="0" applyAlignment="0" applyProtection="0"/>
    <xf numFmtId="0" fontId="91" fillId="81" borderId="90" applyNumberFormat="0" applyAlignment="0" applyProtection="0"/>
    <xf numFmtId="0" fontId="104" fillId="0" borderId="92" applyNumberFormat="0" applyFill="0" applyAlignment="0" applyProtection="0"/>
    <xf numFmtId="0" fontId="91" fillId="81" borderId="90" applyNumberFormat="0" applyAlignment="0" applyProtection="0"/>
    <xf numFmtId="49" fontId="76" fillId="0" borderId="89" applyNumberFormat="0" applyFill="0" applyBorder="0" applyProtection="0">
      <alignment horizontal="left" vertical="center"/>
    </xf>
    <xf numFmtId="0" fontId="101" fillId="68" borderId="86" applyNumberFormat="0" applyAlignment="0" applyProtection="0"/>
    <xf numFmtId="171" fontId="47" fillId="62" borderId="89" applyNumberFormat="0" applyFont="0" applyBorder="0" applyAlignment="0" applyProtection="0">
      <alignment horizontal="right" vertical="center"/>
    </xf>
    <xf numFmtId="4" fontId="78" fillId="58" borderId="89">
      <alignment horizontal="right" vertical="center"/>
    </xf>
    <xf numFmtId="0" fontId="78" fillId="58" borderId="89">
      <alignment horizontal="right" vertical="center"/>
    </xf>
    <xf numFmtId="0" fontId="77" fillId="58" borderId="94">
      <alignment horizontal="right" vertical="center"/>
    </xf>
    <xf numFmtId="0" fontId="77" fillId="58" borderId="89">
      <alignment horizontal="right" vertical="center"/>
    </xf>
    <xf numFmtId="0" fontId="96" fillId="81" borderId="91" applyNumberFormat="0" applyAlignment="0" applyProtection="0"/>
    <xf numFmtId="0" fontId="102" fillId="68" borderId="96" applyNumberFormat="0" applyAlignment="0" applyProtection="0"/>
    <xf numFmtId="0" fontId="47" fillId="61" borderId="89"/>
    <xf numFmtId="0" fontId="96" fillId="81" borderId="91" applyNumberFormat="0" applyAlignment="0" applyProtection="0"/>
    <xf numFmtId="0" fontId="47" fillId="0" borderId="89" applyNumberFormat="0" applyFill="0" applyAlignment="0" applyProtection="0"/>
    <xf numFmtId="0" fontId="104" fillId="0" borderId="102" applyNumberFormat="0" applyFill="0" applyAlignment="0" applyProtection="0"/>
    <xf numFmtId="4" fontId="47" fillId="0" borderId="89" applyFill="0" applyBorder="0" applyProtection="0">
      <alignment horizontal="right" vertical="center"/>
    </xf>
    <xf numFmtId="0" fontId="103" fillId="0" borderId="97" applyNumberFormat="0" applyFill="0" applyAlignment="0" applyProtection="0"/>
    <xf numFmtId="0" fontId="96" fillId="81" borderId="96" applyNumberFormat="0" applyAlignment="0" applyProtection="0"/>
    <xf numFmtId="0" fontId="96" fillId="81" borderId="96" applyNumberFormat="0" applyAlignment="0" applyProtection="0"/>
    <xf numFmtId="0" fontId="102" fillId="68" borderId="96" applyNumberFormat="0" applyAlignment="0" applyProtection="0"/>
    <xf numFmtId="0" fontId="47" fillId="0" borderId="94" applyNumberFormat="0" applyFill="0" applyAlignment="0" applyProtection="0"/>
    <xf numFmtId="0" fontId="92" fillId="81" borderId="90" applyNumberFormat="0" applyAlignment="0" applyProtection="0"/>
    <xf numFmtId="0" fontId="102" fillId="68" borderId="101" applyNumberFormat="0" applyAlignment="0" applyProtection="0"/>
    <xf numFmtId="0" fontId="102" fillId="68" borderId="96" applyNumberFormat="0" applyAlignment="0" applyProtection="0"/>
    <xf numFmtId="0" fontId="95" fillId="81" borderId="91" applyNumberFormat="0" applyAlignment="0" applyProtection="0"/>
    <xf numFmtId="0" fontId="101" fillId="68" borderId="91" applyNumberFormat="0" applyAlignment="0" applyProtection="0"/>
    <xf numFmtId="0" fontId="103" fillId="0" borderId="87" applyNumberFormat="0" applyFill="0" applyAlignment="0" applyProtection="0"/>
    <xf numFmtId="0" fontId="102" fillId="68" borderId="91" applyNumberFormat="0" applyAlignment="0" applyProtection="0"/>
    <xf numFmtId="0" fontId="101" fillId="68" borderId="86" applyNumberFormat="0" applyAlignment="0" applyProtection="0"/>
    <xf numFmtId="0" fontId="101" fillId="68" borderId="86" applyNumberFormat="0" applyAlignment="0" applyProtection="0"/>
    <xf numFmtId="0" fontId="102" fillId="68" borderId="86" applyNumberFormat="0" applyAlignment="0" applyProtection="0"/>
    <xf numFmtId="0" fontId="104" fillId="0" borderId="87" applyNumberFormat="0" applyFill="0" applyAlignment="0" applyProtection="0"/>
    <xf numFmtId="0" fontId="104" fillId="0" borderId="92" applyNumberFormat="0" applyFill="0" applyAlignment="0" applyProtection="0"/>
    <xf numFmtId="0" fontId="104" fillId="0" borderId="87" applyNumberFormat="0" applyFill="0" applyAlignment="0" applyProtection="0"/>
    <xf numFmtId="0" fontId="47" fillId="0" borderId="99">
      <alignment horizontal="right" vertical="center"/>
    </xf>
    <xf numFmtId="0" fontId="91" fillId="81" borderId="85" applyNumberFormat="0" applyAlignment="0" applyProtection="0"/>
    <xf numFmtId="0" fontId="96" fillId="81" borderId="91" applyNumberFormat="0" applyAlignment="0" applyProtection="0"/>
    <xf numFmtId="0" fontId="92" fillId="81" borderId="100" applyNumberFormat="0" applyAlignment="0" applyProtection="0"/>
    <xf numFmtId="0" fontId="92" fillId="81" borderId="85" applyNumberFormat="0" applyAlignment="0" applyProtection="0"/>
    <xf numFmtId="0" fontId="104" fillId="0" borderId="87" applyNumberFormat="0" applyFill="0" applyAlignment="0" applyProtection="0"/>
    <xf numFmtId="0" fontId="102" fillId="68" borderId="86" applyNumberFormat="0" applyAlignment="0" applyProtection="0"/>
    <xf numFmtId="0" fontId="92" fillId="81" borderId="85" applyNumberFormat="0" applyAlignment="0" applyProtection="0"/>
    <xf numFmtId="0" fontId="102" fillId="68" borderId="86" applyNumberFormat="0" applyAlignment="0" applyProtection="0"/>
    <xf numFmtId="0" fontId="101" fillId="68" borderId="86" applyNumberFormat="0" applyAlignment="0" applyProtection="0"/>
    <xf numFmtId="0" fontId="96" fillId="81" borderId="86" applyNumberFormat="0" applyAlignment="0" applyProtection="0"/>
    <xf numFmtId="0" fontId="101" fillId="68" borderId="86" applyNumberFormat="0" applyAlignment="0" applyProtection="0"/>
    <xf numFmtId="0" fontId="103" fillId="0" borderId="87" applyNumberFormat="0" applyFill="0" applyAlignment="0" applyProtection="0"/>
    <xf numFmtId="0" fontId="101" fillId="68" borderId="86" applyNumberFormat="0" applyAlignment="0" applyProtection="0"/>
    <xf numFmtId="0" fontId="102" fillId="68"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2" fillId="81" borderId="85" applyNumberFormat="0" applyAlignment="0" applyProtection="0"/>
    <xf numFmtId="0" fontId="91" fillId="81" borderId="85" applyNumberFormat="0" applyAlignment="0" applyProtection="0"/>
    <xf numFmtId="0" fontId="95" fillId="81" borderId="86" applyNumberFormat="0" applyAlignment="0" applyProtection="0"/>
    <xf numFmtId="0" fontId="96" fillId="81" borderId="86" applyNumberFormat="0" applyAlignment="0" applyProtection="0"/>
    <xf numFmtId="0" fontId="91" fillId="81" borderId="85" applyNumberFormat="0" applyAlignment="0" applyProtection="0"/>
    <xf numFmtId="0" fontId="104" fillId="0" borderId="87" applyNumberFormat="0" applyFill="0" applyAlignment="0" applyProtection="0"/>
    <xf numFmtId="0" fontId="104" fillId="0" borderId="87" applyNumberFormat="0" applyFill="0" applyAlignment="0" applyProtection="0"/>
    <xf numFmtId="0" fontId="92" fillId="81" borderId="85" applyNumberFormat="0" applyAlignment="0" applyProtection="0"/>
    <xf numFmtId="0" fontId="102" fillId="68" borderId="86" applyNumberFormat="0" applyAlignment="0" applyProtection="0"/>
    <xf numFmtId="0" fontId="102" fillId="68" borderId="86" applyNumberFormat="0" applyAlignment="0" applyProtection="0"/>
    <xf numFmtId="0" fontId="104" fillId="0" borderId="87" applyNumberFormat="0" applyFill="0" applyAlignment="0" applyProtection="0"/>
    <xf numFmtId="0" fontId="103" fillId="0" borderId="87" applyNumberFormat="0" applyFill="0" applyAlignment="0" applyProtection="0"/>
    <xf numFmtId="0" fontId="101" fillId="68" borderId="86" applyNumberFormat="0" applyAlignment="0" applyProtection="0"/>
    <xf numFmtId="0" fontId="103" fillId="0" borderId="87" applyNumberFormat="0" applyFill="0" applyAlignment="0" applyProtection="0"/>
    <xf numFmtId="0" fontId="102" fillId="68" borderId="86" applyNumberFormat="0" applyAlignment="0" applyProtection="0"/>
    <xf numFmtId="0" fontId="10" fillId="84" borderId="88" applyNumberFormat="0" applyFon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2" fillId="81" borderId="85" applyNumberFormat="0" applyAlignment="0" applyProtection="0"/>
    <xf numFmtId="0" fontId="95" fillId="81" borderId="86" applyNumberFormat="0" applyAlignment="0" applyProtection="0"/>
    <xf numFmtId="0" fontId="91" fillId="81" borderId="85" applyNumberFormat="0" applyAlignment="0" applyProtection="0"/>
    <xf numFmtId="0" fontId="91" fillId="81" borderId="85" applyNumberForma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10" fillId="84" borderId="88" applyNumberFormat="0" applyFont="0" applyAlignment="0" applyProtection="0"/>
    <xf numFmtId="0" fontId="91" fillId="81" borderId="85" applyNumberFormat="0" applyAlignment="0" applyProtection="0"/>
    <xf numFmtId="0" fontId="87" fillId="84" borderId="88" applyNumberFormat="0" applyFont="0" applyAlignment="0" applyProtection="0"/>
    <xf numFmtId="0" fontId="92" fillId="81" borderId="85" applyNumberFormat="0" applyAlignment="0" applyProtection="0"/>
    <xf numFmtId="0" fontId="92" fillId="81" borderId="85" applyNumberFormat="0" applyAlignment="0" applyProtection="0"/>
    <xf numFmtId="0" fontId="78" fillId="58" borderId="89">
      <alignment horizontal="right" vertical="center"/>
    </xf>
    <xf numFmtId="0" fontId="77" fillId="59" borderId="89">
      <alignment horizontal="right" vertical="center"/>
    </xf>
    <xf numFmtId="0" fontId="102" fillId="68" borderId="86" applyNumberFormat="0" applyAlignment="0" applyProtection="0"/>
    <xf numFmtId="4" fontId="77" fillId="59" borderId="89">
      <alignment horizontal="right" vertical="center"/>
    </xf>
    <xf numFmtId="4" fontId="77" fillId="59" borderId="89">
      <alignment horizontal="right" vertical="center"/>
    </xf>
    <xf numFmtId="4" fontId="77" fillId="59" borderId="89">
      <alignment horizontal="right" vertical="center"/>
    </xf>
    <xf numFmtId="0" fontId="77" fillId="59" borderId="89">
      <alignment horizontal="right" vertical="center"/>
    </xf>
    <xf numFmtId="4" fontId="77" fillId="59" borderId="89">
      <alignment horizontal="right" vertical="center"/>
    </xf>
    <xf numFmtId="49" fontId="47" fillId="0" borderId="89" applyNumberFormat="0" applyFont="0" applyFill="0" applyBorder="0" applyProtection="0">
      <alignment horizontal="left" vertical="center" indent="2"/>
    </xf>
    <xf numFmtId="4" fontId="78" fillId="58" borderId="89">
      <alignment horizontal="right" vertical="center"/>
    </xf>
    <xf numFmtId="4" fontId="78" fillId="58" borderId="89">
      <alignment horizontal="right" vertical="center"/>
    </xf>
    <xf numFmtId="0" fontId="77" fillId="58" borderId="89">
      <alignment horizontal="right" vertical="center"/>
    </xf>
    <xf numFmtId="0" fontId="77" fillId="58" borderId="89">
      <alignment horizontal="right" vertical="center"/>
    </xf>
    <xf numFmtId="0" fontId="92" fillId="81" borderId="85" applyNumberFormat="0" applyAlignment="0" applyProtection="0"/>
    <xf numFmtId="4" fontId="77" fillId="58" borderId="89">
      <alignment horizontal="right" vertical="center"/>
    </xf>
    <xf numFmtId="0" fontId="92" fillId="81" borderId="85" applyNumberFormat="0" applyAlignment="0" applyProtection="0"/>
    <xf numFmtId="0" fontId="104" fillId="0" borderId="87" applyNumberFormat="0" applyFill="0" applyAlignment="0" applyProtection="0"/>
    <xf numFmtId="0" fontId="104" fillId="0" borderId="87" applyNumberFormat="0" applyFill="0" applyAlignment="0" applyProtection="0"/>
    <xf numFmtId="0" fontId="103" fillId="0" borderId="92"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1"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4" fillId="0" borderId="87" applyNumberFormat="0" applyFill="0" applyAlignment="0" applyProtection="0"/>
    <xf numFmtId="0" fontId="103" fillId="0" borderId="87" applyNumberFormat="0" applyFill="0" applyAlignment="0" applyProtection="0"/>
    <xf numFmtId="0" fontId="101" fillId="68" borderId="86" applyNumberFormat="0" applyAlignment="0" applyProtection="0"/>
    <xf numFmtId="0" fontId="103" fillId="0" borderId="87" applyNumberFormat="0" applyFill="0" applyAlignment="0" applyProtection="0"/>
    <xf numFmtId="0" fontId="102" fillId="68" borderId="86" applyNumberFormat="0" applyAlignment="0" applyProtection="0"/>
    <xf numFmtId="0" fontId="91" fillId="81" borderId="85"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1" fillId="81" borderId="85" applyNumberFormat="0" applyAlignment="0" applyProtection="0"/>
    <xf numFmtId="0" fontId="95" fillId="81" borderId="86" applyNumberFormat="0" applyAlignment="0" applyProtection="0"/>
    <xf numFmtId="0" fontId="92" fillId="81" borderId="85" applyNumberFormat="0" applyAlignment="0" applyProtection="0"/>
    <xf numFmtId="0" fontId="102" fillId="68" borderId="96" applyNumberFormat="0" applyAlignment="0" applyProtection="0"/>
    <xf numFmtId="0" fontId="92" fillId="81" borderId="95" applyNumberFormat="0" applyAlignment="0" applyProtection="0"/>
    <xf numFmtId="0" fontId="95" fillId="81" borderId="91" applyNumberFormat="0" applyAlignment="0" applyProtection="0"/>
    <xf numFmtId="49" fontId="47" fillId="0" borderId="89" applyNumberFormat="0" applyFont="0" applyFill="0" applyBorder="0" applyProtection="0">
      <alignment horizontal="left" vertical="center" indent="2"/>
    </xf>
    <xf numFmtId="49" fontId="76" fillId="0" borderId="89" applyNumberFormat="0" applyFill="0" applyBorder="0" applyProtection="0">
      <alignment horizontal="left" vertical="center"/>
    </xf>
    <xf numFmtId="0" fontId="47" fillId="0" borderId="89" applyNumberFormat="0" applyFill="0" applyAlignment="0" applyProtection="0"/>
    <xf numFmtId="0" fontId="91" fillId="81" borderId="90" applyNumberFormat="0" applyAlignment="0" applyProtection="0"/>
    <xf numFmtId="49" fontId="76" fillId="0" borderId="104" applyNumberFormat="0" applyFill="0" applyBorder="0" applyProtection="0">
      <alignment horizontal="left" vertical="center"/>
    </xf>
    <xf numFmtId="0" fontId="104" fillId="0" borderId="87" applyNumberFormat="0" applyFill="0" applyAlignment="0" applyProtection="0"/>
    <xf numFmtId="0" fontId="10" fillId="84" borderId="88" applyNumberFormat="0" applyFont="0" applyAlignment="0" applyProtection="0"/>
    <xf numFmtId="0" fontId="101" fillId="68" borderId="91" applyNumberFormat="0" applyAlignment="0" applyProtection="0"/>
    <xf numFmtId="0" fontId="87" fillId="84" borderId="88" applyNumberFormat="0" applyFont="0" applyAlignment="0" applyProtection="0"/>
    <xf numFmtId="0" fontId="87" fillId="84" borderId="88" applyNumberFormat="0" applyFont="0" applyAlignment="0" applyProtection="0"/>
    <xf numFmtId="0" fontId="101" fillId="68" borderId="91" applyNumberFormat="0" applyAlignment="0" applyProtection="0"/>
    <xf numFmtId="0" fontId="104" fillId="0" borderId="87" applyNumberFormat="0" applyFill="0" applyAlignment="0" applyProtection="0"/>
    <xf numFmtId="0" fontId="92" fillId="81" borderId="85" applyNumberFormat="0" applyAlignment="0" applyProtection="0"/>
    <xf numFmtId="0" fontId="101" fillId="68" borderId="96" applyNumberFormat="0" applyAlignment="0" applyProtection="0"/>
    <xf numFmtId="0" fontId="102" fillId="68" borderId="91" applyNumberFormat="0" applyAlignment="0" applyProtection="0"/>
    <xf numFmtId="0" fontId="92" fillId="81" borderId="90" applyNumberFormat="0" applyAlignment="0" applyProtection="0"/>
    <xf numFmtId="0" fontId="102" fillId="68" borderId="91" applyNumberFormat="0" applyAlignment="0" applyProtection="0"/>
    <xf numFmtId="0" fontId="87" fillId="84" borderId="93" applyNumberFormat="0" applyFont="0" applyAlignment="0" applyProtection="0"/>
    <xf numFmtId="0" fontId="77" fillId="59" borderId="99">
      <alignment horizontal="right" vertical="center"/>
    </xf>
    <xf numFmtId="0" fontId="96" fillId="81" borderId="96" applyNumberFormat="0" applyAlignment="0" applyProtection="0"/>
    <xf numFmtId="0" fontId="102" fillId="68" borderId="91" applyNumberFormat="0" applyAlignment="0" applyProtection="0"/>
    <xf numFmtId="4" fontId="77" fillId="58" borderId="94">
      <alignment horizontal="right" vertical="center"/>
    </xf>
    <xf numFmtId="0" fontId="102" fillId="68" borderId="91" applyNumberFormat="0" applyAlignment="0" applyProtection="0"/>
    <xf numFmtId="0" fontId="104" fillId="0" borderId="92" applyNumberFormat="0" applyFill="0" applyAlignment="0" applyProtection="0"/>
    <xf numFmtId="0" fontId="96" fillId="81" borderId="91" applyNumberFormat="0" applyAlignment="0" applyProtection="0"/>
    <xf numFmtId="0" fontId="87" fillId="84" borderId="93" applyNumberFormat="0" applyFont="0" applyAlignment="0" applyProtection="0"/>
    <xf numFmtId="0" fontId="104" fillId="0" borderId="92" applyNumberFormat="0" applyFill="0" applyAlignment="0" applyProtection="0"/>
    <xf numFmtId="0" fontId="104" fillId="0" borderId="97" applyNumberFormat="0" applyFill="0" applyAlignment="0" applyProtection="0"/>
    <xf numFmtId="0" fontId="102" fillId="68" borderId="91" applyNumberFormat="0" applyAlignment="0" applyProtection="0"/>
    <xf numFmtId="0" fontId="92" fillId="81" borderId="90" applyNumberFormat="0" applyAlignment="0" applyProtection="0"/>
    <xf numFmtId="0" fontId="104" fillId="0" borderId="92" applyNumberFormat="0" applyFill="0" applyAlignment="0" applyProtection="0"/>
    <xf numFmtId="0" fontId="77" fillId="58" borderId="94">
      <alignment horizontal="right" vertical="center"/>
    </xf>
    <xf numFmtId="0" fontId="104" fillId="0" borderId="92" applyNumberFormat="0" applyFill="0" applyAlignment="0" applyProtection="0"/>
    <xf numFmtId="0" fontId="92" fillId="81" borderId="105" applyNumberFormat="0" applyAlignment="0" applyProtection="0"/>
    <xf numFmtId="0" fontId="95" fillId="81" borderId="96" applyNumberFormat="0" applyAlignment="0" applyProtection="0"/>
    <xf numFmtId="0" fontId="10" fillId="84" borderId="93" applyNumberFormat="0" applyFont="0" applyAlignment="0" applyProtection="0"/>
    <xf numFmtId="0" fontId="103" fillId="0" borderId="92" applyNumberFormat="0" applyFill="0" applyAlignment="0" applyProtection="0"/>
    <xf numFmtId="4" fontId="77" fillId="59" borderId="94">
      <alignment horizontal="right" vertical="center"/>
    </xf>
    <xf numFmtId="4" fontId="77" fillId="59" borderId="89">
      <alignment horizontal="right" vertical="center"/>
    </xf>
    <xf numFmtId="0" fontId="10" fillId="84" borderId="98" applyNumberFormat="0" applyFont="0" applyAlignment="0" applyProtection="0"/>
    <xf numFmtId="0" fontId="10" fillId="84" borderId="93" applyNumberFormat="0" applyFont="0" applyAlignment="0" applyProtection="0"/>
    <xf numFmtId="0" fontId="96" fillId="81" borderId="91" applyNumberFormat="0" applyAlignment="0" applyProtection="0"/>
    <xf numFmtId="0" fontId="96" fillId="81" borderId="91" applyNumberFormat="0" applyAlignment="0" applyProtection="0"/>
    <xf numFmtId="0" fontId="87" fillId="84" borderId="93" applyNumberFormat="0" applyFont="0" applyAlignment="0" applyProtection="0"/>
    <xf numFmtId="4" fontId="47" fillId="0" borderId="94">
      <alignment horizontal="right" vertical="center"/>
    </xf>
    <xf numFmtId="0" fontId="96" fillId="81" borderId="91" applyNumberFormat="0" applyAlignment="0" applyProtection="0"/>
    <xf numFmtId="0" fontId="96" fillId="81" borderId="91" applyNumberFormat="0" applyAlignment="0" applyProtection="0"/>
    <xf numFmtId="0" fontId="91" fillId="81" borderId="85" applyNumberFormat="0" applyAlignment="0" applyProtection="0"/>
    <xf numFmtId="0" fontId="96" fillId="81" borderId="91" applyNumberFormat="0" applyAlignment="0" applyProtection="0"/>
    <xf numFmtId="0" fontId="96" fillId="81" borderId="86" applyNumberFormat="0" applyAlignment="0" applyProtection="0"/>
    <xf numFmtId="0" fontId="104" fillId="0" borderId="87" applyNumberFormat="0" applyFill="0" applyAlignment="0" applyProtection="0"/>
    <xf numFmtId="0" fontId="91" fillId="81" borderId="85" applyNumberFormat="0" applyAlignment="0" applyProtection="0"/>
    <xf numFmtId="0" fontId="104" fillId="0" borderId="87" applyNumberFormat="0" applyFill="0" applyAlignment="0" applyProtection="0"/>
    <xf numFmtId="0" fontId="104" fillId="0" borderId="87" applyNumberFormat="0" applyFill="0" applyAlignment="0" applyProtection="0"/>
    <xf numFmtId="0" fontId="96" fillId="81" borderId="86" applyNumberFormat="0" applyAlignment="0" applyProtection="0"/>
    <xf numFmtId="0" fontId="104" fillId="0" borderId="87" applyNumberFormat="0" applyFill="0" applyAlignment="0" applyProtection="0"/>
    <xf numFmtId="0" fontId="95" fillId="81" borderId="96" applyNumberFormat="0" applyAlignment="0" applyProtection="0"/>
    <xf numFmtId="0" fontId="103" fillId="0" borderId="87" applyNumberFormat="0" applyFill="0" applyAlignment="0" applyProtection="0"/>
    <xf numFmtId="0" fontId="102" fillId="68" borderId="86" applyNumberFormat="0" applyAlignment="0" applyProtection="0"/>
    <xf numFmtId="0" fontId="102" fillId="68" borderId="86" applyNumberFormat="0" applyAlignment="0" applyProtection="0"/>
    <xf numFmtId="0" fontId="103" fillId="0" borderId="87" applyNumberFormat="0" applyFill="0" applyAlignment="0" applyProtection="0"/>
    <xf numFmtId="0" fontId="103" fillId="0" borderId="92" applyNumberFormat="0" applyFill="0" applyAlignment="0" applyProtection="0"/>
    <xf numFmtId="0" fontId="104" fillId="0" borderId="87" applyNumberFormat="0" applyFill="0" applyAlignment="0" applyProtection="0"/>
    <xf numFmtId="0" fontId="87" fillId="84" borderId="93" applyNumberFormat="0" applyFont="0" applyAlignment="0" applyProtection="0"/>
    <xf numFmtId="0" fontId="103" fillId="0" borderId="87" applyNumberFormat="0" applyFill="0" applyAlignment="0" applyProtection="0"/>
    <xf numFmtId="4" fontId="47" fillId="61" borderId="94"/>
    <xf numFmtId="0" fontId="77" fillId="58" borderId="94">
      <alignment horizontal="right" vertical="center"/>
    </xf>
    <xf numFmtId="0" fontId="95" fillId="81" borderId="91" applyNumberFormat="0" applyAlignment="0" applyProtection="0"/>
    <xf numFmtId="0" fontId="92" fillId="81" borderId="85" applyNumberFormat="0" applyAlignment="0" applyProtection="0"/>
    <xf numFmtId="0" fontId="104" fillId="0" borderId="87" applyNumberFormat="0" applyFill="0" applyAlignment="0" applyProtection="0"/>
    <xf numFmtId="0" fontId="102" fillId="68" borderId="86" applyNumberFormat="0" applyAlignment="0" applyProtection="0"/>
    <xf numFmtId="0" fontId="102" fillId="68" borderId="86" applyNumberFormat="0" applyAlignment="0" applyProtection="0"/>
    <xf numFmtId="0" fontId="103" fillId="0" borderId="87" applyNumberFormat="0" applyFill="0" applyAlignment="0" applyProtection="0"/>
    <xf numFmtId="0" fontId="101" fillId="68" borderId="86" applyNumberFormat="0" applyAlignment="0" applyProtection="0"/>
    <xf numFmtId="0" fontId="96" fillId="81" borderId="86" applyNumberFormat="0" applyAlignment="0" applyProtection="0"/>
    <xf numFmtId="0" fontId="101" fillId="68" borderId="86" applyNumberFormat="0" applyAlignment="0" applyProtection="0"/>
    <xf numFmtId="0" fontId="103" fillId="0" borderId="87" applyNumberFormat="0" applyFill="0" applyAlignment="0" applyProtection="0"/>
    <xf numFmtId="0" fontId="101" fillId="68" borderId="86" applyNumberFormat="0" applyAlignment="0" applyProtection="0"/>
    <xf numFmtId="0" fontId="102" fillId="68"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2" fillId="81" borderId="85" applyNumberFormat="0" applyAlignment="0" applyProtection="0"/>
    <xf numFmtId="0" fontId="92" fillId="81" borderId="85" applyNumberFormat="0" applyAlignment="0" applyProtection="0"/>
    <xf numFmtId="0" fontId="95" fillId="81" borderId="86" applyNumberFormat="0" applyAlignment="0" applyProtection="0"/>
    <xf numFmtId="0" fontId="96" fillId="81" borderId="86" applyNumberFormat="0" applyAlignment="0" applyProtection="0"/>
    <xf numFmtId="0" fontId="91" fillId="81" borderId="85" applyNumberFormat="0" applyAlignment="0" applyProtection="0"/>
    <xf numFmtId="0" fontId="104" fillId="0" borderId="87" applyNumberFormat="0" applyFill="0" applyAlignment="0" applyProtection="0"/>
    <xf numFmtId="0" fontId="104" fillId="0" borderId="87" applyNumberFormat="0" applyFill="0" applyAlignment="0" applyProtection="0"/>
    <xf numFmtId="0" fontId="92" fillId="81" borderId="85" applyNumberFormat="0" applyAlignment="0" applyProtection="0"/>
    <xf numFmtId="0" fontId="102" fillId="68" borderId="86" applyNumberFormat="0" applyAlignment="0" applyProtection="0"/>
    <xf numFmtId="0" fontId="102" fillId="68" borderId="86" applyNumberFormat="0" applyAlignment="0" applyProtection="0"/>
    <xf numFmtId="0" fontId="104" fillId="0" borderId="87" applyNumberFormat="0" applyFill="0" applyAlignment="0" applyProtection="0"/>
    <xf numFmtId="0" fontId="103" fillId="0" borderId="87" applyNumberFormat="0" applyFill="0" applyAlignment="0" applyProtection="0"/>
    <xf numFmtId="0" fontId="101" fillId="68" borderId="86" applyNumberFormat="0" applyAlignment="0" applyProtection="0"/>
    <xf numFmtId="0" fontId="103" fillId="0" borderId="87" applyNumberFormat="0" applyFill="0" applyAlignment="0" applyProtection="0"/>
    <xf numFmtId="0" fontId="102" fillId="68" borderId="86" applyNumberFormat="0" applyAlignment="0" applyProtection="0"/>
    <xf numFmtId="0" fontId="10" fillId="84" borderId="88" applyNumberFormat="0" applyFon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2"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5" fillId="81" borderId="86" applyNumberForma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10" fillId="84" borderId="88" applyNumberFormat="0" applyFont="0" applyAlignment="0" applyProtection="0"/>
    <xf numFmtId="0" fontId="91" fillId="81" borderId="85" applyNumberFormat="0" applyAlignment="0" applyProtection="0"/>
    <xf numFmtId="0" fontId="87" fillId="84" borderId="88" applyNumberFormat="0" applyFont="0" applyAlignment="0" applyProtection="0"/>
    <xf numFmtId="0" fontId="92" fillId="81" borderId="85" applyNumberFormat="0" applyAlignment="0" applyProtection="0"/>
    <xf numFmtId="0" fontId="92" fillId="81" borderId="85" applyNumberFormat="0" applyAlignment="0" applyProtection="0"/>
    <xf numFmtId="0" fontId="78" fillId="58"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4" fontId="77" fillId="59" borderId="89">
      <alignment horizontal="right" vertical="center"/>
    </xf>
    <xf numFmtId="4" fontId="77" fillId="59" borderId="89">
      <alignment horizontal="right" vertical="center"/>
    </xf>
    <xf numFmtId="0" fontId="77" fillId="59" borderId="89">
      <alignment horizontal="right" vertical="center"/>
    </xf>
    <xf numFmtId="4" fontId="77" fillId="59" borderId="89">
      <alignment horizontal="right" vertical="center"/>
    </xf>
    <xf numFmtId="49" fontId="47" fillId="0" borderId="89" applyNumberFormat="0" applyFont="0" applyFill="0" applyBorder="0" applyProtection="0">
      <alignment horizontal="left" vertical="center" indent="2"/>
    </xf>
    <xf numFmtId="4" fontId="78" fillId="58" borderId="89">
      <alignment horizontal="right" vertical="center"/>
    </xf>
    <xf numFmtId="4" fontId="78" fillId="58" borderId="89">
      <alignment horizontal="right" vertical="center"/>
    </xf>
    <xf numFmtId="4" fontId="77" fillId="58" borderId="89">
      <alignment horizontal="right" vertical="center"/>
    </xf>
    <xf numFmtId="0" fontId="77" fillId="58" borderId="89">
      <alignment horizontal="right" vertical="center"/>
    </xf>
    <xf numFmtId="0" fontId="92" fillId="81" borderId="85" applyNumberFormat="0" applyAlignment="0" applyProtection="0"/>
    <xf numFmtId="4" fontId="77" fillId="58" borderId="89">
      <alignment horizontal="right" vertical="center"/>
    </xf>
    <xf numFmtId="49" fontId="47" fillId="0" borderId="89" applyNumberFormat="0" applyFont="0" applyFill="0" applyBorder="0" applyProtection="0">
      <alignment horizontal="left" vertical="center" indent="2"/>
    </xf>
    <xf numFmtId="0" fontId="104" fillId="0" borderId="87" applyNumberFormat="0" applyFill="0" applyAlignment="0" applyProtection="0"/>
    <xf numFmtId="0" fontId="104" fillId="0" borderId="87" applyNumberFormat="0" applyFill="0" applyAlignment="0" applyProtection="0"/>
    <xf numFmtId="0" fontId="101" fillId="68" borderId="96" applyNumberFormat="0" applyAlignment="0" applyProtection="0"/>
    <xf numFmtId="0" fontId="96" fillId="81" borderId="86" applyNumberFormat="0" applyAlignment="0" applyProtection="0"/>
    <xf numFmtId="0" fontId="104" fillId="0" borderId="87" applyNumberFormat="0" applyFill="0" applyAlignment="0" applyProtection="0"/>
    <xf numFmtId="0" fontId="104" fillId="0" borderId="87" applyNumberFormat="0" applyFill="0" applyAlignment="0" applyProtection="0"/>
    <xf numFmtId="0" fontId="92" fillId="81" borderId="85" applyNumberFormat="0" applyAlignment="0" applyProtection="0"/>
    <xf numFmtId="0" fontId="104" fillId="0" borderId="92" applyNumberFormat="0" applyFill="0" applyAlignment="0" applyProtection="0"/>
    <xf numFmtId="0" fontId="101"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4" fillId="0" borderId="87" applyNumberFormat="0" applyFill="0" applyAlignment="0" applyProtection="0"/>
    <xf numFmtId="0" fontId="103" fillId="0" borderId="87" applyNumberFormat="0" applyFill="0" applyAlignment="0" applyProtection="0"/>
    <xf numFmtId="0" fontId="101" fillId="68" borderId="86" applyNumberFormat="0" applyAlignment="0" applyProtection="0"/>
    <xf numFmtId="0" fontId="103" fillId="0" borderId="87" applyNumberFormat="0" applyFill="0" applyAlignment="0" applyProtection="0"/>
    <xf numFmtId="0" fontId="102" fillId="68" borderId="86" applyNumberFormat="0" applyAlignment="0" applyProtection="0"/>
    <xf numFmtId="49" fontId="47" fillId="0" borderId="89" applyNumberFormat="0" applyFont="0" applyFill="0" applyBorder="0" applyProtection="0">
      <alignment horizontal="left" vertical="center" indent="2"/>
    </xf>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1" fillId="81" borderId="85" applyNumberFormat="0" applyAlignment="0" applyProtection="0"/>
    <xf numFmtId="0" fontId="95" fillId="81" borderId="86" applyNumberFormat="0" applyAlignment="0" applyProtection="0"/>
    <xf numFmtId="0" fontId="91" fillId="81" borderId="85" applyNumberFormat="0" applyAlignment="0" applyProtection="0"/>
    <xf numFmtId="0" fontId="104" fillId="0" borderId="92" applyNumberFormat="0" applyFill="0" applyAlignment="0" applyProtection="0"/>
    <xf numFmtId="0" fontId="103" fillId="0" borderId="92" applyNumberFormat="0" applyFill="0" applyAlignment="0" applyProtection="0"/>
    <xf numFmtId="0" fontId="92" fillId="81" borderId="90" applyNumberFormat="0" applyAlignment="0" applyProtection="0"/>
    <xf numFmtId="171" fontId="47" fillId="62" borderId="89" applyNumberFormat="0" applyFont="0" applyBorder="0" applyAlignment="0" applyProtection="0">
      <alignment horizontal="right" vertical="center"/>
    </xf>
    <xf numFmtId="0" fontId="10" fillId="84" borderId="93" applyNumberFormat="0" applyFont="0" applyAlignment="0" applyProtection="0"/>
    <xf numFmtId="49" fontId="76" fillId="0" borderId="89" applyNumberFormat="0" applyFill="0" applyBorder="0" applyProtection="0">
      <alignment horizontal="left" vertical="center"/>
    </xf>
    <xf numFmtId="0" fontId="104" fillId="0" borderId="92" applyNumberFormat="0" applyFill="0" applyAlignment="0" applyProtection="0"/>
    <xf numFmtId="0" fontId="104" fillId="0" borderId="87" applyNumberFormat="0" applyFill="0" applyAlignment="0" applyProtection="0"/>
    <xf numFmtId="0" fontId="10"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91" fillId="81" borderId="100" applyNumberFormat="0" applyAlignment="0" applyProtection="0"/>
    <xf numFmtId="0" fontId="91" fillId="81" borderId="90" applyNumberFormat="0" applyAlignment="0" applyProtection="0"/>
    <xf numFmtId="0" fontId="104" fillId="0" borderId="87" applyNumberFormat="0" applyFill="0" applyAlignment="0" applyProtection="0"/>
    <xf numFmtId="0" fontId="92" fillId="81" borderId="85" applyNumberFormat="0" applyAlignment="0" applyProtection="0"/>
    <xf numFmtId="4" fontId="77" fillId="59" borderId="89">
      <alignment horizontal="right" vertical="center"/>
    </xf>
    <xf numFmtId="0" fontId="96" fillId="81" borderId="91" applyNumberFormat="0" applyAlignment="0" applyProtection="0"/>
    <xf numFmtId="0" fontId="10" fillId="84" borderId="93" applyNumberFormat="0" applyFont="0" applyAlignment="0" applyProtection="0"/>
    <xf numFmtId="4" fontId="77" fillId="59" borderId="89">
      <alignment horizontal="right" vertical="center"/>
    </xf>
    <xf numFmtId="0" fontId="101" fillId="68" borderId="91" applyNumberFormat="0" applyAlignment="0" applyProtection="0"/>
    <xf numFmtId="0" fontId="92" fillId="81" borderId="90" applyNumberFormat="0" applyAlignment="0" applyProtection="0"/>
    <xf numFmtId="0" fontId="92" fillId="81" borderId="90" applyNumberFormat="0" applyAlignment="0" applyProtection="0"/>
    <xf numFmtId="49" fontId="47" fillId="0" borderId="94" applyNumberFormat="0" applyFont="0" applyFill="0" applyBorder="0" applyProtection="0">
      <alignment horizontal="left" vertical="center" indent="2"/>
    </xf>
    <xf numFmtId="0" fontId="87" fillId="84" borderId="93" applyNumberFormat="0" applyFont="0" applyAlignment="0" applyProtection="0"/>
    <xf numFmtId="0" fontId="96" fillId="81" borderId="91" applyNumberFormat="0" applyAlignment="0" applyProtection="0"/>
    <xf numFmtId="0" fontId="92" fillId="81" borderId="90" applyNumberFormat="0" applyAlignment="0" applyProtection="0"/>
    <xf numFmtId="0" fontId="91" fillId="81" borderId="90" applyNumberFormat="0" applyAlignment="0" applyProtection="0"/>
    <xf numFmtId="0" fontId="92" fillId="81" borderId="90" applyNumberFormat="0" applyAlignment="0" applyProtection="0"/>
    <xf numFmtId="0" fontId="104" fillId="0" borderId="92" applyNumberFormat="0" applyFill="0" applyAlignment="0" applyProtection="0"/>
    <xf numFmtId="0" fontId="102" fillId="68" borderId="91" applyNumberFormat="0" applyAlignment="0" applyProtection="0"/>
    <xf numFmtId="0" fontId="96" fillId="81" borderId="96" applyNumberFormat="0" applyAlignment="0" applyProtection="0"/>
    <xf numFmtId="0" fontId="87" fillId="84" borderId="93" applyNumberFormat="0" applyFont="0" applyAlignment="0" applyProtection="0"/>
    <xf numFmtId="0" fontId="91" fillId="81" borderId="90" applyNumberFormat="0" applyAlignment="0" applyProtection="0"/>
    <xf numFmtId="0" fontId="104" fillId="0" borderId="92" applyNumberFormat="0" applyFill="0" applyAlignment="0" applyProtection="0"/>
    <xf numFmtId="0" fontId="101" fillId="68" borderId="91" applyNumberFormat="0" applyAlignment="0" applyProtection="0"/>
    <xf numFmtId="0" fontId="103" fillId="0" borderId="92" applyNumberFormat="0" applyFill="0" applyAlignment="0" applyProtection="0"/>
    <xf numFmtId="0" fontId="102" fillId="68" borderId="96" applyNumberFormat="0" applyAlignment="0" applyProtection="0"/>
    <xf numFmtId="0" fontId="96" fillId="81" borderId="96" applyNumberFormat="0" applyAlignment="0" applyProtection="0"/>
    <xf numFmtId="0" fontId="104" fillId="0" borderId="97" applyNumberFormat="0" applyFill="0" applyAlignment="0" applyProtection="0"/>
    <xf numFmtId="0" fontId="104" fillId="0" borderId="92" applyNumberFormat="0" applyFill="0" applyAlignment="0" applyProtection="0"/>
    <xf numFmtId="0" fontId="96" fillId="81" borderId="91" applyNumberFormat="0" applyAlignment="0" applyProtection="0"/>
    <xf numFmtId="4" fontId="77" fillId="58" borderId="89">
      <alignment horizontal="right" vertical="center"/>
    </xf>
    <xf numFmtId="0" fontId="101" fillId="68" borderId="91" applyNumberFormat="0" applyAlignment="0" applyProtection="0"/>
    <xf numFmtId="0" fontId="78" fillId="58" borderId="94">
      <alignment horizontal="right" vertical="center"/>
    </xf>
    <xf numFmtId="0" fontId="101" fillId="68" borderId="91" applyNumberFormat="0" applyAlignment="0" applyProtection="0"/>
    <xf numFmtId="49" fontId="47" fillId="0" borderId="94" applyNumberFormat="0" applyFont="0" applyFill="0" applyBorder="0" applyProtection="0">
      <alignment horizontal="left" vertical="center" indent="2"/>
    </xf>
    <xf numFmtId="0" fontId="91" fillId="81" borderId="90" applyNumberFormat="0" applyAlignment="0" applyProtection="0"/>
    <xf numFmtId="0" fontId="101" fillId="68" borderId="96" applyNumberFormat="0" applyAlignment="0" applyProtection="0"/>
    <xf numFmtId="0" fontId="92" fillId="81" borderId="95" applyNumberFormat="0" applyAlignment="0" applyProtection="0"/>
    <xf numFmtId="4" fontId="77" fillId="59" borderId="94">
      <alignment horizontal="right" vertical="center"/>
    </xf>
    <xf numFmtId="0" fontId="102" fillId="68" borderId="91" applyNumberFormat="0" applyAlignment="0" applyProtection="0"/>
    <xf numFmtId="0" fontId="5" fillId="0" borderId="0"/>
    <xf numFmtId="168" fontId="5" fillId="0" borderId="0" applyFont="0" applyFill="0" applyBorder="0" applyAlignment="0" applyProtection="0"/>
    <xf numFmtId="0" fontId="91" fillId="81" borderId="90" applyNumberFormat="0" applyAlignment="0" applyProtection="0"/>
    <xf numFmtId="0" fontId="87" fillId="84" borderId="93" applyNumberFormat="0" applyFont="0" applyAlignment="0" applyProtection="0"/>
    <xf numFmtId="0" fontId="95" fillId="81" borderId="86" applyNumberFormat="0" applyAlignment="0" applyProtection="0"/>
    <xf numFmtId="0" fontId="95" fillId="81" borderId="86" applyNumberFormat="0" applyAlignment="0" applyProtection="0"/>
    <xf numFmtId="0" fontId="103" fillId="0" borderId="87" applyNumberFormat="0" applyFill="0" applyAlignment="0" applyProtection="0"/>
    <xf numFmtId="0" fontId="96" fillId="81" borderId="86" applyNumberFormat="0" applyAlignment="0" applyProtection="0"/>
    <xf numFmtId="0" fontId="103" fillId="0" borderId="87" applyNumberFormat="0" applyFill="0" applyAlignment="0" applyProtection="0"/>
    <xf numFmtId="0" fontId="96" fillId="81" borderId="86" applyNumberFormat="0" applyAlignment="0" applyProtection="0"/>
    <xf numFmtId="0" fontId="104" fillId="0" borderId="87" applyNumberFormat="0" applyFill="0" applyAlignment="0" applyProtection="0"/>
    <xf numFmtId="0" fontId="96" fillId="81" borderId="86" applyNumberFormat="0" applyAlignment="0" applyProtection="0"/>
    <xf numFmtId="0" fontId="103" fillId="0" borderId="87" applyNumberFormat="0" applyFill="0" applyAlignment="0" applyProtection="0"/>
    <xf numFmtId="0" fontId="96" fillId="81" borderId="86" applyNumberFormat="0" applyAlignment="0" applyProtection="0"/>
    <xf numFmtId="0" fontId="103" fillId="0" borderId="87" applyNumberFormat="0" applyFill="0" applyAlignment="0" applyProtection="0"/>
    <xf numFmtId="0" fontId="95" fillId="81" borderId="86" applyNumberFormat="0" applyAlignment="0" applyProtection="0"/>
    <xf numFmtId="0" fontId="104" fillId="0" borderId="87" applyNumberFormat="0" applyFill="0" applyAlignment="0" applyProtection="0"/>
    <xf numFmtId="0" fontId="133" fillId="0" borderId="84" applyFill="0" applyBorder="0">
      <alignment vertical="center"/>
    </xf>
    <xf numFmtId="4" fontId="77" fillId="58" borderId="94">
      <alignment horizontal="right" vertical="center"/>
    </xf>
    <xf numFmtId="0" fontId="47" fillId="0" borderId="89" applyNumberFormat="0" applyFill="0" applyAlignment="0" applyProtection="0"/>
    <xf numFmtId="0" fontId="78" fillId="58" borderId="89">
      <alignment horizontal="right" vertical="center"/>
    </xf>
    <xf numFmtId="0" fontId="101" fillId="68" borderId="91" applyNumberFormat="0" applyAlignment="0" applyProtection="0"/>
    <xf numFmtId="49" fontId="47" fillId="0" borderId="89" applyNumberFormat="0" applyFont="0" applyFill="0" applyBorder="0" applyProtection="0">
      <alignment horizontal="left" vertical="center" indent="2"/>
    </xf>
    <xf numFmtId="0" fontId="102" fillId="68" borderId="86" applyNumberFormat="0" applyAlignment="0" applyProtection="0"/>
    <xf numFmtId="0" fontId="10" fillId="84" borderId="93" applyNumberFormat="0" applyFont="0" applyAlignment="0" applyProtection="0"/>
    <xf numFmtId="0" fontId="95" fillId="81" borderId="86" applyNumberFormat="0" applyAlignment="0" applyProtection="0"/>
    <xf numFmtId="0" fontId="87" fillId="84" borderId="93" applyNumberFormat="0" applyFont="0" applyAlignment="0" applyProtection="0"/>
    <xf numFmtId="0" fontId="104" fillId="0" borderId="92" applyNumberFormat="0" applyFill="0" applyAlignment="0" applyProtection="0"/>
    <xf numFmtId="9" fontId="56" fillId="0" borderId="0" applyFont="0" applyFill="0" applyBorder="0" applyAlignment="0" applyProtection="0"/>
    <xf numFmtId="0" fontId="56" fillId="0" borderId="0"/>
    <xf numFmtId="0" fontId="104" fillId="0" borderId="92"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91" fillId="81" borderId="81" applyNumberFormat="0" applyAlignment="0" applyProtection="0"/>
    <xf numFmtId="0" fontId="91" fillId="81" borderId="81" applyNumberFormat="0" applyAlignment="0" applyProtection="0"/>
    <xf numFmtId="49" fontId="76" fillId="0" borderId="104" applyNumberFormat="0" applyFill="0" applyBorder="0" applyProtection="0">
      <alignment horizontal="left" vertical="center"/>
    </xf>
    <xf numFmtId="0" fontId="104" fillId="0" borderId="92" applyNumberFormat="0" applyFill="0" applyAlignment="0" applyProtection="0"/>
    <xf numFmtId="0" fontId="104" fillId="0" borderId="92" applyNumberFormat="0" applyFill="0" applyAlignment="0" applyProtection="0"/>
    <xf numFmtId="0" fontId="96" fillId="81" borderId="91" applyNumberFormat="0" applyAlignment="0" applyProtection="0"/>
    <xf numFmtId="0" fontId="102" fillId="68" borderId="91" applyNumberFormat="0" applyAlignment="0" applyProtection="0"/>
    <xf numFmtId="0" fontId="10" fillId="84" borderId="98" applyNumberFormat="0" applyFont="0" applyAlignment="0" applyProtection="0"/>
    <xf numFmtId="0" fontId="87" fillId="84" borderId="93" applyNumberFormat="0" applyFont="0" applyAlignment="0" applyProtection="0"/>
    <xf numFmtId="0" fontId="104" fillId="0" borderId="92" applyNumberFormat="0" applyFill="0" applyAlignment="0" applyProtection="0"/>
    <xf numFmtId="0" fontId="104" fillId="0" borderId="92" applyNumberFormat="0" applyFill="0" applyAlignment="0" applyProtection="0"/>
    <xf numFmtId="0" fontId="95" fillId="81" borderId="91" applyNumberFormat="0" applyAlignment="0" applyProtection="0"/>
    <xf numFmtId="0" fontId="96" fillId="81" borderId="86" applyNumberFormat="0" applyAlignment="0" applyProtection="0"/>
    <xf numFmtId="0" fontId="92" fillId="81" borderId="90" applyNumberFormat="0" applyAlignment="0" applyProtection="0"/>
    <xf numFmtId="0" fontId="102" fillId="68" borderId="96" applyNumberFormat="0" applyAlignment="0" applyProtection="0"/>
    <xf numFmtId="0" fontId="96" fillId="81" borderId="91" applyNumberFormat="0" applyAlignment="0" applyProtection="0"/>
    <xf numFmtId="0" fontId="95" fillId="81" borderId="86" applyNumberFormat="0" applyAlignment="0" applyProtection="0"/>
    <xf numFmtId="0" fontId="96" fillId="81" borderId="86" applyNumberFormat="0" applyAlignment="0" applyProtection="0"/>
    <xf numFmtId="0" fontId="87" fillId="84" borderId="98" applyNumberFormat="0" applyFont="0" applyAlignment="0" applyProtection="0"/>
    <xf numFmtId="0" fontId="77" fillId="59" borderId="89">
      <alignment horizontal="right" vertical="center"/>
    </xf>
    <xf numFmtId="4" fontId="77" fillId="58" borderId="89">
      <alignment horizontal="right" vertical="center"/>
    </xf>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4" fillId="0" borderId="92" applyNumberFormat="0" applyFill="0" applyAlignment="0" applyProtection="0"/>
    <xf numFmtId="4" fontId="47" fillId="0" borderId="94">
      <alignment horizontal="right" vertical="center"/>
    </xf>
    <xf numFmtId="0" fontId="103" fillId="0" borderId="92" applyNumberFormat="0" applyFill="0" applyAlignment="0" applyProtection="0"/>
    <xf numFmtId="0" fontId="87" fillId="84" borderId="93" applyNumberFormat="0" applyFont="0" applyAlignment="0" applyProtection="0"/>
    <xf numFmtId="0" fontId="103" fillId="0" borderId="107" applyNumberFormat="0" applyFill="0" applyAlignment="0" applyProtection="0"/>
    <xf numFmtId="4" fontId="47" fillId="0" borderId="94">
      <alignment horizontal="right" vertical="center"/>
    </xf>
    <xf numFmtId="0" fontId="104" fillId="0" borderId="92" applyNumberFormat="0" applyFill="0" applyAlignment="0" applyProtection="0"/>
    <xf numFmtId="0" fontId="92" fillId="81" borderId="90" applyNumberFormat="0" applyAlignment="0" applyProtection="0"/>
    <xf numFmtId="0" fontId="101" fillId="68" borderId="91" applyNumberFormat="0" applyAlignment="0" applyProtection="0"/>
    <xf numFmtId="0" fontId="103" fillId="0" borderId="97" applyNumberFormat="0" applyFill="0" applyAlignment="0" applyProtection="0"/>
    <xf numFmtId="0" fontId="96" fillId="81" borderId="96" applyNumberFormat="0" applyAlignment="0" applyProtection="0"/>
    <xf numFmtId="0" fontId="101" fillId="68" borderId="91" applyNumberFormat="0" applyAlignment="0" applyProtection="0"/>
    <xf numFmtId="0" fontId="95" fillId="81" borderId="96" applyNumberFormat="0" applyAlignment="0" applyProtection="0"/>
    <xf numFmtId="0" fontId="102" fillId="68" borderId="91" applyNumberFormat="0" applyAlignment="0" applyProtection="0"/>
    <xf numFmtId="0" fontId="87" fillId="84" borderId="93" applyNumberFormat="0" applyFont="0" applyAlignment="0" applyProtection="0"/>
    <xf numFmtId="0" fontId="104" fillId="0" borderId="97" applyNumberFormat="0" applyFill="0" applyAlignment="0" applyProtection="0"/>
    <xf numFmtId="0" fontId="103" fillId="0" borderId="92" applyNumberFormat="0" applyFill="0" applyAlignment="0" applyProtection="0"/>
    <xf numFmtId="0" fontId="96" fillId="81" borderId="91" applyNumberFormat="0" applyAlignment="0" applyProtection="0"/>
    <xf numFmtId="0" fontId="96" fillId="81" borderId="91" applyNumberFormat="0" applyAlignment="0" applyProtection="0"/>
    <xf numFmtId="0" fontId="95" fillId="81" borderId="91" applyNumberFormat="0" applyAlignment="0" applyProtection="0"/>
    <xf numFmtId="0" fontId="101" fillId="68" borderId="91" applyNumberFormat="0" applyAlignment="0" applyProtection="0"/>
    <xf numFmtId="0" fontId="77" fillId="59" borderId="99">
      <alignment horizontal="right" vertical="center"/>
    </xf>
    <xf numFmtId="0" fontId="96" fillId="81" borderId="96" applyNumberFormat="0" applyAlignment="0" applyProtection="0"/>
    <xf numFmtId="0" fontId="92" fillId="81" borderId="90" applyNumberFormat="0" applyAlignment="0" applyProtection="0"/>
    <xf numFmtId="0" fontId="95" fillId="81" borderId="91" applyNumberFormat="0" applyAlignment="0" applyProtection="0"/>
    <xf numFmtId="0" fontId="103" fillId="0" borderId="92" applyNumberFormat="0" applyFill="0" applyAlignment="0" applyProtection="0"/>
    <xf numFmtId="0" fontId="102" fillId="68" borderId="91" applyNumberFormat="0" applyAlignment="0" applyProtection="0"/>
    <xf numFmtId="0" fontId="92" fillId="81" borderId="90" applyNumberFormat="0" applyAlignment="0" applyProtection="0"/>
    <xf numFmtId="0" fontId="103" fillId="0" borderId="92" applyNumberFormat="0" applyFill="0" applyAlignment="0" applyProtection="0"/>
    <xf numFmtId="0" fontId="91" fillId="81" borderId="90" applyNumberFormat="0" applyAlignment="0" applyProtection="0"/>
    <xf numFmtId="0" fontId="91" fillId="81" borderId="90" applyNumberFormat="0" applyAlignment="0" applyProtection="0"/>
    <xf numFmtId="0" fontId="103" fillId="0" borderId="92" applyNumberFormat="0" applyFill="0" applyAlignment="0" applyProtection="0"/>
    <xf numFmtId="0" fontId="104" fillId="0" borderId="92" applyNumberFormat="0" applyFill="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91" applyNumberFormat="0" applyAlignment="0" applyProtection="0"/>
    <xf numFmtId="4" fontId="77" fillId="58" borderId="99">
      <alignment horizontal="right" vertical="center"/>
    </xf>
    <xf numFmtId="0" fontId="92" fillId="81" borderId="90" applyNumberFormat="0" applyAlignment="0" applyProtection="0"/>
    <xf numFmtId="4" fontId="77" fillId="58" borderId="99">
      <alignment horizontal="right" vertical="center"/>
    </xf>
    <xf numFmtId="0" fontId="96" fillId="81" borderId="91" applyNumberFormat="0" applyAlignment="0" applyProtection="0"/>
    <xf numFmtId="0" fontId="87" fillId="84" borderId="93" applyNumberFormat="0" applyFont="0" applyAlignment="0" applyProtection="0"/>
    <xf numFmtId="4" fontId="78" fillId="58" borderId="94">
      <alignment horizontal="right" vertical="center"/>
    </xf>
    <xf numFmtId="4" fontId="77" fillId="59" borderId="94">
      <alignment horizontal="right" vertical="center"/>
    </xf>
    <xf numFmtId="0" fontId="104"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1" fillId="68" borderId="86" applyNumberFormat="0" applyAlignment="0" applyProtection="0"/>
    <xf numFmtId="0" fontId="101"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1"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91" applyNumberFormat="0" applyAlignment="0" applyProtection="0"/>
    <xf numFmtId="4" fontId="77" fillId="58" borderId="99">
      <alignment horizontal="right" vertical="center"/>
    </xf>
    <xf numFmtId="0" fontId="87" fillId="84" borderId="93" applyNumberFormat="0" applyFont="0" applyAlignment="0" applyProtection="0"/>
    <xf numFmtId="0" fontId="104" fillId="0" borderId="97" applyNumberFormat="0" applyFill="0" applyAlignment="0" applyProtection="0"/>
    <xf numFmtId="0" fontId="96" fillId="81" borderId="91" applyNumberFormat="0" applyAlignment="0" applyProtection="0"/>
    <xf numFmtId="0" fontId="77" fillId="59" borderId="99">
      <alignment horizontal="right" vertical="center"/>
    </xf>
    <xf numFmtId="0" fontId="92" fillId="81" borderId="90" applyNumberFormat="0" applyAlignment="0" applyProtection="0"/>
    <xf numFmtId="0" fontId="92" fillId="81" borderId="90" applyNumberFormat="0" applyAlignment="0" applyProtection="0"/>
    <xf numFmtId="0" fontId="104" fillId="0" borderId="92" applyNumberFormat="0" applyFill="0" applyAlignment="0" applyProtection="0"/>
    <xf numFmtId="0" fontId="95" fillId="81" borderId="91" applyNumberFormat="0" applyAlignment="0" applyProtection="0"/>
    <xf numFmtId="0" fontId="102" fillId="68" borderId="91" applyNumberFormat="0" applyAlignment="0" applyProtection="0"/>
    <xf numFmtId="0" fontId="102" fillId="68" borderId="91" applyNumberFormat="0" applyAlignment="0" applyProtection="0"/>
    <xf numFmtId="0" fontId="102" fillId="68" borderId="96" applyNumberFormat="0" applyAlignment="0" applyProtection="0"/>
    <xf numFmtId="0" fontId="102" fillId="68" borderId="91" applyNumberFormat="0" applyAlignment="0" applyProtection="0"/>
    <xf numFmtId="0" fontId="10" fillId="84" borderId="93" applyNumberFormat="0" applyFont="0" applyAlignment="0" applyProtection="0"/>
    <xf numFmtId="0" fontId="78" fillId="58" borderId="94">
      <alignment horizontal="right" vertical="center"/>
    </xf>
    <xf numFmtId="0" fontId="87" fillId="84" borderId="93" applyNumberFormat="0" applyFont="0" applyAlignment="0" applyProtection="0"/>
    <xf numFmtId="0" fontId="104" fillId="0" borderId="92" applyNumberFormat="0" applyFill="0" applyAlignment="0" applyProtection="0"/>
    <xf numFmtId="0" fontId="87" fillId="84" borderId="98" applyNumberFormat="0" applyFont="0" applyAlignment="0" applyProtection="0"/>
    <xf numFmtId="0" fontId="87" fillId="84" borderId="93" applyNumberFormat="0" applyFont="0" applyAlignment="0" applyProtection="0"/>
    <xf numFmtId="0" fontId="95" fillId="81" borderId="91" applyNumberFormat="0" applyAlignment="0" applyProtection="0"/>
    <xf numFmtId="49" fontId="47" fillId="0" borderId="94" applyNumberFormat="0" applyFont="0" applyFill="0" applyBorder="0" applyProtection="0">
      <alignment horizontal="left" vertical="center" indent="2"/>
    </xf>
    <xf numFmtId="0" fontId="102" fillId="68" borderId="91" applyNumberFormat="0" applyAlignment="0" applyProtection="0"/>
    <xf numFmtId="0" fontId="87" fillId="84" borderId="93" applyNumberFormat="0" applyFont="0" applyAlignment="0" applyProtection="0"/>
    <xf numFmtId="0" fontId="101" fillId="68" borderId="91" applyNumberFormat="0" applyAlignment="0" applyProtection="0"/>
    <xf numFmtId="0" fontId="96" fillId="81" borderId="86" applyNumberFormat="0" applyAlignment="0" applyProtection="0"/>
    <xf numFmtId="0" fontId="102" fillId="68" borderId="91" applyNumberFormat="0" applyAlignment="0" applyProtection="0"/>
    <xf numFmtId="4" fontId="77" fillId="59" borderId="94">
      <alignment horizontal="right" vertical="center"/>
    </xf>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77" fillId="58" borderId="94">
      <alignment horizontal="right" vertical="center"/>
    </xf>
    <xf numFmtId="4" fontId="77" fillId="59" borderId="94">
      <alignment horizontal="right" vertical="center"/>
    </xf>
    <xf numFmtId="0" fontId="102" fillId="68" borderId="96" applyNumberFormat="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1" fillId="68" borderId="82" applyNumberFormat="0" applyAlignment="0" applyProtection="0"/>
    <xf numFmtId="0" fontId="104"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4" fillId="0" borderId="83" applyNumberFormat="0" applyFill="0" applyAlignment="0" applyProtection="0"/>
    <xf numFmtId="0" fontId="103"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2"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2" fillId="68" borderId="82" applyNumberFormat="0" applyAlignment="0" applyProtection="0"/>
    <xf numFmtId="0" fontId="101"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95"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6" fillId="81" borderId="82" applyNumberFormat="0" applyAlignment="0" applyProtection="0"/>
    <xf numFmtId="0" fontId="95"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 fillId="84" borderId="98" applyNumberFormat="0" applyFont="0" applyAlignment="0" applyProtection="0"/>
    <xf numFmtId="0" fontId="96" fillId="81" borderId="82"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2" applyNumberFormat="0" applyAlignment="0" applyProtection="0"/>
    <xf numFmtId="0" fontId="92" fillId="81" borderId="81" applyNumberFormat="0" applyAlignment="0" applyProtection="0"/>
    <xf numFmtId="0" fontId="103" fillId="0" borderId="92"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95" fillId="81" borderId="82" applyNumberForma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96" fillId="81" borderId="82" applyNumberFormat="0" applyAlignment="0" applyProtection="0"/>
    <xf numFmtId="0" fontId="103" fillId="0" borderId="83" applyNumberFormat="0" applyFill="0" applyAlignment="0" applyProtection="0"/>
    <xf numFmtId="0" fontId="104" fillId="0" borderId="83" applyNumberFormat="0" applyFill="0" applyAlignment="0" applyProtection="0"/>
    <xf numFmtId="0" fontId="101" fillId="68" borderId="82" applyNumberFormat="0" applyAlignment="0" applyProtection="0"/>
    <xf numFmtId="0" fontId="96" fillId="81" borderId="82" applyNumberFormat="0" applyAlignment="0" applyProtection="0"/>
    <xf numFmtId="0" fontId="102" fillId="68" borderId="82" applyNumberFormat="0" applyAlignment="0" applyProtection="0"/>
    <xf numFmtId="0" fontId="96" fillId="81" borderId="82" applyNumberFormat="0" applyAlignment="0" applyProtection="0"/>
    <xf numFmtId="0" fontId="95" fillId="81" borderId="82"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92" applyNumberFormat="0" applyFill="0" applyAlignment="0" applyProtection="0"/>
    <xf numFmtId="0" fontId="101" fillId="68" borderId="91" applyNumberFormat="0" applyAlignment="0" applyProtection="0"/>
    <xf numFmtId="0" fontId="102" fillId="68" borderId="106" applyNumberFormat="0" applyAlignment="0" applyProtection="0"/>
    <xf numFmtId="0" fontId="96" fillId="81" borderId="91" applyNumberFormat="0" applyAlignment="0" applyProtection="0"/>
    <xf numFmtId="0" fontId="77" fillId="59" borderId="94">
      <alignment horizontal="right" vertical="center"/>
    </xf>
    <xf numFmtId="0" fontId="133" fillId="0" borderId="84" applyFill="0" applyBorder="0">
      <alignment vertical="center"/>
    </xf>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96" fillId="81" borderId="86" applyNumberForma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87"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10" fillId="84" borderId="80" applyNumberFormat="0" applyFon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1" fillId="81" borderId="81"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5"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96" fillId="81"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1" fillId="68" borderId="82" applyNumberFormat="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3" fillId="0" borderId="83" applyNumberFormat="0" applyFill="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102" fillId="68" borderId="82"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92" fillId="81" borderId="81" applyNumberFormat="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104" fillId="0" borderId="83" applyNumberFormat="0" applyFill="0" applyAlignment="0" applyProtection="0"/>
    <xf numFmtId="0" fontId="95" fillId="81" borderId="86" applyNumberFormat="0" applyAlignment="0" applyProtection="0"/>
    <xf numFmtId="0" fontId="92" fillId="81" borderId="85" applyNumberFormat="0" applyAlignment="0" applyProtection="0"/>
    <xf numFmtId="0" fontId="92" fillId="81" borderId="90" applyNumberFormat="0" applyAlignment="0" applyProtection="0"/>
    <xf numFmtId="0" fontId="103" fillId="0" borderId="92" applyNumberFormat="0" applyFill="0" applyAlignment="0" applyProtection="0"/>
    <xf numFmtId="0" fontId="92" fillId="81" borderId="90" applyNumberFormat="0" applyAlignment="0" applyProtection="0"/>
    <xf numFmtId="0" fontId="102" fillId="68" borderId="91" applyNumberFormat="0" applyAlignment="0" applyProtection="0"/>
    <xf numFmtId="0" fontId="101" fillId="68" borderId="91" applyNumberFormat="0" applyAlignment="0" applyProtection="0"/>
    <xf numFmtId="0" fontId="96" fillId="81" borderId="91" applyNumberFormat="0" applyAlignment="0" applyProtection="0"/>
    <xf numFmtId="0" fontId="102" fillId="68" borderId="91" applyNumberFormat="0" applyAlignment="0" applyProtection="0"/>
    <xf numFmtId="0" fontId="91" fillId="81" borderId="90" applyNumberFormat="0" applyAlignment="0" applyProtection="0"/>
    <xf numFmtId="0" fontId="10" fillId="84" borderId="98" applyNumberFormat="0" applyFont="0" applyAlignment="0" applyProtection="0"/>
    <xf numFmtId="4" fontId="47" fillId="61" borderId="89"/>
    <xf numFmtId="0" fontId="104" fillId="0" borderId="92" applyNumberFormat="0" applyFill="0" applyAlignment="0" applyProtection="0"/>
    <xf numFmtId="0" fontId="87" fillId="84" borderId="98" applyNumberFormat="0" applyFont="0" applyAlignment="0" applyProtection="0"/>
    <xf numFmtId="0" fontId="104" fillId="0" borderId="92" applyNumberFormat="0" applyFill="0" applyAlignment="0" applyProtection="0"/>
    <xf numFmtId="0" fontId="95" fillId="81" borderId="91" applyNumberFormat="0" applyAlignment="0" applyProtection="0"/>
    <xf numFmtId="0" fontId="77" fillId="58" borderId="94">
      <alignment horizontal="right" vertical="center"/>
    </xf>
    <xf numFmtId="4" fontId="47" fillId="0" borderId="99">
      <alignment horizontal="right" vertical="center"/>
    </xf>
    <xf numFmtId="0" fontId="103" fillId="0" borderId="92" applyNumberFormat="0" applyFill="0" applyAlignment="0" applyProtection="0"/>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49" fontId="47" fillId="0" borderId="84" applyNumberFormat="0" applyFont="0" applyFill="0" applyBorder="0" applyProtection="0">
      <alignment horizontal="left" vertical="center" indent="2"/>
    </xf>
    <xf numFmtId="0" fontId="10" fillId="84" borderId="93" applyNumberFormat="0" applyFont="0" applyAlignment="0" applyProtection="0"/>
    <xf numFmtId="0" fontId="96" fillId="81" borderId="91" applyNumberFormat="0" applyAlignment="0" applyProtection="0"/>
    <xf numFmtId="0" fontId="95" fillId="81" borderId="91" applyNumberFormat="0" applyAlignment="0" applyProtection="0"/>
    <xf numFmtId="0" fontId="87" fillId="84" borderId="93" applyNumberFormat="0" applyFont="0" applyAlignment="0" applyProtection="0"/>
    <xf numFmtId="0" fontId="104" fillId="0" borderId="92" applyNumberFormat="0" applyFill="0" applyAlignment="0" applyProtection="0"/>
    <xf numFmtId="0" fontId="102" fillId="68" borderId="96" applyNumberFormat="0" applyAlignment="0" applyProtection="0"/>
    <xf numFmtId="0" fontId="103" fillId="0" borderId="92" applyNumberFormat="0" applyFill="0" applyAlignment="0" applyProtection="0"/>
    <xf numFmtId="0" fontId="78" fillId="58" borderId="94">
      <alignment horizontal="right" vertical="center"/>
    </xf>
    <xf numFmtId="0" fontId="101" fillId="68" borderId="96" applyNumberFormat="0" applyAlignment="0" applyProtection="0"/>
    <xf numFmtId="0" fontId="77" fillId="59" borderId="89">
      <alignment horizontal="right" vertical="center"/>
    </xf>
    <xf numFmtId="0" fontId="10" fillId="84" borderId="93" applyNumberFormat="0" applyFont="0" applyAlignment="0" applyProtection="0"/>
    <xf numFmtId="0"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4"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7" fillId="58" borderId="84">
      <alignment horizontal="right" vertical="center"/>
    </xf>
    <xf numFmtId="0"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4"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8" fillId="58" borderId="84">
      <alignment horizontal="right" vertical="center"/>
    </xf>
    <xf numFmtId="0"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4"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77" fillId="59" borderId="84">
      <alignment horizontal="right" vertical="center"/>
    </xf>
    <xf numFmtId="0" fontId="92" fillId="81" borderId="85" applyNumberFormat="0" applyAlignment="0" applyProtection="0"/>
    <xf numFmtId="0" fontId="91" fillId="81" borderId="90" applyNumberFormat="0" applyAlignment="0" applyProtection="0"/>
    <xf numFmtId="0" fontId="77" fillId="59" borderId="94">
      <alignment horizontal="right" vertical="center"/>
    </xf>
    <xf numFmtId="0" fontId="101" fillId="68" borderId="91" applyNumberFormat="0" applyAlignment="0" applyProtection="0"/>
    <xf numFmtId="0" fontId="102" fillId="68" borderId="91" applyNumberFormat="0" applyAlignment="0" applyProtection="0"/>
    <xf numFmtId="0" fontId="91" fillId="81" borderId="90" applyNumberFormat="0" applyAlignment="0" applyProtection="0"/>
    <xf numFmtId="0" fontId="102" fillId="68" borderId="96" applyNumberFormat="0" applyAlignment="0" applyProtection="0"/>
    <xf numFmtId="0" fontId="92" fillId="81" borderId="85" applyNumberFormat="0" applyAlignment="0" applyProtection="0"/>
    <xf numFmtId="0" fontId="104" fillId="0" borderId="87" applyNumberFormat="0" applyFill="0" applyAlignment="0" applyProtection="0"/>
    <xf numFmtId="0" fontId="102" fillId="68" borderId="91" applyNumberFormat="0" applyAlignment="0" applyProtection="0"/>
    <xf numFmtId="0" fontId="103" fillId="0" borderId="92" applyNumberFormat="0" applyFill="0" applyAlignment="0" applyProtection="0"/>
    <xf numFmtId="0" fontId="87" fillId="84" borderId="88" applyNumberFormat="0" applyFont="0" applyAlignment="0" applyProtection="0"/>
    <xf numFmtId="0" fontId="87" fillId="84" borderId="88" applyNumberFormat="0" applyFont="0" applyAlignment="0" applyProtection="0"/>
    <xf numFmtId="49" fontId="47" fillId="0" borderId="94" applyNumberFormat="0" applyFont="0" applyFill="0" applyBorder="0" applyProtection="0">
      <alignment horizontal="left" vertical="center" indent="2"/>
    </xf>
    <xf numFmtId="0" fontId="10" fillId="84" borderId="88" applyNumberFormat="0" applyFont="0" applyAlignment="0" applyProtection="0"/>
    <xf numFmtId="0" fontId="92" fillId="81" borderId="90" applyNumberFormat="0" applyAlignment="0" applyProtection="0"/>
    <xf numFmtId="4" fontId="47" fillId="0" borderId="89" applyFill="0" applyBorder="0" applyProtection="0">
      <alignment horizontal="right" vertical="center"/>
    </xf>
    <xf numFmtId="0" fontId="104" fillId="0" borderId="92" applyNumberFormat="0" applyFill="0" applyAlignment="0" applyProtection="0"/>
    <xf numFmtId="0" fontId="78" fillId="58" borderId="94">
      <alignment horizontal="right" vertical="center"/>
    </xf>
    <xf numFmtId="4" fontId="47" fillId="61" borderId="89"/>
    <xf numFmtId="0" fontId="91" fillId="81" borderId="85" applyNumberFormat="0" applyAlignment="0" applyProtection="0"/>
    <xf numFmtId="0" fontId="91" fillId="81" borderId="85" applyNumberFormat="0" applyAlignment="0" applyProtection="0"/>
    <xf numFmtId="0" fontId="92" fillId="81" borderId="85" applyNumberFormat="0" applyAlignment="0" applyProtection="0"/>
    <xf numFmtId="0" fontId="96"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104" fillId="0" borderId="92" applyNumberFormat="0" applyFill="0" applyAlignment="0" applyProtection="0"/>
    <xf numFmtId="0" fontId="101" fillId="68" borderId="86" applyNumberFormat="0" applyAlignment="0" applyProtection="0"/>
    <xf numFmtId="0" fontId="101" fillId="68" borderId="86" applyNumberFormat="0" applyAlignment="0" applyProtection="0"/>
    <xf numFmtId="0" fontId="102" fillId="68" borderId="86" applyNumberFormat="0" applyAlignment="0" applyProtection="0"/>
    <xf numFmtId="0" fontId="104" fillId="0" borderId="87" applyNumberFormat="0" applyFill="0" applyAlignment="0" applyProtection="0"/>
    <xf numFmtId="0" fontId="103" fillId="0" borderId="87" applyNumberFormat="0" applyFill="0" applyAlignment="0" applyProtection="0"/>
    <xf numFmtId="0" fontId="102" fillId="68" borderId="86" applyNumberFormat="0" applyAlignment="0" applyProtection="0"/>
    <xf numFmtId="0" fontId="103" fillId="0" borderId="87" applyNumberFormat="0" applyFill="0" applyAlignment="0" applyProtection="0"/>
    <xf numFmtId="0" fontId="101" fillId="68" borderId="86" applyNumberFormat="0" applyAlignment="0" applyProtection="0"/>
    <xf numFmtId="0" fontId="103" fillId="0" borderId="92" applyNumberFormat="0" applyFill="0" applyAlignment="0" applyProtection="0"/>
    <xf numFmtId="0" fontId="92" fillId="81" borderId="85" applyNumberFormat="0" applyAlignment="0" applyProtection="0"/>
    <xf numFmtId="0" fontId="104" fillId="0" borderId="87" applyNumberFormat="0" applyFill="0" applyAlignment="0" applyProtection="0"/>
    <xf numFmtId="0" fontId="77" fillId="58" borderId="99">
      <alignment horizontal="right" vertical="center"/>
    </xf>
    <xf numFmtId="0" fontId="101" fillId="68" borderId="96" applyNumberFormat="0" applyAlignment="0" applyProtection="0"/>
    <xf numFmtId="0" fontId="104" fillId="0" borderId="87" applyNumberFormat="0" applyFill="0" applyAlignment="0" applyProtection="0"/>
    <xf numFmtId="0" fontId="104" fillId="0" borderId="87" applyNumberFormat="0" applyFill="0" applyAlignment="0" applyProtection="0"/>
    <xf numFmtId="49" fontId="47" fillId="0" borderId="89" applyNumberFormat="0" applyFont="0" applyFill="0" applyBorder="0" applyProtection="0">
      <alignment horizontal="left" vertical="center" indent="2"/>
    </xf>
    <xf numFmtId="0" fontId="92" fillId="81" borderId="85" applyNumberFormat="0" applyAlignment="0" applyProtection="0"/>
    <xf numFmtId="0" fontId="92" fillId="81" borderId="85" applyNumberFormat="0" applyAlignment="0" applyProtection="0"/>
    <xf numFmtId="0" fontId="77" fillId="58" borderId="89">
      <alignment horizontal="right" vertical="center"/>
    </xf>
    <xf numFmtId="4" fontId="77" fillId="58" borderId="89">
      <alignment horizontal="right" vertical="center"/>
    </xf>
    <xf numFmtId="4" fontId="78" fillId="58" borderId="89">
      <alignment horizontal="right" vertical="center"/>
    </xf>
    <xf numFmtId="0" fontId="77" fillId="58" borderId="89">
      <alignment horizontal="right" vertical="center"/>
    </xf>
    <xf numFmtId="49" fontId="47" fillId="0" borderId="89" applyNumberFormat="0" applyFont="0" applyFill="0" applyBorder="0" applyProtection="0">
      <alignment horizontal="left" vertical="center" indent="2"/>
    </xf>
    <xf numFmtId="0" fontId="78" fillId="58" borderId="89">
      <alignment horizontal="right" vertical="center"/>
    </xf>
    <xf numFmtId="0" fontId="77" fillId="59" borderId="89">
      <alignment horizontal="right" vertical="center"/>
    </xf>
    <xf numFmtId="4" fontId="77" fillId="59" borderId="89">
      <alignment horizontal="right" vertical="center"/>
    </xf>
    <xf numFmtId="4"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8" fillId="58" borderId="89">
      <alignment horizontal="right" vertical="center"/>
    </xf>
    <xf numFmtId="0" fontId="102" fillId="68" borderId="86" applyNumberFormat="0" applyAlignment="0" applyProtection="0"/>
    <xf numFmtId="0" fontId="91" fillId="81" borderId="85" applyNumberFormat="0" applyAlignment="0" applyProtection="0"/>
    <xf numFmtId="0" fontId="91" fillId="81" borderId="85" applyNumberFormat="0" applyAlignment="0" applyProtection="0"/>
    <xf numFmtId="0" fontId="92" fillId="81" borderId="85" applyNumberForma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95" fillId="81" borderId="86" applyNumberFormat="0" applyAlignment="0" applyProtection="0"/>
    <xf numFmtId="0" fontId="10" fillId="84" borderId="88" applyNumberFormat="0" applyFon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10" fillId="84" borderId="88" applyNumberFormat="0" applyFont="0" applyAlignment="0" applyProtection="0"/>
    <xf numFmtId="0" fontId="101" fillId="68" borderId="86" applyNumberFormat="0" applyAlignment="0" applyProtection="0"/>
    <xf numFmtId="0" fontId="101" fillId="68" borderId="86" applyNumberFormat="0" applyAlignment="0" applyProtection="0"/>
    <xf numFmtId="0" fontId="102" fillId="68" borderId="86" applyNumberFormat="0" applyAlignment="0" applyProtection="0"/>
    <xf numFmtId="0" fontId="104" fillId="0" borderId="87" applyNumberFormat="0" applyFill="0" applyAlignment="0" applyProtection="0"/>
    <xf numFmtId="0" fontId="103" fillId="0" borderId="87" applyNumberFormat="0" applyFill="0" applyAlignment="0" applyProtection="0"/>
    <xf numFmtId="0" fontId="102" fillId="68" borderId="86" applyNumberFormat="0" applyAlignment="0" applyProtection="0"/>
    <xf numFmtId="0" fontId="103" fillId="0" borderId="87" applyNumberFormat="0" applyFill="0" applyAlignment="0" applyProtection="0"/>
    <xf numFmtId="0" fontId="92" fillId="81" borderId="85" applyNumberFormat="0" applyAlignment="0" applyProtection="0"/>
    <xf numFmtId="0" fontId="104" fillId="0" borderId="87" applyNumberFormat="0" applyFill="0" applyAlignment="0" applyProtection="0"/>
    <xf numFmtId="0" fontId="104" fillId="0" borderId="87" applyNumberFormat="0" applyFill="0" applyAlignment="0" applyProtection="0"/>
    <xf numFmtId="0" fontId="91" fillId="81" borderId="85" applyNumberFormat="0" applyAlignment="0" applyProtection="0"/>
    <xf numFmtId="0" fontId="92" fillId="81" borderId="85" applyNumberFormat="0" applyAlignment="0" applyProtection="0"/>
    <xf numFmtId="0" fontId="102" fillId="68" borderId="86" applyNumberFormat="0" applyAlignment="0" applyProtection="0"/>
    <xf numFmtId="0" fontId="96" fillId="81" borderId="86" applyNumberFormat="0" applyAlignment="0" applyProtection="0"/>
    <xf numFmtId="0" fontId="95" fillId="81" borderId="86" applyNumberFormat="0" applyAlignment="0" applyProtection="0"/>
    <xf numFmtId="0" fontId="101" fillId="68" borderId="86" applyNumberFormat="0" applyAlignment="0" applyProtection="0"/>
    <xf numFmtId="0" fontId="96" fillId="81" borderId="86" applyNumberFormat="0" applyAlignment="0" applyProtection="0"/>
    <xf numFmtId="0" fontId="101" fillId="68" borderId="86" applyNumberFormat="0" applyAlignment="0" applyProtection="0"/>
    <xf numFmtId="0" fontId="102" fillId="68" borderId="86" applyNumberFormat="0" applyAlignment="0" applyProtection="0"/>
    <xf numFmtId="0" fontId="95" fillId="81" borderId="86" applyNumberFormat="0" applyAlignment="0" applyProtection="0"/>
    <xf numFmtId="0" fontId="103" fillId="0" borderId="87" applyNumberFormat="0" applyFill="0" applyAlignment="0" applyProtection="0"/>
    <xf numFmtId="0" fontId="102" fillId="68" borderId="86" applyNumberFormat="0" applyAlignment="0" applyProtection="0"/>
    <xf numFmtId="0" fontId="102" fillId="68" borderId="86" applyNumberFormat="0" applyAlignment="0" applyProtection="0"/>
    <xf numFmtId="0" fontId="92" fillId="81" borderId="85" applyNumberFormat="0" applyAlignment="0" applyProtection="0"/>
    <xf numFmtId="0" fontId="92" fillId="81" borderId="85" applyNumberFormat="0" applyAlignment="0" applyProtection="0"/>
    <xf numFmtId="0" fontId="104" fillId="0" borderId="87" applyNumberFormat="0" applyFill="0" applyAlignment="0" applyProtection="0"/>
    <xf numFmtId="0" fontId="77" fillId="59" borderId="94">
      <alignment horizontal="right" vertical="center"/>
    </xf>
    <xf numFmtId="0" fontId="103" fillId="0" borderId="92" applyNumberFormat="0" applyFill="0" applyAlignment="0" applyProtection="0"/>
    <xf numFmtId="4" fontId="77" fillId="59" borderId="94">
      <alignment horizontal="right" vertical="center"/>
    </xf>
    <xf numFmtId="0" fontId="87" fillId="84" borderId="93" applyNumberFormat="0" applyFont="0" applyAlignment="0" applyProtection="0"/>
    <xf numFmtId="0" fontId="104" fillId="0" borderId="87" applyNumberFormat="0" applyFill="0" applyAlignment="0" applyProtection="0"/>
    <xf numFmtId="0" fontId="10" fillId="84" borderId="93" applyNumberFormat="0" applyFont="0" applyAlignment="0" applyProtection="0"/>
    <xf numFmtId="0" fontId="102" fillId="68" borderId="86" applyNumberFormat="0" applyAlignment="0" applyProtection="0"/>
    <xf numFmtId="0" fontId="96" fillId="81" borderId="91" applyNumberFormat="0" applyAlignment="0" applyProtection="0"/>
    <xf numFmtId="0" fontId="101" fillId="68" borderId="86" applyNumberFormat="0" applyAlignment="0" applyProtection="0"/>
    <xf numFmtId="0" fontId="103" fillId="0" borderId="87" applyNumberFormat="0" applyFill="0" applyAlignment="0" applyProtection="0"/>
    <xf numFmtId="0" fontId="92" fillId="81" borderId="90" applyNumberFormat="0" applyAlignment="0" applyProtection="0"/>
    <xf numFmtId="0" fontId="104" fillId="0" borderId="87" applyNumberFormat="0" applyFill="0" applyAlignment="0" applyProtection="0"/>
    <xf numFmtId="0" fontId="104" fillId="0" borderId="92" applyNumberFormat="0" applyFill="0" applyAlignment="0" applyProtection="0"/>
    <xf numFmtId="0" fontId="77" fillId="58" borderId="89">
      <alignment horizontal="right" vertical="center"/>
    </xf>
    <xf numFmtId="4" fontId="78" fillId="58" borderId="89">
      <alignment horizontal="right" vertical="center"/>
    </xf>
    <xf numFmtId="0" fontId="96" fillId="81" borderId="91" applyNumberFormat="0" applyAlignment="0" applyProtection="0"/>
    <xf numFmtId="4" fontId="77" fillId="58" borderId="89">
      <alignment horizontal="right" vertical="center"/>
    </xf>
    <xf numFmtId="0" fontId="77" fillId="59" borderId="94">
      <alignment horizontal="right" vertical="center"/>
    </xf>
    <xf numFmtId="0" fontId="104" fillId="0" borderId="92" applyNumberFormat="0" applyFill="0" applyAlignment="0" applyProtection="0"/>
    <xf numFmtId="4" fontId="47" fillId="61" borderId="89"/>
    <xf numFmtId="0" fontId="103" fillId="0" borderId="92" applyNumberFormat="0" applyFill="0" applyAlignment="0" applyProtection="0"/>
    <xf numFmtId="49" fontId="76" fillId="0" borderId="89" applyNumberFormat="0" applyFill="0" applyBorder="0" applyProtection="0">
      <alignment horizontal="left" vertical="center"/>
    </xf>
    <xf numFmtId="0" fontId="47" fillId="0" borderId="89" applyNumberFormat="0" applyFill="0" applyAlignment="0" applyProtection="0"/>
    <xf numFmtId="0" fontId="92" fillId="81" borderId="95" applyNumberFormat="0" applyAlignment="0" applyProtection="0"/>
    <xf numFmtId="0" fontId="104" fillId="0" borderId="92" applyNumberFormat="0" applyFill="0" applyAlignment="0" applyProtection="0"/>
    <xf numFmtId="0" fontId="104" fillId="0" borderId="92" applyNumberFormat="0" applyFill="0" applyAlignment="0" applyProtection="0"/>
    <xf numFmtId="49" fontId="47" fillId="0" borderId="94" applyNumberFormat="0" applyFont="0" applyFill="0" applyBorder="0" applyProtection="0">
      <alignment horizontal="left" vertical="center" indent="2"/>
    </xf>
    <xf numFmtId="0" fontId="95" fillId="81" borderId="91" applyNumberFormat="0" applyAlignment="0" applyProtection="0"/>
    <xf numFmtId="0" fontId="102" fillId="68" borderId="91" applyNumberFormat="0" applyAlignment="0" applyProtection="0"/>
    <xf numFmtId="0" fontId="95" fillId="81" borderId="91" applyNumberFormat="0" applyAlignment="0" applyProtection="0"/>
    <xf numFmtId="0" fontId="102" fillId="68" borderId="91" applyNumberFormat="0" applyAlignment="0" applyProtection="0"/>
    <xf numFmtId="0" fontId="96" fillId="81" borderId="91" applyNumberFormat="0" applyAlignment="0" applyProtection="0"/>
    <xf numFmtId="0" fontId="101" fillId="68" borderId="96" applyNumberFormat="0" applyAlignment="0" applyProtection="0"/>
    <xf numFmtId="0" fontId="87" fillId="84" borderId="93" applyNumberFormat="0" applyFont="0" applyAlignment="0" applyProtection="0"/>
    <xf numFmtId="4" fontId="47" fillId="0" borderId="89" applyFill="0" applyBorder="0" applyProtection="0">
      <alignment horizontal="right" vertical="center"/>
    </xf>
    <xf numFmtId="0" fontId="101" fillId="68" borderId="86" applyNumberFormat="0" applyAlignment="0" applyProtection="0"/>
    <xf numFmtId="0" fontId="104" fillId="0" borderId="92" applyNumberFormat="0" applyFill="0" applyAlignment="0" applyProtection="0"/>
    <xf numFmtId="4" fontId="78" fillId="58" borderId="89">
      <alignment horizontal="right" vertical="center"/>
    </xf>
    <xf numFmtId="0" fontId="78" fillId="58" borderId="89">
      <alignment horizontal="right" vertical="center"/>
    </xf>
    <xf numFmtId="0" fontId="103" fillId="0" borderId="92" applyNumberFormat="0" applyFill="0" applyAlignment="0" applyProtection="0"/>
    <xf numFmtId="0" fontId="77" fillId="58" borderId="89">
      <alignment horizontal="right" vertical="center"/>
    </xf>
    <xf numFmtId="0" fontId="96" fillId="81" borderId="91" applyNumberFormat="0" applyAlignment="0" applyProtection="0"/>
    <xf numFmtId="0" fontId="96" fillId="81" borderId="91" applyNumberFormat="0" applyAlignment="0" applyProtection="0"/>
    <xf numFmtId="4" fontId="47" fillId="61" borderId="89"/>
    <xf numFmtId="0" fontId="96" fillId="81" borderId="91" applyNumberFormat="0" applyAlignment="0" applyProtection="0"/>
    <xf numFmtId="0" fontId="47" fillId="0" borderId="89" applyNumberFormat="0" applyFill="0" applyAlignment="0" applyProtection="0"/>
    <xf numFmtId="0" fontId="102" fillId="68" borderId="91" applyNumberFormat="0" applyAlignment="0" applyProtection="0"/>
    <xf numFmtId="0" fontId="104" fillId="0" borderId="97" applyNumberFormat="0" applyFill="0" applyAlignment="0" applyProtection="0"/>
    <xf numFmtId="4" fontId="47" fillId="0" borderId="89" applyFill="0" applyBorder="0" applyProtection="0">
      <alignment horizontal="right" vertical="center"/>
    </xf>
    <xf numFmtId="0" fontId="103" fillId="0" borderId="97" applyNumberFormat="0" applyFill="0" applyAlignment="0" applyProtection="0"/>
    <xf numFmtId="0" fontId="95" fillId="81" borderId="91" applyNumberFormat="0" applyAlignment="0" applyProtection="0"/>
    <xf numFmtId="0" fontId="102" fillId="68" borderId="106" applyNumberFormat="0" applyAlignment="0" applyProtection="0"/>
    <xf numFmtId="4" fontId="77" fillId="58" borderId="94">
      <alignment horizontal="right" vertical="center"/>
    </xf>
    <xf numFmtId="0" fontId="95" fillId="81" borderId="91" applyNumberFormat="0" applyAlignment="0" applyProtection="0"/>
    <xf numFmtId="4" fontId="47" fillId="0" borderId="99" applyFill="0" applyBorder="0" applyProtection="0">
      <alignment horizontal="right" vertical="center"/>
    </xf>
    <xf numFmtId="0" fontId="91" fillId="81" borderId="90" applyNumberFormat="0" applyAlignment="0" applyProtection="0"/>
    <xf numFmtId="0" fontId="47" fillId="0" borderId="94" applyNumberFormat="0" applyFill="0" applyAlignment="0" applyProtection="0"/>
    <xf numFmtId="0" fontId="95" fillId="81" borderId="91" applyNumberFormat="0" applyAlignment="0" applyProtection="0"/>
    <xf numFmtId="49" fontId="47" fillId="0" borderId="94" applyNumberFormat="0" applyFont="0" applyFill="0" applyBorder="0" applyProtection="0">
      <alignment horizontal="left" vertical="center" indent="2"/>
    </xf>
    <xf numFmtId="0" fontId="96" fillId="81" borderId="91" applyNumberFormat="0" applyAlignment="0" applyProtection="0"/>
    <xf numFmtId="0" fontId="103" fillId="0" borderId="87" applyNumberFormat="0" applyFill="0" applyAlignment="0" applyProtection="0"/>
    <xf numFmtId="49" fontId="76" fillId="0" borderId="104" applyNumberFormat="0" applyFill="0" applyBorder="0" applyProtection="0">
      <alignment horizontal="left" vertical="center"/>
    </xf>
    <xf numFmtId="0" fontId="101"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3" fillId="0" borderId="87" applyNumberFormat="0" applyFill="0" applyAlignment="0" applyProtection="0"/>
    <xf numFmtId="0" fontId="87" fillId="84" borderId="103" applyNumberFormat="0" applyFont="0" applyAlignment="0" applyProtection="0"/>
    <xf numFmtId="0" fontId="104" fillId="0" borderId="87" applyNumberFormat="0" applyFill="0" applyAlignment="0" applyProtection="0"/>
    <xf numFmtId="0" fontId="77" fillId="59" borderId="94">
      <alignment horizontal="right" vertical="center"/>
    </xf>
    <xf numFmtId="0" fontId="103" fillId="0" borderId="87" applyNumberFormat="0" applyFill="0" applyAlignment="0" applyProtection="0"/>
    <xf numFmtId="0" fontId="87" fillId="84" borderId="93" applyNumberFormat="0" applyFont="0" applyAlignment="0" applyProtection="0"/>
    <xf numFmtId="0" fontId="133" fillId="0" borderId="89" applyFill="0" applyBorder="0">
      <alignment vertical="center"/>
    </xf>
    <xf numFmtId="0" fontId="95" fillId="81" borderId="91" applyNumberFormat="0" applyAlignment="0" applyProtection="0"/>
    <xf numFmtId="0" fontId="92" fillId="81" borderId="85" applyNumberFormat="0" applyAlignment="0" applyProtection="0"/>
    <xf numFmtId="0" fontId="104" fillId="0" borderId="87" applyNumberFormat="0" applyFill="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1" fillId="68" borderId="86" applyNumberFormat="0" applyAlignment="0" applyProtection="0"/>
    <xf numFmtId="0" fontId="96" fillId="81" borderId="86" applyNumberFormat="0" applyAlignment="0" applyProtection="0"/>
    <xf numFmtId="0" fontId="101" fillId="68" borderId="86" applyNumberFormat="0" applyAlignment="0" applyProtection="0"/>
    <xf numFmtId="0" fontId="103" fillId="0" borderId="87" applyNumberFormat="0" applyFill="0" applyAlignment="0" applyProtection="0"/>
    <xf numFmtId="0" fontId="101" fillId="68" borderId="86" applyNumberFormat="0" applyAlignment="0" applyProtection="0"/>
    <xf numFmtId="0" fontId="102" fillId="68"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2" fillId="81" borderId="85" applyNumberFormat="0" applyAlignment="0" applyProtection="0"/>
    <xf numFmtId="0" fontId="91" fillId="81" borderId="85" applyNumberFormat="0" applyAlignment="0" applyProtection="0"/>
    <xf numFmtId="0" fontId="95" fillId="81" borderId="86" applyNumberFormat="0" applyAlignment="0" applyProtection="0"/>
    <xf numFmtId="0" fontId="102" fillId="68" borderId="86" applyNumberFormat="0" applyAlignment="0" applyProtection="0"/>
    <xf numFmtId="0" fontId="91" fillId="81" borderId="85" applyNumberFormat="0" applyAlignment="0" applyProtection="0"/>
    <xf numFmtId="0" fontId="104" fillId="0" borderId="87" applyNumberFormat="0" applyFill="0" applyAlignment="0" applyProtection="0"/>
    <xf numFmtId="0" fontId="104" fillId="0" borderId="87" applyNumberFormat="0" applyFill="0" applyAlignment="0" applyProtection="0"/>
    <xf numFmtId="0" fontId="92" fillId="81" borderId="85" applyNumberFormat="0" applyAlignment="0" applyProtection="0"/>
    <xf numFmtId="0" fontId="102" fillId="68" borderId="86" applyNumberFormat="0" applyAlignment="0" applyProtection="0"/>
    <xf numFmtId="0" fontId="102" fillId="68" borderId="86" applyNumberFormat="0" applyAlignment="0" applyProtection="0"/>
    <xf numFmtId="0" fontId="104" fillId="0" borderId="87" applyNumberFormat="0" applyFill="0" applyAlignment="0" applyProtection="0"/>
    <xf numFmtId="0" fontId="103" fillId="0" borderId="87" applyNumberFormat="0" applyFill="0" applyAlignment="0" applyProtection="0"/>
    <xf numFmtId="0" fontId="101" fillId="68" borderId="86" applyNumberFormat="0" applyAlignment="0" applyProtection="0"/>
    <xf numFmtId="0" fontId="103" fillId="0" borderId="87" applyNumberFormat="0" applyFill="0" applyAlignment="0" applyProtection="0"/>
    <xf numFmtId="0" fontId="102" fillId="68" borderId="86" applyNumberFormat="0" applyAlignment="0" applyProtection="0"/>
    <xf numFmtId="0" fontId="10" fillId="84" borderId="88" applyNumberFormat="0" applyFon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2" fillId="81" borderId="85" applyNumberFormat="0" applyAlignment="0" applyProtection="0"/>
    <xf numFmtId="0" fontId="95" fillId="81" borderId="86" applyNumberFormat="0" applyAlignment="0" applyProtection="0"/>
    <xf numFmtId="0" fontId="91" fillId="81" borderId="85" applyNumberFormat="0" applyAlignment="0" applyProtection="0"/>
    <xf numFmtId="0" fontId="95" fillId="81" borderId="86" applyNumberForma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10" fillId="84" borderId="88" applyNumberFormat="0" applyFont="0" applyAlignment="0" applyProtection="0"/>
    <xf numFmtId="0" fontId="91" fillId="81" borderId="85" applyNumberFormat="0" applyAlignment="0" applyProtection="0"/>
    <xf numFmtId="0" fontId="87" fillId="84" borderId="88" applyNumberFormat="0" applyFont="0" applyAlignment="0" applyProtection="0"/>
    <xf numFmtId="0" fontId="92" fillId="81" borderId="85" applyNumberFormat="0" applyAlignment="0" applyProtection="0"/>
    <xf numFmtId="0" fontId="92" fillId="81" borderId="85" applyNumberFormat="0" applyAlignment="0" applyProtection="0"/>
    <xf numFmtId="0" fontId="78" fillId="58" borderId="89">
      <alignment horizontal="right" vertical="center"/>
    </xf>
    <xf numFmtId="0" fontId="77" fillId="59" borderId="89">
      <alignment horizontal="right" vertical="center"/>
    </xf>
    <xf numFmtId="0"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0" fontId="77" fillId="59" borderId="89">
      <alignment horizontal="right" vertical="center"/>
    </xf>
    <xf numFmtId="4" fontId="77" fillId="59" borderId="89">
      <alignment horizontal="right" vertical="center"/>
    </xf>
    <xf numFmtId="49" fontId="47" fillId="0" borderId="89" applyNumberFormat="0" applyFont="0" applyFill="0" applyBorder="0" applyProtection="0">
      <alignment horizontal="left" vertical="center" indent="2"/>
    </xf>
    <xf numFmtId="4" fontId="78" fillId="58" borderId="89">
      <alignment horizontal="right" vertical="center"/>
    </xf>
    <xf numFmtId="4" fontId="78" fillId="58" borderId="89">
      <alignment horizontal="right" vertical="center"/>
    </xf>
    <xf numFmtId="4" fontId="77" fillId="58" borderId="89">
      <alignment horizontal="right" vertical="center"/>
    </xf>
    <xf numFmtId="0" fontId="77" fillId="58" borderId="89">
      <alignment horizontal="right" vertical="center"/>
    </xf>
    <xf numFmtId="0" fontId="92" fillId="81" borderId="85" applyNumberFormat="0" applyAlignment="0" applyProtection="0"/>
    <xf numFmtId="4" fontId="77" fillId="58" borderId="89">
      <alignment horizontal="right" vertical="center"/>
    </xf>
    <xf numFmtId="49" fontId="47" fillId="0" borderId="89" applyNumberFormat="0" applyFont="0" applyFill="0" applyBorder="0" applyProtection="0">
      <alignment horizontal="left" vertical="center" indent="2"/>
    </xf>
    <xf numFmtId="0" fontId="104" fillId="0" borderId="87" applyNumberFormat="0" applyFill="0" applyAlignment="0" applyProtection="0"/>
    <xf numFmtId="0" fontId="104" fillId="0" borderId="87" applyNumberFormat="0" applyFill="0" applyAlignment="0" applyProtection="0"/>
    <xf numFmtId="0" fontId="102" fillId="68" borderId="91" applyNumberFormat="0" applyAlignment="0" applyProtection="0"/>
    <xf numFmtId="0" fontId="77" fillId="58" borderId="94">
      <alignment horizontal="right" vertical="center"/>
    </xf>
    <xf numFmtId="0" fontId="104" fillId="0" borderId="87" applyNumberFormat="0" applyFill="0" applyAlignment="0" applyProtection="0"/>
    <xf numFmtId="0" fontId="104" fillId="0" borderId="87" applyNumberFormat="0" applyFill="0" applyAlignment="0" applyProtection="0"/>
    <xf numFmtId="0" fontId="92" fillId="81" borderId="85" applyNumberFormat="0" applyAlignment="0" applyProtection="0"/>
    <xf numFmtId="0" fontId="102" fillId="68" borderId="91" applyNumberFormat="0" applyAlignment="0" applyProtection="0"/>
    <xf numFmtId="0" fontId="101"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4" fillId="0" borderId="87" applyNumberFormat="0" applyFill="0" applyAlignment="0" applyProtection="0"/>
    <xf numFmtId="0" fontId="103" fillId="0" borderId="87" applyNumberFormat="0" applyFill="0" applyAlignment="0" applyProtection="0"/>
    <xf numFmtId="0" fontId="101" fillId="68" borderId="86" applyNumberFormat="0" applyAlignment="0" applyProtection="0"/>
    <xf numFmtId="0" fontId="103" fillId="0" borderId="87" applyNumberFormat="0" applyFill="0" applyAlignment="0" applyProtection="0"/>
    <xf numFmtId="0" fontId="102" fillId="68" borderId="86" applyNumberFormat="0" applyAlignment="0" applyProtection="0"/>
    <xf numFmtId="49" fontId="47" fillId="0" borderId="89" applyNumberFormat="0" applyFont="0" applyFill="0" applyBorder="0" applyProtection="0">
      <alignment horizontal="left" vertical="center" indent="2"/>
    </xf>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1" fillId="81" borderId="85" applyNumberFormat="0" applyAlignment="0" applyProtection="0"/>
    <xf numFmtId="0" fontId="95" fillId="81" borderId="86" applyNumberFormat="0" applyAlignment="0" applyProtection="0"/>
    <xf numFmtId="0" fontId="91" fillId="81" borderId="85" applyNumberFormat="0" applyAlignment="0" applyProtection="0"/>
    <xf numFmtId="0" fontId="91" fillId="81" borderId="95" applyNumberFormat="0" applyAlignment="0" applyProtection="0"/>
    <xf numFmtId="171" fontId="47" fillId="62" borderId="89" applyNumberFormat="0" applyFont="0" applyBorder="0" applyAlignment="0" applyProtection="0">
      <alignment horizontal="right" vertical="center"/>
    </xf>
    <xf numFmtId="0" fontId="87" fillId="84" borderId="93" applyNumberFormat="0" applyFont="0" applyAlignment="0" applyProtection="0"/>
    <xf numFmtId="0" fontId="103" fillId="0" borderId="97" applyNumberFormat="0" applyFill="0" applyAlignment="0" applyProtection="0"/>
    <xf numFmtId="49" fontId="76" fillId="0" borderId="89" applyNumberFormat="0" applyFill="0" applyBorder="0" applyProtection="0">
      <alignment horizontal="left" vertical="center"/>
    </xf>
    <xf numFmtId="0" fontId="92" fillId="81" borderId="95" applyNumberFormat="0" applyAlignment="0" applyProtection="0"/>
    <xf numFmtId="0" fontId="101" fillId="68" borderId="91" applyNumberFormat="0" applyAlignment="0" applyProtection="0"/>
    <xf numFmtId="0" fontId="104" fillId="0" borderId="87" applyNumberFormat="0" applyFill="0" applyAlignment="0" applyProtection="0"/>
    <xf numFmtId="0" fontId="10"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108" applyNumberFormat="0" applyFont="0" applyAlignment="0" applyProtection="0"/>
    <xf numFmtId="0" fontId="95" fillId="81" borderId="91" applyNumberFormat="0" applyAlignment="0" applyProtection="0"/>
    <xf numFmtId="0" fontId="104" fillId="0" borderId="87" applyNumberFormat="0" applyFill="0" applyAlignment="0" applyProtection="0"/>
    <xf numFmtId="0" fontId="92" fillId="81" borderId="85" applyNumberFormat="0" applyAlignment="0" applyProtection="0"/>
    <xf numFmtId="4" fontId="77" fillId="59" borderId="89">
      <alignment horizontal="right" vertical="center"/>
    </xf>
    <xf numFmtId="0" fontId="96" fillId="81" borderId="91" applyNumberFormat="0" applyAlignment="0" applyProtection="0"/>
    <xf numFmtId="0" fontId="96" fillId="81" borderId="96" applyNumberFormat="0" applyAlignment="0" applyProtection="0"/>
    <xf numFmtId="0" fontId="96" fillId="81" borderId="91" applyNumberFormat="0" applyAlignment="0" applyProtection="0"/>
    <xf numFmtId="0" fontId="104" fillId="0" borderId="92" applyNumberFormat="0" applyFill="0" applyAlignment="0" applyProtection="0"/>
    <xf numFmtId="0" fontId="87" fillId="84" borderId="93" applyNumberFormat="0" applyFont="0" applyAlignment="0" applyProtection="0"/>
    <xf numFmtId="0" fontId="102" fillId="68" borderId="91" applyNumberFormat="0" applyAlignment="0" applyProtection="0"/>
    <xf numFmtId="0" fontId="91" fillId="81" borderId="95" applyNumberFormat="0" applyAlignment="0" applyProtection="0"/>
    <xf numFmtId="0" fontId="104" fillId="0" borderId="92" applyNumberFormat="0" applyFill="0" applyAlignment="0" applyProtection="0"/>
    <xf numFmtId="0" fontId="96" fillId="81" borderId="91" applyNumberFormat="0" applyAlignment="0" applyProtection="0"/>
    <xf numFmtId="0" fontId="103" fillId="0" borderId="92" applyNumberFormat="0" applyFill="0" applyAlignment="0" applyProtection="0"/>
    <xf numFmtId="0" fontId="101" fillId="68" borderId="91" applyNumberFormat="0" applyAlignment="0" applyProtection="0"/>
    <xf numFmtId="0" fontId="104" fillId="0" borderId="92" applyNumberFormat="0" applyFill="0" applyAlignment="0" applyProtection="0"/>
    <xf numFmtId="0" fontId="47" fillId="0" borderId="94">
      <alignment horizontal="right" vertical="center"/>
    </xf>
    <xf numFmtId="0" fontId="87" fillId="84" borderId="93" applyNumberFormat="0" applyFont="0" applyAlignment="0" applyProtection="0"/>
    <xf numFmtId="49" fontId="47" fillId="0" borderId="94" applyNumberFormat="0" applyFont="0" applyFill="0" applyBorder="0" applyProtection="0">
      <alignment horizontal="left" vertical="center" indent="2"/>
    </xf>
    <xf numFmtId="0" fontId="102" fillId="68" borderId="91" applyNumberFormat="0" applyAlignment="0" applyProtection="0"/>
    <xf numFmtId="0" fontId="102" fillId="68" borderId="96" applyNumberFormat="0" applyAlignment="0" applyProtection="0"/>
    <xf numFmtId="0" fontId="91" fillId="81" borderId="90" applyNumberFormat="0" applyAlignment="0" applyProtection="0"/>
    <xf numFmtId="0" fontId="101" fillId="68" borderId="91" applyNumberFormat="0" applyAlignment="0" applyProtection="0"/>
    <xf numFmtId="0" fontId="95" fillId="81" borderId="91" applyNumberFormat="0" applyAlignment="0" applyProtection="0"/>
    <xf numFmtId="0" fontId="10" fillId="84" borderId="93" applyNumberFormat="0" applyFont="0" applyAlignment="0" applyProtection="0"/>
    <xf numFmtId="0" fontId="95" fillId="81" borderId="91" applyNumberFormat="0" applyAlignment="0" applyProtection="0"/>
    <xf numFmtId="0" fontId="10" fillId="84" borderId="93" applyNumberFormat="0" applyFont="0" applyAlignment="0" applyProtection="0"/>
    <xf numFmtId="49" fontId="47" fillId="0" borderId="94" applyNumberFormat="0" applyFont="0" applyFill="0" applyBorder="0" applyProtection="0">
      <alignment horizontal="left" vertical="center" indent="2"/>
    </xf>
    <xf numFmtId="4" fontId="77" fillId="59" borderId="89">
      <alignment horizontal="right" vertical="center"/>
    </xf>
    <xf numFmtId="0" fontId="10" fillId="84" borderId="93" applyNumberFormat="0" applyFont="0" applyAlignment="0" applyProtection="0"/>
    <xf numFmtId="0" fontId="91" fillId="81" borderId="90" applyNumberFormat="0" applyAlignment="0" applyProtection="0"/>
    <xf numFmtId="0" fontId="96" fillId="81" borderId="91" applyNumberFormat="0" applyAlignment="0" applyProtection="0"/>
    <xf numFmtId="0" fontId="87" fillId="84" borderId="98" applyNumberFormat="0" applyFont="0" applyAlignment="0" applyProtection="0"/>
    <xf numFmtId="4" fontId="77" fillId="59" borderId="99">
      <alignment horizontal="right" vertical="center"/>
    </xf>
    <xf numFmtId="0" fontId="102" fillId="68" borderId="91" applyNumberFormat="0" applyAlignment="0" applyProtection="0"/>
    <xf numFmtId="0" fontId="101" fillId="68" borderId="101" applyNumberFormat="0" applyAlignment="0" applyProtection="0"/>
    <xf numFmtId="0" fontId="101" fillId="68" borderId="91" applyNumberFormat="0" applyAlignment="0" applyProtection="0"/>
    <xf numFmtId="0" fontId="91" fillId="81" borderId="85" applyNumberFormat="0" applyAlignment="0" applyProtection="0"/>
    <xf numFmtId="0" fontId="96" fillId="81" borderId="91" applyNumberFormat="0" applyAlignment="0" applyProtection="0"/>
    <xf numFmtId="0" fontId="96" fillId="81" borderId="86" applyNumberFormat="0" applyAlignment="0" applyProtection="0"/>
    <xf numFmtId="0" fontId="104" fillId="0" borderId="87" applyNumberFormat="0" applyFill="0" applyAlignment="0" applyProtection="0"/>
    <xf numFmtId="0" fontId="91" fillId="81" borderId="85" applyNumberFormat="0" applyAlignment="0" applyProtection="0"/>
    <xf numFmtId="0" fontId="104" fillId="0" borderId="87" applyNumberFormat="0" applyFill="0" applyAlignment="0" applyProtection="0"/>
    <xf numFmtId="0" fontId="103" fillId="0" borderId="87" applyNumberFormat="0" applyFill="0" applyAlignment="0" applyProtection="0"/>
    <xf numFmtId="0" fontId="96" fillId="81" borderId="86" applyNumberFormat="0" applyAlignment="0" applyProtection="0"/>
    <xf numFmtId="0" fontId="104" fillId="0" borderId="87" applyNumberFormat="0" applyFill="0" applyAlignment="0" applyProtection="0"/>
    <xf numFmtId="0" fontId="92" fillId="81" borderId="90" applyNumberFormat="0" applyAlignment="0" applyProtection="0"/>
    <xf numFmtId="0" fontId="103" fillId="0" borderId="87" applyNumberFormat="0" applyFill="0" applyAlignment="0" applyProtection="0"/>
    <xf numFmtId="0" fontId="102" fillId="68" borderId="86" applyNumberFormat="0" applyAlignment="0" applyProtection="0"/>
    <xf numFmtId="0" fontId="102" fillId="68" borderId="86" applyNumberFormat="0" applyAlignment="0" applyProtection="0"/>
    <xf numFmtId="0" fontId="103" fillId="0" borderId="87" applyNumberFormat="0" applyFill="0" applyAlignment="0" applyProtection="0"/>
    <xf numFmtId="0" fontId="96" fillId="81" borderId="91" applyNumberFormat="0" applyAlignment="0" applyProtection="0"/>
    <xf numFmtId="0" fontId="104" fillId="0" borderId="87" applyNumberFormat="0" applyFill="0" applyAlignment="0" applyProtection="0"/>
    <xf numFmtId="0" fontId="104" fillId="0" borderId="92" applyNumberFormat="0" applyFill="0" applyAlignment="0" applyProtection="0"/>
    <xf numFmtId="0" fontId="104" fillId="0" borderId="92" applyNumberFormat="0" applyFill="0" applyAlignment="0" applyProtection="0"/>
    <xf numFmtId="4" fontId="77" fillId="59" borderId="94">
      <alignment horizontal="right" vertical="center"/>
    </xf>
    <xf numFmtId="0" fontId="101" fillId="68" borderId="91" applyNumberFormat="0" applyAlignment="0" applyProtection="0"/>
    <xf numFmtId="0" fontId="96" fillId="81" borderId="91" applyNumberFormat="0" applyAlignment="0" applyProtection="0"/>
    <xf numFmtId="0" fontId="92" fillId="81" borderId="85" applyNumberFormat="0" applyAlignment="0" applyProtection="0"/>
    <xf numFmtId="0" fontId="104" fillId="0" borderId="87" applyNumberFormat="0" applyFill="0" applyAlignment="0" applyProtection="0"/>
    <xf numFmtId="0" fontId="102" fillId="68" borderId="86" applyNumberFormat="0" applyAlignment="0" applyProtection="0"/>
    <xf numFmtId="0" fontId="102" fillId="68" borderId="86" applyNumberFormat="0" applyAlignment="0" applyProtection="0"/>
    <xf numFmtId="0" fontId="103" fillId="0" borderId="87" applyNumberFormat="0" applyFill="0" applyAlignment="0" applyProtection="0"/>
    <xf numFmtId="0" fontId="101" fillId="68" borderId="86" applyNumberFormat="0" applyAlignment="0" applyProtection="0"/>
    <xf numFmtId="0" fontId="96" fillId="81" borderId="86" applyNumberFormat="0" applyAlignment="0" applyProtection="0"/>
    <xf numFmtId="0" fontId="101" fillId="68" borderId="86" applyNumberFormat="0" applyAlignment="0" applyProtection="0"/>
    <xf numFmtId="0" fontId="103" fillId="0" borderId="87" applyNumberFormat="0" applyFill="0" applyAlignment="0" applyProtection="0"/>
    <xf numFmtId="0" fontId="101" fillId="68" borderId="86" applyNumberFormat="0" applyAlignment="0" applyProtection="0"/>
    <xf numFmtId="0" fontId="101" fillId="68"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2" fillId="81" borderId="85" applyNumberFormat="0" applyAlignment="0" applyProtection="0"/>
    <xf numFmtId="0" fontId="92" fillId="81" borderId="85" applyNumberFormat="0" applyAlignment="0" applyProtection="0"/>
    <xf numFmtId="0" fontId="95" fillId="81" borderId="86" applyNumberFormat="0" applyAlignment="0" applyProtection="0"/>
    <xf numFmtId="0" fontId="101" fillId="68" borderId="86" applyNumberFormat="0" applyAlignment="0" applyProtection="0"/>
    <xf numFmtId="0" fontId="91" fillId="81" borderId="85" applyNumberFormat="0" applyAlignment="0" applyProtection="0"/>
    <xf numFmtId="0" fontId="104" fillId="0" borderId="87" applyNumberFormat="0" applyFill="0" applyAlignment="0" applyProtection="0"/>
    <xf numFmtId="0" fontId="104" fillId="0" borderId="87" applyNumberFormat="0" applyFill="0" applyAlignment="0" applyProtection="0"/>
    <xf numFmtId="0" fontId="92" fillId="81" borderId="85" applyNumberFormat="0" applyAlignment="0" applyProtection="0"/>
    <xf numFmtId="0" fontId="102" fillId="68" borderId="86" applyNumberFormat="0" applyAlignment="0" applyProtection="0"/>
    <xf numFmtId="0" fontId="102" fillId="68" borderId="86" applyNumberFormat="0" applyAlignment="0" applyProtection="0"/>
    <xf numFmtId="0" fontId="104" fillId="0" borderId="87" applyNumberFormat="0" applyFill="0" applyAlignment="0" applyProtection="0"/>
    <xf numFmtId="0" fontId="104" fillId="0" borderId="87" applyNumberFormat="0" applyFill="0" applyAlignment="0" applyProtection="0"/>
    <xf numFmtId="0" fontId="101" fillId="68" borderId="86" applyNumberFormat="0" applyAlignment="0" applyProtection="0"/>
    <xf numFmtId="0" fontId="103" fillId="0" borderId="87" applyNumberFormat="0" applyFill="0" applyAlignment="0" applyProtection="0"/>
    <xf numFmtId="0" fontId="102" fillId="68" borderId="86" applyNumberFormat="0" applyAlignment="0" applyProtection="0"/>
    <xf numFmtId="0" fontId="10" fillId="84" borderId="88" applyNumberFormat="0" applyFont="0" applyAlignment="0" applyProtection="0"/>
    <xf numFmtId="0" fontId="95"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2"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5" fillId="81" borderId="86" applyNumberForma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10" fillId="84" borderId="88" applyNumberFormat="0" applyFont="0" applyAlignment="0" applyProtection="0"/>
    <xf numFmtId="0" fontId="91" fillId="81" borderId="85" applyNumberFormat="0" applyAlignment="0" applyProtection="0"/>
    <xf numFmtId="0" fontId="87" fillId="84" borderId="88" applyNumberFormat="0" applyFont="0" applyAlignment="0" applyProtection="0"/>
    <xf numFmtId="0" fontId="91" fillId="81" borderId="85" applyNumberFormat="0" applyAlignment="0" applyProtection="0"/>
    <xf numFmtId="0" fontId="92" fillId="81" borderId="85" applyNumberFormat="0" applyAlignment="0" applyProtection="0"/>
    <xf numFmtId="0" fontId="78" fillId="58"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4" fontId="77" fillId="59" borderId="89">
      <alignment horizontal="right" vertical="center"/>
    </xf>
    <xf numFmtId="4" fontId="77" fillId="59" borderId="89">
      <alignment horizontal="right" vertical="center"/>
    </xf>
    <xf numFmtId="0" fontId="77" fillId="59" borderId="89">
      <alignment horizontal="right" vertical="center"/>
    </xf>
    <xf numFmtId="0" fontId="77" fillId="59" borderId="89">
      <alignment horizontal="right" vertical="center"/>
    </xf>
    <xf numFmtId="49" fontId="47" fillId="0" borderId="89" applyNumberFormat="0" applyFont="0" applyFill="0" applyBorder="0" applyProtection="0">
      <alignment horizontal="left" vertical="center" indent="2"/>
    </xf>
    <xf numFmtId="4" fontId="78" fillId="58" borderId="89">
      <alignment horizontal="right" vertical="center"/>
    </xf>
    <xf numFmtId="4" fontId="78" fillId="58" borderId="89">
      <alignment horizontal="right" vertical="center"/>
    </xf>
    <xf numFmtId="4" fontId="77" fillId="58" borderId="89">
      <alignment horizontal="right" vertical="center"/>
    </xf>
    <xf numFmtId="0" fontId="77" fillId="58" borderId="89">
      <alignment horizontal="right" vertical="center"/>
    </xf>
    <xf numFmtId="0" fontId="92" fillId="81" borderId="85" applyNumberFormat="0" applyAlignment="0" applyProtection="0"/>
    <xf numFmtId="4" fontId="77" fillId="58" borderId="89">
      <alignment horizontal="right" vertical="center"/>
    </xf>
    <xf numFmtId="49" fontId="47" fillId="0" borderId="89" applyNumberFormat="0" applyFont="0" applyFill="0" applyBorder="0" applyProtection="0">
      <alignment horizontal="left" vertical="center" indent="2"/>
    </xf>
    <xf numFmtId="0" fontId="104" fillId="0" borderId="87" applyNumberFormat="0" applyFill="0" applyAlignment="0" applyProtection="0"/>
    <xf numFmtId="0" fontId="104" fillId="0" borderId="87" applyNumberFormat="0" applyFill="0" applyAlignment="0" applyProtection="0"/>
    <xf numFmtId="0" fontId="95" fillId="81" borderId="91" applyNumberFormat="0" applyAlignment="0" applyProtection="0"/>
    <xf numFmtId="0" fontId="87" fillId="84" borderId="93" applyNumberFormat="0" applyFont="0" applyAlignment="0" applyProtection="0"/>
    <xf numFmtId="0" fontId="104" fillId="0" borderId="87" applyNumberFormat="0" applyFill="0" applyAlignment="0" applyProtection="0"/>
    <xf numFmtId="0" fontId="104" fillId="0" borderId="87" applyNumberFormat="0" applyFill="0" applyAlignment="0" applyProtection="0"/>
    <xf numFmtId="0" fontId="92" fillId="81" borderId="85" applyNumberFormat="0" applyAlignment="0" applyProtection="0"/>
    <xf numFmtId="0" fontId="103" fillId="0" borderId="92" applyNumberFormat="0" applyFill="0" applyAlignment="0" applyProtection="0"/>
    <xf numFmtId="0" fontId="101"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4" fillId="0" borderId="87" applyNumberFormat="0" applyFill="0" applyAlignment="0" applyProtection="0"/>
    <xf numFmtId="0" fontId="104" fillId="0" borderId="87" applyNumberFormat="0" applyFill="0" applyAlignment="0" applyProtection="0"/>
    <xf numFmtId="0" fontId="101" fillId="68" borderId="86" applyNumberFormat="0" applyAlignment="0" applyProtection="0"/>
    <xf numFmtId="0" fontId="103" fillId="0" borderId="87" applyNumberFormat="0" applyFill="0" applyAlignment="0" applyProtection="0"/>
    <xf numFmtId="0" fontId="102" fillId="68" borderId="86" applyNumberFormat="0" applyAlignment="0" applyProtection="0"/>
    <xf numFmtId="49" fontId="47" fillId="0" borderId="89" applyNumberFormat="0" applyFont="0" applyFill="0" applyBorder="0" applyProtection="0">
      <alignment horizontal="left" vertical="center" indent="2"/>
    </xf>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2" fillId="81" borderId="85" applyNumberFormat="0" applyAlignment="0" applyProtection="0"/>
    <xf numFmtId="0" fontId="95" fillId="81" borderId="86" applyNumberFormat="0" applyAlignment="0" applyProtection="0"/>
    <xf numFmtId="0" fontId="91" fillId="81" borderId="85" applyNumberFormat="0" applyAlignment="0" applyProtection="0"/>
    <xf numFmtId="0" fontId="103" fillId="0" borderId="97" applyNumberFormat="0" applyFill="0" applyAlignment="0" applyProtection="0"/>
    <xf numFmtId="0" fontId="87" fillId="84" borderId="98" applyNumberFormat="0" applyFont="0" applyAlignment="0" applyProtection="0"/>
    <xf numFmtId="0" fontId="78" fillId="58" borderId="94">
      <alignment horizontal="right" vertical="center"/>
    </xf>
    <xf numFmtId="171" fontId="47" fillId="62" borderId="89" applyNumberFormat="0" applyFont="0" applyBorder="0" applyAlignment="0" applyProtection="0">
      <alignment horizontal="right" vertical="center"/>
    </xf>
    <xf numFmtId="0" fontId="104" fillId="0" borderId="92" applyNumberFormat="0" applyFill="0" applyAlignment="0" applyProtection="0"/>
    <xf numFmtId="0" fontId="95" fillId="81" borderId="96" applyNumberFormat="0" applyAlignment="0" applyProtection="0"/>
    <xf numFmtId="0" fontId="77" fillId="59" borderId="94">
      <alignment horizontal="right" vertical="center"/>
    </xf>
    <xf numFmtId="0" fontId="104" fillId="0" borderId="87" applyNumberFormat="0" applyFill="0" applyAlignment="0" applyProtection="0"/>
    <xf numFmtId="0" fontId="10" fillId="84" borderId="88" applyNumberFormat="0" applyFont="0" applyAlignment="0" applyProtection="0"/>
    <xf numFmtId="0" fontId="77" fillId="58" borderId="94">
      <alignment horizontal="right" vertical="center"/>
    </xf>
    <xf numFmtId="0" fontId="87" fillId="84" borderId="88" applyNumberFormat="0" applyFont="0" applyAlignment="0" applyProtection="0"/>
    <xf numFmtId="0" fontId="87" fillId="84" borderId="88" applyNumberFormat="0" applyFont="0" applyAlignment="0" applyProtection="0"/>
    <xf numFmtId="0" fontId="10" fillId="84" borderId="93" applyNumberFormat="0" applyFont="0" applyAlignment="0" applyProtection="0"/>
    <xf numFmtId="49" fontId="47" fillId="0" borderId="99" applyNumberFormat="0" applyFont="0" applyFill="0" applyBorder="0" applyProtection="0">
      <alignment horizontal="left" vertical="center" indent="2"/>
    </xf>
    <xf numFmtId="0" fontId="104" fillId="0" borderId="87" applyNumberFormat="0" applyFill="0" applyAlignment="0" applyProtection="0"/>
    <xf numFmtId="0" fontId="92" fillId="81" borderId="85" applyNumberFormat="0" applyAlignment="0" applyProtection="0"/>
    <xf numFmtId="0" fontId="104" fillId="0" borderId="92" applyNumberFormat="0" applyFill="0" applyAlignment="0" applyProtection="0"/>
    <xf numFmtId="0" fontId="78" fillId="58" borderId="94">
      <alignment horizontal="right" vertical="center"/>
    </xf>
    <xf numFmtId="0" fontId="102" fillId="68" borderId="91" applyNumberFormat="0" applyAlignment="0" applyProtection="0"/>
    <xf numFmtId="0" fontId="77" fillId="58" borderId="94">
      <alignment horizontal="right" vertical="center"/>
    </xf>
    <xf numFmtId="0" fontId="91" fillId="81" borderId="90" applyNumberFormat="0" applyAlignment="0" applyProtection="0"/>
    <xf numFmtId="0" fontId="102" fillId="68" borderId="91" applyNumberFormat="0" applyAlignment="0" applyProtection="0"/>
    <xf numFmtId="0" fontId="92" fillId="81" borderId="85" applyNumberFormat="0" applyAlignment="0" applyProtection="0"/>
    <xf numFmtId="0" fontId="96" fillId="81" borderId="91" applyNumberFormat="0" applyAlignment="0" applyProtection="0"/>
    <xf numFmtId="0" fontId="78" fillId="58" borderId="99">
      <alignment horizontal="right" vertical="center"/>
    </xf>
    <xf numFmtId="0" fontId="103" fillId="0" borderId="97" applyNumberFormat="0" applyFill="0" applyAlignment="0" applyProtection="0"/>
    <xf numFmtId="0" fontId="102" fillId="68" borderId="91" applyNumberFormat="0" applyAlignment="0" applyProtection="0"/>
    <xf numFmtId="0" fontId="96" fillId="81" borderId="96" applyNumberFormat="0" applyAlignment="0" applyProtection="0"/>
    <xf numFmtId="0" fontId="104" fillId="0" borderId="92" applyNumberFormat="0" applyFill="0" applyAlignment="0" applyProtection="0"/>
    <xf numFmtId="0" fontId="77" fillId="59" borderId="94">
      <alignment horizontal="right" vertical="center"/>
    </xf>
    <xf numFmtId="0" fontId="96" fillId="81" borderId="91" applyNumberFormat="0" applyAlignment="0" applyProtection="0"/>
    <xf numFmtId="0" fontId="101" fillId="68" borderId="106" applyNumberFormat="0" applyAlignment="0" applyProtection="0"/>
    <xf numFmtId="0" fontId="104" fillId="0" borderId="92" applyNumberFormat="0" applyFill="0" applyAlignment="0" applyProtection="0"/>
    <xf numFmtId="0" fontId="102" fillId="68" borderId="91" applyNumberFormat="0" applyAlignment="0" applyProtection="0"/>
    <xf numFmtId="0" fontId="47" fillId="0" borderId="94">
      <alignment horizontal="right" vertical="center"/>
    </xf>
    <xf numFmtId="0" fontId="101" fillId="68" borderId="91" applyNumberFormat="0" applyAlignment="0" applyProtection="0"/>
    <xf numFmtId="0" fontId="92" fillId="81" borderId="90" applyNumberFormat="0" applyAlignment="0" applyProtection="0"/>
    <xf numFmtId="0" fontId="95" fillId="81" borderId="91" applyNumberFormat="0" applyAlignment="0" applyProtection="0"/>
    <xf numFmtId="0" fontId="47" fillId="61" borderId="94"/>
    <xf numFmtId="0" fontId="104" fillId="0" borderId="92" applyNumberFormat="0" applyFill="0" applyAlignment="0" applyProtection="0"/>
    <xf numFmtId="0" fontId="96" fillId="81" borderId="101" applyNumberFormat="0" applyAlignment="0" applyProtection="0"/>
    <xf numFmtId="0" fontId="102" fillId="68" borderId="91" applyNumberFormat="0" applyAlignment="0" applyProtection="0"/>
    <xf numFmtId="4" fontId="77" fillId="58" borderId="89">
      <alignment horizontal="right" vertical="center"/>
    </xf>
    <xf numFmtId="0" fontId="87" fillId="84" borderId="98" applyNumberFormat="0" applyFont="0" applyAlignment="0" applyProtection="0"/>
    <xf numFmtId="0" fontId="103" fillId="0" borderId="92" applyNumberFormat="0" applyFill="0" applyAlignment="0" applyProtection="0"/>
    <xf numFmtId="4" fontId="77" fillId="59" borderId="94">
      <alignment horizontal="right" vertical="center"/>
    </xf>
    <xf numFmtId="0" fontId="77" fillId="58" borderId="99">
      <alignment horizontal="right" vertical="center"/>
    </xf>
    <xf numFmtId="0" fontId="104" fillId="0" borderId="97" applyNumberFormat="0" applyFill="0" applyAlignment="0" applyProtection="0"/>
    <xf numFmtId="0" fontId="102" fillId="68" borderId="91" applyNumberFormat="0" applyAlignment="0" applyProtection="0"/>
    <xf numFmtId="49" fontId="47" fillId="0" borderId="94" applyNumberFormat="0" applyFont="0" applyFill="0" applyBorder="0" applyProtection="0">
      <alignment horizontal="left" vertical="center" indent="2"/>
    </xf>
    <xf numFmtId="0" fontId="87" fillId="84" borderId="93" applyNumberFormat="0" applyFon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3" fillId="0" borderId="92" applyNumberFormat="0" applyFill="0" applyAlignment="0" applyProtection="0"/>
    <xf numFmtId="0" fontId="96" fillId="81" borderId="86" applyNumberFormat="0" applyAlignment="0" applyProtection="0"/>
    <xf numFmtId="0" fontId="77" fillId="59" borderId="99">
      <alignment horizontal="right" vertical="center"/>
    </xf>
    <xf numFmtId="0" fontId="104" fillId="0" borderId="92" applyNumberFormat="0" applyFill="0" applyAlignment="0" applyProtection="0"/>
    <xf numFmtId="0" fontId="96" fillId="81" borderId="86" applyNumberFormat="0" applyAlignment="0" applyProtection="0"/>
    <xf numFmtId="0" fontId="92" fillId="81" borderId="85" applyNumberFormat="0" applyAlignment="0" applyProtection="0"/>
    <xf numFmtId="49" fontId="47" fillId="0" borderId="94" applyNumberFormat="0" applyFont="0" applyFill="0" applyBorder="0" applyProtection="0">
      <alignment horizontal="left" vertical="center" indent="2"/>
    </xf>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77" fillId="58" borderId="89">
      <alignment horizontal="right" vertical="center"/>
    </xf>
    <xf numFmtId="4" fontId="77" fillId="58" borderId="89">
      <alignment horizontal="right" vertical="center"/>
    </xf>
    <xf numFmtId="4" fontId="77" fillId="58" borderId="89">
      <alignment horizontal="right" vertical="center"/>
    </xf>
    <xf numFmtId="4" fontId="77" fillId="58" borderId="89">
      <alignment horizontal="right" vertical="center"/>
    </xf>
    <xf numFmtId="4" fontId="77" fillId="58" borderId="89">
      <alignment horizontal="right" vertical="center"/>
    </xf>
    <xf numFmtId="4" fontId="77" fillId="58" borderId="89">
      <alignment horizontal="right" vertical="center"/>
    </xf>
    <xf numFmtId="4" fontId="77" fillId="58" borderId="89">
      <alignment horizontal="right" vertical="center"/>
    </xf>
    <xf numFmtId="4" fontId="77" fillId="58" borderId="89">
      <alignment horizontal="right" vertical="center"/>
    </xf>
    <xf numFmtId="4" fontId="77" fillId="58" borderId="89">
      <alignment horizontal="right" vertical="center"/>
    </xf>
    <xf numFmtId="4" fontId="77" fillId="58" borderId="89">
      <alignment horizontal="right" vertical="center"/>
    </xf>
    <xf numFmtId="4" fontId="77" fillId="58" borderId="89">
      <alignment horizontal="right" vertical="center"/>
    </xf>
    <xf numFmtId="4" fontId="77" fillId="58" borderId="89">
      <alignment horizontal="right" vertical="center"/>
    </xf>
    <xf numFmtId="4"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8" fillId="58" borderId="89">
      <alignment horizontal="right" vertical="center"/>
    </xf>
    <xf numFmtId="4" fontId="78" fillId="58" borderId="89">
      <alignment horizontal="right" vertical="center"/>
    </xf>
    <xf numFmtId="4" fontId="78" fillId="58" borderId="89">
      <alignment horizontal="right" vertical="center"/>
    </xf>
    <xf numFmtId="4" fontId="78" fillId="58" borderId="89">
      <alignment horizontal="right" vertical="center"/>
    </xf>
    <xf numFmtId="4" fontId="78" fillId="58" borderId="89">
      <alignment horizontal="right" vertical="center"/>
    </xf>
    <xf numFmtId="4" fontId="78" fillId="58" borderId="89">
      <alignment horizontal="right" vertical="center"/>
    </xf>
    <xf numFmtId="4" fontId="78" fillId="58" borderId="89">
      <alignment horizontal="right" vertical="center"/>
    </xf>
    <xf numFmtId="4" fontId="78" fillId="58" borderId="89">
      <alignment horizontal="right" vertical="center"/>
    </xf>
    <xf numFmtId="4" fontId="78" fillId="58" borderId="89">
      <alignment horizontal="right" vertical="center"/>
    </xf>
    <xf numFmtId="4" fontId="78" fillId="58" borderId="89">
      <alignment horizontal="right" vertical="center"/>
    </xf>
    <xf numFmtId="4" fontId="78" fillId="58" borderId="89">
      <alignment horizontal="right" vertical="center"/>
    </xf>
    <xf numFmtId="4" fontId="78" fillId="58" borderId="89">
      <alignment horizontal="right" vertical="center"/>
    </xf>
    <xf numFmtId="4" fontId="78" fillId="58" borderId="89">
      <alignment horizontal="right" vertical="center"/>
    </xf>
    <xf numFmtId="0" fontId="78" fillId="58" borderId="89">
      <alignment horizontal="right" vertical="center"/>
    </xf>
    <xf numFmtId="0" fontId="78" fillId="58" borderId="89">
      <alignment horizontal="right" vertical="center"/>
    </xf>
    <xf numFmtId="0" fontId="78" fillId="58" borderId="89">
      <alignment horizontal="right" vertical="center"/>
    </xf>
    <xf numFmtId="0" fontId="78" fillId="58" borderId="89">
      <alignment horizontal="right" vertical="center"/>
    </xf>
    <xf numFmtId="0" fontId="78" fillId="58" borderId="89">
      <alignment horizontal="right" vertical="center"/>
    </xf>
    <xf numFmtId="0" fontId="78" fillId="58" borderId="89">
      <alignment horizontal="right" vertical="center"/>
    </xf>
    <xf numFmtId="0" fontId="78" fillId="58" borderId="89">
      <alignment horizontal="right" vertical="center"/>
    </xf>
    <xf numFmtId="0" fontId="78" fillId="58" borderId="89">
      <alignment horizontal="right" vertical="center"/>
    </xf>
    <xf numFmtId="0" fontId="78" fillId="58" borderId="89">
      <alignment horizontal="right" vertical="center"/>
    </xf>
    <xf numFmtId="0" fontId="78" fillId="58" borderId="89">
      <alignment horizontal="right" vertical="center"/>
    </xf>
    <xf numFmtId="0" fontId="78" fillId="58" borderId="89">
      <alignment horizontal="right" vertical="center"/>
    </xf>
    <xf numFmtId="0" fontId="78" fillId="58" borderId="89">
      <alignment horizontal="right" vertical="center"/>
    </xf>
    <xf numFmtId="0"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95" fillId="81" borderId="86" applyNumberForma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96" fillId="81" borderId="86" applyNumberFormat="0" applyAlignment="0" applyProtection="0"/>
    <xf numFmtId="0" fontId="103" fillId="0" borderId="87" applyNumberFormat="0" applyFill="0" applyAlignment="0" applyProtection="0"/>
    <xf numFmtId="0" fontId="104" fillId="0" borderId="87" applyNumberFormat="0" applyFill="0" applyAlignment="0" applyProtection="0"/>
    <xf numFmtId="0" fontId="101" fillId="68" borderId="86" applyNumberFormat="0" applyAlignment="0" applyProtection="0"/>
    <xf numFmtId="0" fontId="96" fillId="81" borderId="86" applyNumberFormat="0" applyAlignment="0" applyProtection="0"/>
    <xf numFmtId="0" fontId="102" fillId="68" borderId="86" applyNumberFormat="0" applyAlignment="0" applyProtection="0"/>
    <xf numFmtId="0" fontId="96" fillId="81" borderId="86" applyNumberFormat="0" applyAlignment="0" applyProtection="0"/>
    <xf numFmtId="0" fontId="95" fillId="81" borderId="86"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95" fillId="81" borderId="96" applyNumberFormat="0" applyAlignment="0" applyProtection="0"/>
    <xf numFmtId="0" fontId="102" fillId="68" borderId="91" applyNumberFormat="0" applyAlignment="0" applyProtection="0"/>
    <xf numFmtId="0" fontId="102" fillId="68" borderId="91" applyNumberFormat="0" applyAlignment="0" applyProtection="0"/>
    <xf numFmtId="0" fontId="95" fillId="81" borderId="96" applyNumberFormat="0" applyAlignment="0" applyProtection="0"/>
    <xf numFmtId="0" fontId="10" fillId="84" borderId="98" applyNumberFormat="0" applyFont="0" applyAlignment="0" applyProtection="0"/>
    <xf numFmtId="0" fontId="133" fillId="0" borderId="89" applyFill="0" applyBorder="0">
      <alignment vertical="center"/>
    </xf>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2" fillId="68" borderId="91" applyNumberForma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96" fillId="81" borderId="86" applyNumberFormat="0" applyAlignment="0" applyProtection="0"/>
    <xf numFmtId="0" fontId="96" fillId="81" borderId="86" applyNumberFormat="0" applyAlignment="0" applyProtection="0"/>
    <xf numFmtId="0" fontId="92" fillId="81" borderId="85" applyNumberFormat="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77" fillId="58" borderId="89">
      <alignment horizontal="right" vertical="center"/>
    </xf>
    <xf numFmtId="4" fontId="77" fillId="58" borderId="89">
      <alignment horizontal="right" vertical="center"/>
    </xf>
    <xf numFmtId="4" fontId="77" fillId="58" borderId="89">
      <alignment horizontal="right" vertical="center"/>
    </xf>
    <xf numFmtId="4" fontId="77" fillId="58" borderId="89">
      <alignment horizontal="right" vertical="center"/>
    </xf>
    <xf numFmtId="4" fontId="77" fillId="58" borderId="89">
      <alignment horizontal="right" vertical="center"/>
    </xf>
    <xf numFmtId="4" fontId="77" fillId="58" borderId="89">
      <alignment horizontal="right" vertical="center"/>
    </xf>
    <xf numFmtId="4" fontId="77" fillId="58" borderId="89">
      <alignment horizontal="right" vertical="center"/>
    </xf>
    <xf numFmtId="4" fontId="77" fillId="58" borderId="89">
      <alignment horizontal="right" vertical="center"/>
    </xf>
    <xf numFmtId="4" fontId="77" fillId="58" borderId="89">
      <alignment horizontal="right" vertical="center"/>
    </xf>
    <xf numFmtId="4" fontId="77" fillId="58" borderId="89">
      <alignment horizontal="right" vertical="center"/>
    </xf>
    <xf numFmtId="4" fontId="77" fillId="58" borderId="89">
      <alignment horizontal="right" vertical="center"/>
    </xf>
    <xf numFmtId="4" fontId="77" fillId="58" borderId="89">
      <alignment horizontal="right" vertical="center"/>
    </xf>
    <xf numFmtId="4"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8" fillId="58" borderId="89">
      <alignment horizontal="right" vertical="center"/>
    </xf>
    <xf numFmtId="4" fontId="78" fillId="58" borderId="89">
      <alignment horizontal="right" vertical="center"/>
    </xf>
    <xf numFmtId="4" fontId="78" fillId="58" borderId="89">
      <alignment horizontal="right" vertical="center"/>
    </xf>
    <xf numFmtId="4" fontId="78" fillId="58" borderId="89">
      <alignment horizontal="right" vertical="center"/>
    </xf>
    <xf numFmtId="4" fontId="78" fillId="58" borderId="89">
      <alignment horizontal="right" vertical="center"/>
    </xf>
    <xf numFmtId="4" fontId="78" fillId="58" borderId="89">
      <alignment horizontal="right" vertical="center"/>
    </xf>
    <xf numFmtId="4" fontId="78" fillId="58" borderId="89">
      <alignment horizontal="right" vertical="center"/>
    </xf>
    <xf numFmtId="4" fontId="78" fillId="58" borderId="89">
      <alignment horizontal="right" vertical="center"/>
    </xf>
    <xf numFmtId="4" fontId="78" fillId="58" borderId="89">
      <alignment horizontal="right" vertical="center"/>
    </xf>
    <xf numFmtId="4" fontId="78" fillId="58" borderId="89">
      <alignment horizontal="right" vertical="center"/>
    </xf>
    <xf numFmtId="4" fontId="78" fillId="58" borderId="89">
      <alignment horizontal="right" vertical="center"/>
    </xf>
    <xf numFmtId="4" fontId="78" fillId="58" borderId="89">
      <alignment horizontal="right" vertical="center"/>
    </xf>
    <xf numFmtId="4" fontId="78" fillId="58" borderId="89">
      <alignment horizontal="right" vertical="center"/>
    </xf>
    <xf numFmtId="0" fontId="78" fillId="58" borderId="89">
      <alignment horizontal="right" vertical="center"/>
    </xf>
    <xf numFmtId="0" fontId="78" fillId="58" borderId="89">
      <alignment horizontal="right" vertical="center"/>
    </xf>
    <xf numFmtId="0" fontId="78" fillId="58" borderId="89">
      <alignment horizontal="right" vertical="center"/>
    </xf>
    <xf numFmtId="0" fontId="78" fillId="58" borderId="89">
      <alignment horizontal="right" vertical="center"/>
    </xf>
    <xf numFmtId="0" fontId="78" fillId="58" borderId="89">
      <alignment horizontal="right" vertical="center"/>
    </xf>
    <xf numFmtId="0" fontId="78" fillId="58" borderId="89">
      <alignment horizontal="right" vertical="center"/>
    </xf>
    <xf numFmtId="0" fontId="78" fillId="58" borderId="89">
      <alignment horizontal="right" vertical="center"/>
    </xf>
    <xf numFmtId="0" fontId="78" fillId="58" borderId="89">
      <alignment horizontal="right" vertical="center"/>
    </xf>
    <xf numFmtId="0" fontId="78" fillId="58" borderId="89">
      <alignment horizontal="right" vertical="center"/>
    </xf>
    <xf numFmtId="0" fontId="78" fillId="58" borderId="89">
      <alignment horizontal="right" vertical="center"/>
    </xf>
    <xf numFmtId="0" fontId="78" fillId="58" borderId="89">
      <alignment horizontal="right" vertical="center"/>
    </xf>
    <xf numFmtId="0" fontId="78" fillId="58" borderId="89">
      <alignment horizontal="right" vertical="center"/>
    </xf>
    <xf numFmtId="0"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4"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95" fillId="81" borderId="86" applyNumberForma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87"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10" fillId="84" borderId="88" applyNumberFormat="0" applyFon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96" fillId="81" borderId="86" applyNumberFormat="0" applyAlignment="0" applyProtection="0"/>
    <xf numFmtId="0" fontId="103" fillId="0" borderId="87" applyNumberFormat="0" applyFill="0" applyAlignment="0" applyProtection="0"/>
    <xf numFmtId="0" fontId="104" fillId="0" borderId="87" applyNumberFormat="0" applyFill="0" applyAlignment="0" applyProtection="0"/>
    <xf numFmtId="0" fontId="101" fillId="68" borderId="86" applyNumberFormat="0" applyAlignment="0" applyProtection="0"/>
    <xf numFmtId="0" fontId="96" fillId="81" borderId="86" applyNumberFormat="0" applyAlignment="0" applyProtection="0"/>
    <xf numFmtId="0" fontId="102" fillId="68" borderId="86" applyNumberFormat="0" applyAlignment="0" applyProtection="0"/>
    <xf numFmtId="0" fontId="96" fillId="81" borderId="86" applyNumberFormat="0" applyAlignment="0" applyProtection="0"/>
    <xf numFmtId="0" fontId="95" fillId="81" borderId="86"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1" fillId="81" borderId="85"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5"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96" fillId="81"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1" fillId="68" borderId="86" applyNumberFormat="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3" fillId="0" borderId="87" applyNumberFormat="0" applyFill="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102" fillId="68" borderId="86"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92" fillId="81" borderId="85" applyNumberFormat="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104" fillId="0" borderId="87" applyNumberFormat="0" applyFill="0" applyAlignment="0" applyProtection="0"/>
    <xf numFmtId="0" fontId="91" fillId="81" borderId="95" applyNumberFormat="0" applyAlignment="0" applyProtection="0"/>
    <xf numFmtId="0" fontId="92" fillId="81" borderId="90" applyNumberFormat="0" applyAlignment="0" applyProtection="0"/>
    <xf numFmtId="0" fontId="92" fillId="81" borderId="90" applyNumberFormat="0" applyAlignment="0" applyProtection="0"/>
    <xf numFmtId="0" fontId="92" fillId="81" borderId="90" applyNumberFormat="0" applyAlignment="0" applyProtection="0"/>
    <xf numFmtId="0" fontId="92" fillId="81" borderId="90" applyNumberFormat="0" applyAlignment="0" applyProtection="0"/>
    <xf numFmtId="0" fontId="103" fillId="0" borderId="92" applyNumberFormat="0" applyFill="0" applyAlignment="0" applyProtection="0"/>
    <xf numFmtId="0" fontId="101" fillId="68" borderId="91" applyNumberFormat="0" applyAlignment="0" applyProtection="0"/>
    <xf numFmtId="0" fontId="104" fillId="0" borderId="92" applyNumberFormat="0" applyFill="0" applyAlignment="0" applyProtection="0"/>
    <xf numFmtId="0" fontId="96" fillId="81" borderId="96" applyNumberFormat="0" applyAlignment="0" applyProtection="0"/>
    <xf numFmtId="4" fontId="77" fillId="59" borderId="94">
      <alignment horizontal="right" vertical="center"/>
    </xf>
    <xf numFmtId="0" fontId="104" fillId="0" borderId="92" applyNumberFormat="0" applyFill="0" applyAlignment="0" applyProtection="0"/>
    <xf numFmtId="0" fontId="95" fillId="81" borderId="96" applyNumberFormat="0" applyAlignment="0" applyProtection="0"/>
    <xf numFmtId="4" fontId="77" fillId="59" borderId="94">
      <alignment horizontal="right" vertical="center"/>
    </xf>
    <xf numFmtId="0" fontId="104" fillId="0" borderId="92" applyNumberFormat="0" applyFill="0" applyAlignment="0" applyProtection="0"/>
    <xf numFmtId="0" fontId="77" fillId="59" borderId="94">
      <alignment horizontal="right" vertical="center"/>
    </xf>
    <xf numFmtId="0" fontId="91" fillId="81" borderId="90" applyNumberFormat="0" applyAlignment="0" applyProtection="0"/>
    <xf numFmtId="0" fontId="96" fillId="81" borderId="91" applyNumberFormat="0" applyAlignment="0" applyProtection="0"/>
    <xf numFmtId="0" fontId="96" fillId="81" borderId="91" applyNumberFormat="0" applyAlignment="0" applyProtection="0"/>
    <xf numFmtId="0" fontId="104" fillId="0" borderId="97" applyNumberFormat="0" applyFill="0" applyAlignment="0" applyProtection="0"/>
    <xf numFmtId="0" fontId="102" fillId="68" borderId="91" applyNumberFormat="0" applyAlignment="0" applyProtection="0"/>
    <xf numFmtId="0" fontId="104" fillId="0" borderId="92" applyNumberFormat="0" applyFill="0" applyAlignment="0" applyProtection="0"/>
    <xf numFmtId="0" fontId="102" fillId="68" borderId="91" applyNumberFormat="0" applyAlignment="0" applyProtection="0"/>
    <xf numFmtId="0" fontId="96" fillId="81" borderId="91" applyNumberFormat="0" applyAlignment="0" applyProtection="0"/>
    <xf numFmtId="0" fontId="104" fillId="0" borderId="92" applyNumberFormat="0" applyFill="0" applyAlignment="0" applyProtection="0"/>
    <xf numFmtId="0" fontId="96" fillId="81" borderId="91" applyNumberFormat="0" applyAlignment="0" applyProtection="0"/>
    <xf numFmtId="0" fontId="95" fillId="81" borderId="91" applyNumberFormat="0" applyAlignment="0" applyProtection="0"/>
    <xf numFmtId="0" fontId="92" fillId="81" borderId="90" applyNumberFormat="0" applyAlignment="0" applyProtection="0"/>
    <xf numFmtId="0" fontId="102" fillId="68" borderId="91" applyNumberFormat="0" applyAlignment="0" applyProtection="0"/>
    <xf numFmtId="0" fontId="77" fillId="59" borderId="99">
      <alignment horizontal="right" vertical="center"/>
    </xf>
    <xf numFmtId="0" fontId="95" fillId="81" borderId="91" applyNumberFormat="0" applyAlignment="0" applyProtection="0"/>
    <xf numFmtId="0" fontId="87" fillId="84" borderId="93" applyNumberFormat="0" applyFont="0" applyAlignment="0" applyProtection="0"/>
    <xf numFmtId="49" fontId="47" fillId="0" borderId="94" applyNumberFormat="0" applyFont="0" applyFill="0" applyBorder="0" applyProtection="0">
      <alignment horizontal="left" vertical="center" indent="2"/>
    </xf>
    <xf numFmtId="0" fontId="77" fillId="59" borderId="94">
      <alignment horizontal="right" vertical="center"/>
    </xf>
    <xf numFmtId="0" fontId="77" fillId="59" borderId="94">
      <alignment horizontal="right" vertical="center"/>
    </xf>
    <xf numFmtId="0" fontId="104" fillId="0" borderId="92" applyNumberFormat="0" applyFill="0" applyAlignment="0" applyProtection="0"/>
    <xf numFmtId="49" fontId="47" fillId="0" borderId="94" applyNumberFormat="0" applyFont="0" applyFill="0" applyBorder="0" applyProtection="0">
      <alignment horizontal="left" vertical="center" indent="2"/>
    </xf>
    <xf numFmtId="0" fontId="102" fillId="68" borderId="91" applyNumberFormat="0" applyAlignment="0" applyProtection="0"/>
    <xf numFmtId="0" fontId="92" fillId="81" borderId="95" applyNumberFormat="0" applyAlignment="0" applyProtection="0"/>
    <xf numFmtId="0" fontId="95" fillId="81" borderId="91" applyNumberFormat="0" applyAlignment="0" applyProtection="0"/>
    <xf numFmtId="0" fontId="101" fillId="68" borderId="91" applyNumberFormat="0" applyAlignment="0" applyProtection="0"/>
    <xf numFmtId="171" fontId="47" fillId="62" borderId="94" applyNumberFormat="0" applyFont="0" applyBorder="0" applyAlignment="0" applyProtection="0">
      <alignment horizontal="right" vertical="center"/>
    </xf>
    <xf numFmtId="0" fontId="91" fillId="81" borderId="90" applyNumberFormat="0" applyAlignment="0" applyProtection="0"/>
    <xf numFmtId="0" fontId="102" fillId="68" borderId="91" applyNumberFormat="0" applyAlignment="0" applyProtection="0"/>
    <xf numFmtId="4" fontId="47" fillId="0" borderId="94" applyFill="0" applyBorder="0" applyProtection="0">
      <alignment horizontal="right" vertical="center"/>
    </xf>
    <xf numFmtId="0" fontId="101" fillId="68" borderId="91" applyNumberFormat="0" applyAlignment="0" applyProtection="0"/>
    <xf numFmtId="0" fontId="104" fillId="0" borderId="92" applyNumberFormat="0" applyFill="0" applyAlignment="0" applyProtection="0"/>
    <xf numFmtId="0" fontId="87" fillId="84" borderId="93" applyNumberFormat="0" applyFont="0" applyAlignment="0" applyProtection="0"/>
    <xf numFmtId="0" fontId="77" fillId="58" borderId="99">
      <alignment horizontal="right" vertical="center"/>
    </xf>
    <xf numFmtId="0" fontId="102" fillId="68" borderId="91" applyNumberFormat="0" applyAlignment="0" applyProtection="0"/>
    <xf numFmtId="0" fontId="96" fillId="81" borderId="91" applyNumberFormat="0" applyAlignment="0" applyProtection="0"/>
    <xf numFmtId="4" fontId="78" fillId="58" borderId="94">
      <alignment horizontal="right" vertical="center"/>
    </xf>
    <xf numFmtId="0" fontId="104" fillId="0" borderId="92" applyNumberFormat="0" applyFill="0" applyAlignment="0" applyProtection="0"/>
    <xf numFmtId="0" fontId="92" fillId="81" borderId="90" applyNumberFormat="0" applyAlignment="0" applyProtection="0"/>
    <xf numFmtId="4" fontId="47" fillId="61" borderId="94"/>
    <xf numFmtId="0" fontId="92" fillId="81" borderId="90" applyNumberFormat="0" applyAlignment="0" applyProtection="0"/>
    <xf numFmtId="0" fontId="92" fillId="81" borderId="90" applyNumberFormat="0" applyAlignment="0" applyProtection="0"/>
    <xf numFmtId="0" fontId="87" fillId="84" borderId="98" applyNumberFormat="0" applyFont="0" applyAlignment="0" applyProtection="0"/>
    <xf numFmtId="0" fontId="103" fillId="0" borderId="92" applyNumberFormat="0" applyFill="0" applyAlignment="0" applyProtection="0"/>
    <xf numFmtId="0" fontId="77" fillId="58" borderId="94">
      <alignment horizontal="right" vertical="center"/>
    </xf>
    <xf numFmtId="0" fontId="10" fillId="84" borderId="103" applyNumberFormat="0" applyFont="0" applyAlignment="0" applyProtection="0"/>
    <xf numFmtId="0" fontId="104" fillId="0" borderId="92" applyNumberFormat="0" applyFill="0" applyAlignment="0" applyProtection="0"/>
    <xf numFmtId="0" fontId="92" fillId="81" borderId="90" applyNumberFormat="0" applyAlignment="0" applyProtection="0"/>
    <xf numFmtId="49" fontId="47" fillId="0" borderId="94" applyNumberFormat="0" applyFont="0" applyFill="0" applyBorder="0" applyProtection="0">
      <alignment horizontal="left" vertical="center" indent="2"/>
    </xf>
    <xf numFmtId="0" fontId="10" fillId="84" borderId="93" applyNumberFormat="0" applyFont="0" applyAlignment="0" applyProtection="0"/>
    <xf numFmtId="0" fontId="96" fillId="81" borderId="91" applyNumberFormat="0" applyAlignment="0" applyProtection="0"/>
    <xf numFmtId="0" fontId="92" fillId="81" borderId="90" applyNumberFormat="0" applyAlignment="0" applyProtection="0"/>
    <xf numFmtId="0" fontId="96" fillId="81" borderId="91" applyNumberFormat="0" applyAlignment="0" applyProtection="0"/>
    <xf numFmtId="4" fontId="78" fillId="58" borderId="99">
      <alignment horizontal="right" vertical="center"/>
    </xf>
    <xf numFmtId="0" fontId="103" fillId="0" borderId="92" applyNumberFormat="0" applyFill="0" applyAlignment="0" applyProtection="0"/>
    <xf numFmtId="0" fontId="96" fillId="81" borderId="91" applyNumberFormat="0" applyAlignment="0" applyProtection="0"/>
    <xf numFmtId="0" fontId="10" fillId="84" borderId="93" applyNumberFormat="0" applyFont="0" applyAlignment="0" applyProtection="0"/>
    <xf numFmtId="0" fontId="87" fillId="84" borderId="93" applyNumberFormat="0" applyFont="0" applyAlignment="0" applyProtection="0"/>
    <xf numFmtId="0" fontId="103" fillId="0" borderId="92" applyNumberFormat="0" applyFill="0" applyAlignment="0" applyProtection="0"/>
    <xf numFmtId="0" fontId="91" fillId="81" borderId="90" applyNumberFormat="0" applyAlignment="0" applyProtection="0"/>
    <xf numFmtId="0" fontId="103" fillId="0" borderId="92" applyNumberFormat="0" applyFill="0" applyAlignment="0" applyProtection="0"/>
    <xf numFmtId="0" fontId="101" fillId="68" borderId="91" applyNumberFormat="0" applyAlignment="0" applyProtection="0"/>
    <xf numFmtId="4" fontId="78" fillId="58" borderId="99">
      <alignment horizontal="right" vertical="center"/>
    </xf>
    <xf numFmtId="49" fontId="76" fillId="0" borderId="94" applyNumberFormat="0" applyFill="0" applyBorder="0" applyProtection="0">
      <alignment horizontal="left" vertical="center"/>
    </xf>
    <xf numFmtId="0" fontId="96" fillId="81" borderId="91" applyNumberFormat="0" applyAlignment="0" applyProtection="0"/>
    <xf numFmtId="0" fontId="104" fillId="0" borderId="92" applyNumberFormat="0" applyFill="0" applyAlignment="0" applyProtection="0"/>
    <xf numFmtId="0" fontId="92" fillId="81" borderId="100" applyNumberFormat="0" applyAlignment="0" applyProtection="0"/>
    <xf numFmtId="4" fontId="77" fillId="59" borderId="94">
      <alignment horizontal="right" vertical="center"/>
    </xf>
    <xf numFmtId="0" fontId="91" fillId="81" borderId="90" applyNumberFormat="0" applyAlignment="0" applyProtection="0"/>
    <xf numFmtId="4" fontId="77" fillId="59" borderId="99">
      <alignment horizontal="right" vertical="center"/>
    </xf>
    <xf numFmtId="0" fontId="101" fillId="68" borderId="91" applyNumberFormat="0" applyAlignment="0" applyProtection="0"/>
    <xf numFmtId="0" fontId="102" fillId="68" borderId="91" applyNumberFormat="0" applyAlignment="0" applyProtection="0"/>
    <xf numFmtId="0" fontId="102" fillId="68" borderId="91" applyNumberFormat="0" applyAlignment="0" applyProtection="0"/>
    <xf numFmtId="0" fontId="91" fillId="81" borderId="100" applyNumberFormat="0" applyAlignment="0" applyProtection="0"/>
    <xf numFmtId="0" fontId="92" fillId="81" borderId="95" applyNumberFormat="0" applyAlignment="0" applyProtection="0"/>
    <xf numFmtId="0" fontId="101" fillId="68" borderId="96" applyNumberFormat="0" applyAlignment="0" applyProtection="0"/>
    <xf numFmtId="0" fontId="92" fillId="81" borderId="90" applyNumberFormat="0" applyAlignment="0" applyProtection="0"/>
    <xf numFmtId="0" fontId="91" fillId="81" borderId="95" applyNumberFormat="0" applyAlignment="0" applyProtection="0"/>
    <xf numFmtId="0" fontId="87" fillId="84" borderId="98" applyNumberFormat="0" applyFont="0" applyAlignment="0" applyProtection="0"/>
    <xf numFmtId="0" fontId="77" fillId="59" borderId="94">
      <alignment horizontal="right" vertical="center"/>
    </xf>
    <xf numFmtId="0" fontId="92" fillId="81" borderId="100" applyNumberFormat="0" applyAlignment="0" applyProtection="0"/>
    <xf numFmtId="0" fontId="102" fillId="68" borderId="91" applyNumberFormat="0" applyAlignment="0" applyProtection="0"/>
    <xf numFmtId="0" fontId="101" fillId="68" borderId="96" applyNumberFormat="0" applyAlignment="0" applyProtection="0"/>
    <xf numFmtId="0" fontId="87" fillId="84" borderId="93" applyNumberFormat="0" applyFont="0" applyAlignment="0" applyProtection="0"/>
    <xf numFmtId="0" fontId="77" fillId="58" borderId="94">
      <alignment horizontal="right" vertical="center"/>
    </xf>
    <xf numFmtId="0" fontId="96" fillId="81" borderId="91" applyNumberFormat="0" applyAlignment="0" applyProtection="0"/>
    <xf numFmtId="0" fontId="96" fillId="81" borderId="91" applyNumberFormat="0" applyAlignment="0" applyProtection="0"/>
    <xf numFmtId="0" fontId="101" fillId="68" borderId="91" applyNumberFormat="0" applyAlignment="0" applyProtection="0"/>
    <xf numFmtId="0" fontId="96" fillId="81" borderId="91" applyNumberFormat="0" applyAlignment="0" applyProtection="0"/>
    <xf numFmtId="0" fontId="104" fillId="0" borderId="92" applyNumberFormat="0" applyFill="0" applyAlignment="0" applyProtection="0"/>
    <xf numFmtId="0" fontId="103" fillId="0" borderId="92" applyNumberFormat="0" applyFill="0" applyAlignment="0" applyProtection="0"/>
    <xf numFmtId="0" fontId="95" fillId="81" borderId="96" applyNumberFormat="0" applyAlignment="0" applyProtection="0"/>
    <xf numFmtId="0" fontId="87" fillId="84" borderId="103" applyNumberFormat="0" applyFont="0" applyAlignment="0" applyProtection="0"/>
    <xf numFmtId="0" fontId="10" fillId="84" borderId="98" applyNumberFormat="0" applyFont="0" applyAlignment="0" applyProtection="0"/>
    <xf numFmtId="49" fontId="47" fillId="0" borderId="99" applyNumberFormat="0" applyFont="0" applyFill="0" applyBorder="0" applyProtection="0">
      <alignment horizontal="left" vertical="center" indent="2"/>
    </xf>
    <xf numFmtId="0" fontId="104" fillId="0" borderId="92" applyNumberFormat="0" applyFill="0" applyAlignment="0" applyProtection="0"/>
    <xf numFmtId="0" fontId="91" fillId="81" borderId="90" applyNumberFormat="0" applyAlignment="0" applyProtection="0"/>
    <xf numFmtId="0" fontId="104" fillId="0" borderId="92" applyNumberFormat="0" applyFill="0" applyAlignment="0" applyProtection="0"/>
    <xf numFmtId="0" fontId="103" fillId="0" borderId="92" applyNumberFormat="0" applyFill="0" applyAlignment="0" applyProtection="0"/>
    <xf numFmtId="0" fontId="101" fillId="68" borderId="91" applyNumberFormat="0" applyAlignment="0" applyProtection="0"/>
    <xf numFmtId="0" fontId="103" fillId="0" borderId="92" applyNumberFormat="0" applyFill="0" applyAlignment="0" applyProtection="0"/>
    <xf numFmtId="0" fontId="87" fillId="84" borderId="93" applyNumberFormat="0" applyFont="0" applyAlignment="0" applyProtection="0"/>
    <xf numFmtId="0" fontId="91" fillId="81" borderId="90" applyNumberFormat="0" applyAlignment="0" applyProtection="0"/>
    <xf numFmtId="0" fontId="92" fillId="81" borderId="90" applyNumberFormat="0" applyAlignment="0" applyProtection="0"/>
    <xf numFmtId="0" fontId="102" fillId="68" borderId="91" applyNumberFormat="0" applyAlignment="0" applyProtection="0"/>
    <xf numFmtId="0" fontId="92" fillId="81" borderId="90" applyNumberFormat="0" applyAlignment="0" applyProtection="0"/>
    <xf numFmtId="171" fontId="47" fillId="62" borderId="94" applyNumberFormat="0" applyFont="0" applyBorder="0" applyAlignment="0" applyProtection="0">
      <alignment horizontal="right" vertical="center"/>
    </xf>
    <xf numFmtId="0" fontId="96" fillId="81" borderId="96" applyNumberFormat="0" applyAlignment="0" applyProtection="0"/>
    <xf numFmtId="0" fontId="102" fillId="68" borderId="91" applyNumberFormat="0" applyAlignment="0" applyProtection="0"/>
    <xf numFmtId="0" fontId="102" fillId="68" borderId="91" applyNumberFormat="0" applyAlignment="0" applyProtection="0"/>
    <xf numFmtId="0" fontId="96" fillId="81" borderId="91" applyNumberFormat="0" applyAlignment="0" applyProtection="0"/>
    <xf numFmtId="0" fontId="101" fillId="68" borderId="96" applyNumberFormat="0" applyAlignment="0" applyProtection="0"/>
    <xf numFmtId="0" fontId="104" fillId="0" borderId="92" applyNumberFormat="0" applyFill="0" applyAlignment="0" applyProtection="0"/>
    <xf numFmtId="0" fontId="96" fillId="81" borderId="91" applyNumberFormat="0" applyAlignment="0" applyProtection="0"/>
    <xf numFmtId="0" fontId="101" fillId="68" borderId="91" applyNumberFormat="0" applyAlignment="0" applyProtection="0"/>
    <xf numFmtId="0" fontId="101" fillId="68" borderId="91" applyNumberFormat="0" applyAlignment="0" applyProtection="0"/>
    <xf numFmtId="0" fontId="101" fillId="68" borderId="91" applyNumberFormat="0" applyAlignment="0" applyProtection="0"/>
    <xf numFmtId="0" fontId="92" fillId="81" borderId="90" applyNumberFormat="0" applyAlignment="0" applyProtection="0"/>
    <xf numFmtId="0" fontId="104" fillId="0" borderId="92" applyNumberFormat="0" applyFill="0" applyAlignment="0" applyProtection="0"/>
    <xf numFmtId="0" fontId="102" fillId="68" borderId="91" applyNumberFormat="0" applyAlignment="0" applyProtection="0"/>
    <xf numFmtId="0" fontId="104" fillId="0" borderId="92" applyNumberFormat="0" applyFill="0" applyAlignment="0" applyProtection="0"/>
    <xf numFmtId="0" fontId="104" fillId="0" borderId="92" applyNumberFormat="0" applyFill="0" applyAlignment="0" applyProtection="0"/>
    <xf numFmtId="0" fontId="102" fillId="68" borderId="91" applyNumberFormat="0" applyAlignment="0" applyProtection="0"/>
    <xf numFmtId="4" fontId="78" fillId="58" borderId="94">
      <alignment horizontal="right" vertical="center"/>
    </xf>
    <xf numFmtId="0" fontId="87" fillId="84" borderId="98" applyNumberFormat="0" applyFont="0" applyAlignment="0" applyProtection="0"/>
    <xf numFmtId="0" fontId="77" fillId="59" borderId="99">
      <alignment horizontal="right" vertical="center"/>
    </xf>
    <xf numFmtId="0" fontId="92" fillId="81" borderId="95" applyNumberFormat="0" applyAlignment="0" applyProtection="0"/>
    <xf numFmtId="0" fontId="87" fillId="84" borderId="93" applyNumberFormat="0" applyFont="0" applyAlignment="0" applyProtection="0"/>
    <xf numFmtId="0" fontId="95" fillId="81" borderId="91" applyNumberFormat="0" applyAlignment="0" applyProtection="0"/>
    <xf numFmtId="0" fontId="104" fillId="0" borderId="92" applyNumberFormat="0" applyFill="0" applyAlignment="0" applyProtection="0"/>
    <xf numFmtId="0" fontId="102" fillId="68" borderId="91" applyNumberFormat="0" applyAlignment="0" applyProtection="0"/>
    <xf numFmtId="0" fontId="47" fillId="0" borderId="94" applyNumberFormat="0" applyFill="0" applyAlignment="0" applyProtection="0"/>
    <xf numFmtId="0" fontId="96" fillId="81" borderId="91" applyNumberFormat="0" applyAlignment="0" applyProtection="0"/>
    <xf numFmtId="0" fontId="102" fillId="68" borderId="91" applyNumberFormat="0" applyAlignment="0" applyProtection="0"/>
    <xf numFmtId="4" fontId="77" fillId="58" borderId="94">
      <alignment horizontal="right" vertical="center"/>
    </xf>
    <xf numFmtId="0" fontId="87" fillId="84" borderId="103" applyNumberFormat="0" applyFont="0" applyAlignment="0" applyProtection="0"/>
    <xf numFmtId="0" fontId="104" fillId="0" borderId="92" applyNumberFormat="0" applyFill="0" applyAlignment="0" applyProtection="0"/>
    <xf numFmtId="0" fontId="96" fillId="81" borderId="96" applyNumberFormat="0" applyAlignment="0" applyProtection="0"/>
    <xf numFmtId="0" fontId="96" fillId="81" borderId="91" applyNumberFormat="0" applyAlignment="0" applyProtection="0"/>
    <xf numFmtId="0" fontId="95" fillId="81" borderId="91" applyNumberFormat="0" applyAlignment="0" applyProtection="0"/>
    <xf numFmtId="0" fontId="77" fillId="59" borderId="89">
      <alignment horizontal="right" vertical="center"/>
    </xf>
    <xf numFmtId="0" fontId="92" fillId="81" borderId="90" applyNumberFormat="0" applyAlignment="0" applyProtection="0"/>
    <xf numFmtId="4" fontId="77" fillId="59" borderId="89">
      <alignment horizontal="right" vertical="center"/>
    </xf>
    <xf numFmtId="0" fontId="95" fillId="81" borderId="91" applyNumberFormat="0" applyAlignment="0" applyProtection="0"/>
    <xf numFmtId="0" fontId="77" fillId="59" borderId="89">
      <alignment horizontal="right" vertical="center"/>
    </xf>
    <xf numFmtId="0" fontId="103" fillId="0" borderId="92" applyNumberFormat="0" applyFill="0" applyAlignment="0" applyProtection="0"/>
    <xf numFmtId="4" fontId="77" fillId="58" borderId="99">
      <alignment horizontal="right" vertical="center"/>
    </xf>
    <xf numFmtId="0" fontId="102" fillId="68" borderId="91" applyNumberFormat="0" applyAlignment="0" applyProtection="0"/>
    <xf numFmtId="0" fontId="96" fillId="81" borderId="96" applyNumberFormat="0" applyAlignment="0" applyProtection="0"/>
    <xf numFmtId="0" fontId="47" fillId="0" borderId="104">
      <alignment horizontal="right" vertical="center"/>
    </xf>
    <xf numFmtId="0" fontId="87" fillId="84" borderId="93" applyNumberFormat="0" applyFont="0" applyAlignment="0" applyProtection="0"/>
    <xf numFmtId="0" fontId="96" fillId="81" borderId="91" applyNumberFormat="0" applyAlignment="0" applyProtection="0"/>
    <xf numFmtId="0" fontId="95" fillId="81" borderId="96" applyNumberFormat="0" applyAlignment="0" applyProtection="0"/>
    <xf numFmtId="0" fontId="101" fillId="68" borderId="96" applyNumberFormat="0" applyAlignment="0" applyProtection="0"/>
    <xf numFmtId="4" fontId="77" fillId="59" borderId="94">
      <alignment horizontal="right" vertical="center"/>
    </xf>
    <xf numFmtId="0" fontId="103" fillId="0" borderId="92" applyNumberFormat="0" applyFill="0" applyAlignment="0" applyProtection="0"/>
    <xf numFmtId="0" fontId="96" fillId="81" borderId="91" applyNumberFormat="0" applyAlignment="0" applyProtection="0"/>
    <xf numFmtId="0" fontId="96" fillId="81" borderId="91" applyNumberFormat="0" applyAlignment="0" applyProtection="0"/>
    <xf numFmtId="0" fontId="87" fillId="84" borderId="98" applyNumberFormat="0" applyFont="0" applyAlignment="0" applyProtection="0"/>
    <xf numFmtId="0" fontId="104" fillId="0" borderId="92" applyNumberFormat="0" applyFill="0" applyAlignment="0" applyProtection="0"/>
    <xf numFmtId="0" fontId="103" fillId="0" borderId="92" applyNumberFormat="0" applyFill="0" applyAlignment="0" applyProtection="0"/>
    <xf numFmtId="0" fontId="102" fillId="68" borderId="91" applyNumberFormat="0" applyAlignment="0" applyProtection="0"/>
    <xf numFmtId="0" fontId="104" fillId="0" borderId="92" applyNumberFormat="0" applyFill="0" applyAlignment="0" applyProtection="0"/>
    <xf numFmtId="0" fontId="96" fillId="81" borderId="91" applyNumberFormat="0" applyAlignment="0" applyProtection="0"/>
    <xf numFmtId="0" fontId="77" fillId="58" borderId="99">
      <alignment horizontal="right" vertical="center"/>
    </xf>
    <xf numFmtId="0" fontId="102" fillId="68" borderId="91" applyNumberFormat="0" applyAlignment="0" applyProtection="0"/>
    <xf numFmtId="0" fontId="103" fillId="0" borderId="92" applyNumberFormat="0" applyFill="0" applyAlignment="0" applyProtection="0"/>
    <xf numFmtId="0" fontId="101" fillId="68" borderId="91" applyNumberFormat="0" applyAlignment="0" applyProtection="0"/>
    <xf numFmtId="0" fontId="47" fillId="61" borderId="94"/>
    <xf numFmtId="0" fontId="77" fillId="59" borderId="94">
      <alignment horizontal="right" vertical="center"/>
    </xf>
    <xf numFmtId="0" fontId="95" fillId="81" borderId="96" applyNumberFormat="0" applyAlignment="0" applyProtection="0"/>
    <xf numFmtId="0" fontId="91" fillId="81" borderId="90" applyNumberFormat="0" applyAlignment="0" applyProtection="0"/>
    <xf numFmtId="0" fontId="104" fillId="0" borderId="92" applyNumberFormat="0" applyFill="0" applyAlignment="0" applyProtection="0"/>
    <xf numFmtId="0" fontId="95" fillId="81" borderId="91" applyNumberFormat="0" applyAlignment="0" applyProtection="0"/>
    <xf numFmtId="0" fontId="95" fillId="81" borderId="91" applyNumberFormat="0" applyAlignment="0" applyProtection="0"/>
    <xf numFmtId="0" fontId="91" fillId="81" borderId="90" applyNumberFormat="0" applyAlignment="0" applyProtection="0"/>
    <xf numFmtId="4" fontId="77" fillId="59" borderId="94">
      <alignment horizontal="right" vertical="center"/>
    </xf>
    <xf numFmtId="0" fontId="96" fillId="81" borderId="91" applyNumberFormat="0" applyAlignment="0" applyProtection="0"/>
    <xf numFmtId="0" fontId="92" fillId="81" borderId="95" applyNumberFormat="0" applyAlignment="0" applyProtection="0"/>
    <xf numFmtId="0" fontId="96" fillId="81" borderId="91" applyNumberFormat="0" applyAlignment="0" applyProtection="0"/>
    <xf numFmtId="0" fontId="102" fillId="68" borderId="91" applyNumberFormat="0" applyAlignment="0" applyProtection="0"/>
    <xf numFmtId="0" fontId="103" fillId="0" borderId="97" applyNumberFormat="0" applyFill="0" applyAlignment="0" applyProtection="0"/>
    <xf numFmtId="49" fontId="47" fillId="0" borderId="94" applyNumberFormat="0" applyFont="0" applyFill="0" applyBorder="0" applyProtection="0">
      <alignment horizontal="left" vertical="center" indent="2"/>
    </xf>
    <xf numFmtId="0" fontId="91" fillId="81" borderId="90" applyNumberFormat="0" applyAlignment="0" applyProtection="0"/>
    <xf numFmtId="0" fontId="95" fillId="81" borderId="91" applyNumberFormat="0" applyAlignment="0" applyProtection="0"/>
    <xf numFmtId="0" fontId="91" fillId="81" borderId="90" applyNumberFormat="0" applyAlignment="0" applyProtection="0"/>
    <xf numFmtId="0" fontId="102" fillId="68" borderId="91" applyNumberFormat="0" applyAlignment="0" applyProtection="0"/>
    <xf numFmtId="49" fontId="47" fillId="0" borderId="94" applyNumberFormat="0" applyFont="0" applyFill="0" applyBorder="0" applyProtection="0">
      <alignment horizontal="left" vertical="center" indent="2"/>
    </xf>
    <xf numFmtId="49" fontId="47" fillId="0" borderId="99" applyNumberFormat="0" applyFont="0" applyFill="0" applyBorder="0" applyProtection="0">
      <alignment horizontal="left" vertical="center" indent="2"/>
    </xf>
    <xf numFmtId="0" fontId="102" fillId="68" borderId="91" applyNumberFormat="0" applyAlignment="0" applyProtection="0"/>
    <xf numFmtId="0" fontId="103" fillId="0" borderId="92" applyNumberFormat="0" applyFill="0" applyAlignment="0" applyProtection="0"/>
    <xf numFmtId="0" fontId="96" fillId="81" borderId="91" applyNumberFormat="0" applyAlignment="0" applyProtection="0"/>
    <xf numFmtId="0" fontId="102" fillId="68" borderId="91" applyNumberFormat="0" applyAlignment="0" applyProtection="0"/>
    <xf numFmtId="0" fontId="102" fillId="68" borderId="96" applyNumberFormat="0" applyAlignment="0" applyProtection="0"/>
    <xf numFmtId="0" fontId="95" fillId="81" borderId="91" applyNumberFormat="0" applyAlignment="0" applyProtection="0"/>
    <xf numFmtId="0" fontId="87" fillId="84" borderId="93" applyNumberFormat="0" applyFont="0" applyAlignment="0" applyProtection="0"/>
    <xf numFmtId="0" fontId="47" fillId="0" borderId="94">
      <alignment horizontal="right" vertical="center"/>
    </xf>
    <xf numFmtId="0" fontId="102" fillId="68" borderId="91" applyNumberFormat="0" applyAlignment="0" applyProtection="0"/>
    <xf numFmtId="0" fontId="102" fillId="68" borderId="91" applyNumberFormat="0" applyAlignment="0" applyProtection="0"/>
    <xf numFmtId="0" fontId="102" fillId="68" borderId="91" applyNumberFormat="0" applyAlignment="0" applyProtection="0"/>
    <xf numFmtId="0" fontId="92" fillId="81" borderId="90" applyNumberFormat="0" applyAlignment="0" applyProtection="0"/>
    <xf numFmtId="0" fontId="95" fillId="81" borderId="91" applyNumberFormat="0" applyAlignment="0" applyProtection="0"/>
    <xf numFmtId="0" fontId="95" fillId="81" borderId="91" applyNumberFormat="0" applyAlignment="0" applyProtection="0"/>
    <xf numFmtId="4" fontId="77" fillId="59" borderId="99">
      <alignment horizontal="right" vertical="center"/>
    </xf>
    <xf numFmtId="0" fontId="87" fillId="84" borderId="98" applyNumberFormat="0" applyFont="0" applyAlignment="0" applyProtection="0"/>
    <xf numFmtId="0" fontId="102" fillId="68" borderId="91" applyNumberFormat="0" applyAlignment="0" applyProtection="0"/>
    <xf numFmtId="0" fontId="77" fillId="58" borderId="94">
      <alignment horizontal="right" vertical="center"/>
    </xf>
    <xf numFmtId="0" fontId="95" fillId="81" borderId="91" applyNumberFormat="0" applyAlignment="0" applyProtection="0"/>
    <xf numFmtId="0" fontId="102" fillId="68" borderId="91" applyNumberFormat="0" applyAlignment="0" applyProtection="0"/>
    <xf numFmtId="0" fontId="101" fillId="68" borderId="91" applyNumberFormat="0" applyAlignment="0" applyProtection="0"/>
    <xf numFmtId="0" fontId="96" fillId="81" borderId="96" applyNumberFormat="0" applyAlignment="0" applyProtection="0"/>
    <xf numFmtId="0" fontId="96" fillId="81" borderId="91" applyNumberFormat="0" applyAlignment="0" applyProtection="0"/>
    <xf numFmtId="0" fontId="104" fillId="0" borderId="92" applyNumberFormat="0" applyFill="0" applyAlignment="0" applyProtection="0"/>
    <xf numFmtId="0" fontId="95" fillId="81" borderId="91" applyNumberFormat="0" applyAlignment="0" applyProtection="0"/>
    <xf numFmtId="0" fontId="101" fillId="68" borderId="91" applyNumberFormat="0" applyAlignment="0" applyProtection="0"/>
    <xf numFmtId="0" fontId="96" fillId="81" borderId="91" applyNumberFormat="0" applyAlignment="0" applyProtection="0"/>
    <xf numFmtId="0" fontId="101" fillId="68" borderId="96" applyNumberFormat="0" applyAlignment="0" applyProtection="0"/>
    <xf numFmtId="0" fontId="96" fillId="81" borderId="91" applyNumberFormat="0" applyAlignment="0" applyProtection="0"/>
    <xf numFmtId="0" fontId="91" fillId="81" borderId="90" applyNumberFormat="0" applyAlignment="0" applyProtection="0"/>
    <xf numFmtId="0" fontId="104" fillId="0" borderId="92" applyNumberFormat="0" applyFill="0" applyAlignment="0" applyProtection="0"/>
    <xf numFmtId="0" fontId="96" fillId="81" borderId="91" applyNumberFormat="0" applyAlignment="0" applyProtection="0"/>
    <xf numFmtId="0" fontId="92" fillId="81" borderId="90" applyNumberFormat="0" applyAlignment="0" applyProtection="0"/>
    <xf numFmtId="0" fontId="103" fillId="0" borderId="102" applyNumberFormat="0" applyFill="0" applyAlignment="0" applyProtection="0"/>
    <xf numFmtId="0" fontId="103" fillId="0" borderId="92" applyNumberFormat="0" applyFill="0" applyAlignment="0" applyProtection="0"/>
    <xf numFmtId="0" fontId="101" fillId="68" borderId="91" applyNumberFormat="0" applyAlignment="0" applyProtection="0"/>
    <xf numFmtId="0" fontId="96" fillId="81" borderId="91" applyNumberFormat="0" applyAlignment="0" applyProtection="0"/>
    <xf numFmtId="0" fontId="10" fillId="84" borderId="93" applyNumberFormat="0" applyFont="0" applyAlignment="0" applyProtection="0"/>
    <xf numFmtId="4" fontId="77" fillId="59" borderId="94">
      <alignment horizontal="right" vertical="center"/>
    </xf>
    <xf numFmtId="0" fontId="95" fillId="81" borderId="91" applyNumberFormat="0" applyAlignment="0" applyProtection="0"/>
    <xf numFmtId="0" fontId="78" fillId="58" borderId="94">
      <alignment horizontal="right" vertical="center"/>
    </xf>
    <xf numFmtId="0" fontId="96" fillId="81" borderId="91" applyNumberFormat="0" applyAlignment="0" applyProtection="0"/>
    <xf numFmtId="0" fontId="10" fillId="84" borderId="93" applyNumberFormat="0" applyFont="0" applyAlignment="0" applyProtection="0"/>
    <xf numFmtId="0" fontId="91" fillId="81" borderId="90" applyNumberFormat="0" applyAlignment="0" applyProtection="0"/>
    <xf numFmtId="0" fontId="10" fillId="84" borderId="93" applyNumberFormat="0" applyFont="0" applyAlignment="0" applyProtection="0"/>
    <xf numFmtId="0" fontId="101" fillId="68" borderId="91" applyNumberFormat="0" applyAlignment="0" applyProtection="0"/>
    <xf numFmtId="0" fontId="77" fillId="58" borderId="99">
      <alignment horizontal="right" vertical="center"/>
    </xf>
    <xf numFmtId="0" fontId="96" fillId="81" borderId="91" applyNumberFormat="0" applyAlignment="0" applyProtection="0"/>
    <xf numFmtId="0" fontId="96" fillId="81" borderId="91" applyNumberFormat="0" applyAlignment="0" applyProtection="0"/>
    <xf numFmtId="49" fontId="47" fillId="0" borderId="99" applyNumberFormat="0" applyFont="0" applyFill="0" applyBorder="0" applyProtection="0">
      <alignment horizontal="left" vertical="center" indent="2"/>
    </xf>
    <xf numFmtId="0" fontId="92" fillId="81" borderId="95" applyNumberFormat="0" applyAlignment="0" applyProtection="0"/>
    <xf numFmtId="0" fontId="102" fillId="68" borderId="91" applyNumberFormat="0" applyAlignment="0" applyProtection="0"/>
    <xf numFmtId="0" fontId="102" fillId="68" borderId="91" applyNumberFormat="0" applyAlignment="0" applyProtection="0"/>
    <xf numFmtId="0" fontId="95" fillId="81" borderId="96" applyNumberFormat="0" applyAlignment="0" applyProtection="0"/>
    <xf numFmtId="0" fontId="103" fillId="0" borderId="92" applyNumberFormat="0" applyFill="0" applyAlignment="0" applyProtection="0"/>
    <xf numFmtId="0" fontId="95" fillId="81" borderId="91" applyNumberFormat="0" applyAlignment="0" applyProtection="0"/>
    <xf numFmtId="0" fontId="103" fillId="0" borderId="97" applyNumberFormat="0" applyFill="0" applyAlignment="0" applyProtection="0"/>
    <xf numFmtId="0" fontId="101" fillId="68" borderId="91" applyNumberFormat="0" applyAlignment="0" applyProtection="0"/>
    <xf numFmtId="0" fontId="102" fillId="68" borderId="91" applyNumberFormat="0" applyAlignment="0" applyProtection="0"/>
    <xf numFmtId="0" fontId="77" fillId="59" borderId="94">
      <alignment horizontal="right" vertical="center"/>
    </xf>
    <xf numFmtId="0" fontId="87" fillId="84" borderId="93" applyNumberFormat="0" applyFont="0" applyAlignment="0" applyProtection="0"/>
    <xf numFmtId="0" fontId="101" fillId="68" borderId="91" applyNumberFormat="0" applyAlignment="0" applyProtection="0"/>
    <xf numFmtId="0" fontId="96" fillId="81" borderId="91" applyNumberFormat="0" applyAlignment="0" applyProtection="0"/>
    <xf numFmtId="0" fontId="104" fillId="0" borderId="92" applyNumberFormat="0" applyFill="0" applyAlignment="0" applyProtection="0"/>
    <xf numFmtId="0" fontId="103" fillId="0" borderId="92" applyNumberFormat="0" applyFill="0" applyAlignment="0" applyProtection="0"/>
    <xf numFmtId="0" fontId="91" fillId="81" borderId="90" applyNumberFormat="0" applyAlignment="0" applyProtection="0"/>
    <xf numFmtId="4" fontId="47" fillId="0" borderId="94" applyFill="0" applyBorder="0" applyProtection="0">
      <alignment horizontal="right" vertical="center"/>
    </xf>
    <xf numFmtId="0" fontId="102" fillId="68" borderId="96" applyNumberFormat="0" applyAlignment="0" applyProtection="0"/>
    <xf numFmtId="0" fontId="10" fillId="84" borderId="93" applyNumberFormat="0" applyFont="0" applyAlignment="0" applyProtection="0"/>
    <xf numFmtId="0" fontId="96" fillId="81" borderId="91" applyNumberFormat="0" applyAlignment="0" applyProtection="0"/>
    <xf numFmtId="4" fontId="77" fillId="58" borderId="94">
      <alignment horizontal="right" vertical="center"/>
    </xf>
    <xf numFmtId="0" fontId="78" fillId="58" borderId="94">
      <alignment horizontal="right" vertical="center"/>
    </xf>
    <xf numFmtId="0" fontId="102" fillId="68" borderId="96" applyNumberFormat="0" applyAlignment="0" applyProtection="0"/>
    <xf numFmtId="0" fontId="103" fillId="0" borderId="92" applyNumberFormat="0" applyFill="0" applyAlignment="0" applyProtection="0"/>
    <xf numFmtId="4" fontId="47" fillId="0" borderId="94" applyFill="0" applyBorder="0" applyProtection="0">
      <alignment horizontal="right" vertical="center"/>
    </xf>
    <xf numFmtId="0" fontId="77" fillId="59" borderId="99">
      <alignment horizontal="right" vertical="center"/>
    </xf>
    <xf numFmtId="4" fontId="77" fillId="59" borderId="99">
      <alignment horizontal="right" vertical="center"/>
    </xf>
    <xf numFmtId="0" fontId="91" fillId="81" borderId="95" applyNumberFormat="0" applyAlignment="0" applyProtection="0"/>
    <xf numFmtId="0" fontId="104" fillId="0" borderId="92" applyNumberFormat="0" applyFill="0" applyAlignment="0" applyProtection="0"/>
    <xf numFmtId="0" fontId="87" fillId="84" borderId="93" applyNumberFormat="0" applyFont="0" applyAlignment="0" applyProtection="0"/>
    <xf numFmtId="0" fontId="102" fillId="68" borderId="91" applyNumberFormat="0" applyAlignment="0" applyProtection="0"/>
    <xf numFmtId="0" fontId="91" fillId="81" borderId="90" applyNumberFormat="0" applyAlignment="0" applyProtection="0"/>
    <xf numFmtId="0" fontId="95" fillId="81" borderId="91" applyNumberFormat="0" applyAlignment="0" applyProtection="0"/>
    <xf numFmtId="0" fontId="92" fillId="81" borderId="105" applyNumberFormat="0" applyAlignment="0" applyProtection="0"/>
    <xf numFmtId="0" fontId="87" fillId="84" borderId="93" applyNumberFormat="0" applyFont="0" applyAlignment="0" applyProtection="0"/>
    <xf numFmtId="4" fontId="77" fillId="59" borderId="94">
      <alignment horizontal="right" vertical="center"/>
    </xf>
    <xf numFmtId="0" fontId="104" fillId="0" borderId="92" applyNumberFormat="0" applyFill="0" applyAlignment="0" applyProtection="0"/>
    <xf numFmtId="0" fontId="102" fillId="68" borderId="91" applyNumberFormat="0" applyAlignment="0" applyProtection="0"/>
    <xf numFmtId="0" fontId="47" fillId="0" borderId="94" applyNumberFormat="0" applyFill="0" applyAlignment="0" applyProtection="0"/>
    <xf numFmtId="0" fontId="92" fillId="81" borderId="90" applyNumberFormat="0" applyAlignment="0" applyProtection="0"/>
    <xf numFmtId="0" fontId="103" fillId="0" borderId="92" applyNumberFormat="0" applyFill="0" applyAlignment="0" applyProtection="0"/>
    <xf numFmtId="4" fontId="77" fillId="58" borderId="94">
      <alignment horizontal="right" vertical="center"/>
    </xf>
    <xf numFmtId="0" fontId="77" fillId="59" borderId="94">
      <alignment horizontal="right" vertical="center"/>
    </xf>
    <xf numFmtId="0" fontId="101" fillId="68" borderId="91" applyNumberFormat="0" applyAlignment="0" applyProtection="0"/>
    <xf numFmtId="0" fontId="102" fillId="68" borderId="91" applyNumberFormat="0" applyAlignment="0" applyProtection="0"/>
    <xf numFmtId="0" fontId="10" fillId="84" borderId="93" applyNumberFormat="0" applyFont="0" applyAlignment="0" applyProtection="0"/>
    <xf numFmtId="0" fontId="91" fillId="81" borderId="90" applyNumberFormat="0" applyAlignment="0" applyProtection="0"/>
    <xf numFmtId="0" fontId="96" fillId="81" borderId="91" applyNumberFormat="0" applyAlignment="0" applyProtection="0"/>
    <xf numFmtId="0" fontId="104" fillId="0" borderId="92" applyNumberFormat="0" applyFill="0" applyAlignment="0" applyProtection="0"/>
    <xf numFmtId="0" fontId="102" fillId="68" borderId="91" applyNumberFormat="0" applyAlignment="0" applyProtection="0"/>
    <xf numFmtId="49" fontId="47" fillId="0" borderId="94" applyNumberFormat="0" applyFont="0" applyFill="0" applyBorder="0" applyProtection="0">
      <alignment horizontal="left" vertical="center" indent="2"/>
    </xf>
    <xf numFmtId="0" fontId="102" fillId="68" borderId="91" applyNumberFormat="0" applyAlignment="0" applyProtection="0"/>
    <xf numFmtId="0" fontId="103" fillId="0" borderId="92" applyNumberFormat="0" applyFill="0" applyAlignment="0" applyProtection="0"/>
    <xf numFmtId="0" fontId="96" fillId="81" borderId="91" applyNumberFormat="0" applyAlignment="0" applyProtection="0"/>
    <xf numFmtId="0" fontId="102" fillId="68" borderId="91" applyNumberFormat="0" applyAlignment="0" applyProtection="0"/>
    <xf numFmtId="0" fontId="95" fillId="81" borderId="91" applyNumberFormat="0" applyAlignment="0" applyProtection="0"/>
    <xf numFmtId="0" fontId="101" fillId="68" borderId="91" applyNumberFormat="0" applyAlignment="0" applyProtection="0"/>
    <xf numFmtId="0" fontId="96" fillId="81" borderId="91" applyNumberFormat="0" applyAlignment="0" applyProtection="0"/>
    <xf numFmtId="0" fontId="95" fillId="81" borderId="91" applyNumberFormat="0" applyAlignment="0" applyProtection="0"/>
    <xf numFmtId="0" fontId="101" fillId="68" borderId="91" applyNumberFormat="0" applyAlignment="0" applyProtection="0"/>
    <xf numFmtId="0" fontId="77" fillId="59" borderId="99">
      <alignment horizontal="right" vertical="center"/>
    </xf>
    <xf numFmtId="0" fontId="103" fillId="0" borderId="92" applyNumberFormat="0" applyFill="0" applyAlignment="0" applyProtection="0"/>
    <xf numFmtId="0" fontId="101" fillId="68" borderId="91" applyNumberFormat="0" applyAlignment="0" applyProtection="0"/>
    <xf numFmtId="0" fontId="102" fillId="68" borderId="91" applyNumberFormat="0" applyAlignment="0" applyProtection="0"/>
    <xf numFmtId="0" fontId="96" fillId="81" borderId="91" applyNumberFormat="0" applyAlignment="0" applyProtection="0"/>
    <xf numFmtId="0" fontId="77" fillId="58" borderId="99">
      <alignment horizontal="right" vertical="center"/>
    </xf>
    <xf numFmtId="0" fontId="77" fillId="59" borderId="99">
      <alignment horizontal="right" vertical="center"/>
    </xf>
    <xf numFmtId="0" fontId="101" fillId="68" borderId="91" applyNumberFormat="0" applyAlignment="0" applyProtection="0"/>
    <xf numFmtId="0" fontId="101" fillId="68" borderId="91" applyNumberFormat="0" applyAlignment="0" applyProtection="0"/>
    <xf numFmtId="0" fontId="96" fillId="81" borderId="91" applyNumberFormat="0" applyAlignment="0" applyProtection="0"/>
    <xf numFmtId="0" fontId="92" fillId="81" borderId="90" applyNumberFormat="0" applyAlignment="0" applyProtection="0"/>
    <xf numFmtId="0" fontId="103" fillId="0" borderId="92" applyNumberFormat="0" applyFill="0" applyAlignment="0" applyProtection="0"/>
    <xf numFmtId="0" fontId="87" fillId="84" borderId="93" applyNumberFormat="0" applyFont="0" applyAlignment="0" applyProtection="0"/>
    <xf numFmtId="0" fontId="91" fillId="81" borderId="90" applyNumberFormat="0" applyAlignment="0" applyProtection="0"/>
    <xf numFmtId="0" fontId="96" fillId="81" borderId="91" applyNumberFormat="0" applyAlignment="0" applyProtection="0"/>
    <xf numFmtId="0" fontId="77" fillId="58" borderId="94">
      <alignment horizontal="right" vertical="center"/>
    </xf>
    <xf numFmtId="0" fontId="47" fillId="0" borderId="104">
      <alignment horizontal="right" vertical="center"/>
    </xf>
    <xf numFmtId="0" fontId="102" fillId="68" borderId="96" applyNumberFormat="0" applyAlignment="0" applyProtection="0"/>
    <xf numFmtId="0" fontId="102" fillId="68" borderId="91" applyNumberFormat="0" applyAlignment="0" applyProtection="0"/>
    <xf numFmtId="0" fontId="104" fillId="0" borderId="92" applyNumberFormat="0" applyFill="0" applyAlignment="0" applyProtection="0"/>
    <xf numFmtId="0" fontId="104" fillId="0" borderId="92" applyNumberFormat="0" applyFill="0" applyAlignment="0" applyProtection="0"/>
    <xf numFmtId="0" fontId="96" fillId="81" borderId="96" applyNumberFormat="0" applyAlignment="0" applyProtection="0"/>
    <xf numFmtId="49" fontId="47" fillId="0" borderId="94" applyNumberFormat="0" applyFont="0" applyFill="0" applyBorder="0" applyProtection="0">
      <alignment horizontal="left" vertical="center" indent="2"/>
    </xf>
    <xf numFmtId="0" fontId="96" fillId="81" borderId="91" applyNumberFormat="0" applyAlignment="0" applyProtection="0"/>
    <xf numFmtId="0" fontId="96" fillId="81" borderId="91" applyNumberFormat="0" applyAlignment="0" applyProtection="0"/>
    <xf numFmtId="0" fontId="96" fillId="81" borderId="96" applyNumberFormat="0" applyAlignment="0" applyProtection="0"/>
    <xf numFmtId="0" fontId="101" fillId="68" borderId="96" applyNumberFormat="0" applyAlignment="0" applyProtection="0"/>
    <xf numFmtId="0" fontId="101" fillId="68" borderId="96" applyNumberFormat="0" applyAlignment="0" applyProtection="0"/>
    <xf numFmtId="0" fontId="47" fillId="61" borderId="94"/>
    <xf numFmtId="0" fontId="103" fillId="0" borderId="92" applyNumberFormat="0" applyFill="0" applyAlignment="0" applyProtection="0"/>
    <xf numFmtId="0" fontId="10" fillId="84" borderId="93" applyNumberFormat="0" applyFont="0" applyAlignment="0" applyProtection="0"/>
    <xf numFmtId="0" fontId="101" fillId="68" borderId="91" applyNumberFormat="0" applyAlignment="0" applyProtection="0"/>
    <xf numFmtId="49" fontId="76" fillId="0" borderId="94" applyNumberFormat="0" applyFill="0" applyBorder="0" applyProtection="0">
      <alignment horizontal="left" vertical="center"/>
    </xf>
    <xf numFmtId="0" fontId="102" fillId="68" borderId="91" applyNumberFormat="0" applyAlignment="0" applyProtection="0"/>
    <xf numFmtId="4" fontId="47" fillId="61" borderId="99"/>
    <xf numFmtId="0" fontId="95" fillId="81" borderId="91" applyNumberFormat="0" applyAlignment="0" applyProtection="0"/>
    <xf numFmtId="0" fontId="10" fillId="84" borderId="93" applyNumberFormat="0" applyFont="0" applyAlignment="0" applyProtection="0"/>
    <xf numFmtId="0" fontId="102" fillId="68" borderId="91" applyNumberFormat="0" applyAlignment="0" applyProtection="0"/>
    <xf numFmtId="0" fontId="96" fillId="81" borderId="91" applyNumberFormat="0" applyAlignment="0" applyProtection="0"/>
    <xf numFmtId="0" fontId="102" fillId="68" borderId="96" applyNumberFormat="0" applyAlignment="0" applyProtection="0"/>
    <xf numFmtId="0" fontId="95" fillId="81" borderId="96" applyNumberFormat="0" applyAlignment="0" applyProtection="0"/>
    <xf numFmtId="0" fontId="104" fillId="0" borderId="97" applyNumberFormat="0" applyFill="0" applyAlignment="0" applyProtection="0"/>
    <xf numFmtId="0" fontId="91" fillId="81" borderId="90" applyNumberFormat="0" applyAlignment="0" applyProtection="0"/>
    <xf numFmtId="0" fontId="101" fillId="68" borderId="91" applyNumberFormat="0" applyAlignment="0" applyProtection="0"/>
    <xf numFmtId="0" fontId="103" fillId="0" borderId="92" applyNumberFormat="0" applyFill="0" applyAlignment="0" applyProtection="0"/>
    <xf numFmtId="0" fontId="47" fillId="0" borderId="99">
      <alignment horizontal="right" vertical="center"/>
    </xf>
    <xf numFmtId="0" fontId="103" fillId="0" borderId="92" applyNumberFormat="0" applyFill="0" applyAlignment="0" applyProtection="0"/>
    <xf numFmtId="0" fontId="95" fillId="81" borderId="91" applyNumberFormat="0" applyAlignment="0" applyProtection="0"/>
    <xf numFmtId="0" fontId="103" fillId="0" borderId="92" applyNumberFormat="0" applyFill="0" applyAlignment="0" applyProtection="0"/>
    <xf numFmtId="0" fontId="104" fillId="0" borderId="97" applyNumberFormat="0" applyFill="0" applyAlignment="0" applyProtection="0"/>
    <xf numFmtId="0" fontId="104" fillId="0" borderId="92" applyNumberFormat="0" applyFill="0" applyAlignment="0" applyProtection="0"/>
    <xf numFmtId="0" fontId="101" fillId="68" borderId="91" applyNumberFormat="0" applyAlignment="0" applyProtection="0"/>
    <xf numFmtId="0" fontId="95" fillId="81" borderId="91" applyNumberFormat="0" applyAlignment="0" applyProtection="0"/>
    <xf numFmtId="0" fontId="10" fillId="84" borderId="93" applyNumberFormat="0" applyFont="0" applyAlignment="0" applyProtection="0"/>
    <xf numFmtId="0" fontId="77" fillId="59" borderId="94">
      <alignment horizontal="right" vertical="center"/>
    </xf>
    <xf numFmtId="4" fontId="77" fillId="59" borderId="94">
      <alignment horizontal="right" vertical="center"/>
    </xf>
    <xf numFmtId="0" fontId="96" fillId="81" borderId="91" applyNumberFormat="0" applyAlignment="0" applyProtection="0"/>
    <xf numFmtId="0" fontId="102" fillId="68" borderId="91" applyNumberFormat="0" applyAlignment="0" applyProtection="0"/>
    <xf numFmtId="0" fontId="104" fillId="0" borderId="97" applyNumberFormat="0" applyFill="0" applyAlignment="0" applyProtection="0"/>
    <xf numFmtId="0" fontId="103" fillId="0" borderId="92" applyNumberFormat="0" applyFill="0" applyAlignment="0" applyProtection="0"/>
    <xf numFmtId="0" fontId="95" fillId="81" borderId="91" applyNumberFormat="0" applyAlignment="0" applyProtection="0"/>
    <xf numFmtId="4" fontId="77" fillId="59" borderId="94">
      <alignment horizontal="right" vertical="center"/>
    </xf>
    <xf numFmtId="0" fontId="103" fillId="0" borderId="92" applyNumberFormat="0" applyFill="0" applyAlignment="0" applyProtection="0"/>
    <xf numFmtId="0" fontId="102" fillId="68" borderId="91" applyNumberFormat="0" applyAlignment="0" applyProtection="0"/>
    <xf numFmtId="0" fontId="102" fillId="68" borderId="91" applyNumberFormat="0" applyAlignment="0" applyProtection="0"/>
    <xf numFmtId="0" fontId="102" fillId="68" borderId="91" applyNumberFormat="0" applyAlignment="0" applyProtection="0"/>
    <xf numFmtId="0" fontId="102" fillId="68" borderId="91" applyNumberFormat="0" applyAlignment="0" applyProtection="0"/>
    <xf numFmtId="0" fontId="103" fillId="0" borderId="92" applyNumberFormat="0" applyFill="0" applyAlignment="0" applyProtection="0"/>
    <xf numFmtId="0" fontId="47" fillId="0" borderId="94">
      <alignment horizontal="right" vertical="center"/>
    </xf>
    <xf numFmtId="4" fontId="77" fillId="59" borderId="94">
      <alignment horizontal="right" vertical="center"/>
    </xf>
    <xf numFmtId="0" fontId="87" fillId="84" borderId="93" applyNumberFormat="0" applyFont="0" applyAlignment="0" applyProtection="0"/>
    <xf numFmtId="0" fontId="10" fillId="84" borderId="93" applyNumberFormat="0" applyFont="0" applyAlignment="0" applyProtection="0"/>
    <xf numFmtId="0" fontId="10" fillId="84" borderId="93" applyNumberFormat="0" applyFont="0" applyAlignment="0" applyProtection="0"/>
    <xf numFmtId="4" fontId="77" fillId="59" borderId="94">
      <alignment horizontal="right" vertical="center"/>
    </xf>
    <xf numFmtId="0" fontId="10" fillId="84" borderId="93" applyNumberFormat="0" applyFont="0" applyAlignment="0" applyProtection="0"/>
    <xf numFmtId="0" fontId="104" fillId="0" borderId="92" applyNumberFormat="0" applyFill="0" applyAlignment="0" applyProtection="0"/>
    <xf numFmtId="0" fontId="78" fillId="58" borderId="94">
      <alignment horizontal="right" vertical="center"/>
    </xf>
    <xf numFmtId="0" fontId="77" fillId="59" borderId="94">
      <alignment horizontal="right" vertical="center"/>
    </xf>
    <xf numFmtId="0" fontId="101" fillId="68" borderId="91" applyNumberFormat="0" applyAlignment="0" applyProtection="0"/>
    <xf numFmtId="0" fontId="102" fillId="68" borderId="91" applyNumberFormat="0" applyAlignment="0" applyProtection="0"/>
    <xf numFmtId="0" fontId="92" fillId="81" borderId="90" applyNumberFormat="0" applyAlignment="0" applyProtection="0"/>
    <xf numFmtId="0" fontId="103" fillId="0" borderId="92" applyNumberFormat="0" applyFill="0" applyAlignment="0" applyProtection="0"/>
    <xf numFmtId="0" fontId="96" fillId="81" borderId="96" applyNumberFormat="0" applyAlignment="0" applyProtection="0"/>
    <xf numFmtId="0" fontId="95" fillId="81" borderId="96" applyNumberFormat="0" applyAlignment="0" applyProtection="0"/>
    <xf numFmtId="0" fontId="102" fillId="68" borderId="91" applyNumberFormat="0" applyAlignment="0" applyProtection="0"/>
    <xf numFmtId="0" fontId="95" fillId="81" borderId="91" applyNumberFormat="0" applyAlignment="0" applyProtection="0"/>
    <xf numFmtId="0" fontId="102" fillId="68" borderId="96" applyNumberFormat="0" applyAlignment="0" applyProtection="0"/>
    <xf numFmtId="0" fontId="91" fillId="81" borderId="90" applyNumberFormat="0" applyAlignment="0" applyProtection="0"/>
    <xf numFmtId="0" fontId="92" fillId="81" borderId="90" applyNumberFormat="0" applyAlignment="0" applyProtection="0"/>
    <xf numFmtId="0" fontId="104" fillId="0" borderId="92" applyNumberFormat="0" applyFill="0" applyAlignment="0" applyProtection="0"/>
    <xf numFmtId="4" fontId="78" fillId="58" borderId="94">
      <alignment horizontal="right" vertical="center"/>
    </xf>
    <xf numFmtId="49" fontId="47" fillId="0" borderId="94" applyNumberFormat="0" applyFont="0" applyFill="0" applyBorder="0" applyProtection="0">
      <alignment horizontal="left" vertical="center" indent="2"/>
    </xf>
    <xf numFmtId="0" fontId="87" fillId="84" borderId="93" applyNumberFormat="0" applyFont="0" applyAlignment="0" applyProtection="0"/>
    <xf numFmtId="4" fontId="47" fillId="0" borderId="89">
      <alignment horizontal="right" vertical="center"/>
    </xf>
    <xf numFmtId="0" fontId="87" fillId="84" borderId="98" applyNumberFormat="0" applyFont="0" applyAlignment="0" applyProtection="0"/>
    <xf numFmtId="0" fontId="91" fillId="81" borderId="90" applyNumberFormat="0" applyAlignment="0" applyProtection="0"/>
    <xf numFmtId="0" fontId="102" fillId="68" borderId="91" applyNumberFormat="0" applyAlignment="0" applyProtection="0"/>
    <xf numFmtId="0" fontId="96" fillId="81" borderId="91" applyNumberFormat="0" applyAlignment="0" applyProtection="0"/>
    <xf numFmtId="0" fontId="102" fillId="68" borderId="91" applyNumberFormat="0" applyAlignment="0" applyProtection="0"/>
    <xf numFmtId="0" fontId="47" fillId="0" borderId="89">
      <alignment horizontal="right" vertical="center"/>
    </xf>
    <xf numFmtId="0" fontId="92" fillId="81" borderId="90" applyNumberFormat="0" applyAlignment="0" applyProtection="0"/>
    <xf numFmtId="0" fontId="95" fillId="81" borderId="96" applyNumberFormat="0" applyAlignment="0" applyProtection="0"/>
    <xf numFmtId="0" fontId="102" fillId="68" borderId="91" applyNumberFormat="0" applyAlignment="0" applyProtection="0"/>
    <xf numFmtId="0" fontId="87" fillId="84" borderId="93" applyNumberFormat="0" applyFont="0" applyAlignment="0" applyProtection="0"/>
    <xf numFmtId="4" fontId="77" fillId="58" borderId="94">
      <alignment horizontal="right" vertical="center"/>
    </xf>
    <xf numFmtId="0" fontId="104" fillId="0" borderId="97" applyNumberFormat="0" applyFill="0" applyAlignment="0" applyProtection="0"/>
    <xf numFmtId="0" fontId="87" fillId="84" borderId="93" applyNumberFormat="0" applyFont="0" applyAlignment="0" applyProtection="0"/>
    <xf numFmtId="0" fontId="104" fillId="0" borderId="92" applyNumberFormat="0" applyFill="0" applyAlignment="0" applyProtection="0"/>
    <xf numFmtId="0" fontId="101" fillId="68" borderId="91" applyNumberFormat="0" applyAlignment="0" applyProtection="0"/>
    <xf numFmtId="4" fontId="77" fillId="58" borderId="94">
      <alignment horizontal="right" vertical="center"/>
    </xf>
    <xf numFmtId="0" fontId="102" fillId="68" borderId="91" applyNumberFormat="0" applyAlignment="0" applyProtection="0"/>
    <xf numFmtId="0" fontId="91" fillId="81" borderId="95" applyNumberFormat="0" applyAlignment="0" applyProtection="0"/>
    <xf numFmtId="0" fontId="92" fillId="81" borderId="95" applyNumberFormat="0" applyAlignment="0" applyProtection="0"/>
    <xf numFmtId="0" fontId="104" fillId="0" borderId="97" applyNumberFormat="0" applyFill="0" applyAlignment="0" applyProtection="0"/>
    <xf numFmtId="0" fontId="103" fillId="0" borderId="92" applyNumberFormat="0" applyFill="0" applyAlignment="0" applyProtection="0"/>
    <xf numFmtId="0" fontId="102" fillId="68" borderId="91" applyNumberFormat="0" applyAlignment="0" applyProtection="0"/>
    <xf numFmtId="0" fontId="47" fillId="0" borderId="89">
      <alignment horizontal="right" vertical="center"/>
    </xf>
    <xf numFmtId="0" fontId="96" fillId="81" borderId="91" applyNumberFormat="0" applyAlignment="0" applyProtection="0"/>
    <xf numFmtId="0" fontId="102" fillId="68" borderId="96" applyNumberFormat="0" applyAlignment="0" applyProtection="0"/>
    <xf numFmtId="0" fontId="102" fillId="68" borderId="96" applyNumberFormat="0" applyAlignment="0" applyProtection="0"/>
    <xf numFmtId="49" fontId="47" fillId="0" borderId="94" applyNumberFormat="0" applyFont="0" applyFill="0" applyBorder="0" applyProtection="0">
      <alignment horizontal="left" vertical="center" indent="2"/>
    </xf>
    <xf numFmtId="0" fontId="102" fillId="68" borderId="91" applyNumberFormat="0" applyAlignment="0" applyProtection="0"/>
    <xf numFmtId="0" fontId="96" fillId="81" borderId="91" applyNumberFormat="0" applyAlignment="0" applyProtection="0"/>
    <xf numFmtId="0" fontId="47" fillId="0" borderId="89">
      <alignment horizontal="right" vertical="center"/>
    </xf>
    <xf numFmtId="0" fontId="101" fillId="68" borderId="91" applyNumberFormat="0" applyAlignment="0" applyProtection="0"/>
    <xf numFmtId="0" fontId="101" fillId="68" borderId="91" applyNumberFormat="0" applyAlignment="0" applyProtection="0"/>
    <xf numFmtId="0" fontId="95" fillId="81" borderId="91" applyNumberFormat="0" applyAlignment="0" applyProtection="0"/>
    <xf numFmtId="0" fontId="102" fillId="68" borderId="91" applyNumberFormat="0" applyAlignment="0" applyProtection="0"/>
    <xf numFmtId="0" fontId="96" fillId="81" borderId="91" applyNumberFormat="0" applyAlignment="0" applyProtection="0"/>
    <xf numFmtId="0" fontId="92" fillId="81" borderId="90" applyNumberFormat="0" applyAlignment="0" applyProtection="0"/>
    <xf numFmtId="0" fontId="102" fillId="68" borderId="91" applyNumberFormat="0" applyAlignment="0" applyProtection="0"/>
    <xf numFmtId="0" fontId="104" fillId="0" borderId="92" applyNumberFormat="0" applyFill="0" applyAlignment="0" applyProtection="0"/>
    <xf numFmtId="0" fontId="104" fillId="0" borderId="92" applyNumberFormat="0" applyFill="0" applyAlignment="0" applyProtection="0"/>
    <xf numFmtId="0" fontId="87" fillId="84" borderId="93" applyNumberFormat="0" applyFont="0" applyAlignment="0" applyProtection="0"/>
    <xf numFmtId="0" fontId="77" fillId="59" borderId="99">
      <alignment horizontal="right" vertical="center"/>
    </xf>
    <xf numFmtId="0" fontId="91" fillId="81" borderId="95" applyNumberFormat="0" applyAlignment="0" applyProtection="0"/>
    <xf numFmtId="0" fontId="96" fillId="81" borderId="106" applyNumberFormat="0" applyAlignment="0" applyProtection="0"/>
    <xf numFmtId="0" fontId="104" fillId="0" borderId="92" applyNumberFormat="0" applyFill="0" applyAlignment="0" applyProtection="0"/>
    <xf numFmtId="0" fontId="96" fillId="81" borderId="106" applyNumberFormat="0" applyAlignment="0" applyProtection="0"/>
    <xf numFmtId="0" fontId="101" fillId="68" borderId="91" applyNumberFormat="0" applyAlignment="0" applyProtection="0"/>
    <xf numFmtId="0" fontId="103" fillId="0" borderId="92" applyNumberFormat="0" applyFill="0" applyAlignment="0" applyProtection="0"/>
    <xf numFmtId="0" fontId="103" fillId="0" borderId="92" applyNumberFormat="0" applyFill="0" applyAlignment="0" applyProtection="0"/>
    <xf numFmtId="0" fontId="77" fillId="58" borderId="94">
      <alignment horizontal="right" vertical="center"/>
    </xf>
    <xf numFmtId="49" fontId="76" fillId="0" borderId="94" applyNumberFormat="0" applyFill="0" applyBorder="0" applyProtection="0">
      <alignment horizontal="left" vertical="center"/>
    </xf>
    <xf numFmtId="0" fontId="95" fillId="81" borderId="91" applyNumberFormat="0" applyAlignment="0" applyProtection="0"/>
    <xf numFmtId="0" fontId="96" fillId="81" borderId="91" applyNumberFormat="0" applyAlignment="0" applyProtection="0"/>
    <xf numFmtId="0" fontId="87" fillId="84" borderId="93" applyNumberFormat="0" applyFont="0" applyAlignment="0" applyProtection="0"/>
    <xf numFmtId="0" fontId="95" fillId="81" borderId="91" applyNumberFormat="0" applyAlignment="0" applyProtection="0"/>
    <xf numFmtId="0" fontId="91" fillId="81" borderId="90" applyNumberFormat="0" applyAlignment="0" applyProtection="0"/>
    <xf numFmtId="0" fontId="102" fillId="68" borderId="96" applyNumberFormat="0" applyAlignment="0" applyProtection="0"/>
    <xf numFmtId="0" fontId="104" fillId="0" borderId="92" applyNumberFormat="0" applyFill="0" applyAlignment="0" applyProtection="0"/>
    <xf numFmtId="0" fontId="101" fillId="68" borderId="91" applyNumberFormat="0" applyAlignment="0" applyProtection="0"/>
    <xf numFmtId="0" fontId="101" fillId="68" borderId="91" applyNumberFormat="0" applyAlignment="0" applyProtection="0"/>
    <xf numFmtId="4" fontId="78" fillId="58" borderId="94">
      <alignment horizontal="right" vertical="center"/>
    </xf>
    <xf numFmtId="0" fontId="91" fillId="81" borderId="90" applyNumberFormat="0" applyAlignment="0" applyProtection="0"/>
    <xf numFmtId="0" fontId="102" fillId="68" borderId="91" applyNumberFormat="0" applyAlignment="0" applyProtection="0"/>
    <xf numFmtId="4" fontId="78" fillId="58" borderId="94">
      <alignment horizontal="right" vertical="center"/>
    </xf>
    <xf numFmtId="0" fontId="87" fillId="84" borderId="93" applyNumberFormat="0" applyFont="0" applyAlignment="0" applyProtection="0"/>
    <xf numFmtId="49" fontId="47" fillId="0" borderId="94" applyNumberFormat="0" applyFont="0" applyFill="0" applyBorder="0" applyProtection="0">
      <alignment horizontal="left" vertical="center" indent="2"/>
    </xf>
    <xf numFmtId="0" fontId="103" fillId="0" borderId="92" applyNumberFormat="0" applyFill="0" applyAlignment="0" applyProtection="0"/>
    <xf numFmtId="0" fontId="102" fillId="68" borderId="96" applyNumberFormat="0" applyAlignment="0" applyProtection="0"/>
    <xf numFmtId="0" fontId="10" fillId="84" borderId="108" applyNumberFormat="0" applyFont="0" applyAlignment="0" applyProtection="0"/>
    <xf numFmtId="0" fontId="78" fillId="58" borderId="94">
      <alignment horizontal="right" vertical="center"/>
    </xf>
    <xf numFmtId="0" fontId="95" fillId="81" borderId="91" applyNumberFormat="0" applyAlignment="0" applyProtection="0"/>
    <xf numFmtId="0" fontId="92" fillId="81" borderId="90" applyNumberFormat="0" applyAlignment="0" applyProtection="0"/>
    <xf numFmtId="4" fontId="78" fillId="58" borderId="99">
      <alignment horizontal="right" vertical="center"/>
    </xf>
    <xf numFmtId="0" fontId="96" fillId="81" borderId="91" applyNumberFormat="0" applyAlignment="0" applyProtection="0"/>
    <xf numFmtId="0" fontId="77" fillId="58" borderId="99">
      <alignment horizontal="right" vertical="center"/>
    </xf>
    <xf numFmtId="0" fontId="104" fillId="0" borderId="97" applyNumberFormat="0" applyFill="0" applyAlignment="0" applyProtection="0"/>
    <xf numFmtId="0" fontId="104" fillId="0" borderId="92" applyNumberFormat="0" applyFill="0" applyAlignment="0" applyProtection="0"/>
    <xf numFmtId="4" fontId="77" fillId="59" borderId="94">
      <alignment horizontal="right" vertical="center"/>
    </xf>
    <xf numFmtId="0" fontId="104" fillId="0" borderId="97" applyNumberFormat="0" applyFill="0" applyAlignment="0" applyProtection="0"/>
    <xf numFmtId="0" fontId="92" fillId="81" borderId="90" applyNumberFormat="0" applyAlignment="0" applyProtection="0"/>
    <xf numFmtId="0" fontId="78" fillId="58" borderId="94">
      <alignment horizontal="right" vertical="center"/>
    </xf>
    <xf numFmtId="0" fontId="96" fillId="81" borderId="101" applyNumberFormat="0" applyAlignment="0" applyProtection="0"/>
    <xf numFmtId="0" fontId="96" fillId="81" borderId="91" applyNumberFormat="0" applyAlignment="0" applyProtection="0"/>
    <xf numFmtId="0" fontId="92" fillId="81" borderId="90" applyNumberFormat="0" applyAlignment="0" applyProtection="0"/>
    <xf numFmtId="0" fontId="92" fillId="81" borderId="90" applyNumberFormat="0" applyAlignment="0" applyProtection="0"/>
    <xf numFmtId="4" fontId="77" fillId="59" borderId="94">
      <alignment horizontal="right" vertical="center"/>
    </xf>
    <xf numFmtId="0" fontId="96" fillId="81" borderId="91" applyNumberFormat="0" applyAlignment="0" applyProtection="0"/>
    <xf numFmtId="0" fontId="91" fillId="81" borderId="90" applyNumberFormat="0" applyAlignment="0" applyProtection="0"/>
    <xf numFmtId="0" fontId="91" fillId="81" borderId="95" applyNumberFormat="0" applyAlignment="0" applyProtection="0"/>
    <xf numFmtId="0" fontId="96" fillId="81" borderId="91" applyNumberFormat="0" applyAlignment="0" applyProtection="0"/>
    <xf numFmtId="0" fontId="96" fillId="81" borderId="91" applyNumberFormat="0" applyAlignment="0" applyProtection="0"/>
    <xf numFmtId="0" fontId="10" fillId="84" borderId="93" applyNumberFormat="0" applyFont="0" applyAlignment="0" applyProtection="0"/>
    <xf numFmtId="0" fontId="78" fillId="58" borderId="94">
      <alignment horizontal="right" vertical="center"/>
    </xf>
    <xf numFmtId="0" fontId="10" fillId="84" borderId="98" applyNumberFormat="0" applyFont="0" applyAlignment="0" applyProtection="0"/>
    <xf numFmtId="0" fontId="95" fillId="81" borderId="91" applyNumberFormat="0" applyAlignment="0" applyProtection="0"/>
    <xf numFmtId="0" fontId="96" fillId="81" borderId="91" applyNumberFormat="0" applyAlignment="0" applyProtection="0"/>
    <xf numFmtId="0" fontId="96" fillId="81" borderId="91" applyNumberFormat="0" applyAlignment="0" applyProtection="0"/>
    <xf numFmtId="0" fontId="102" fillId="68" borderId="96" applyNumberFormat="0" applyAlignment="0" applyProtection="0"/>
    <xf numFmtId="0" fontId="102" fillId="68" borderId="91" applyNumberFormat="0" applyAlignment="0" applyProtection="0"/>
    <xf numFmtId="0" fontId="101" fillId="68" borderId="91" applyNumberFormat="0" applyAlignment="0" applyProtection="0"/>
    <xf numFmtId="0" fontId="95" fillId="81" borderId="96" applyNumberFormat="0" applyAlignment="0" applyProtection="0"/>
    <xf numFmtId="0" fontId="104" fillId="0" borderId="92" applyNumberFormat="0" applyFill="0" applyAlignment="0" applyProtection="0"/>
    <xf numFmtId="0" fontId="92" fillId="81" borderId="95" applyNumberFormat="0" applyAlignment="0" applyProtection="0"/>
    <xf numFmtId="4" fontId="78" fillId="58" borderId="94">
      <alignment horizontal="right" vertical="center"/>
    </xf>
    <xf numFmtId="0" fontId="77" fillId="59" borderId="94">
      <alignment horizontal="right" vertical="center"/>
    </xf>
    <xf numFmtId="0" fontId="104" fillId="0" borderId="92" applyNumberFormat="0" applyFill="0" applyAlignment="0" applyProtection="0"/>
    <xf numFmtId="0" fontId="10" fillId="84" borderId="93" applyNumberFormat="0" applyFont="0" applyAlignment="0" applyProtection="0"/>
    <xf numFmtId="4" fontId="77" fillId="59" borderId="94">
      <alignment horizontal="right" vertical="center"/>
    </xf>
    <xf numFmtId="0" fontId="102" fillId="68" borderId="96" applyNumberFormat="0" applyAlignment="0" applyProtection="0"/>
    <xf numFmtId="0" fontId="92" fillId="81" borderId="90" applyNumberFormat="0" applyAlignment="0" applyProtection="0"/>
    <xf numFmtId="0" fontId="95" fillId="81" borderId="91" applyNumberFormat="0" applyAlignment="0" applyProtection="0"/>
    <xf numFmtId="0" fontId="102" fillId="68" borderId="91" applyNumberFormat="0" applyAlignment="0" applyProtection="0"/>
    <xf numFmtId="0" fontId="92" fillId="81" borderId="90" applyNumberFormat="0" applyAlignment="0" applyProtection="0"/>
    <xf numFmtId="0" fontId="96" fillId="81" borderId="91" applyNumberFormat="0" applyAlignment="0" applyProtection="0"/>
    <xf numFmtId="0" fontId="103" fillId="0" borderId="92" applyNumberFormat="0" applyFill="0" applyAlignment="0" applyProtection="0"/>
    <xf numFmtId="0" fontId="91" fillId="81" borderId="95" applyNumberFormat="0" applyAlignment="0" applyProtection="0"/>
    <xf numFmtId="4" fontId="77" fillId="59" borderId="94">
      <alignment horizontal="right" vertical="center"/>
    </xf>
    <xf numFmtId="0" fontId="96" fillId="81" borderId="91" applyNumberFormat="0" applyAlignment="0" applyProtection="0"/>
    <xf numFmtId="0" fontId="96" fillId="81" borderId="91" applyNumberFormat="0" applyAlignment="0" applyProtection="0"/>
    <xf numFmtId="0" fontId="104" fillId="0" borderId="97" applyNumberFormat="0" applyFill="0" applyAlignment="0" applyProtection="0"/>
    <xf numFmtId="0" fontId="95" fillId="81" borderId="96" applyNumberFormat="0" applyAlignment="0" applyProtection="0"/>
    <xf numFmtId="0" fontId="103" fillId="0" borderId="92" applyNumberFormat="0" applyFill="0" applyAlignment="0" applyProtection="0"/>
    <xf numFmtId="0" fontId="101" fillId="68" borderId="91" applyNumberFormat="0" applyAlignment="0" applyProtection="0"/>
    <xf numFmtId="0" fontId="78" fillId="58" borderId="94">
      <alignment horizontal="right" vertical="center"/>
    </xf>
    <xf numFmtId="0" fontId="77" fillId="58" borderId="94">
      <alignment horizontal="right" vertical="center"/>
    </xf>
    <xf numFmtId="0" fontId="95" fillId="81" borderId="91" applyNumberFormat="0" applyAlignment="0" applyProtection="0"/>
    <xf numFmtId="4" fontId="77" fillId="59" borderId="99">
      <alignment horizontal="right" vertical="center"/>
    </xf>
    <xf numFmtId="171" fontId="47" fillId="62" borderId="99" applyNumberFormat="0" applyFont="0" applyBorder="0" applyAlignment="0" applyProtection="0">
      <alignment horizontal="right" vertical="center"/>
    </xf>
    <xf numFmtId="0" fontId="103" fillId="0" borderId="107" applyNumberFormat="0" applyFill="0" applyAlignment="0" applyProtection="0"/>
    <xf numFmtId="0" fontId="95" fillId="81" borderId="91" applyNumberFormat="0" applyAlignment="0" applyProtection="0"/>
    <xf numFmtId="0" fontId="87" fillId="84" borderId="93" applyNumberFormat="0" applyFont="0" applyAlignment="0" applyProtection="0"/>
    <xf numFmtId="0" fontId="103" fillId="0" borderId="107" applyNumberFormat="0" applyFill="0" applyAlignment="0" applyProtection="0"/>
    <xf numFmtId="0" fontId="101" fillId="68" borderId="96" applyNumberFormat="0" applyAlignment="0" applyProtection="0"/>
    <xf numFmtId="0" fontId="101" fillId="68" borderId="96" applyNumberFormat="0" applyAlignment="0" applyProtection="0"/>
    <xf numFmtId="0" fontId="96" fillId="81" borderId="91" applyNumberFormat="0" applyAlignment="0" applyProtection="0"/>
    <xf numFmtId="0" fontId="104" fillId="0" borderId="92" applyNumberFormat="0" applyFill="0" applyAlignment="0" applyProtection="0"/>
    <xf numFmtId="0" fontId="96" fillId="81" borderId="91" applyNumberFormat="0" applyAlignment="0" applyProtection="0"/>
    <xf numFmtId="4" fontId="47" fillId="61" borderId="94"/>
    <xf numFmtId="0" fontId="104" fillId="0" borderId="97" applyNumberFormat="0" applyFill="0" applyAlignment="0" applyProtection="0"/>
    <xf numFmtId="0" fontId="95" fillId="81" borderId="91" applyNumberFormat="0" applyAlignment="0" applyProtection="0"/>
    <xf numFmtId="0" fontId="87" fillId="84" borderId="103" applyNumberFormat="0" applyFont="0" applyAlignment="0" applyProtection="0"/>
    <xf numFmtId="0" fontId="96" fillId="81" borderId="91" applyNumberFormat="0" applyAlignment="0" applyProtection="0"/>
    <xf numFmtId="0" fontId="91" fillId="81" borderId="90" applyNumberFormat="0" applyAlignment="0" applyProtection="0"/>
    <xf numFmtId="49" fontId="47" fillId="0" borderId="94" applyNumberFormat="0" applyFont="0" applyFill="0" applyBorder="0" applyProtection="0">
      <alignment horizontal="left" vertical="center" indent="2"/>
    </xf>
    <xf numFmtId="0" fontId="101" fillId="68" borderId="91" applyNumberFormat="0" applyAlignment="0" applyProtection="0"/>
    <xf numFmtId="4" fontId="77" fillId="59" borderId="94">
      <alignment horizontal="right" vertical="center"/>
    </xf>
    <xf numFmtId="0" fontId="102" fillId="68" borderId="91" applyNumberFormat="0" applyAlignment="0" applyProtection="0"/>
    <xf numFmtId="0" fontId="47" fillId="0" borderId="94">
      <alignment horizontal="right" vertical="center"/>
    </xf>
    <xf numFmtId="0" fontId="95" fillId="81" borderId="91" applyNumberFormat="0" applyAlignment="0" applyProtection="0"/>
    <xf numFmtId="0" fontId="96" fillId="81" borderId="91" applyNumberFormat="0" applyAlignment="0" applyProtection="0"/>
    <xf numFmtId="0" fontId="92" fillId="81" borderId="90" applyNumberFormat="0" applyAlignment="0" applyProtection="0"/>
    <xf numFmtId="0" fontId="102" fillId="68" borderId="91" applyNumberFormat="0" applyAlignment="0" applyProtection="0"/>
    <xf numFmtId="0" fontId="102" fillId="68" borderId="96" applyNumberFormat="0" applyAlignment="0" applyProtection="0"/>
    <xf numFmtId="0" fontId="92" fillId="81" borderId="90" applyNumberFormat="0" applyAlignment="0" applyProtection="0"/>
    <xf numFmtId="0" fontId="87" fillId="84" borderId="98" applyNumberFormat="0" applyFont="0" applyAlignment="0" applyProtection="0"/>
    <xf numFmtId="0" fontId="96" fillId="81" borderId="91" applyNumberFormat="0" applyAlignment="0" applyProtection="0"/>
    <xf numFmtId="0" fontId="102" fillId="68" borderId="91" applyNumberFormat="0" applyAlignment="0" applyProtection="0"/>
    <xf numFmtId="0" fontId="91" fillId="81" borderId="90" applyNumberFormat="0" applyAlignment="0" applyProtection="0"/>
    <xf numFmtId="0" fontId="103" fillId="0" borderId="92" applyNumberFormat="0" applyFill="0" applyAlignment="0" applyProtection="0"/>
    <xf numFmtId="0" fontId="87" fillId="84" borderId="98" applyNumberFormat="0" applyFont="0" applyAlignment="0" applyProtection="0"/>
    <xf numFmtId="0" fontId="95" fillId="81" borderId="91" applyNumberFormat="0" applyAlignment="0" applyProtection="0"/>
    <xf numFmtId="0" fontId="87" fillId="84" borderId="93" applyNumberFormat="0" applyFont="0" applyAlignment="0" applyProtection="0"/>
    <xf numFmtId="0" fontId="104" fillId="0" borderId="97" applyNumberFormat="0" applyFill="0" applyAlignment="0" applyProtection="0"/>
    <xf numFmtId="0" fontId="91" fillId="81" borderId="90" applyNumberFormat="0" applyAlignment="0" applyProtection="0"/>
    <xf numFmtId="0" fontId="103" fillId="0" borderId="92" applyNumberFormat="0" applyFill="0" applyAlignment="0" applyProtection="0"/>
    <xf numFmtId="0" fontId="96" fillId="81" borderId="91" applyNumberFormat="0" applyAlignment="0" applyProtection="0"/>
    <xf numFmtId="0" fontId="96" fillId="81" borderId="96" applyNumberFormat="0" applyAlignment="0" applyProtection="0"/>
    <xf numFmtId="0" fontId="101" fillId="68" borderId="91" applyNumberFormat="0" applyAlignment="0" applyProtection="0"/>
    <xf numFmtId="0" fontId="104" fillId="0" borderId="97" applyNumberFormat="0" applyFill="0" applyAlignment="0" applyProtection="0"/>
    <xf numFmtId="0" fontId="91" fillId="81" borderId="90" applyNumberFormat="0" applyAlignment="0" applyProtection="0"/>
    <xf numFmtId="0" fontId="92" fillId="81" borderId="90" applyNumberFormat="0" applyAlignment="0" applyProtection="0"/>
    <xf numFmtId="0" fontId="102" fillId="68" borderId="91" applyNumberFormat="0" applyAlignment="0" applyProtection="0"/>
    <xf numFmtId="0" fontId="96" fillId="81" borderId="91" applyNumberFormat="0" applyAlignment="0" applyProtection="0"/>
    <xf numFmtId="0" fontId="102" fillId="68" borderId="91" applyNumberFormat="0" applyAlignment="0" applyProtection="0"/>
    <xf numFmtId="0" fontId="96" fillId="81" borderId="91" applyNumberFormat="0" applyAlignment="0" applyProtection="0"/>
    <xf numFmtId="4" fontId="77" fillId="59" borderId="94">
      <alignment horizontal="right" vertical="center"/>
    </xf>
    <xf numFmtId="0" fontId="95" fillId="81" borderId="91" applyNumberFormat="0" applyAlignment="0" applyProtection="0"/>
    <xf numFmtId="0" fontId="10" fillId="84" borderId="98" applyNumberFormat="0" applyFont="0" applyAlignment="0" applyProtection="0"/>
    <xf numFmtId="0" fontId="78" fillId="58" borderId="94">
      <alignment horizontal="right" vertical="center"/>
    </xf>
    <xf numFmtId="0" fontId="101" fillId="68" borderId="96" applyNumberFormat="0" applyAlignment="0" applyProtection="0"/>
    <xf numFmtId="0" fontId="87" fillId="84" borderId="93" applyNumberFormat="0" applyFont="0" applyAlignment="0" applyProtection="0"/>
    <xf numFmtId="0" fontId="95" fillId="81" borderId="91" applyNumberFormat="0" applyAlignment="0" applyProtection="0"/>
    <xf numFmtId="0" fontId="87" fillId="84" borderId="93" applyNumberFormat="0" applyFont="0" applyAlignment="0" applyProtection="0"/>
    <xf numFmtId="0" fontId="102" fillId="68" borderId="91" applyNumberFormat="0" applyAlignment="0" applyProtection="0"/>
    <xf numFmtId="0" fontId="91" fillId="81" borderId="90" applyNumberFormat="0" applyAlignment="0" applyProtection="0"/>
    <xf numFmtId="4" fontId="77" fillId="59" borderId="94">
      <alignment horizontal="right" vertical="center"/>
    </xf>
    <xf numFmtId="0" fontId="102" fillId="68" borderId="91" applyNumberFormat="0" applyAlignment="0" applyProtection="0"/>
    <xf numFmtId="0" fontId="96" fillId="81" borderId="96" applyNumberFormat="0" applyAlignment="0" applyProtection="0"/>
    <xf numFmtId="0" fontId="103" fillId="0" borderId="92" applyNumberFormat="0" applyFill="0" applyAlignment="0" applyProtection="0"/>
    <xf numFmtId="0" fontId="103" fillId="0" borderId="92" applyNumberFormat="0" applyFill="0" applyAlignment="0" applyProtection="0"/>
    <xf numFmtId="0" fontId="77" fillId="59" borderId="94">
      <alignment horizontal="right" vertical="center"/>
    </xf>
    <xf numFmtId="0" fontId="104" fillId="0" borderId="92" applyNumberFormat="0" applyFill="0" applyAlignment="0" applyProtection="0"/>
    <xf numFmtId="0" fontId="91" fillId="81" borderId="90" applyNumberFormat="0" applyAlignment="0" applyProtection="0"/>
    <xf numFmtId="0" fontId="102" fillId="68" borderId="91" applyNumberFormat="0" applyAlignment="0" applyProtection="0"/>
    <xf numFmtId="0" fontId="77" fillId="58" borderId="94">
      <alignment horizontal="right" vertical="center"/>
    </xf>
    <xf numFmtId="0" fontId="133" fillId="0" borderId="89" applyFill="0" applyBorder="0">
      <alignment vertical="center"/>
    </xf>
    <xf numFmtId="0" fontId="104" fillId="0" borderId="97" applyNumberFormat="0" applyFill="0" applyAlignment="0" applyProtection="0"/>
    <xf numFmtId="0" fontId="95" fillId="81" borderId="91" applyNumberFormat="0" applyAlignment="0" applyProtection="0"/>
    <xf numFmtId="0" fontId="103" fillId="0" borderId="97" applyNumberFormat="0" applyFill="0" applyAlignment="0" applyProtection="0"/>
    <xf numFmtId="0" fontId="92" fillId="81" borderId="95" applyNumberFormat="0" applyAlignment="0" applyProtection="0"/>
    <xf numFmtId="4" fontId="77" fillId="59" borderId="94">
      <alignment horizontal="right" vertical="center"/>
    </xf>
    <xf numFmtId="4" fontId="47" fillId="0" borderId="94">
      <alignment horizontal="right" vertical="center"/>
    </xf>
    <xf numFmtId="0" fontId="96" fillId="81" borderId="91" applyNumberFormat="0" applyAlignment="0" applyProtection="0"/>
    <xf numFmtId="0" fontId="104" fillId="0" borderId="92" applyNumberFormat="0" applyFill="0" applyAlignment="0" applyProtection="0"/>
    <xf numFmtId="0" fontId="95" fillId="81" borderId="91" applyNumberFormat="0" applyAlignment="0" applyProtection="0"/>
    <xf numFmtId="0" fontId="102" fillId="68" borderId="91" applyNumberFormat="0" applyAlignment="0" applyProtection="0"/>
    <xf numFmtId="0" fontId="104" fillId="0" borderId="92" applyNumberFormat="0" applyFill="0" applyAlignment="0" applyProtection="0"/>
    <xf numFmtId="0" fontId="102" fillId="68" borderId="96" applyNumberFormat="0" applyAlignment="0" applyProtection="0"/>
    <xf numFmtId="0" fontId="92" fillId="81" borderId="90" applyNumberFormat="0" applyAlignment="0" applyProtection="0"/>
    <xf numFmtId="0" fontId="102" fillId="68" borderId="91" applyNumberFormat="0" applyAlignment="0" applyProtection="0"/>
    <xf numFmtId="0" fontId="104" fillId="0" borderId="92" applyNumberFormat="0" applyFill="0" applyAlignment="0" applyProtection="0"/>
    <xf numFmtId="0" fontId="91" fillId="81" borderId="90" applyNumberFormat="0" applyAlignment="0" applyProtection="0"/>
    <xf numFmtId="0" fontId="91" fillId="81" borderId="90" applyNumberFormat="0" applyAlignment="0" applyProtection="0"/>
    <xf numFmtId="0" fontId="102" fillId="68" borderId="91" applyNumberFormat="0" applyAlignment="0" applyProtection="0"/>
    <xf numFmtId="0" fontId="104" fillId="0" borderId="97" applyNumberFormat="0" applyFill="0" applyAlignment="0" applyProtection="0"/>
    <xf numFmtId="0" fontId="77" fillId="58" borderId="94">
      <alignment horizontal="right" vertical="center"/>
    </xf>
    <xf numFmtId="0" fontId="92" fillId="81" borderId="90" applyNumberFormat="0" applyAlignment="0" applyProtection="0"/>
    <xf numFmtId="0" fontId="102" fillId="68" borderId="91" applyNumberFormat="0" applyAlignment="0" applyProtection="0"/>
    <xf numFmtId="0" fontId="77" fillId="58" borderId="94">
      <alignment horizontal="right" vertical="center"/>
    </xf>
    <xf numFmtId="0" fontId="91" fillId="81" borderId="90" applyNumberFormat="0" applyAlignment="0" applyProtection="0"/>
    <xf numFmtId="0" fontId="101" fillId="68" borderId="91" applyNumberFormat="0" applyAlignment="0" applyProtection="0"/>
    <xf numFmtId="0" fontId="101" fillId="68" borderId="91" applyNumberFormat="0" applyAlignment="0" applyProtection="0"/>
    <xf numFmtId="0" fontId="101" fillId="68" borderId="91" applyNumberFormat="0" applyAlignment="0" applyProtection="0"/>
    <xf numFmtId="0" fontId="96" fillId="81" borderId="91" applyNumberFormat="0" applyAlignment="0" applyProtection="0"/>
    <xf numFmtId="0" fontId="103" fillId="0" borderId="102" applyNumberFormat="0" applyFill="0" applyAlignment="0" applyProtection="0"/>
    <xf numFmtId="0" fontId="103" fillId="0" borderId="92" applyNumberFormat="0" applyFill="0" applyAlignment="0" applyProtection="0"/>
    <xf numFmtId="0" fontId="96" fillId="81" borderId="91" applyNumberFormat="0" applyAlignment="0" applyProtection="0"/>
    <xf numFmtId="0" fontId="103" fillId="0" borderId="92" applyNumberFormat="0" applyFill="0" applyAlignment="0" applyProtection="0"/>
    <xf numFmtId="0" fontId="96" fillId="81" borderId="91" applyNumberFormat="0" applyAlignment="0" applyProtection="0"/>
    <xf numFmtId="0" fontId="103" fillId="0" borderId="92" applyNumberFormat="0" applyFill="0" applyAlignment="0" applyProtection="0"/>
    <xf numFmtId="0" fontId="77" fillId="58" borderId="94">
      <alignment horizontal="right" vertical="center"/>
    </xf>
    <xf numFmtId="0" fontId="96" fillId="81" borderId="91" applyNumberFormat="0" applyAlignment="0" applyProtection="0"/>
    <xf numFmtId="0" fontId="96" fillId="81" borderId="91" applyNumberFormat="0" applyAlignment="0" applyProtection="0"/>
    <xf numFmtId="0" fontId="101" fillId="68" borderId="96" applyNumberFormat="0" applyAlignment="0" applyProtection="0"/>
    <xf numFmtId="0" fontId="104" fillId="0" borderId="92" applyNumberFormat="0" applyFill="0" applyAlignment="0" applyProtection="0"/>
    <xf numFmtId="0" fontId="92" fillId="81" borderId="90" applyNumberFormat="0" applyAlignment="0" applyProtection="0"/>
    <xf numFmtId="0" fontId="96" fillId="81" borderId="91" applyNumberFormat="0" applyAlignment="0" applyProtection="0"/>
    <xf numFmtId="0" fontId="96" fillId="81" borderId="106" applyNumberFormat="0" applyAlignment="0" applyProtection="0"/>
    <xf numFmtId="4" fontId="77" fillId="59" borderId="94">
      <alignment horizontal="right" vertical="center"/>
    </xf>
    <xf numFmtId="0" fontId="96" fillId="81" borderId="91" applyNumberFormat="0" applyAlignment="0" applyProtection="0"/>
    <xf numFmtId="0" fontId="92" fillId="81" borderId="90" applyNumberFormat="0" applyAlignment="0" applyProtection="0"/>
    <xf numFmtId="0" fontId="96" fillId="81" borderId="91" applyNumberFormat="0" applyAlignment="0" applyProtection="0"/>
    <xf numFmtId="0" fontId="101" fillId="68" borderId="91" applyNumberFormat="0" applyAlignment="0" applyProtection="0"/>
    <xf numFmtId="0" fontId="103" fillId="0" borderId="97" applyNumberFormat="0" applyFill="0" applyAlignment="0" applyProtection="0"/>
    <xf numFmtId="0" fontId="92" fillId="81" borderId="95" applyNumberFormat="0" applyAlignment="0" applyProtection="0"/>
    <xf numFmtId="0" fontId="77" fillId="59" borderId="94">
      <alignment horizontal="right" vertical="center"/>
    </xf>
    <xf numFmtId="0" fontId="104" fillId="0" borderId="97" applyNumberFormat="0" applyFill="0" applyAlignment="0" applyProtection="0"/>
    <xf numFmtId="0" fontId="104" fillId="0" borderId="92" applyNumberFormat="0" applyFill="0" applyAlignment="0" applyProtection="0"/>
    <xf numFmtId="0" fontId="96" fillId="81" borderId="91" applyNumberFormat="0" applyAlignment="0" applyProtection="0"/>
    <xf numFmtId="0" fontId="96" fillId="81" borderId="96" applyNumberFormat="0" applyAlignment="0" applyProtection="0"/>
    <xf numFmtId="0" fontId="102" fillId="68" borderId="96" applyNumberFormat="0" applyAlignment="0" applyProtection="0"/>
    <xf numFmtId="0" fontId="102" fillId="68" borderId="91" applyNumberFormat="0" applyAlignment="0" applyProtection="0"/>
    <xf numFmtId="0" fontId="92" fillId="81" borderId="90" applyNumberFormat="0" applyAlignment="0" applyProtection="0"/>
    <xf numFmtId="49" fontId="47" fillId="0" borderId="99" applyNumberFormat="0" applyFont="0" applyFill="0" applyBorder="0" applyProtection="0">
      <alignment horizontal="left" vertical="center" indent="2"/>
    </xf>
    <xf numFmtId="0" fontId="104" fillId="0" borderId="92" applyNumberFormat="0" applyFill="0" applyAlignment="0" applyProtection="0"/>
    <xf numFmtId="0" fontId="91" fillId="81" borderId="90" applyNumberFormat="0" applyAlignment="0" applyProtection="0"/>
    <xf numFmtId="0" fontId="102" fillId="68" borderId="91" applyNumberFormat="0" applyAlignment="0" applyProtection="0"/>
    <xf numFmtId="0" fontId="104" fillId="0" borderId="92" applyNumberFormat="0" applyFill="0" applyAlignment="0" applyProtection="0"/>
    <xf numFmtId="0" fontId="96" fillId="81" borderId="96" applyNumberFormat="0" applyAlignment="0" applyProtection="0"/>
    <xf numFmtId="4" fontId="78" fillId="58" borderId="94">
      <alignment horizontal="right" vertical="center"/>
    </xf>
    <xf numFmtId="0" fontId="96" fillId="81" borderId="91" applyNumberFormat="0" applyAlignment="0" applyProtection="0"/>
    <xf numFmtId="0" fontId="103" fillId="0" borderId="92" applyNumberFormat="0" applyFill="0" applyAlignment="0" applyProtection="0"/>
    <xf numFmtId="0" fontId="104" fillId="0" borderId="102" applyNumberFormat="0" applyFill="0" applyAlignment="0" applyProtection="0"/>
    <xf numFmtId="0" fontId="92" fillId="81" borderId="90" applyNumberFormat="0" applyAlignment="0" applyProtection="0"/>
    <xf numFmtId="0" fontId="104" fillId="0" borderId="97" applyNumberFormat="0" applyFill="0" applyAlignment="0" applyProtection="0"/>
    <xf numFmtId="0" fontId="101" fillId="68" borderId="91" applyNumberFormat="0" applyAlignment="0" applyProtection="0"/>
    <xf numFmtId="4" fontId="77" fillId="59" borderId="94">
      <alignment horizontal="right" vertical="center"/>
    </xf>
    <xf numFmtId="0" fontId="87" fillId="84" borderId="93" applyNumberFormat="0" applyFont="0" applyAlignment="0" applyProtection="0"/>
    <xf numFmtId="0" fontId="92" fillId="81" borderId="90" applyNumberFormat="0" applyAlignment="0" applyProtection="0"/>
    <xf numFmtId="0" fontId="103" fillId="0" borderId="92" applyNumberFormat="0" applyFill="0" applyAlignment="0" applyProtection="0"/>
    <xf numFmtId="0" fontId="103" fillId="0" borderId="97" applyNumberFormat="0" applyFill="0" applyAlignment="0" applyProtection="0"/>
    <xf numFmtId="0" fontId="104" fillId="0" borderId="92" applyNumberFormat="0" applyFill="0" applyAlignment="0" applyProtection="0"/>
    <xf numFmtId="0" fontId="92" fillId="81" borderId="90" applyNumberFormat="0" applyAlignment="0" applyProtection="0"/>
    <xf numFmtId="0" fontId="104" fillId="0" borderId="92" applyNumberFormat="0" applyFill="0" applyAlignment="0" applyProtection="0"/>
    <xf numFmtId="0" fontId="103" fillId="0" borderId="92" applyNumberFormat="0" applyFill="0" applyAlignment="0" applyProtection="0"/>
    <xf numFmtId="4" fontId="47" fillId="61" borderId="94"/>
    <xf numFmtId="0" fontId="104" fillId="0" borderId="92" applyNumberFormat="0" applyFill="0" applyAlignment="0" applyProtection="0"/>
    <xf numFmtId="0" fontId="95" fillId="81" borderId="96" applyNumberFormat="0" applyAlignment="0" applyProtection="0"/>
    <xf numFmtId="0" fontId="102" fillId="68" borderId="96" applyNumberFormat="0" applyAlignment="0" applyProtection="0"/>
    <xf numFmtId="0" fontId="103" fillId="0" borderId="92" applyNumberFormat="0" applyFill="0" applyAlignment="0" applyProtection="0"/>
    <xf numFmtId="0" fontId="87" fillId="84" borderId="93" applyNumberFormat="0" applyFont="0" applyAlignment="0" applyProtection="0"/>
    <xf numFmtId="0" fontId="92" fillId="81" borderId="90" applyNumberFormat="0" applyAlignment="0" applyProtection="0"/>
    <xf numFmtId="0" fontId="96" fillId="81" borderId="91" applyNumberFormat="0" applyAlignment="0" applyProtection="0"/>
    <xf numFmtId="0" fontId="77" fillId="59" borderId="94">
      <alignment horizontal="right" vertical="center"/>
    </xf>
    <xf numFmtId="0" fontId="96" fillId="81" borderId="91" applyNumberFormat="0" applyAlignment="0" applyProtection="0"/>
    <xf numFmtId="0" fontId="95" fillId="81" borderId="91" applyNumberFormat="0" applyAlignment="0" applyProtection="0"/>
    <xf numFmtId="0" fontId="87" fillId="84" borderId="93" applyNumberFormat="0" applyFont="0" applyAlignment="0" applyProtection="0"/>
    <xf numFmtId="0" fontId="101" fillId="68" borderId="91" applyNumberFormat="0" applyAlignment="0" applyProtection="0"/>
    <xf numFmtId="0" fontId="96" fillId="81" borderId="91" applyNumberFormat="0" applyAlignment="0" applyProtection="0"/>
    <xf numFmtId="0" fontId="95" fillId="81" borderId="91" applyNumberFormat="0" applyAlignment="0" applyProtection="0"/>
    <xf numFmtId="4" fontId="77" fillId="59" borderId="94">
      <alignment horizontal="right" vertical="center"/>
    </xf>
    <xf numFmtId="0" fontId="10" fillId="84" borderId="93" applyNumberFormat="0" applyFont="0" applyAlignment="0" applyProtection="0"/>
    <xf numFmtId="4" fontId="77" fillId="59" borderId="94">
      <alignment horizontal="right" vertical="center"/>
    </xf>
    <xf numFmtId="0" fontId="92" fillId="81" borderId="90" applyNumberFormat="0" applyAlignment="0" applyProtection="0"/>
    <xf numFmtId="0" fontId="103" fillId="0" borderId="92" applyNumberFormat="0" applyFill="0" applyAlignment="0" applyProtection="0"/>
    <xf numFmtId="0" fontId="92" fillId="81" borderId="90" applyNumberFormat="0" applyAlignment="0" applyProtection="0"/>
    <xf numFmtId="0" fontId="104" fillId="0" borderId="92" applyNumberFormat="0" applyFill="0" applyAlignment="0" applyProtection="0"/>
    <xf numFmtId="49" fontId="47" fillId="0" borderId="94" applyNumberFormat="0" applyFont="0" applyFill="0" applyBorder="0" applyProtection="0">
      <alignment horizontal="left" vertical="center" indent="2"/>
    </xf>
    <xf numFmtId="0" fontId="78" fillId="58" borderId="94">
      <alignment horizontal="right" vertical="center"/>
    </xf>
    <xf numFmtId="0" fontId="87" fillId="84" borderId="98" applyNumberFormat="0" applyFont="0" applyAlignment="0" applyProtection="0"/>
    <xf numFmtId="0" fontId="91" fillId="81" borderId="90" applyNumberFormat="0" applyAlignment="0" applyProtection="0"/>
    <xf numFmtId="0" fontId="102" fillId="68" borderId="96" applyNumberFormat="0" applyAlignment="0" applyProtection="0"/>
    <xf numFmtId="0" fontId="92" fillId="81" borderId="90" applyNumberFormat="0" applyAlignment="0" applyProtection="0"/>
    <xf numFmtId="0" fontId="103" fillId="0" borderId="92" applyNumberFormat="0" applyFill="0" applyAlignment="0" applyProtection="0"/>
    <xf numFmtId="0" fontId="101" fillId="68" borderId="91" applyNumberFormat="0" applyAlignment="0" applyProtection="0"/>
    <xf numFmtId="0" fontId="103" fillId="0" borderId="97" applyNumberFormat="0" applyFill="0" applyAlignment="0" applyProtection="0"/>
    <xf numFmtId="4" fontId="77" fillId="59" borderId="94">
      <alignment horizontal="right" vertical="center"/>
    </xf>
    <xf numFmtId="0" fontId="102" fillId="68" borderId="91" applyNumberFormat="0" applyAlignment="0" applyProtection="0"/>
    <xf numFmtId="4" fontId="77" fillId="59" borderId="94">
      <alignment horizontal="right" vertical="center"/>
    </xf>
    <xf numFmtId="0" fontId="101" fillId="68" borderId="91" applyNumberFormat="0" applyAlignment="0" applyProtection="0"/>
    <xf numFmtId="0" fontId="77" fillId="59" borderId="94">
      <alignment horizontal="right" vertical="center"/>
    </xf>
    <xf numFmtId="0" fontId="77" fillId="58" borderId="94">
      <alignment horizontal="right" vertical="center"/>
    </xf>
    <xf numFmtId="0" fontId="92" fillId="81" borderId="90" applyNumberFormat="0" applyAlignment="0" applyProtection="0"/>
    <xf numFmtId="4" fontId="78" fillId="58" borderId="94">
      <alignment horizontal="right" vertical="center"/>
    </xf>
    <xf numFmtId="4" fontId="77" fillId="58" borderId="94">
      <alignment horizontal="right" vertical="center"/>
    </xf>
    <xf numFmtId="0" fontId="92" fillId="81" borderId="90" applyNumberFormat="0" applyAlignment="0" applyProtection="0"/>
    <xf numFmtId="0" fontId="95" fillId="81" borderId="91" applyNumberFormat="0" applyAlignment="0" applyProtection="0"/>
    <xf numFmtId="4" fontId="77" fillId="58" borderId="94">
      <alignment horizontal="right" vertical="center"/>
    </xf>
    <xf numFmtId="0" fontId="102" fillId="68" borderId="96" applyNumberFormat="0" applyAlignment="0" applyProtection="0"/>
    <xf numFmtId="0" fontId="96" fillId="81" borderId="91" applyNumberFormat="0" applyAlignment="0" applyProtection="0"/>
    <xf numFmtId="0" fontId="96" fillId="81" borderId="91" applyNumberFormat="0" applyAlignment="0" applyProtection="0"/>
    <xf numFmtId="0" fontId="102" fillId="68" borderId="91" applyNumberFormat="0" applyAlignment="0" applyProtection="0"/>
    <xf numFmtId="0" fontId="102" fillId="68" borderId="91" applyNumberFormat="0" applyAlignment="0" applyProtection="0"/>
    <xf numFmtId="0" fontId="104" fillId="0" borderId="92" applyNumberFormat="0" applyFill="0" applyAlignment="0" applyProtection="0"/>
    <xf numFmtId="0" fontId="96" fillId="81" borderId="91" applyNumberFormat="0" applyAlignment="0" applyProtection="0"/>
    <xf numFmtId="0" fontId="102" fillId="68" borderId="91" applyNumberFormat="0" applyAlignment="0" applyProtection="0"/>
    <xf numFmtId="0" fontId="95" fillId="81" borderId="91" applyNumberFormat="0" applyAlignment="0" applyProtection="0"/>
    <xf numFmtId="0" fontId="91" fillId="81" borderId="90" applyNumberFormat="0" applyAlignment="0" applyProtection="0"/>
    <xf numFmtId="0" fontId="95" fillId="81" borderId="91" applyNumberFormat="0" applyAlignment="0" applyProtection="0"/>
    <xf numFmtId="0" fontId="104" fillId="0" borderId="92" applyNumberFormat="0" applyFill="0" applyAlignment="0" applyProtection="0"/>
    <xf numFmtId="0" fontId="102" fillId="68" borderId="91" applyNumberFormat="0" applyAlignment="0" applyProtection="0"/>
    <xf numFmtId="0" fontId="87" fillId="84" borderId="93" applyNumberFormat="0" applyFont="0" applyAlignment="0" applyProtection="0"/>
    <xf numFmtId="0" fontId="92" fillId="81" borderId="90" applyNumberFormat="0" applyAlignment="0" applyProtection="0"/>
    <xf numFmtId="0" fontId="101" fillId="68" borderId="91" applyNumberFormat="0" applyAlignment="0" applyProtection="0"/>
    <xf numFmtId="0" fontId="95" fillId="81" borderId="91" applyNumberFormat="0" applyAlignment="0" applyProtection="0"/>
    <xf numFmtId="0" fontId="92" fillId="81" borderId="90" applyNumberFormat="0" applyAlignment="0" applyProtection="0"/>
    <xf numFmtId="0" fontId="104" fillId="0" borderId="97" applyNumberFormat="0" applyFill="0" applyAlignment="0" applyProtection="0"/>
    <xf numFmtId="0" fontId="101" fillId="68" borderId="91" applyNumberFormat="0" applyAlignment="0" applyProtection="0"/>
    <xf numFmtId="0" fontId="87" fillId="84" borderId="93" applyNumberFormat="0" applyFont="0" applyAlignment="0" applyProtection="0"/>
    <xf numFmtId="0" fontId="95" fillId="81" borderId="96" applyNumberFormat="0" applyAlignment="0" applyProtection="0"/>
    <xf numFmtId="0" fontId="87" fillId="84" borderId="93" applyNumberFormat="0" applyFont="0" applyAlignment="0" applyProtection="0"/>
    <xf numFmtId="0" fontId="104" fillId="0" borderId="92" applyNumberFormat="0" applyFill="0" applyAlignment="0" applyProtection="0"/>
    <xf numFmtId="0" fontId="10" fillId="84" borderId="93" applyNumberFormat="0" applyFont="0" applyAlignment="0" applyProtection="0"/>
    <xf numFmtId="0" fontId="104" fillId="0" borderId="97" applyNumberFormat="0" applyFill="0" applyAlignment="0" applyProtection="0"/>
    <xf numFmtId="4" fontId="77" fillId="59" borderId="94">
      <alignment horizontal="right" vertical="center"/>
    </xf>
    <xf numFmtId="0" fontId="102" fillId="68" borderId="91" applyNumberFormat="0" applyAlignment="0" applyProtection="0"/>
    <xf numFmtId="4" fontId="77" fillId="59" borderId="89">
      <alignment horizontal="right" vertical="center"/>
    </xf>
    <xf numFmtId="0" fontId="96" fillId="81" borderId="91" applyNumberFormat="0" applyAlignment="0" applyProtection="0"/>
    <xf numFmtId="4" fontId="77" fillId="59" borderId="89">
      <alignment horizontal="right" vertical="center"/>
    </xf>
    <xf numFmtId="0" fontId="102" fillId="68" borderId="106" applyNumberFormat="0" applyAlignment="0" applyProtection="0"/>
    <xf numFmtId="0" fontId="104" fillId="0" borderId="92" applyNumberFormat="0" applyFill="0" applyAlignment="0" applyProtection="0"/>
    <xf numFmtId="0" fontId="95" fillId="81" borderId="96" applyNumberFormat="0" applyAlignment="0" applyProtection="0"/>
    <xf numFmtId="0" fontId="96" fillId="81" borderId="91" applyNumberFormat="0" applyAlignment="0" applyProtection="0"/>
    <xf numFmtId="4" fontId="47" fillId="61" borderId="99"/>
    <xf numFmtId="4" fontId="77" fillId="58" borderId="94">
      <alignment horizontal="right" vertical="center"/>
    </xf>
    <xf numFmtId="0" fontId="77" fillId="58" borderId="94">
      <alignment horizontal="right" vertical="center"/>
    </xf>
    <xf numFmtId="0" fontId="96" fillId="81" borderId="91" applyNumberFormat="0" applyAlignment="0" applyProtection="0"/>
    <xf numFmtId="0" fontId="103" fillId="0" borderId="92" applyNumberFormat="0" applyFill="0" applyAlignment="0" applyProtection="0"/>
    <xf numFmtId="0" fontId="91" fillId="81" borderId="90" applyNumberFormat="0" applyAlignment="0" applyProtection="0"/>
    <xf numFmtId="0" fontId="102" fillId="68" borderId="91" applyNumberFormat="0" applyAlignment="0" applyProtection="0"/>
    <xf numFmtId="0" fontId="95" fillId="81" borderId="91" applyNumberFormat="0" applyAlignment="0" applyProtection="0"/>
    <xf numFmtId="0" fontId="96" fillId="81" borderId="96" applyNumberFormat="0" applyAlignment="0" applyProtection="0"/>
    <xf numFmtId="0" fontId="87" fillId="84" borderId="98" applyNumberFormat="0" applyFont="0" applyAlignment="0" applyProtection="0"/>
    <xf numFmtId="0" fontId="87" fillId="84" borderId="93" applyNumberFormat="0" applyFont="0" applyAlignment="0" applyProtection="0"/>
    <xf numFmtId="0" fontId="103" fillId="0" borderId="97" applyNumberFormat="0" applyFill="0" applyAlignment="0" applyProtection="0"/>
    <xf numFmtId="0" fontId="102" fillId="68" borderId="91" applyNumberFormat="0" applyAlignment="0" applyProtection="0"/>
    <xf numFmtId="0" fontId="102" fillId="68" borderId="96" applyNumberFormat="0" applyAlignment="0" applyProtection="0"/>
    <xf numFmtId="0" fontId="92" fillId="81" borderId="90" applyNumberFormat="0" applyAlignment="0" applyProtection="0"/>
    <xf numFmtId="4" fontId="47" fillId="0" borderId="94">
      <alignment horizontal="right" vertical="center"/>
    </xf>
    <xf numFmtId="0" fontId="77" fillId="58" borderId="99">
      <alignment horizontal="right" vertical="center"/>
    </xf>
    <xf numFmtId="0" fontId="104" fillId="0" borderId="92" applyNumberFormat="0" applyFill="0" applyAlignment="0" applyProtection="0"/>
    <xf numFmtId="0" fontId="91" fillId="81" borderId="90" applyNumberFormat="0" applyAlignment="0" applyProtection="0"/>
    <xf numFmtId="0" fontId="101" fillId="68" borderId="91" applyNumberFormat="0" applyAlignment="0" applyProtection="0"/>
    <xf numFmtId="0" fontId="101" fillId="68" borderId="91" applyNumberFormat="0" applyAlignment="0" applyProtection="0"/>
    <xf numFmtId="4" fontId="47" fillId="61" borderId="99"/>
    <xf numFmtId="0" fontId="103" fillId="0" borderId="92" applyNumberFormat="0" applyFill="0" applyAlignment="0" applyProtection="0"/>
    <xf numFmtId="4" fontId="77" fillId="59" borderId="89">
      <alignment horizontal="right" vertical="center"/>
    </xf>
    <xf numFmtId="0" fontId="95" fillId="81" borderId="91" applyNumberFormat="0" applyAlignment="0" applyProtection="0"/>
    <xf numFmtId="0" fontId="96" fillId="81" borderId="91" applyNumberFormat="0" applyAlignment="0" applyProtection="0"/>
    <xf numFmtId="0" fontId="92" fillId="81" borderId="90" applyNumberFormat="0" applyAlignment="0" applyProtection="0"/>
    <xf numFmtId="0" fontId="87" fillId="84" borderId="93" applyNumberFormat="0" applyFont="0" applyAlignment="0" applyProtection="0"/>
    <xf numFmtId="4" fontId="77" fillId="59" borderId="94">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0" fontId="77" fillId="59" borderId="89">
      <alignment horizontal="right" vertical="center"/>
    </xf>
    <xf numFmtId="4" fontId="77" fillId="59" borderId="89">
      <alignment horizontal="right" vertical="center"/>
    </xf>
    <xf numFmtId="0" fontId="77" fillId="59" borderId="89">
      <alignment horizontal="right" vertical="center"/>
    </xf>
    <xf numFmtId="4" fontId="77" fillId="59" borderId="89">
      <alignment horizontal="right" vertical="center"/>
    </xf>
    <xf numFmtId="4" fontId="77" fillId="59" borderId="89">
      <alignment horizontal="right" vertical="center"/>
    </xf>
    <xf numFmtId="0" fontId="77" fillId="59" borderId="89">
      <alignment horizontal="right" vertical="center"/>
    </xf>
    <xf numFmtId="0" fontId="91" fillId="81" borderId="95" applyNumberFormat="0" applyAlignment="0" applyProtection="0"/>
    <xf numFmtId="0" fontId="91" fillId="81" borderId="95" applyNumberFormat="0" applyAlignment="0" applyProtection="0"/>
    <xf numFmtId="0" fontId="47" fillId="0" borderId="99">
      <alignment horizontal="right" vertical="center"/>
    </xf>
    <xf numFmtId="4" fontId="77" fillId="59" borderId="89">
      <alignment horizontal="right" vertical="center"/>
    </xf>
    <xf numFmtId="49" fontId="76" fillId="0" borderId="99" applyNumberFormat="0" applyFill="0" applyBorder="0" applyProtection="0">
      <alignment horizontal="left" vertical="center"/>
    </xf>
    <xf numFmtId="0" fontId="10" fillId="84" borderId="108" applyNumberFormat="0" applyFont="0" applyAlignment="0" applyProtection="0"/>
    <xf numFmtId="0" fontId="77" fillId="59" borderId="94">
      <alignment horizontal="right" vertical="center"/>
    </xf>
    <xf numFmtId="0" fontId="77" fillId="58" borderId="94">
      <alignment horizontal="right" vertical="center"/>
    </xf>
    <xf numFmtId="0" fontId="91" fillId="81" borderId="90" applyNumberFormat="0" applyAlignment="0" applyProtection="0"/>
    <xf numFmtId="0" fontId="103" fillId="0" borderId="92" applyNumberFormat="0" applyFill="0" applyAlignment="0" applyProtection="0"/>
    <xf numFmtId="0" fontId="96" fillId="81" borderId="91" applyNumberFormat="0" applyAlignment="0" applyProtection="0"/>
    <xf numFmtId="0" fontId="104" fillId="0" borderId="92" applyNumberFormat="0" applyFill="0" applyAlignment="0" applyProtection="0"/>
    <xf numFmtId="4" fontId="47" fillId="61" borderId="94"/>
    <xf numFmtId="0" fontId="92" fillId="81" borderId="90" applyNumberFormat="0" applyAlignment="0" applyProtection="0"/>
    <xf numFmtId="4" fontId="77" fillId="59" borderId="94">
      <alignment horizontal="right" vertical="center"/>
    </xf>
    <xf numFmtId="0" fontId="96" fillId="81" borderId="96" applyNumberFormat="0" applyAlignment="0" applyProtection="0"/>
    <xf numFmtId="0" fontId="87" fillId="84" borderId="93" applyNumberFormat="0" applyFont="0" applyAlignment="0" applyProtection="0"/>
    <xf numFmtId="0" fontId="104" fillId="0" borderId="92" applyNumberFormat="0" applyFill="0" applyAlignment="0" applyProtection="0"/>
    <xf numFmtId="0" fontId="102" fillId="68" borderId="91" applyNumberFormat="0" applyAlignment="0" applyProtection="0"/>
    <xf numFmtId="0" fontId="87" fillId="84" borderId="93" applyNumberFormat="0" applyFont="0" applyAlignment="0" applyProtection="0"/>
    <xf numFmtId="4" fontId="77" fillId="59" borderId="94">
      <alignment horizontal="right" vertical="center"/>
    </xf>
    <xf numFmtId="0" fontId="96" fillId="81" borderId="91" applyNumberFormat="0" applyAlignment="0" applyProtection="0"/>
    <xf numFmtId="0" fontId="77" fillId="59" borderId="94">
      <alignment horizontal="right" vertical="center"/>
    </xf>
    <xf numFmtId="0" fontId="91" fillId="81" borderId="90" applyNumberFormat="0" applyAlignment="0" applyProtection="0"/>
    <xf numFmtId="0" fontId="104" fillId="0" borderId="92" applyNumberFormat="0" applyFill="0" applyAlignment="0" applyProtection="0"/>
    <xf numFmtId="0" fontId="103" fillId="0" borderId="92" applyNumberFormat="0" applyFill="0" applyAlignment="0" applyProtection="0"/>
    <xf numFmtId="0" fontId="96" fillId="81" borderId="91" applyNumberFormat="0" applyAlignment="0" applyProtection="0"/>
    <xf numFmtId="0" fontId="103" fillId="0" borderId="92" applyNumberFormat="0" applyFill="0" applyAlignment="0" applyProtection="0"/>
    <xf numFmtId="0" fontId="87" fillId="84" borderId="93" applyNumberFormat="0" applyFont="0" applyAlignment="0" applyProtection="0"/>
    <xf numFmtId="0" fontId="104" fillId="0" borderId="92" applyNumberFormat="0" applyFill="0" applyAlignment="0" applyProtection="0"/>
    <xf numFmtId="0" fontId="95" fillId="81" borderId="91" applyNumberFormat="0" applyAlignment="0" applyProtection="0"/>
    <xf numFmtId="0" fontId="95" fillId="81" borderId="91" applyNumberFormat="0" applyAlignment="0" applyProtection="0"/>
    <xf numFmtId="0" fontId="104" fillId="0" borderId="97" applyNumberFormat="0" applyFill="0" applyAlignment="0" applyProtection="0"/>
    <xf numFmtId="0" fontId="95" fillId="81" borderId="91" applyNumberFormat="0" applyAlignment="0" applyProtection="0"/>
    <xf numFmtId="0" fontId="77" fillId="59" borderId="94">
      <alignment horizontal="right" vertical="center"/>
    </xf>
    <xf numFmtId="0" fontId="92" fillId="81" borderId="90" applyNumberFormat="0" applyAlignment="0" applyProtection="0"/>
    <xf numFmtId="0" fontId="103" fillId="0" borderId="92" applyNumberFormat="0" applyFill="0" applyAlignment="0" applyProtection="0"/>
    <xf numFmtId="0" fontId="101" fillId="68" borderId="91" applyNumberFormat="0" applyAlignment="0" applyProtection="0"/>
    <xf numFmtId="0" fontId="92" fillId="81" borderId="90" applyNumberFormat="0" applyAlignment="0" applyProtection="0"/>
    <xf numFmtId="0" fontId="101" fillId="68" borderId="91" applyNumberFormat="0" applyAlignment="0" applyProtection="0"/>
    <xf numFmtId="0" fontId="95" fillId="81" borderId="91" applyNumberFormat="0" applyAlignment="0" applyProtection="0"/>
    <xf numFmtId="0" fontId="96" fillId="81" borderId="106" applyNumberFormat="0" applyAlignment="0" applyProtection="0"/>
    <xf numFmtId="0" fontId="104" fillId="0" borderId="92" applyNumberFormat="0" applyFill="0" applyAlignment="0" applyProtection="0"/>
    <xf numFmtId="0" fontId="103" fillId="0" borderId="92" applyNumberFormat="0" applyFill="0" applyAlignment="0" applyProtection="0"/>
    <xf numFmtId="0" fontId="10" fillId="84" borderId="93" applyNumberFormat="0" applyFont="0" applyAlignment="0" applyProtection="0"/>
    <xf numFmtId="0" fontId="103" fillId="0" borderId="92" applyNumberFormat="0" applyFill="0" applyAlignment="0" applyProtection="0"/>
    <xf numFmtId="0" fontId="102" fillId="68" borderId="91" applyNumberFormat="0" applyAlignment="0" applyProtection="0"/>
    <xf numFmtId="0" fontId="96" fillId="81" borderId="91" applyNumberFormat="0" applyAlignment="0" applyProtection="0"/>
    <xf numFmtId="0" fontId="77" fillId="58" borderId="99">
      <alignment horizontal="right" vertical="center"/>
    </xf>
    <xf numFmtId="0" fontId="78" fillId="58" borderId="94">
      <alignment horizontal="right" vertical="center"/>
    </xf>
    <xf numFmtId="0" fontId="95" fillId="81" borderId="91" applyNumberFormat="0" applyAlignment="0" applyProtection="0"/>
    <xf numFmtId="0" fontId="103" fillId="0" borderId="92" applyNumberFormat="0" applyFill="0" applyAlignment="0" applyProtection="0"/>
    <xf numFmtId="49" fontId="47" fillId="0" borderId="99" applyNumberFormat="0" applyFont="0" applyFill="0" applyBorder="0" applyProtection="0">
      <alignment horizontal="left" vertical="center" indent="2"/>
    </xf>
    <xf numFmtId="0" fontId="96" fillId="81" borderId="91" applyNumberFormat="0" applyAlignment="0" applyProtection="0"/>
    <xf numFmtId="0" fontId="92" fillId="81" borderId="90" applyNumberFormat="0" applyAlignment="0" applyProtection="0"/>
    <xf numFmtId="0" fontId="102" fillId="68" borderId="101" applyNumberFormat="0" applyAlignment="0" applyProtection="0"/>
    <xf numFmtId="49" fontId="47" fillId="0" borderId="94" applyNumberFormat="0" applyFont="0" applyFill="0" applyBorder="0" applyProtection="0">
      <alignment horizontal="left" vertical="center" indent="2"/>
    </xf>
    <xf numFmtId="4" fontId="78" fillId="58" borderId="94">
      <alignment horizontal="right" vertical="center"/>
    </xf>
    <xf numFmtId="0" fontId="103" fillId="0" borderId="92" applyNumberFormat="0" applyFill="0" applyAlignment="0" applyProtection="0"/>
    <xf numFmtId="0" fontId="104" fillId="0" borderId="92" applyNumberFormat="0" applyFill="0" applyAlignment="0" applyProtection="0"/>
    <xf numFmtId="0" fontId="91" fillId="81" borderId="90" applyNumberFormat="0" applyAlignment="0" applyProtection="0"/>
    <xf numFmtId="0" fontId="96" fillId="81" borderId="91" applyNumberFormat="0" applyAlignment="0" applyProtection="0"/>
    <xf numFmtId="4" fontId="78" fillId="58" borderId="99">
      <alignment horizontal="right" vertical="center"/>
    </xf>
    <xf numFmtId="0" fontId="103" fillId="0" borderId="97" applyNumberFormat="0" applyFill="0" applyAlignment="0" applyProtection="0"/>
    <xf numFmtId="0" fontId="102" fillId="68" borderId="91" applyNumberFormat="0" applyAlignment="0" applyProtection="0"/>
    <xf numFmtId="0" fontId="95" fillId="81" borderId="91" applyNumberFormat="0" applyAlignment="0" applyProtection="0"/>
    <xf numFmtId="0" fontId="47" fillId="61" borderId="94"/>
    <xf numFmtId="4" fontId="77" fillId="58" borderId="94">
      <alignment horizontal="right" vertical="center"/>
    </xf>
    <xf numFmtId="0" fontId="96" fillId="81" borderId="91" applyNumberFormat="0" applyAlignment="0" applyProtection="0"/>
    <xf numFmtId="4" fontId="78" fillId="58" borderId="94">
      <alignment horizontal="right" vertical="center"/>
    </xf>
    <xf numFmtId="0" fontId="91" fillId="81" borderId="90" applyNumberFormat="0" applyAlignment="0" applyProtection="0"/>
    <xf numFmtId="0" fontId="103" fillId="0" borderId="92" applyNumberFormat="0" applyFill="0" applyAlignment="0" applyProtection="0"/>
    <xf numFmtId="0" fontId="77" fillId="59" borderId="94">
      <alignment horizontal="right" vertical="center"/>
    </xf>
    <xf numFmtId="0" fontId="96" fillId="81" borderId="96" applyNumberFormat="0" applyAlignment="0" applyProtection="0"/>
    <xf numFmtId="0" fontId="87" fillId="84" borderId="103" applyNumberFormat="0" applyFont="0" applyAlignment="0" applyProtection="0"/>
    <xf numFmtId="0" fontId="77" fillId="58" borderId="99">
      <alignment horizontal="right" vertical="center"/>
    </xf>
    <xf numFmtId="0" fontId="104" fillId="0" borderId="92" applyNumberFormat="0" applyFill="0" applyAlignment="0" applyProtection="0"/>
    <xf numFmtId="0" fontId="87" fillId="84" borderId="93" applyNumberFormat="0" applyFont="0" applyAlignment="0" applyProtection="0"/>
    <xf numFmtId="0" fontId="102" fillId="68" borderId="96" applyNumberFormat="0" applyAlignment="0" applyProtection="0"/>
    <xf numFmtId="0" fontId="87" fillId="84" borderId="93" applyNumberFormat="0" applyFont="0" applyAlignment="0" applyProtection="0"/>
    <xf numFmtId="0" fontId="104" fillId="0" borderId="92" applyNumberFormat="0" applyFill="0" applyAlignment="0" applyProtection="0"/>
    <xf numFmtId="0" fontId="103" fillId="0" borderId="97" applyNumberFormat="0" applyFill="0" applyAlignment="0" applyProtection="0"/>
    <xf numFmtId="0" fontId="96" fillId="81" borderId="91" applyNumberFormat="0" applyAlignment="0" applyProtection="0"/>
    <xf numFmtId="0" fontId="77" fillId="59" borderId="94">
      <alignment horizontal="right" vertical="center"/>
    </xf>
    <xf numFmtId="4" fontId="78" fillId="58" borderId="99">
      <alignment horizontal="right" vertical="center"/>
    </xf>
    <xf numFmtId="0" fontId="96" fillId="81" borderId="96" applyNumberFormat="0" applyAlignment="0" applyProtection="0"/>
    <xf numFmtId="0" fontId="104" fillId="0" borderId="102" applyNumberFormat="0" applyFill="0" applyAlignment="0" applyProtection="0"/>
    <xf numFmtId="0" fontId="92" fillId="81" borderId="90" applyNumberFormat="0" applyAlignment="0" applyProtection="0"/>
    <xf numFmtId="0" fontId="91" fillId="81" borderId="95" applyNumberFormat="0" applyAlignment="0" applyProtection="0"/>
    <xf numFmtId="0" fontId="101" fillId="68" borderId="91" applyNumberFormat="0" applyAlignment="0" applyProtection="0"/>
    <xf numFmtId="0" fontId="104" fillId="0" borderId="97" applyNumberFormat="0" applyFill="0" applyAlignment="0" applyProtection="0"/>
    <xf numFmtId="0" fontId="103" fillId="0" borderId="92" applyNumberFormat="0" applyFill="0" applyAlignment="0" applyProtection="0"/>
    <xf numFmtId="0" fontId="102" fillId="68" borderId="91" applyNumberFormat="0" applyAlignment="0" applyProtection="0"/>
    <xf numFmtId="0" fontId="92" fillId="81" borderId="90" applyNumberFormat="0" applyAlignment="0" applyProtection="0"/>
    <xf numFmtId="0" fontId="96" fillId="81" borderId="91" applyNumberFormat="0" applyAlignment="0" applyProtection="0"/>
    <xf numFmtId="4" fontId="78" fillId="58" borderId="94">
      <alignment horizontal="right" vertical="center"/>
    </xf>
    <xf numFmtId="49" fontId="47" fillId="0" borderId="94" applyNumberFormat="0" applyFont="0" applyFill="0" applyBorder="0" applyProtection="0">
      <alignment horizontal="left" vertical="center" indent="2"/>
    </xf>
    <xf numFmtId="0" fontId="96" fillId="81" borderId="96" applyNumberFormat="0" applyAlignment="0" applyProtection="0"/>
    <xf numFmtId="0" fontId="47" fillId="61" borderId="94"/>
    <xf numFmtId="0" fontId="91" fillId="81" borderId="90" applyNumberFormat="0" applyAlignment="0" applyProtection="0"/>
    <xf numFmtId="0" fontId="102" fillId="68" borderId="91" applyNumberFormat="0" applyAlignment="0" applyProtection="0"/>
    <xf numFmtId="0" fontId="102" fillId="68" borderId="91" applyNumberFormat="0" applyAlignment="0" applyProtection="0"/>
    <xf numFmtId="0" fontId="103" fillId="0" borderId="92" applyNumberFormat="0" applyFill="0" applyAlignment="0" applyProtection="0"/>
    <xf numFmtId="0" fontId="77" fillId="59" borderId="94">
      <alignment horizontal="right" vertical="center"/>
    </xf>
    <xf numFmtId="0" fontId="103" fillId="0" borderId="92" applyNumberFormat="0" applyFill="0" applyAlignment="0" applyProtection="0"/>
    <xf numFmtId="0" fontId="91" fillId="81" borderId="90" applyNumberFormat="0" applyAlignment="0" applyProtection="0"/>
    <xf numFmtId="0" fontId="101" fillId="68" borderId="91" applyNumberFormat="0" applyAlignment="0" applyProtection="0"/>
    <xf numFmtId="0" fontId="101" fillId="68" borderId="91" applyNumberFormat="0" applyAlignment="0" applyProtection="0"/>
    <xf numFmtId="0" fontId="96" fillId="81" borderId="91" applyNumberFormat="0" applyAlignment="0" applyProtection="0"/>
    <xf numFmtId="0" fontId="92" fillId="81" borderId="95" applyNumberFormat="0" applyAlignment="0" applyProtection="0"/>
    <xf numFmtId="0" fontId="102" fillId="68" borderId="91" applyNumberFormat="0" applyAlignment="0" applyProtection="0"/>
    <xf numFmtId="49" fontId="47" fillId="0" borderId="94" applyNumberFormat="0" applyFont="0" applyFill="0" applyBorder="0" applyProtection="0">
      <alignment horizontal="left" vertical="center" indent="2"/>
    </xf>
    <xf numFmtId="0" fontId="92" fillId="81" borderId="90" applyNumberFormat="0" applyAlignment="0" applyProtection="0"/>
    <xf numFmtId="0" fontId="102" fillId="68" borderId="96" applyNumberFormat="0" applyAlignment="0" applyProtection="0"/>
    <xf numFmtId="0" fontId="101" fillId="68" borderId="91" applyNumberFormat="0" applyAlignment="0" applyProtection="0"/>
    <xf numFmtId="0" fontId="104" fillId="0" borderId="97" applyNumberFormat="0" applyFill="0" applyAlignment="0" applyProtection="0"/>
    <xf numFmtId="0" fontId="95" fillId="81" borderId="91" applyNumberFormat="0" applyAlignment="0" applyProtection="0"/>
    <xf numFmtId="0" fontId="95" fillId="81" borderId="91" applyNumberFormat="0" applyAlignment="0" applyProtection="0"/>
    <xf numFmtId="4" fontId="77" fillId="59" borderId="99">
      <alignment horizontal="right" vertical="center"/>
    </xf>
    <xf numFmtId="0" fontId="102" fillId="68" borderId="91" applyNumberFormat="0" applyAlignment="0" applyProtection="0"/>
    <xf numFmtId="0" fontId="92" fillId="81" borderId="90" applyNumberFormat="0" applyAlignment="0" applyProtection="0"/>
    <xf numFmtId="0" fontId="10" fillId="84" borderId="93" applyNumberFormat="0" applyFont="0" applyAlignment="0" applyProtection="0"/>
    <xf numFmtId="0" fontId="101" fillId="68" borderId="91" applyNumberFormat="0" applyAlignment="0" applyProtection="0"/>
    <xf numFmtId="0" fontId="101" fillId="68" borderId="91" applyNumberFormat="0" applyAlignment="0" applyProtection="0"/>
    <xf numFmtId="0" fontId="103" fillId="0" borderId="92" applyNumberFormat="0" applyFill="0" applyAlignment="0" applyProtection="0"/>
    <xf numFmtId="0" fontId="96" fillId="81" borderId="91" applyNumberFormat="0" applyAlignment="0" applyProtection="0"/>
    <xf numFmtId="0" fontId="104" fillId="0" borderId="92" applyNumberFormat="0" applyFill="0" applyAlignment="0" applyProtection="0"/>
    <xf numFmtId="0" fontId="96" fillId="81" borderId="91" applyNumberFormat="0" applyAlignment="0" applyProtection="0"/>
    <xf numFmtId="0" fontId="102" fillId="68" borderId="96" applyNumberFormat="0" applyAlignment="0" applyProtection="0"/>
    <xf numFmtId="4" fontId="77" fillId="58" borderId="94">
      <alignment horizontal="right" vertical="center"/>
    </xf>
    <xf numFmtId="0" fontId="95" fillId="81" borderId="96" applyNumberFormat="0" applyAlignment="0" applyProtection="0"/>
    <xf numFmtId="0" fontId="102" fillId="68" borderId="91" applyNumberFormat="0" applyAlignment="0" applyProtection="0"/>
    <xf numFmtId="0" fontId="103" fillId="0" borderId="92" applyNumberFormat="0" applyFill="0" applyAlignment="0" applyProtection="0"/>
    <xf numFmtId="0" fontId="95" fillId="81" borderId="91" applyNumberFormat="0" applyAlignment="0" applyProtection="0"/>
    <xf numFmtId="0" fontId="102" fillId="68" borderId="91" applyNumberFormat="0" applyAlignment="0" applyProtection="0"/>
    <xf numFmtId="0" fontId="92" fillId="81" borderId="90" applyNumberFormat="0" applyAlignment="0" applyProtection="0"/>
    <xf numFmtId="0" fontId="102" fillId="68" borderId="96" applyNumberFormat="0" applyAlignment="0" applyProtection="0"/>
    <xf numFmtId="0" fontId="95" fillId="81" borderId="96" applyNumberFormat="0" applyAlignment="0" applyProtection="0"/>
    <xf numFmtId="0" fontId="92" fillId="81" borderId="90" applyNumberFormat="0" applyAlignment="0" applyProtection="0"/>
    <xf numFmtId="0" fontId="91" fillId="81" borderId="90" applyNumberFormat="0" applyAlignment="0" applyProtection="0"/>
    <xf numFmtId="4" fontId="77" fillId="58" borderId="94">
      <alignment horizontal="right" vertical="center"/>
    </xf>
    <xf numFmtId="0" fontId="92" fillId="81" borderId="90" applyNumberFormat="0" applyAlignment="0" applyProtection="0"/>
    <xf numFmtId="4" fontId="77" fillId="58" borderId="94">
      <alignment horizontal="right" vertical="center"/>
    </xf>
    <xf numFmtId="0" fontId="103" fillId="0" borderId="92" applyNumberFormat="0" applyFill="0" applyAlignment="0" applyProtection="0"/>
    <xf numFmtId="0" fontId="87" fillId="84" borderId="93" applyNumberFormat="0" applyFont="0" applyAlignment="0" applyProtection="0"/>
    <xf numFmtId="0" fontId="96" fillId="81" borderId="91" applyNumberFormat="0" applyAlignment="0" applyProtection="0"/>
    <xf numFmtId="0" fontId="96" fillId="81" borderId="91" applyNumberFormat="0" applyAlignment="0" applyProtection="0"/>
    <xf numFmtId="0" fontId="96" fillId="81" borderId="91" applyNumberFormat="0" applyAlignment="0" applyProtection="0"/>
    <xf numFmtId="0" fontId="101" fillId="68" borderId="96" applyNumberFormat="0" applyAlignment="0" applyProtection="0"/>
    <xf numFmtId="0" fontId="104" fillId="0" borderId="92" applyNumberFormat="0" applyFill="0" applyAlignment="0" applyProtection="0"/>
    <xf numFmtId="0" fontId="104" fillId="0" borderId="92" applyNumberFormat="0" applyFill="0" applyAlignment="0" applyProtection="0"/>
    <xf numFmtId="0" fontId="102" fillId="68" borderId="91" applyNumberFormat="0" applyAlignment="0" applyProtection="0"/>
    <xf numFmtId="0" fontId="101" fillId="68" borderId="91" applyNumberFormat="0" applyAlignment="0" applyProtection="0"/>
    <xf numFmtId="4" fontId="77" fillId="59" borderId="94">
      <alignment horizontal="right" vertical="center"/>
    </xf>
    <xf numFmtId="0" fontId="101" fillId="68" borderId="91" applyNumberFormat="0" applyAlignment="0" applyProtection="0"/>
    <xf numFmtId="0" fontId="92" fillId="81" borderId="90" applyNumberFormat="0" applyAlignment="0" applyProtection="0"/>
    <xf numFmtId="0" fontId="87" fillId="84" borderId="93" applyNumberFormat="0" applyFont="0" applyAlignment="0" applyProtection="0"/>
    <xf numFmtId="0" fontId="91" fillId="81" borderId="95" applyNumberFormat="0" applyAlignment="0" applyProtection="0"/>
    <xf numFmtId="0" fontId="104" fillId="0" borderId="92" applyNumberFormat="0" applyFill="0" applyAlignment="0" applyProtection="0"/>
    <xf numFmtId="0" fontId="102" fillId="68" borderId="91" applyNumberFormat="0" applyAlignment="0" applyProtection="0"/>
    <xf numFmtId="4" fontId="78" fillId="58" borderId="94">
      <alignment horizontal="right" vertical="center"/>
    </xf>
    <xf numFmtId="0" fontId="96" fillId="81" borderId="91" applyNumberFormat="0" applyAlignment="0" applyProtection="0"/>
    <xf numFmtId="0" fontId="101" fillId="68" borderId="91" applyNumberFormat="0" applyAlignment="0" applyProtection="0"/>
    <xf numFmtId="0" fontId="102" fillId="68" borderId="91" applyNumberFormat="0" applyAlignment="0" applyProtection="0"/>
    <xf numFmtId="4" fontId="77" fillId="59" borderId="94">
      <alignment horizontal="right" vertical="center"/>
    </xf>
    <xf numFmtId="0" fontId="78" fillId="58" borderId="94">
      <alignment horizontal="right" vertical="center"/>
    </xf>
    <xf numFmtId="0" fontId="102" fillId="68" borderId="96" applyNumberFormat="0" applyAlignment="0" applyProtection="0"/>
    <xf numFmtId="4" fontId="47" fillId="61" borderId="94"/>
    <xf numFmtId="0" fontId="91" fillId="81" borderId="90" applyNumberFormat="0" applyAlignment="0" applyProtection="0"/>
    <xf numFmtId="0" fontId="92" fillId="81" borderId="90" applyNumberFormat="0" applyAlignment="0" applyProtection="0"/>
    <xf numFmtId="0" fontId="104" fillId="0" borderId="92" applyNumberFormat="0" applyFill="0" applyAlignment="0" applyProtection="0"/>
    <xf numFmtId="0" fontId="101" fillId="68" borderId="96" applyNumberFormat="0" applyAlignment="0" applyProtection="0"/>
    <xf numFmtId="0" fontId="77" fillId="59" borderId="94">
      <alignment horizontal="right" vertical="center"/>
    </xf>
    <xf numFmtId="0" fontId="92" fillId="81" borderId="90" applyNumberFormat="0" applyAlignment="0" applyProtection="0"/>
    <xf numFmtId="0" fontId="102" fillId="68" borderId="91" applyNumberFormat="0" applyAlignment="0" applyProtection="0"/>
    <xf numFmtId="0" fontId="104" fillId="0" borderId="92" applyNumberFormat="0" applyFill="0" applyAlignment="0" applyProtection="0"/>
    <xf numFmtId="49" fontId="76" fillId="0" borderId="99" applyNumberFormat="0" applyFill="0" applyBorder="0" applyProtection="0">
      <alignment horizontal="left" vertical="center"/>
    </xf>
    <xf numFmtId="0" fontId="101" fillId="68" borderId="91" applyNumberFormat="0" applyAlignment="0" applyProtection="0"/>
    <xf numFmtId="0" fontId="96" fillId="81" borderId="91" applyNumberFormat="0" applyAlignment="0" applyProtection="0"/>
    <xf numFmtId="0" fontId="96" fillId="81" borderId="101" applyNumberFormat="0" applyAlignment="0" applyProtection="0"/>
    <xf numFmtId="0" fontId="104" fillId="0" borderId="92" applyNumberFormat="0" applyFill="0" applyAlignment="0" applyProtection="0"/>
    <xf numFmtId="0" fontId="101" fillId="68" borderId="96" applyNumberFormat="0" applyAlignment="0" applyProtection="0"/>
    <xf numFmtId="0" fontId="77" fillId="59" borderId="94">
      <alignment horizontal="right" vertical="center"/>
    </xf>
    <xf numFmtId="0" fontId="102" fillId="68" borderId="91" applyNumberFormat="0" applyAlignment="0" applyProtection="0"/>
    <xf numFmtId="0" fontId="103" fillId="0" borderId="97" applyNumberFormat="0" applyFill="0" applyAlignment="0" applyProtection="0"/>
    <xf numFmtId="4" fontId="78" fillId="58" borderId="89">
      <alignment horizontal="right" vertical="center"/>
    </xf>
    <xf numFmtId="4" fontId="78" fillId="58" borderId="89">
      <alignment horizontal="right" vertical="center"/>
    </xf>
    <xf numFmtId="4" fontId="78" fillId="58" borderId="89">
      <alignment horizontal="right" vertical="center"/>
    </xf>
    <xf numFmtId="0" fontId="78" fillId="58" borderId="89">
      <alignment horizontal="right" vertical="center"/>
    </xf>
    <xf numFmtId="4" fontId="78" fillId="58" borderId="89">
      <alignment horizontal="right" vertical="center"/>
    </xf>
    <xf numFmtId="4" fontId="78" fillId="58" borderId="89">
      <alignment horizontal="right" vertical="center"/>
    </xf>
    <xf numFmtId="4" fontId="78" fillId="58" borderId="89">
      <alignment horizontal="right" vertical="center"/>
    </xf>
    <xf numFmtId="4" fontId="78"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0" fontId="77" fillId="58" borderId="89">
      <alignment horizontal="right" vertical="center"/>
    </xf>
    <xf numFmtId="4" fontId="77" fillId="58" borderId="89">
      <alignment horizontal="right" vertical="center"/>
    </xf>
    <xf numFmtId="4" fontId="77" fillId="58" borderId="89">
      <alignment horizontal="right" vertical="center"/>
    </xf>
    <xf numFmtId="4" fontId="77" fillId="58" borderId="89">
      <alignment horizontal="right" vertical="center"/>
    </xf>
    <xf numFmtId="0" fontId="77" fillId="58" borderId="89">
      <alignment horizontal="right" vertical="center"/>
    </xf>
    <xf numFmtId="4" fontId="77" fillId="58" borderId="89">
      <alignment horizontal="right" vertical="center"/>
    </xf>
    <xf numFmtId="4" fontId="77" fillId="58" borderId="89">
      <alignment horizontal="right" vertical="center"/>
    </xf>
    <xf numFmtId="4" fontId="77" fillId="58" borderId="89">
      <alignment horizontal="right" vertical="center"/>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49" fontId="47" fillId="0" borderId="89" applyNumberFormat="0" applyFont="0" applyFill="0" applyBorder="0" applyProtection="0">
      <alignment horizontal="left" vertical="center" indent="2"/>
    </xf>
    <xf numFmtId="0" fontId="103" fillId="0" borderId="92" applyNumberFormat="0" applyFill="0" applyAlignment="0" applyProtection="0"/>
    <xf numFmtId="0" fontId="101" fillId="68" borderId="91" applyNumberFormat="0" applyAlignment="0" applyProtection="0"/>
    <xf numFmtId="0" fontId="87" fillId="84" borderId="93" applyNumberFormat="0" applyFont="0" applyAlignment="0" applyProtection="0"/>
    <xf numFmtId="0" fontId="104" fillId="0" borderId="92" applyNumberFormat="0" applyFill="0" applyAlignment="0" applyProtection="0"/>
    <xf numFmtId="0" fontId="95" fillId="81" borderId="91" applyNumberFormat="0" applyAlignment="0" applyProtection="0"/>
    <xf numFmtId="0" fontId="96" fillId="81" borderId="91" applyNumberFormat="0" applyAlignment="0" applyProtection="0"/>
    <xf numFmtId="0" fontId="92" fillId="81" borderId="90" applyNumberFormat="0" applyAlignment="0" applyProtection="0"/>
    <xf numFmtId="4" fontId="77" fillId="59" borderId="94">
      <alignment horizontal="right" vertical="center"/>
    </xf>
    <xf numFmtId="0" fontId="101" fillId="68" borderId="91" applyNumberFormat="0" applyAlignment="0" applyProtection="0"/>
    <xf numFmtId="0" fontId="104" fillId="0" borderId="102" applyNumberFormat="0" applyFill="0" applyAlignment="0" applyProtection="0"/>
    <xf numFmtId="0" fontId="77" fillId="58" borderId="94">
      <alignment horizontal="right" vertical="center"/>
    </xf>
    <xf numFmtId="0" fontId="104" fillId="0" borderId="92" applyNumberFormat="0" applyFill="0" applyAlignment="0" applyProtection="0"/>
    <xf numFmtId="0" fontId="103" fillId="0" borderId="92" applyNumberFormat="0" applyFill="0" applyAlignment="0" applyProtection="0"/>
    <xf numFmtId="0" fontId="104" fillId="0" borderId="97" applyNumberFormat="0" applyFill="0" applyAlignment="0" applyProtection="0"/>
    <xf numFmtId="0" fontId="95" fillId="81" borderId="91" applyNumberFormat="0" applyAlignment="0" applyProtection="0"/>
    <xf numFmtId="0" fontId="96" fillId="81" borderId="91" applyNumberFormat="0" applyAlignment="0" applyProtection="0"/>
    <xf numFmtId="0" fontId="103" fillId="0" borderId="92" applyNumberFormat="0" applyFill="0" applyAlignment="0" applyProtection="0"/>
    <xf numFmtId="0" fontId="78" fillId="58" borderId="94">
      <alignment horizontal="right" vertical="center"/>
    </xf>
    <xf numFmtId="0" fontId="96" fillId="81" borderId="91" applyNumberFormat="0" applyAlignment="0" applyProtection="0"/>
    <xf numFmtId="0" fontId="95" fillId="81" borderId="91" applyNumberFormat="0" applyAlignment="0" applyProtection="0"/>
    <xf numFmtId="0" fontId="101" fillId="68" borderId="96" applyNumberFormat="0" applyAlignment="0" applyProtection="0"/>
    <xf numFmtId="0" fontId="101" fillId="68" borderId="91" applyNumberFormat="0" applyAlignment="0" applyProtection="0"/>
    <xf numFmtId="0" fontId="78" fillId="58" borderId="99">
      <alignment horizontal="right" vertical="center"/>
    </xf>
    <xf numFmtId="0" fontId="47" fillId="61" borderId="89"/>
    <xf numFmtId="0" fontId="92" fillId="81" borderId="90" applyNumberFormat="0" applyAlignment="0" applyProtection="0"/>
    <xf numFmtId="0" fontId="77" fillId="58" borderId="94">
      <alignment horizontal="right" vertical="center"/>
    </xf>
    <xf numFmtId="0" fontId="77" fillId="58" borderId="94">
      <alignment horizontal="right" vertical="center"/>
    </xf>
    <xf numFmtId="0" fontId="91" fillId="81" borderId="90" applyNumberFormat="0" applyAlignment="0" applyProtection="0"/>
    <xf numFmtId="0" fontId="47" fillId="61" borderId="89"/>
    <xf numFmtId="0" fontId="96" fillId="81" borderId="91" applyNumberFormat="0" applyAlignment="0" applyProtection="0"/>
    <xf numFmtId="0" fontId="47" fillId="61" borderId="89"/>
    <xf numFmtId="0" fontId="47" fillId="61" borderId="89"/>
    <xf numFmtId="0" fontId="47" fillId="61" borderId="89"/>
    <xf numFmtId="0" fontId="47" fillId="61" borderId="89"/>
    <xf numFmtId="0" fontId="47" fillId="61" borderId="89"/>
    <xf numFmtId="4" fontId="47" fillId="61" borderId="89"/>
    <xf numFmtId="4" fontId="47" fillId="61" borderId="89"/>
    <xf numFmtId="4" fontId="47" fillId="61" borderId="89"/>
    <xf numFmtId="171" fontId="47" fillId="62" borderId="89" applyNumberFormat="0" applyFont="0" applyBorder="0" applyAlignment="0" applyProtection="0">
      <alignment horizontal="right" vertical="center"/>
    </xf>
    <xf numFmtId="0" fontId="104" fillId="0" borderId="92" applyNumberFormat="0" applyFill="0" applyAlignment="0" applyProtection="0"/>
    <xf numFmtId="4" fontId="47" fillId="61" borderId="89"/>
    <xf numFmtId="4" fontId="47" fillId="61" borderId="89"/>
    <xf numFmtId="0" fontId="102" fillId="68" borderId="91" applyNumberFormat="0" applyAlignment="0" applyProtection="0"/>
    <xf numFmtId="0" fontId="102" fillId="68" borderId="91" applyNumberFormat="0" applyAlignment="0" applyProtection="0"/>
    <xf numFmtId="0" fontId="91" fillId="81" borderId="90" applyNumberFormat="0" applyAlignment="0" applyProtection="0"/>
    <xf numFmtId="171" fontId="47" fillId="62" borderId="89" applyNumberFormat="0" applyFont="0" applyBorder="0" applyAlignment="0" applyProtection="0">
      <alignment horizontal="right" vertical="center"/>
    </xf>
    <xf numFmtId="171" fontId="47" fillId="62" borderId="89" applyNumberFormat="0" applyFont="0" applyBorder="0" applyAlignment="0" applyProtection="0">
      <alignment horizontal="right" vertical="center"/>
    </xf>
    <xf numFmtId="171" fontId="47" fillId="62" borderId="89" applyNumberFormat="0" applyFont="0" applyBorder="0" applyAlignment="0" applyProtection="0">
      <alignment horizontal="right" vertical="center"/>
    </xf>
    <xf numFmtId="171" fontId="47" fillId="62" borderId="89" applyNumberFormat="0" applyFont="0" applyBorder="0" applyAlignment="0" applyProtection="0">
      <alignment horizontal="right" vertical="center"/>
    </xf>
    <xf numFmtId="171" fontId="47" fillId="62" borderId="89" applyNumberFormat="0" applyFont="0" applyBorder="0" applyAlignment="0" applyProtection="0">
      <alignment horizontal="right" vertical="center"/>
    </xf>
    <xf numFmtId="0" fontId="96" fillId="81" borderId="96" applyNumberFormat="0" applyAlignment="0" applyProtection="0"/>
    <xf numFmtId="4" fontId="77" fillId="59" borderId="94">
      <alignment horizontal="right" vertical="center"/>
    </xf>
    <xf numFmtId="0" fontId="104" fillId="0" borderId="97" applyNumberFormat="0" applyFill="0" applyAlignment="0" applyProtection="0"/>
    <xf numFmtId="0" fontId="102" fillId="68" borderId="91" applyNumberFormat="0" applyAlignment="0" applyProtection="0"/>
    <xf numFmtId="0" fontId="95" fillId="81" borderId="91" applyNumberFormat="0" applyAlignment="0" applyProtection="0"/>
    <xf numFmtId="0" fontId="10" fillId="84" borderId="98" applyNumberFormat="0" applyFont="0" applyAlignment="0" applyProtection="0"/>
    <xf numFmtId="0" fontId="102" fillId="68" borderId="106" applyNumberFormat="0" applyAlignment="0" applyProtection="0"/>
    <xf numFmtId="0" fontId="96" fillId="81" borderId="96" applyNumberFormat="0" applyAlignment="0" applyProtection="0"/>
    <xf numFmtId="0" fontId="102" fillId="68" borderId="91" applyNumberFormat="0" applyAlignment="0" applyProtection="0"/>
    <xf numFmtId="0" fontId="92" fillId="81" borderId="90" applyNumberFormat="0" applyAlignment="0" applyProtection="0"/>
    <xf numFmtId="0" fontId="104" fillId="0" borderId="92" applyNumberFormat="0" applyFill="0" applyAlignment="0" applyProtection="0"/>
    <xf numFmtId="0" fontId="102" fillId="68" borderId="91" applyNumberFormat="0" applyAlignment="0" applyProtection="0"/>
    <xf numFmtId="0" fontId="92" fillId="81" borderId="90" applyNumberFormat="0" applyAlignment="0" applyProtection="0"/>
    <xf numFmtId="0" fontId="102" fillId="68" borderId="91" applyNumberFormat="0" applyAlignment="0" applyProtection="0"/>
    <xf numFmtId="0" fontId="96" fillId="81" borderId="91" applyNumberFormat="0" applyAlignment="0" applyProtection="0"/>
    <xf numFmtId="0" fontId="104" fillId="0" borderId="92" applyNumberFormat="0" applyFill="0" applyAlignment="0" applyProtection="0"/>
    <xf numFmtId="0" fontId="96" fillId="81" borderId="96" applyNumberFormat="0" applyAlignment="0" applyProtection="0"/>
    <xf numFmtId="0" fontId="92" fillId="81" borderId="90" applyNumberFormat="0" applyAlignment="0" applyProtection="0"/>
    <xf numFmtId="0" fontId="77" fillId="58" borderId="94">
      <alignment horizontal="right" vertical="center"/>
    </xf>
    <xf numFmtId="0" fontId="103" fillId="0" borderId="92" applyNumberFormat="0" applyFill="0" applyAlignment="0" applyProtection="0"/>
    <xf numFmtId="0" fontId="101" fillId="68" borderId="91" applyNumberFormat="0" applyAlignment="0" applyProtection="0"/>
    <xf numFmtId="0" fontId="47" fillId="0" borderId="104" applyNumberFormat="0" applyFill="0" applyAlignment="0" applyProtection="0"/>
    <xf numFmtId="0" fontId="47" fillId="0" borderId="89" applyNumberFormat="0" applyFill="0" applyAlignment="0" applyProtection="0"/>
    <xf numFmtId="0" fontId="47" fillId="0" borderId="89" applyNumberFormat="0" applyFill="0" applyAlignment="0" applyProtection="0"/>
    <xf numFmtId="0" fontId="47" fillId="0" borderId="89" applyNumberFormat="0" applyFill="0" applyAlignment="0" applyProtection="0"/>
    <xf numFmtId="49" fontId="76" fillId="0" borderId="89" applyNumberFormat="0" applyFill="0" applyBorder="0" applyProtection="0">
      <alignment horizontal="left" vertical="center"/>
    </xf>
    <xf numFmtId="0" fontId="47" fillId="0" borderId="89" applyNumberFormat="0" applyFill="0" applyAlignment="0" applyProtection="0"/>
    <xf numFmtId="0" fontId="47" fillId="0" borderId="89" applyNumberFormat="0" applyFill="0" applyAlignment="0" applyProtection="0"/>
    <xf numFmtId="49" fontId="76" fillId="0" borderId="89" applyNumberFormat="0" applyFill="0" applyBorder="0" applyProtection="0">
      <alignment horizontal="left" vertical="center"/>
    </xf>
    <xf numFmtId="49" fontId="76" fillId="0" borderId="89" applyNumberFormat="0" applyFill="0" applyBorder="0" applyProtection="0">
      <alignment horizontal="left" vertical="center"/>
    </xf>
    <xf numFmtId="49" fontId="76" fillId="0" borderId="89" applyNumberFormat="0" applyFill="0" applyBorder="0" applyProtection="0">
      <alignment horizontal="left" vertical="center"/>
    </xf>
    <xf numFmtId="49" fontId="76" fillId="0" borderId="89" applyNumberFormat="0" applyFill="0" applyBorder="0" applyProtection="0">
      <alignment horizontal="left" vertical="center"/>
    </xf>
    <xf numFmtId="4" fontId="47" fillId="0" borderId="89" applyFill="0" applyBorder="0" applyProtection="0">
      <alignment horizontal="right" vertical="center"/>
    </xf>
    <xf numFmtId="4" fontId="47" fillId="0" borderId="89" applyFill="0" applyBorder="0" applyProtection="0">
      <alignment horizontal="right" vertical="center"/>
    </xf>
    <xf numFmtId="49" fontId="76" fillId="0" borderId="89" applyNumberFormat="0" applyFill="0" applyBorder="0" applyProtection="0">
      <alignment horizontal="left" vertical="center"/>
    </xf>
    <xf numFmtId="4" fontId="47" fillId="0" borderId="89" applyFill="0" applyBorder="0" applyProtection="0">
      <alignment horizontal="right" vertical="center"/>
    </xf>
    <xf numFmtId="4" fontId="47" fillId="0" borderId="89" applyFill="0" applyBorder="0" applyProtection="0">
      <alignment horizontal="right" vertical="center"/>
    </xf>
    <xf numFmtId="4" fontId="47" fillId="0" borderId="89" applyFill="0" applyBorder="0" applyProtection="0">
      <alignment horizontal="right" vertical="center"/>
    </xf>
    <xf numFmtId="4" fontId="47" fillId="0" borderId="89" applyFill="0" applyBorder="0" applyProtection="0">
      <alignment horizontal="right" vertical="center"/>
    </xf>
    <xf numFmtId="4" fontId="47" fillId="0" borderId="89" applyFill="0" applyBorder="0" applyProtection="0">
      <alignment horizontal="right" vertical="center"/>
    </xf>
    <xf numFmtId="4" fontId="47" fillId="0" borderId="89">
      <alignment horizontal="right" vertical="center"/>
    </xf>
    <xf numFmtId="4" fontId="77" fillId="58" borderId="94">
      <alignment horizontal="right" vertical="center"/>
    </xf>
    <xf numFmtId="0" fontId="91" fillId="81" borderId="90" applyNumberFormat="0" applyAlignment="0" applyProtection="0"/>
    <xf numFmtId="0" fontId="102" fillId="68" borderId="91" applyNumberFormat="0" applyAlignment="0" applyProtection="0"/>
    <xf numFmtId="0" fontId="10" fillId="84" borderId="93" applyNumberFormat="0" applyFont="0" applyAlignment="0" applyProtection="0"/>
    <xf numFmtId="0" fontId="96" fillId="81" borderId="91" applyNumberFormat="0" applyAlignment="0" applyProtection="0"/>
    <xf numFmtId="0" fontId="95" fillId="81" borderId="91" applyNumberFormat="0" applyAlignment="0" applyProtection="0"/>
    <xf numFmtId="0" fontId="47" fillId="0" borderId="89">
      <alignment horizontal="right" vertical="center"/>
    </xf>
    <xf numFmtId="0" fontId="101" fillId="68" borderId="91" applyNumberFormat="0" applyAlignment="0" applyProtection="0"/>
    <xf numFmtId="0" fontId="104" fillId="0" borderId="92" applyNumberFormat="0" applyFill="0" applyAlignment="0" applyProtection="0"/>
    <xf numFmtId="0" fontId="92" fillId="81" borderId="90" applyNumberFormat="0" applyAlignment="0" applyProtection="0"/>
    <xf numFmtId="0" fontId="102" fillId="68" borderId="91" applyNumberFormat="0" applyAlignment="0" applyProtection="0"/>
    <xf numFmtId="0" fontId="92" fillId="81" borderId="90" applyNumberFormat="0" applyAlignment="0" applyProtection="0"/>
    <xf numFmtId="4" fontId="77" fillId="59" borderId="94">
      <alignment horizontal="right" vertical="center"/>
    </xf>
    <xf numFmtId="49" fontId="47" fillId="0" borderId="99" applyNumberFormat="0" applyFont="0" applyFill="0" applyBorder="0" applyProtection="0">
      <alignment horizontal="left" vertical="center" indent="2"/>
    </xf>
    <xf numFmtId="0" fontId="102" fillId="68" borderId="91" applyNumberFormat="0" applyAlignment="0" applyProtection="0"/>
    <xf numFmtId="0" fontId="101" fillId="68" borderId="96" applyNumberFormat="0" applyAlignment="0" applyProtection="0"/>
    <xf numFmtId="0" fontId="87" fillId="84" borderId="93" applyNumberFormat="0" applyFont="0" applyAlignment="0" applyProtection="0"/>
    <xf numFmtId="0" fontId="95" fillId="81" borderId="91" applyNumberFormat="0" applyAlignment="0" applyProtection="0"/>
    <xf numFmtId="0" fontId="87" fillId="84" borderId="93" applyNumberFormat="0" applyFont="0" applyAlignment="0" applyProtection="0"/>
    <xf numFmtId="4" fontId="77" fillId="59" borderId="94">
      <alignment horizontal="right" vertical="center"/>
    </xf>
    <xf numFmtId="4" fontId="78" fillId="58" borderId="94">
      <alignment horizontal="right" vertical="center"/>
    </xf>
    <xf numFmtId="0" fontId="95" fillId="81" borderId="96" applyNumberFormat="0" applyAlignment="0" applyProtection="0"/>
    <xf numFmtId="0" fontId="103" fillId="0" borderId="92" applyNumberFormat="0" applyFill="0" applyAlignment="0" applyProtection="0"/>
    <xf numFmtId="49" fontId="47" fillId="0" borderId="94" applyNumberFormat="0" applyFont="0" applyFill="0" applyBorder="0" applyProtection="0">
      <alignment horizontal="left" vertical="center" indent="2"/>
    </xf>
    <xf numFmtId="4" fontId="77" fillId="59" borderId="94">
      <alignment horizontal="right" vertical="center"/>
    </xf>
    <xf numFmtId="0" fontId="102" fillId="68" borderId="91" applyNumberFormat="0" applyAlignment="0" applyProtection="0"/>
    <xf numFmtId="0" fontId="92" fillId="81" borderId="90" applyNumberFormat="0" applyAlignment="0" applyProtection="0"/>
    <xf numFmtId="0" fontId="104" fillId="0" borderId="92" applyNumberFormat="0" applyFill="0" applyAlignment="0" applyProtection="0"/>
    <xf numFmtId="0" fontId="87" fillId="84" borderId="98" applyNumberFormat="0" applyFont="0" applyAlignment="0" applyProtection="0"/>
    <xf numFmtId="0" fontId="92" fillId="81" borderId="90" applyNumberFormat="0" applyAlignment="0" applyProtection="0"/>
    <xf numFmtId="0" fontId="92" fillId="81" borderId="95" applyNumberFormat="0" applyAlignment="0" applyProtection="0"/>
    <xf numFmtId="0" fontId="103" fillId="0" borderId="92" applyNumberFormat="0" applyFill="0" applyAlignment="0" applyProtection="0"/>
    <xf numFmtId="0" fontId="95" fillId="81" borderId="96" applyNumberFormat="0" applyAlignment="0" applyProtection="0"/>
    <xf numFmtId="0" fontId="96" fillId="81" borderId="91" applyNumberFormat="0" applyAlignment="0" applyProtection="0"/>
    <xf numFmtId="0" fontId="102" fillId="68" borderId="91" applyNumberFormat="0" applyAlignment="0" applyProtection="0"/>
    <xf numFmtId="0" fontId="101" fillId="68" borderId="91" applyNumberFormat="0" applyAlignment="0" applyProtection="0"/>
    <xf numFmtId="4" fontId="47" fillId="61" borderId="89"/>
    <xf numFmtId="0" fontId="91" fillId="81" borderId="90" applyNumberFormat="0" applyAlignment="0" applyProtection="0"/>
    <xf numFmtId="0" fontId="47" fillId="0" borderId="89" applyNumberFormat="0" applyFill="0" applyAlignment="0" applyProtection="0"/>
    <xf numFmtId="49" fontId="47" fillId="0" borderId="99" applyNumberFormat="0" applyFont="0" applyFill="0" applyBorder="0" applyProtection="0">
      <alignment horizontal="left" vertical="center" indent="2"/>
    </xf>
    <xf numFmtId="0" fontId="10" fillId="84" borderId="93" applyNumberFormat="0" applyFont="0" applyAlignment="0" applyProtection="0"/>
    <xf numFmtId="0" fontId="95" fillId="81" borderId="96" applyNumberFormat="0" applyAlignment="0" applyProtection="0"/>
    <xf numFmtId="0" fontId="104" fillId="0" borderId="92" applyNumberFormat="0" applyFill="0" applyAlignment="0" applyProtection="0"/>
    <xf numFmtId="4" fontId="77" fillId="58" borderId="94">
      <alignment horizontal="right" vertical="center"/>
    </xf>
    <xf numFmtId="4" fontId="47" fillId="0" borderId="89">
      <alignment horizontal="right" vertical="center"/>
    </xf>
    <xf numFmtId="0" fontId="96" fillId="81" borderId="91" applyNumberFormat="0" applyAlignment="0" applyProtection="0"/>
    <xf numFmtId="0" fontId="91" fillId="81" borderId="95" applyNumberFormat="0" applyAlignment="0" applyProtection="0"/>
    <xf numFmtId="0" fontId="92" fillId="81" borderId="90" applyNumberFormat="0" applyAlignment="0" applyProtection="0"/>
    <xf numFmtId="0" fontId="101" fillId="68" borderId="91" applyNumberFormat="0" applyAlignment="0" applyProtection="0"/>
    <xf numFmtId="0" fontId="92" fillId="81" borderId="95" applyNumberFormat="0" applyAlignment="0" applyProtection="0"/>
    <xf numFmtId="4" fontId="47" fillId="0" borderId="89">
      <alignment horizontal="right" vertical="center"/>
    </xf>
    <xf numFmtId="0" fontId="103" fillId="0" borderId="92" applyNumberFormat="0" applyFill="0" applyAlignment="0" applyProtection="0"/>
    <xf numFmtId="0" fontId="104" fillId="0" borderId="92" applyNumberFormat="0" applyFill="0" applyAlignment="0" applyProtection="0"/>
    <xf numFmtId="0" fontId="104" fillId="0" borderId="92" applyNumberFormat="0" applyFill="0" applyAlignment="0" applyProtection="0"/>
    <xf numFmtId="0" fontId="10" fillId="84" borderId="93" applyNumberFormat="0" applyFont="0" applyAlignment="0" applyProtection="0"/>
    <xf numFmtId="0" fontId="87" fillId="84" borderId="98" applyNumberFormat="0" applyFont="0" applyAlignment="0" applyProtection="0"/>
    <xf numFmtId="0" fontId="101" fillId="68" borderId="91" applyNumberFormat="0" applyAlignment="0" applyProtection="0"/>
    <xf numFmtId="0" fontId="47" fillId="0" borderId="89">
      <alignment horizontal="right" vertical="center"/>
    </xf>
    <xf numFmtId="0" fontId="103" fillId="0" borderId="97" applyNumberFormat="0" applyFill="0" applyAlignment="0" applyProtection="0"/>
    <xf numFmtId="0" fontId="101" fillId="68" borderId="91" applyNumberFormat="0" applyAlignment="0" applyProtection="0"/>
    <xf numFmtId="4" fontId="77" fillId="59" borderId="99">
      <alignment horizontal="right" vertical="center"/>
    </xf>
    <xf numFmtId="0" fontId="96" fillId="81" borderId="91" applyNumberFormat="0" applyAlignment="0" applyProtection="0"/>
    <xf numFmtId="0" fontId="95" fillId="81" borderId="91" applyNumberFormat="0" applyAlignment="0" applyProtection="0"/>
    <xf numFmtId="0" fontId="101" fillId="68" borderId="91" applyNumberFormat="0" applyAlignment="0" applyProtection="0"/>
    <xf numFmtId="0" fontId="92" fillId="81" borderId="90" applyNumberFormat="0" applyAlignment="0" applyProtection="0"/>
    <xf numFmtId="0" fontId="96" fillId="81" borderId="91" applyNumberFormat="0" applyAlignment="0" applyProtection="0"/>
    <xf numFmtId="0" fontId="77" fillId="59" borderId="94">
      <alignment horizontal="right" vertical="center"/>
    </xf>
    <xf numFmtId="0" fontId="10" fillId="84" borderId="93" applyNumberFormat="0" applyFont="0" applyAlignment="0" applyProtection="0"/>
    <xf numFmtId="0" fontId="96" fillId="81" borderId="91" applyNumberFormat="0" applyAlignment="0" applyProtection="0"/>
    <xf numFmtId="0" fontId="10" fillId="84" borderId="93" applyNumberFormat="0" applyFont="0" applyAlignment="0" applyProtection="0"/>
    <xf numFmtId="0" fontId="104" fillId="0" borderId="92" applyNumberFormat="0" applyFill="0" applyAlignment="0" applyProtection="0"/>
    <xf numFmtId="4" fontId="77" fillId="59" borderId="94">
      <alignment horizontal="right" vertical="center"/>
    </xf>
    <xf numFmtId="0" fontId="95" fillId="81" borderId="96" applyNumberFormat="0" applyAlignment="0" applyProtection="0"/>
    <xf numFmtId="0" fontId="91" fillId="81" borderId="90" applyNumberFormat="0" applyAlignment="0" applyProtection="0"/>
    <xf numFmtId="171" fontId="47" fillId="62" borderId="94" applyNumberFormat="0" applyFont="0" applyBorder="0" applyAlignment="0" applyProtection="0">
      <alignment horizontal="right" vertical="center"/>
    </xf>
    <xf numFmtId="0" fontId="101" fillId="68" borderId="91" applyNumberFormat="0" applyAlignment="0" applyProtection="0"/>
    <xf numFmtId="0" fontId="96" fillId="81" borderId="91" applyNumberFormat="0" applyAlignment="0" applyProtection="0"/>
    <xf numFmtId="0" fontId="102" fillId="68" borderId="91" applyNumberFormat="0" applyAlignment="0" applyProtection="0"/>
    <xf numFmtId="0" fontId="10" fillId="84" borderId="98" applyNumberFormat="0" applyFont="0" applyAlignment="0" applyProtection="0"/>
    <xf numFmtId="0" fontId="96" fillId="81" borderId="91" applyNumberFormat="0" applyAlignment="0" applyProtection="0"/>
    <xf numFmtId="0" fontId="102" fillId="68" borderId="91" applyNumberFormat="0" applyAlignment="0" applyProtection="0"/>
    <xf numFmtId="0" fontId="104" fillId="0" borderId="92" applyNumberFormat="0" applyFill="0" applyAlignment="0" applyProtection="0"/>
    <xf numFmtId="0" fontId="92" fillId="81" borderId="90" applyNumberFormat="0" applyAlignment="0" applyProtection="0"/>
    <xf numFmtId="0" fontId="103" fillId="0" borderId="97" applyNumberFormat="0" applyFill="0" applyAlignment="0" applyProtection="0"/>
    <xf numFmtId="0" fontId="101" fillId="68" borderId="96" applyNumberFormat="0" applyAlignment="0" applyProtection="0"/>
    <xf numFmtId="0" fontId="96" fillId="81" borderId="96" applyNumberFormat="0" applyAlignment="0" applyProtection="0"/>
    <xf numFmtId="0" fontId="104" fillId="0" borderId="92" applyNumberFormat="0" applyFill="0" applyAlignment="0" applyProtection="0"/>
    <xf numFmtId="0" fontId="96" fillId="81" borderId="91" applyNumberFormat="0" applyAlignment="0" applyProtection="0"/>
    <xf numFmtId="0" fontId="96" fillId="81" borderId="91" applyNumberFormat="0" applyAlignment="0" applyProtection="0"/>
    <xf numFmtId="0" fontId="101" fillId="68" borderId="91" applyNumberFormat="0" applyAlignment="0" applyProtection="0"/>
    <xf numFmtId="0" fontId="101" fillId="68" borderId="96" applyNumberFormat="0" applyAlignment="0" applyProtection="0"/>
    <xf numFmtId="0" fontId="91" fillId="81" borderId="90" applyNumberFormat="0" applyAlignment="0" applyProtection="0"/>
    <xf numFmtId="0" fontId="102" fillId="68" borderId="91" applyNumberFormat="0" applyAlignment="0" applyProtection="0"/>
    <xf numFmtId="0" fontId="102" fillId="68" borderId="91" applyNumberFormat="0" applyAlignment="0" applyProtection="0"/>
    <xf numFmtId="0" fontId="102" fillId="68" borderId="91" applyNumberFormat="0" applyAlignment="0" applyProtection="0"/>
    <xf numFmtId="0" fontId="96" fillId="81" borderId="91" applyNumberFormat="0" applyAlignment="0" applyProtection="0"/>
    <xf numFmtId="0" fontId="87" fillId="84" borderId="93" applyNumberFormat="0" applyFont="0" applyAlignment="0" applyProtection="0"/>
    <xf numFmtId="0" fontId="96" fillId="81" borderId="96" applyNumberFormat="0" applyAlignment="0" applyProtection="0"/>
    <xf numFmtId="0" fontId="77" fillId="59" borderId="94">
      <alignment horizontal="right" vertical="center"/>
    </xf>
    <xf numFmtId="0" fontId="104" fillId="0" borderId="97" applyNumberFormat="0" applyFill="0" applyAlignment="0" applyProtection="0"/>
    <xf numFmtId="0" fontId="102" fillId="68" borderId="91" applyNumberFormat="0" applyAlignment="0" applyProtection="0"/>
    <xf numFmtId="0" fontId="87" fillId="84" borderId="98" applyNumberFormat="0" applyFont="0" applyAlignment="0" applyProtection="0"/>
    <xf numFmtId="0" fontId="101" fillId="68" borderId="96" applyNumberFormat="0" applyAlignment="0" applyProtection="0"/>
    <xf numFmtId="0" fontId="95" fillId="81" borderId="91" applyNumberFormat="0" applyAlignment="0" applyProtection="0"/>
    <xf numFmtId="0" fontId="92" fillId="81" borderId="95" applyNumberFormat="0" applyAlignment="0" applyProtection="0"/>
    <xf numFmtId="0" fontId="91" fillId="81" borderId="90" applyNumberFormat="0" applyAlignment="0" applyProtection="0"/>
    <xf numFmtId="0" fontId="95" fillId="81" borderId="91" applyNumberFormat="0" applyAlignment="0" applyProtection="0"/>
    <xf numFmtId="0" fontId="102" fillId="68" borderId="91" applyNumberFormat="0" applyAlignment="0" applyProtection="0"/>
    <xf numFmtId="4" fontId="77" fillId="59" borderId="99">
      <alignment horizontal="right" vertical="center"/>
    </xf>
    <xf numFmtId="0" fontId="103" fillId="0" borderId="92" applyNumberFormat="0" applyFill="0" applyAlignment="0" applyProtection="0"/>
    <xf numFmtId="0" fontId="103" fillId="0" borderId="92" applyNumberFormat="0" applyFill="0" applyAlignment="0" applyProtection="0"/>
    <xf numFmtId="4" fontId="77" fillId="59" borderId="94">
      <alignment horizontal="right" vertical="center"/>
    </xf>
    <xf numFmtId="0" fontId="87" fillId="84" borderId="98" applyNumberFormat="0" applyFont="0" applyAlignment="0" applyProtection="0"/>
    <xf numFmtId="0" fontId="101" fillId="68" borderId="91" applyNumberFormat="0" applyAlignment="0" applyProtection="0"/>
    <xf numFmtId="0" fontId="10" fillId="84" borderId="93" applyNumberFormat="0" applyFont="0" applyAlignment="0" applyProtection="0"/>
    <xf numFmtId="0" fontId="87" fillId="84" borderId="93" applyNumberFormat="0" applyFont="0" applyAlignment="0" applyProtection="0"/>
    <xf numFmtId="0" fontId="95" fillId="81" borderId="91" applyNumberFormat="0" applyAlignment="0" applyProtection="0"/>
    <xf numFmtId="4" fontId="47" fillId="0" borderId="94">
      <alignment horizontal="right" vertical="center"/>
    </xf>
    <xf numFmtId="0" fontId="77" fillId="58" borderId="94">
      <alignment horizontal="right" vertical="center"/>
    </xf>
    <xf numFmtId="0" fontId="96" fillId="81" borderId="91" applyNumberFormat="0" applyAlignment="0" applyProtection="0"/>
    <xf numFmtId="0" fontId="92" fillId="81" borderId="90" applyNumberFormat="0" applyAlignment="0" applyProtection="0"/>
    <xf numFmtId="0" fontId="96" fillId="81" borderId="91" applyNumberFormat="0" applyAlignment="0" applyProtection="0"/>
    <xf numFmtId="0" fontId="101" fillId="68" borderId="91" applyNumberFormat="0" applyAlignment="0" applyProtection="0"/>
    <xf numFmtId="0" fontId="96" fillId="81" borderId="91" applyNumberFormat="0" applyAlignment="0" applyProtection="0"/>
    <xf numFmtId="4" fontId="77" fillId="58" borderId="94">
      <alignment horizontal="right" vertical="center"/>
    </xf>
    <xf numFmtId="4" fontId="77" fillId="59" borderId="94">
      <alignment horizontal="right" vertical="center"/>
    </xf>
    <xf numFmtId="0" fontId="104" fillId="0" borderId="92" applyNumberFormat="0" applyFill="0" applyAlignment="0" applyProtection="0"/>
    <xf numFmtId="0" fontId="96" fillId="81" borderId="91" applyNumberFormat="0" applyAlignment="0" applyProtection="0"/>
    <xf numFmtId="4" fontId="78" fillId="58" borderId="99">
      <alignment horizontal="right" vertical="center"/>
    </xf>
    <xf numFmtId="0" fontId="92" fillId="81" borderId="90" applyNumberFormat="0" applyAlignment="0" applyProtection="0"/>
    <xf numFmtId="0" fontId="10" fillId="84" borderId="98" applyNumberFormat="0" applyFont="0" applyAlignment="0" applyProtection="0"/>
    <xf numFmtId="0" fontId="104" fillId="0" borderId="97" applyNumberFormat="0" applyFill="0" applyAlignment="0" applyProtection="0"/>
    <xf numFmtId="0" fontId="101" fillId="68" borderId="91" applyNumberFormat="0" applyAlignment="0" applyProtection="0"/>
    <xf numFmtId="0" fontId="102" fillId="68" borderId="91" applyNumberFormat="0" applyAlignment="0" applyProtection="0"/>
    <xf numFmtId="0" fontId="95" fillId="81" borderId="91" applyNumberFormat="0" applyAlignment="0" applyProtection="0"/>
    <xf numFmtId="0" fontId="92" fillId="81" borderId="90" applyNumberFormat="0" applyAlignment="0" applyProtection="0"/>
    <xf numFmtId="0" fontId="103" fillId="0" borderId="92" applyNumberFormat="0" applyFill="0" applyAlignment="0" applyProtection="0"/>
    <xf numFmtId="0" fontId="95" fillId="81" borderId="91" applyNumberFormat="0" applyAlignment="0" applyProtection="0"/>
    <xf numFmtId="0" fontId="104" fillId="0" borderId="92" applyNumberFormat="0" applyFill="0" applyAlignment="0" applyProtection="0"/>
    <xf numFmtId="0" fontId="103" fillId="0" borderId="92" applyNumberFormat="0" applyFill="0" applyAlignment="0" applyProtection="0"/>
    <xf numFmtId="0" fontId="101" fillId="68" borderId="91" applyNumberFormat="0" applyAlignment="0" applyProtection="0"/>
    <xf numFmtId="0" fontId="95" fillId="81" borderId="91" applyNumberFormat="0" applyAlignment="0" applyProtection="0"/>
    <xf numFmtId="0" fontId="104" fillId="0" borderId="92" applyNumberFormat="0" applyFill="0" applyAlignment="0" applyProtection="0"/>
    <xf numFmtId="0" fontId="103" fillId="0" borderId="92" applyNumberFormat="0" applyFill="0" applyAlignment="0" applyProtection="0"/>
    <xf numFmtId="0" fontId="102" fillId="68" borderId="91" applyNumberFormat="0" applyAlignment="0" applyProtection="0"/>
    <xf numFmtId="0" fontId="91" fillId="81" borderId="95" applyNumberFormat="0" applyAlignment="0" applyProtection="0"/>
    <xf numFmtId="0" fontId="96" fillId="81" borderId="91" applyNumberFormat="0" applyAlignment="0" applyProtection="0"/>
    <xf numFmtId="0" fontId="103" fillId="0" borderId="97" applyNumberFormat="0" applyFill="0" applyAlignment="0" applyProtection="0"/>
    <xf numFmtId="0" fontId="91" fillId="81" borderId="90" applyNumberFormat="0" applyAlignment="0" applyProtection="0"/>
    <xf numFmtId="0" fontId="104" fillId="0" borderId="92" applyNumberFormat="0" applyFill="0" applyAlignment="0" applyProtection="0"/>
    <xf numFmtId="0" fontId="91" fillId="81" borderId="90" applyNumberFormat="0" applyAlignment="0" applyProtection="0"/>
    <xf numFmtId="0" fontId="87" fillId="84" borderId="93" applyNumberFormat="0" applyFont="0" applyAlignment="0" applyProtection="0"/>
    <xf numFmtId="0" fontId="102" fillId="68" borderId="91" applyNumberFormat="0" applyAlignment="0" applyProtection="0"/>
    <xf numFmtId="0" fontId="104" fillId="0" borderId="92" applyNumberFormat="0" applyFill="0" applyAlignment="0" applyProtection="0"/>
    <xf numFmtId="0" fontId="87" fillId="84" borderId="93" applyNumberFormat="0" applyFont="0" applyAlignment="0" applyProtection="0"/>
    <xf numFmtId="0" fontId="91" fillId="81" borderId="90" applyNumberFormat="0" applyAlignment="0" applyProtection="0"/>
    <xf numFmtId="0" fontId="96" fillId="81" borderId="91" applyNumberFormat="0" applyAlignment="0" applyProtection="0"/>
    <xf numFmtId="0" fontId="92" fillId="81" borderId="90" applyNumberFormat="0" applyAlignment="0" applyProtection="0"/>
    <xf numFmtId="0" fontId="102" fillId="68" borderId="91" applyNumberFormat="0" applyAlignment="0" applyProtection="0"/>
    <xf numFmtId="0" fontId="103" fillId="0" borderId="92" applyNumberFormat="0" applyFill="0" applyAlignment="0" applyProtection="0"/>
    <xf numFmtId="0" fontId="92" fillId="81" borderId="90" applyNumberFormat="0" applyAlignment="0" applyProtection="0"/>
    <xf numFmtId="4" fontId="77" fillId="58" borderId="94">
      <alignment horizontal="right" vertical="center"/>
    </xf>
    <xf numFmtId="0" fontId="103" fillId="0" borderId="97" applyNumberFormat="0" applyFill="0" applyAlignment="0" applyProtection="0"/>
    <xf numFmtId="0" fontId="104" fillId="0" borderId="92" applyNumberFormat="0" applyFill="0" applyAlignment="0" applyProtection="0"/>
    <xf numFmtId="0" fontId="102" fillId="68" borderId="91" applyNumberFormat="0" applyAlignment="0" applyProtection="0"/>
    <xf numFmtId="0" fontId="47" fillId="0" borderId="94" applyNumberFormat="0" applyFill="0" applyAlignment="0" applyProtection="0"/>
    <xf numFmtId="4" fontId="78" fillId="58" borderId="99">
      <alignment horizontal="right" vertical="center"/>
    </xf>
    <xf numFmtId="0" fontId="77" fillId="59" borderId="99">
      <alignment horizontal="right" vertical="center"/>
    </xf>
    <xf numFmtId="0" fontId="10" fillId="84" borderId="93" applyNumberFormat="0" applyFont="0" applyAlignment="0" applyProtection="0"/>
    <xf numFmtId="0" fontId="92" fillId="81" borderId="90" applyNumberFormat="0" applyAlignment="0" applyProtection="0"/>
    <xf numFmtId="0" fontId="92" fillId="81" borderId="90" applyNumberFormat="0" applyAlignment="0" applyProtection="0"/>
    <xf numFmtId="0" fontId="104" fillId="0" borderId="92" applyNumberFormat="0" applyFill="0" applyAlignment="0" applyProtection="0"/>
    <xf numFmtId="0" fontId="101" fillId="68" borderId="91" applyNumberFormat="0" applyAlignment="0" applyProtection="0"/>
    <xf numFmtId="0" fontId="102" fillId="68" borderId="91" applyNumberFormat="0" applyAlignment="0" applyProtection="0"/>
    <xf numFmtId="0" fontId="92" fillId="81" borderId="90" applyNumberFormat="0" applyAlignment="0" applyProtection="0"/>
    <xf numFmtId="0" fontId="96" fillId="81" borderId="91" applyNumberFormat="0" applyAlignment="0" applyProtection="0"/>
    <xf numFmtId="0" fontId="104" fillId="0" borderId="92" applyNumberFormat="0" applyFill="0" applyAlignment="0" applyProtection="0"/>
    <xf numFmtId="0" fontId="104" fillId="0" borderId="92" applyNumberFormat="0" applyFill="0" applyAlignment="0" applyProtection="0"/>
    <xf numFmtId="0" fontId="96" fillId="81" borderId="91" applyNumberFormat="0" applyAlignment="0" applyProtection="0"/>
    <xf numFmtId="0" fontId="96" fillId="81" borderId="91" applyNumberFormat="0" applyAlignment="0" applyProtection="0"/>
    <xf numFmtId="0" fontId="87" fillId="84" borderId="93" applyNumberFormat="0" applyFont="0" applyAlignment="0" applyProtection="0"/>
    <xf numFmtId="0" fontId="96" fillId="81" borderId="91" applyNumberFormat="0" applyAlignment="0" applyProtection="0"/>
    <xf numFmtId="0" fontId="95" fillId="81" borderId="91" applyNumberFormat="0" applyAlignment="0" applyProtection="0"/>
    <xf numFmtId="0" fontId="96" fillId="81" borderId="91" applyNumberFormat="0" applyAlignment="0" applyProtection="0"/>
    <xf numFmtId="0" fontId="77" fillId="59" borderId="94">
      <alignment horizontal="right" vertical="center"/>
    </xf>
    <xf numFmtId="0" fontId="91" fillId="81" borderId="90" applyNumberFormat="0" applyAlignment="0" applyProtection="0"/>
    <xf numFmtId="0" fontId="92" fillId="81" borderId="90" applyNumberFormat="0" applyAlignment="0" applyProtection="0"/>
    <xf numFmtId="0" fontId="104" fillId="0" borderId="97" applyNumberFormat="0" applyFill="0" applyAlignment="0" applyProtection="0"/>
    <xf numFmtId="0" fontId="104" fillId="0" borderId="97" applyNumberFormat="0" applyFill="0" applyAlignment="0" applyProtection="0"/>
    <xf numFmtId="0" fontId="47" fillId="0" borderId="94" applyNumberFormat="0" applyFill="0" applyAlignment="0" applyProtection="0"/>
    <xf numFmtId="0" fontId="87" fillId="84" borderId="98" applyNumberFormat="0" applyFont="0" applyAlignment="0" applyProtection="0"/>
    <xf numFmtId="0" fontId="87" fillId="84" borderId="98" applyNumberFormat="0" applyFont="0" applyAlignment="0" applyProtection="0"/>
    <xf numFmtId="0" fontId="101" fillId="68" borderId="91" applyNumberFormat="0" applyAlignment="0" applyProtection="0"/>
    <xf numFmtId="0" fontId="101" fillId="68" borderId="91" applyNumberFormat="0" applyAlignment="0" applyProtection="0"/>
    <xf numFmtId="0" fontId="104" fillId="0" borderId="92" applyNumberFormat="0" applyFill="0" applyAlignment="0" applyProtection="0"/>
    <xf numFmtId="0" fontId="78" fillId="58" borderId="99">
      <alignment horizontal="right" vertical="center"/>
    </xf>
    <xf numFmtId="0" fontId="78" fillId="58" borderId="94">
      <alignment horizontal="right" vertical="center"/>
    </xf>
    <xf numFmtId="0" fontId="104" fillId="0" borderId="92" applyNumberFormat="0" applyFill="0" applyAlignment="0" applyProtection="0"/>
    <xf numFmtId="0" fontId="96" fillId="81" borderId="91" applyNumberFormat="0" applyAlignment="0" applyProtection="0"/>
    <xf numFmtId="0" fontId="77" fillId="58" borderId="94">
      <alignment horizontal="right" vertical="center"/>
    </xf>
    <xf numFmtId="49" fontId="76" fillId="0" borderId="104" applyNumberFormat="0" applyFill="0" applyBorder="0" applyProtection="0">
      <alignment horizontal="left" vertical="center"/>
    </xf>
    <xf numFmtId="0" fontId="95" fillId="81" borderId="91" applyNumberFormat="0" applyAlignment="0" applyProtection="0"/>
    <xf numFmtId="0" fontId="47" fillId="0" borderId="94">
      <alignment horizontal="right" vertical="center"/>
    </xf>
    <xf numFmtId="0" fontId="101" fillId="68" borderId="91" applyNumberFormat="0" applyAlignment="0" applyProtection="0"/>
    <xf numFmtId="0" fontId="102" fillId="68" borderId="91" applyNumberFormat="0" applyAlignment="0" applyProtection="0"/>
    <xf numFmtId="4" fontId="78" fillId="58" borderId="94">
      <alignment horizontal="right" vertical="center"/>
    </xf>
    <xf numFmtId="0" fontId="104" fillId="0" borderId="97" applyNumberFormat="0" applyFill="0" applyAlignment="0" applyProtection="0"/>
    <xf numFmtId="4" fontId="47" fillId="0" borderId="94" applyFill="0" applyBorder="0" applyProtection="0">
      <alignment horizontal="right" vertical="center"/>
    </xf>
    <xf numFmtId="0" fontId="103" fillId="0" borderId="97" applyNumberFormat="0" applyFill="0" applyAlignment="0" applyProtection="0"/>
    <xf numFmtId="0" fontId="101" fillId="68" borderId="91" applyNumberFormat="0" applyAlignment="0" applyProtection="0"/>
    <xf numFmtId="0" fontId="77" fillId="58" borderId="94">
      <alignment horizontal="right" vertical="center"/>
    </xf>
    <xf numFmtId="0" fontId="102" fillId="68" borderId="91" applyNumberFormat="0" applyAlignment="0" applyProtection="0"/>
    <xf numFmtId="0" fontId="96" fillId="81" borderId="91" applyNumberFormat="0" applyAlignment="0" applyProtection="0"/>
    <xf numFmtId="0" fontId="92" fillId="81" borderId="95" applyNumberFormat="0" applyAlignment="0" applyProtection="0"/>
    <xf numFmtId="0" fontId="91" fillId="81" borderId="90" applyNumberFormat="0" applyAlignment="0" applyProtection="0"/>
    <xf numFmtId="0" fontId="87" fillId="84" borderId="93" applyNumberFormat="0" applyFont="0" applyAlignment="0" applyProtection="0"/>
    <xf numFmtId="0" fontId="87" fillId="84" borderId="98" applyNumberFormat="0" applyFont="0" applyAlignment="0" applyProtection="0"/>
    <xf numFmtId="0" fontId="95" fillId="81" borderId="91" applyNumberFormat="0" applyAlignment="0" applyProtection="0"/>
    <xf numFmtId="0" fontId="104" fillId="0" borderId="97" applyNumberFormat="0" applyFill="0" applyAlignment="0" applyProtection="0"/>
    <xf numFmtId="4" fontId="77" fillId="58" borderId="94">
      <alignment horizontal="right" vertical="center"/>
    </xf>
    <xf numFmtId="0" fontId="103" fillId="0" borderId="92" applyNumberFormat="0" applyFill="0" applyAlignment="0" applyProtection="0"/>
    <xf numFmtId="0" fontId="92" fillId="81" borderId="90" applyNumberFormat="0" applyAlignment="0" applyProtection="0"/>
    <xf numFmtId="0" fontId="104" fillId="0" borderId="92" applyNumberFormat="0" applyFill="0" applyAlignment="0" applyProtection="0"/>
    <xf numFmtId="0" fontId="104" fillId="0" borderId="92" applyNumberFormat="0" applyFill="0" applyAlignment="0" applyProtection="0"/>
    <xf numFmtId="0" fontId="96" fillId="81" borderId="91" applyNumberFormat="0" applyAlignment="0" applyProtection="0"/>
    <xf numFmtId="0" fontId="77" fillId="58" borderId="94">
      <alignment horizontal="right" vertical="center"/>
    </xf>
    <xf numFmtId="4" fontId="77" fillId="59" borderId="94">
      <alignment horizontal="right" vertical="center"/>
    </xf>
    <xf numFmtId="0" fontId="77" fillId="58" borderId="94">
      <alignment horizontal="right" vertical="center"/>
    </xf>
    <xf numFmtId="0" fontId="91" fillId="81" borderId="100" applyNumberFormat="0" applyAlignment="0" applyProtection="0"/>
    <xf numFmtId="0" fontId="103" fillId="0" borderId="92" applyNumberFormat="0" applyFill="0" applyAlignment="0" applyProtection="0"/>
    <xf numFmtId="4" fontId="77" fillId="58" borderId="94">
      <alignment horizontal="right" vertical="center"/>
    </xf>
    <xf numFmtId="4" fontId="47" fillId="61" borderId="94"/>
    <xf numFmtId="0" fontId="103" fillId="0" borderId="92" applyNumberFormat="0" applyFill="0" applyAlignment="0" applyProtection="0"/>
    <xf numFmtId="0" fontId="101" fillId="68" borderId="96" applyNumberFormat="0" applyAlignment="0" applyProtection="0"/>
    <xf numFmtId="0" fontId="102" fillId="68" borderId="96" applyNumberFormat="0" applyAlignment="0" applyProtection="0"/>
    <xf numFmtId="4" fontId="77" fillId="58" borderId="94">
      <alignment horizontal="right" vertical="center"/>
    </xf>
    <xf numFmtId="0" fontId="78" fillId="58" borderId="94">
      <alignment horizontal="right" vertical="center"/>
    </xf>
    <xf numFmtId="0" fontId="96" fillId="81" borderId="91" applyNumberFormat="0" applyAlignment="0" applyProtection="0"/>
    <xf numFmtId="0" fontId="96" fillId="81" borderId="91" applyNumberFormat="0" applyAlignment="0" applyProtection="0"/>
    <xf numFmtId="0" fontId="101" fillId="68" borderId="91" applyNumberFormat="0" applyAlignment="0" applyProtection="0"/>
    <xf numFmtId="0" fontId="92" fillId="81" borderId="90" applyNumberFormat="0" applyAlignment="0" applyProtection="0"/>
    <xf numFmtId="0" fontId="103" fillId="0" borderId="97" applyNumberFormat="0" applyFill="0" applyAlignment="0" applyProtection="0"/>
    <xf numFmtId="4" fontId="77" fillId="58" borderId="94">
      <alignment horizontal="right" vertical="center"/>
    </xf>
    <xf numFmtId="0" fontId="87" fillId="84" borderId="93" applyNumberFormat="0" applyFont="0" applyAlignment="0" applyProtection="0"/>
    <xf numFmtId="0" fontId="104" fillId="0" borderId="92" applyNumberFormat="0" applyFill="0" applyAlignment="0" applyProtection="0"/>
    <xf numFmtId="0" fontId="104" fillId="0" borderId="92" applyNumberFormat="0" applyFill="0" applyAlignment="0" applyProtection="0"/>
    <xf numFmtId="0" fontId="102" fillId="68" borderId="96" applyNumberFormat="0" applyAlignment="0" applyProtection="0"/>
    <xf numFmtId="0" fontId="104" fillId="0" borderId="92" applyNumberFormat="0" applyFill="0" applyAlignment="0" applyProtection="0"/>
    <xf numFmtId="0" fontId="104" fillId="0" borderId="92" applyNumberFormat="0" applyFill="0" applyAlignment="0" applyProtection="0"/>
    <xf numFmtId="0" fontId="87" fillId="84" borderId="93" applyNumberFormat="0" applyFont="0" applyAlignment="0" applyProtection="0"/>
    <xf numFmtId="0" fontId="101" fillId="68" borderId="91" applyNumberFormat="0" applyAlignment="0" applyProtection="0"/>
    <xf numFmtId="0" fontId="103" fillId="0" borderId="92" applyNumberFormat="0" applyFill="0" applyAlignment="0" applyProtection="0"/>
    <xf numFmtId="0" fontId="102" fillId="68" borderId="91" applyNumberFormat="0" applyAlignment="0" applyProtection="0"/>
    <xf numFmtId="0" fontId="103" fillId="0" borderId="92" applyNumberFormat="0" applyFill="0" applyAlignment="0" applyProtection="0"/>
    <xf numFmtId="0" fontId="96" fillId="81" borderId="96" applyNumberFormat="0" applyAlignment="0" applyProtection="0"/>
    <xf numFmtId="0" fontId="104" fillId="0" borderId="102" applyNumberFormat="0" applyFill="0" applyAlignment="0" applyProtection="0"/>
    <xf numFmtId="0" fontId="87" fillId="84" borderId="103" applyNumberFormat="0" applyFont="0" applyAlignment="0" applyProtection="0"/>
    <xf numFmtId="0" fontId="101" fillId="68" borderId="91" applyNumberFormat="0" applyAlignment="0" applyProtection="0"/>
    <xf numFmtId="4" fontId="47" fillId="0" borderId="94" applyFill="0" applyBorder="0" applyProtection="0">
      <alignment horizontal="right" vertical="center"/>
    </xf>
    <xf numFmtId="0" fontId="96" fillId="81" borderId="91" applyNumberFormat="0" applyAlignment="0" applyProtection="0"/>
    <xf numFmtId="0" fontId="92" fillId="81" borderId="90" applyNumberFormat="0" applyAlignment="0" applyProtection="0"/>
    <xf numFmtId="0" fontId="102" fillId="68" borderId="91" applyNumberFormat="0" applyAlignment="0" applyProtection="0"/>
    <xf numFmtId="0" fontId="92" fillId="81" borderId="90" applyNumberFormat="0" applyAlignment="0" applyProtection="0"/>
    <xf numFmtId="4" fontId="47" fillId="0" borderId="94" applyFill="0" applyBorder="0" applyProtection="0">
      <alignment horizontal="right" vertical="center"/>
    </xf>
    <xf numFmtId="0" fontId="104" fillId="0" borderId="92" applyNumberFormat="0" applyFill="0" applyAlignment="0" applyProtection="0"/>
    <xf numFmtId="0" fontId="104" fillId="0" borderId="92" applyNumberFormat="0" applyFill="0" applyAlignment="0" applyProtection="0"/>
    <xf numFmtId="0" fontId="102" fillId="68" borderId="91" applyNumberFormat="0" applyAlignment="0" applyProtection="0"/>
    <xf numFmtId="49" fontId="76" fillId="0" borderId="99" applyNumberFormat="0" applyFill="0" applyBorder="0" applyProtection="0">
      <alignment horizontal="left" vertical="center"/>
    </xf>
    <xf numFmtId="4" fontId="77" fillId="58" borderId="94">
      <alignment horizontal="right" vertical="center"/>
    </xf>
    <xf numFmtId="0" fontId="87" fillId="84" borderId="93" applyNumberFormat="0" applyFont="0" applyAlignment="0" applyProtection="0"/>
    <xf numFmtId="0" fontId="103" fillId="0" borderId="92" applyNumberFormat="0" applyFill="0" applyAlignment="0" applyProtection="0"/>
    <xf numFmtId="0" fontId="104" fillId="0" borderId="92" applyNumberFormat="0" applyFill="0" applyAlignment="0" applyProtection="0"/>
    <xf numFmtId="49" fontId="76" fillId="0" borderId="94" applyNumberFormat="0" applyFill="0" applyBorder="0" applyProtection="0">
      <alignment horizontal="left" vertical="center"/>
    </xf>
    <xf numFmtId="0" fontId="104" fillId="0" borderId="97" applyNumberFormat="0" applyFill="0" applyAlignment="0" applyProtection="0"/>
    <xf numFmtId="0" fontId="77" fillId="59" borderId="94">
      <alignment horizontal="right" vertical="center"/>
    </xf>
    <xf numFmtId="0" fontId="102" fillId="68" borderId="91" applyNumberFormat="0" applyAlignment="0" applyProtection="0"/>
    <xf numFmtId="0" fontId="104" fillId="0" borderId="92" applyNumberFormat="0" applyFill="0" applyAlignment="0" applyProtection="0"/>
    <xf numFmtId="4" fontId="77" fillId="58" borderId="94">
      <alignment horizontal="right" vertical="center"/>
    </xf>
    <xf numFmtId="0" fontId="77" fillId="59" borderId="94">
      <alignment horizontal="right" vertical="center"/>
    </xf>
    <xf numFmtId="0" fontId="102" fillId="68" borderId="96" applyNumberFormat="0" applyAlignment="0" applyProtection="0"/>
    <xf numFmtId="0" fontId="102" fillId="68" borderId="91" applyNumberFormat="0" applyAlignment="0" applyProtection="0"/>
    <xf numFmtId="0" fontId="95" fillId="81" borderId="96" applyNumberFormat="0" applyAlignment="0" applyProtection="0"/>
    <xf numFmtId="0" fontId="92" fillId="81" borderId="90" applyNumberFormat="0" applyAlignment="0" applyProtection="0"/>
    <xf numFmtId="0" fontId="10" fillId="84" borderId="98" applyNumberFormat="0" applyFont="0" applyAlignment="0" applyProtection="0"/>
    <xf numFmtId="0" fontId="77" fillId="59" borderId="94">
      <alignment horizontal="right" vertical="center"/>
    </xf>
    <xf numFmtId="0" fontId="101" fillId="68" borderId="91" applyNumberFormat="0" applyAlignment="0" applyProtection="0"/>
    <xf numFmtId="0" fontId="10" fillId="84" borderId="98" applyNumberFormat="0" applyFont="0" applyAlignment="0" applyProtection="0"/>
    <xf numFmtId="0" fontId="92" fillId="81" borderId="105" applyNumberFormat="0" applyAlignment="0" applyProtection="0"/>
    <xf numFmtId="0" fontId="92" fillId="81" borderId="90" applyNumberFormat="0" applyAlignment="0" applyProtection="0"/>
    <xf numFmtId="0" fontId="102" fillId="68" borderId="91" applyNumberFormat="0" applyAlignment="0" applyProtection="0"/>
    <xf numFmtId="0" fontId="96" fillId="81" borderId="91" applyNumberFormat="0" applyAlignment="0" applyProtection="0"/>
    <xf numFmtId="0" fontId="95" fillId="81" borderId="91" applyNumberFormat="0" applyAlignment="0" applyProtection="0"/>
    <xf numFmtId="0" fontId="96" fillId="81" borderId="96" applyNumberFormat="0" applyAlignment="0" applyProtection="0"/>
    <xf numFmtId="0" fontId="92" fillId="81" borderId="90" applyNumberFormat="0" applyAlignment="0" applyProtection="0"/>
    <xf numFmtId="0" fontId="47" fillId="0" borderId="99">
      <alignment horizontal="right" vertical="center"/>
    </xf>
    <xf numFmtId="0" fontId="102" fillId="68" borderId="96" applyNumberFormat="0" applyAlignment="0" applyProtection="0"/>
    <xf numFmtId="0" fontId="103" fillId="0" borderId="92" applyNumberFormat="0" applyFill="0" applyAlignment="0" applyProtection="0"/>
    <xf numFmtId="0" fontId="103" fillId="0" borderId="92" applyNumberFormat="0" applyFill="0" applyAlignment="0" applyProtection="0"/>
    <xf numFmtId="0" fontId="92" fillId="81" borderId="90" applyNumberFormat="0" applyAlignment="0" applyProtection="0"/>
    <xf numFmtId="0" fontId="104" fillId="0" borderId="92" applyNumberFormat="0" applyFill="0" applyAlignment="0" applyProtection="0"/>
    <xf numFmtId="0" fontId="102" fillId="68" borderId="91" applyNumberFormat="0" applyAlignment="0" applyProtection="0"/>
    <xf numFmtId="0" fontId="95" fillId="81" borderId="91" applyNumberFormat="0" applyAlignment="0" applyProtection="0"/>
    <xf numFmtId="0" fontId="95" fillId="81" borderId="91" applyNumberFormat="0" applyAlignment="0" applyProtection="0"/>
    <xf numFmtId="0" fontId="103" fillId="0" borderId="92" applyNumberFormat="0" applyFill="0" applyAlignment="0" applyProtection="0"/>
    <xf numFmtId="0" fontId="102" fillId="68" borderId="91" applyNumberFormat="0" applyAlignment="0" applyProtection="0"/>
    <xf numFmtId="4" fontId="78" fillId="58" borderId="94">
      <alignment horizontal="right" vertical="center"/>
    </xf>
    <xf numFmtId="0" fontId="104" fillId="0" borderId="92" applyNumberFormat="0" applyFill="0" applyAlignment="0" applyProtection="0"/>
    <xf numFmtId="0" fontId="10" fillId="84" borderId="98" applyNumberFormat="0" applyFont="0" applyAlignment="0" applyProtection="0"/>
    <xf numFmtId="0" fontId="102" fillId="68" borderId="91" applyNumberFormat="0" applyAlignment="0" applyProtection="0"/>
    <xf numFmtId="0" fontId="104" fillId="0" borderId="97" applyNumberFormat="0" applyFill="0" applyAlignment="0" applyProtection="0"/>
    <xf numFmtId="0" fontId="102" fillId="68" borderId="91" applyNumberFormat="0" applyAlignment="0" applyProtection="0"/>
    <xf numFmtId="0" fontId="104" fillId="0" borderId="97" applyNumberFormat="0" applyFill="0" applyAlignment="0" applyProtection="0"/>
    <xf numFmtId="0" fontId="78" fillId="58" borderId="99">
      <alignment horizontal="right" vertical="center"/>
    </xf>
    <xf numFmtId="0" fontId="104" fillId="0" borderId="92" applyNumberFormat="0" applyFill="0" applyAlignment="0" applyProtection="0"/>
    <xf numFmtId="4" fontId="78" fillId="58" borderId="94">
      <alignment horizontal="right" vertical="center"/>
    </xf>
    <xf numFmtId="0" fontId="91" fillId="81" borderId="90" applyNumberFormat="0" applyAlignment="0" applyProtection="0"/>
    <xf numFmtId="0" fontId="77" fillId="59" borderId="94">
      <alignment horizontal="right" vertical="center"/>
    </xf>
    <xf numFmtId="0" fontId="92" fillId="81" borderId="90" applyNumberFormat="0" applyAlignment="0" applyProtection="0"/>
    <xf numFmtId="0" fontId="103" fillId="0" borderId="97" applyNumberFormat="0" applyFill="0" applyAlignment="0" applyProtection="0"/>
    <xf numFmtId="0" fontId="104" fillId="0" borderId="92" applyNumberFormat="0" applyFill="0" applyAlignment="0" applyProtection="0"/>
    <xf numFmtId="0" fontId="10" fillId="84" borderId="93" applyNumberFormat="0" applyFont="0" applyAlignment="0" applyProtection="0"/>
    <xf numFmtId="0" fontId="103" fillId="0" borderId="92" applyNumberFormat="0" applyFill="0" applyAlignment="0" applyProtection="0"/>
    <xf numFmtId="0" fontId="101" fillId="68" borderId="91" applyNumberFormat="0" applyAlignment="0" applyProtection="0"/>
    <xf numFmtId="0" fontId="10" fillId="84" borderId="93" applyNumberFormat="0" applyFont="0" applyAlignment="0" applyProtection="0"/>
    <xf numFmtId="0" fontId="77" fillId="58" borderId="94">
      <alignment horizontal="right" vertical="center"/>
    </xf>
    <xf numFmtId="0" fontId="91" fillId="81" borderId="90" applyNumberFormat="0" applyAlignment="0" applyProtection="0"/>
    <xf numFmtId="0" fontId="104" fillId="0" borderId="92" applyNumberFormat="0" applyFill="0" applyAlignment="0" applyProtection="0"/>
    <xf numFmtId="0" fontId="101" fillId="68" borderId="91" applyNumberFormat="0" applyAlignment="0" applyProtection="0"/>
    <xf numFmtId="0" fontId="104" fillId="0" borderId="92" applyNumberFormat="0" applyFill="0" applyAlignment="0" applyProtection="0"/>
    <xf numFmtId="0" fontId="104" fillId="0" borderId="97" applyNumberFormat="0" applyFill="0" applyAlignment="0" applyProtection="0"/>
    <xf numFmtId="0" fontId="77" fillId="59" borderId="94">
      <alignment horizontal="right" vertical="center"/>
    </xf>
    <xf numFmtId="0" fontId="96" fillId="81" borderId="96" applyNumberFormat="0" applyAlignment="0" applyProtection="0"/>
    <xf numFmtId="0" fontId="104" fillId="0" borderId="92" applyNumberFormat="0" applyFill="0" applyAlignment="0" applyProtection="0"/>
    <xf numFmtId="0" fontId="104" fillId="0" borderId="92" applyNumberFormat="0" applyFill="0" applyAlignment="0" applyProtection="0"/>
    <xf numFmtId="0" fontId="96" fillId="81" borderId="91" applyNumberFormat="0" applyAlignment="0" applyProtection="0"/>
    <xf numFmtId="0" fontId="101" fillId="68" borderId="91" applyNumberFormat="0" applyAlignment="0" applyProtection="0"/>
    <xf numFmtId="0" fontId="104" fillId="0" borderId="92" applyNumberFormat="0" applyFill="0" applyAlignment="0" applyProtection="0"/>
    <xf numFmtId="0" fontId="91" fillId="81" borderId="90" applyNumberFormat="0" applyAlignment="0" applyProtection="0"/>
    <xf numFmtId="4" fontId="77" fillId="59" borderId="99">
      <alignment horizontal="right" vertical="center"/>
    </xf>
    <xf numFmtId="0" fontId="101" fillId="68" borderId="91" applyNumberFormat="0" applyAlignment="0" applyProtection="0"/>
    <xf numFmtId="0" fontId="92" fillId="81" borderId="90" applyNumberFormat="0" applyAlignment="0" applyProtection="0"/>
    <xf numFmtId="0" fontId="10" fillId="84" borderId="93" applyNumberFormat="0" applyFont="0" applyAlignment="0" applyProtection="0"/>
    <xf numFmtId="0" fontId="96" fillId="81" borderId="91" applyNumberFormat="0" applyAlignment="0" applyProtection="0"/>
    <xf numFmtId="49" fontId="76" fillId="0" borderId="94" applyNumberFormat="0" applyFill="0" applyBorder="0" applyProtection="0">
      <alignment horizontal="left" vertical="center"/>
    </xf>
    <xf numFmtId="0" fontId="47" fillId="0" borderId="94" applyNumberFormat="0" applyFill="0" applyAlignment="0" applyProtection="0"/>
    <xf numFmtId="0" fontId="101" fillId="68" borderId="91" applyNumberFormat="0" applyAlignment="0" applyProtection="0"/>
    <xf numFmtId="0" fontId="102" fillId="68" borderId="91" applyNumberFormat="0" applyAlignment="0" applyProtection="0"/>
    <xf numFmtId="4" fontId="77" fillId="58" borderId="99">
      <alignment horizontal="right" vertical="center"/>
    </xf>
    <xf numFmtId="0" fontId="96" fillId="81" borderId="96" applyNumberFormat="0" applyAlignment="0" applyProtection="0"/>
    <xf numFmtId="0" fontId="92" fillId="81" borderId="90" applyNumberFormat="0" applyAlignment="0" applyProtection="0"/>
    <xf numFmtId="0" fontId="96" fillId="81" borderId="91" applyNumberFormat="0" applyAlignment="0" applyProtection="0"/>
    <xf numFmtId="0" fontId="101" fillId="68" borderId="91" applyNumberFormat="0" applyAlignment="0" applyProtection="0"/>
    <xf numFmtId="0" fontId="102" fillId="68" borderId="91" applyNumberFormat="0" applyAlignment="0" applyProtection="0"/>
    <xf numFmtId="0" fontId="102" fillId="68" borderId="91" applyNumberFormat="0" applyAlignment="0" applyProtection="0"/>
    <xf numFmtId="0" fontId="96" fillId="81" borderId="91" applyNumberFormat="0" applyAlignment="0" applyProtection="0"/>
    <xf numFmtId="0" fontId="92" fillId="81" borderId="90" applyNumberFormat="0" applyAlignment="0" applyProtection="0"/>
    <xf numFmtId="0" fontId="104" fillId="0" borderId="92" applyNumberFormat="0" applyFill="0" applyAlignment="0" applyProtection="0"/>
    <xf numFmtId="0" fontId="102" fillId="68" borderId="91" applyNumberFormat="0" applyAlignment="0" applyProtection="0"/>
    <xf numFmtId="0" fontId="92" fillId="81" borderId="90" applyNumberFormat="0" applyAlignment="0" applyProtection="0"/>
    <xf numFmtId="0" fontId="102" fillId="68" borderId="91" applyNumberFormat="0" applyAlignment="0" applyProtection="0"/>
    <xf numFmtId="0" fontId="77" fillId="59" borderId="94">
      <alignment horizontal="right" vertical="center"/>
    </xf>
    <xf numFmtId="0" fontId="95" fillId="81" borderId="91" applyNumberFormat="0" applyAlignment="0" applyProtection="0"/>
    <xf numFmtId="0" fontId="91" fillId="81" borderId="90" applyNumberFormat="0" applyAlignment="0" applyProtection="0"/>
    <xf numFmtId="49" fontId="47" fillId="0" borderId="94" applyNumberFormat="0" applyFont="0" applyFill="0" applyBorder="0" applyProtection="0">
      <alignment horizontal="left" vertical="center" indent="2"/>
    </xf>
    <xf numFmtId="0" fontId="77" fillId="59" borderId="94">
      <alignment horizontal="right" vertical="center"/>
    </xf>
    <xf numFmtId="0" fontId="87" fillId="84" borderId="98" applyNumberFormat="0" applyFont="0" applyAlignment="0" applyProtection="0"/>
    <xf numFmtId="0" fontId="101" fillId="68" borderId="91" applyNumberFormat="0" applyAlignment="0" applyProtection="0"/>
    <xf numFmtId="0" fontId="91" fillId="81" borderId="90" applyNumberFormat="0" applyAlignment="0" applyProtection="0"/>
    <xf numFmtId="0" fontId="87" fillId="84" borderId="93" applyNumberFormat="0" applyFont="0" applyAlignment="0" applyProtection="0"/>
    <xf numFmtId="0" fontId="96" fillId="81" borderId="91" applyNumberFormat="0" applyAlignment="0" applyProtection="0"/>
    <xf numFmtId="0" fontId="92" fillId="81" borderId="90" applyNumberFormat="0" applyAlignment="0" applyProtection="0"/>
    <xf numFmtId="0" fontId="102" fillId="68" borderId="96" applyNumberFormat="0" applyAlignment="0" applyProtection="0"/>
    <xf numFmtId="0" fontId="102" fillId="68" borderId="91" applyNumberFormat="0" applyAlignment="0" applyProtection="0"/>
    <xf numFmtId="0" fontId="95" fillId="81" borderId="96" applyNumberFormat="0" applyAlignment="0" applyProtection="0"/>
    <xf numFmtId="0" fontId="87" fillId="84" borderId="93" applyNumberFormat="0" applyFont="0" applyAlignment="0" applyProtection="0"/>
    <xf numFmtId="0" fontId="102" fillId="68" borderId="91" applyNumberFormat="0" applyAlignment="0" applyProtection="0"/>
    <xf numFmtId="0" fontId="92" fillId="81" borderId="90" applyNumberFormat="0" applyAlignment="0" applyProtection="0"/>
    <xf numFmtId="0" fontId="104" fillId="0" borderId="92" applyNumberFormat="0" applyFill="0" applyAlignment="0" applyProtection="0"/>
    <xf numFmtId="0" fontId="95" fillId="81" borderId="91" applyNumberFormat="0" applyAlignment="0" applyProtection="0"/>
    <xf numFmtId="0" fontId="103" fillId="0" borderId="92" applyNumberFormat="0" applyFill="0" applyAlignment="0" applyProtection="0"/>
    <xf numFmtId="0" fontId="102" fillId="68" borderId="91" applyNumberFormat="0" applyAlignment="0" applyProtection="0"/>
    <xf numFmtId="4" fontId="77" fillId="59" borderId="99">
      <alignment horizontal="right" vertical="center"/>
    </xf>
    <xf numFmtId="0" fontId="47" fillId="0" borderId="94" applyNumberFormat="0" applyFill="0" applyAlignment="0" applyProtection="0"/>
    <xf numFmtId="0" fontId="78" fillId="58" borderId="94">
      <alignment horizontal="right" vertical="center"/>
    </xf>
    <xf numFmtId="0" fontId="87" fillId="84" borderId="93" applyNumberFormat="0" applyFont="0" applyAlignment="0" applyProtection="0"/>
    <xf numFmtId="0" fontId="101" fillId="68" borderId="91" applyNumberFormat="0" applyAlignment="0" applyProtection="0"/>
    <xf numFmtId="0" fontId="10" fillId="84" borderId="93" applyNumberFormat="0" applyFont="0" applyAlignment="0" applyProtection="0"/>
    <xf numFmtId="0" fontId="96" fillId="81" borderId="91" applyNumberFormat="0" applyAlignment="0" applyProtection="0"/>
    <xf numFmtId="0" fontId="102" fillId="68" borderId="91" applyNumberFormat="0" applyAlignment="0" applyProtection="0"/>
    <xf numFmtId="0" fontId="96" fillId="81" borderId="96" applyNumberFormat="0" applyAlignment="0" applyProtection="0"/>
    <xf numFmtId="0" fontId="104" fillId="0" borderId="92" applyNumberFormat="0" applyFill="0" applyAlignment="0" applyProtection="0"/>
    <xf numFmtId="0" fontId="102" fillId="68" borderId="91" applyNumberFormat="0" applyAlignment="0" applyProtection="0"/>
    <xf numFmtId="4" fontId="77" fillId="59" borderId="99">
      <alignment horizontal="right" vertical="center"/>
    </xf>
    <xf numFmtId="0" fontId="87" fillId="84" borderId="93" applyNumberFormat="0" applyFont="0" applyAlignment="0" applyProtection="0"/>
    <xf numFmtId="0" fontId="92" fillId="81" borderId="95" applyNumberFormat="0" applyAlignment="0" applyProtection="0"/>
    <xf numFmtId="4" fontId="47" fillId="0" borderId="104">
      <alignment horizontal="right" vertical="center"/>
    </xf>
    <xf numFmtId="0" fontId="91" fillId="81" borderId="95" applyNumberFormat="0" applyAlignment="0" applyProtection="0"/>
    <xf numFmtId="0" fontId="101" fillId="68" borderId="91" applyNumberFormat="0" applyAlignment="0" applyProtection="0"/>
    <xf numFmtId="0" fontId="92" fillId="81" borderId="90" applyNumberFormat="0" applyAlignment="0" applyProtection="0"/>
    <xf numFmtId="0" fontId="103" fillId="0" borderId="92" applyNumberFormat="0" applyFill="0" applyAlignment="0" applyProtection="0"/>
    <xf numFmtId="0" fontId="10" fillId="84" borderId="93" applyNumberFormat="0" applyFont="0" applyAlignment="0" applyProtection="0"/>
    <xf numFmtId="0" fontId="77" fillId="59" borderId="94">
      <alignment horizontal="right" vertical="center"/>
    </xf>
    <xf numFmtId="0" fontId="96" fillId="81" borderId="91" applyNumberFormat="0" applyAlignment="0" applyProtection="0"/>
    <xf numFmtId="0" fontId="102" fillId="68" borderId="91" applyNumberFormat="0" applyAlignment="0" applyProtection="0"/>
    <xf numFmtId="0" fontId="102" fillId="68" borderId="91" applyNumberFormat="0" applyAlignment="0" applyProtection="0"/>
    <xf numFmtId="0" fontId="101" fillId="68" borderId="91" applyNumberFormat="0" applyAlignment="0" applyProtection="0"/>
    <xf numFmtId="4" fontId="77" fillId="58" borderId="94">
      <alignment horizontal="right" vertical="center"/>
    </xf>
    <xf numFmtId="0" fontId="92" fillId="81" borderId="90" applyNumberFormat="0" applyAlignment="0" applyProtection="0"/>
    <xf numFmtId="0" fontId="77" fillId="59" borderId="94">
      <alignment horizontal="right" vertical="center"/>
    </xf>
    <xf numFmtId="0" fontId="103" fillId="0" borderId="92" applyNumberFormat="0" applyFill="0" applyAlignment="0" applyProtection="0"/>
    <xf numFmtId="0" fontId="103" fillId="0" borderId="97" applyNumberFormat="0" applyFill="0" applyAlignment="0" applyProtection="0"/>
    <xf numFmtId="0" fontId="96" fillId="81" borderId="91" applyNumberFormat="0" applyAlignment="0" applyProtection="0"/>
    <xf numFmtId="0" fontId="96" fillId="81" borderId="91" applyNumberFormat="0" applyAlignment="0" applyProtection="0"/>
    <xf numFmtId="0" fontId="77" fillId="59" borderId="94">
      <alignment horizontal="right" vertical="center"/>
    </xf>
    <xf numFmtId="0" fontId="101" fillId="68" borderId="91" applyNumberFormat="0" applyAlignment="0" applyProtection="0"/>
    <xf numFmtId="0" fontId="92" fillId="81" borderId="90" applyNumberFormat="0" applyAlignment="0" applyProtection="0"/>
    <xf numFmtId="0" fontId="95" fillId="81" borderId="91" applyNumberFormat="0" applyAlignment="0" applyProtection="0"/>
    <xf numFmtId="0" fontId="104" fillId="0" borderId="97" applyNumberFormat="0" applyFill="0" applyAlignment="0" applyProtection="0"/>
    <xf numFmtId="0" fontId="87" fillId="84" borderId="98" applyNumberFormat="0" applyFont="0" applyAlignment="0" applyProtection="0"/>
    <xf numFmtId="0" fontId="102" fillId="68" borderId="96" applyNumberFormat="0" applyAlignment="0" applyProtection="0"/>
    <xf numFmtId="0" fontId="102" fillId="68" borderId="91" applyNumberFormat="0" applyAlignment="0" applyProtection="0"/>
    <xf numFmtId="0" fontId="91" fillId="81" borderId="90" applyNumberFormat="0" applyAlignment="0" applyProtection="0"/>
    <xf numFmtId="0" fontId="77" fillId="59" borderId="94">
      <alignment horizontal="right" vertical="center"/>
    </xf>
    <xf numFmtId="0" fontId="91" fillId="81" borderId="90" applyNumberFormat="0" applyAlignment="0" applyProtection="0"/>
    <xf numFmtId="0" fontId="91" fillId="81" borderId="90" applyNumberFormat="0" applyAlignment="0" applyProtection="0"/>
    <xf numFmtId="0" fontId="95" fillId="81" borderId="91" applyNumberFormat="0" applyAlignment="0" applyProtection="0"/>
    <xf numFmtId="0" fontId="78" fillId="58" borderId="94">
      <alignment horizontal="right" vertical="center"/>
    </xf>
    <xf numFmtId="0" fontId="102" fillId="68" borderId="91" applyNumberFormat="0" applyAlignment="0" applyProtection="0"/>
    <xf numFmtId="0" fontId="104" fillId="0" borderId="92" applyNumberFormat="0" applyFill="0" applyAlignment="0" applyProtection="0"/>
    <xf numFmtId="0" fontId="87" fillId="84" borderId="93" applyNumberFormat="0" applyFont="0" applyAlignment="0" applyProtection="0"/>
    <xf numFmtId="0" fontId="104" fillId="0" borderId="97" applyNumberFormat="0" applyFill="0" applyAlignment="0" applyProtection="0"/>
    <xf numFmtId="0" fontId="102" fillId="68" borderId="96" applyNumberFormat="0" applyAlignment="0" applyProtection="0"/>
    <xf numFmtId="0" fontId="77" fillId="59" borderId="94">
      <alignment horizontal="right" vertical="center"/>
    </xf>
    <xf numFmtId="0" fontId="96" fillId="81" borderId="91" applyNumberFormat="0" applyAlignment="0" applyProtection="0"/>
    <xf numFmtId="0" fontId="78" fillId="58" borderId="99">
      <alignment horizontal="right" vertical="center"/>
    </xf>
    <xf numFmtId="0" fontId="104" fillId="0" borderId="97" applyNumberFormat="0" applyFill="0" applyAlignment="0" applyProtection="0"/>
    <xf numFmtId="4" fontId="78" fillId="58" borderId="99">
      <alignment horizontal="right" vertical="center"/>
    </xf>
    <xf numFmtId="0" fontId="92" fillId="81" borderId="90" applyNumberFormat="0" applyAlignment="0" applyProtection="0"/>
    <xf numFmtId="0" fontId="47" fillId="0" borderId="94" applyNumberFormat="0" applyFill="0" applyAlignment="0" applyProtection="0"/>
    <xf numFmtId="0" fontId="104" fillId="0" borderId="92" applyNumberFormat="0" applyFill="0" applyAlignment="0" applyProtection="0"/>
    <xf numFmtId="4" fontId="77" fillId="59" borderId="94">
      <alignment horizontal="right" vertical="center"/>
    </xf>
    <xf numFmtId="0" fontId="103" fillId="0" borderId="92" applyNumberFormat="0" applyFill="0" applyAlignment="0" applyProtection="0"/>
    <xf numFmtId="0" fontId="104" fillId="0" borderId="92" applyNumberFormat="0" applyFill="0" applyAlignment="0" applyProtection="0"/>
    <xf numFmtId="0" fontId="101" fillId="68" borderId="96" applyNumberFormat="0" applyAlignment="0" applyProtection="0"/>
    <xf numFmtId="0" fontId="95" fillId="81" borderId="91" applyNumberFormat="0" applyAlignment="0" applyProtection="0"/>
    <xf numFmtId="0" fontId="103" fillId="0" borderId="92" applyNumberFormat="0" applyFill="0" applyAlignment="0" applyProtection="0"/>
    <xf numFmtId="171" fontId="47" fillId="62" borderId="94" applyNumberFormat="0" applyFont="0" applyBorder="0" applyAlignment="0" applyProtection="0">
      <alignment horizontal="right" vertical="center"/>
    </xf>
    <xf numFmtId="0" fontId="10" fillId="84" borderId="93" applyNumberFormat="0" applyFont="0" applyAlignment="0" applyProtection="0"/>
    <xf numFmtId="0" fontId="102" fillId="68" borderId="91" applyNumberFormat="0" applyAlignment="0" applyProtection="0"/>
    <xf numFmtId="0" fontId="95" fillId="81" borderId="91" applyNumberFormat="0" applyAlignment="0" applyProtection="0"/>
    <xf numFmtId="0" fontId="96" fillId="81" borderId="91" applyNumberFormat="0" applyAlignment="0" applyProtection="0"/>
    <xf numFmtId="4" fontId="77" fillId="59" borderId="94">
      <alignment horizontal="right" vertical="center"/>
    </xf>
    <xf numFmtId="0" fontId="47" fillId="0" borderId="94" applyNumberFormat="0" applyFill="0" applyAlignment="0" applyProtection="0"/>
    <xf numFmtId="0" fontId="96" fillId="81" borderId="96" applyNumberFormat="0" applyAlignment="0" applyProtection="0"/>
    <xf numFmtId="4" fontId="77" fillId="59" borderId="94">
      <alignment horizontal="right" vertical="center"/>
    </xf>
    <xf numFmtId="0" fontId="10" fillId="84" borderId="93" applyNumberFormat="0" applyFont="0" applyAlignment="0" applyProtection="0"/>
    <xf numFmtId="0" fontId="104" fillId="0" borderId="92" applyNumberFormat="0" applyFill="0" applyAlignment="0" applyProtection="0"/>
    <xf numFmtId="0" fontId="96" fillId="81" borderId="96" applyNumberFormat="0" applyAlignment="0" applyProtection="0"/>
    <xf numFmtId="4" fontId="77" fillId="59" borderId="94">
      <alignment horizontal="right" vertical="center"/>
    </xf>
    <xf numFmtId="0" fontId="101" fillId="68" borderId="91" applyNumberFormat="0" applyAlignment="0" applyProtection="0"/>
    <xf numFmtId="0" fontId="92" fillId="81" borderId="90" applyNumberFormat="0" applyAlignment="0" applyProtection="0"/>
    <xf numFmtId="0" fontId="96" fillId="81" borderId="91" applyNumberFormat="0" applyAlignment="0" applyProtection="0"/>
    <xf numFmtId="0" fontId="104" fillId="0" borderId="92" applyNumberFormat="0" applyFill="0" applyAlignment="0" applyProtection="0"/>
    <xf numFmtId="0" fontId="77" fillId="58" borderId="99">
      <alignment horizontal="right" vertical="center"/>
    </xf>
    <xf numFmtId="0" fontId="95" fillId="81" borderId="91" applyNumberFormat="0" applyAlignment="0" applyProtection="0"/>
    <xf numFmtId="0" fontId="77" fillId="58" borderId="99">
      <alignment horizontal="right" vertical="center"/>
    </xf>
    <xf numFmtId="0" fontId="96" fillId="81" borderId="91" applyNumberFormat="0" applyAlignment="0" applyProtection="0"/>
    <xf numFmtId="0" fontId="92" fillId="81" borderId="95" applyNumberFormat="0" applyAlignment="0" applyProtection="0"/>
    <xf numFmtId="0" fontId="92" fillId="81" borderId="90" applyNumberFormat="0" applyAlignment="0" applyProtection="0"/>
    <xf numFmtId="0" fontId="103" fillId="0" borderId="97" applyNumberFormat="0" applyFill="0" applyAlignment="0" applyProtection="0"/>
    <xf numFmtId="0" fontId="103" fillId="0" borderId="92" applyNumberFormat="0" applyFill="0" applyAlignment="0" applyProtection="0"/>
    <xf numFmtId="171" fontId="47" fillId="62" borderId="104" applyNumberFormat="0" applyFont="0" applyBorder="0" applyAlignment="0" applyProtection="0">
      <alignment horizontal="right" vertical="center"/>
    </xf>
    <xf numFmtId="0" fontId="96" fillId="81" borderId="91" applyNumberFormat="0" applyAlignment="0" applyProtection="0"/>
    <xf numFmtId="0" fontId="96" fillId="81" borderId="91" applyNumberFormat="0" applyAlignment="0" applyProtection="0"/>
    <xf numFmtId="0" fontId="103" fillId="0" borderId="92" applyNumberFormat="0" applyFill="0" applyAlignment="0" applyProtection="0"/>
    <xf numFmtId="0" fontId="104" fillId="0" borderId="97" applyNumberFormat="0" applyFill="0" applyAlignment="0" applyProtection="0"/>
    <xf numFmtId="0" fontId="104" fillId="0" borderId="92" applyNumberFormat="0" applyFill="0" applyAlignment="0" applyProtection="0"/>
    <xf numFmtId="0" fontId="104" fillId="0" borderId="92" applyNumberFormat="0" applyFill="0" applyAlignment="0" applyProtection="0"/>
    <xf numFmtId="0" fontId="102" fillId="68" borderId="91" applyNumberFormat="0" applyAlignment="0" applyProtection="0"/>
    <xf numFmtId="0" fontId="92" fillId="81" borderId="100" applyNumberFormat="0" applyAlignment="0" applyProtection="0"/>
    <xf numFmtId="0" fontId="95" fillId="81" borderId="96" applyNumberFormat="0" applyAlignment="0" applyProtection="0"/>
    <xf numFmtId="0" fontId="104" fillId="0" borderId="92" applyNumberFormat="0" applyFill="0" applyAlignment="0" applyProtection="0"/>
    <xf numFmtId="0" fontId="10" fillId="84" borderId="93" applyNumberFormat="0" applyFont="0" applyAlignment="0" applyProtection="0"/>
    <xf numFmtId="0" fontId="96" fillId="81" borderId="96" applyNumberFormat="0" applyAlignment="0" applyProtection="0"/>
    <xf numFmtId="0" fontId="102" fillId="68" borderId="91" applyNumberFormat="0" applyAlignment="0" applyProtection="0"/>
    <xf numFmtId="0" fontId="91" fillId="81" borderId="95" applyNumberFormat="0" applyAlignment="0" applyProtection="0"/>
    <xf numFmtId="0" fontId="91" fillId="81" borderId="90" applyNumberFormat="0" applyAlignment="0" applyProtection="0"/>
    <xf numFmtId="4" fontId="77" fillId="59" borderId="94">
      <alignment horizontal="right" vertical="center"/>
    </xf>
    <xf numFmtId="0" fontId="10" fillId="84" borderId="98" applyNumberFormat="0" applyFont="0" applyAlignment="0" applyProtection="0"/>
    <xf numFmtId="0" fontId="102" fillId="68" borderId="96" applyNumberFormat="0" applyAlignment="0" applyProtection="0"/>
    <xf numFmtId="0" fontId="95" fillId="81" borderId="91" applyNumberFormat="0" applyAlignment="0" applyProtection="0"/>
    <xf numFmtId="0" fontId="96" fillId="81" borderId="91" applyNumberFormat="0" applyAlignment="0" applyProtection="0"/>
    <xf numFmtId="0" fontId="92" fillId="81" borderId="90" applyNumberFormat="0" applyAlignment="0" applyProtection="0"/>
    <xf numFmtId="0" fontId="103" fillId="0" borderId="92" applyNumberFormat="0" applyFill="0" applyAlignment="0" applyProtection="0"/>
    <xf numFmtId="0" fontId="95" fillId="81" borderId="91" applyNumberFormat="0" applyAlignment="0" applyProtection="0"/>
    <xf numFmtId="0" fontId="101" fillId="68" borderId="96" applyNumberFormat="0" applyAlignment="0" applyProtection="0"/>
    <xf numFmtId="0" fontId="103" fillId="0" borderId="92" applyNumberFormat="0" applyFill="0" applyAlignment="0" applyProtection="0"/>
    <xf numFmtId="0" fontId="96" fillId="81" borderId="91" applyNumberFormat="0" applyAlignment="0" applyProtection="0"/>
    <xf numFmtId="4" fontId="77" fillId="58" borderId="94">
      <alignment horizontal="right" vertical="center"/>
    </xf>
    <xf numFmtId="0" fontId="102" fillId="68" borderId="91" applyNumberFormat="0" applyAlignment="0" applyProtection="0"/>
    <xf numFmtId="0" fontId="102" fillId="68" borderId="96" applyNumberFormat="0" applyAlignment="0" applyProtection="0"/>
    <xf numFmtId="0" fontId="102" fillId="68" borderId="91" applyNumberFormat="0" applyAlignment="0" applyProtection="0"/>
    <xf numFmtId="0" fontId="87" fillId="84" borderId="93" applyNumberFormat="0" applyFont="0" applyAlignment="0" applyProtection="0"/>
    <xf numFmtId="0" fontId="92" fillId="81" borderId="90" applyNumberFormat="0" applyAlignment="0" applyProtection="0"/>
    <xf numFmtId="0" fontId="95" fillId="81" borderId="91" applyNumberFormat="0" applyAlignment="0" applyProtection="0"/>
    <xf numFmtId="0" fontId="10" fillId="84" borderId="93" applyNumberFormat="0" applyFont="0" applyAlignment="0" applyProtection="0"/>
    <xf numFmtId="0" fontId="104" fillId="0" borderId="92" applyNumberFormat="0" applyFill="0" applyAlignment="0" applyProtection="0"/>
    <xf numFmtId="0" fontId="96" fillId="81" borderId="96" applyNumberFormat="0" applyAlignment="0" applyProtection="0"/>
    <xf numFmtId="0" fontId="102" fillId="68" borderId="96" applyNumberFormat="0" applyAlignment="0" applyProtection="0"/>
    <xf numFmtId="0" fontId="95" fillId="81" borderId="91" applyNumberFormat="0" applyAlignment="0" applyProtection="0"/>
    <xf numFmtId="0" fontId="91" fillId="81" borderId="90" applyNumberFormat="0" applyAlignment="0" applyProtection="0"/>
    <xf numFmtId="0" fontId="78" fillId="58" borderId="99">
      <alignment horizontal="right" vertical="center"/>
    </xf>
    <xf numFmtId="0" fontId="101" fillId="68" borderId="91" applyNumberFormat="0" applyAlignment="0" applyProtection="0"/>
    <xf numFmtId="4" fontId="47" fillId="61" borderId="99"/>
    <xf numFmtId="0" fontId="103" fillId="0" borderId="92" applyNumberFormat="0" applyFill="0" applyAlignment="0" applyProtection="0"/>
    <xf numFmtId="0" fontId="87" fillId="84" borderId="103" applyNumberFormat="0" applyFont="0" applyAlignment="0" applyProtection="0"/>
    <xf numFmtId="0" fontId="104" fillId="0" borderId="92" applyNumberFormat="0" applyFill="0" applyAlignment="0" applyProtection="0"/>
    <xf numFmtId="0" fontId="101" fillId="68" borderId="91" applyNumberFormat="0" applyAlignment="0" applyProtection="0"/>
    <xf numFmtId="4" fontId="47" fillId="0" borderId="89">
      <alignment horizontal="right" vertical="center"/>
    </xf>
    <xf numFmtId="0" fontId="87" fillId="84" borderId="93" applyNumberFormat="0" applyFont="0" applyAlignment="0" applyProtection="0"/>
    <xf numFmtId="0" fontId="103" fillId="0" borderId="92" applyNumberFormat="0" applyFill="0" applyAlignment="0" applyProtection="0"/>
    <xf numFmtId="0" fontId="95" fillId="81" borderId="91" applyNumberFormat="0" applyAlignment="0" applyProtection="0"/>
    <xf numFmtId="0" fontId="95" fillId="81" borderId="91" applyNumberFormat="0" applyAlignment="0" applyProtection="0"/>
    <xf numFmtId="0" fontId="102" fillId="68" borderId="96" applyNumberFormat="0" applyAlignment="0" applyProtection="0"/>
    <xf numFmtId="0" fontId="95" fillId="81" borderId="91" applyNumberFormat="0" applyAlignment="0" applyProtection="0"/>
    <xf numFmtId="0" fontId="47" fillId="0" borderId="89">
      <alignment horizontal="right" vertical="center"/>
    </xf>
    <xf numFmtId="0" fontId="104" fillId="0" borderId="92" applyNumberFormat="0" applyFill="0" applyAlignment="0" applyProtection="0"/>
    <xf numFmtId="0" fontId="96" fillId="81" borderId="91" applyNumberFormat="0" applyAlignment="0" applyProtection="0"/>
    <xf numFmtId="0" fontId="96" fillId="81" borderId="96" applyNumberFormat="0" applyAlignment="0" applyProtection="0"/>
    <xf numFmtId="0" fontId="95" fillId="81" borderId="96" applyNumberFormat="0" applyAlignment="0" applyProtection="0"/>
    <xf numFmtId="0" fontId="101" fillId="68" borderId="91" applyNumberFormat="0" applyAlignment="0" applyProtection="0"/>
    <xf numFmtId="0" fontId="104" fillId="0" borderId="97" applyNumberFormat="0" applyFill="0" applyAlignment="0" applyProtection="0"/>
    <xf numFmtId="0" fontId="104" fillId="0" borderId="97" applyNumberFormat="0" applyFill="0" applyAlignment="0" applyProtection="0"/>
    <xf numFmtId="4" fontId="78" fillId="58" borderId="94">
      <alignment horizontal="right" vertical="center"/>
    </xf>
    <xf numFmtId="0" fontId="77" fillId="59" borderId="94">
      <alignment horizontal="right" vertical="center"/>
    </xf>
    <xf numFmtId="0" fontId="101" fillId="68" borderId="96" applyNumberFormat="0" applyAlignment="0" applyProtection="0"/>
    <xf numFmtId="0" fontId="102" fillId="68" borderId="96" applyNumberFormat="0" applyAlignment="0" applyProtection="0"/>
    <xf numFmtId="4" fontId="77" fillId="59" borderId="94">
      <alignment horizontal="right" vertical="center"/>
    </xf>
    <xf numFmtId="0" fontId="101" fillId="68" borderId="96" applyNumberFormat="0" applyAlignment="0" applyProtection="0"/>
    <xf numFmtId="0" fontId="104" fillId="0" borderId="92" applyNumberFormat="0" applyFill="0" applyAlignment="0" applyProtection="0"/>
    <xf numFmtId="0" fontId="101" fillId="68" borderId="91" applyNumberFormat="0" applyAlignment="0" applyProtection="0"/>
    <xf numFmtId="0" fontId="47" fillId="0" borderId="99">
      <alignment horizontal="right" vertical="center"/>
    </xf>
    <xf numFmtId="0" fontId="102" fillId="68" borderId="91" applyNumberFormat="0" applyAlignment="0" applyProtection="0"/>
    <xf numFmtId="4" fontId="47" fillId="0" borderId="89">
      <alignment horizontal="right" vertical="center"/>
    </xf>
    <xf numFmtId="0" fontId="87" fillId="84" borderId="93" applyNumberFormat="0" applyFont="0" applyAlignment="0" applyProtection="0"/>
    <xf numFmtId="0" fontId="92" fillId="81" borderId="95" applyNumberFormat="0" applyAlignment="0" applyProtection="0"/>
    <xf numFmtId="0" fontId="102" fillId="68" borderId="91" applyNumberFormat="0" applyAlignment="0" applyProtection="0"/>
    <xf numFmtId="0" fontId="87" fillId="84" borderId="93" applyNumberFormat="0" applyFont="0" applyAlignment="0" applyProtection="0"/>
    <xf numFmtId="0" fontId="103" fillId="0" borderId="92" applyNumberFormat="0" applyFill="0" applyAlignment="0" applyProtection="0"/>
    <xf numFmtId="0" fontId="102" fillId="68" borderId="96" applyNumberFormat="0" applyAlignment="0" applyProtection="0"/>
    <xf numFmtId="0" fontId="47" fillId="0" borderId="89">
      <alignment horizontal="right" vertical="center"/>
    </xf>
    <xf numFmtId="0" fontId="95" fillId="81" borderId="96" applyNumberFormat="0" applyAlignment="0" applyProtection="0"/>
    <xf numFmtId="0" fontId="92" fillId="81" borderId="90" applyNumberFormat="0" applyAlignment="0" applyProtection="0"/>
    <xf numFmtId="0" fontId="103" fillId="0" borderId="92" applyNumberFormat="0" applyFill="0" applyAlignment="0" applyProtection="0"/>
    <xf numFmtId="0" fontId="103" fillId="0" borderId="92" applyNumberFormat="0" applyFill="0" applyAlignment="0" applyProtection="0"/>
    <xf numFmtId="4" fontId="77" fillId="59" borderId="94">
      <alignment horizontal="right" vertical="center"/>
    </xf>
    <xf numFmtId="0" fontId="104" fillId="0" borderId="92" applyNumberFormat="0" applyFill="0" applyAlignment="0" applyProtection="0"/>
    <xf numFmtId="171" fontId="47" fillId="62" borderId="99" applyNumberFormat="0" applyFont="0" applyBorder="0" applyAlignment="0" applyProtection="0">
      <alignment horizontal="right" vertical="center"/>
    </xf>
    <xf numFmtId="0" fontId="102" fillId="68" borderId="91" applyNumberFormat="0" applyAlignment="0" applyProtection="0"/>
    <xf numFmtId="0" fontId="47" fillId="61" borderId="99"/>
    <xf numFmtId="0" fontId="92" fillId="81" borderId="90" applyNumberFormat="0" applyAlignment="0" applyProtection="0"/>
    <xf numFmtId="0" fontId="95" fillId="81" borderId="91" applyNumberFormat="0" applyAlignment="0" applyProtection="0"/>
    <xf numFmtId="4" fontId="78" fillId="58" borderId="94">
      <alignment horizontal="right" vertical="center"/>
    </xf>
    <xf numFmtId="0" fontId="87" fillId="84" borderId="93" applyNumberFormat="0" applyFont="0" applyAlignment="0" applyProtection="0"/>
    <xf numFmtId="0" fontId="104" fillId="0" borderId="97" applyNumberFormat="0" applyFill="0" applyAlignment="0" applyProtection="0"/>
    <xf numFmtId="0" fontId="87" fillId="84" borderId="98" applyNumberFormat="0" applyFont="0" applyAlignment="0" applyProtection="0"/>
    <xf numFmtId="0" fontId="92" fillId="81" borderId="90" applyNumberFormat="0" applyAlignment="0" applyProtection="0"/>
    <xf numFmtId="0" fontId="101" fillId="68" borderId="91" applyNumberFormat="0" applyAlignment="0" applyProtection="0"/>
    <xf numFmtId="0" fontId="96" fillId="81" borderId="91" applyNumberFormat="0" applyAlignment="0" applyProtection="0"/>
    <xf numFmtId="0" fontId="92" fillId="81" borderId="95" applyNumberFormat="0" applyAlignment="0" applyProtection="0"/>
    <xf numFmtId="0" fontId="104" fillId="0" borderId="92" applyNumberFormat="0" applyFill="0" applyAlignment="0" applyProtection="0"/>
    <xf numFmtId="0" fontId="95" fillId="81" borderId="101" applyNumberFormat="0" applyAlignment="0" applyProtection="0"/>
    <xf numFmtId="0" fontId="78" fillId="58" borderId="94">
      <alignment horizontal="right" vertical="center"/>
    </xf>
    <xf numFmtId="4" fontId="78" fillId="58" borderId="99">
      <alignment horizontal="right" vertical="center"/>
    </xf>
    <xf numFmtId="0" fontId="77" fillId="59" borderId="94">
      <alignment horizontal="right" vertical="center"/>
    </xf>
    <xf numFmtId="0" fontId="96" fillId="81" borderId="91" applyNumberFormat="0" applyAlignment="0" applyProtection="0"/>
    <xf numFmtId="171" fontId="47" fillId="62" borderId="99" applyNumberFormat="0" applyFont="0" applyBorder="0" applyAlignment="0" applyProtection="0">
      <alignment horizontal="right" vertical="center"/>
    </xf>
    <xf numFmtId="0" fontId="92" fillId="81" borderId="90" applyNumberFormat="0" applyAlignment="0" applyProtection="0"/>
    <xf numFmtId="0" fontId="92" fillId="81" borderId="90" applyNumberFormat="0" applyAlignment="0" applyProtection="0"/>
    <xf numFmtId="0" fontId="96" fillId="81" borderId="96" applyNumberFormat="0" applyAlignment="0" applyProtection="0"/>
    <xf numFmtId="0" fontId="87" fillId="84" borderId="98" applyNumberFormat="0" applyFont="0" applyAlignment="0" applyProtection="0"/>
    <xf numFmtId="0" fontId="92" fillId="81" borderId="90" applyNumberFormat="0" applyAlignment="0" applyProtection="0"/>
    <xf numFmtId="0" fontId="87" fillId="84" borderId="93" applyNumberFormat="0" applyFont="0" applyAlignment="0" applyProtection="0"/>
    <xf numFmtId="0" fontId="87" fillId="84" borderId="93" applyNumberFormat="0" applyFont="0" applyAlignment="0" applyProtection="0"/>
    <xf numFmtId="0" fontId="102" fillId="68" borderId="91" applyNumberFormat="0" applyAlignment="0" applyProtection="0"/>
    <xf numFmtId="0" fontId="103" fillId="0" borderId="97" applyNumberFormat="0" applyFill="0" applyAlignment="0" applyProtection="0"/>
    <xf numFmtId="0" fontId="103" fillId="0" borderId="92" applyNumberFormat="0" applyFill="0" applyAlignment="0" applyProtection="0"/>
    <xf numFmtId="0" fontId="91" fillId="81" borderId="90" applyNumberFormat="0" applyAlignment="0" applyProtection="0"/>
    <xf numFmtId="0" fontId="47" fillId="61" borderId="94"/>
    <xf numFmtId="0" fontId="92" fillId="81" borderId="90" applyNumberFormat="0" applyAlignment="0" applyProtection="0"/>
    <xf numFmtId="0" fontId="104" fillId="0" borderId="92" applyNumberFormat="0" applyFill="0" applyAlignment="0" applyProtection="0"/>
    <xf numFmtId="0" fontId="96" fillId="81" borderId="96" applyNumberFormat="0" applyAlignment="0" applyProtection="0"/>
    <xf numFmtId="0" fontId="91" fillId="81" borderId="95" applyNumberFormat="0" applyAlignment="0" applyProtection="0"/>
    <xf numFmtId="0" fontId="103" fillId="0" borderId="92" applyNumberFormat="0" applyFill="0" applyAlignment="0" applyProtection="0"/>
    <xf numFmtId="0" fontId="95" fillId="81" borderId="91" applyNumberFormat="0" applyAlignment="0" applyProtection="0"/>
    <xf numFmtId="0" fontId="96" fillId="81" borderId="91" applyNumberFormat="0" applyAlignment="0" applyProtection="0"/>
    <xf numFmtId="0" fontId="92" fillId="81" borderId="90" applyNumberFormat="0" applyAlignment="0" applyProtection="0"/>
    <xf numFmtId="0" fontId="104" fillId="0" borderId="92" applyNumberFormat="0" applyFill="0" applyAlignment="0" applyProtection="0"/>
    <xf numFmtId="0" fontId="103" fillId="0" borderId="92" applyNumberFormat="0" applyFill="0" applyAlignment="0" applyProtection="0"/>
    <xf numFmtId="0" fontId="91" fillId="81" borderId="90" applyNumberFormat="0" applyAlignment="0" applyProtection="0"/>
    <xf numFmtId="0" fontId="104" fillId="0" borderId="92" applyNumberFormat="0" applyFill="0" applyAlignment="0" applyProtection="0"/>
    <xf numFmtId="0" fontId="103" fillId="0" borderId="92" applyNumberFormat="0" applyFill="0" applyAlignment="0" applyProtection="0"/>
    <xf numFmtId="0" fontId="101" fillId="68" borderId="96" applyNumberFormat="0" applyAlignment="0" applyProtection="0"/>
    <xf numFmtId="0" fontId="102" fillId="68" borderId="91" applyNumberFormat="0" applyAlignment="0" applyProtection="0"/>
    <xf numFmtId="0" fontId="102" fillId="68" borderId="91" applyNumberFormat="0" applyAlignment="0" applyProtection="0"/>
    <xf numFmtId="0" fontId="92" fillId="81" borderId="90" applyNumberFormat="0" applyAlignment="0" applyProtection="0"/>
    <xf numFmtId="0" fontId="102" fillId="68" borderId="96" applyNumberFormat="0" applyAlignment="0" applyProtection="0"/>
    <xf numFmtId="0" fontId="102" fillId="68" borderId="91" applyNumberFormat="0" applyAlignment="0" applyProtection="0"/>
    <xf numFmtId="0" fontId="102" fillId="68" borderId="91" applyNumberFormat="0" applyAlignment="0" applyProtection="0"/>
    <xf numFmtId="0" fontId="87" fillId="84" borderId="93" applyNumberFormat="0" applyFont="0" applyAlignment="0" applyProtection="0"/>
    <xf numFmtId="0" fontId="103" fillId="0" borderId="92" applyNumberFormat="0" applyFill="0" applyAlignment="0" applyProtection="0"/>
    <xf numFmtId="0" fontId="103" fillId="0" borderId="97" applyNumberFormat="0" applyFill="0" applyAlignment="0" applyProtection="0"/>
    <xf numFmtId="0" fontId="103" fillId="0" borderId="97" applyNumberFormat="0" applyFill="0" applyAlignment="0" applyProtection="0"/>
    <xf numFmtId="0" fontId="101" fillId="68" borderId="96" applyNumberFormat="0" applyAlignment="0" applyProtection="0"/>
    <xf numFmtId="0" fontId="91" fillId="81" borderId="90" applyNumberFormat="0" applyAlignment="0" applyProtection="0"/>
    <xf numFmtId="0" fontId="92" fillId="81" borderId="90" applyNumberFormat="0" applyAlignment="0" applyProtection="0"/>
    <xf numFmtId="0" fontId="101" fillId="68" borderId="91" applyNumberFormat="0" applyAlignment="0" applyProtection="0"/>
    <xf numFmtId="0" fontId="77" fillId="58" borderId="94">
      <alignment horizontal="right" vertical="center"/>
    </xf>
    <xf numFmtId="4" fontId="77" fillId="59" borderId="94">
      <alignment horizontal="right" vertical="center"/>
    </xf>
    <xf numFmtId="0" fontId="77" fillId="59" borderId="99">
      <alignment horizontal="right" vertical="center"/>
    </xf>
    <xf numFmtId="0" fontId="96" fillId="81" borderId="91" applyNumberFormat="0" applyAlignment="0" applyProtection="0"/>
    <xf numFmtId="0" fontId="91" fillId="81" borderId="90" applyNumberFormat="0" applyAlignment="0" applyProtection="0"/>
    <xf numFmtId="0" fontId="92" fillId="81" borderId="90" applyNumberFormat="0" applyAlignment="0" applyProtection="0"/>
    <xf numFmtId="0" fontId="96" fillId="81" borderId="91" applyNumberFormat="0" applyAlignment="0" applyProtection="0"/>
    <xf numFmtId="0" fontId="101" fillId="68" borderId="91" applyNumberFormat="0" applyAlignment="0" applyProtection="0"/>
    <xf numFmtId="49" fontId="47" fillId="0" borderId="94" applyNumberFormat="0" applyFont="0" applyFill="0" applyBorder="0" applyProtection="0">
      <alignment horizontal="left" vertical="center" indent="2"/>
    </xf>
    <xf numFmtId="0" fontId="92" fillId="81" borderId="90" applyNumberFormat="0" applyAlignment="0" applyProtection="0"/>
    <xf numFmtId="0" fontId="104" fillId="0" borderId="92" applyNumberFormat="0" applyFill="0" applyAlignment="0" applyProtection="0"/>
    <xf numFmtId="0" fontId="78" fillId="58" borderId="94">
      <alignment horizontal="right" vertical="center"/>
    </xf>
    <xf numFmtId="0" fontId="95" fillId="81" borderId="91" applyNumberFormat="0" applyAlignment="0" applyProtection="0"/>
    <xf numFmtId="4" fontId="77" fillId="58" borderId="94">
      <alignment horizontal="right" vertical="center"/>
    </xf>
    <xf numFmtId="0" fontId="77" fillId="59" borderId="94">
      <alignment horizontal="right" vertical="center"/>
    </xf>
    <xf numFmtId="0" fontId="95" fillId="81" borderId="101" applyNumberFormat="0" applyAlignment="0" applyProtection="0"/>
    <xf numFmtId="0" fontId="104" fillId="0" borderId="92" applyNumberFormat="0" applyFill="0" applyAlignment="0" applyProtection="0"/>
    <xf numFmtId="0" fontId="102" fillId="68" borderId="101" applyNumberFormat="0" applyAlignment="0" applyProtection="0"/>
    <xf numFmtId="49" fontId="47" fillId="0" borderId="94" applyNumberFormat="0" applyFont="0" applyFill="0" applyBorder="0" applyProtection="0">
      <alignment horizontal="left" vertical="center" indent="2"/>
    </xf>
    <xf numFmtId="0" fontId="92" fillId="81" borderId="90" applyNumberFormat="0" applyAlignment="0" applyProtection="0"/>
    <xf numFmtId="0" fontId="104" fillId="0" borderId="97" applyNumberFormat="0" applyFill="0" applyAlignment="0" applyProtection="0"/>
    <xf numFmtId="0" fontId="91" fillId="81" borderId="90" applyNumberFormat="0" applyAlignment="0" applyProtection="0"/>
    <xf numFmtId="0" fontId="101" fillId="68" borderId="91" applyNumberFormat="0" applyAlignment="0" applyProtection="0"/>
    <xf numFmtId="0" fontId="77" fillId="59" borderId="94">
      <alignment horizontal="right" vertical="center"/>
    </xf>
    <xf numFmtId="4" fontId="47" fillId="61" borderId="99"/>
    <xf numFmtId="0" fontId="96" fillId="81" borderId="96" applyNumberFormat="0" applyAlignment="0" applyProtection="0"/>
    <xf numFmtId="0" fontId="95" fillId="81" borderId="91" applyNumberFormat="0" applyAlignment="0" applyProtection="0"/>
    <xf numFmtId="4" fontId="77" fillId="58" borderId="99">
      <alignment horizontal="right" vertical="center"/>
    </xf>
    <xf numFmtId="0" fontId="95" fillId="81" borderId="96" applyNumberFormat="0" applyAlignment="0" applyProtection="0"/>
    <xf numFmtId="0" fontId="77" fillId="58" borderId="94">
      <alignment horizontal="right" vertical="center"/>
    </xf>
    <xf numFmtId="0" fontId="104" fillId="0" borderId="92" applyNumberFormat="0" applyFill="0" applyAlignment="0" applyProtection="0"/>
    <xf numFmtId="0" fontId="96" fillId="81" borderId="91" applyNumberFormat="0" applyAlignment="0" applyProtection="0"/>
    <xf numFmtId="0" fontId="104" fillId="0" borderId="92" applyNumberFormat="0" applyFill="0" applyAlignment="0" applyProtection="0"/>
    <xf numFmtId="0" fontId="91" fillId="81" borderId="90" applyNumberFormat="0" applyAlignment="0" applyProtection="0"/>
    <xf numFmtId="0" fontId="87" fillId="84" borderId="93" applyNumberFormat="0" applyFont="0" applyAlignment="0" applyProtection="0"/>
    <xf numFmtId="0" fontId="103" fillId="0" borderId="92" applyNumberFormat="0" applyFill="0" applyAlignment="0" applyProtection="0"/>
    <xf numFmtId="0" fontId="96" fillId="81" borderId="91" applyNumberFormat="0" applyAlignment="0" applyProtection="0"/>
    <xf numFmtId="0" fontId="103" fillId="0" borderId="92" applyNumberFormat="0" applyFill="0" applyAlignment="0" applyProtection="0"/>
    <xf numFmtId="0" fontId="10" fillId="84" borderId="98" applyNumberFormat="0" applyFont="0" applyAlignment="0" applyProtection="0"/>
    <xf numFmtId="0" fontId="77" fillId="58" borderId="94">
      <alignment horizontal="right" vertical="center"/>
    </xf>
    <xf numFmtId="0" fontId="102" fillId="68" borderId="91" applyNumberFormat="0" applyAlignment="0" applyProtection="0"/>
    <xf numFmtId="0" fontId="92" fillId="81" borderId="90" applyNumberFormat="0" applyAlignment="0" applyProtection="0"/>
    <xf numFmtId="0" fontId="92" fillId="81" borderId="90" applyNumberFormat="0" applyAlignment="0" applyProtection="0"/>
    <xf numFmtId="0" fontId="104" fillId="0" borderId="97" applyNumberFormat="0" applyFill="0" applyAlignment="0" applyProtection="0"/>
    <xf numFmtId="4" fontId="77" fillId="58" borderId="94">
      <alignment horizontal="right" vertical="center"/>
    </xf>
    <xf numFmtId="4" fontId="47" fillId="0" borderId="94">
      <alignment horizontal="right" vertical="center"/>
    </xf>
    <xf numFmtId="0" fontId="95" fillId="81" borderId="96" applyNumberFormat="0" applyAlignment="0" applyProtection="0"/>
    <xf numFmtId="0" fontId="102" fillId="68" borderId="91" applyNumberFormat="0" applyAlignment="0" applyProtection="0"/>
    <xf numFmtId="4" fontId="78" fillId="58" borderId="94">
      <alignment horizontal="right" vertical="center"/>
    </xf>
    <xf numFmtId="0" fontId="103" fillId="0" borderId="92" applyNumberFormat="0" applyFill="0" applyAlignment="0" applyProtection="0"/>
    <xf numFmtId="0" fontId="92" fillId="81" borderId="90" applyNumberFormat="0" applyAlignment="0" applyProtection="0"/>
    <xf numFmtId="0" fontId="96" fillId="81" borderId="91" applyNumberFormat="0" applyAlignment="0" applyProtection="0"/>
    <xf numFmtId="0" fontId="95" fillId="81" borderId="91" applyNumberFormat="0" applyAlignment="0" applyProtection="0"/>
    <xf numFmtId="0" fontId="102" fillId="68" borderId="91" applyNumberFormat="0" applyAlignment="0" applyProtection="0"/>
    <xf numFmtId="0" fontId="96" fillId="81" borderId="91" applyNumberFormat="0" applyAlignment="0" applyProtection="0"/>
    <xf numFmtId="0" fontId="95" fillId="81" borderId="91" applyNumberFormat="0" applyAlignment="0" applyProtection="0"/>
    <xf numFmtId="0" fontId="102" fillId="68" borderId="91" applyNumberFormat="0" applyAlignment="0" applyProtection="0"/>
    <xf numFmtId="0" fontId="78" fillId="58" borderId="94">
      <alignment horizontal="right" vertical="center"/>
    </xf>
    <xf numFmtId="49" fontId="47" fillId="0" borderId="94" applyNumberFormat="0" applyFont="0" applyFill="0" applyBorder="0" applyProtection="0">
      <alignment horizontal="left" vertical="center" indent="2"/>
    </xf>
    <xf numFmtId="0" fontId="95" fillId="81" borderId="96" applyNumberFormat="0" applyAlignment="0" applyProtection="0"/>
    <xf numFmtId="0" fontId="96" fillId="81" borderId="91" applyNumberFormat="0" applyAlignment="0" applyProtection="0"/>
    <xf numFmtId="0" fontId="87" fillId="84" borderId="93" applyNumberFormat="0" applyFont="0" applyAlignment="0" applyProtection="0"/>
    <xf numFmtId="0" fontId="92" fillId="81" borderId="90" applyNumberFormat="0" applyAlignment="0" applyProtection="0"/>
    <xf numFmtId="0" fontId="95" fillId="81" borderId="91" applyNumberFormat="0" applyAlignment="0" applyProtection="0"/>
    <xf numFmtId="0" fontId="87" fillId="84" borderId="98" applyNumberFormat="0" applyFont="0" applyAlignment="0" applyProtection="0"/>
    <xf numFmtId="0" fontId="103" fillId="0" borderId="97" applyNumberFormat="0" applyFill="0" applyAlignment="0" applyProtection="0"/>
    <xf numFmtId="0" fontId="104" fillId="0" borderId="92" applyNumberFormat="0" applyFill="0" applyAlignment="0" applyProtection="0"/>
    <xf numFmtId="0" fontId="87" fillId="84" borderId="93" applyNumberFormat="0" applyFont="0" applyAlignment="0" applyProtection="0"/>
    <xf numFmtId="0" fontId="96" fillId="81" borderId="91" applyNumberFormat="0" applyAlignment="0" applyProtection="0"/>
    <xf numFmtId="0" fontId="104" fillId="0" borderId="92" applyNumberFormat="0" applyFill="0" applyAlignment="0" applyProtection="0"/>
    <xf numFmtId="0" fontId="96" fillId="81" borderId="96" applyNumberFormat="0" applyAlignment="0" applyProtection="0"/>
    <xf numFmtId="0" fontId="104" fillId="0" borderId="92" applyNumberFormat="0" applyFill="0" applyAlignment="0" applyProtection="0"/>
    <xf numFmtId="0" fontId="96" fillId="81" borderId="96" applyNumberFormat="0" applyAlignment="0" applyProtection="0"/>
    <xf numFmtId="4" fontId="78" fillId="58" borderId="99">
      <alignment horizontal="right" vertical="center"/>
    </xf>
    <xf numFmtId="0" fontId="92" fillId="81" borderId="90" applyNumberFormat="0" applyAlignment="0" applyProtection="0"/>
    <xf numFmtId="0" fontId="101" fillId="68" borderId="91" applyNumberFormat="0" applyAlignment="0" applyProtection="0"/>
    <xf numFmtId="0" fontId="102" fillId="68" borderId="91" applyNumberFormat="0" applyAlignment="0" applyProtection="0"/>
    <xf numFmtId="0" fontId="104" fillId="0" borderId="92" applyNumberFormat="0" applyFill="0" applyAlignment="0" applyProtection="0"/>
    <xf numFmtId="49" fontId="76" fillId="0" borderId="94" applyNumberFormat="0" applyFill="0" applyBorder="0" applyProtection="0">
      <alignment horizontal="left" vertical="center"/>
    </xf>
    <xf numFmtId="0" fontId="91" fillId="81" borderId="90" applyNumberFormat="0" applyAlignment="0" applyProtection="0"/>
    <xf numFmtId="0" fontId="104" fillId="0" borderId="92" applyNumberFormat="0" applyFill="0" applyAlignment="0" applyProtection="0"/>
    <xf numFmtId="0" fontId="95" fillId="81" borderId="96" applyNumberFormat="0" applyAlignment="0" applyProtection="0"/>
    <xf numFmtId="0" fontId="96" fillId="81" borderId="96" applyNumberFormat="0" applyAlignment="0" applyProtection="0"/>
    <xf numFmtId="0" fontId="102" fillId="68" borderId="91" applyNumberFormat="0" applyAlignment="0" applyProtection="0"/>
    <xf numFmtId="0" fontId="96" fillId="81" borderId="91" applyNumberFormat="0" applyAlignment="0" applyProtection="0"/>
    <xf numFmtId="0" fontId="102" fillId="68" borderId="91" applyNumberFormat="0" applyAlignment="0" applyProtection="0"/>
    <xf numFmtId="0" fontId="102" fillId="68" borderId="96" applyNumberFormat="0" applyAlignment="0" applyProtection="0"/>
    <xf numFmtId="0" fontId="103" fillId="0" borderId="97" applyNumberFormat="0" applyFill="0" applyAlignment="0" applyProtection="0"/>
    <xf numFmtId="0" fontId="92" fillId="81" borderId="95" applyNumberFormat="0" applyAlignment="0" applyProtection="0"/>
    <xf numFmtId="4" fontId="77" fillId="59" borderId="99">
      <alignment horizontal="right" vertical="center"/>
    </xf>
    <xf numFmtId="0" fontId="95" fillId="81" borderId="91" applyNumberFormat="0" applyAlignment="0" applyProtection="0"/>
    <xf numFmtId="0" fontId="87" fillId="84" borderId="93" applyNumberFormat="0" applyFont="0" applyAlignment="0" applyProtection="0"/>
    <xf numFmtId="4" fontId="78" fillId="58" borderId="99">
      <alignment horizontal="right" vertical="center"/>
    </xf>
    <xf numFmtId="0" fontId="10" fillId="84" borderId="93" applyNumberFormat="0" applyFont="0" applyAlignment="0" applyProtection="0"/>
    <xf numFmtId="0" fontId="96" fillId="81" borderId="91" applyNumberFormat="0" applyAlignment="0" applyProtection="0"/>
    <xf numFmtId="0" fontId="101" fillId="68" borderId="91" applyNumberFormat="0" applyAlignment="0" applyProtection="0"/>
    <xf numFmtId="0" fontId="91" fillId="81" borderId="90" applyNumberFormat="0" applyAlignment="0" applyProtection="0"/>
    <xf numFmtId="0" fontId="96" fillId="81" borderId="101" applyNumberFormat="0" applyAlignment="0" applyProtection="0"/>
    <xf numFmtId="0" fontId="87" fillId="84" borderId="98" applyNumberFormat="0" applyFont="0" applyAlignment="0" applyProtection="0"/>
    <xf numFmtId="0" fontId="101" fillId="68" borderId="91" applyNumberFormat="0" applyAlignment="0" applyProtection="0"/>
    <xf numFmtId="0" fontId="104" fillId="0" borderId="92" applyNumberFormat="0" applyFill="0" applyAlignment="0" applyProtection="0"/>
    <xf numFmtId="0" fontId="104" fillId="0" borderId="92" applyNumberFormat="0" applyFill="0" applyAlignment="0" applyProtection="0"/>
    <xf numFmtId="0" fontId="77" fillId="59" borderId="99">
      <alignment horizontal="right" vertical="center"/>
    </xf>
    <xf numFmtId="0" fontId="104" fillId="0" borderId="92" applyNumberFormat="0" applyFill="0" applyAlignment="0" applyProtection="0"/>
    <xf numFmtId="0" fontId="47" fillId="61" borderId="94"/>
    <xf numFmtId="0" fontId="10" fillId="84" borderId="93" applyNumberFormat="0" applyFont="0" applyAlignment="0" applyProtection="0"/>
    <xf numFmtId="0" fontId="87" fillId="84" borderId="93" applyNumberFormat="0" applyFont="0" applyAlignment="0" applyProtection="0"/>
    <xf numFmtId="0" fontId="102" fillId="68" borderId="91" applyNumberFormat="0" applyAlignment="0" applyProtection="0"/>
    <xf numFmtId="0" fontId="101" fillId="68" borderId="96" applyNumberFormat="0" applyAlignment="0" applyProtection="0"/>
    <xf numFmtId="0" fontId="87" fillId="84" borderId="93" applyNumberFormat="0" applyFont="0" applyAlignment="0" applyProtection="0"/>
    <xf numFmtId="0" fontId="103" fillId="0" borderId="92" applyNumberFormat="0" applyFill="0" applyAlignment="0" applyProtection="0"/>
    <xf numFmtId="0" fontId="104" fillId="0" borderId="92" applyNumberFormat="0" applyFill="0" applyAlignment="0" applyProtection="0"/>
    <xf numFmtId="0" fontId="47" fillId="0" borderId="94" applyNumberFormat="0" applyFill="0" applyAlignment="0" applyProtection="0"/>
    <xf numFmtId="0" fontId="77" fillId="58" borderId="94">
      <alignment horizontal="right" vertical="center"/>
    </xf>
    <xf numFmtId="0" fontId="47" fillId="61" borderId="94"/>
    <xf numFmtId="0" fontId="92" fillId="81" borderId="90" applyNumberFormat="0" applyAlignment="0" applyProtection="0"/>
    <xf numFmtId="0" fontId="95" fillId="81" borderId="91" applyNumberFormat="0" applyAlignment="0" applyProtection="0"/>
    <xf numFmtId="0" fontId="96" fillId="81" borderId="96" applyNumberFormat="0" applyAlignment="0" applyProtection="0"/>
    <xf numFmtId="0" fontId="104" fillId="0" borderId="92" applyNumberFormat="0" applyFill="0" applyAlignment="0" applyProtection="0"/>
    <xf numFmtId="0" fontId="101" fillId="68" borderId="91" applyNumberFormat="0" applyAlignment="0" applyProtection="0"/>
    <xf numFmtId="0" fontId="103" fillId="0" borderId="92" applyNumberFormat="0" applyFill="0" applyAlignment="0" applyProtection="0"/>
    <xf numFmtId="0" fontId="77" fillId="59" borderId="94">
      <alignment horizontal="right" vertical="center"/>
    </xf>
    <xf numFmtId="0" fontId="92" fillId="81" borderId="90" applyNumberFormat="0" applyAlignment="0" applyProtection="0"/>
    <xf numFmtId="0" fontId="104" fillId="0" borderId="92" applyNumberFormat="0" applyFill="0" applyAlignment="0" applyProtection="0"/>
    <xf numFmtId="0" fontId="78" fillId="58" borderId="94">
      <alignment horizontal="right" vertical="center"/>
    </xf>
    <xf numFmtId="0" fontId="104" fillId="0" borderId="92" applyNumberFormat="0" applyFill="0" applyAlignment="0" applyProtection="0"/>
    <xf numFmtId="0" fontId="101" fillId="68" borderId="91" applyNumberFormat="0" applyAlignment="0" applyProtection="0"/>
    <xf numFmtId="0" fontId="92" fillId="81" borderId="90" applyNumberFormat="0" applyAlignment="0" applyProtection="0"/>
    <xf numFmtId="0" fontId="104" fillId="0" borderId="92" applyNumberFormat="0" applyFill="0" applyAlignment="0" applyProtection="0"/>
    <xf numFmtId="0" fontId="103" fillId="0" borderId="92" applyNumberFormat="0" applyFill="0" applyAlignment="0" applyProtection="0"/>
    <xf numFmtId="0" fontId="102" fillId="68" borderId="91" applyNumberFormat="0" applyAlignment="0" applyProtection="0"/>
    <xf numFmtId="0" fontId="95" fillId="81" borderId="91" applyNumberFormat="0" applyAlignment="0" applyProtection="0"/>
    <xf numFmtId="0" fontId="96" fillId="81" borderId="96" applyNumberFormat="0" applyAlignment="0" applyProtection="0"/>
    <xf numFmtId="0" fontId="92" fillId="81" borderId="90" applyNumberFormat="0" applyAlignment="0" applyProtection="0"/>
    <xf numFmtId="0" fontId="102" fillId="68" borderId="91" applyNumberFormat="0" applyAlignment="0" applyProtection="0"/>
    <xf numFmtId="0" fontId="103" fillId="0" borderId="92" applyNumberFormat="0" applyFill="0" applyAlignment="0" applyProtection="0"/>
    <xf numFmtId="0" fontId="104" fillId="0" borderId="97" applyNumberFormat="0" applyFill="0" applyAlignment="0" applyProtection="0"/>
    <xf numFmtId="0" fontId="104" fillId="0" borderId="92" applyNumberFormat="0" applyFill="0" applyAlignment="0" applyProtection="0"/>
    <xf numFmtId="0" fontId="104" fillId="0" borderId="92" applyNumberFormat="0" applyFill="0" applyAlignment="0" applyProtection="0"/>
    <xf numFmtId="0" fontId="96" fillId="81" borderId="91" applyNumberFormat="0" applyAlignment="0" applyProtection="0"/>
    <xf numFmtId="0" fontId="92" fillId="81" borderId="90" applyNumberFormat="0" applyAlignment="0" applyProtection="0"/>
    <xf numFmtId="0" fontId="102" fillId="68" borderId="91" applyNumberFormat="0" applyAlignment="0" applyProtection="0"/>
    <xf numFmtId="4" fontId="77" fillId="59" borderId="94">
      <alignment horizontal="right" vertical="center"/>
    </xf>
    <xf numFmtId="0" fontId="96" fillId="81" borderId="91" applyNumberFormat="0" applyAlignment="0" applyProtection="0"/>
    <xf numFmtId="0" fontId="102" fillId="68" borderId="96" applyNumberFormat="0" applyAlignment="0" applyProtection="0"/>
    <xf numFmtId="0" fontId="96" fillId="81" borderId="91" applyNumberFormat="0" applyAlignment="0" applyProtection="0"/>
    <xf numFmtId="0" fontId="104" fillId="0" borderId="92" applyNumberFormat="0" applyFill="0" applyAlignment="0" applyProtection="0"/>
    <xf numFmtId="0" fontId="95" fillId="81" borderId="96" applyNumberFormat="0" applyAlignment="0" applyProtection="0"/>
    <xf numFmtId="0" fontId="104" fillId="0" borderId="92" applyNumberFormat="0" applyFill="0" applyAlignment="0" applyProtection="0"/>
    <xf numFmtId="0" fontId="95" fillId="81" borderId="91" applyNumberFormat="0" applyAlignment="0" applyProtection="0"/>
    <xf numFmtId="0" fontId="96" fillId="81" borderId="96" applyNumberFormat="0" applyAlignment="0" applyProtection="0"/>
    <xf numFmtId="0" fontId="87" fillId="84" borderId="93" applyNumberFormat="0" applyFont="0" applyAlignment="0" applyProtection="0"/>
    <xf numFmtId="0" fontId="91" fillId="81" borderId="90" applyNumberFormat="0" applyAlignment="0" applyProtection="0"/>
    <xf numFmtId="0" fontId="102" fillId="68" borderId="91" applyNumberFormat="0" applyAlignment="0" applyProtection="0"/>
    <xf numFmtId="0" fontId="87" fillId="84" borderId="93" applyNumberFormat="0" applyFont="0" applyAlignment="0" applyProtection="0"/>
    <xf numFmtId="0" fontId="102" fillId="68" borderId="106" applyNumberFormat="0" applyAlignment="0" applyProtection="0"/>
    <xf numFmtId="4" fontId="77" fillId="58" borderId="99">
      <alignment horizontal="right" vertical="center"/>
    </xf>
    <xf numFmtId="49" fontId="76" fillId="0" borderId="104" applyNumberFormat="0" applyFill="0" applyBorder="0" applyProtection="0">
      <alignment horizontal="left" vertical="center"/>
    </xf>
    <xf numFmtId="0" fontId="102" fillId="68" borderId="91" applyNumberFormat="0" applyAlignment="0" applyProtection="0"/>
    <xf numFmtId="0" fontId="96" fillId="81" borderId="91" applyNumberFormat="0" applyAlignment="0" applyProtection="0"/>
    <xf numFmtId="0" fontId="96" fillId="81" borderId="91" applyNumberFormat="0" applyAlignment="0" applyProtection="0"/>
    <xf numFmtId="0" fontId="91" fillId="81" borderId="95" applyNumberFormat="0" applyAlignment="0" applyProtection="0"/>
    <xf numFmtId="0" fontId="92" fillId="81" borderId="90" applyNumberFormat="0" applyAlignment="0" applyProtection="0"/>
    <xf numFmtId="0" fontId="102" fillId="68" borderId="91" applyNumberFormat="0" applyAlignment="0" applyProtection="0"/>
    <xf numFmtId="0" fontId="87" fillId="84" borderId="93" applyNumberFormat="0" applyFont="0" applyAlignment="0" applyProtection="0"/>
    <xf numFmtId="0" fontId="95" fillId="81" borderId="91" applyNumberFormat="0" applyAlignment="0" applyProtection="0"/>
    <xf numFmtId="0" fontId="10" fillId="84" borderId="93" applyNumberFormat="0" applyFont="0" applyAlignment="0" applyProtection="0"/>
    <xf numFmtId="0" fontId="104" fillId="0" borderId="92" applyNumberFormat="0" applyFill="0" applyAlignment="0" applyProtection="0"/>
    <xf numFmtId="0" fontId="78" fillId="58" borderId="94">
      <alignment horizontal="right" vertical="center"/>
    </xf>
    <xf numFmtId="0" fontId="104" fillId="0" borderId="92" applyNumberFormat="0" applyFill="0" applyAlignment="0" applyProtection="0"/>
    <xf numFmtId="0" fontId="77" fillId="59" borderId="99">
      <alignment horizontal="right" vertical="center"/>
    </xf>
    <xf numFmtId="0" fontId="101" fillId="68" borderId="106" applyNumberFormat="0" applyAlignment="0" applyProtection="0"/>
    <xf numFmtId="0" fontId="101" fillId="68" borderId="91" applyNumberFormat="0" applyAlignment="0" applyProtection="0"/>
    <xf numFmtId="0" fontId="101" fillId="68" borderId="91" applyNumberFormat="0" applyAlignment="0" applyProtection="0"/>
    <xf numFmtId="0" fontId="77" fillId="59" borderId="94">
      <alignment horizontal="right" vertical="center"/>
    </xf>
    <xf numFmtId="0" fontId="10" fillId="84" borderId="93" applyNumberFormat="0" applyFont="0" applyAlignment="0" applyProtection="0"/>
    <xf numFmtId="0" fontId="92" fillId="81" borderId="90" applyNumberFormat="0" applyAlignment="0" applyProtection="0"/>
    <xf numFmtId="0" fontId="96" fillId="81" borderId="91" applyNumberFormat="0" applyAlignment="0" applyProtection="0"/>
    <xf numFmtId="0" fontId="10" fillId="84" borderId="93" applyNumberFormat="0" applyFont="0" applyAlignment="0" applyProtection="0"/>
    <xf numFmtId="0" fontId="96" fillId="81" borderId="91" applyNumberFormat="0" applyAlignment="0" applyProtection="0"/>
    <xf numFmtId="0" fontId="104" fillId="0" borderId="97" applyNumberFormat="0" applyFill="0" applyAlignment="0" applyProtection="0"/>
    <xf numFmtId="0" fontId="95" fillId="81" borderId="91" applyNumberFormat="0" applyAlignment="0" applyProtection="0"/>
    <xf numFmtId="0" fontId="92" fillId="81" borderId="90" applyNumberFormat="0" applyAlignment="0" applyProtection="0"/>
    <xf numFmtId="171" fontId="47" fillId="62" borderId="94" applyNumberFormat="0" applyFont="0" applyBorder="0" applyAlignment="0" applyProtection="0">
      <alignment horizontal="right" vertical="center"/>
    </xf>
    <xf numFmtId="0" fontId="91" fillId="81" borderId="90" applyNumberFormat="0" applyAlignment="0" applyProtection="0"/>
    <xf numFmtId="0" fontId="102" fillId="68" borderId="91" applyNumberFormat="0" applyAlignment="0" applyProtection="0"/>
    <xf numFmtId="0" fontId="104" fillId="0" borderId="92" applyNumberFormat="0" applyFill="0" applyAlignment="0" applyProtection="0"/>
    <xf numFmtId="0" fontId="104" fillId="0" borderId="97" applyNumberFormat="0" applyFill="0" applyAlignment="0" applyProtection="0"/>
    <xf numFmtId="0" fontId="91" fillId="81" borderId="90" applyNumberFormat="0" applyAlignment="0" applyProtection="0"/>
    <xf numFmtId="0" fontId="103" fillId="0" borderId="92" applyNumberFormat="0" applyFill="0" applyAlignment="0" applyProtection="0"/>
    <xf numFmtId="0" fontId="101" fillId="68" borderId="91" applyNumberFormat="0" applyAlignment="0" applyProtection="0"/>
    <xf numFmtId="0" fontId="96" fillId="81" borderId="96" applyNumberFormat="0" applyAlignment="0" applyProtection="0"/>
    <xf numFmtId="0" fontId="102" fillId="68" borderId="91" applyNumberFormat="0" applyAlignment="0" applyProtection="0"/>
    <xf numFmtId="0" fontId="102" fillId="68" borderId="96" applyNumberFormat="0" applyAlignment="0" applyProtection="0"/>
    <xf numFmtId="0" fontId="95" fillId="81" borderId="91" applyNumberFormat="0" applyAlignment="0" applyProtection="0"/>
    <xf numFmtId="0" fontId="101" fillId="68" borderId="96" applyNumberFormat="0" applyAlignment="0" applyProtection="0"/>
    <xf numFmtId="0" fontId="104" fillId="0" borderId="92" applyNumberFormat="0" applyFill="0" applyAlignment="0" applyProtection="0"/>
    <xf numFmtId="0" fontId="91" fillId="81" borderId="100" applyNumberFormat="0" applyAlignment="0" applyProtection="0"/>
    <xf numFmtId="4" fontId="77" fillId="59" borderId="94">
      <alignment horizontal="right" vertical="center"/>
    </xf>
    <xf numFmtId="0" fontId="77" fillId="59" borderId="94">
      <alignment horizontal="right" vertical="center"/>
    </xf>
    <xf numFmtId="4" fontId="78" fillId="58" borderId="94">
      <alignment horizontal="right" vertical="center"/>
    </xf>
    <xf numFmtId="0" fontId="104" fillId="0" borderId="92" applyNumberFormat="0" applyFill="0" applyAlignment="0" applyProtection="0"/>
    <xf numFmtId="0" fontId="102" fillId="68" borderId="91" applyNumberFormat="0" applyAlignment="0" applyProtection="0"/>
    <xf numFmtId="0" fontId="95" fillId="81" borderId="91" applyNumberFormat="0" applyAlignment="0" applyProtection="0"/>
    <xf numFmtId="0" fontId="92" fillId="81" borderId="90" applyNumberFormat="0" applyAlignment="0" applyProtection="0"/>
    <xf numFmtId="0" fontId="95" fillId="81" borderId="91" applyNumberFormat="0" applyAlignment="0" applyProtection="0"/>
    <xf numFmtId="0" fontId="87" fillId="84" borderId="98" applyNumberFormat="0" applyFont="0" applyAlignment="0" applyProtection="0"/>
    <xf numFmtId="4" fontId="78" fillId="58" borderId="99">
      <alignment horizontal="right" vertical="center"/>
    </xf>
    <xf numFmtId="0" fontId="96" fillId="81" borderId="91" applyNumberFormat="0" applyAlignment="0" applyProtection="0"/>
    <xf numFmtId="0" fontId="87" fillId="84" borderId="93" applyNumberFormat="0" applyFont="0" applyAlignment="0" applyProtection="0"/>
    <xf numFmtId="0" fontId="102" fillId="68" borderId="106" applyNumberFormat="0" applyAlignment="0" applyProtection="0"/>
    <xf numFmtId="0" fontId="96" fillId="81" borderId="91" applyNumberFormat="0" applyAlignment="0" applyProtection="0"/>
    <xf numFmtId="0" fontId="10" fillId="84" borderId="93" applyNumberFormat="0" applyFont="0" applyAlignment="0" applyProtection="0"/>
    <xf numFmtId="0" fontId="87" fillId="84" borderId="98" applyNumberFormat="0" applyFont="0" applyAlignment="0" applyProtection="0"/>
    <xf numFmtId="0" fontId="104" fillId="0" borderId="92" applyNumberFormat="0" applyFill="0" applyAlignment="0" applyProtection="0"/>
    <xf numFmtId="0" fontId="92" fillId="81" borderId="90" applyNumberFormat="0" applyAlignment="0" applyProtection="0"/>
    <xf numFmtId="0" fontId="87" fillId="84" borderId="93" applyNumberFormat="0" applyFont="0" applyAlignment="0" applyProtection="0"/>
    <xf numFmtId="0" fontId="96" fillId="81" borderId="91" applyNumberFormat="0" applyAlignment="0" applyProtection="0"/>
    <xf numFmtId="0" fontId="92" fillId="81" borderId="90" applyNumberFormat="0" applyAlignment="0" applyProtection="0"/>
    <xf numFmtId="0" fontId="103" fillId="0" borderId="92" applyNumberFormat="0" applyFill="0" applyAlignment="0" applyProtection="0"/>
    <xf numFmtId="0" fontId="101" fillId="68" borderId="96" applyNumberFormat="0" applyAlignment="0" applyProtection="0"/>
    <xf numFmtId="0" fontId="92" fillId="81" borderId="95" applyNumberFormat="0" applyAlignment="0" applyProtection="0"/>
    <xf numFmtId="0" fontId="101" fillId="68" borderId="91" applyNumberFormat="0" applyAlignment="0" applyProtection="0"/>
    <xf numFmtId="4" fontId="78" fillId="58" borderId="94">
      <alignment horizontal="right" vertical="center"/>
    </xf>
    <xf numFmtId="0" fontId="102" fillId="68" borderId="91" applyNumberFormat="0" applyAlignment="0" applyProtection="0"/>
    <xf numFmtId="0" fontId="92" fillId="81" borderId="90" applyNumberFormat="0" applyAlignment="0" applyProtection="0"/>
    <xf numFmtId="0" fontId="91" fillId="81" borderId="95" applyNumberFormat="0" applyAlignment="0" applyProtection="0"/>
    <xf numFmtId="0" fontId="103" fillId="0" borderId="92" applyNumberFormat="0" applyFill="0" applyAlignment="0" applyProtection="0"/>
    <xf numFmtId="49" fontId="76" fillId="0" borderId="104" applyNumberFormat="0" applyFill="0" applyBorder="0" applyProtection="0">
      <alignment horizontal="left" vertical="center"/>
    </xf>
    <xf numFmtId="0" fontId="96" fillId="81" borderId="91" applyNumberFormat="0" applyAlignment="0" applyProtection="0"/>
    <xf numFmtId="0" fontId="101" fillId="68" borderId="91" applyNumberFormat="0" applyAlignment="0" applyProtection="0"/>
    <xf numFmtId="0" fontId="104" fillId="0" borderId="92" applyNumberFormat="0" applyFill="0" applyAlignment="0" applyProtection="0"/>
    <xf numFmtId="0" fontId="104" fillId="0" borderId="92" applyNumberFormat="0" applyFill="0" applyAlignment="0" applyProtection="0"/>
    <xf numFmtId="0" fontId="103" fillId="0" borderId="97" applyNumberFormat="0" applyFill="0" applyAlignment="0" applyProtection="0"/>
    <xf numFmtId="0" fontId="95" fillId="81" borderId="91" applyNumberFormat="0" applyAlignment="0" applyProtection="0"/>
    <xf numFmtId="4" fontId="78" fillId="58" borderId="94">
      <alignment horizontal="right" vertical="center"/>
    </xf>
    <xf numFmtId="0" fontId="96" fillId="81" borderId="96" applyNumberFormat="0" applyAlignment="0" applyProtection="0"/>
    <xf numFmtId="0" fontId="104" fillId="0" borderId="92" applyNumberFormat="0" applyFill="0" applyAlignment="0" applyProtection="0"/>
    <xf numFmtId="0" fontId="96" fillId="81" borderId="96" applyNumberFormat="0" applyAlignment="0" applyProtection="0"/>
    <xf numFmtId="4" fontId="78" fillId="58" borderId="94">
      <alignment horizontal="right" vertical="center"/>
    </xf>
    <xf numFmtId="0" fontId="102" fillId="68" borderId="91" applyNumberFormat="0" applyAlignment="0" applyProtection="0"/>
    <xf numFmtId="0" fontId="92" fillId="81" borderId="90" applyNumberFormat="0" applyAlignment="0" applyProtection="0"/>
    <xf numFmtId="0" fontId="92" fillId="81" borderId="90" applyNumberFormat="0" applyAlignment="0" applyProtection="0"/>
    <xf numFmtId="0" fontId="92" fillId="81" borderId="90" applyNumberFormat="0" applyAlignment="0" applyProtection="0"/>
    <xf numFmtId="0" fontId="103" fillId="0" borderId="92" applyNumberFormat="0" applyFill="0" applyAlignment="0" applyProtection="0"/>
    <xf numFmtId="0" fontId="91" fillId="81" borderId="90" applyNumberFormat="0" applyAlignment="0" applyProtection="0"/>
    <xf numFmtId="0" fontId="92" fillId="81" borderId="90" applyNumberFormat="0" applyAlignment="0" applyProtection="0"/>
    <xf numFmtId="0" fontId="95" fillId="81" borderId="91" applyNumberFormat="0" applyAlignment="0" applyProtection="0"/>
    <xf numFmtId="4" fontId="77" fillId="59" borderId="89">
      <alignment horizontal="right" vertical="center"/>
    </xf>
    <xf numFmtId="0" fontId="91" fillId="81" borderId="90" applyNumberFormat="0" applyAlignment="0" applyProtection="0"/>
    <xf numFmtId="0" fontId="87" fillId="84" borderId="93" applyNumberFormat="0" applyFont="0" applyAlignment="0" applyProtection="0"/>
    <xf numFmtId="4" fontId="47" fillId="0" borderId="89">
      <alignment horizontal="right" vertical="center"/>
    </xf>
    <xf numFmtId="0" fontId="92" fillId="81" borderId="95" applyNumberFormat="0" applyAlignment="0" applyProtection="0"/>
    <xf numFmtId="4" fontId="77" fillId="59" borderId="94">
      <alignment horizontal="right" vertical="center"/>
    </xf>
    <xf numFmtId="0" fontId="91" fillId="81" borderId="95" applyNumberFormat="0" applyAlignment="0" applyProtection="0"/>
    <xf numFmtId="49" fontId="47" fillId="0" borderId="94" applyNumberFormat="0" applyFont="0" applyFill="0" applyBorder="0" applyProtection="0">
      <alignment horizontal="left" vertical="center" indent="2"/>
    </xf>
    <xf numFmtId="0" fontId="96" fillId="81" borderId="91" applyNumberFormat="0" applyAlignment="0" applyProtection="0"/>
    <xf numFmtId="0" fontId="104" fillId="0" borderId="92" applyNumberFormat="0" applyFill="0" applyAlignment="0" applyProtection="0"/>
    <xf numFmtId="0" fontId="47" fillId="0" borderId="89">
      <alignment horizontal="right" vertical="center"/>
    </xf>
    <xf numFmtId="0" fontId="96" fillId="81" borderId="91" applyNumberFormat="0" applyAlignment="0" applyProtection="0"/>
    <xf numFmtId="49" fontId="47" fillId="0" borderId="99" applyNumberFormat="0" applyFont="0" applyFill="0" applyBorder="0" applyProtection="0">
      <alignment horizontal="left" vertical="center" indent="2"/>
    </xf>
    <xf numFmtId="0" fontId="104" fillId="0" borderId="102" applyNumberFormat="0" applyFill="0" applyAlignment="0" applyProtection="0"/>
    <xf numFmtId="0" fontId="102" fillId="68" borderId="91" applyNumberFormat="0" applyAlignment="0" applyProtection="0"/>
    <xf numFmtId="0" fontId="96" fillId="81" borderId="91" applyNumberFormat="0" applyAlignment="0" applyProtection="0"/>
    <xf numFmtId="0" fontId="96" fillId="81" borderId="96" applyNumberFormat="0" applyAlignment="0" applyProtection="0"/>
    <xf numFmtId="0" fontId="101" fillId="68" borderId="91" applyNumberFormat="0" applyAlignment="0" applyProtection="0"/>
    <xf numFmtId="0" fontId="104" fillId="0" borderId="92" applyNumberFormat="0" applyFill="0" applyAlignment="0" applyProtection="0"/>
    <xf numFmtId="0" fontId="102" fillId="68" borderId="91" applyNumberFormat="0" applyAlignment="0" applyProtection="0"/>
    <xf numFmtId="0" fontId="104" fillId="0" borderId="92" applyNumberFormat="0" applyFill="0" applyAlignment="0" applyProtection="0"/>
    <xf numFmtId="0" fontId="102" fillId="68" borderId="96" applyNumberFormat="0" applyAlignment="0" applyProtection="0"/>
    <xf numFmtId="0" fontId="77" fillId="59" borderId="94">
      <alignment horizontal="right" vertical="center"/>
    </xf>
    <xf numFmtId="49" fontId="47" fillId="0" borderId="94" applyNumberFormat="0" applyFont="0" applyFill="0" applyBorder="0" applyProtection="0">
      <alignment horizontal="left" vertical="center" indent="2"/>
    </xf>
    <xf numFmtId="0" fontId="10" fillId="84" borderId="93" applyNumberFormat="0" applyFont="0" applyAlignment="0" applyProtection="0"/>
    <xf numFmtId="0" fontId="103" fillId="0" borderId="92" applyNumberFormat="0" applyFill="0" applyAlignment="0" applyProtection="0"/>
    <xf numFmtId="0" fontId="102" fillId="68" borderId="91" applyNumberFormat="0" applyAlignment="0" applyProtection="0"/>
    <xf numFmtId="0" fontId="103" fillId="0" borderId="92" applyNumberFormat="0" applyFill="0" applyAlignment="0" applyProtection="0"/>
    <xf numFmtId="0" fontId="103" fillId="0" borderId="97" applyNumberFormat="0" applyFill="0" applyAlignment="0" applyProtection="0"/>
    <xf numFmtId="0" fontId="103" fillId="0" borderId="92" applyNumberFormat="0" applyFill="0" applyAlignment="0" applyProtection="0"/>
    <xf numFmtId="0" fontId="102" fillId="68" borderId="91" applyNumberFormat="0" applyAlignment="0" applyProtection="0"/>
    <xf numFmtId="0" fontId="96" fillId="81" borderId="91" applyNumberFormat="0" applyAlignment="0" applyProtection="0"/>
    <xf numFmtId="0" fontId="103" fillId="0" borderId="107" applyNumberFormat="0" applyFill="0" applyAlignment="0" applyProtection="0"/>
    <xf numFmtId="0" fontId="103" fillId="0" borderId="97" applyNumberFormat="0" applyFill="0" applyAlignment="0" applyProtection="0"/>
    <xf numFmtId="0" fontId="77" fillId="58" borderId="99">
      <alignment horizontal="right" vertical="center"/>
    </xf>
    <xf numFmtId="0" fontId="92" fillId="81" borderId="90" applyNumberFormat="0" applyAlignment="0" applyProtection="0"/>
    <xf numFmtId="0" fontId="102" fillId="68" borderId="91" applyNumberFormat="0" applyAlignment="0" applyProtection="0"/>
    <xf numFmtId="0" fontId="103" fillId="0" borderId="92" applyNumberFormat="0" applyFill="0" applyAlignment="0" applyProtection="0"/>
    <xf numFmtId="0" fontId="95" fillId="81" borderId="91" applyNumberFormat="0" applyAlignment="0" applyProtection="0"/>
    <xf numFmtId="0" fontId="47" fillId="61" borderId="89"/>
    <xf numFmtId="0" fontId="92" fillId="81" borderId="90" applyNumberFormat="0" applyAlignment="0" applyProtection="0"/>
    <xf numFmtId="0" fontId="104" fillId="0" borderId="92" applyNumberFormat="0" applyFill="0" applyAlignment="0" applyProtection="0"/>
    <xf numFmtId="4" fontId="47" fillId="0" borderId="94" applyFill="0" applyBorder="0" applyProtection="0">
      <alignment horizontal="right" vertical="center"/>
    </xf>
    <xf numFmtId="0" fontId="91" fillId="81" borderId="95" applyNumberFormat="0" applyAlignment="0" applyProtection="0"/>
    <xf numFmtId="0" fontId="103" fillId="0" borderId="92" applyNumberFormat="0" applyFill="0" applyAlignment="0" applyProtection="0"/>
    <xf numFmtId="0" fontId="101" fillId="68" borderId="96" applyNumberFormat="0" applyAlignment="0" applyProtection="0"/>
    <xf numFmtId="0" fontId="101" fillId="68" borderId="91" applyNumberFormat="0" applyAlignment="0" applyProtection="0"/>
    <xf numFmtId="0" fontId="47" fillId="0" borderId="89">
      <alignment horizontal="right" vertical="center"/>
    </xf>
    <xf numFmtId="0" fontId="91" fillId="81" borderId="90" applyNumberFormat="0" applyAlignment="0" applyProtection="0"/>
    <xf numFmtId="0" fontId="91" fillId="81" borderId="90" applyNumberFormat="0" applyAlignment="0" applyProtection="0"/>
    <xf numFmtId="0" fontId="91" fillId="81" borderId="90" applyNumberFormat="0" applyAlignment="0" applyProtection="0"/>
    <xf numFmtId="0" fontId="87" fillId="84" borderId="93" applyNumberFormat="0" applyFont="0" applyAlignment="0" applyProtection="0"/>
    <xf numFmtId="0" fontId="101" fillId="68" borderId="91" applyNumberFormat="0" applyAlignment="0" applyProtection="0"/>
    <xf numFmtId="0" fontId="103" fillId="0" borderId="92" applyNumberFormat="0" applyFill="0" applyAlignment="0" applyProtection="0"/>
    <xf numFmtId="4" fontId="47" fillId="0" borderId="89">
      <alignment horizontal="right" vertical="center"/>
    </xf>
    <xf numFmtId="0" fontId="104" fillId="0" borderId="92" applyNumberFormat="0" applyFill="0" applyAlignment="0" applyProtection="0"/>
    <xf numFmtId="0" fontId="104" fillId="0" borderId="92" applyNumberFormat="0" applyFill="0" applyAlignment="0" applyProtection="0"/>
    <xf numFmtId="0" fontId="102" fillId="68" borderId="91" applyNumberFormat="0" applyAlignment="0" applyProtection="0"/>
    <xf numFmtId="0" fontId="47" fillId="0" borderId="94">
      <alignment horizontal="right" vertical="center"/>
    </xf>
    <xf numFmtId="0" fontId="102" fillId="68" borderId="96" applyNumberFormat="0" applyAlignment="0" applyProtection="0"/>
    <xf numFmtId="0" fontId="92" fillId="81" borderId="95" applyNumberFormat="0" applyAlignment="0" applyProtection="0"/>
    <xf numFmtId="0" fontId="47" fillId="0" borderId="89">
      <alignment horizontal="right" vertical="center"/>
    </xf>
    <xf numFmtId="0" fontId="101" fillId="68" borderId="91" applyNumberFormat="0" applyAlignment="0" applyProtection="0"/>
    <xf numFmtId="0" fontId="91" fillId="81" borderId="90" applyNumberFormat="0" applyAlignment="0" applyProtection="0"/>
    <xf numFmtId="0" fontId="103" fillId="0" borderId="92" applyNumberFormat="0" applyFill="0" applyAlignment="0" applyProtection="0"/>
    <xf numFmtId="0" fontId="87" fillId="84" borderId="93" applyNumberFormat="0" applyFont="0" applyAlignment="0" applyProtection="0"/>
    <xf numFmtId="0" fontId="87" fillId="84" borderId="93" applyNumberFormat="0" applyFont="0" applyAlignment="0" applyProtection="0"/>
    <xf numFmtId="0" fontId="87" fillId="84" borderId="98" applyNumberFormat="0" applyFont="0" applyAlignment="0" applyProtection="0"/>
    <xf numFmtId="0" fontId="10" fillId="84" borderId="93" applyNumberFormat="0" applyFont="0" applyAlignment="0" applyProtection="0"/>
    <xf numFmtId="0" fontId="87" fillId="84" borderId="93" applyNumberFormat="0" applyFont="0" applyAlignment="0" applyProtection="0"/>
    <xf numFmtId="0" fontId="102" fillId="68" borderId="91" applyNumberFormat="0" applyAlignment="0" applyProtection="0"/>
    <xf numFmtId="0" fontId="102" fillId="68" borderId="96" applyNumberFormat="0" applyAlignment="0" applyProtection="0"/>
    <xf numFmtId="4" fontId="78" fillId="58" borderId="94">
      <alignment horizontal="right" vertical="center"/>
    </xf>
    <xf numFmtId="0" fontId="102" fillId="68" borderId="91" applyNumberFormat="0" applyAlignment="0" applyProtection="0"/>
    <xf numFmtId="0" fontId="91" fillId="81" borderId="90" applyNumberFormat="0" applyAlignment="0" applyProtection="0"/>
    <xf numFmtId="4" fontId="77" fillId="59" borderId="99">
      <alignment horizontal="right" vertical="center"/>
    </xf>
    <xf numFmtId="0" fontId="101" fillId="68" borderId="91" applyNumberFormat="0" applyAlignment="0" applyProtection="0"/>
    <xf numFmtId="0" fontId="103" fillId="0" borderId="92" applyNumberFormat="0" applyFill="0" applyAlignment="0" applyProtection="0"/>
    <xf numFmtId="0" fontId="10" fillId="84" borderId="98" applyNumberFormat="0" applyFont="0" applyAlignment="0" applyProtection="0"/>
    <xf numFmtId="0" fontId="101" fillId="68" borderId="91" applyNumberFormat="0" applyAlignment="0" applyProtection="0"/>
    <xf numFmtId="0" fontId="92" fillId="81" borderId="90" applyNumberFormat="0" applyAlignment="0" applyProtection="0"/>
    <xf numFmtId="0" fontId="101" fillId="68" borderId="91" applyNumberFormat="0" applyAlignment="0" applyProtection="0"/>
    <xf numFmtId="0" fontId="77" fillId="59" borderId="94">
      <alignment horizontal="right" vertical="center"/>
    </xf>
    <xf numFmtId="0" fontId="101" fillId="68" borderId="91" applyNumberFormat="0" applyAlignment="0" applyProtection="0"/>
    <xf numFmtId="49" fontId="47" fillId="0" borderId="99" applyNumberFormat="0" applyFont="0" applyFill="0" applyBorder="0" applyProtection="0">
      <alignment horizontal="left" vertical="center" indent="2"/>
    </xf>
    <xf numFmtId="0" fontId="103" fillId="0" borderId="92" applyNumberFormat="0" applyFill="0" applyAlignment="0" applyProtection="0"/>
    <xf numFmtId="0" fontId="103" fillId="0" borderId="92" applyNumberFormat="0" applyFill="0" applyAlignment="0" applyProtection="0"/>
    <xf numFmtId="0" fontId="77" fillId="59" borderId="99">
      <alignment horizontal="right" vertical="center"/>
    </xf>
    <xf numFmtId="0" fontId="92" fillId="81" borderId="100" applyNumberFormat="0" applyAlignment="0" applyProtection="0"/>
    <xf numFmtId="0" fontId="96" fillId="81" borderId="91" applyNumberFormat="0" applyAlignment="0" applyProtection="0"/>
    <xf numFmtId="4" fontId="77" fillId="59" borderId="99">
      <alignment horizontal="right" vertical="center"/>
    </xf>
    <xf numFmtId="0" fontId="47" fillId="0" borderId="94">
      <alignment horizontal="right" vertical="center"/>
    </xf>
    <xf numFmtId="0" fontId="92" fillId="81" borderId="90" applyNumberFormat="0" applyAlignment="0" applyProtection="0"/>
    <xf numFmtId="0" fontId="47" fillId="61" borderId="94"/>
    <xf numFmtId="0" fontId="78" fillId="58" borderId="94">
      <alignment horizontal="right" vertical="center"/>
    </xf>
    <xf numFmtId="0" fontId="95" fillId="81" borderId="101" applyNumberFormat="0" applyAlignment="0" applyProtection="0"/>
    <xf numFmtId="0" fontId="96" fillId="81" borderId="96" applyNumberFormat="0" applyAlignment="0" applyProtection="0"/>
    <xf numFmtId="0" fontId="77" fillId="59" borderId="94">
      <alignment horizontal="right" vertical="center"/>
    </xf>
    <xf numFmtId="0" fontId="96" fillId="81" borderId="106" applyNumberFormat="0" applyAlignment="0" applyProtection="0"/>
    <xf numFmtId="0" fontId="101" fillId="68" borderId="91" applyNumberFormat="0" applyAlignment="0" applyProtection="0"/>
    <xf numFmtId="0" fontId="103" fillId="0" borderId="92" applyNumberFormat="0" applyFill="0" applyAlignment="0" applyProtection="0"/>
    <xf numFmtId="0" fontId="77" fillId="59" borderId="94">
      <alignment horizontal="right" vertical="center"/>
    </xf>
    <xf numFmtId="0" fontId="96" fillId="81" borderId="96" applyNumberFormat="0" applyAlignment="0" applyProtection="0"/>
    <xf numFmtId="0" fontId="92" fillId="81" borderId="95" applyNumberFormat="0" applyAlignment="0" applyProtection="0"/>
    <xf numFmtId="0" fontId="92" fillId="81" borderId="90" applyNumberFormat="0" applyAlignment="0" applyProtection="0"/>
    <xf numFmtId="4" fontId="78" fillId="58" borderId="94">
      <alignment horizontal="right" vertical="center"/>
    </xf>
    <xf numFmtId="0" fontId="95" fillId="81" borderId="91" applyNumberFormat="0" applyAlignment="0" applyProtection="0"/>
    <xf numFmtId="0" fontId="77" fillId="59" borderId="94">
      <alignment horizontal="right" vertical="center"/>
    </xf>
    <xf numFmtId="4" fontId="78" fillId="58" borderId="94">
      <alignment horizontal="right" vertical="center"/>
    </xf>
    <xf numFmtId="0" fontId="87" fillId="84" borderId="93" applyNumberFormat="0" applyFont="0" applyAlignment="0" applyProtection="0"/>
    <xf numFmtId="0" fontId="78" fillId="58" borderId="99">
      <alignment horizontal="right" vertical="center"/>
    </xf>
    <xf numFmtId="0" fontId="102" fillId="68" borderId="91" applyNumberFormat="0" applyAlignment="0" applyProtection="0"/>
    <xf numFmtId="0" fontId="92" fillId="81" borderId="95" applyNumberFormat="0" applyAlignment="0" applyProtection="0"/>
    <xf numFmtId="49" fontId="47" fillId="0" borderId="94" applyNumberFormat="0" applyFont="0" applyFill="0" applyBorder="0" applyProtection="0">
      <alignment horizontal="left" vertical="center" indent="2"/>
    </xf>
    <xf numFmtId="0" fontId="91" fillId="81" borderId="90" applyNumberFormat="0" applyAlignment="0" applyProtection="0"/>
    <xf numFmtId="0" fontId="91" fillId="81" borderId="90" applyNumberFormat="0" applyAlignment="0" applyProtection="0"/>
    <xf numFmtId="0" fontId="96" fillId="81" borderId="91" applyNumberFormat="0" applyAlignment="0" applyProtection="0"/>
    <xf numFmtId="0" fontId="92" fillId="81" borderId="90" applyNumberFormat="0" applyAlignment="0" applyProtection="0"/>
    <xf numFmtId="0" fontId="10" fillId="84" borderId="93" applyNumberFormat="0" applyFont="0" applyAlignment="0" applyProtection="0"/>
    <xf numFmtId="0" fontId="78" fillId="58" borderId="94">
      <alignment horizontal="right" vertical="center"/>
    </xf>
    <xf numFmtId="4" fontId="47" fillId="61" borderId="94"/>
    <xf numFmtId="0" fontId="87" fillId="84" borderId="98" applyNumberFormat="0" applyFont="0" applyAlignment="0" applyProtection="0"/>
    <xf numFmtId="0" fontId="10" fillId="84" borderId="93" applyNumberFormat="0" applyFont="0" applyAlignment="0" applyProtection="0"/>
    <xf numFmtId="0" fontId="101" fillId="68" borderId="91" applyNumberFormat="0" applyAlignment="0" applyProtection="0"/>
    <xf numFmtId="0" fontId="95" fillId="81" borderId="91" applyNumberFormat="0" applyAlignment="0" applyProtection="0"/>
    <xf numFmtId="0" fontId="101" fillId="68" borderId="91" applyNumberFormat="0" applyAlignment="0" applyProtection="0"/>
    <xf numFmtId="0" fontId="95" fillId="81" borderId="96" applyNumberFormat="0" applyAlignment="0" applyProtection="0"/>
    <xf numFmtId="0" fontId="103" fillId="0" borderId="92" applyNumberFormat="0" applyFill="0" applyAlignment="0" applyProtection="0"/>
    <xf numFmtId="0" fontId="103" fillId="0" borderId="97" applyNumberFormat="0" applyFill="0" applyAlignment="0" applyProtection="0"/>
    <xf numFmtId="0" fontId="95" fillId="81" borderId="96" applyNumberFormat="0" applyAlignment="0" applyProtection="0"/>
    <xf numFmtId="0" fontId="92" fillId="81" borderId="95" applyNumberFormat="0" applyAlignment="0" applyProtection="0"/>
    <xf numFmtId="0" fontId="101" fillId="68" borderId="91" applyNumberFormat="0" applyAlignment="0" applyProtection="0"/>
    <xf numFmtId="0" fontId="87" fillId="84" borderId="93" applyNumberFormat="0" applyFont="0" applyAlignment="0" applyProtection="0"/>
    <xf numFmtId="0" fontId="102" fillId="68" borderId="101" applyNumberFormat="0" applyAlignment="0" applyProtection="0"/>
    <xf numFmtId="0" fontId="101" fillId="68" borderId="91" applyNumberFormat="0" applyAlignment="0" applyProtection="0"/>
    <xf numFmtId="0" fontId="102" fillId="68" borderId="91" applyNumberFormat="0" applyAlignment="0" applyProtection="0"/>
    <xf numFmtId="0" fontId="96" fillId="81" borderId="96" applyNumberFormat="0" applyAlignment="0" applyProtection="0"/>
    <xf numFmtId="0" fontId="104" fillId="0" borderId="102" applyNumberFormat="0" applyFill="0" applyAlignment="0" applyProtection="0"/>
    <xf numFmtId="0" fontId="87" fillId="84" borderId="98" applyNumberFormat="0" applyFont="0" applyAlignment="0" applyProtection="0"/>
    <xf numFmtId="0" fontId="95" fillId="81" borderId="91" applyNumberFormat="0" applyAlignment="0" applyProtection="0"/>
    <xf numFmtId="0" fontId="96" fillId="81" borderId="96" applyNumberFormat="0" applyAlignment="0" applyProtection="0"/>
    <xf numFmtId="0" fontId="91" fillId="81" borderId="90" applyNumberFormat="0" applyAlignment="0" applyProtection="0"/>
    <xf numFmtId="4" fontId="47" fillId="0" borderId="94" applyFill="0" applyBorder="0" applyProtection="0">
      <alignment horizontal="right" vertical="center"/>
    </xf>
    <xf numFmtId="0" fontId="104" fillId="0" borderId="92" applyNumberFormat="0" applyFill="0" applyAlignment="0" applyProtection="0"/>
    <xf numFmtId="0" fontId="87" fillId="84" borderId="93" applyNumberFormat="0" applyFont="0" applyAlignment="0" applyProtection="0"/>
    <xf numFmtId="0" fontId="87" fillId="84" borderId="93" applyNumberFormat="0" applyFont="0" applyAlignment="0" applyProtection="0"/>
    <xf numFmtId="0" fontId="95" fillId="81" borderId="91" applyNumberFormat="0" applyAlignment="0" applyProtection="0"/>
    <xf numFmtId="0" fontId="96" fillId="81" borderId="91" applyNumberFormat="0" applyAlignment="0" applyProtection="0"/>
    <xf numFmtId="0" fontId="91" fillId="81" borderId="100" applyNumberFormat="0" applyAlignment="0" applyProtection="0"/>
    <xf numFmtId="0" fontId="78" fillId="58" borderId="94">
      <alignment horizontal="right" vertical="center"/>
    </xf>
    <xf numFmtId="4" fontId="47" fillId="0" borderId="94">
      <alignment horizontal="right" vertical="center"/>
    </xf>
    <xf numFmtId="0" fontId="10" fillId="84" borderId="93" applyNumberFormat="0" applyFont="0" applyAlignment="0" applyProtection="0"/>
    <xf numFmtId="49" fontId="47" fillId="0" borderId="94" applyNumberFormat="0" applyFont="0" applyFill="0" applyBorder="0" applyProtection="0">
      <alignment horizontal="left" vertical="center" indent="2"/>
    </xf>
    <xf numFmtId="49" fontId="76" fillId="0" borderId="99" applyNumberFormat="0" applyFill="0" applyBorder="0" applyProtection="0">
      <alignment horizontal="left" vertical="center"/>
    </xf>
    <xf numFmtId="0" fontId="102" fillId="68" borderId="91" applyNumberFormat="0" applyAlignment="0" applyProtection="0"/>
    <xf numFmtId="0" fontId="10" fillId="84" borderId="98" applyNumberFormat="0" applyFont="0" applyAlignment="0" applyProtection="0"/>
    <xf numFmtId="0" fontId="95" fillId="81" borderId="91" applyNumberFormat="0" applyAlignment="0" applyProtection="0"/>
    <xf numFmtId="0" fontId="95" fillId="81" borderId="91" applyNumberFormat="0" applyAlignment="0" applyProtection="0"/>
    <xf numFmtId="0" fontId="102" fillId="68" borderId="91" applyNumberFormat="0" applyAlignment="0" applyProtection="0"/>
    <xf numFmtId="0" fontId="103" fillId="0" borderId="92" applyNumberFormat="0" applyFill="0" applyAlignment="0" applyProtection="0"/>
    <xf numFmtId="0" fontId="87" fillId="84" borderId="98" applyNumberFormat="0" applyFont="0" applyAlignment="0" applyProtection="0"/>
    <xf numFmtId="0" fontId="77" fillId="58" borderId="99">
      <alignment horizontal="right" vertical="center"/>
    </xf>
    <xf numFmtId="0" fontId="95" fillId="81" borderId="91" applyNumberFormat="0" applyAlignment="0" applyProtection="0"/>
    <xf numFmtId="0" fontId="10" fillId="84" borderId="93" applyNumberFormat="0" applyFont="0" applyAlignment="0" applyProtection="0"/>
    <xf numFmtId="0" fontId="92" fillId="81" borderId="90" applyNumberFormat="0" applyAlignment="0" applyProtection="0"/>
    <xf numFmtId="0" fontId="91" fillId="81" borderId="90" applyNumberFormat="0" applyAlignment="0" applyProtection="0"/>
    <xf numFmtId="0" fontId="96" fillId="81" borderId="91" applyNumberFormat="0" applyAlignment="0" applyProtection="0"/>
    <xf numFmtId="0" fontId="102" fillId="68" borderId="96" applyNumberFormat="0" applyAlignment="0" applyProtection="0"/>
    <xf numFmtId="0" fontId="87" fillId="84" borderId="93" applyNumberFormat="0" applyFont="0" applyAlignment="0" applyProtection="0"/>
    <xf numFmtId="4" fontId="77" fillId="59" borderId="94">
      <alignment horizontal="right" vertical="center"/>
    </xf>
    <xf numFmtId="0" fontId="102" fillId="68" borderId="91" applyNumberFormat="0" applyAlignment="0" applyProtection="0"/>
    <xf numFmtId="0" fontId="102" fillId="68" borderId="91" applyNumberFormat="0" applyAlignment="0" applyProtection="0"/>
    <xf numFmtId="0" fontId="96" fillId="81" borderId="91" applyNumberFormat="0" applyAlignment="0" applyProtection="0"/>
    <xf numFmtId="0" fontId="104" fillId="0" borderId="92" applyNumberFormat="0" applyFill="0" applyAlignment="0" applyProtection="0"/>
    <xf numFmtId="0" fontId="104" fillId="0" borderId="92" applyNumberFormat="0" applyFill="0" applyAlignment="0" applyProtection="0"/>
    <xf numFmtId="4" fontId="78" fillId="58" borderId="94">
      <alignment horizontal="right" vertical="center"/>
    </xf>
    <xf numFmtId="0" fontId="96" fillId="81" borderId="91" applyNumberFormat="0" applyAlignment="0" applyProtection="0"/>
    <xf numFmtId="0" fontId="104" fillId="0" borderId="92" applyNumberFormat="0" applyFill="0" applyAlignment="0" applyProtection="0"/>
    <xf numFmtId="4" fontId="78" fillId="58" borderId="99">
      <alignment horizontal="right" vertical="center"/>
    </xf>
    <xf numFmtId="0" fontId="104" fillId="0" borderId="92" applyNumberFormat="0" applyFill="0" applyAlignment="0" applyProtection="0"/>
    <xf numFmtId="4" fontId="77" fillId="59" borderId="94">
      <alignment horizontal="right" vertical="center"/>
    </xf>
    <xf numFmtId="0" fontId="101" fillId="68" borderId="91" applyNumberFormat="0" applyAlignment="0" applyProtection="0"/>
    <xf numFmtId="0" fontId="96" fillId="81" borderId="96" applyNumberFormat="0" applyAlignment="0" applyProtection="0"/>
    <xf numFmtId="0" fontId="91" fillId="81" borderId="95" applyNumberFormat="0" applyAlignment="0" applyProtection="0"/>
    <xf numFmtId="0" fontId="92" fillId="81" borderId="90" applyNumberFormat="0" applyAlignment="0" applyProtection="0"/>
    <xf numFmtId="0" fontId="103" fillId="0" borderId="92" applyNumberFormat="0" applyFill="0" applyAlignment="0" applyProtection="0"/>
    <xf numFmtId="0" fontId="92" fillId="81" borderId="90" applyNumberFormat="0" applyAlignment="0" applyProtection="0"/>
    <xf numFmtId="0" fontId="87" fillId="84" borderId="98" applyNumberFormat="0" applyFont="0" applyAlignment="0" applyProtection="0"/>
    <xf numFmtId="49" fontId="76" fillId="0" borderId="94" applyNumberFormat="0" applyFill="0" applyBorder="0" applyProtection="0">
      <alignment horizontal="left" vertical="center"/>
    </xf>
    <xf numFmtId="0" fontId="104" fillId="0" borderId="92" applyNumberFormat="0" applyFill="0" applyAlignment="0" applyProtection="0"/>
    <xf numFmtId="4" fontId="77" fillId="59" borderId="94">
      <alignment horizontal="right" vertical="center"/>
    </xf>
    <xf numFmtId="0" fontId="103" fillId="0" borderId="92" applyNumberFormat="0" applyFill="0" applyAlignment="0" applyProtection="0"/>
    <xf numFmtId="0" fontId="91" fillId="81" borderId="90" applyNumberFormat="0" applyAlignment="0" applyProtection="0"/>
    <xf numFmtId="0" fontId="103" fillId="0" borderId="92" applyNumberFormat="0" applyFill="0" applyAlignment="0" applyProtection="0"/>
    <xf numFmtId="0" fontId="96" fillId="81" borderId="96" applyNumberFormat="0" applyAlignment="0" applyProtection="0"/>
    <xf numFmtId="0" fontId="77" fillId="59" borderId="94">
      <alignment horizontal="right" vertical="center"/>
    </xf>
    <xf numFmtId="0" fontId="104" fillId="0" borderId="97" applyNumberFormat="0" applyFill="0" applyAlignment="0" applyProtection="0"/>
    <xf numFmtId="0" fontId="96" fillId="81" borderId="91" applyNumberFormat="0" applyAlignment="0" applyProtection="0"/>
    <xf numFmtId="0" fontId="104" fillId="0" borderId="97" applyNumberFormat="0" applyFill="0" applyAlignment="0" applyProtection="0"/>
    <xf numFmtId="0" fontId="77" fillId="59" borderId="94">
      <alignment horizontal="right" vertical="center"/>
    </xf>
    <xf numFmtId="0" fontId="101" fillId="68" borderId="96" applyNumberFormat="0" applyAlignment="0" applyProtection="0"/>
    <xf numFmtId="0" fontId="96" fillId="81" borderId="96" applyNumberFormat="0" applyAlignment="0" applyProtection="0"/>
    <xf numFmtId="0" fontId="101" fillId="68" borderId="91" applyNumberFormat="0" applyAlignment="0" applyProtection="0"/>
    <xf numFmtId="0" fontId="104" fillId="0" borderId="92" applyNumberFormat="0" applyFill="0" applyAlignment="0" applyProtection="0"/>
    <xf numFmtId="0" fontId="95" fillId="81" borderId="91" applyNumberFormat="0" applyAlignment="0" applyProtection="0"/>
    <xf numFmtId="0" fontId="96" fillId="81" borderId="91" applyNumberFormat="0" applyAlignment="0" applyProtection="0"/>
    <xf numFmtId="0" fontId="95" fillId="81" borderId="91" applyNumberFormat="0" applyAlignment="0" applyProtection="0"/>
    <xf numFmtId="0" fontId="77" fillId="58" borderId="94">
      <alignment horizontal="right" vertical="center"/>
    </xf>
    <xf numFmtId="171" fontId="47" fillId="62" borderId="89" applyNumberFormat="0" applyFont="0" applyBorder="0" applyAlignment="0" applyProtection="0">
      <alignment horizontal="right" vertical="center"/>
    </xf>
    <xf numFmtId="0" fontId="96" fillId="81" borderId="91" applyNumberFormat="0" applyAlignment="0" applyProtection="0"/>
    <xf numFmtId="0" fontId="77" fillId="59" borderId="99">
      <alignment horizontal="right" vertical="center"/>
    </xf>
    <xf numFmtId="0" fontId="102" fillId="68" borderId="91" applyNumberFormat="0" applyAlignment="0" applyProtection="0"/>
    <xf numFmtId="0" fontId="87" fillId="84" borderId="93" applyNumberFormat="0" applyFont="0" applyAlignment="0" applyProtection="0"/>
    <xf numFmtId="0" fontId="96" fillId="81" borderId="91" applyNumberFormat="0" applyAlignment="0" applyProtection="0"/>
    <xf numFmtId="0" fontId="92" fillId="81" borderId="90" applyNumberFormat="0" applyAlignment="0" applyProtection="0"/>
    <xf numFmtId="0" fontId="87" fillId="84" borderId="93" applyNumberFormat="0" applyFont="0" applyAlignment="0" applyProtection="0"/>
    <xf numFmtId="0" fontId="95" fillId="81" borderId="91" applyNumberFormat="0" applyAlignment="0" applyProtection="0"/>
    <xf numFmtId="0" fontId="87" fillId="84" borderId="93" applyNumberFormat="0" applyFont="0" applyAlignment="0" applyProtection="0"/>
    <xf numFmtId="0" fontId="102" fillId="68" borderId="96" applyNumberFormat="0" applyAlignment="0" applyProtection="0"/>
    <xf numFmtId="0" fontId="102" fillId="68" borderId="96" applyNumberFormat="0" applyAlignment="0" applyProtection="0"/>
    <xf numFmtId="0" fontId="92" fillId="81" borderId="95" applyNumberFormat="0" applyAlignment="0" applyProtection="0"/>
    <xf numFmtId="4" fontId="77" fillId="58" borderId="99">
      <alignment horizontal="right" vertical="center"/>
    </xf>
    <xf numFmtId="0" fontId="91" fillId="81" borderId="90" applyNumberFormat="0" applyAlignment="0" applyProtection="0"/>
    <xf numFmtId="0" fontId="104" fillId="0" borderId="92" applyNumberFormat="0" applyFill="0" applyAlignment="0" applyProtection="0"/>
    <xf numFmtId="4" fontId="77" fillId="59" borderId="99">
      <alignment horizontal="right" vertical="center"/>
    </xf>
    <xf numFmtId="0" fontId="103" fillId="0" borderId="92" applyNumberFormat="0" applyFill="0" applyAlignment="0" applyProtection="0"/>
    <xf numFmtId="0" fontId="87" fillId="84" borderId="93" applyNumberFormat="0" applyFont="0" applyAlignment="0" applyProtection="0"/>
    <xf numFmtId="0" fontId="96" fillId="81" borderId="91" applyNumberFormat="0" applyAlignment="0" applyProtection="0"/>
    <xf numFmtId="0" fontId="102" fillId="68" borderId="91" applyNumberFormat="0" applyAlignment="0" applyProtection="0"/>
    <xf numFmtId="171" fontId="47" fillId="62" borderId="94" applyNumberFormat="0" applyFont="0" applyBorder="0" applyAlignment="0" applyProtection="0">
      <alignment horizontal="right" vertical="center"/>
    </xf>
    <xf numFmtId="0" fontId="103" fillId="0" borderId="92" applyNumberFormat="0" applyFill="0" applyAlignment="0" applyProtection="0"/>
    <xf numFmtId="4" fontId="47" fillId="0" borderId="94">
      <alignment horizontal="right" vertical="center"/>
    </xf>
    <xf numFmtId="0" fontId="102" fillId="68" borderId="91" applyNumberFormat="0" applyAlignment="0" applyProtection="0"/>
    <xf numFmtId="0" fontId="104" fillId="0" borderId="97" applyNumberFormat="0" applyFill="0" applyAlignment="0" applyProtection="0"/>
    <xf numFmtId="0" fontId="87" fillId="84" borderId="93" applyNumberFormat="0" applyFont="0" applyAlignment="0" applyProtection="0"/>
    <xf numFmtId="0" fontId="96" fillId="81" borderId="96" applyNumberFormat="0" applyAlignment="0" applyProtection="0"/>
    <xf numFmtId="0" fontId="92" fillId="81" borderId="90" applyNumberFormat="0" applyAlignment="0" applyProtection="0"/>
    <xf numFmtId="0" fontId="102" fillId="68" borderId="91" applyNumberFormat="0" applyAlignment="0" applyProtection="0"/>
    <xf numFmtId="0" fontId="96" fillId="81" borderId="91" applyNumberFormat="0" applyAlignment="0" applyProtection="0"/>
    <xf numFmtId="0" fontId="92" fillId="81" borderId="90" applyNumberFormat="0" applyAlignment="0" applyProtection="0"/>
    <xf numFmtId="0" fontId="96" fillId="81" borderId="96" applyNumberFormat="0" applyAlignment="0" applyProtection="0"/>
    <xf numFmtId="0" fontId="103" fillId="0" borderId="92" applyNumberFormat="0" applyFill="0" applyAlignment="0" applyProtection="0"/>
    <xf numFmtId="0" fontId="91" fillId="81" borderId="90" applyNumberFormat="0" applyAlignment="0" applyProtection="0"/>
    <xf numFmtId="0" fontId="101" fillId="68" borderId="91" applyNumberFormat="0" applyAlignment="0" applyProtection="0"/>
    <xf numFmtId="0" fontId="77" fillId="58" borderId="94">
      <alignment horizontal="right" vertical="center"/>
    </xf>
    <xf numFmtId="0" fontId="103" fillId="0" borderId="97" applyNumberFormat="0" applyFill="0" applyAlignment="0" applyProtection="0"/>
    <xf numFmtId="0" fontId="101" fillId="68" borderId="91" applyNumberFormat="0" applyAlignment="0" applyProtection="0"/>
    <xf numFmtId="0" fontId="104" fillId="0" borderId="92" applyNumberFormat="0" applyFill="0" applyAlignment="0" applyProtection="0"/>
    <xf numFmtId="0" fontId="47" fillId="0" borderId="104" applyNumberFormat="0" applyFill="0" applyAlignment="0" applyProtection="0"/>
    <xf numFmtId="0" fontId="10" fillId="84" borderId="93" applyNumberFormat="0" applyFont="0" applyAlignment="0" applyProtection="0"/>
    <xf numFmtId="0" fontId="104" fillId="0" borderId="92" applyNumberFormat="0" applyFill="0" applyAlignment="0" applyProtection="0"/>
    <xf numFmtId="0" fontId="95" fillId="81" borderId="91" applyNumberFormat="0" applyAlignment="0" applyProtection="0"/>
    <xf numFmtId="0" fontId="104" fillId="0" borderId="92" applyNumberFormat="0" applyFill="0" applyAlignment="0" applyProtection="0"/>
    <xf numFmtId="0" fontId="92" fillId="81" borderId="90" applyNumberFormat="0" applyAlignment="0" applyProtection="0"/>
    <xf numFmtId="0" fontId="95" fillId="81" borderId="91" applyNumberFormat="0" applyAlignment="0" applyProtection="0"/>
    <xf numFmtId="0" fontId="103" fillId="0" borderId="92" applyNumberFormat="0" applyFill="0" applyAlignment="0" applyProtection="0"/>
    <xf numFmtId="0" fontId="96" fillId="81" borderId="91" applyNumberFormat="0" applyAlignment="0" applyProtection="0"/>
    <xf numFmtId="0" fontId="77" fillId="58" borderId="94">
      <alignment horizontal="right" vertical="center"/>
    </xf>
    <xf numFmtId="0" fontId="101" fillId="68" borderId="96" applyNumberFormat="0" applyAlignment="0" applyProtection="0"/>
    <xf numFmtId="0" fontId="95" fillId="81" borderId="91" applyNumberFormat="0" applyAlignment="0" applyProtection="0"/>
    <xf numFmtId="0" fontId="96" fillId="81" borderId="91" applyNumberFormat="0" applyAlignment="0" applyProtection="0"/>
    <xf numFmtId="0" fontId="78" fillId="58" borderId="99">
      <alignment horizontal="right" vertical="center"/>
    </xf>
    <xf numFmtId="49" fontId="47" fillId="0" borderId="94" applyNumberFormat="0" applyFont="0" applyFill="0" applyBorder="0" applyProtection="0">
      <alignment horizontal="left" vertical="center" indent="2"/>
    </xf>
    <xf numFmtId="49" fontId="76" fillId="0" borderId="94" applyNumberFormat="0" applyFill="0" applyBorder="0" applyProtection="0">
      <alignment horizontal="left" vertical="center"/>
    </xf>
    <xf numFmtId="0" fontId="96" fillId="81" borderId="101" applyNumberFormat="0" applyAlignment="0" applyProtection="0"/>
    <xf numFmtId="0" fontId="102" fillId="68" borderId="91" applyNumberFormat="0" applyAlignment="0" applyProtection="0"/>
    <xf numFmtId="0" fontId="104" fillId="0" borderId="92" applyNumberFormat="0" applyFill="0" applyAlignment="0" applyProtection="0"/>
    <xf numFmtId="0" fontId="101" fillId="68" borderId="91" applyNumberFormat="0" applyAlignment="0" applyProtection="0"/>
    <xf numFmtId="0" fontId="96" fillId="81" borderId="96" applyNumberFormat="0" applyAlignment="0" applyProtection="0"/>
    <xf numFmtId="49" fontId="76" fillId="0" borderId="104" applyNumberFormat="0" applyFill="0" applyBorder="0" applyProtection="0">
      <alignment horizontal="left" vertical="center"/>
    </xf>
    <xf numFmtId="0" fontId="104" fillId="0" borderId="97" applyNumberFormat="0" applyFill="0" applyAlignment="0" applyProtection="0"/>
    <xf numFmtId="0" fontId="103" fillId="0" borderId="92" applyNumberFormat="0" applyFill="0" applyAlignment="0" applyProtection="0"/>
    <xf numFmtId="0" fontId="96" fillId="81" borderId="91" applyNumberFormat="0" applyAlignment="0" applyProtection="0"/>
    <xf numFmtId="0" fontId="96" fillId="81" borderId="91" applyNumberFormat="0" applyAlignment="0" applyProtection="0"/>
    <xf numFmtId="0" fontId="10" fillId="84" borderId="98" applyNumberFormat="0" applyFont="0" applyAlignment="0" applyProtection="0"/>
    <xf numFmtId="0" fontId="95" fillId="81" borderId="91" applyNumberFormat="0" applyAlignment="0" applyProtection="0"/>
    <xf numFmtId="0" fontId="104" fillId="0" borderId="92" applyNumberFormat="0" applyFill="0" applyAlignment="0" applyProtection="0"/>
    <xf numFmtId="0" fontId="91" fillId="81" borderId="90" applyNumberFormat="0" applyAlignment="0" applyProtection="0"/>
    <xf numFmtId="4" fontId="77" fillId="59" borderId="94">
      <alignment horizontal="right" vertical="center"/>
    </xf>
    <xf numFmtId="0" fontId="102" fillId="68" borderId="91" applyNumberFormat="0" applyAlignment="0" applyProtection="0"/>
    <xf numFmtId="0" fontId="78" fillId="58" borderId="99">
      <alignment horizontal="right" vertical="center"/>
    </xf>
    <xf numFmtId="0" fontId="96" fillId="81" borderId="96" applyNumberFormat="0" applyAlignment="0" applyProtection="0"/>
    <xf numFmtId="0" fontId="92" fillId="81" borderId="90" applyNumberFormat="0" applyAlignment="0" applyProtection="0"/>
    <xf numFmtId="0" fontId="96" fillId="81" borderId="91" applyNumberFormat="0" applyAlignment="0" applyProtection="0"/>
    <xf numFmtId="0" fontId="10" fillId="84" borderId="93" applyNumberFormat="0" applyFont="0" applyAlignment="0" applyProtection="0"/>
    <xf numFmtId="0" fontId="96" fillId="81" borderId="91" applyNumberFormat="0" applyAlignment="0" applyProtection="0"/>
    <xf numFmtId="0" fontId="103" fillId="0" borderId="107" applyNumberFormat="0" applyFill="0" applyAlignment="0" applyProtection="0"/>
    <xf numFmtId="0" fontId="104" fillId="0" borderId="92" applyNumberFormat="0" applyFill="0" applyAlignment="0" applyProtection="0"/>
    <xf numFmtId="0" fontId="102" fillId="68" borderId="91" applyNumberFormat="0" applyAlignment="0" applyProtection="0"/>
    <xf numFmtId="4" fontId="77" fillId="58" borderId="94">
      <alignment horizontal="right" vertical="center"/>
    </xf>
    <xf numFmtId="0" fontId="102" fillId="68" borderId="91" applyNumberFormat="0" applyAlignment="0" applyProtection="0"/>
    <xf numFmtId="4" fontId="47" fillId="0" borderId="94">
      <alignment horizontal="right" vertical="center"/>
    </xf>
    <xf numFmtId="0" fontId="102" fillId="68" borderId="91" applyNumberFormat="0" applyAlignment="0" applyProtection="0"/>
    <xf numFmtId="0" fontId="101" fillId="68" borderId="91" applyNumberFormat="0" applyAlignment="0" applyProtection="0"/>
    <xf numFmtId="0" fontId="77" fillId="59" borderId="99">
      <alignment horizontal="right" vertical="center"/>
    </xf>
    <xf numFmtId="0" fontId="92" fillId="81" borderId="90" applyNumberFormat="0" applyAlignment="0" applyProtection="0"/>
    <xf numFmtId="4" fontId="77" fillId="58" borderId="94">
      <alignment horizontal="right" vertical="center"/>
    </xf>
    <xf numFmtId="0" fontId="95" fillId="81" borderId="91" applyNumberFormat="0" applyAlignment="0" applyProtection="0"/>
    <xf numFmtId="0" fontId="92" fillId="81" borderId="90" applyNumberFormat="0" applyAlignment="0" applyProtection="0"/>
    <xf numFmtId="0" fontId="102" fillId="68" borderId="91" applyNumberFormat="0" applyAlignment="0" applyProtection="0"/>
    <xf numFmtId="0" fontId="103" fillId="0" borderId="92" applyNumberFormat="0" applyFill="0" applyAlignment="0" applyProtection="0"/>
    <xf numFmtId="0" fontId="10" fillId="84" borderId="93" applyNumberFormat="0" applyFont="0" applyAlignment="0" applyProtection="0"/>
    <xf numFmtId="0" fontId="102" fillId="68" borderId="91" applyNumberFormat="0" applyAlignment="0" applyProtection="0"/>
    <xf numFmtId="0" fontId="47" fillId="61" borderId="99"/>
    <xf numFmtId="0" fontId="95" fillId="81" borderId="91" applyNumberFormat="0" applyAlignment="0" applyProtection="0"/>
    <xf numFmtId="0" fontId="92" fillId="81" borderId="90" applyNumberFormat="0" applyAlignment="0" applyProtection="0"/>
    <xf numFmtId="0" fontId="92" fillId="81" borderId="100" applyNumberFormat="0" applyAlignment="0" applyProtection="0"/>
    <xf numFmtId="0" fontId="92" fillId="81" borderId="95" applyNumberFormat="0" applyAlignment="0" applyProtection="0"/>
    <xf numFmtId="0" fontId="103" fillId="0" borderId="92" applyNumberFormat="0" applyFill="0" applyAlignment="0" applyProtection="0"/>
    <xf numFmtId="0" fontId="87" fillId="84" borderId="93" applyNumberFormat="0" applyFont="0" applyAlignment="0" applyProtection="0"/>
    <xf numFmtId="0" fontId="87" fillId="84" borderId="98" applyNumberFormat="0" applyFont="0" applyAlignment="0" applyProtection="0"/>
    <xf numFmtId="4" fontId="78" fillId="58" borderId="94">
      <alignment horizontal="right" vertical="center"/>
    </xf>
    <xf numFmtId="0" fontId="47" fillId="61" borderId="99"/>
    <xf numFmtId="0" fontId="91" fillId="81" borderId="90" applyNumberFormat="0" applyAlignment="0" applyProtection="0"/>
    <xf numFmtId="0" fontId="96" fillId="81" borderId="91" applyNumberFormat="0" applyAlignment="0" applyProtection="0"/>
    <xf numFmtId="0" fontId="91" fillId="81" borderId="100" applyNumberFormat="0" applyAlignment="0" applyProtection="0"/>
    <xf numFmtId="0" fontId="92" fillId="81" borderId="90" applyNumberFormat="0" applyAlignment="0" applyProtection="0"/>
    <xf numFmtId="0" fontId="91" fillId="81" borderId="90" applyNumberFormat="0" applyAlignment="0" applyProtection="0"/>
    <xf numFmtId="0" fontId="92" fillId="81" borderId="95" applyNumberFormat="0" applyAlignment="0" applyProtection="0"/>
    <xf numFmtId="0" fontId="101" fillId="68" borderId="91" applyNumberFormat="0" applyAlignment="0" applyProtection="0"/>
    <xf numFmtId="0" fontId="101" fillId="68" borderId="91" applyNumberFormat="0" applyAlignment="0" applyProtection="0"/>
    <xf numFmtId="4" fontId="47" fillId="0" borderId="94" applyFill="0" applyBorder="0" applyProtection="0">
      <alignment horizontal="right" vertical="center"/>
    </xf>
    <xf numFmtId="0" fontId="91" fillId="81" borderId="90" applyNumberFormat="0" applyAlignment="0" applyProtection="0"/>
    <xf numFmtId="0" fontId="87" fillId="84" borderId="93" applyNumberFormat="0" applyFont="0" applyAlignment="0" applyProtection="0"/>
    <xf numFmtId="0" fontId="87" fillId="84" borderId="93" applyNumberFormat="0" applyFont="0" applyAlignment="0" applyProtection="0"/>
    <xf numFmtId="0" fontId="102" fillId="68" borderId="91" applyNumberFormat="0" applyAlignment="0" applyProtection="0"/>
    <xf numFmtId="0" fontId="104" fillId="0" borderId="102" applyNumberFormat="0" applyFill="0" applyAlignment="0" applyProtection="0"/>
    <xf numFmtId="0" fontId="92" fillId="81" borderId="90" applyNumberFormat="0" applyAlignment="0" applyProtection="0"/>
    <xf numFmtId="0" fontId="92" fillId="81" borderId="90" applyNumberFormat="0" applyAlignment="0" applyProtection="0"/>
    <xf numFmtId="0" fontId="96" fillId="81" borderId="91" applyNumberFormat="0" applyAlignment="0" applyProtection="0"/>
    <xf numFmtId="0" fontId="133" fillId="0" borderId="94" applyFill="0" applyBorder="0">
      <alignment vertical="center"/>
    </xf>
    <xf numFmtId="0" fontId="104" fillId="0" borderId="97" applyNumberFormat="0" applyFill="0" applyAlignment="0" applyProtection="0"/>
    <xf numFmtId="0" fontId="103" fillId="0" borderId="97" applyNumberFormat="0" applyFill="0" applyAlignment="0" applyProtection="0"/>
    <xf numFmtId="0" fontId="101" fillId="68" borderId="96" applyNumberFormat="0" applyAlignment="0" applyProtection="0"/>
    <xf numFmtId="0" fontId="87" fillId="84" borderId="93" applyNumberFormat="0" applyFont="0" applyAlignment="0" applyProtection="0"/>
    <xf numFmtId="0" fontId="102" fillId="68" borderId="101" applyNumberFormat="0" applyAlignment="0" applyProtection="0"/>
    <xf numFmtId="0" fontId="77" fillId="58" borderId="94">
      <alignment horizontal="right" vertical="center"/>
    </xf>
    <xf numFmtId="0" fontId="96" fillId="81" borderId="91" applyNumberFormat="0" applyAlignment="0" applyProtection="0"/>
    <xf numFmtId="0" fontId="103" fillId="0" borderId="97" applyNumberFormat="0" applyFill="0" applyAlignment="0" applyProtection="0"/>
    <xf numFmtId="4" fontId="77" fillId="59" borderId="94">
      <alignment horizontal="right" vertical="center"/>
    </xf>
    <xf numFmtId="0" fontId="91" fillId="81" borderId="90" applyNumberFormat="0" applyAlignment="0" applyProtection="0"/>
    <xf numFmtId="0" fontId="91" fillId="81" borderId="95" applyNumberFormat="0" applyAlignment="0" applyProtection="0"/>
    <xf numFmtId="0" fontId="96" fillId="81" borderId="91" applyNumberFormat="0" applyAlignment="0" applyProtection="0"/>
    <xf numFmtId="0" fontId="101" fillId="68" borderId="91" applyNumberFormat="0" applyAlignment="0" applyProtection="0"/>
    <xf numFmtId="0" fontId="102" fillId="68" borderId="91" applyNumberFormat="0" applyAlignment="0" applyProtection="0"/>
    <xf numFmtId="0" fontId="101" fillId="68" borderId="91" applyNumberFormat="0" applyAlignment="0" applyProtection="0"/>
    <xf numFmtId="0" fontId="101" fillId="68" borderId="91" applyNumberFormat="0" applyAlignment="0" applyProtection="0"/>
    <xf numFmtId="4" fontId="47" fillId="0" borderId="99" applyFill="0" applyBorder="0" applyProtection="0">
      <alignment horizontal="right" vertical="center"/>
    </xf>
    <xf numFmtId="0" fontId="77" fillId="59" borderId="94">
      <alignment horizontal="right" vertical="center"/>
    </xf>
    <xf numFmtId="0" fontId="96" fillId="81" borderId="91" applyNumberFormat="0" applyAlignment="0" applyProtection="0"/>
    <xf numFmtId="0" fontId="102" fillId="68" borderId="91" applyNumberFormat="0" applyAlignment="0" applyProtection="0"/>
    <xf numFmtId="0" fontId="87" fillId="84" borderId="103" applyNumberFormat="0" applyFont="0" applyAlignment="0" applyProtection="0"/>
    <xf numFmtId="0" fontId="77" fillId="58" borderId="99">
      <alignment horizontal="right" vertical="center"/>
    </xf>
    <xf numFmtId="0" fontId="10" fillId="84" borderId="98" applyNumberFormat="0" applyFont="0" applyAlignment="0" applyProtection="0"/>
    <xf numFmtId="0" fontId="95" fillId="81" borderId="91" applyNumberFormat="0" applyAlignment="0" applyProtection="0"/>
    <xf numFmtId="0" fontId="96" fillId="81" borderId="91" applyNumberFormat="0" applyAlignment="0" applyProtection="0"/>
    <xf numFmtId="0" fontId="78" fillId="58" borderId="94">
      <alignment horizontal="right" vertical="center"/>
    </xf>
    <xf numFmtId="0" fontId="96" fillId="81" borderId="91" applyNumberFormat="0" applyAlignment="0" applyProtection="0"/>
    <xf numFmtId="0" fontId="92" fillId="81" borderId="90" applyNumberFormat="0" applyAlignment="0" applyProtection="0"/>
    <xf numFmtId="4" fontId="47" fillId="0" borderId="104">
      <alignment horizontal="right" vertical="center"/>
    </xf>
    <xf numFmtId="0" fontId="103" fillId="0" borderId="92" applyNumberFormat="0" applyFill="0" applyAlignment="0" applyProtection="0"/>
    <xf numFmtId="0" fontId="104" fillId="0" borderId="97" applyNumberFormat="0" applyFill="0" applyAlignment="0" applyProtection="0"/>
    <xf numFmtId="0" fontId="102" fillId="68" borderId="91" applyNumberFormat="0" applyAlignment="0" applyProtection="0"/>
    <xf numFmtId="0" fontId="87" fillId="84" borderId="93" applyNumberFormat="0" applyFont="0" applyAlignment="0" applyProtection="0"/>
    <xf numFmtId="4" fontId="77" fillId="59" borderId="94">
      <alignment horizontal="right" vertical="center"/>
    </xf>
    <xf numFmtId="49" fontId="76" fillId="0" borderId="94" applyNumberFormat="0" applyFill="0" applyBorder="0" applyProtection="0">
      <alignment horizontal="left" vertical="center"/>
    </xf>
    <xf numFmtId="0" fontId="91" fillId="81" borderId="90" applyNumberFormat="0" applyAlignment="0" applyProtection="0"/>
    <xf numFmtId="0" fontId="96" fillId="81" borderId="91" applyNumberFormat="0" applyAlignment="0" applyProtection="0"/>
    <xf numFmtId="0" fontId="91" fillId="81" borderId="90" applyNumberFormat="0" applyAlignment="0" applyProtection="0"/>
    <xf numFmtId="0" fontId="10" fillId="84" borderId="93" applyNumberFormat="0" applyFont="0" applyAlignment="0" applyProtection="0"/>
    <xf numFmtId="0" fontId="92" fillId="81" borderId="90" applyNumberFormat="0" applyAlignment="0" applyProtection="0"/>
    <xf numFmtId="0" fontId="103" fillId="0" borderId="92" applyNumberFormat="0" applyFill="0" applyAlignment="0" applyProtection="0"/>
    <xf numFmtId="0" fontId="87" fillId="84" borderId="98" applyNumberFormat="0" applyFont="0" applyAlignment="0" applyProtection="0"/>
    <xf numFmtId="0" fontId="101" fillId="68" borderId="91" applyNumberFormat="0" applyAlignment="0" applyProtection="0"/>
    <xf numFmtId="0" fontId="92" fillId="81" borderId="90" applyNumberFormat="0" applyAlignment="0" applyProtection="0"/>
    <xf numFmtId="49" fontId="76" fillId="0" borderId="94" applyNumberFormat="0" applyFill="0" applyBorder="0" applyProtection="0">
      <alignment horizontal="left" vertical="center"/>
    </xf>
    <xf numFmtId="4" fontId="47" fillId="0" borderId="104" applyFill="0" applyBorder="0" applyProtection="0">
      <alignment horizontal="right" vertical="center"/>
    </xf>
    <xf numFmtId="0" fontId="87" fillId="84" borderId="93" applyNumberFormat="0" applyFont="0" applyAlignment="0" applyProtection="0"/>
    <xf numFmtId="0" fontId="96" fillId="81" borderId="91" applyNumberFormat="0" applyAlignment="0" applyProtection="0"/>
    <xf numFmtId="0" fontId="96" fillId="81" borderId="91" applyNumberFormat="0" applyAlignment="0" applyProtection="0"/>
    <xf numFmtId="0" fontId="104" fillId="0" borderId="92" applyNumberFormat="0" applyFill="0" applyAlignment="0" applyProtection="0"/>
    <xf numFmtId="4" fontId="47" fillId="0" borderId="94">
      <alignment horizontal="right" vertical="center"/>
    </xf>
    <xf numFmtId="0" fontId="104" fillId="0" borderId="92" applyNumberFormat="0" applyFill="0" applyAlignment="0" applyProtection="0"/>
    <xf numFmtId="0" fontId="102" fillId="68" borderId="91" applyNumberFormat="0" applyAlignment="0" applyProtection="0"/>
    <xf numFmtId="0" fontId="87" fillId="84" borderId="93" applyNumberFormat="0" applyFont="0" applyAlignment="0" applyProtection="0"/>
    <xf numFmtId="4" fontId="78" fillId="58" borderId="94">
      <alignment horizontal="right" vertical="center"/>
    </xf>
    <xf numFmtId="0" fontId="101" fillId="68" borderId="91" applyNumberFormat="0" applyAlignment="0" applyProtection="0"/>
    <xf numFmtId="0" fontId="77" fillId="59" borderId="94">
      <alignment horizontal="right" vertical="center"/>
    </xf>
    <xf numFmtId="0" fontId="96" fillId="81" borderId="91" applyNumberFormat="0" applyAlignment="0" applyProtection="0"/>
    <xf numFmtId="0" fontId="96" fillId="81" borderId="91" applyNumberFormat="0" applyAlignment="0" applyProtection="0"/>
    <xf numFmtId="0" fontId="101" fillId="68" borderId="91" applyNumberFormat="0" applyAlignment="0" applyProtection="0"/>
    <xf numFmtId="0" fontId="102" fillId="68" borderId="91" applyNumberFormat="0" applyAlignment="0" applyProtection="0"/>
    <xf numFmtId="0" fontId="95" fillId="81" borderId="91" applyNumberFormat="0" applyAlignment="0" applyProtection="0"/>
    <xf numFmtId="0" fontId="95" fillId="81" borderId="91" applyNumberFormat="0" applyAlignment="0" applyProtection="0"/>
    <xf numFmtId="0" fontId="96" fillId="81" borderId="91" applyNumberFormat="0" applyAlignment="0" applyProtection="0"/>
    <xf numFmtId="0" fontId="77" fillId="59" borderId="94">
      <alignment horizontal="right" vertical="center"/>
    </xf>
    <xf numFmtId="0" fontId="91" fillId="81" borderId="90" applyNumberFormat="0" applyAlignment="0" applyProtection="0"/>
    <xf numFmtId="4" fontId="78" fillId="58" borderId="94">
      <alignment horizontal="right" vertical="center"/>
    </xf>
    <xf numFmtId="0" fontId="95" fillId="81" borderId="91" applyNumberFormat="0" applyAlignment="0" applyProtection="0"/>
    <xf numFmtId="0" fontId="95" fillId="81" borderId="91" applyNumberFormat="0" applyAlignment="0" applyProtection="0"/>
    <xf numFmtId="0" fontId="77" fillId="58" borderId="94">
      <alignment horizontal="right" vertical="center"/>
    </xf>
    <xf numFmtId="0" fontId="47" fillId="0" borderId="104" applyNumberFormat="0" applyFill="0" applyAlignment="0" applyProtection="0"/>
    <xf numFmtId="0" fontId="102" fillId="68" borderId="91" applyNumberFormat="0" applyAlignment="0" applyProtection="0"/>
    <xf numFmtId="0" fontId="95" fillId="81" borderId="91" applyNumberFormat="0" applyAlignment="0" applyProtection="0"/>
    <xf numFmtId="0" fontId="91" fillId="81" borderId="90" applyNumberFormat="0" applyAlignment="0" applyProtection="0"/>
    <xf numFmtId="0" fontId="92" fillId="81" borderId="95" applyNumberFormat="0" applyAlignment="0" applyProtection="0"/>
    <xf numFmtId="0" fontId="103" fillId="0" borderId="97" applyNumberFormat="0" applyFill="0" applyAlignment="0" applyProtection="0"/>
    <xf numFmtId="0" fontId="78" fillId="58" borderId="94">
      <alignment horizontal="right" vertical="center"/>
    </xf>
    <xf numFmtId="0" fontId="77" fillId="59" borderId="94">
      <alignment horizontal="right" vertical="center"/>
    </xf>
    <xf numFmtId="0" fontId="104" fillId="0" borderId="92" applyNumberFormat="0" applyFill="0" applyAlignment="0" applyProtection="0"/>
    <xf numFmtId="0" fontId="102" fillId="68" borderId="91" applyNumberFormat="0" applyAlignment="0" applyProtection="0"/>
    <xf numFmtId="4" fontId="78" fillId="58" borderId="94">
      <alignment horizontal="right" vertical="center"/>
    </xf>
    <xf numFmtId="0" fontId="102" fillId="68" borderId="91" applyNumberFormat="0" applyAlignment="0" applyProtection="0"/>
    <xf numFmtId="0" fontId="101" fillId="68" borderId="91" applyNumberFormat="0" applyAlignment="0" applyProtection="0"/>
    <xf numFmtId="4" fontId="77" fillId="58" borderId="94">
      <alignment horizontal="right" vertical="center"/>
    </xf>
    <xf numFmtId="0" fontId="95" fillId="81" borderId="96" applyNumberFormat="0" applyAlignment="0" applyProtection="0"/>
    <xf numFmtId="0" fontId="103" fillId="0" borderId="92" applyNumberFormat="0" applyFill="0" applyAlignment="0" applyProtection="0"/>
    <xf numFmtId="0" fontId="47" fillId="61" borderId="94"/>
    <xf numFmtId="0" fontId="92" fillId="81" borderId="90" applyNumberFormat="0" applyAlignment="0" applyProtection="0"/>
    <xf numFmtId="0" fontId="87" fillId="84" borderId="93" applyNumberFormat="0" applyFont="0" applyAlignment="0" applyProtection="0"/>
    <xf numFmtId="0" fontId="96" fillId="81" borderId="91" applyNumberFormat="0" applyAlignment="0" applyProtection="0"/>
    <xf numFmtId="0" fontId="92" fillId="81" borderId="90" applyNumberFormat="0" applyAlignment="0" applyProtection="0"/>
    <xf numFmtId="0" fontId="95" fillId="81" borderId="91" applyNumberFormat="0" applyAlignment="0" applyProtection="0"/>
    <xf numFmtId="0" fontId="101" fillId="68" borderId="91" applyNumberFormat="0" applyAlignment="0" applyProtection="0"/>
    <xf numFmtId="4" fontId="77" fillId="59" borderId="99">
      <alignment horizontal="right" vertical="center"/>
    </xf>
    <xf numFmtId="0" fontId="92" fillId="81" borderId="90" applyNumberFormat="0" applyAlignment="0" applyProtection="0"/>
    <xf numFmtId="0" fontId="102" fillId="68" borderId="91" applyNumberFormat="0" applyAlignment="0" applyProtection="0"/>
    <xf numFmtId="0" fontId="104" fillId="0" borderId="92" applyNumberFormat="0" applyFill="0" applyAlignment="0" applyProtection="0"/>
    <xf numFmtId="4" fontId="77" fillId="58" borderId="94">
      <alignment horizontal="right" vertical="center"/>
    </xf>
    <xf numFmtId="0" fontId="96" fillId="81" borderId="96" applyNumberFormat="0" applyAlignment="0" applyProtection="0"/>
    <xf numFmtId="0" fontId="103" fillId="0" borderId="92" applyNumberFormat="0" applyFill="0" applyAlignment="0" applyProtection="0"/>
    <xf numFmtId="4" fontId="78" fillId="58" borderId="94">
      <alignment horizontal="right" vertical="center"/>
    </xf>
    <xf numFmtId="0" fontId="101" fillId="68" borderId="91" applyNumberFormat="0" applyAlignment="0" applyProtection="0"/>
    <xf numFmtId="0" fontId="87" fillId="84" borderId="93" applyNumberFormat="0" applyFont="0" applyAlignment="0" applyProtection="0"/>
    <xf numFmtId="4" fontId="77" fillId="59" borderId="94">
      <alignment horizontal="right" vertical="center"/>
    </xf>
    <xf numFmtId="0" fontId="101" fillId="68" borderId="91" applyNumberFormat="0" applyAlignment="0" applyProtection="0"/>
    <xf numFmtId="0" fontId="101" fillId="68" borderId="96" applyNumberFormat="0" applyAlignment="0" applyProtection="0"/>
    <xf numFmtId="0" fontId="95" fillId="81" borderId="91" applyNumberFormat="0" applyAlignment="0" applyProtection="0"/>
    <xf numFmtId="0" fontId="104" fillId="0" borderId="92" applyNumberFormat="0" applyFill="0" applyAlignment="0" applyProtection="0"/>
    <xf numFmtId="0" fontId="104" fillId="0" borderId="92" applyNumberFormat="0" applyFill="0" applyAlignment="0" applyProtection="0"/>
    <xf numFmtId="0" fontId="96" fillId="81" borderId="91" applyNumberFormat="0" applyAlignment="0" applyProtection="0"/>
    <xf numFmtId="0" fontId="96" fillId="81" borderId="91" applyNumberFormat="0" applyAlignment="0" applyProtection="0"/>
    <xf numFmtId="0" fontId="78" fillId="58" borderId="94">
      <alignment horizontal="right" vertical="center"/>
    </xf>
    <xf numFmtId="171" fontId="47" fillId="62" borderId="99" applyNumberFormat="0" applyFont="0" applyBorder="0" applyAlignment="0" applyProtection="0">
      <alignment horizontal="right" vertical="center"/>
    </xf>
    <xf numFmtId="0" fontId="104" fillId="0" borderId="92" applyNumberFormat="0" applyFill="0" applyAlignment="0" applyProtection="0"/>
    <xf numFmtId="0" fontId="92" fillId="81" borderId="90" applyNumberFormat="0" applyAlignment="0" applyProtection="0"/>
    <xf numFmtId="0" fontId="103" fillId="0" borderId="92" applyNumberFormat="0" applyFill="0" applyAlignment="0" applyProtection="0"/>
    <xf numFmtId="0" fontId="87" fillId="84" borderId="93" applyNumberFormat="0" applyFont="0" applyAlignment="0" applyProtection="0"/>
    <xf numFmtId="0" fontId="87" fillId="84" borderId="103" applyNumberFormat="0" applyFont="0" applyAlignment="0" applyProtection="0"/>
    <xf numFmtId="0" fontId="96" fillId="81" borderId="91" applyNumberFormat="0" applyAlignment="0" applyProtection="0"/>
    <xf numFmtId="0" fontId="78" fillId="58" borderId="94">
      <alignment horizontal="right" vertical="center"/>
    </xf>
    <xf numFmtId="0" fontId="92" fillId="81" borderId="90" applyNumberFormat="0" applyAlignment="0" applyProtection="0"/>
    <xf numFmtId="0" fontId="96" fillId="81" borderId="91" applyNumberFormat="0" applyAlignment="0" applyProtection="0"/>
    <xf numFmtId="0" fontId="103" fillId="0" borderId="92" applyNumberFormat="0" applyFill="0" applyAlignment="0" applyProtection="0"/>
    <xf numFmtId="0" fontId="102" fillId="68" borderId="91" applyNumberFormat="0" applyAlignment="0" applyProtection="0"/>
    <xf numFmtId="0" fontId="77" fillId="58" borderId="94">
      <alignment horizontal="right" vertical="center"/>
    </xf>
    <xf numFmtId="0" fontId="77" fillId="59" borderId="94">
      <alignment horizontal="right" vertical="center"/>
    </xf>
    <xf numFmtId="0" fontId="92" fillId="81" borderId="90" applyNumberFormat="0" applyAlignment="0" applyProtection="0"/>
    <xf numFmtId="0" fontId="104" fillId="0" borderId="92" applyNumberFormat="0" applyFill="0" applyAlignment="0" applyProtection="0"/>
    <xf numFmtId="4" fontId="47" fillId="61" borderId="104"/>
    <xf numFmtId="0" fontId="102" fillId="68" borderId="91" applyNumberFormat="0" applyAlignment="0" applyProtection="0"/>
    <xf numFmtId="0" fontId="87" fillId="84" borderId="93" applyNumberFormat="0" applyFont="0" applyAlignment="0" applyProtection="0"/>
    <xf numFmtId="0" fontId="103" fillId="0" borderId="97" applyNumberFormat="0" applyFill="0" applyAlignment="0" applyProtection="0"/>
    <xf numFmtId="0" fontId="96" fillId="81" borderId="91" applyNumberFormat="0" applyAlignment="0" applyProtection="0"/>
    <xf numFmtId="0" fontId="103" fillId="0" borderId="92" applyNumberFormat="0" applyFill="0" applyAlignment="0" applyProtection="0"/>
    <xf numFmtId="4" fontId="47" fillId="0" borderId="89">
      <alignment horizontal="right" vertical="center"/>
    </xf>
    <xf numFmtId="0" fontId="92" fillId="81" borderId="90" applyNumberFormat="0" applyAlignment="0" applyProtection="0"/>
    <xf numFmtId="0" fontId="96" fillId="81" borderId="96" applyNumberFormat="0" applyAlignment="0" applyProtection="0"/>
    <xf numFmtId="0" fontId="104" fillId="0" borderId="97" applyNumberFormat="0" applyFill="0" applyAlignment="0" applyProtection="0"/>
    <xf numFmtId="49" fontId="47" fillId="0" borderId="99" applyNumberFormat="0" applyFont="0" applyFill="0" applyBorder="0" applyProtection="0">
      <alignment horizontal="left" vertical="center" indent="2"/>
    </xf>
    <xf numFmtId="49" fontId="76" fillId="0" borderId="94" applyNumberFormat="0" applyFill="0" applyBorder="0" applyProtection="0">
      <alignment horizontal="left" vertical="center"/>
    </xf>
    <xf numFmtId="0" fontId="101" fillId="68" borderId="101" applyNumberFormat="0" applyAlignment="0" applyProtection="0"/>
    <xf numFmtId="0" fontId="47" fillId="0" borderId="89">
      <alignment horizontal="right" vertical="center"/>
    </xf>
    <xf numFmtId="0" fontId="102" fillId="68" borderId="91" applyNumberFormat="0" applyAlignment="0" applyProtection="0"/>
    <xf numFmtId="0" fontId="96" fillId="81" borderId="96" applyNumberFormat="0" applyAlignment="0" applyProtection="0"/>
    <xf numFmtId="4" fontId="47" fillId="0" borderId="94" applyFill="0" applyBorder="0" applyProtection="0">
      <alignment horizontal="right" vertical="center"/>
    </xf>
    <xf numFmtId="0" fontId="78" fillId="58" borderId="94">
      <alignment horizontal="right" vertical="center"/>
    </xf>
    <xf numFmtId="0" fontId="95" fillId="81" borderId="91" applyNumberFormat="0" applyAlignment="0" applyProtection="0"/>
    <xf numFmtId="0" fontId="96" fillId="81" borderId="91" applyNumberFormat="0" applyAlignment="0" applyProtection="0"/>
    <xf numFmtId="0" fontId="101" fillId="68" borderId="91" applyNumberFormat="0" applyAlignment="0" applyProtection="0"/>
    <xf numFmtId="0" fontId="87" fillId="84" borderId="93" applyNumberFormat="0" applyFont="0" applyAlignment="0" applyProtection="0"/>
    <xf numFmtId="0" fontId="92" fillId="81" borderId="90" applyNumberFormat="0" applyAlignment="0" applyProtection="0"/>
    <xf numFmtId="0" fontId="102" fillId="68" borderId="91" applyNumberFormat="0" applyAlignment="0" applyProtection="0"/>
    <xf numFmtId="0" fontId="10" fillId="84" borderId="93" applyNumberFormat="0" applyFont="0" applyAlignment="0" applyProtection="0"/>
    <xf numFmtId="4" fontId="78" fillId="58" borderId="94">
      <alignment horizontal="right" vertical="center"/>
    </xf>
    <xf numFmtId="0" fontId="104" fillId="0" borderId="92" applyNumberFormat="0" applyFill="0" applyAlignment="0" applyProtection="0"/>
    <xf numFmtId="4" fontId="47" fillId="0" borderId="89">
      <alignment horizontal="right" vertical="center"/>
    </xf>
    <xf numFmtId="0" fontId="102" fillId="68" borderId="91" applyNumberFormat="0" applyAlignment="0" applyProtection="0"/>
    <xf numFmtId="0" fontId="95" fillId="81" borderId="91" applyNumberFormat="0" applyAlignment="0" applyProtection="0"/>
    <xf numFmtId="0" fontId="102" fillId="68" borderId="91" applyNumberFormat="0" applyAlignment="0" applyProtection="0"/>
    <xf numFmtId="0" fontId="87" fillId="84" borderId="93" applyNumberFormat="0" applyFont="0" applyAlignment="0" applyProtection="0"/>
    <xf numFmtId="0" fontId="101" fillId="68" borderId="96" applyNumberFormat="0" applyAlignment="0" applyProtection="0"/>
    <xf numFmtId="0" fontId="47" fillId="0" borderId="89">
      <alignment horizontal="right" vertical="center"/>
    </xf>
    <xf numFmtId="0" fontId="91" fillId="81" borderId="90" applyNumberFormat="0" applyAlignment="0" applyProtection="0"/>
    <xf numFmtId="0" fontId="102" fillId="68" borderId="96" applyNumberFormat="0" applyAlignment="0" applyProtection="0"/>
    <xf numFmtId="49" fontId="47" fillId="0" borderId="94" applyNumberFormat="0" applyFont="0" applyFill="0" applyBorder="0" applyProtection="0">
      <alignment horizontal="left" vertical="center" indent="2"/>
    </xf>
    <xf numFmtId="4" fontId="78" fillId="58" borderId="94">
      <alignment horizontal="right" vertical="center"/>
    </xf>
    <xf numFmtId="0" fontId="102" fillId="68" borderId="91" applyNumberFormat="0" applyAlignment="0" applyProtection="0"/>
    <xf numFmtId="0" fontId="91" fillId="81" borderId="90" applyNumberFormat="0" applyAlignment="0" applyProtection="0"/>
    <xf numFmtId="0" fontId="103" fillId="0" borderId="92" applyNumberFormat="0" applyFill="0" applyAlignment="0" applyProtection="0"/>
    <xf numFmtId="0" fontId="103" fillId="0" borderId="97" applyNumberFormat="0" applyFill="0" applyAlignment="0" applyProtection="0"/>
    <xf numFmtId="0" fontId="102" fillId="68" borderId="91" applyNumberFormat="0" applyAlignment="0" applyProtection="0"/>
    <xf numFmtId="0" fontId="101" fillId="68" borderId="91" applyNumberFormat="0" applyAlignment="0" applyProtection="0"/>
    <xf numFmtId="0" fontId="102" fillId="68" borderId="91" applyNumberFormat="0" applyAlignment="0" applyProtection="0"/>
    <xf numFmtId="4" fontId="77" fillId="59" borderId="94">
      <alignment horizontal="right" vertical="center"/>
    </xf>
    <xf numFmtId="0" fontId="96" fillId="81" borderId="96" applyNumberFormat="0" applyAlignment="0" applyProtection="0"/>
    <xf numFmtId="0" fontId="10" fillId="84" borderId="98" applyNumberFormat="0" applyFont="0" applyAlignment="0" applyProtection="0"/>
    <xf numFmtId="0" fontId="87" fillId="84" borderId="93" applyNumberFormat="0" applyFont="0" applyAlignment="0" applyProtection="0"/>
    <xf numFmtId="0" fontId="103" fillId="0" borderId="92" applyNumberFormat="0" applyFill="0" applyAlignment="0" applyProtection="0"/>
    <xf numFmtId="0" fontId="91" fillId="81" borderId="90" applyNumberFormat="0" applyAlignment="0" applyProtection="0"/>
    <xf numFmtId="0" fontId="95" fillId="81" borderId="91" applyNumberFormat="0" applyAlignment="0" applyProtection="0"/>
    <xf numFmtId="0" fontId="104" fillId="0" borderId="97" applyNumberFormat="0" applyFill="0" applyAlignment="0" applyProtection="0"/>
    <xf numFmtId="0" fontId="104" fillId="0" borderId="97" applyNumberFormat="0" applyFill="0" applyAlignment="0" applyProtection="0"/>
    <xf numFmtId="0" fontId="91" fillId="81" borderId="90" applyNumberFormat="0" applyAlignment="0" applyProtection="0"/>
    <xf numFmtId="0" fontId="87" fillId="84" borderId="93" applyNumberFormat="0" applyFont="0" applyAlignment="0" applyProtection="0"/>
    <xf numFmtId="0" fontId="103" fillId="0" borderId="92" applyNumberFormat="0" applyFill="0" applyAlignment="0" applyProtection="0"/>
    <xf numFmtId="0" fontId="78" fillId="58" borderId="94">
      <alignment horizontal="right" vertical="center"/>
    </xf>
    <xf numFmtId="0" fontId="77" fillId="59" borderId="94">
      <alignment horizontal="right" vertical="center"/>
    </xf>
    <xf numFmtId="0" fontId="103" fillId="0" borderId="97" applyNumberFormat="0" applyFill="0" applyAlignment="0" applyProtection="0"/>
    <xf numFmtId="0" fontId="95" fillId="81" borderId="91" applyNumberFormat="0" applyAlignment="0" applyProtection="0"/>
    <xf numFmtId="0" fontId="101" fillId="68" borderId="91" applyNumberFormat="0" applyAlignment="0" applyProtection="0"/>
    <xf numFmtId="0" fontId="101" fillId="68" borderId="91" applyNumberFormat="0" applyAlignment="0" applyProtection="0"/>
    <xf numFmtId="0" fontId="92" fillId="81" borderId="90" applyNumberFormat="0" applyAlignment="0" applyProtection="0"/>
    <xf numFmtId="0" fontId="101" fillId="68" borderId="91" applyNumberFormat="0" applyAlignment="0" applyProtection="0"/>
    <xf numFmtId="0" fontId="92" fillId="81" borderId="105" applyNumberFormat="0" applyAlignment="0" applyProtection="0"/>
    <xf numFmtId="0" fontId="87" fillId="84" borderId="93" applyNumberFormat="0" applyFont="0" applyAlignment="0" applyProtection="0"/>
    <xf numFmtId="0" fontId="87" fillId="84" borderId="93" applyNumberFormat="0" applyFont="0" applyAlignment="0" applyProtection="0"/>
    <xf numFmtId="0" fontId="102" fillId="68" borderId="91" applyNumberFormat="0" applyAlignment="0" applyProtection="0"/>
    <xf numFmtId="0" fontId="47" fillId="0" borderId="104">
      <alignment horizontal="right" vertical="center"/>
    </xf>
    <xf numFmtId="0" fontId="101" fillId="68" borderId="91" applyNumberFormat="0" applyAlignment="0" applyProtection="0"/>
    <xf numFmtId="0" fontId="104" fillId="0" borderId="92" applyNumberFormat="0" applyFill="0" applyAlignment="0" applyProtection="0"/>
    <xf numFmtId="0" fontId="92" fillId="81" borderId="95" applyNumberFormat="0" applyAlignment="0" applyProtection="0"/>
    <xf numFmtId="0" fontId="91" fillId="81" borderId="90" applyNumberFormat="0" applyAlignment="0" applyProtection="0"/>
    <xf numFmtId="0" fontId="102" fillId="68" borderId="91" applyNumberFormat="0" applyAlignment="0" applyProtection="0"/>
    <xf numFmtId="0" fontId="96" fillId="81" borderId="91" applyNumberFormat="0" applyAlignment="0" applyProtection="0"/>
    <xf numFmtId="0" fontId="95" fillId="81" borderId="96" applyNumberFormat="0" applyAlignment="0" applyProtection="0"/>
    <xf numFmtId="0" fontId="102" fillId="68" borderId="96" applyNumberFormat="0" applyAlignment="0" applyProtection="0"/>
    <xf numFmtId="4" fontId="77" fillId="59" borderId="99">
      <alignment horizontal="right" vertical="center"/>
    </xf>
    <xf numFmtId="0" fontId="91" fillId="81" borderId="90" applyNumberFormat="0" applyAlignment="0" applyProtection="0"/>
    <xf numFmtId="0" fontId="92" fillId="81" borderId="90" applyNumberFormat="0" applyAlignment="0" applyProtection="0"/>
    <xf numFmtId="4" fontId="77" fillId="59" borderId="99">
      <alignment horizontal="right" vertical="center"/>
    </xf>
    <xf numFmtId="0" fontId="102" fillId="68" borderId="91" applyNumberFormat="0" applyAlignment="0" applyProtection="0"/>
    <xf numFmtId="0" fontId="95" fillId="81" borderId="91" applyNumberFormat="0" applyAlignment="0" applyProtection="0"/>
    <xf numFmtId="0" fontId="103" fillId="0" borderId="92" applyNumberFormat="0" applyFill="0" applyAlignment="0" applyProtection="0"/>
    <xf numFmtId="0" fontId="92" fillId="81" borderId="90" applyNumberFormat="0" applyAlignment="0" applyProtection="0"/>
    <xf numFmtId="0" fontId="87" fillId="84" borderId="98" applyNumberFormat="0" applyFont="0" applyAlignment="0" applyProtection="0"/>
    <xf numFmtId="0" fontId="92" fillId="81" borderId="90" applyNumberFormat="0" applyAlignment="0" applyProtection="0"/>
    <xf numFmtId="0" fontId="95" fillId="81" borderId="91" applyNumberFormat="0" applyAlignment="0" applyProtection="0"/>
    <xf numFmtId="0" fontId="92" fillId="81" borderId="90" applyNumberFormat="0" applyAlignment="0" applyProtection="0"/>
    <xf numFmtId="0" fontId="104" fillId="0" borderId="92" applyNumberFormat="0" applyFill="0" applyAlignment="0" applyProtection="0"/>
    <xf numFmtId="0" fontId="102" fillId="68" borderId="91" applyNumberFormat="0" applyAlignment="0" applyProtection="0"/>
    <xf numFmtId="0" fontId="77" fillId="59" borderId="99">
      <alignment horizontal="right" vertical="center"/>
    </xf>
    <xf numFmtId="0" fontId="96" fillId="81" borderId="96" applyNumberFormat="0" applyAlignment="0" applyProtection="0"/>
    <xf numFmtId="0" fontId="101" fillId="68" borderId="91" applyNumberFormat="0" applyAlignment="0" applyProtection="0"/>
    <xf numFmtId="0" fontId="104" fillId="0" borderId="92" applyNumberFormat="0" applyFill="0" applyAlignment="0" applyProtection="0"/>
    <xf numFmtId="0" fontId="95" fillId="81" borderId="91" applyNumberFormat="0" applyAlignment="0" applyProtection="0"/>
    <xf numFmtId="0" fontId="102" fillId="68" borderId="91" applyNumberFormat="0" applyAlignment="0" applyProtection="0"/>
    <xf numFmtId="0" fontId="103" fillId="0" borderId="92" applyNumberFormat="0" applyFill="0" applyAlignment="0" applyProtection="0"/>
    <xf numFmtId="0" fontId="104" fillId="0" borderId="97" applyNumberFormat="0" applyFill="0" applyAlignment="0" applyProtection="0"/>
    <xf numFmtId="0" fontId="92" fillId="81" borderId="95" applyNumberFormat="0" applyAlignment="0" applyProtection="0"/>
    <xf numFmtId="0" fontId="101" fillId="68" borderId="91" applyNumberFormat="0" applyAlignment="0" applyProtection="0"/>
    <xf numFmtId="0" fontId="96" fillId="81" borderId="96" applyNumberFormat="0" applyAlignment="0" applyProtection="0"/>
    <xf numFmtId="0" fontId="87" fillId="84" borderId="93" applyNumberFormat="0" applyFont="0" applyAlignment="0" applyProtection="0"/>
    <xf numFmtId="0" fontId="77" fillId="59" borderId="99">
      <alignment horizontal="right" vertical="center"/>
    </xf>
    <xf numFmtId="49" fontId="76" fillId="0" borderId="104" applyNumberFormat="0" applyFill="0" applyBorder="0" applyProtection="0">
      <alignment horizontal="left" vertical="center"/>
    </xf>
    <xf numFmtId="0" fontId="102" fillId="68" borderId="91" applyNumberFormat="0" applyAlignment="0" applyProtection="0"/>
    <xf numFmtId="0" fontId="95" fillId="81" borderId="96" applyNumberFormat="0" applyAlignment="0" applyProtection="0"/>
    <xf numFmtId="0" fontId="96" fillId="81" borderId="91" applyNumberFormat="0" applyAlignment="0" applyProtection="0"/>
    <xf numFmtId="0" fontId="102" fillId="68" borderId="91" applyNumberFormat="0" applyAlignment="0" applyProtection="0"/>
    <xf numFmtId="0" fontId="101" fillId="68" borderId="91" applyNumberFormat="0" applyAlignment="0" applyProtection="0"/>
    <xf numFmtId="0" fontId="92" fillId="81" borderId="90" applyNumberFormat="0" applyAlignment="0" applyProtection="0"/>
    <xf numFmtId="0" fontId="92" fillId="81" borderId="90" applyNumberFormat="0" applyAlignment="0" applyProtection="0"/>
    <xf numFmtId="0" fontId="77" fillId="59" borderId="94">
      <alignment horizontal="right" vertical="center"/>
    </xf>
    <xf numFmtId="4" fontId="78" fillId="58" borderId="94">
      <alignment horizontal="right" vertical="center"/>
    </xf>
    <xf numFmtId="0" fontId="101" fillId="68" borderId="91" applyNumberFormat="0" applyAlignment="0" applyProtection="0"/>
    <xf numFmtId="0" fontId="104" fillId="0" borderId="92" applyNumberFormat="0" applyFill="0" applyAlignment="0" applyProtection="0"/>
    <xf numFmtId="0" fontId="95" fillId="81" borderId="91" applyNumberFormat="0" applyAlignment="0" applyProtection="0"/>
    <xf numFmtId="0" fontId="103" fillId="0" borderId="92" applyNumberFormat="0" applyFill="0" applyAlignment="0" applyProtection="0"/>
    <xf numFmtId="0" fontId="92" fillId="81" borderId="90" applyNumberFormat="0" applyAlignment="0" applyProtection="0"/>
    <xf numFmtId="0" fontId="92" fillId="81" borderId="95" applyNumberFormat="0" applyAlignment="0" applyProtection="0"/>
    <xf numFmtId="0" fontId="91" fillId="81" borderId="90" applyNumberFormat="0" applyAlignment="0" applyProtection="0"/>
    <xf numFmtId="4" fontId="78" fillId="58" borderId="94">
      <alignment horizontal="right" vertical="center"/>
    </xf>
    <xf numFmtId="0" fontId="104" fillId="0" borderId="92" applyNumberFormat="0" applyFill="0" applyAlignment="0" applyProtection="0"/>
    <xf numFmtId="0" fontId="77" fillId="59" borderId="99">
      <alignment horizontal="right" vertical="center"/>
    </xf>
    <xf numFmtId="0" fontId="102" fillId="68" borderId="91" applyNumberFormat="0" applyAlignment="0" applyProtection="0"/>
    <xf numFmtId="0" fontId="103" fillId="0" borderId="97" applyNumberFormat="0" applyFill="0" applyAlignment="0" applyProtection="0"/>
    <xf numFmtId="0" fontId="104" fillId="0" borderId="92" applyNumberFormat="0" applyFill="0" applyAlignment="0" applyProtection="0"/>
    <xf numFmtId="0" fontId="95" fillId="81" borderId="91" applyNumberFormat="0" applyAlignment="0" applyProtection="0"/>
    <xf numFmtId="0" fontId="95" fillId="81" borderId="91" applyNumberFormat="0" applyAlignment="0" applyProtection="0"/>
    <xf numFmtId="49" fontId="47" fillId="0" borderId="99" applyNumberFormat="0" applyFont="0" applyFill="0" applyBorder="0" applyProtection="0">
      <alignment horizontal="left" vertical="center" indent="2"/>
    </xf>
    <xf numFmtId="0" fontId="87" fillId="84" borderId="93" applyNumberFormat="0" applyFont="0" applyAlignment="0" applyProtection="0"/>
    <xf numFmtId="0" fontId="101" fillId="68" borderId="101" applyNumberFormat="0" applyAlignment="0" applyProtection="0"/>
    <xf numFmtId="0" fontId="96" fillId="81" borderId="91" applyNumberFormat="0" applyAlignment="0" applyProtection="0"/>
    <xf numFmtId="0" fontId="104" fillId="0" borderId="92" applyNumberFormat="0" applyFill="0" applyAlignment="0" applyProtection="0"/>
    <xf numFmtId="0" fontId="95" fillId="81" borderId="91" applyNumberFormat="0" applyAlignment="0" applyProtection="0"/>
    <xf numFmtId="0" fontId="92" fillId="81" borderId="90" applyNumberFormat="0" applyAlignment="0" applyProtection="0"/>
    <xf numFmtId="0" fontId="104" fillId="0" borderId="92" applyNumberFormat="0" applyFill="0" applyAlignment="0" applyProtection="0"/>
    <xf numFmtId="0" fontId="102" fillId="68" borderId="96" applyNumberFormat="0" applyAlignment="0" applyProtection="0"/>
    <xf numFmtId="0" fontId="78" fillId="58" borderId="94">
      <alignment horizontal="right" vertical="center"/>
    </xf>
    <xf numFmtId="0" fontId="87" fillId="84" borderId="98" applyNumberFormat="0" applyFont="0" applyAlignment="0" applyProtection="0"/>
    <xf numFmtId="0" fontId="91" fillId="81" borderId="90" applyNumberFormat="0" applyAlignment="0" applyProtection="0"/>
    <xf numFmtId="0" fontId="96" fillId="81" borderId="91" applyNumberFormat="0" applyAlignment="0" applyProtection="0"/>
    <xf numFmtId="0" fontId="87" fillId="84" borderId="93" applyNumberFormat="0" applyFont="0" applyAlignment="0" applyProtection="0"/>
    <xf numFmtId="0" fontId="78" fillId="58" borderId="94">
      <alignment horizontal="right" vertical="center"/>
    </xf>
    <xf numFmtId="0" fontId="95" fillId="81" borderId="96" applyNumberFormat="0" applyAlignment="0" applyProtection="0"/>
    <xf numFmtId="0" fontId="102" fillId="68" borderId="91" applyNumberFormat="0" applyAlignment="0" applyProtection="0"/>
    <xf numFmtId="0" fontId="96" fillId="81" borderId="91" applyNumberFormat="0" applyAlignment="0" applyProtection="0"/>
    <xf numFmtId="0" fontId="96" fillId="81" borderId="91" applyNumberFormat="0" applyAlignment="0" applyProtection="0"/>
    <xf numFmtId="0" fontId="101" fillId="68" borderId="91" applyNumberFormat="0" applyAlignment="0" applyProtection="0"/>
    <xf numFmtId="0" fontId="101" fillId="68" borderId="91" applyNumberFormat="0" applyAlignment="0" applyProtection="0"/>
    <xf numFmtId="0" fontId="77" fillId="59" borderId="94">
      <alignment horizontal="right" vertical="center"/>
    </xf>
    <xf numFmtId="0" fontId="77" fillId="59" borderId="94">
      <alignment horizontal="right" vertical="center"/>
    </xf>
    <xf numFmtId="0" fontId="91" fillId="81" borderId="90" applyNumberFormat="0" applyAlignment="0" applyProtection="0"/>
    <xf numFmtId="171" fontId="47" fillId="62" borderId="94" applyNumberFormat="0" applyFont="0" applyBorder="0" applyAlignment="0" applyProtection="0">
      <alignment horizontal="right" vertical="center"/>
    </xf>
    <xf numFmtId="0" fontId="102" fillId="68" borderId="91" applyNumberFormat="0" applyAlignment="0" applyProtection="0"/>
    <xf numFmtId="0" fontId="95" fillId="81" borderId="91" applyNumberFormat="0" applyAlignment="0" applyProtection="0"/>
    <xf numFmtId="0" fontId="92" fillId="81" borderId="95" applyNumberFormat="0" applyAlignment="0" applyProtection="0"/>
    <xf numFmtId="0" fontId="91" fillId="81" borderId="90" applyNumberFormat="0" applyAlignment="0" applyProtection="0"/>
    <xf numFmtId="0" fontId="96" fillId="81" borderId="96" applyNumberFormat="0" applyAlignment="0" applyProtection="0"/>
    <xf numFmtId="0" fontId="103" fillId="0" borderId="92" applyNumberFormat="0" applyFill="0" applyAlignment="0" applyProtection="0"/>
    <xf numFmtId="0" fontId="92" fillId="81" borderId="90" applyNumberFormat="0" applyAlignment="0" applyProtection="0"/>
    <xf numFmtId="0" fontId="96" fillId="81" borderId="91" applyNumberFormat="0" applyAlignment="0" applyProtection="0"/>
    <xf numFmtId="0" fontId="103" fillId="0" borderId="92" applyNumberFormat="0" applyFill="0" applyAlignment="0" applyProtection="0"/>
    <xf numFmtId="0" fontId="101" fillId="68" borderId="91" applyNumberFormat="0" applyAlignment="0" applyProtection="0"/>
    <xf numFmtId="0" fontId="91" fillId="81" borderId="90" applyNumberFormat="0" applyAlignment="0" applyProtection="0"/>
    <xf numFmtId="0" fontId="103" fillId="0" borderId="92" applyNumberFormat="0" applyFill="0" applyAlignment="0" applyProtection="0"/>
    <xf numFmtId="0" fontId="95" fillId="81" borderId="91" applyNumberFormat="0" applyAlignment="0" applyProtection="0"/>
    <xf numFmtId="0" fontId="101" fillId="68" borderId="91" applyNumberFormat="0" applyAlignment="0" applyProtection="0"/>
    <xf numFmtId="4" fontId="77" fillId="58" borderId="99">
      <alignment horizontal="right" vertical="center"/>
    </xf>
    <xf numFmtId="0" fontId="101" fillId="68" borderId="91" applyNumberFormat="0" applyAlignment="0" applyProtection="0"/>
    <xf numFmtId="0" fontId="102" fillId="68" borderId="91" applyNumberFormat="0" applyAlignment="0" applyProtection="0"/>
    <xf numFmtId="0" fontId="92" fillId="81" borderId="95" applyNumberFormat="0" applyAlignment="0" applyProtection="0"/>
    <xf numFmtId="0" fontId="96" fillId="81" borderId="91" applyNumberFormat="0" applyAlignment="0" applyProtection="0"/>
    <xf numFmtId="0" fontId="87" fillId="84" borderId="93" applyNumberFormat="0" applyFont="0" applyAlignment="0" applyProtection="0"/>
    <xf numFmtId="0" fontId="91" fillId="81" borderId="90" applyNumberFormat="0" applyAlignment="0" applyProtection="0"/>
    <xf numFmtId="0" fontId="95" fillId="81" borderId="91" applyNumberFormat="0" applyAlignment="0" applyProtection="0"/>
    <xf numFmtId="0" fontId="102" fillId="68" borderId="91" applyNumberFormat="0" applyAlignment="0" applyProtection="0"/>
    <xf numFmtId="0" fontId="92" fillId="81" borderId="95" applyNumberFormat="0" applyAlignment="0" applyProtection="0"/>
    <xf numFmtId="0" fontId="104" fillId="0" borderId="97" applyNumberFormat="0" applyFill="0" applyAlignment="0" applyProtection="0"/>
    <xf numFmtId="4" fontId="78" fillId="58" borderId="94">
      <alignment horizontal="right" vertical="center"/>
    </xf>
    <xf numFmtId="0" fontId="101" fillId="68" borderId="106" applyNumberFormat="0" applyAlignment="0" applyProtection="0"/>
    <xf numFmtId="0" fontId="103" fillId="0" borderId="92" applyNumberFormat="0" applyFill="0" applyAlignment="0" applyProtection="0"/>
    <xf numFmtId="0" fontId="102" fillId="68" borderId="91" applyNumberFormat="0" applyAlignment="0" applyProtection="0"/>
    <xf numFmtId="4" fontId="78" fillId="58" borderId="94">
      <alignment horizontal="right" vertical="center"/>
    </xf>
    <xf numFmtId="4" fontId="77" fillId="59" borderId="99">
      <alignment horizontal="right" vertical="center"/>
    </xf>
    <xf numFmtId="0" fontId="95" fillId="81" borderId="91" applyNumberFormat="0" applyAlignment="0" applyProtection="0"/>
    <xf numFmtId="0" fontId="96" fillId="81" borderId="91" applyNumberFormat="0" applyAlignment="0" applyProtection="0"/>
    <xf numFmtId="0" fontId="77" fillId="58" borderId="94">
      <alignment horizontal="right" vertical="center"/>
    </xf>
    <xf numFmtId="4" fontId="78" fillId="58" borderId="94">
      <alignment horizontal="right" vertical="center"/>
    </xf>
    <xf numFmtId="0" fontId="95" fillId="81" borderId="91" applyNumberFormat="0" applyAlignment="0" applyProtection="0"/>
    <xf numFmtId="0" fontId="96" fillId="81" borderId="91" applyNumberFormat="0" applyAlignment="0" applyProtection="0"/>
    <xf numFmtId="0" fontId="102" fillId="68" borderId="91" applyNumberFormat="0" applyAlignment="0" applyProtection="0"/>
    <xf numFmtId="0" fontId="102" fillId="68" borderId="91" applyNumberFormat="0" applyAlignment="0" applyProtection="0"/>
    <xf numFmtId="0" fontId="96" fillId="81" borderId="91" applyNumberFormat="0" applyAlignment="0" applyProtection="0"/>
    <xf numFmtId="0" fontId="95" fillId="81" borderId="91" applyNumberFormat="0" applyAlignment="0" applyProtection="0"/>
    <xf numFmtId="0" fontId="103" fillId="0" borderId="92" applyNumberFormat="0" applyFill="0" applyAlignment="0" applyProtection="0"/>
    <xf numFmtId="0" fontId="104" fillId="0" borderId="92" applyNumberFormat="0" applyFill="0" applyAlignment="0" applyProtection="0"/>
    <xf numFmtId="0" fontId="87" fillId="84" borderId="93" applyNumberFormat="0" applyFont="0" applyAlignment="0" applyProtection="0"/>
    <xf numFmtId="0" fontId="87" fillId="84" borderId="93" applyNumberFormat="0" applyFont="0" applyAlignment="0" applyProtection="0"/>
    <xf numFmtId="0" fontId="95" fillId="81" borderId="91" applyNumberFormat="0" applyAlignment="0" applyProtection="0"/>
    <xf numFmtId="0" fontId="101" fillId="68" borderId="91" applyNumberFormat="0" applyAlignment="0" applyProtection="0"/>
    <xf numFmtId="0" fontId="102" fillId="68" borderId="91" applyNumberFormat="0" applyAlignment="0" applyProtection="0"/>
    <xf numFmtId="0" fontId="101" fillId="68" borderId="96" applyNumberFormat="0" applyAlignment="0" applyProtection="0"/>
    <xf numFmtId="0" fontId="96" fillId="81" borderId="96" applyNumberFormat="0" applyAlignment="0" applyProtection="0"/>
    <xf numFmtId="0" fontId="87" fillId="84" borderId="93" applyNumberFormat="0" applyFont="0" applyAlignment="0" applyProtection="0"/>
    <xf numFmtId="0" fontId="102" fillId="68" borderId="91" applyNumberFormat="0" applyAlignment="0" applyProtection="0"/>
    <xf numFmtId="0" fontId="91" fillId="81" borderId="90" applyNumberFormat="0" applyAlignment="0" applyProtection="0"/>
    <xf numFmtId="0" fontId="87" fillId="84" borderId="93" applyNumberFormat="0" applyFont="0" applyAlignment="0" applyProtection="0"/>
    <xf numFmtId="0" fontId="104" fillId="0" borderId="102" applyNumberFormat="0" applyFill="0" applyAlignment="0" applyProtection="0"/>
    <xf numFmtId="0" fontId="103" fillId="0" borderId="92" applyNumberFormat="0" applyFill="0" applyAlignment="0" applyProtection="0"/>
    <xf numFmtId="4" fontId="77" fillId="59" borderId="94">
      <alignment horizontal="right" vertical="center"/>
    </xf>
    <xf numFmtId="0" fontId="102" fillId="68" borderId="91" applyNumberFormat="0" applyAlignment="0" applyProtection="0"/>
    <xf numFmtId="0" fontId="87" fillId="84" borderId="93" applyNumberFormat="0" applyFont="0" applyAlignment="0" applyProtection="0"/>
    <xf numFmtId="0" fontId="104" fillId="0" borderId="92" applyNumberFormat="0" applyFill="0" applyAlignment="0" applyProtection="0"/>
    <xf numFmtId="0" fontId="96" fillId="81" borderId="91" applyNumberFormat="0" applyAlignment="0" applyProtection="0"/>
    <xf numFmtId="4" fontId="47" fillId="0" borderId="94" applyFill="0" applyBorder="0" applyProtection="0">
      <alignment horizontal="right" vertical="center"/>
    </xf>
    <xf numFmtId="0" fontId="101" fillId="68" borderId="96" applyNumberFormat="0" applyAlignment="0" applyProtection="0"/>
    <xf numFmtId="0" fontId="87" fillId="84" borderId="93" applyNumberFormat="0" applyFont="0" applyAlignment="0" applyProtection="0"/>
    <xf numFmtId="0" fontId="92" fillId="81" borderId="95" applyNumberFormat="0" applyAlignment="0" applyProtection="0"/>
    <xf numFmtId="0" fontId="104" fillId="0" borderId="92" applyNumberFormat="0" applyFill="0" applyAlignment="0" applyProtection="0"/>
    <xf numFmtId="0" fontId="47" fillId="61" borderId="94"/>
    <xf numFmtId="0" fontId="91" fillId="81" borderId="90" applyNumberFormat="0" applyAlignment="0" applyProtection="0"/>
    <xf numFmtId="0" fontId="87" fillId="84" borderId="98" applyNumberFormat="0" applyFont="0" applyAlignment="0" applyProtection="0"/>
    <xf numFmtId="0" fontId="91" fillId="81" borderId="90" applyNumberFormat="0" applyAlignment="0" applyProtection="0"/>
    <xf numFmtId="0" fontId="95" fillId="81" borderId="91" applyNumberFormat="0" applyAlignment="0" applyProtection="0"/>
    <xf numFmtId="0" fontId="96" fillId="81" borderId="91" applyNumberFormat="0" applyAlignment="0" applyProtection="0"/>
    <xf numFmtId="0" fontId="102" fillId="68" borderId="91" applyNumberFormat="0" applyAlignment="0" applyProtection="0"/>
    <xf numFmtId="0" fontId="101" fillId="68" borderId="91" applyNumberFormat="0" applyAlignment="0" applyProtection="0"/>
    <xf numFmtId="0" fontId="91" fillId="81" borderId="90" applyNumberFormat="0" applyAlignment="0" applyProtection="0"/>
    <xf numFmtId="0" fontId="78" fillId="58" borderId="94">
      <alignment horizontal="right" vertical="center"/>
    </xf>
    <xf numFmtId="0" fontId="77" fillId="59" borderId="94">
      <alignment horizontal="right" vertical="center"/>
    </xf>
    <xf numFmtId="0" fontId="102" fillId="68" borderId="91" applyNumberFormat="0" applyAlignment="0" applyProtection="0"/>
    <xf numFmtId="0" fontId="77" fillId="59" borderId="94">
      <alignment horizontal="right" vertical="center"/>
    </xf>
    <xf numFmtId="0" fontId="91" fillId="81" borderId="95" applyNumberFormat="0" applyAlignment="0" applyProtection="0"/>
    <xf numFmtId="0" fontId="92" fillId="81" borderId="95" applyNumberFormat="0" applyAlignment="0" applyProtection="0"/>
    <xf numFmtId="0" fontId="103" fillId="0" borderId="97" applyNumberFormat="0" applyFill="0" applyAlignment="0" applyProtection="0"/>
    <xf numFmtId="0" fontId="103" fillId="0" borderId="92" applyNumberFormat="0" applyFill="0" applyAlignment="0" applyProtection="0"/>
    <xf numFmtId="0" fontId="91" fillId="81" borderId="90" applyNumberFormat="0" applyAlignment="0" applyProtection="0"/>
    <xf numFmtId="0" fontId="104" fillId="0" borderId="92" applyNumberFormat="0" applyFill="0" applyAlignment="0" applyProtection="0"/>
    <xf numFmtId="0" fontId="91" fillId="81" borderId="90" applyNumberFormat="0" applyAlignment="0" applyProtection="0"/>
    <xf numFmtId="0" fontId="92" fillId="81" borderId="90" applyNumberFormat="0" applyAlignment="0" applyProtection="0"/>
    <xf numFmtId="0" fontId="103" fillId="0" borderId="92" applyNumberFormat="0" applyFill="0" applyAlignment="0" applyProtection="0"/>
    <xf numFmtId="0" fontId="102" fillId="68" borderId="96" applyNumberFormat="0" applyAlignment="0" applyProtection="0"/>
    <xf numFmtId="0" fontId="95" fillId="81" borderId="91" applyNumberFormat="0" applyAlignment="0" applyProtection="0"/>
    <xf numFmtId="0" fontId="104" fillId="0" borderId="92" applyNumberFormat="0" applyFill="0" applyAlignment="0" applyProtection="0"/>
    <xf numFmtId="0" fontId="96" fillId="81" borderId="91" applyNumberFormat="0" applyAlignment="0" applyProtection="0"/>
    <xf numFmtId="0" fontId="95" fillId="81" borderId="91" applyNumberFormat="0" applyAlignment="0" applyProtection="0"/>
    <xf numFmtId="0" fontId="87" fillId="84" borderId="93" applyNumberFormat="0" applyFont="0" applyAlignment="0" applyProtection="0"/>
    <xf numFmtId="0" fontId="101" fillId="68" borderId="91" applyNumberFormat="0" applyAlignment="0" applyProtection="0"/>
    <xf numFmtId="0" fontId="91" fillId="81" borderId="90" applyNumberFormat="0" applyAlignment="0" applyProtection="0"/>
    <xf numFmtId="0" fontId="104" fillId="0" borderId="92" applyNumberFormat="0" applyFill="0" applyAlignment="0" applyProtection="0"/>
    <xf numFmtId="0" fontId="102" fillId="68" borderId="91" applyNumberFormat="0" applyAlignment="0" applyProtection="0"/>
    <xf numFmtId="0" fontId="102" fillId="68" borderId="91" applyNumberFormat="0" applyAlignment="0" applyProtection="0"/>
    <xf numFmtId="0" fontId="77" fillId="59" borderId="94">
      <alignment horizontal="right" vertical="center"/>
    </xf>
    <xf numFmtId="0" fontId="77" fillId="59" borderId="99">
      <alignment horizontal="right" vertical="center"/>
    </xf>
    <xf numFmtId="0" fontId="103" fillId="0" borderId="92" applyNumberFormat="0" applyFill="0" applyAlignment="0" applyProtection="0"/>
    <xf numFmtId="0" fontId="92" fillId="81" borderId="90" applyNumberFormat="0" applyAlignment="0" applyProtection="0"/>
    <xf numFmtId="0" fontId="104" fillId="0" borderId="102" applyNumberFormat="0" applyFill="0" applyAlignment="0" applyProtection="0"/>
    <xf numFmtId="0" fontId="102" fillId="68" borderId="91" applyNumberFormat="0" applyAlignment="0" applyProtection="0"/>
    <xf numFmtId="4" fontId="77" fillId="58" borderId="94">
      <alignment horizontal="right" vertical="center"/>
    </xf>
    <xf numFmtId="0" fontId="87" fillId="84" borderId="93" applyNumberFormat="0" applyFont="0" applyAlignment="0" applyProtection="0"/>
    <xf numFmtId="171" fontId="47" fillId="62" borderId="94" applyNumberFormat="0" applyFont="0" applyBorder="0" applyAlignment="0" applyProtection="0">
      <alignment horizontal="right" vertical="center"/>
    </xf>
    <xf numFmtId="0" fontId="87" fillId="84" borderId="98" applyNumberFormat="0" applyFont="0" applyAlignment="0" applyProtection="0"/>
    <xf numFmtId="0" fontId="103" fillId="0" borderId="92" applyNumberFormat="0" applyFill="0" applyAlignment="0" applyProtection="0"/>
    <xf numFmtId="0" fontId="104" fillId="0" borderId="92" applyNumberFormat="0" applyFill="0" applyAlignment="0" applyProtection="0"/>
    <xf numFmtId="0" fontId="95" fillId="81" borderId="91" applyNumberFormat="0" applyAlignment="0" applyProtection="0"/>
    <xf numFmtId="0" fontId="96" fillId="81" borderId="96" applyNumberFormat="0" applyAlignment="0" applyProtection="0"/>
    <xf numFmtId="0" fontId="96" fillId="81" borderId="91" applyNumberFormat="0" applyAlignment="0" applyProtection="0"/>
    <xf numFmtId="0" fontId="77" fillId="59" borderId="94">
      <alignment horizontal="right" vertical="center"/>
    </xf>
    <xf numFmtId="0" fontId="87" fillId="84" borderId="93" applyNumberFormat="0" applyFont="0" applyAlignment="0" applyProtection="0"/>
    <xf numFmtId="0" fontId="103" fillId="0" borderId="92" applyNumberFormat="0" applyFill="0" applyAlignment="0" applyProtection="0"/>
    <xf numFmtId="0" fontId="10" fillId="84" borderId="93" applyNumberFormat="0" applyFont="0" applyAlignment="0" applyProtection="0"/>
    <xf numFmtId="0" fontId="104" fillId="0" borderId="92" applyNumberFormat="0" applyFill="0" applyAlignment="0" applyProtection="0"/>
    <xf numFmtId="0" fontId="104" fillId="0" borderId="92" applyNumberFormat="0" applyFill="0" applyAlignment="0" applyProtection="0"/>
    <xf numFmtId="0" fontId="87" fillId="84" borderId="93" applyNumberFormat="0" applyFont="0" applyAlignment="0" applyProtection="0"/>
    <xf numFmtId="0" fontId="77" fillId="59" borderId="99">
      <alignment horizontal="right" vertical="center"/>
    </xf>
    <xf numFmtId="0" fontId="91" fillId="81" borderId="90" applyNumberFormat="0" applyAlignment="0" applyProtection="0"/>
    <xf numFmtId="0" fontId="95" fillId="81" borderId="96" applyNumberFormat="0" applyAlignment="0" applyProtection="0"/>
    <xf numFmtId="0" fontId="101" fillId="68" borderId="91" applyNumberFormat="0" applyAlignment="0" applyProtection="0"/>
    <xf numFmtId="0" fontId="104" fillId="0" borderId="92" applyNumberFormat="0" applyFill="0" applyAlignment="0" applyProtection="0"/>
    <xf numFmtId="0" fontId="102" fillId="68" borderId="91" applyNumberFormat="0" applyAlignment="0" applyProtection="0"/>
    <xf numFmtId="0" fontId="95" fillId="81" borderId="91" applyNumberFormat="0" applyAlignment="0" applyProtection="0"/>
    <xf numFmtId="0" fontId="104" fillId="0" borderId="97" applyNumberFormat="0" applyFill="0" applyAlignment="0" applyProtection="0"/>
    <xf numFmtId="4" fontId="77" fillId="59" borderId="94">
      <alignment horizontal="right" vertical="center"/>
    </xf>
    <xf numFmtId="0" fontId="92" fillId="81" borderId="90" applyNumberFormat="0" applyAlignment="0" applyProtection="0"/>
    <xf numFmtId="0" fontId="104" fillId="0" borderId="92" applyNumberFormat="0" applyFill="0" applyAlignment="0" applyProtection="0"/>
    <xf numFmtId="0" fontId="77" fillId="58" borderId="94">
      <alignment horizontal="right" vertical="center"/>
    </xf>
    <xf numFmtId="0" fontId="96" fillId="81" borderId="91" applyNumberFormat="0" applyAlignment="0" applyProtection="0"/>
    <xf numFmtId="0" fontId="92" fillId="81" borderId="95" applyNumberFormat="0" applyAlignment="0" applyProtection="0"/>
    <xf numFmtId="4" fontId="77" fillId="59" borderId="99">
      <alignment horizontal="right" vertical="center"/>
    </xf>
    <xf numFmtId="0" fontId="104" fillId="0" borderId="92" applyNumberFormat="0" applyFill="0" applyAlignment="0" applyProtection="0"/>
    <xf numFmtId="0" fontId="95" fillId="81" borderId="91" applyNumberFormat="0" applyAlignment="0" applyProtection="0"/>
    <xf numFmtId="0" fontId="95" fillId="81" borderId="91" applyNumberFormat="0" applyAlignment="0" applyProtection="0"/>
    <xf numFmtId="0" fontId="92" fillId="81" borderId="90" applyNumberFormat="0" applyAlignment="0" applyProtection="0"/>
    <xf numFmtId="0" fontId="95" fillId="81" borderId="91" applyNumberFormat="0" applyAlignment="0" applyProtection="0"/>
    <xf numFmtId="0" fontId="96" fillId="81" borderId="96" applyNumberFormat="0" applyAlignment="0" applyProtection="0"/>
    <xf numFmtId="0" fontId="91" fillId="81" borderId="90" applyNumberFormat="0" applyAlignment="0" applyProtection="0"/>
    <xf numFmtId="0" fontId="104" fillId="0" borderId="97" applyNumberFormat="0" applyFill="0" applyAlignment="0" applyProtection="0"/>
    <xf numFmtId="0" fontId="92" fillId="81" borderId="90" applyNumberFormat="0" applyAlignment="0" applyProtection="0"/>
    <xf numFmtId="0" fontId="103" fillId="0" borderId="97" applyNumberFormat="0" applyFill="0" applyAlignment="0" applyProtection="0"/>
    <xf numFmtId="0" fontId="91" fillId="81" borderId="90" applyNumberFormat="0" applyAlignment="0" applyProtection="0"/>
    <xf numFmtId="0" fontId="95" fillId="81" borderId="91" applyNumberFormat="0" applyAlignment="0" applyProtection="0"/>
    <xf numFmtId="4" fontId="77" fillId="59" borderId="94">
      <alignment horizontal="right" vertical="center"/>
    </xf>
    <xf numFmtId="0" fontId="91" fillId="81" borderId="90" applyNumberFormat="0" applyAlignment="0" applyProtection="0"/>
    <xf numFmtId="0" fontId="104" fillId="0" borderId="92" applyNumberFormat="0" applyFill="0" applyAlignment="0" applyProtection="0"/>
    <xf numFmtId="0" fontId="92" fillId="81" borderId="95" applyNumberFormat="0" applyAlignment="0" applyProtection="0"/>
    <xf numFmtId="0" fontId="96" fillId="81" borderId="91" applyNumberFormat="0" applyAlignment="0" applyProtection="0"/>
    <xf numFmtId="0" fontId="96" fillId="81" borderId="91" applyNumberFormat="0" applyAlignment="0" applyProtection="0"/>
    <xf numFmtId="0" fontId="92" fillId="81" borderId="90" applyNumberFormat="0" applyAlignment="0" applyProtection="0"/>
    <xf numFmtId="4" fontId="77" fillId="59" borderId="99">
      <alignment horizontal="right" vertical="center"/>
    </xf>
    <xf numFmtId="0" fontId="77" fillId="59" borderId="94">
      <alignment horizontal="right" vertical="center"/>
    </xf>
    <xf numFmtId="0" fontId="104" fillId="0" borderId="97" applyNumberFormat="0" applyFill="0" applyAlignment="0" applyProtection="0"/>
    <xf numFmtId="0" fontId="87" fillId="84" borderId="93" applyNumberFormat="0" applyFont="0" applyAlignment="0" applyProtection="0"/>
    <xf numFmtId="0" fontId="96" fillId="81" borderId="96" applyNumberFormat="0" applyAlignment="0" applyProtection="0"/>
    <xf numFmtId="0" fontId="77" fillId="59" borderId="94">
      <alignment horizontal="right" vertical="center"/>
    </xf>
    <xf numFmtId="0" fontId="77" fillId="59" borderId="94">
      <alignment horizontal="right" vertical="center"/>
    </xf>
    <xf numFmtId="0" fontId="102" fillId="68" borderId="91" applyNumberFormat="0" applyAlignment="0" applyProtection="0"/>
    <xf numFmtId="0" fontId="101" fillId="68" borderId="91" applyNumberFormat="0" applyAlignment="0" applyProtection="0"/>
    <xf numFmtId="49" fontId="47" fillId="0" borderId="94" applyNumberFormat="0" applyFont="0" applyFill="0" applyBorder="0" applyProtection="0">
      <alignment horizontal="left" vertical="center" indent="2"/>
    </xf>
    <xf numFmtId="0" fontId="92" fillId="81" borderId="95" applyNumberFormat="0" applyAlignment="0" applyProtection="0"/>
    <xf numFmtId="0" fontId="91" fillId="81" borderId="90" applyNumberFormat="0" applyAlignment="0" applyProtection="0"/>
    <xf numFmtId="0" fontId="91" fillId="81" borderId="95" applyNumberFormat="0" applyAlignment="0" applyProtection="0"/>
    <xf numFmtId="0" fontId="78" fillId="58" borderId="99">
      <alignment horizontal="right" vertical="center"/>
    </xf>
    <xf numFmtId="49" fontId="47" fillId="0" borderId="94" applyNumberFormat="0" applyFont="0" applyFill="0" applyBorder="0" applyProtection="0">
      <alignment horizontal="left" vertical="center" indent="2"/>
    </xf>
    <xf numFmtId="0" fontId="87" fillId="84" borderId="93" applyNumberFormat="0" applyFont="0" applyAlignment="0" applyProtection="0"/>
    <xf numFmtId="0" fontId="101" fillId="68" borderId="96" applyNumberFormat="0" applyAlignment="0" applyProtection="0"/>
    <xf numFmtId="0" fontId="91" fillId="81" borderId="95" applyNumberFormat="0" applyAlignment="0" applyProtection="0"/>
    <xf numFmtId="0" fontId="77" fillId="59" borderId="94">
      <alignment horizontal="right" vertical="center"/>
    </xf>
    <xf numFmtId="0" fontId="102" fillId="68" borderId="91" applyNumberFormat="0" applyAlignment="0" applyProtection="0"/>
    <xf numFmtId="0" fontId="47" fillId="0" borderId="94">
      <alignment horizontal="right" vertical="center"/>
    </xf>
    <xf numFmtId="0" fontId="91" fillId="81" borderId="100" applyNumberFormat="0" applyAlignment="0" applyProtection="0"/>
    <xf numFmtId="0" fontId="103" fillId="0" borderId="92" applyNumberFormat="0" applyFill="0" applyAlignment="0" applyProtection="0"/>
    <xf numFmtId="0" fontId="77" fillId="58" borderId="94">
      <alignment horizontal="right" vertical="center"/>
    </xf>
    <xf numFmtId="0" fontId="87" fillId="84" borderId="93" applyNumberFormat="0" applyFont="0" applyAlignment="0" applyProtection="0"/>
    <xf numFmtId="0" fontId="95" fillId="81" borderId="91" applyNumberFormat="0" applyAlignment="0" applyProtection="0"/>
    <xf numFmtId="0" fontId="102" fillId="68" borderId="96" applyNumberFormat="0" applyAlignment="0" applyProtection="0"/>
    <xf numFmtId="0" fontId="96" fillId="81" borderId="91" applyNumberFormat="0" applyAlignment="0" applyProtection="0"/>
    <xf numFmtId="0" fontId="10" fillId="84" borderId="98" applyNumberFormat="0" applyFont="0" applyAlignment="0" applyProtection="0"/>
    <xf numFmtId="0" fontId="102" fillId="68" borderId="96" applyNumberFormat="0" applyAlignment="0" applyProtection="0"/>
    <xf numFmtId="0" fontId="102" fillId="68" borderId="91" applyNumberFormat="0" applyAlignment="0" applyProtection="0"/>
    <xf numFmtId="0" fontId="96" fillId="81" borderId="91" applyNumberFormat="0" applyAlignment="0" applyProtection="0"/>
    <xf numFmtId="0" fontId="95" fillId="81" borderId="91" applyNumberFormat="0" applyAlignment="0" applyProtection="0"/>
    <xf numFmtId="0" fontId="87" fillId="84" borderId="93" applyNumberFormat="0" applyFont="0" applyAlignment="0" applyProtection="0"/>
    <xf numFmtId="0" fontId="103" fillId="0" borderId="92" applyNumberFormat="0" applyFill="0" applyAlignment="0" applyProtection="0"/>
    <xf numFmtId="0" fontId="77" fillId="59" borderId="94">
      <alignment horizontal="right" vertical="center"/>
    </xf>
    <xf numFmtId="0" fontId="87" fillId="84" borderId="98" applyNumberFormat="0" applyFont="0" applyAlignment="0" applyProtection="0"/>
    <xf numFmtId="0" fontId="91" fillId="81" borderId="90" applyNumberFormat="0" applyAlignment="0" applyProtection="0"/>
    <xf numFmtId="4" fontId="78" fillId="58" borderId="94">
      <alignment horizontal="right" vertical="center"/>
    </xf>
    <xf numFmtId="0" fontId="10" fillId="84" borderId="93" applyNumberFormat="0" applyFont="0" applyAlignment="0" applyProtection="0"/>
    <xf numFmtId="0" fontId="78" fillId="58" borderId="99">
      <alignment horizontal="right" vertical="center"/>
    </xf>
    <xf numFmtId="0" fontId="102" fillId="68" borderId="91" applyNumberFormat="0" applyAlignment="0" applyProtection="0"/>
    <xf numFmtId="171" fontId="47" fillId="62" borderId="99" applyNumberFormat="0" applyFont="0" applyBorder="0" applyAlignment="0" applyProtection="0">
      <alignment horizontal="right" vertical="center"/>
    </xf>
    <xf numFmtId="0" fontId="78" fillId="58" borderId="99">
      <alignment horizontal="right" vertical="center"/>
    </xf>
    <xf numFmtId="0" fontId="96" fillId="81" borderId="91" applyNumberFormat="0" applyAlignment="0" applyProtection="0"/>
    <xf numFmtId="0" fontId="104" fillId="0" borderId="97" applyNumberFormat="0" applyFill="0" applyAlignment="0" applyProtection="0"/>
    <xf numFmtId="0" fontId="103" fillId="0" borderId="92" applyNumberFormat="0" applyFill="0" applyAlignment="0" applyProtection="0"/>
    <xf numFmtId="0" fontId="96" fillId="81" borderId="91" applyNumberFormat="0" applyAlignment="0" applyProtection="0"/>
    <xf numFmtId="4" fontId="47" fillId="0" borderId="94" applyFill="0" applyBorder="0" applyProtection="0">
      <alignment horizontal="right" vertical="center"/>
    </xf>
    <xf numFmtId="0" fontId="104" fillId="0" borderId="92" applyNumberFormat="0" applyFill="0" applyAlignment="0" applyProtection="0"/>
    <xf numFmtId="0" fontId="10" fillId="84" borderId="93" applyNumberFormat="0" applyFont="0" applyAlignment="0" applyProtection="0"/>
    <xf numFmtId="0" fontId="96" fillId="81" borderId="91" applyNumberFormat="0" applyAlignment="0" applyProtection="0"/>
    <xf numFmtId="0" fontId="91" fillId="81" borderId="95" applyNumberFormat="0" applyAlignment="0" applyProtection="0"/>
    <xf numFmtId="0" fontId="95" fillId="81" borderId="91" applyNumberFormat="0" applyAlignment="0" applyProtection="0"/>
    <xf numFmtId="0" fontId="104" fillId="0" borderId="92" applyNumberFormat="0" applyFill="0" applyAlignment="0" applyProtection="0"/>
    <xf numFmtId="0" fontId="104" fillId="0" borderId="92" applyNumberFormat="0" applyFill="0" applyAlignment="0" applyProtection="0"/>
    <xf numFmtId="0" fontId="91" fillId="81" borderId="100" applyNumberFormat="0" applyAlignment="0" applyProtection="0"/>
    <xf numFmtId="0" fontId="104" fillId="0" borderId="92" applyNumberFormat="0" applyFill="0" applyAlignment="0" applyProtection="0"/>
    <xf numFmtId="0" fontId="104" fillId="0" borderId="92" applyNumberFormat="0" applyFill="0" applyAlignment="0" applyProtection="0"/>
    <xf numFmtId="0" fontId="102" fillId="68" borderId="96" applyNumberFormat="0" applyAlignment="0" applyProtection="0"/>
    <xf numFmtId="0" fontId="104" fillId="0" borderId="92" applyNumberFormat="0" applyFill="0" applyAlignment="0" applyProtection="0"/>
    <xf numFmtId="0" fontId="95" fillId="81" borderId="91" applyNumberFormat="0" applyAlignment="0" applyProtection="0"/>
    <xf numFmtId="4" fontId="77" fillId="59" borderId="94">
      <alignment horizontal="right" vertical="center"/>
    </xf>
    <xf numFmtId="0" fontId="87" fillId="84" borderId="93" applyNumberFormat="0" applyFont="0" applyAlignment="0" applyProtection="0"/>
    <xf numFmtId="0" fontId="91" fillId="81" borderId="90" applyNumberFormat="0" applyAlignment="0" applyProtection="0"/>
    <xf numFmtId="0" fontId="92" fillId="81" borderId="95" applyNumberFormat="0" applyAlignment="0" applyProtection="0"/>
    <xf numFmtId="0" fontId="77" fillId="59" borderId="99">
      <alignment horizontal="right" vertical="center"/>
    </xf>
    <xf numFmtId="0" fontId="47" fillId="0" borderId="94" applyNumberFormat="0" applyFill="0" applyAlignment="0" applyProtection="0"/>
    <xf numFmtId="0" fontId="95" fillId="81" borderId="91" applyNumberFormat="0" applyAlignment="0" applyProtection="0"/>
    <xf numFmtId="0" fontId="47" fillId="61" borderId="99"/>
    <xf numFmtId="0" fontId="104" fillId="0" borderId="92" applyNumberFormat="0" applyFill="0" applyAlignment="0" applyProtection="0"/>
    <xf numFmtId="0" fontId="78" fillId="58" borderId="94">
      <alignment horizontal="right" vertical="center"/>
    </xf>
    <xf numFmtId="0" fontId="96" fillId="81" borderId="91" applyNumberFormat="0" applyAlignment="0" applyProtection="0"/>
    <xf numFmtId="0" fontId="92" fillId="81" borderId="90" applyNumberFormat="0" applyAlignment="0" applyProtection="0"/>
    <xf numFmtId="0" fontId="10" fillId="84" borderId="93" applyNumberFormat="0" applyFont="0" applyAlignment="0" applyProtection="0"/>
    <xf numFmtId="49" fontId="47" fillId="0" borderId="94" applyNumberFormat="0" applyFont="0" applyFill="0" applyBorder="0" applyProtection="0">
      <alignment horizontal="left" vertical="center" indent="2"/>
    </xf>
    <xf numFmtId="0" fontId="104" fillId="0" borderId="92" applyNumberFormat="0" applyFill="0" applyAlignment="0" applyProtection="0"/>
    <xf numFmtId="0" fontId="95" fillId="81" borderId="91" applyNumberFormat="0" applyAlignment="0" applyProtection="0"/>
    <xf numFmtId="0" fontId="102" fillId="68" borderId="91" applyNumberFormat="0" applyAlignment="0" applyProtection="0"/>
    <xf numFmtId="0" fontId="96" fillId="81" borderId="91" applyNumberFormat="0" applyAlignment="0" applyProtection="0"/>
    <xf numFmtId="0" fontId="101" fillId="68" borderId="91" applyNumberFormat="0" applyAlignment="0" applyProtection="0"/>
    <xf numFmtId="0" fontId="77" fillId="59" borderId="94">
      <alignment horizontal="right" vertical="center"/>
    </xf>
    <xf numFmtId="0" fontId="104" fillId="0" borderId="92" applyNumberFormat="0" applyFill="0" applyAlignment="0" applyProtection="0"/>
    <xf numFmtId="0" fontId="103" fillId="0" borderId="92" applyNumberFormat="0" applyFill="0" applyAlignment="0" applyProtection="0"/>
    <xf numFmtId="0" fontId="104" fillId="0" borderId="92" applyNumberFormat="0" applyFill="0" applyAlignment="0" applyProtection="0"/>
    <xf numFmtId="0" fontId="91" fillId="81" borderId="95" applyNumberFormat="0" applyAlignment="0" applyProtection="0"/>
    <xf numFmtId="4" fontId="77" fillId="58" borderId="94">
      <alignment horizontal="right" vertical="center"/>
    </xf>
    <xf numFmtId="4" fontId="77" fillId="59" borderId="94">
      <alignment horizontal="right" vertical="center"/>
    </xf>
    <xf numFmtId="0" fontId="102" fillId="68" borderId="91" applyNumberFormat="0" applyAlignment="0" applyProtection="0"/>
    <xf numFmtId="0" fontId="103" fillId="0" borderId="92" applyNumberFormat="0" applyFill="0" applyAlignment="0" applyProtection="0"/>
    <xf numFmtId="0" fontId="96" fillId="81" borderId="91" applyNumberFormat="0" applyAlignment="0" applyProtection="0"/>
    <xf numFmtId="0" fontId="10" fillId="84" borderId="98" applyNumberFormat="0" applyFont="0" applyAlignment="0" applyProtection="0"/>
    <xf numFmtId="0" fontId="104" fillId="0" borderId="92" applyNumberFormat="0" applyFill="0" applyAlignment="0" applyProtection="0"/>
    <xf numFmtId="0" fontId="96" fillId="81" borderId="91" applyNumberFormat="0" applyAlignment="0" applyProtection="0"/>
    <xf numFmtId="0" fontId="47" fillId="0" borderId="94">
      <alignment horizontal="right" vertical="center"/>
    </xf>
    <xf numFmtId="0" fontId="101" fillId="68" borderId="91" applyNumberFormat="0" applyAlignment="0" applyProtection="0"/>
    <xf numFmtId="0" fontId="102" fillId="68" borderId="91" applyNumberFormat="0" applyAlignment="0" applyProtection="0"/>
    <xf numFmtId="0" fontId="104" fillId="0" borderId="92" applyNumberFormat="0" applyFill="0" applyAlignment="0" applyProtection="0"/>
    <xf numFmtId="0" fontId="102" fillId="68" borderId="91" applyNumberFormat="0" applyAlignment="0" applyProtection="0"/>
    <xf numFmtId="0" fontId="95" fillId="81" borderId="91" applyNumberFormat="0" applyAlignment="0" applyProtection="0"/>
    <xf numFmtId="0" fontId="87" fillId="84" borderId="103" applyNumberFormat="0" applyFont="0" applyAlignment="0" applyProtection="0"/>
    <xf numFmtId="0" fontId="101" fillId="68" borderId="91" applyNumberFormat="0" applyAlignment="0" applyProtection="0"/>
    <xf numFmtId="4" fontId="77" fillId="58" borderId="94">
      <alignment horizontal="right" vertical="center"/>
    </xf>
    <xf numFmtId="0" fontId="91" fillId="81" borderId="95" applyNumberFormat="0" applyAlignment="0" applyProtection="0"/>
    <xf numFmtId="0" fontId="96" fillId="81" borderId="106" applyNumberFormat="0" applyAlignment="0" applyProtection="0"/>
    <xf numFmtId="0" fontId="101" fillId="68" borderId="91" applyNumberFormat="0" applyAlignment="0" applyProtection="0"/>
    <xf numFmtId="0" fontId="96" fillId="81" borderId="91" applyNumberFormat="0" applyAlignment="0" applyProtection="0"/>
    <xf numFmtId="49" fontId="47" fillId="0" borderId="94" applyNumberFormat="0" applyFont="0" applyFill="0" applyBorder="0" applyProtection="0">
      <alignment horizontal="left" vertical="center" indent="2"/>
    </xf>
    <xf numFmtId="0" fontId="77" fillId="58" borderId="94">
      <alignment horizontal="right" vertical="center"/>
    </xf>
    <xf numFmtId="4" fontId="77" fillId="58" borderId="94">
      <alignment horizontal="right" vertical="center"/>
    </xf>
    <xf numFmtId="0" fontId="102" fillId="68" borderId="91" applyNumberFormat="0" applyAlignment="0" applyProtection="0"/>
    <xf numFmtId="0" fontId="104" fillId="0" borderId="92" applyNumberFormat="0" applyFill="0" applyAlignment="0" applyProtection="0"/>
    <xf numFmtId="0" fontId="96" fillId="81" borderId="91" applyNumberFormat="0" applyAlignment="0" applyProtection="0"/>
    <xf numFmtId="0" fontId="92" fillId="81" borderId="90" applyNumberFormat="0" applyAlignment="0" applyProtection="0"/>
    <xf numFmtId="0" fontId="77" fillId="59" borderId="94">
      <alignment horizontal="right" vertical="center"/>
    </xf>
    <xf numFmtId="0" fontId="10" fillId="84" borderId="93" applyNumberFormat="0" applyFont="0" applyAlignment="0" applyProtection="0"/>
    <xf numFmtId="0" fontId="104" fillId="0" borderId="92" applyNumberFormat="0" applyFill="0" applyAlignment="0" applyProtection="0"/>
    <xf numFmtId="0" fontId="91" fillId="81" borderId="95" applyNumberFormat="0" applyAlignment="0" applyProtection="0"/>
    <xf numFmtId="0" fontId="104" fillId="0" borderId="97" applyNumberFormat="0" applyFill="0" applyAlignment="0" applyProtection="0"/>
    <xf numFmtId="0" fontId="95" fillId="81" borderId="91" applyNumberFormat="0" applyAlignment="0" applyProtection="0"/>
    <xf numFmtId="4" fontId="77" fillId="59" borderId="94">
      <alignment horizontal="right" vertical="center"/>
    </xf>
    <xf numFmtId="0" fontId="10" fillId="84" borderId="93" applyNumberFormat="0" applyFont="0" applyAlignment="0" applyProtection="0"/>
    <xf numFmtId="0" fontId="103" fillId="0" borderId="92" applyNumberFormat="0" applyFill="0" applyAlignment="0" applyProtection="0"/>
    <xf numFmtId="0" fontId="101" fillId="68" borderId="91" applyNumberFormat="0" applyAlignment="0" applyProtection="0"/>
    <xf numFmtId="0" fontId="92" fillId="81" borderId="90" applyNumberFormat="0" applyAlignment="0" applyProtection="0"/>
    <xf numFmtId="0" fontId="103" fillId="0" borderId="97" applyNumberFormat="0" applyFill="0" applyAlignment="0" applyProtection="0"/>
    <xf numFmtId="0" fontId="102" fillId="68" borderId="91" applyNumberFormat="0" applyAlignment="0" applyProtection="0"/>
    <xf numFmtId="0" fontId="77" fillId="59" borderId="94">
      <alignment horizontal="right" vertical="center"/>
    </xf>
    <xf numFmtId="0" fontId="101" fillId="68" borderId="91" applyNumberFormat="0" applyAlignment="0" applyProtection="0"/>
    <xf numFmtId="0" fontId="87" fillId="84" borderId="98" applyNumberFormat="0" applyFont="0" applyAlignment="0" applyProtection="0"/>
    <xf numFmtId="0" fontId="87" fillId="84" borderId="93" applyNumberFormat="0" applyFont="0" applyAlignment="0" applyProtection="0"/>
    <xf numFmtId="4" fontId="77" fillId="58" borderId="94">
      <alignment horizontal="right" vertical="center"/>
    </xf>
    <xf numFmtId="0" fontId="47" fillId="0" borderId="99" applyNumberFormat="0" applyFill="0" applyAlignment="0" applyProtection="0"/>
    <xf numFmtId="0" fontId="92" fillId="81" borderId="90" applyNumberFormat="0" applyAlignment="0" applyProtection="0"/>
    <xf numFmtId="0" fontId="92" fillId="81" borderId="90" applyNumberFormat="0" applyAlignment="0" applyProtection="0"/>
    <xf numFmtId="0" fontId="101" fillId="68" borderId="91" applyNumberFormat="0" applyAlignment="0" applyProtection="0"/>
    <xf numFmtId="4" fontId="77" fillId="59" borderId="94">
      <alignment horizontal="right" vertical="center"/>
    </xf>
    <xf numFmtId="0" fontId="96" fillId="81" borderId="91" applyNumberFormat="0" applyAlignment="0" applyProtection="0"/>
    <xf numFmtId="0" fontId="95" fillId="81" borderId="91" applyNumberFormat="0" applyAlignment="0" applyProtection="0"/>
    <xf numFmtId="0" fontId="10" fillId="84" borderId="93" applyNumberFormat="0" applyFont="0" applyAlignment="0" applyProtection="0"/>
    <xf numFmtId="4" fontId="77" fillId="59" borderId="94">
      <alignment horizontal="right" vertical="center"/>
    </xf>
    <xf numFmtId="0" fontId="87" fillId="84" borderId="93" applyNumberFormat="0" applyFont="0" applyAlignment="0" applyProtection="0"/>
    <xf numFmtId="4" fontId="78" fillId="58" borderId="94">
      <alignment horizontal="right" vertical="center"/>
    </xf>
    <xf numFmtId="0" fontId="102" fillId="68" borderId="91" applyNumberFormat="0" applyAlignment="0" applyProtection="0"/>
    <xf numFmtId="4" fontId="47" fillId="0" borderId="104" applyFill="0" applyBorder="0" applyProtection="0">
      <alignment horizontal="right" vertical="center"/>
    </xf>
    <xf numFmtId="0" fontId="91" fillId="81" borderId="90" applyNumberFormat="0" applyAlignment="0" applyProtection="0"/>
    <xf numFmtId="0" fontId="104" fillId="0" borderId="92" applyNumberFormat="0" applyFill="0" applyAlignment="0" applyProtection="0"/>
    <xf numFmtId="0" fontId="101" fillId="68" borderId="91" applyNumberFormat="0" applyAlignment="0" applyProtection="0"/>
    <xf numFmtId="0" fontId="102" fillId="68" borderId="91" applyNumberFormat="0" applyAlignment="0" applyProtection="0"/>
    <xf numFmtId="0" fontId="104" fillId="0" borderId="92" applyNumberFormat="0" applyFill="0" applyAlignment="0" applyProtection="0"/>
    <xf numFmtId="0" fontId="101" fillId="68" borderId="91" applyNumberFormat="0" applyAlignment="0" applyProtection="0"/>
    <xf numFmtId="4" fontId="77" fillId="59" borderId="94">
      <alignment horizontal="right" vertical="center"/>
    </xf>
    <xf numFmtId="0" fontId="104" fillId="0" borderId="97" applyNumberFormat="0" applyFill="0" applyAlignment="0" applyProtection="0"/>
    <xf numFmtId="0" fontId="95" fillId="81" borderId="91" applyNumberFormat="0" applyAlignment="0" applyProtection="0"/>
    <xf numFmtId="0" fontId="47" fillId="0" borderId="99" applyNumberFormat="0" applyFill="0" applyAlignment="0" applyProtection="0"/>
    <xf numFmtId="0" fontId="102" fillId="68" borderId="91" applyNumberFormat="0" applyAlignment="0" applyProtection="0"/>
    <xf numFmtId="0" fontId="96" fillId="81" borderId="91" applyNumberFormat="0" applyAlignment="0" applyProtection="0"/>
    <xf numFmtId="0" fontId="91" fillId="81" borderId="90" applyNumberFormat="0" applyAlignment="0" applyProtection="0"/>
    <xf numFmtId="0" fontId="102" fillId="68" borderId="91" applyNumberFormat="0" applyAlignment="0" applyProtection="0"/>
    <xf numFmtId="0" fontId="102" fillId="68" borderId="91" applyNumberFormat="0" applyAlignment="0" applyProtection="0"/>
    <xf numFmtId="0" fontId="10" fillId="84" borderId="93" applyNumberFormat="0" applyFont="0" applyAlignment="0" applyProtection="0"/>
    <xf numFmtId="0" fontId="96" fillId="81" borderId="91" applyNumberFormat="0" applyAlignment="0" applyProtection="0"/>
    <xf numFmtId="0" fontId="92" fillId="81" borderId="90" applyNumberFormat="0" applyAlignment="0" applyProtection="0"/>
    <xf numFmtId="4" fontId="78" fillId="58" borderId="99">
      <alignment horizontal="right" vertical="center"/>
    </xf>
    <xf numFmtId="0" fontId="92" fillId="81" borderId="90" applyNumberFormat="0" applyAlignment="0" applyProtection="0"/>
    <xf numFmtId="0" fontId="96" fillId="81" borderId="91" applyNumberFormat="0" applyAlignment="0" applyProtection="0"/>
    <xf numFmtId="0" fontId="96" fillId="81" borderId="91" applyNumberFormat="0" applyAlignment="0" applyProtection="0"/>
    <xf numFmtId="0" fontId="95" fillId="81" borderId="91" applyNumberFormat="0" applyAlignment="0" applyProtection="0"/>
    <xf numFmtId="0" fontId="96" fillId="81" borderId="91" applyNumberFormat="0" applyAlignment="0" applyProtection="0"/>
    <xf numFmtId="0" fontId="87" fillId="84" borderId="93" applyNumberFormat="0" applyFont="0" applyAlignment="0" applyProtection="0"/>
    <xf numFmtId="0" fontId="102" fillId="68" borderId="91" applyNumberFormat="0" applyAlignment="0" applyProtection="0"/>
    <xf numFmtId="0" fontId="101" fillId="68" borderId="101" applyNumberFormat="0" applyAlignment="0" applyProtection="0"/>
    <xf numFmtId="0" fontId="103" fillId="0" borderId="92" applyNumberFormat="0" applyFill="0" applyAlignment="0" applyProtection="0"/>
    <xf numFmtId="0" fontId="103" fillId="0" borderId="92" applyNumberFormat="0" applyFill="0" applyAlignment="0" applyProtection="0"/>
    <xf numFmtId="0" fontId="104" fillId="0" borderId="92" applyNumberFormat="0" applyFill="0" applyAlignment="0" applyProtection="0"/>
    <xf numFmtId="0" fontId="77" fillId="58" borderId="99">
      <alignment horizontal="right" vertical="center"/>
    </xf>
    <xf numFmtId="0" fontId="78" fillId="58" borderId="94">
      <alignment horizontal="right" vertical="center"/>
    </xf>
    <xf numFmtId="0" fontId="101" fillId="68" borderId="96" applyNumberFormat="0" applyAlignment="0" applyProtection="0"/>
    <xf numFmtId="0" fontId="96" fillId="81" borderId="91" applyNumberFormat="0" applyAlignment="0" applyProtection="0"/>
    <xf numFmtId="0" fontId="96" fillId="81" borderId="91" applyNumberFormat="0" applyAlignment="0" applyProtection="0"/>
    <xf numFmtId="0" fontId="103" fillId="0" borderId="92" applyNumberFormat="0" applyFill="0" applyAlignment="0" applyProtection="0"/>
    <xf numFmtId="0" fontId="92" fillId="81" borderId="90" applyNumberFormat="0" applyAlignment="0" applyProtection="0"/>
    <xf numFmtId="0" fontId="101" fillId="68" borderId="91" applyNumberFormat="0" applyAlignment="0" applyProtection="0"/>
    <xf numFmtId="0" fontId="96" fillId="81" borderId="91" applyNumberFormat="0" applyAlignment="0" applyProtection="0"/>
    <xf numFmtId="4" fontId="77" fillId="59" borderId="94">
      <alignment horizontal="right" vertical="center"/>
    </xf>
    <xf numFmtId="0" fontId="102" fillId="68" borderId="91" applyNumberFormat="0" applyAlignment="0" applyProtection="0"/>
    <xf numFmtId="0" fontId="91" fillId="81" borderId="90" applyNumberFormat="0" applyAlignment="0" applyProtection="0"/>
    <xf numFmtId="0" fontId="95" fillId="81" borderId="96" applyNumberFormat="0" applyAlignment="0" applyProtection="0"/>
    <xf numFmtId="0" fontId="95" fillId="81" borderId="96" applyNumberFormat="0" applyAlignment="0" applyProtection="0"/>
    <xf numFmtId="0" fontId="78" fillId="58" borderId="99">
      <alignment horizontal="right" vertical="center"/>
    </xf>
    <xf numFmtId="0" fontId="87" fillId="84" borderId="93" applyNumberFormat="0" applyFont="0" applyAlignment="0" applyProtection="0"/>
    <xf numFmtId="4" fontId="47" fillId="0" borderId="104">
      <alignment horizontal="right" vertical="center"/>
    </xf>
    <xf numFmtId="0" fontId="87" fillId="84" borderId="93" applyNumberFormat="0" applyFont="0" applyAlignment="0" applyProtection="0"/>
    <xf numFmtId="0" fontId="92" fillId="81" borderId="90" applyNumberFormat="0" applyAlignment="0" applyProtection="0"/>
    <xf numFmtId="0" fontId="78" fillId="58" borderId="94">
      <alignment horizontal="right" vertical="center"/>
    </xf>
    <xf numFmtId="0" fontId="103" fillId="0" borderId="97" applyNumberFormat="0" applyFill="0" applyAlignment="0" applyProtection="0"/>
    <xf numFmtId="0" fontId="87" fillId="84" borderId="93" applyNumberFormat="0" applyFont="0" applyAlignment="0" applyProtection="0"/>
    <xf numFmtId="4" fontId="77" fillId="59" borderId="94">
      <alignment horizontal="right" vertical="center"/>
    </xf>
    <xf numFmtId="0" fontId="96" fillId="81" borderId="91" applyNumberFormat="0" applyAlignment="0" applyProtection="0"/>
    <xf numFmtId="0" fontId="104" fillId="0" borderId="92" applyNumberFormat="0" applyFill="0" applyAlignment="0" applyProtection="0"/>
    <xf numFmtId="0" fontId="92" fillId="81" borderId="95" applyNumberFormat="0" applyAlignment="0" applyProtection="0"/>
    <xf numFmtId="0" fontId="92" fillId="81" borderId="90" applyNumberFormat="0" applyAlignment="0" applyProtection="0"/>
    <xf numFmtId="0" fontId="10" fillId="84" borderId="93" applyNumberFormat="0" applyFont="0" applyAlignment="0" applyProtection="0"/>
    <xf numFmtId="0" fontId="104" fillId="0" borderId="92" applyNumberFormat="0" applyFill="0" applyAlignment="0" applyProtection="0"/>
    <xf numFmtId="0" fontId="103" fillId="0" borderId="92" applyNumberFormat="0" applyFill="0" applyAlignment="0" applyProtection="0"/>
    <xf numFmtId="0" fontId="87" fillId="84" borderId="93" applyNumberFormat="0" applyFont="0" applyAlignment="0" applyProtection="0"/>
    <xf numFmtId="0" fontId="104" fillId="0" borderId="92" applyNumberFormat="0" applyFill="0" applyAlignment="0" applyProtection="0"/>
    <xf numFmtId="0" fontId="92" fillId="81" borderId="95" applyNumberFormat="0" applyAlignment="0" applyProtection="0"/>
    <xf numFmtId="0" fontId="104" fillId="0" borderId="92" applyNumberFormat="0" applyFill="0" applyAlignment="0" applyProtection="0"/>
    <xf numFmtId="0" fontId="102" fillId="68" borderId="96" applyNumberFormat="0" applyAlignment="0" applyProtection="0"/>
    <xf numFmtId="0" fontId="104" fillId="0" borderId="92" applyNumberFormat="0" applyFill="0" applyAlignment="0" applyProtection="0"/>
    <xf numFmtId="0" fontId="104" fillId="0" borderId="97" applyNumberFormat="0" applyFill="0" applyAlignment="0" applyProtection="0"/>
    <xf numFmtId="0" fontId="95" fillId="81" borderId="91" applyNumberFormat="0" applyAlignment="0" applyProtection="0"/>
    <xf numFmtId="49" fontId="76" fillId="0" borderId="94" applyNumberFormat="0" applyFill="0" applyBorder="0" applyProtection="0">
      <alignment horizontal="left" vertical="center"/>
    </xf>
    <xf numFmtId="0" fontId="96" fillId="81" borderId="106" applyNumberFormat="0" applyAlignment="0" applyProtection="0"/>
    <xf numFmtId="0" fontId="101" fillId="68" borderId="96" applyNumberFormat="0" applyAlignment="0" applyProtection="0"/>
    <xf numFmtId="0" fontId="101" fillId="68" borderId="96" applyNumberFormat="0" applyAlignment="0" applyProtection="0"/>
    <xf numFmtId="0" fontId="91" fillId="81" borderId="90" applyNumberFormat="0" applyAlignment="0" applyProtection="0"/>
    <xf numFmtId="0" fontId="87" fillId="84" borderId="93" applyNumberFormat="0" applyFont="0" applyAlignment="0" applyProtection="0"/>
    <xf numFmtId="0" fontId="95" fillId="81" borderId="91" applyNumberFormat="0" applyAlignment="0" applyProtection="0"/>
    <xf numFmtId="0" fontId="92" fillId="81" borderId="90" applyNumberFormat="0" applyAlignment="0" applyProtection="0"/>
    <xf numFmtId="0" fontId="87" fillId="84" borderId="93" applyNumberFormat="0" applyFont="0" applyAlignment="0" applyProtection="0"/>
    <xf numFmtId="0" fontId="91" fillId="81" borderId="90" applyNumberFormat="0" applyAlignment="0" applyProtection="0"/>
    <xf numFmtId="0" fontId="104" fillId="0" borderId="92" applyNumberFormat="0" applyFill="0" applyAlignment="0" applyProtection="0"/>
    <xf numFmtId="0" fontId="10" fillId="84" borderId="93" applyNumberFormat="0" applyFont="0" applyAlignment="0" applyProtection="0"/>
    <xf numFmtId="0" fontId="87" fillId="84" borderId="93" applyNumberFormat="0" applyFont="0" applyAlignment="0" applyProtection="0"/>
    <xf numFmtId="0" fontId="104" fillId="0" borderId="92" applyNumberFormat="0" applyFill="0" applyAlignment="0" applyProtection="0"/>
    <xf numFmtId="0" fontId="101" fillId="68" borderId="96" applyNumberFormat="0" applyAlignment="0" applyProtection="0"/>
    <xf numFmtId="0" fontId="77" fillId="59" borderId="94">
      <alignment horizontal="right" vertical="center"/>
    </xf>
    <xf numFmtId="0" fontId="104" fillId="0" borderId="97" applyNumberFormat="0" applyFill="0" applyAlignment="0" applyProtection="0"/>
    <xf numFmtId="0" fontId="102" fillId="68" borderId="96" applyNumberFormat="0" applyAlignment="0" applyProtection="0"/>
    <xf numFmtId="0" fontId="96" fillId="81" borderId="96" applyNumberFormat="0" applyAlignment="0" applyProtection="0"/>
    <xf numFmtId="0" fontId="77" fillId="58" borderId="94">
      <alignment horizontal="right" vertical="center"/>
    </xf>
    <xf numFmtId="0" fontId="96" fillId="81" borderId="91" applyNumberFormat="0" applyAlignment="0" applyProtection="0"/>
    <xf numFmtId="0" fontId="101" fillId="68" borderId="91" applyNumberFormat="0" applyAlignment="0" applyProtection="0"/>
    <xf numFmtId="49" fontId="47" fillId="0" borderId="94" applyNumberFormat="0" applyFont="0" applyFill="0" applyBorder="0" applyProtection="0">
      <alignment horizontal="left" vertical="center" indent="2"/>
    </xf>
    <xf numFmtId="0" fontId="87" fillId="84" borderId="98" applyNumberFormat="0" applyFont="0" applyAlignment="0" applyProtection="0"/>
    <xf numFmtId="0" fontId="103" fillId="0" borderId="97" applyNumberFormat="0" applyFill="0" applyAlignment="0" applyProtection="0"/>
    <xf numFmtId="0" fontId="10" fillId="84" borderId="93" applyNumberFormat="0" applyFont="0" applyAlignment="0" applyProtection="0"/>
    <xf numFmtId="0" fontId="87" fillId="84" borderId="93" applyNumberFormat="0" applyFont="0" applyAlignment="0" applyProtection="0"/>
    <xf numFmtId="4" fontId="78" fillId="58" borderId="94">
      <alignment horizontal="right" vertical="center"/>
    </xf>
    <xf numFmtId="0" fontId="102" fillId="68" borderId="91" applyNumberFormat="0" applyAlignment="0" applyProtection="0"/>
    <xf numFmtId="0" fontId="10" fillId="84" borderId="93" applyNumberFormat="0" applyFont="0" applyAlignment="0" applyProtection="0"/>
    <xf numFmtId="0" fontId="96" fillId="81" borderId="91" applyNumberFormat="0" applyAlignment="0" applyProtection="0"/>
    <xf numFmtId="0" fontId="95" fillId="81" borderId="96" applyNumberFormat="0" applyAlignment="0" applyProtection="0"/>
    <xf numFmtId="0" fontId="92" fillId="81" borderId="90" applyNumberFormat="0" applyAlignment="0" applyProtection="0"/>
    <xf numFmtId="0" fontId="92" fillId="81" borderId="90" applyNumberFormat="0" applyAlignment="0" applyProtection="0"/>
    <xf numFmtId="0" fontId="77" fillId="59" borderId="94">
      <alignment horizontal="right" vertical="center"/>
    </xf>
    <xf numFmtId="0" fontId="92" fillId="81" borderId="90" applyNumberFormat="0" applyAlignment="0" applyProtection="0"/>
    <xf numFmtId="0" fontId="92" fillId="81" borderId="90" applyNumberFormat="0" applyAlignment="0" applyProtection="0"/>
    <xf numFmtId="0" fontId="78" fillId="58" borderId="94">
      <alignment horizontal="right" vertical="center"/>
    </xf>
    <xf numFmtId="0" fontId="95" fillId="81" borderId="96" applyNumberFormat="0" applyAlignment="0" applyProtection="0"/>
    <xf numFmtId="0" fontId="10" fillId="84" borderId="93" applyNumberFormat="0" applyFont="0" applyAlignment="0" applyProtection="0"/>
    <xf numFmtId="0" fontId="77" fillId="59" borderId="94">
      <alignment horizontal="right" vertical="center"/>
    </xf>
    <xf numFmtId="0" fontId="103" fillId="0" borderId="97" applyNumberFormat="0" applyFill="0" applyAlignment="0" applyProtection="0"/>
    <xf numFmtId="0" fontId="104" fillId="0" borderId="97" applyNumberFormat="0" applyFill="0" applyAlignment="0" applyProtection="0"/>
    <xf numFmtId="0" fontId="78" fillId="58" borderId="99">
      <alignment horizontal="right" vertical="center"/>
    </xf>
    <xf numFmtId="0" fontId="91" fillId="81" borderId="95" applyNumberFormat="0" applyAlignment="0" applyProtection="0"/>
    <xf numFmtId="0" fontId="102" fillId="68" borderId="96" applyNumberFormat="0" applyAlignment="0" applyProtection="0"/>
    <xf numFmtId="0" fontId="104" fillId="0" borderId="97" applyNumberFormat="0" applyFill="0" applyAlignment="0" applyProtection="0"/>
    <xf numFmtId="0" fontId="92" fillId="81" borderId="95" applyNumberFormat="0" applyAlignment="0" applyProtection="0"/>
    <xf numFmtId="0" fontId="10" fillId="84" borderId="103" applyNumberFormat="0" applyFont="0" applyAlignment="0" applyProtection="0"/>
    <xf numFmtId="0" fontId="101" fillId="68" borderId="106" applyNumberFormat="0" applyAlignment="0" applyProtection="0"/>
    <xf numFmtId="0" fontId="102" fillId="68" borderId="96" applyNumberFormat="0" applyAlignment="0" applyProtection="0"/>
    <xf numFmtId="0" fontId="101" fillId="68" borderId="96" applyNumberFormat="0" applyAlignment="0" applyProtection="0"/>
    <xf numFmtId="49" fontId="47" fillId="0" borderId="99" applyNumberFormat="0" applyFont="0" applyFill="0" applyBorder="0" applyProtection="0">
      <alignment horizontal="left" vertical="center" indent="2"/>
    </xf>
    <xf numFmtId="0" fontId="102" fillId="68" borderId="101" applyNumberFormat="0" applyAlignment="0" applyProtection="0"/>
    <xf numFmtId="0" fontId="10" fillId="84" borderId="103" applyNumberFormat="0" applyFont="0" applyAlignment="0" applyProtection="0"/>
    <xf numFmtId="0" fontId="104" fillId="0" borderId="97" applyNumberFormat="0" applyFill="0" applyAlignment="0" applyProtection="0"/>
    <xf numFmtId="0" fontId="101" fillId="68" borderId="96" applyNumberFormat="0" applyAlignment="0" applyProtection="0"/>
    <xf numFmtId="0" fontId="77" fillId="59" borderId="99">
      <alignment horizontal="right" vertical="center"/>
    </xf>
    <xf numFmtId="0" fontId="102" fillId="68" borderId="96" applyNumberFormat="0" applyAlignment="0" applyProtection="0"/>
    <xf numFmtId="0" fontId="87" fillId="84" borderId="98" applyNumberFormat="0" applyFont="0" applyAlignment="0" applyProtection="0"/>
    <xf numFmtId="0" fontId="101" fillId="68" borderId="96" applyNumberFormat="0" applyAlignment="0" applyProtection="0"/>
    <xf numFmtId="0" fontId="95" fillId="81" borderId="96" applyNumberFormat="0" applyAlignment="0" applyProtection="0"/>
    <xf numFmtId="4" fontId="47" fillId="0" borderId="104" applyFill="0" applyBorder="0" applyProtection="0">
      <alignment horizontal="right" vertical="center"/>
    </xf>
    <xf numFmtId="0" fontId="77" fillId="58" borderId="99">
      <alignment horizontal="right" vertical="center"/>
    </xf>
    <xf numFmtId="0" fontId="102" fillId="68" borderId="96" applyNumberFormat="0" applyAlignment="0" applyProtection="0"/>
    <xf numFmtId="0" fontId="95" fillId="81" borderId="96" applyNumberFormat="0" applyAlignment="0" applyProtection="0"/>
    <xf numFmtId="0" fontId="92" fillId="81" borderId="95" applyNumberFormat="0" applyAlignment="0" applyProtection="0"/>
    <xf numFmtId="0" fontId="47" fillId="0" borderId="99">
      <alignment horizontal="right" vertical="center"/>
    </xf>
    <xf numFmtId="4" fontId="77" fillId="59" borderId="99">
      <alignment horizontal="right" vertical="center"/>
    </xf>
    <xf numFmtId="0" fontId="96" fillId="81" borderId="96" applyNumberFormat="0" applyAlignment="0" applyProtection="0"/>
    <xf numFmtId="0" fontId="47" fillId="0" borderId="104">
      <alignment horizontal="right" vertical="center"/>
    </xf>
    <xf numFmtId="0" fontId="95" fillId="81" borderId="101" applyNumberFormat="0" applyAlignment="0" applyProtection="0"/>
    <xf numFmtId="0" fontId="96" fillId="81" borderId="96" applyNumberFormat="0" applyAlignment="0" applyProtection="0"/>
    <xf numFmtId="0" fontId="102" fillId="68" borderId="96" applyNumberFormat="0" applyAlignment="0" applyProtection="0"/>
    <xf numFmtId="0" fontId="101" fillId="68" borderId="96" applyNumberFormat="0" applyAlignment="0" applyProtection="0"/>
    <xf numFmtId="0" fontId="102" fillId="68" borderId="96" applyNumberFormat="0" applyAlignment="0" applyProtection="0"/>
    <xf numFmtId="0" fontId="102" fillId="68" borderId="96" applyNumberFormat="0" applyAlignment="0" applyProtection="0"/>
    <xf numFmtId="0" fontId="104" fillId="0" borderId="102" applyNumberFormat="0" applyFill="0" applyAlignment="0" applyProtection="0"/>
    <xf numFmtId="0" fontId="87" fillId="84" borderId="103" applyNumberFormat="0" applyFont="0" applyAlignment="0" applyProtection="0"/>
    <xf numFmtId="0" fontId="91" fillId="81" borderId="95" applyNumberFormat="0" applyAlignment="0" applyProtection="0"/>
    <xf numFmtId="0" fontId="87" fillId="84" borderId="98" applyNumberFormat="0" applyFont="0" applyAlignment="0" applyProtection="0"/>
    <xf numFmtId="0" fontId="103" fillId="0" borderId="97" applyNumberFormat="0" applyFill="0" applyAlignment="0" applyProtection="0"/>
    <xf numFmtId="0" fontId="104" fillId="0" borderId="97" applyNumberFormat="0" applyFill="0" applyAlignment="0" applyProtection="0"/>
    <xf numFmtId="0" fontId="95" fillId="81" borderId="96" applyNumberFormat="0" applyAlignment="0" applyProtection="0"/>
    <xf numFmtId="0" fontId="77" fillId="58" borderId="99">
      <alignment horizontal="right" vertical="center"/>
    </xf>
    <xf numFmtId="0" fontId="91" fillId="81" borderId="95" applyNumberFormat="0" applyAlignment="0" applyProtection="0"/>
    <xf numFmtId="49" fontId="76" fillId="0" borderId="104" applyNumberFormat="0" applyFill="0" applyBorder="0" applyProtection="0">
      <alignment horizontal="left" vertical="center"/>
    </xf>
    <xf numFmtId="49" fontId="47" fillId="0" borderId="99" applyNumberFormat="0" applyFont="0" applyFill="0" applyBorder="0" applyProtection="0">
      <alignment horizontal="left" vertical="center" indent="2"/>
    </xf>
    <xf numFmtId="0" fontId="102" fillId="68" borderId="96" applyNumberFormat="0" applyAlignment="0" applyProtection="0"/>
    <xf numFmtId="0" fontId="103" fillId="0" borderId="107" applyNumberFormat="0" applyFill="0" applyAlignment="0" applyProtection="0"/>
    <xf numFmtId="0" fontId="103" fillId="0" borderId="97" applyNumberFormat="0" applyFill="0" applyAlignment="0" applyProtection="0"/>
    <xf numFmtId="0" fontId="102" fillId="68" borderId="96" applyNumberFormat="0" applyAlignment="0" applyProtection="0"/>
    <xf numFmtId="0" fontId="47" fillId="0" borderId="99" applyNumberFormat="0" applyFill="0" applyAlignment="0" applyProtection="0"/>
    <xf numFmtId="0" fontId="101" fillId="68" borderId="96" applyNumberFormat="0" applyAlignment="0" applyProtection="0"/>
    <xf numFmtId="0" fontId="77" fillId="59" borderId="99">
      <alignment horizontal="right" vertical="center"/>
    </xf>
    <xf numFmtId="0" fontId="102" fillId="68" borderId="96" applyNumberFormat="0" applyAlignment="0" applyProtection="0"/>
    <xf numFmtId="0" fontId="101" fillId="68" borderId="96" applyNumberFormat="0" applyAlignment="0" applyProtection="0"/>
    <xf numFmtId="0" fontId="47" fillId="61" borderId="99"/>
    <xf numFmtId="0" fontId="77" fillId="58" borderId="99">
      <alignment horizontal="right" vertical="center"/>
    </xf>
    <xf numFmtId="0" fontId="104" fillId="0" borderId="97" applyNumberFormat="0" applyFill="0" applyAlignment="0" applyProtection="0"/>
    <xf numFmtId="0" fontId="10" fillId="84" borderId="98" applyNumberFormat="0" applyFont="0" applyAlignment="0" applyProtection="0"/>
    <xf numFmtId="0" fontId="102" fillId="68" borderId="96" applyNumberFormat="0" applyAlignment="0" applyProtection="0"/>
    <xf numFmtId="0" fontId="102" fillId="68" borderId="96" applyNumberFormat="0" applyAlignment="0" applyProtection="0"/>
    <xf numFmtId="0" fontId="103" fillId="0" borderId="97" applyNumberFormat="0" applyFill="0" applyAlignment="0" applyProtection="0"/>
    <xf numFmtId="0" fontId="102" fillId="68" borderId="96" applyNumberFormat="0" applyAlignment="0" applyProtection="0"/>
    <xf numFmtId="0" fontId="87" fillId="84" borderId="98" applyNumberFormat="0" applyFont="0" applyAlignment="0" applyProtection="0"/>
    <xf numFmtId="0" fontId="101" fillId="68" borderId="96" applyNumberFormat="0" applyAlignment="0" applyProtection="0"/>
    <xf numFmtId="0" fontId="87" fillId="84" borderId="98" applyNumberFormat="0" applyFont="0" applyAlignment="0" applyProtection="0"/>
    <xf numFmtId="0" fontId="96" fillId="81" borderId="96" applyNumberFormat="0" applyAlignment="0" applyProtection="0"/>
    <xf numFmtId="0" fontId="103" fillId="0" borderId="97" applyNumberFormat="0" applyFill="0" applyAlignment="0" applyProtection="0"/>
    <xf numFmtId="0" fontId="103" fillId="0" borderId="97" applyNumberFormat="0" applyFill="0" applyAlignment="0" applyProtection="0"/>
    <xf numFmtId="4" fontId="77" fillId="58" borderId="99">
      <alignment horizontal="right" vertical="center"/>
    </xf>
    <xf numFmtId="0" fontId="96" fillId="81" borderId="96" applyNumberFormat="0" applyAlignment="0" applyProtection="0"/>
    <xf numFmtId="0" fontId="103" fillId="0" borderId="97" applyNumberFormat="0" applyFill="0" applyAlignment="0" applyProtection="0"/>
    <xf numFmtId="0" fontId="47" fillId="0" borderId="99">
      <alignment horizontal="right" vertical="center"/>
    </xf>
    <xf numFmtId="4" fontId="77" fillId="59" borderId="99">
      <alignment horizontal="right" vertical="center"/>
    </xf>
    <xf numFmtId="0" fontId="101" fillId="68" borderId="96" applyNumberFormat="0" applyAlignment="0" applyProtection="0"/>
    <xf numFmtId="0" fontId="77" fillId="59" borderId="99">
      <alignment horizontal="right" vertical="center"/>
    </xf>
    <xf numFmtId="0" fontId="91" fillId="81" borderId="95" applyNumberFormat="0" applyAlignment="0" applyProtection="0"/>
    <xf numFmtId="4" fontId="78" fillId="58" borderId="99">
      <alignment horizontal="right" vertical="center"/>
    </xf>
    <xf numFmtId="0" fontId="104" fillId="0" borderId="97" applyNumberFormat="0" applyFill="0" applyAlignment="0" applyProtection="0"/>
    <xf numFmtId="0" fontId="92" fillId="81" borderId="95" applyNumberFormat="0" applyAlignment="0" applyProtection="0"/>
    <xf numFmtId="0" fontId="87" fillId="84" borderId="98" applyNumberFormat="0" applyFont="0" applyAlignment="0" applyProtection="0"/>
    <xf numFmtId="0" fontId="104" fillId="0" borderId="97" applyNumberFormat="0" applyFill="0" applyAlignment="0" applyProtection="0"/>
    <xf numFmtId="0" fontId="92" fillId="81" borderId="95" applyNumberFormat="0" applyAlignment="0" applyProtection="0"/>
    <xf numFmtId="0" fontId="104" fillId="0" borderId="97" applyNumberFormat="0" applyFill="0" applyAlignment="0" applyProtection="0"/>
    <xf numFmtId="0" fontId="47" fillId="61" borderId="99"/>
    <xf numFmtId="0" fontId="92" fillId="81" borderId="95" applyNumberFormat="0" applyAlignment="0" applyProtection="0"/>
    <xf numFmtId="0" fontId="102" fillId="68" borderId="96" applyNumberFormat="0" applyAlignment="0" applyProtection="0"/>
    <xf numFmtId="0" fontId="92" fillId="81" borderId="95" applyNumberFormat="0" applyAlignment="0" applyProtection="0"/>
    <xf numFmtId="0" fontId="102" fillId="68" borderId="96" applyNumberFormat="0" applyAlignment="0" applyProtection="0"/>
    <xf numFmtId="0" fontId="104" fillId="0" borderId="97" applyNumberFormat="0" applyFill="0" applyAlignment="0" applyProtection="0"/>
    <xf numFmtId="4" fontId="77" fillId="59" borderId="99">
      <alignment horizontal="right" vertical="center"/>
    </xf>
    <xf numFmtId="0" fontId="103" fillId="0" borderId="107" applyNumberFormat="0" applyFill="0" applyAlignment="0" applyProtection="0"/>
    <xf numFmtId="0" fontId="104" fillId="0" borderId="97" applyNumberFormat="0" applyFill="0" applyAlignment="0" applyProtection="0"/>
    <xf numFmtId="0" fontId="92" fillId="81" borderId="95" applyNumberFormat="0" applyAlignment="0" applyProtection="0"/>
    <xf numFmtId="0" fontId="77" fillId="59" borderId="99">
      <alignment horizontal="right" vertical="center"/>
    </xf>
    <xf numFmtId="0" fontId="102" fillId="68" borderId="96" applyNumberFormat="0" applyAlignment="0" applyProtection="0"/>
    <xf numFmtId="0" fontId="92" fillId="81" borderId="95" applyNumberFormat="0" applyAlignment="0" applyProtection="0"/>
    <xf numFmtId="0" fontId="104" fillId="0" borderId="97" applyNumberFormat="0" applyFill="0" applyAlignment="0" applyProtection="0"/>
    <xf numFmtId="4" fontId="77" fillId="59" borderId="99">
      <alignment horizontal="right" vertical="center"/>
    </xf>
    <xf numFmtId="0" fontId="95" fillId="81" borderId="96" applyNumberFormat="0" applyAlignment="0" applyProtection="0"/>
    <xf numFmtId="0" fontId="91" fillId="81" borderId="95" applyNumberFormat="0" applyAlignment="0" applyProtection="0"/>
    <xf numFmtId="0" fontId="101" fillId="68" borderId="96" applyNumberFormat="0" applyAlignment="0" applyProtection="0"/>
    <xf numFmtId="4" fontId="47" fillId="61" borderId="99"/>
    <xf numFmtId="0" fontId="92" fillId="81" borderId="105" applyNumberFormat="0" applyAlignment="0" applyProtection="0"/>
    <xf numFmtId="0" fontId="101" fillId="68" borderId="96" applyNumberFormat="0" applyAlignment="0" applyProtection="0"/>
    <xf numFmtId="0" fontId="96" fillId="81" borderId="96" applyNumberFormat="0" applyAlignment="0" applyProtection="0"/>
    <xf numFmtId="0" fontId="102" fillId="68" borderId="96" applyNumberFormat="0" applyAlignment="0" applyProtection="0"/>
    <xf numFmtId="0" fontId="95" fillId="81" borderId="96" applyNumberFormat="0" applyAlignment="0" applyProtection="0"/>
    <xf numFmtId="0" fontId="102" fillId="68" borderId="96" applyNumberFormat="0" applyAlignment="0" applyProtection="0"/>
    <xf numFmtId="0" fontId="104" fillId="0" borderId="97" applyNumberFormat="0" applyFill="0" applyAlignment="0" applyProtection="0"/>
    <xf numFmtId="0" fontId="91" fillId="81" borderId="95" applyNumberFormat="0" applyAlignment="0" applyProtection="0"/>
    <xf numFmtId="0" fontId="102" fillId="68" borderId="106" applyNumberFormat="0" applyAlignment="0" applyProtection="0"/>
    <xf numFmtId="0" fontId="92" fillId="81" borderId="95" applyNumberFormat="0" applyAlignment="0" applyProtection="0"/>
    <xf numFmtId="0" fontId="91" fillId="81" borderId="95" applyNumberFormat="0" applyAlignment="0" applyProtection="0"/>
    <xf numFmtId="0" fontId="95" fillId="81" borderId="96" applyNumberFormat="0" applyAlignment="0" applyProtection="0"/>
    <xf numFmtId="0" fontId="96" fillId="81" borderId="96" applyNumberFormat="0" applyAlignment="0" applyProtection="0"/>
    <xf numFmtId="49" fontId="47" fillId="0" borderId="99" applyNumberFormat="0" applyFont="0" applyFill="0" applyBorder="0" applyProtection="0">
      <alignment horizontal="left" vertical="center" indent="2"/>
    </xf>
    <xf numFmtId="0" fontId="78" fillId="58" borderId="99">
      <alignment horizontal="right" vertical="center"/>
    </xf>
    <xf numFmtId="0" fontId="92" fillId="81" borderId="95" applyNumberFormat="0" applyAlignment="0" applyProtection="0"/>
    <xf numFmtId="0" fontId="104" fillId="0" borderId="107" applyNumberFormat="0" applyFill="0" applyAlignment="0" applyProtection="0"/>
    <xf numFmtId="0" fontId="95" fillId="81" borderId="96" applyNumberFormat="0" applyAlignment="0" applyProtection="0"/>
    <xf numFmtId="0" fontId="77" fillId="59" borderId="99">
      <alignment horizontal="right" vertical="center"/>
    </xf>
    <xf numFmtId="0" fontId="101" fillId="68" borderId="96" applyNumberFormat="0" applyAlignment="0" applyProtection="0"/>
    <xf numFmtId="0" fontId="95" fillId="81" borderId="96" applyNumberFormat="0" applyAlignment="0" applyProtection="0"/>
    <xf numFmtId="0" fontId="87" fillId="84" borderId="108" applyNumberFormat="0" applyFont="0" applyAlignment="0" applyProtection="0"/>
    <xf numFmtId="0" fontId="102" fillId="68" borderId="96" applyNumberFormat="0" applyAlignment="0" applyProtection="0"/>
    <xf numFmtId="0" fontId="96" fillId="81" borderId="96" applyNumberFormat="0" applyAlignment="0" applyProtection="0"/>
    <xf numFmtId="4" fontId="77" fillId="58" borderId="99">
      <alignment horizontal="right" vertical="center"/>
    </xf>
    <xf numFmtId="4" fontId="78" fillId="58" borderId="99">
      <alignment horizontal="right" vertical="center"/>
    </xf>
    <xf numFmtId="0" fontId="102" fillId="68" borderId="96" applyNumberFormat="0" applyAlignment="0" applyProtection="0"/>
    <xf numFmtId="0" fontId="102" fillId="68" borderId="96" applyNumberFormat="0" applyAlignment="0" applyProtection="0"/>
    <xf numFmtId="4" fontId="47" fillId="0" borderId="99">
      <alignment horizontal="right" vertical="center"/>
    </xf>
    <xf numFmtId="0" fontId="104" fillId="0" borderId="102" applyNumberFormat="0" applyFill="0" applyAlignment="0" applyProtection="0"/>
    <xf numFmtId="4" fontId="78" fillId="58" borderId="99">
      <alignment horizontal="right" vertical="center"/>
    </xf>
    <xf numFmtId="0" fontId="77" fillId="59" borderId="99">
      <alignment horizontal="right" vertical="center"/>
    </xf>
    <xf numFmtId="0" fontId="77" fillId="59" borderId="99">
      <alignment horizontal="right" vertical="center"/>
    </xf>
    <xf numFmtId="0" fontId="102" fillId="68" borderId="96" applyNumberFormat="0" applyAlignment="0" applyProtection="0"/>
    <xf numFmtId="0" fontId="103" fillId="0" borderId="97" applyNumberFormat="0" applyFill="0" applyAlignment="0" applyProtection="0"/>
    <xf numFmtId="0" fontId="104" fillId="0" borderId="97" applyNumberFormat="0" applyFill="0" applyAlignment="0" applyProtection="0"/>
    <xf numFmtId="0" fontId="102" fillId="68" borderId="96" applyNumberFormat="0" applyAlignment="0" applyProtection="0"/>
    <xf numFmtId="0" fontId="104" fillId="0" borderId="97" applyNumberFormat="0" applyFill="0" applyAlignment="0" applyProtection="0"/>
    <xf numFmtId="0" fontId="101" fillId="68" borderId="96" applyNumberFormat="0" applyAlignment="0" applyProtection="0"/>
    <xf numFmtId="0" fontId="96" fillId="81" borderId="101" applyNumberFormat="0" applyAlignment="0" applyProtection="0"/>
    <xf numFmtId="0" fontId="92" fillId="81" borderId="95" applyNumberFormat="0" applyAlignment="0" applyProtection="0"/>
    <xf numFmtId="0" fontId="102" fillId="68" borderId="96" applyNumberFormat="0" applyAlignment="0" applyProtection="0"/>
    <xf numFmtId="0" fontId="102" fillId="68" borderId="96" applyNumberFormat="0" applyAlignment="0" applyProtection="0"/>
    <xf numFmtId="0" fontId="104" fillId="0" borderId="97" applyNumberFormat="0" applyFill="0" applyAlignment="0" applyProtection="0"/>
    <xf numFmtId="0" fontId="104" fillId="0" borderId="97" applyNumberFormat="0" applyFill="0" applyAlignment="0" applyProtection="0"/>
    <xf numFmtId="0" fontId="104" fillId="0" borderId="97" applyNumberFormat="0" applyFill="0" applyAlignment="0" applyProtection="0"/>
    <xf numFmtId="0" fontId="10" fillId="84" borderId="98" applyNumberFormat="0" applyFont="0" applyAlignment="0" applyProtection="0"/>
    <xf numFmtId="0" fontId="101" fillId="68" borderId="96" applyNumberFormat="0" applyAlignment="0" applyProtection="0"/>
    <xf numFmtId="0" fontId="96" fillId="81" borderId="96" applyNumberFormat="0" applyAlignment="0" applyProtection="0"/>
    <xf numFmtId="0" fontId="95" fillId="81" borderId="96" applyNumberFormat="0" applyAlignment="0" applyProtection="0"/>
    <xf numFmtId="0" fontId="104" fillId="0" borderId="97" applyNumberFormat="0" applyFill="0" applyAlignment="0" applyProtection="0"/>
    <xf numFmtId="0" fontId="92" fillId="81" borderId="95" applyNumberFormat="0" applyAlignment="0" applyProtection="0"/>
    <xf numFmtId="4" fontId="78" fillId="58" borderId="99">
      <alignment horizontal="right" vertical="center"/>
    </xf>
    <xf numFmtId="0" fontId="102" fillId="68" borderId="96" applyNumberFormat="0" applyAlignment="0" applyProtection="0"/>
    <xf numFmtId="0" fontId="102" fillId="68" borderId="96" applyNumberFormat="0" applyAlignment="0" applyProtection="0"/>
    <xf numFmtId="0" fontId="103" fillId="0" borderId="102" applyNumberFormat="0" applyFill="0" applyAlignment="0" applyProtection="0"/>
    <xf numFmtId="0" fontId="102" fillId="68" borderId="96" applyNumberFormat="0" applyAlignment="0" applyProtection="0"/>
    <xf numFmtId="0" fontId="91" fillId="81" borderId="95" applyNumberFormat="0" applyAlignment="0" applyProtection="0"/>
    <xf numFmtId="0" fontId="101" fillId="68" borderId="96" applyNumberFormat="0" applyAlignment="0" applyProtection="0"/>
    <xf numFmtId="4" fontId="47" fillId="0" borderId="99" applyFill="0" applyBorder="0" applyProtection="0">
      <alignment horizontal="right" vertical="center"/>
    </xf>
    <xf numFmtId="4" fontId="47" fillId="61" borderId="99"/>
    <xf numFmtId="49" fontId="47" fillId="0" borderId="99" applyNumberFormat="0" applyFont="0" applyFill="0" applyBorder="0" applyProtection="0">
      <alignment horizontal="left" vertical="center" indent="2"/>
    </xf>
    <xf numFmtId="0" fontId="96" fillId="81" borderId="96" applyNumberFormat="0" applyAlignment="0" applyProtection="0"/>
    <xf numFmtId="0" fontId="10" fillId="84" borderId="98" applyNumberFormat="0" applyFont="0" applyAlignment="0" applyProtection="0"/>
    <xf numFmtId="0" fontId="96" fillId="81" borderId="96" applyNumberFormat="0" applyAlignment="0" applyProtection="0"/>
    <xf numFmtId="0" fontId="92" fillId="81" borderId="95" applyNumberFormat="0" applyAlignment="0" applyProtection="0"/>
    <xf numFmtId="0" fontId="96" fillId="81" borderId="96" applyNumberFormat="0" applyAlignment="0" applyProtection="0"/>
    <xf numFmtId="0" fontId="101" fillId="68" borderId="96" applyNumberFormat="0" applyAlignment="0" applyProtection="0"/>
    <xf numFmtId="0" fontId="95" fillId="81" borderId="96" applyNumberFormat="0" applyAlignment="0" applyProtection="0"/>
    <xf numFmtId="0" fontId="92" fillId="81" borderId="95" applyNumberFormat="0" applyAlignment="0" applyProtection="0"/>
    <xf numFmtId="0" fontId="91" fillId="81" borderId="95" applyNumberFormat="0" applyAlignment="0" applyProtection="0"/>
    <xf numFmtId="4" fontId="47" fillId="0" borderId="99">
      <alignment horizontal="right" vertical="center"/>
    </xf>
    <xf numFmtId="0" fontId="104" fillId="0" borderId="97" applyNumberFormat="0" applyFill="0" applyAlignment="0" applyProtection="0"/>
    <xf numFmtId="0" fontId="102" fillId="68" borderId="96" applyNumberFormat="0" applyAlignment="0" applyProtection="0"/>
    <xf numFmtId="4" fontId="77" fillId="58" borderId="99">
      <alignment horizontal="right" vertical="center"/>
    </xf>
    <xf numFmtId="4" fontId="77" fillId="59" borderId="99">
      <alignment horizontal="right" vertical="center"/>
    </xf>
    <xf numFmtId="0" fontId="96" fillId="81" borderId="96" applyNumberFormat="0" applyAlignment="0" applyProtection="0"/>
    <xf numFmtId="0" fontId="96" fillId="81" borderId="96" applyNumberFormat="0" applyAlignment="0" applyProtection="0"/>
    <xf numFmtId="0" fontId="77" fillId="59" borderId="99">
      <alignment horizontal="right" vertical="center"/>
    </xf>
    <xf numFmtId="0" fontId="91" fillId="81" borderId="95" applyNumberFormat="0" applyAlignment="0" applyProtection="0"/>
    <xf numFmtId="0" fontId="103" fillId="0" borderId="97" applyNumberFormat="0" applyFill="0" applyAlignment="0" applyProtection="0"/>
    <xf numFmtId="0" fontId="101" fillId="68" borderId="106" applyNumberFormat="0" applyAlignment="0" applyProtection="0"/>
    <xf numFmtId="0" fontId="104" fillId="0" borderId="97" applyNumberFormat="0" applyFill="0" applyAlignment="0" applyProtection="0"/>
    <xf numFmtId="0" fontId="87" fillId="84" borderId="98" applyNumberFormat="0" applyFont="0" applyAlignment="0" applyProtection="0"/>
    <xf numFmtId="0" fontId="92" fillId="81" borderId="95" applyNumberFormat="0" applyAlignment="0" applyProtection="0"/>
    <xf numFmtId="0" fontId="102" fillId="68" borderId="96" applyNumberFormat="0" applyAlignment="0" applyProtection="0"/>
    <xf numFmtId="0" fontId="77" fillId="58" borderId="99">
      <alignment horizontal="right" vertical="center"/>
    </xf>
    <xf numFmtId="0" fontId="95" fillId="81" borderId="96" applyNumberFormat="0" applyAlignment="0" applyProtection="0"/>
    <xf numFmtId="0" fontId="101" fillId="68" borderId="96" applyNumberFormat="0" applyAlignment="0" applyProtection="0"/>
    <xf numFmtId="0" fontId="96" fillId="81" borderId="96" applyNumberFormat="0" applyAlignment="0" applyProtection="0"/>
    <xf numFmtId="0" fontId="87" fillId="84" borderId="98" applyNumberFormat="0" applyFont="0" applyAlignment="0" applyProtection="0"/>
    <xf numFmtId="0" fontId="78" fillId="58" borderId="99">
      <alignment horizontal="right" vertical="center"/>
    </xf>
    <xf numFmtId="0" fontId="104" fillId="0" borderId="97" applyNumberFormat="0" applyFill="0" applyAlignment="0" applyProtection="0"/>
    <xf numFmtId="0" fontId="103" fillId="0" borderId="97" applyNumberFormat="0" applyFill="0" applyAlignment="0" applyProtection="0"/>
    <xf numFmtId="0" fontId="104" fillId="0" borderId="102" applyNumberFormat="0" applyFill="0" applyAlignment="0" applyProtection="0"/>
    <xf numFmtId="0" fontId="102" fillId="68" borderId="96" applyNumberFormat="0" applyAlignment="0" applyProtection="0"/>
    <xf numFmtId="0" fontId="91" fillId="81" borderId="95" applyNumberFormat="0" applyAlignment="0" applyProtection="0"/>
    <xf numFmtId="0" fontId="91" fillId="81" borderId="95" applyNumberFormat="0" applyAlignment="0" applyProtection="0"/>
    <xf numFmtId="0" fontId="104" fillId="0" borderId="97" applyNumberFormat="0" applyFill="0" applyAlignment="0" applyProtection="0"/>
    <xf numFmtId="0" fontId="101" fillId="68" borderId="96" applyNumberFormat="0" applyAlignment="0" applyProtection="0"/>
    <xf numFmtId="4" fontId="77" fillId="58" borderId="99">
      <alignment horizontal="right" vertical="center"/>
    </xf>
    <xf numFmtId="0" fontId="101" fillId="68" borderId="96" applyNumberFormat="0" applyAlignment="0" applyProtection="0"/>
    <xf numFmtId="0" fontId="101" fillId="68" borderId="96" applyNumberFormat="0" applyAlignment="0" applyProtection="0"/>
    <xf numFmtId="0" fontId="102" fillId="68" borderId="96" applyNumberFormat="0" applyAlignment="0" applyProtection="0"/>
    <xf numFmtId="0" fontId="96" fillId="81" borderId="96" applyNumberFormat="0" applyAlignment="0" applyProtection="0"/>
    <xf numFmtId="0" fontId="104" fillId="0" borderId="97" applyNumberFormat="0" applyFill="0" applyAlignment="0" applyProtection="0"/>
    <xf numFmtId="0" fontId="77" fillId="59" borderId="99">
      <alignment horizontal="right" vertical="center"/>
    </xf>
    <xf numFmtId="0" fontId="91" fillId="81" borderId="95" applyNumberFormat="0" applyAlignment="0" applyProtection="0"/>
    <xf numFmtId="0" fontId="92" fillId="81" borderId="95" applyNumberFormat="0" applyAlignment="0" applyProtection="0"/>
    <xf numFmtId="0" fontId="104" fillId="0" borderId="102" applyNumberFormat="0" applyFill="0" applyAlignment="0" applyProtection="0"/>
    <xf numFmtId="0" fontId="87" fillId="84" borderId="98" applyNumberFormat="0" applyFont="0" applyAlignment="0" applyProtection="0"/>
    <xf numFmtId="0" fontId="77" fillId="59" borderId="99">
      <alignment horizontal="right" vertical="center"/>
    </xf>
    <xf numFmtId="0" fontId="91" fillId="81" borderId="95" applyNumberFormat="0" applyAlignment="0" applyProtection="0"/>
    <xf numFmtId="0" fontId="92" fillId="81" borderId="95" applyNumberFormat="0" applyAlignment="0" applyProtection="0"/>
    <xf numFmtId="0" fontId="87" fillId="84" borderId="98" applyNumberFormat="0" applyFont="0" applyAlignment="0" applyProtection="0"/>
    <xf numFmtId="0" fontId="91" fillId="81" borderId="95" applyNumberFormat="0" applyAlignment="0" applyProtection="0"/>
    <xf numFmtId="0" fontId="104" fillId="0" borderId="102" applyNumberFormat="0" applyFill="0" applyAlignment="0" applyProtection="0"/>
    <xf numFmtId="0" fontId="92" fillId="81" borderId="95" applyNumberFormat="0" applyAlignment="0" applyProtection="0"/>
    <xf numFmtId="0" fontId="103" fillId="0" borderId="97" applyNumberFormat="0" applyFill="0" applyAlignment="0" applyProtection="0"/>
    <xf numFmtId="4" fontId="77" fillId="59" borderId="99">
      <alignment horizontal="right" vertical="center"/>
    </xf>
    <xf numFmtId="0" fontId="10" fillId="84" borderId="98" applyNumberFormat="0" applyFont="0" applyAlignment="0" applyProtection="0"/>
    <xf numFmtId="0" fontId="91" fillId="81" borderId="95" applyNumberFormat="0" applyAlignment="0" applyProtection="0"/>
    <xf numFmtId="0" fontId="92" fillId="81" borderId="95" applyNumberFormat="0" applyAlignment="0" applyProtection="0"/>
    <xf numFmtId="0" fontId="91" fillId="81" borderId="95" applyNumberFormat="0" applyAlignment="0" applyProtection="0"/>
    <xf numFmtId="0" fontId="102" fillId="68" borderId="106" applyNumberFormat="0" applyAlignment="0" applyProtection="0"/>
    <xf numFmtId="0" fontId="10" fillId="84" borderId="98" applyNumberFormat="0" applyFont="0" applyAlignment="0" applyProtection="0"/>
    <xf numFmtId="0" fontId="96" fillId="81" borderId="96" applyNumberFormat="0" applyAlignment="0" applyProtection="0"/>
    <xf numFmtId="0" fontId="77" fillId="59" borderId="99">
      <alignment horizontal="right" vertical="center"/>
    </xf>
    <xf numFmtId="0" fontId="103" fillId="0" borderId="97" applyNumberFormat="0" applyFill="0" applyAlignment="0" applyProtection="0"/>
    <xf numFmtId="0" fontId="92" fillId="81" borderId="95" applyNumberFormat="0" applyAlignment="0" applyProtection="0"/>
    <xf numFmtId="0" fontId="95" fillId="81" borderId="96" applyNumberFormat="0" applyAlignment="0" applyProtection="0"/>
    <xf numFmtId="0" fontId="77" fillId="59" borderId="99">
      <alignment horizontal="right" vertical="center"/>
    </xf>
    <xf numFmtId="0" fontId="104" fillId="0" borderId="97" applyNumberFormat="0" applyFill="0" applyAlignment="0" applyProtection="0"/>
    <xf numFmtId="0" fontId="95" fillId="81" borderId="106" applyNumberFormat="0" applyAlignment="0" applyProtection="0"/>
    <xf numFmtId="0" fontId="96" fillId="81" borderId="96" applyNumberFormat="0" applyAlignment="0" applyProtection="0"/>
    <xf numFmtId="0" fontId="87" fillId="84" borderId="98" applyNumberFormat="0" applyFont="0" applyAlignment="0" applyProtection="0"/>
    <xf numFmtId="0" fontId="101" fillId="68" borderId="96" applyNumberFormat="0" applyAlignment="0" applyProtection="0"/>
    <xf numFmtId="0" fontId="96" fillId="81" borderId="96" applyNumberFormat="0" applyAlignment="0" applyProtection="0"/>
    <xf numFmtId="0" fontId="96" fillId="81" borderId="96" applyNumberFormat="0" applyAlignment="0" applyProtection="0"/>
    <xf numFmtId="0" fontId="96" fillId="81" borderId="96" applyNumberFormat="0" applyAlignment="0" applyProtection="0"/>
    <xf numFmtId="0" fontId="104" fillId="0" borderId="97" applyNumberFormat="0" applyFill="0" applyAlignment="0" applyProtection="0"/>
    <xf numFmtId="0" fontId="102" fillId="68" borderId="96" applyNumberFormat="0" applyAlignment="0" applyProtection="0"/>
    <xf numFmtId="0" fontId="91" fillId="81" borderId="95" applyNumberFormat="0" applyAlignment="0" applyProtection="0"/>
    <xf numFmtId="0" fontId="96" fillId="81" borderId="96" applyNumberFormat="0" applyAlignment="0" applyProtection="0"/>
    <xf numFmtId="49" fontId="47" fillId="0" borderId="99" applyNumberFormat="0" applyFont="0" applyFill="0" applyBorder="0" applyProtection="0">
      <alignment horizontal="left" vertical="center" indent="2"/>
    </xf>
    <xf numFmtId="0" fontId="104" fillId="0" borderId="97" applyNumberFormat="0" applyFill="0" applyAlignment="0" applyProtection="0"/>
    <xf numFmtId="0" fontId="87" fillId="84" borderId="98" applyNumberFormat="0" applyFont="0" applyAlignment="0" applyProtection="0"/>
    <xf numFmtId="0" fontId="102" fillId="68" borderId="96" applyNumberFormat="0" applyAlignment="0" applyProtection="0"/>
    <xf numFmtId="4" fontId="77" fillId="58" borderId="99">
      <alignment horizontal="right" vertical="center"/>
    </xf>
    <xf numFmtId="0" fontId="92" fillId="81" borderId="95" applyNumberFormat="0" applyAlignment="0" applyProtection="0"/>
    <xf numFmtId="0" fontId="101" fillId="68" borderId="96" applyNumberFormat="0" applyAlignment="0" applyProtection="0"/>
    <xf numFmtId="0" fontId="101" fillId="68" borderId="96" applyNumberFormat="0" applyAlignment="0" applyProtection="0"/>
    <xf numFmtId="0" fontId="104" fillId="0" borderId="97" applyNumberFormat="0" applyFill="0" applyAlignment="0" applyProtection="0"/>
    <xf numFmtId="0" fontId="87" fillId="84" borderId="98" applyNumberFormat="0" applyFont="0" applyAlignment="0" applyProtection="0"/>
    <xf numFmtId="0" fontId="10" fillId="84" borderId="98" applyNumberFormat="0" applyFont="0" applyAlignment="0" applyProtection="0"/>
    <xf numFmtId="0" fontId="92" fillId="81" borderId="100" applyNumberFormat="0" applyAlignment="0" applyProtection="0"/>
    <xf numFmtId="0" fontId="92" fillId="81" borderId="95" applyNumberFormat="0" applyAlignment="0" applyProtection="0"/>
    <xf numFmtId="0" fontId="103" fillId="0" borderId="97" applyNumberFormat="0" applyFill="0" applyAlignment="0" applyProtection="0"/>
    <xf numFmtId="0" fontId="101" fillId="68" borderId="96" applyNumberFormat="0" applyAlignment="0" applyProtection="0"/>
    <xf numFmtId="0" fontId="104" fillId="0" borderId="97" applyNumberFormat="0" applyFill="0" applyAlignment="0" applyProtection="0"/>
    <xf numFmtId="0" fontId="47" fillId="0" borderId="104" applyNumberFormat="0" applyFill="0" applyAlignment="0" applyProtection="0"/>
    <xf numFmtId="0" fontId="92" fillId="81" borderId="95" applyNumberFormat="0" applyAlignment="0" applyProtection="0"/>
    <xf numFmtId="0" fontId="10" fillId="84" borderId="103" applyNumberFormat="0" applyFont="0" applyAlignment="0" applyProtection="0"/>
    <xf numFmtId="0" fontId="92" fillId="81" borderId="95" applyNumberFormat="0" applyAlignment="0" applyProtection="0"/>
    <xf numFmtId="0" fontId="92" fillId="81" borderId="95" applyNumberFormat="0" applyAlignment="0" applyProtection="0"/>
    <xf numFmtId="4" fontId="47" fillId="0" borderId="104">
      <alignment horizontal="right" vertical="center"/>
    </xf>
    <xf numFmtId="0" fontId="102" fillId="68" borderId="96" applyNumberFormat="0" applyAlignment="0" applyProtection="0"/>
    <xf numFmtId="0" fontId="101" fillId="68" borderId="96" applyNumberFormat="0" applyAlignment="0" applyProtection="0"/>
    <xf numFmtId="0" fontId="96" fillId="81" borderId="96" applyNumberFormat="0" applyAlignment="0" applyProtection="0"/>
    <xf numFmtId="0" fontId="103" fillId="0" borderId="97" applyNumberFormat="0" applyFill="0" applyAlignment="0" applyProtection="0"/>
    <xf numFmtId="0" fontId="91" fillId="81" borderId="95" applyNumberFormat="0" applyAlignment="0" applyProtection="0"/>
    <xf numFmtId="0" fontId="103" fillId="0" borderId="97" applyNumberFormat="0" applyFill="0" applyAlignment="0" applyProtection="0"/>
    <xf numFmtId="0" fontId="102" fillId="68" borderId="96" applyNumberFormat="0" applyAlignment="0" applyProtection="0"/>
    <xf numFmtId="0" fontId="96" fillId="81" borderId="96" applyNumberFormat="0" applyAlignment="0" applyProtection="0"/>
    <xf numFmtId="0" fontId="47" fillId="0" borderId="99">
      <alignment horizontal="right" vertical="center"/>
    </xf>
    <xf numFmtId="0" fontId="104" fillId="0" borderId="97" applyNumberFormat="0" applyFill="0" applyAlignment="0" applyProtection="0"/>
    <xf numFmtId="0" fontId="77" fillId="58" borderId="99">
      <alignment horizontal="right" vertical="center"/>
    </xf>
    <xf numFmtId="0" fontId="101" fillId="68" borderId="96" applyNumberFormat="0" applyAlignment="0" applyProtection="0"/>
    <xf numFmtId="0" fontId="87" fillId="84" borderId="98" applyNumberFormat="0" applyFont="0" applyAlignment="0" applyProtection="0"/>
    <xf numFmtId="0" fontId="87" fillId="84" borderId="98" applyNumberFormat="0" applyFont="0" applyAlignment="0" applyProtection="0"/>
    <xf numFmtId="0" fontId="102" fillId="68" borderId="96" applyNumberFormat="0" applyAlignment="0" applyProtection="0"/>
    <xf numFmtId="0" fontId="104" fillId="0" borderId="97" applyNumberFormat="0" applyFill="0" applyAlignment="0" applyProtection="0"/>
    <xf numFmtId="0" fontId="96" fillId="81" borderId="96" applyNumberFormat="0" applyAlignment="0" applyProtection="0"/>
    <xf numFmtId="0" fontId="104" fillId="0" borderId="97" applyNumberFormat="0" applyFill="0" applyAlignment="0" applyProtection="0"/>
    <xf numFmtId="0" fontId="95" fillId="81" borderId="96" applyNumberFormat="0" applyAlignment="0" applyProtection="0"/>
    <xf numFmtId="0" fontId="96" fillId="81" borderId="96" applyNumberFormat="0" applyAlignment="0" applyProtection="0"/>
    <xf numFmtId="0" fontId="96" fillId="81" borderId="96" applyNumberFormat="0" applyAlignment="0" applyProtection="0"/>
    <xf numFmtId="0" fontId="92" fillId="81" borderId="95" applyNumberFormat="0" applyAlignment="0" applyProtection="0"/>
    <xf numFmtId="0" fontId="96" fillId="81" borderId="96" applyNumberFormat="0" applyAlignment="0" applyProtection="0"/>
    <xf numFmtId="49" fontId="47" fillId="0" borderId="99" applyNumberFormat="0" applyFont="0" applyFill="0" applyBorder="0" applyProtection="0">
      <alignment horizontal="left" vertical="center" indent="2"/>
    </xf>
    <xf numFmtId="0" fontId="96" fillId="81" borderId="96" applyNumberFormat="0" applyAlignment="0" applyProtection="0"/>
    <xf numFmtId="0" fontId="95" fillId="81" borderId="96" applyNumberFormat="0" applyAlignment="0" applyProtection="0"/>
    <xf numFmtId="0" fontId="103" fillId="0" borderId="97" applyNumberFormat="0" applyFill="0" applyAlignment="0" applyProtection="0"/>
    <xf numFmtId="0" fontId="91" fillId="81" borderId="100" applyNumberFormat="0" applyAlignment="0" applyProtection="0"/>
    <xf numFmtId="0" fontId="96" fillId="81" borderId="96" applyNumberFormat="0" applyAlignment="0" applyProtection="0"/>
    <xf numFmtId="0" fontId="103" fillId="0" borderId="97" applyNumberFormat="0" applyFill="0" applyAlignment="0" applyProtection="0"/>
    <xf numFmtId="0" fontId="101" fillId="68" borderId="96" applyNumberFormat="0" applyAlignment="0" applyProtection="0"/>
    <xf numFmtId="0" fontId="104" fillId="0" borderId="97" applyNumberFormat="0" applyFill="0" applyAlignment="0" applyProtection="0"/>
    <xf numFmtId="0" fontId="96" fillId="81" borderId="96" applyNumberFormat="0" applyAlignment="0" applyProtection="0"/>
    <xf numFmtId="0" fontId="10" fillId="84" borderId="98" applyNumberFormat="0" applyFont="0" applyAlignment="0" applyProtection="0"/>
    <xf numFmtId="0" fontId="104" fillId="0" borderId="97" applyNumberFormat="0" applyFill="0" applyAlignment="0" applyProtection="0"/>
    <xf numFmtId="0" fontId="95" fillId="81" borderId="96" applyNumberFormat="0" applyAlignment="0" applyProtection="0"/>
    <xf numFmtId="0" fontId="10" fillId="84" borderId="98" applyNumberFormat="0" applyFont="0" applyAlignment="0" applyProtection="0"/>
    <xf numFmtId="4" fontId="77" fillId="59" borderId="99">
      <alignment horizontal="right" vertical="center"/>
    </xf>
    <xf numFmtId="0" fontId="96" fillId="81" borderId="96" applyNumberFormat="0" applyAlignment="0" applyProtection="0"/>
    <xf numFmtId="0" fontId="104" fillId="0" borderId="97" applyNumberFormat="0" applyFill="0" applyAlignment="0" applyProtection="0"/>
    <xf numFmtId="0" fontId="87" fillId="84" borderId="108" applyNumberFormat="0" applyFont="0" applyAlignment="0" applyProtection="0"/>
    <xf numFmtId="0" fontId="102" fillId="68" borderId="96" applyNumberFormat="0" applyAlignment="0" applyProtection="0"/>
    <xf numFmtId="0" fontId="77" fillId="59" borderId="99">
      <alignment horizontal="right" vertical="center"/>
    </xf>
    <xf numFmtId="0" fontId="96" fillId="81" borderId="96" applyNumberFormat="0" applyAlignment="0" applyProtection="0"/>
    <xf numFmtId="0" fontId="102" fillId="68" borderId="96" applyNumberFormat="0" applyAlignment="0" applyProtection="0"/>
    <xf numFmtId="0" fontId="95" fillId="81" borderId="96" applyNumberFormat="0" applyAlignment="0" applyProtection="0"/>
    <xf numFmtId="0" fontId="101" fillId="68" borderId="106" applyNumberFormat="0" applyAlignment="0" applyProtection="0"/>
    <xf numFmtId="0" fontId="92" fillId="81" borderId="95" applyNumberFormat="0" applyAlignment="0" applyProtection="0"/>
    <xf numFmtId="0" fontId="101" fillId="68" borderId="96" applyNumberFormat="0" applyAlignment="0" applyProtection="0"/>
    <xf numFmtId="0" fontId="91" fillId="81" borderId="95" applyNumberFormat="0" applyAlignment="0" applyProtection="0"/>
    <xf numFmtId="0" fontId="96" fillId="81" borderId="96" applyNumberFormat="0" applyAlignment="0" applyProtection="0"/>
    <xf numFmtId="0" fontId="101" fillId="68" borderId="101" applyNumberFormat="0" applyAlignment="0" applyProtection="0"/>
    <xf numFmtId="0" fontId="92" fillId="81" borderId="95" applyNumberFormat="0" applyAlignment="0" applyProtection="0"/>
    <xf numFmtId="0" fontId="10" fillId="84" borderId="98" applyNumberFormat="0" applyFont="0" applyAlignment="0" applyProtection="0"/>
    <xf numFmtId="0" fontId="104" fillId="0" borderId="97" applyNumberFormat="0" applyFill="0" applyAlignment="0" applyProtection="0"/>
    <xf numFmtId="0" fontId="102" fillId="68" borderId="96" applyNumberFormat="0" applyAlignment="0" applyProtection="0"/>
    <xf numFmtId="0" fontId="91" fillId="81" borderId="95" applyNumberFormat="0" applyAlignment="0" applyProtection="0"/>
    <xf numFmtId="0" fontId="92" fillId="81" borderId="95" applyNumberFormat="0" applyAlignment="0" applyProtection="0"/>
    <xf numFmtId="0" fontId="103" fillId="0" borderId="97" applyNumberFormat="0" applyFill="0" applyAlignment="0" applyProtection="0"/>
    <xf numFmtId="0" fontId="78" fillId="58" borderId="99">
      <alignment horizontal="right" vertical="center"/>
    </xf>
    <xf numFmtId="0" fontId="92" fillId="81" borderId="95" applyNumberFormat="0" applyAlignment="0" applyProtection="0"/>
    <xf numFmtId="0" fontId="91" fillId="81" borderId="95" applyNumberFormat="0" applyAlignment="0" applyProtection="0"/>
    <xf numFmtId="0" fontId="103" fillId="0" borderId="97" applyNumberFormat="0" applyFill="0" applyAlignment="0" applyProtection="0"/>
    <xf numFmtId="0" fontId="101" fillId="68" borderId="96" applyNumberFormat="0" applyAlignment="0" applyProtection="0"/>
    <xf numFmtId="0" fontId="96" fillId="81" borderId="96" applyNumberFormat="0" applyAlignment="0" applyProtection="0"/>
    <xf numFmtId="0" fontId="96" fillId="81" borderId="96" applyNumberFormat="0" applyAlignment="0" applyProtection="0"/>
    <xf numFmtId="0" fontId="104" fillId="0" borderId="97" applyNumberFormat="0" applyFill="0" applyAlignment="0" applyProtection="0"/>
    <xf numFmtId="0" fontId="10" fillId="84" borderId="98" applyNumberFormat="0" applyFont="0" applyAlignment="0" applyProtection="0"/>
    <xf numFmtId="0" fontId="95" fillId="81" borderId="96" applyNumberFormat="0" applyAlignment="0" applyProtection="0"/>
    <xf numFmtId="0" fontId="102" fillId="68" borderId="96" applyNumberFormat="0" applyAlignment="0" applyProtection="0"/>
    <xf numFmtId="0" fontId="101" fillId="68" borderId="96" applyNumberFormat="0" applyAlignment="0" applyProtection="0"/>
    <xf numFmtId="0" fontId="91" fillId="81" borderId="95" applyNumberFormat="0" applyAlignment="0" applyProtection="0"/>
    <xf numFmtId="4" fontId="78" fillId="58" borderId="99">
      <alignment horizontal="right" vertical="center"/>
    </xf>
    <xf numFmtId="0" fontId="92" fillId="81" borderId="95" applyNumberFormat="0" applyAlignment="0" applyProtection="0"/>
    <xf numFmtId="0" fontId="96" fillId="81" borderId="96" applyNumberFormat="0" applyAlignment="0" applyProtection="0"/>
    <xf numFmtId="4" fontId="78" fillId="58" borderId="99">
      <alignment horizontal="right" vertical="center"/>
    </xf>
    <xf numFmtId="0" fontId="47" fillId="0" borderId="104" applyNumberFormat="0" applyFill="0" applyAlignment="0" applyProtection="0"/>
    <xf numFmtId="0" fontId="101" fillId="68" borderId="106" applyNumberFormat="0" applyAlignment="0" applyProtection="0"/>
    <xf numFmtId="0" fontId="104" fillId="0" borderId="97" applyNumberFormat="0" applyFill="0" applyAlignment="0" applyProtection="0"/>
    <xf numFmtId="0" fontId="77" fillId="59" borderId="99">
      <alignment horizontal="right" vertical="center"/>
    </xf>
    <xf numFmtId="4" fontId="77" fillId="59" borderId="99">
      <alignment horizontal="right" vertical="center"/>
    </xf>
    <xf numFmtId="0" fontId="87" fillId="84" borderId="98" applyNumberFormat="0" applyFont="0" applyAlignment="0" applyProtection="0"/>
    <xf numFmtId="0" fontId="102" fillId="68" borderId="96" applyNumberFormat="0" applyAlignment="0" applyProtection="0"/>
    <xf numFmtId="0" fontId="95" fillId="81" borderId="96" applyNumberFormat="0" applyAlignment="0" applyProtection="0"/>
    <xf numFmtId="0" fontId="92" fillId="81" borderId="95" applyNumberFormat="0" applyAlignment="0" applyProtection="0"/>
    <xf numFmtId="0" fontId="96" fillId="81" borderId="96" applyNumberFormat="0" applyAlignment="0" applyProtection="0"/>
    <xf numFmtId="0" fontId="103" fillId="0" borderId="97" applyNumberFormat="0" applyFill="0" applyAlignment="0" applyProtection="0"/>
    <xf numFmtId="0" fontId="91" fillId="81" borderId="95" applyNumberFormat="0" applyAlignment="0" applyProtection="0"/>
    <xf numFmtId="0" fontId="102" fillId="68" borderId="106" applyNumberFormat="0" applyAlignment="0" applyProtection="0"/>
    <xf numFmtId="0" fontId="102" fillId="68" borderId="96" applyNumberFormat="0" applyAlignment="0" applyProtection="0"/>
    <xf numFmtId="0" fontId="96" fillId="81" borderId="96" applyNumberFormat="0" applyAlignment="0" applyProtection="0"/>
    <xf numFmtId="0" fontId="91" fillId="81" borderId="95" applyNumberFormat="0" applyAlignment="0" applyProtection="0"/>
    <xf numFmtId="0" fontId="95" fillId="81" borderId="96" applyNumberFormat="0" applyAlignment="0" applyProtection="0"/>
    <xf numFmtId="0" fontId="77" fillId="59" borderId="99">
      <alignment horizontal="right" vertical="center"/>
    </xf>
    <xf numFmtId="4" fontId="47" fillId="61" borderId="99"/>
    <xf numFmtId="0" fontId="102" fillId="68" borderId="96" applyNumberFormat="0" applyAlignment="0" applyProtection="0"/>
    <xf numFmtId="0" fontId="95" fillId="81" borderId="101" applyNumberFormat="0" applyAlignment="0" applyProtection="0"/>
    <xf numFmtId="4" fontId="47" fillId="0" borderId="104">
      <alignment horizontal="right" vertical="center"/>
    </xf>
    <xf numFmtId="4" fontId="77" fillId="59" borderId="99">
      <alignment horizontal="right" vertical="center"/>
    </xf>
    <xf numFmtId="4" fontId="77" fillId="58" borderId="99">
      <alignment horizontal="right" vertical="center"/>
    </xf>
    <xf numFmtId="0" fontId="77" fillId="59" borderId="99">
      <alignment horizontal="right" vertical="center"/>
    </xf>
    <xf numFmtId="0" fontId="104" fillId="0" borderId="97" applyNumberFormat="0" applyFill="0" applyAlignment="0" applyProtection="0"/>
    <xf numFmtId="0" fontId="101" fillId="68" borderId="106" applyNumberFormat="0" applyAlignment="0" applyProtection="0"/>
    <xf numFmtId="0" fontId="96" fillId="81" borderId="96" applyNumberFormat="0" applyAlignment="0" applyProtection="0"/>
    <xf numFmtId="0" fontId="102" fillId="68" borderId="96" applyNumberFormat="0" applyAlignment="0" applyProtection="0"/>
    <xf numFmtId="4" fontId="77" fillId="59" borderId="99">
      <alignment horizontal="right" vertical="center"/>
    </xf>
    <xf numFmtId="4" fontId="77" fillId="59" borderId="99">
      <alignment horizontal="right" vertical="center"/>
    </xf>
    <xf numFmtId="0" fontId="104" fillId="0" borderId="97" applyNumberFormat="0" applyFill="0" applyAlignment="0" applyProtection="0"/>
    <xf numFmtId="0" fontId="104" fillId="0" borderId="97" applyNumberFormat="0" applyFill="0" applyAlignment="0" applyProtection="0"/>
    <xf numFmtId="0" fontId="77" fillId="58" borderId="99">
      <alignment horizontal="right" vertical="center"/>
    </xf>
    <xf numFmtId="0" fontId="87" fillId="84" borderId="98" applyNumberFormat="0" applyFont="0" applyAlignment="0" applyProtection="0"/>
    <xf numFmtId="4" fontId="78" fillId="58" borderId="99">
      <alignment horizontal="right" vertical="center"/>
    </xf>
    <xf numFmtId="0" fontId="95" fillId="81" borderId="96" applyNumberFormat="0" applyAlignment="0" applyProtection="0"/>
    <xf numFmtId="0" fontId="102" fillId="68" borderId="96" applyNumberFormat="0" applyAlignment="0" applyProtection="0"/>
    <xf numFmtId="4" fontId="77" fillId="59" borderId="99">
      <alignment horizontal="right" vertical="center"/>
    </xf>
    <xf numFmtId="0" fontId="101" fillId="68" borderId="96" applyNumberFormat="0" applyAlignment="0" applyProtection="0"/>
    <xf numFmtId="0" fontId="91" fillId="81" borderId="95" applyNumberFormat="0" applyAlignment="0" applyProtection="0"/>
    <xf numFmtId="0" fontId="96" fillId="81" borderId="101" applyNumberFormat="0" applyAlignment="0" applyProtection="0"/>
    <xf numFmtId="0" fontId="102" fillId="68" borderId="106" applyNumberFormat="0" applyAlignment="0" applyProtection="0"/>
    <xf numFmtId="4" fontId="47" fillId="0" borderId="99" applyFill="0" applyBorder="0" applyProtection="0">
      <alignment horizontal="right" vertical="center"/>
    </xf>
    <xf numFmtId="0" fontId="96" fillId="81" borderId="96" applyNumberFormat="0" applyAlignment="0" applyProtection="0"/>
    <xf numFmtId="0" fontId="95" fillId="81" borderId="96" applyNumberFormat="0" applyAlignment="0" applyProtection="0"/>
    <xf numFmtId="0" fontId="103" fillId="0" borderId="97" applyNumberFormat="0" applyFill="0" applyAlignment="0" applyProtection="0"/>
    <xf numFmtId="0" fontId="10" fillId="84" borderId="98" applyNumberFormat="0" applyFont="0" applyAlignment="0" applyProtection="0"/>
    <xf numFmtId="0" fontId="91" fillId="81" borderId="95" applyNumberFormat="0" applyAlignment="0" applyProtection="0"/>
    <xf numFmtId="0" fontId="96" fillId="81" borderId="96" applyNumberFormat="0" applyAlignment="0" applyProtection="0"/>
    <xf numFmtId="0" fontId="95" fillId="81" borderId="96" applyNumberFormat="0" applyAlignment="0" applyProtection="0"/>
    <xf numFmtId="0" fontId="102" fillId="68" borderId="96" applyNumberFormat="0" applyAlignment="0" applyProtection="0"/>
    <xf numFmtId="0" fontId="91" fillId="81" borderId="95" applyNumberFormat="0" applyAlignment="0" applyProtection="0"/>
    <xf numFmtId="0" fontId="102" fillId="68" borderId="96" applyNumberFormat="0" applyAlignment="0" applyProtection="0"/>
    <xf numFmtId="0" fontId="92" fillId="81" borderId="105" applyNumberFormat="0" applyAlignment="0" applyProtection="0"/>
    <xf numFmtId="0" fontId="95" fillId="81" borderId="96" applyNumberFormat="0" applyAlignment="0" applyProtection="0"/>
    <xf numFmtId="0" fontId="101" fillId="68" borderId="96" applyNumberFormat="0" applyAlignment="0" applyProtection="0"/>
    <xf numFmtId="0" fontId="91" fillId="81" borderId="95" applyNumberFormat="0" applyAlignment="0" applyProtection="0"/>
    <xf numFmtId="0" fontId="92" fillId="81" borderId="95" applyNumberFormat="0" applyAlignment="0" applyProtection="0"/>
    <xf numFmtId="0" fontId="77" fillId="59" borderId="99">
      <alignment horizontal="right" vertical="center"/>
    </xf>
    <xf numFmtId="0" fontId="103" fillId="0" borderId="102" applyNumberFormat="0" applyFill="0" applyAlignment="0" applyProtection="0"/>
    <xf numFmtId="0" fontId="96" fillId="81" borderId="96" applyNumberFormat="0" applyAlignment="0" applyProtection="0"/>
    <xf numFmtId="0" fontId="91" fillId="81" borderId="95" applyNumberFormat="0" applyAlignment="0" applyProtection="0"/>
    <xf numFmtId="0" fontId="87" fillId="84" borderId="98" applyNumberFormat="0" applyFont="0" applyAlignment="0" applyProtection="0"/>
    <xf numFmtId="0" fontId="102" fillId="68" borderId="96" applyNumberFormat="0" applyAlignment="0" applyProtection="0"/>
    <xf numFmtId="0" fontId="96" fillId="81" borderId="96" applyNumberFormat="0" applyAlignment="0" applyProtection="0"/>
    <xf numFmtId="0" fontId="95" fillId="81" borderId="96" applyNumberFormat="0" applyAlignment="0" applyProtection="0"/>
    <xf numFmtId="0" fontId="104" fillId="0" borderId="97" applyNumberFormat="0" applyFill="0" applyAlignment="0" applyProtection="0"/>
    <xf numFmtId="0" fontId="91" fillId="81" borderId="95" applyNumberFormat="0" applyAlignment="0" applyProtection="0"/>
    <xf numFmtId="0" fontId="91" fillId="81" borderId="95" applyNumberFormat="0" applyAlignment="0" applyProtection="0"/>
    <xf numFmtId="0" fontId="95" fillId="81" borderId="96" applyNumberFormat="0" applyAlignment="0" applyProtection="0"/>
    <xf numFmtId="0" fontId="103" fillId="0" borderId="97" applyNumberFormat="0" applyFill="0" applyAlignment="0" applyProtection="0"/>
    <xf numFmtId="0" fontId="96" fillId="81" borderId="96" applyNumberFormat="0" applyAlignment="0" applyProtection="0"/>
    <xf numFmtId="4" fontId="77" fillId="58" borderId="99">
      <alignment horizontal="right" vertical="center"/>
    </xf>
    <xf numFmtId="0" fontId="96" fillId="81" borderId="96" applyNumberFormat="0" applyAlignment="0" applyProtection="0"/>
    <xf numFmtId="4" fontId="47" fillId="0" borderId="99" applyFill="0" applyBorder="0" applyProtection="0">
      <alignment horizontal="right" vertical="center"/>
    </xf>
    <xf numFmtId="0" fontId="95" fillId="81" borderId="96" applyNumberFormat="0" applyAlignment="0" applyProtection="0"/>
    <xf numFmtId="0" fontId="104" fillId="0" borderId="97" applyNumberFormat="0" applyFill="0" applyAlignment="0" applyProtection="0"/>
    <xf numFmtId="0" fontId="77" fillId="59" borderId="99">
      <alignment horizontal="right" vertical="center"/>
    </xf>
    <xf numFmtId="0" fontId="91" fillId="81" borderId="95" applyNumberFormat="0" applyAlignment="0" applyProtection="0"/>
    <xf numFmtId="4" fontId="47" fillId="0" borderId="104" applyFill="0" applyBorder="0" applyProtection="0">
      <alignment horizontal="right" vertical="center"/>
    </xf>
    <xf numFmtId="0" fontId="103" fillId="0" borderId="97" applyNumberFormat="0" applyFill="0" applyAlignment="0" applyProtection="0"/>
    <xf numFmtId="0" fontId="95" fillId="81" borderId="96" applyNumberFormat="0" applyAlignment="0" applyProtection="0"/>
    <xf numFmtId="0" fontId="101" fillId="68" borderId="96" applyNumberFormat="0" applyAlignment="0" applyProtection="0"/>
    <xf numFmtId="0" fontId="47" fillId="0" borderId="99" applyNumberFormat="0" applyFill="0" applyAlignment="0" applyProtection="0"/>
    <xf numFmtId="0" fontId="96" fillId="81" borderId="106" applyNumberFormat="0" applyAlignment="0" applyProtection="0"/>
    <xf numFmtId="0" fontId="10" fillId="84" borderId="98" applyNumberFormat="0" applyFont="0" applyAlignment="0" applyProtection="0"/>
    <xf numFmtId="4" fontId="77" fillId="59" borderId="99">
      <alignment horizontal="right" vertical="center"/>
    </xf>
    <xf numFmtId="0" fontId="10" fillId="84" borderId="98" applyNumberFormat="0" applyFont="0" applyAlignment="0" applyProtection="0"/>
    <xf numFmtId="0" fontId="10" fillId="84" borderId="98" applyNumberFormat="0" applyFont="0" applyAlignment="0" applyProtection="0"/>
    <xf numFmtId="0" fontId="101" fillId="68" borderId="96" applyNumberFormat="0" applyAlignment="0" applyProtection="0"/>
    <xf numFmtId="49" fontId="76" fillId="0" borderId="104" applyNumberFormat="0" applyFill="0" applyBorder="0" applyProtection="0">
      <alignment horizontal="left" vertical="center"/>
    </xf>
    <xf numFmtId="0" fontId="101" fillId="68" borderId="96" applyNumberFormat="0" applyAlignment="0" applyProtection="0"/>
    <xf numFmtId="0" fontId="102" fillId="68" borderId="106" applyNumberFormat="0" applyAlignment="0" applyProtection="0"/>
    <xf numFmtId="0" fontId="10" fillId="84" borderId="98" applyNumberFormat="0" applyFont="0" applyAlignment="0" applyProtection="0"/>
    <xf numFmtId="0" fontId="102" fillId="68" borderId="96" applyNumberFormat="0" applyAlignment="0" applyProtection="0"/>
    <xf numFmtId="0" fontId="104" fillId="0" borderId="97" applyNumberFormat="0" applyFill="0" applyAlignment="0" applyProtection="0"/>
    <xf numFmtId="0" fontId="103" fillId="0" borderId="97" applyNumberFormat="0" applyFill="0" applyAlignment="0" applyProtection="0"/>
    <xf numFmtId="0" fontId="103" fillId="0" borderId="97" applyNumberFormat="0" applyFill="0" applyAlignment="0" applyProtection="0"/>
    <xf numFmtId="0" fontId="91" fillId="81" borderId="100" applyNumberFormat="0" applyAlignment="0" applyProtection="0"/>
    <xf numFmtId="4" fontId="47" fillId="61" borderId="99"/>
    <xf numFmtId="0" fontId="95" fillId="81" borderId="96" applyNumberFormat="0" applyAlignment="0" applyProtection="0"/>
    <xf numFmtId="0" fontId="91" fillId="81" borderId="95" applyNumberFormat="0" applyAlignment="0" applyProtection="0"/>
    <xf numFmtId="0" fontId="102" fillId="68" borderId="96" applyNumberFormat="0" applyAlignment="0" applyProtection="0"/>
    <xf numFmtId="0" fontId="96" fillId="81" borderId="96" applyNumberFormat="0" applyAlignment="0" applyProtection="0"/>
    <xf numFmtId="0" fontId="102" fillId="68" borderId="96" applyNumberFormat="0" applyAlignment="0" applyProtection="0"/>
    <xf numFmtId="0" fontId="96" fillId="81" borderId="96" applyNumberFormat="0" applyAlignment="0" applyProtection="0"/>
    <xf numFmtId="0" fontId="10" fillId="84" borderId="98" applyNumberFormat="0" applyFont="0" applyAlignment="0" applyProtection="0"/>
    <xf numFmtId="49" fontId="76" fillId="0" borderId="99" applyNumberFormat="0" applyFill="0" applyBorder="0" applyProtection="0">
      <alignment horizontal="left" vertical="center"/>
    </xf>
    <xf numFmtId="0" fontId="96" fillId="81" borderId="106" applyNumberFormat="0" applyAlignment="0" applyProtection="0"/>
    <xf numFmtId="0" fontId="10" fillId="84" borderId="98" applyNumberFormat="0" applyFont="0" applyAlignment="0" applyProtection="0"/>
    <xf numFmtId="0" fontId="92" fillId="81" borderId="95" applyNumberFormat="0" applyAlignment="0" applyProtection="0"/>
    <xf numFmtId="0" fontId="95" fillId="81" borderId="106" applyNumberFormat="0" applyAlignment="0" applyProtection="0"/>
    <xf numFmtId="0" fontId="104" fillId="0" borderId="97" applyNumberFormat="0" applyFill="0" applyAlignment="0" applyProtection="0"/>
    <xf numFmtId="0" fontId="96" fillId="81" borderId="96" applyNumberFormat="0" applyAlignment="0" applyProtection="0"/>
    <xf numFmtId="0" fontId="96" fillId="81" borderId="96" applyNumberFormat="0" applyAlignment="0" applyProtection="0"/>
    <xf numFmtId="0" fontId="92" fillId="81" borderId="95" applyNumberFormat="0" applyAlignment="0" applyProtection="0"/>
    <xf numFmtId="0" fontId="102" fillId="68" borderId="96" applyNumberFormat="0" applyAlignment="0" applyProtection="0"/>
    <xf numFmtId="0" fontId="101" fillId="68" borderId="96" applyNumberFormat="0" applyAlignment="0" applyProtection="0"/>
    <xf numFmtId="0" fontId="47" fillId="0" borderId="104">
      <alignment horizontal="right" vertical="center"/>
    </xf>
    <xf numFmtId="0" fontId="92" fillId="81" borderId="100" applyNumberFormat="0" applyAlignment="0" applyProtection="0"/>
    <xf numFmtId="0" fontId="96" fillId="81" borderId="96" applyNumberFormat="0" applyAlignment="0" applyProtection="0"/>
    <xf numFmtId="0" fontId="101" fillId="68" borderId="96" applyNumberFormat="0" applyAlignment="0" applyProtection="0"/>
    <xf numFmtId="0" fontId="104" fillId="0" borderId="97" applyNumberFormat="0" applyFill="0" applyAlignment="0" applyProtection="0"/>
    <xf numFmtId="0" fontId="104" fillId="0" borderId="97" applyNumberFormat="0" applyFill="0" applyAlignment="0" applyProtection="0"/>
    <xf numFmtId="0" fontId="96" fillId="81" borderId="101" applyNumberFormat="0" applyAlignment="0" applyProtection="0"/>
    <xf numFmtId="0" fontId="87" fillId="84" borderId="108" applyNumberFormat="0" applyFont="0" applyAlignment="0" applyProtection="0"/>
    <xf numFmtId="0" fontId="87" fillId="84" borderId="103" applyNumberFormat="0" applyFont="0" applyAlignment="0" applyProtection="0"/>
    <xf numFmtId="0" fontId="103" fillId="0" borderId="97" applyNumberFormat="0" applyFill="0" applyAlignment="0" applyProtection="0"/>
    <xf numFmtId="0" fontId="104" fillId="0" borderId="97" applyNumberFormat="0" applyFill="0" applyAlignment="0" applyProtection="0"/>
    <xf numFmtId="0" fontId="103" fillId="0" borderId="97" applyNumberFormat="0" applyFill="0" applyAlignment="0" applyProtection="0"/>
    <xf numFmtId="0" fontId="102" fillId="68" borderId="96" applyNumberFormat="0" applyAlignment="0" applyProtection="0"/>
    <xf numFmtId="0" fontId="102" fillId="68" borderId="96" applyNumberFormat="0" applyAlignment="0" applyProtection="0"/>
    <xf numFmtId="0" fontId="96" fillId="81" borderId="96" applyNumberFormat="0" applyAlignment="0" applyProtection="0"/>
    <xf numFmtId="0" fontId="87" fillId="84" borderId="98" applyNumberFormat="0" applyFont="0" applyAlignment="0" applyProtection="0"/>
    <xf numFmtId="0" fontId="10" fillId="84" borderId="98" applyNumberFormat="0" applyFont="0" applyAlignment="0" applyProtection="0"/>
    <xf numFmtId="0" fontId="104" fillId="0" borderId="97" applyNumberFormat="0" applyFill="0" applyAlignment="0" applyProtection="0"/>
    <xf numFmtId="0" fontId="104" fillId="0" borderId="107" applyNumberFormat="0" applyFill="0" applyAlignment="0" applyProtection="0"/>
    <xf numFmtId="0" fontId="101" fillId="68" borderId="96" applyNumberFormat="0" applyAlignment="0" applyProtection="0"/>
    <xf numFmtId="0" fontId="95" fillId="81" borderId="96" applyNumberFormat="0" applyAlignment="0" applyProtection="0"/>
    <xf numFmtId="0" fontId="91" fillId="81" borderId="95" applyNumberFormat="0" applyAlignment="0" applyProtection="0"/>
    <xf numFmtId="0" fontId="102" fillId="68" borderId="96" applyNumberFormat="0" applyAlignment="0" applyProtection="0"/>
    <xf numFmtId="0" fontId="95" fillId="81" borderId="106" applyNumberFormat="0" applyAlignment="0" applyProtection="0"/>
    <xf numFmtId="0" fontId="102" fillId="68" borderId="96" applyNumberFormat="0" applyAlignment="0" applyProtection="0"/>
    <xf numFmtId="0" fontId="101" fillId="68" borderId="96" applyNumberFormat="0" applyAlignment="0" applyProtection="0"/>
    <xf numFmtId="4" fontId="77" fillId="58" borderId="99">
      <alignment horizontal="right" vertical="center"/>
    </xf>
    <xf numFmtId="0" fontId="95" fillId="81" borderId="96" applyNumberFormat="0" applyAlignment="0" applyProtection="0"/>
    <xf numFmtId="0" fontId="95" fillId="81" borderId="96" applyNumberFormat="0" applyAlignment="0" applyProtection="0"/>
    <xf numFmtId="0" fontId="102" fillId="68" borderId="96" applyNumberFormat="0" applyAlignment="0" applyProtection="0"/>
    <xf numFmtId="0" fontId="47" fillId="61" borderId="99"/>
    <xf numFmtId="0" fontId="102" fillId="68" borderId="96" applyNumberFormat="0" applyAlignment="0" applyProtection="0"/>
    <xf numFmtId="0" fontId="96" fillId="81" borderId="96" applyNumberFormat="0" applyAlignment="0" applyProtection="0"/>
    <xf numFmtId="0" fontId="102" fillId="68" borderId="96" applyNumberFormat="0" applyAlignment="0" applyProtection="0"/>
    <xf numFmtId="0" fontId="95" fillId="81" borderId="96" applyNumberFormat="0" applyAlignment="0" applyProtection="0"/>
    <xf numFmtId="0" fontId="96" fillId="81" borderId="96" applyNumberFormat="0" applyAlignment="0" applyProtection="0"/>
    <xf numFmtId="0" fontId="101" fillId="68" borderId="96" applyNumberFormat="0" applyAlignment="0" applyProtection="0"/>
    <xf numFmtId="0" fontId="104" fillId="0" borderId="97" applyNumberFormat="0" applyFill="0" applyAlignment="0" applyProtection="0"/>
    <xf numFmtId="0" fontId="102" fillId="68" borderId="96" applyNumberFormat="0" applyAlignment="0" applyProtection="0"/>
    <xf numFmtId="49" fontId="47" fillId="0" borderId="99" applyNumberFormat="0" applyFont="0" applyFill="0" applyBorder="0" applyProtection="0">
      <alignment horizontal="left" vertical="center" indent="2"/>
    </xf>
    <xf numFmtId="0" fontId="102" fillId="68" borderId="96" applyNumberFormat="0" applyAlignment="0" applyProtection="0"/>
    <xf numFmtId="0" fontId="96" fillId="81" borderId="96" applyNumberFormat="0" applyAlignment="0" applyProtection="0"/>
    <xf numFmtId="0" fontId="101" fillId="68" borderId="96" applyNumberFormat="0" applyAlignment="0" applyProtection="0"/>
    <xf numFmtId="4" fontId="47" fillId="0" borderId="104" applyFill="0" applyBorder="0" applyProtection="0">
      <alignment horizontal="right" vertical="center"/>
    </xf>
    <xf numFmtId="0" fontId="87" fillId="84" borderId="98" applyNumberFormat="0" applyFont="0" applyAlignment="0" applyProtection="0"/>
    <xf numFmtId="0" fontId="102" fillId="68" borderId="96" applyNumberFormat="0" applyAlignment="0" applyProtection="0"/>
    <xf numFmtId="0" fontId="95" fillId="81" borderId="96" applyNumberFormat="0" applyAlignment="0" applyProtection="0"/>
    <xf numFmtId="0" fontId="96" fillId="81" borderId="96" applyNumberFormat="0" applyAlignment="0" applyProtection="0"/>
    <xf numFmtId="0" fontId="103" fillId="0" borderId="97" applyNumberFormat="0" applyFill="0" applyAlignment="0" applyProtection="0"/>
    <xf numFmtId="0" fontId="77" fillId="58" borderId="99">
      <alignment horizontal="right" vertical="center"/>
    </xf>
    <xf numFmtId="0" fontId="95" fillId="81" borderId="96" applyNumberFormat="0" applyAlignment="0" applyProtection="0"/>
    <xf numFmtId="0" fontId="104" fillId="0" borderId="97" applyNumberFormat="0" applyFill="0" applyAlignment="0" applyProtection="0"/>
    <xf numFmtId="0" fontId="96" fillId="81" borderId="96" applyNumberFormat="0" applyAlignment="0" applyProtection="0"/>
    <xf numFmtId="0" fontId="104" fillId="0" borderId="97" applyNumberFormat="0" applyFill="0" applyAlignment="0" applyProtection="0"/>
    <xf numFmtId="4" fontId="77" fillId="58" borderId="99">
      <alignment horizontal="right" vertical="center"/>
    </xf>
    <xf numFmtId="0" fontId="95" fillId="81" borderId="96" applyNumberFormat="0" applyAlignment="0" applyProtection="0"/>
    <xf numFmtId="0" fontId="95" fillId="81" borderId="96" applyNumberFormat="0" applyAlignment="0" applyProtection="0"/>
    <xf numFmtId="0" fontId="87" fillId="84" borderId="103" applyNumberFormat="0" applyFont="0" applyAlignment="0" applyProtection="0"/>
    <xf numFmtId="0" fontId="102" fillId="68" borderId="96" applyNumberFormat="0" applyAlignment="0" applyProtection="0"/>
    <xf numFmtId="0" fontId="92" fillId="81" borderId="105" applyNumberFormat="0" applyAlignment="0" applyProtection="0"/>
    <xf numFmtId="0" fontId="104" fillId="0" borderId="97" applyNumberFormat="0" applyFill="0" applyAlignment="0" applyProtection="0"/>
    <xf numFmtId="0" fontId="77" fillId="58" borderId="99">
      <alignment horizontal="right" vertical="center"/>
    </xf>
    <xf numFmtId="0" fontId="91" fillId="81" borderId="95" applyNumberFormat="0" applyAlignment="0" applyProtection="0"/>
    <xf numFmtId="0" fontId="96" fillId="81" borderId="96" applyNumberFormat="0" applyAlignment="0" applyProtection="0"/>
    <xf numFmtId="4" fontId="47" fillId="0" borderId="104">
      <alignment horizontal="right" vertical="center"/>
    </xf>
    <xf numFmtId="0" fontId="92" fillId="81" borderId="95" applyNumberFormat="0" applyAlignment="0" applyProtection="0"/>
    <xf numFmtId="0" fontId="104" fillId="0" borderId="97" applyNumberFormat="0" applyFill="0" applyAlignment="0" applyProtection="0"/>
    <xf numFmtId="0" fontId="102" fillId="68" borderId="96" applyNumberFormat="0" applyAlignment="0" applyProtection="0"/>
    <xf numFmtId="4" fontId="77" fillId="58" borderId="99">
      <alignment horizontal="right" vertical="center"/>
    </xf>
    <xf numFmtId="0" fontId="104" fillId="0" borderId="97" applyNumberFormat="0" applyFill="0" applyAlignment="0" applyProtection="0"/>
    <xf numFmtId="0" fontId="92" fillId="81" borderId="95" applyNumberFormat="0" applyAlignment="0" applyProtection="0"/>
    <xf numFmtId="0" fontId="104" fillId="0" borderId="97" applyNumberFormat="0" applyFill="0" applyAlignment="0" applyProtection="0"/>
    <xf numFmtId="0" fontId="10" fillId="84" borderId="98" applyNumberFormat="0" applyFont="0" applyAlignment="0" applyProtection="0"/>
    <xf numFmtId="0" fontId="87" fillId="84" borderId="98" applyNumberFormat="0" applyFont="0" applyAlignment="0" applyProtection="0"/>
    <xf numFmtId="0" fontId="95" fillId="81" borderId="96" applyNumberFormat="0" applyAlignment="0" applyProtection="0"/>
    <xf numFmtId="0" fontId="104" fillId="0" borderId="97" applyNumberFormat="0" applyFill="0" applyAlignment="0" applyProtection="0"/>
    <xf numFmtId="0" fontId="95" fillId="81" borderId="96" applyNumberFormat="0" applyAlignment="0" applyProtection="0"/>
    <xf numFmtId="0" fontId="47" fillId="0" borderId="99" applyNumberFormat="0" applyFill="0" applyAlignment="0" applyProtection="0"/>
    <xf numFmtId="0" fontId="101" fillId="68" borderId="96" applyNumberFormat="0" applyAlignment="0" applyProtection="0"/>
    <xf numFmtId="0" fontId="91" fillId="81" borderId="95" applyNumberFormat="0" applyAlignment="0" applyProtection="0"/>
    <xf numFmtId="0" fontId="77" fillId="59" borderId="99">
      <alignment horizontal="right" vertical="center"/>
    </xf>
    <xf numFmtId="0" fontId="96" fillId="81" borderId="96" applyNumberFormat="0" applyAlignment="0" applyProtection="0"/>
    <xf numFmtId="0" fontId="96" fillId="81" borderId="96" applyNumberFormat="0" applyAlignment="0" applyProtection="0"/>
    <xf numFmtId="0" fontId="95" fillId="81" borderId="96" applyNumberFormat="0" applyAlignment="0" applyProtection="0"/>
    <xf numFmtId="0" fontId="101" fillId="68" borderId="96" applyNumberFormat="0" applyAlignment="0" applyProtection="0"/>
    <xf numFmtId="0" fontId="95" fillId="81" borderId="96" applyNumberFormat="0" applyAlignment="0" applyProtection="0"/>
    <xf numFmtId="0" fontId="92" fillId="81" borderId="95" applyNumberFormat="0" applyAlignment="0" applyProtection="0"/>
    <xf numFmtId="171" fontId="47" fillId="62" borderId="99" applyNumberFormat="0" applyFont="0" applyBorder="0" applyAlignment="0" applyProtection="0">
      <alignment horizontal="right" vertical="center"/>
    </xf>
    <xf numFmtId="49" fontId="76" fillId="0" borderId="99" applyNumberFormat="0" applyFill="0" applyBorder="0" applyProtection="0">
      <alignment horizontal="left" vertical="center"/>
    </xf>
    <xf numFmtId="0" fontId="92" fillId="81" borderId="95" applyNumberFormat="0" applyAlignment="0" applyProtection="0"/>
    <xf numFmtId="0" fontId="104" fillId="0" borderId="97" applyNumberFormat="0" applyFill="0" applyAlignment="0" applyProtection="0"/>
    <xf numFmtId="0" fontId="96" fillId="81" borderId="96" applyNumberFormat="0" applyAlignment="0" applyProtection="0"/>
    <xf numFmtId="0" fontId="104" fillId="0" borderId="97" applyNumberFormat="0" applyFill="0" applyAlignment="0" applyProtection="0"/>
    <xf numFmtId="0" fontId="96" fillId="81" borderId="106" applyNumberFormat="0" applyAlignment="0" applyProtection="0"/>
    <xf numFmtId="4" fontId="47" fillId="0" borderId="99" applyFill="0" applyBorder="0" applyProtection="0">
      <alignment horizontal="right" vertical="center"/>
    </xf>
    <xf numFmtId="0" fontId="87" fillId="84" borderId="98" applyNumberFormat="0" applyFont="0" applyAlignment="0" applyProtection="0"/>
    <xf numFmtId="0" fontId="87" fillId="84" borderId="98" applyNumberFormat="0" applyFont="0" applyAlignment="0" applyProtection="0"/>
    <xf numFmtId="0" fontId="96" fillId="81" borderId="96" applyNumberFormat="0" applyAlignment="0" applyProtection="0"/>
    <xf numFmtId="0" fontId="95" fillId="81" borderId="96" applyNumberFormat="0" applyAlignment="0" applyProtection="0"/>
    <xf numFmtId="0" fontId="87" fillId="84" borderId="98" applyNumberFormat="0" applyFont="0" applyAlignment="0" applyProtection="0"/>
    <xf numFmtId="0" fontId="10" fillId="84" borderId="98" applyNumberFormat="0" applyFont="0" applyAlignment="0" applyProtection="0"/>
    <xf numFmtId="0" fontId="91" fillId="81" borderId="95" applyNumberFormat="0" applyAlignment="0" applyProtection="0"/>
    <xf numFmtId="0" fontId="103" fillId="0" borderId="97" applyNumberFormat="0" applyFill="0" applyAlignment="0" applyProtection="0"/>
    <xf numFmtId="4" fontId="77" fillId="59" borderId="99">
      <alignment horizontal="right" vertical="center"/>
    </xf>
    <xf numFmtId="0" fontId="77" fillId="59" borderId="99">
      <alignment horizontal="right" vertical="center"/>
    </xf>
    <xf numFmtId="0" fontId="92" fillId="81" borderId="95" applyNumberFormat="0" applyAlignment="0" applyProtection="0"/>
    <xf numFmtId="0" fontId="101" fillId="68" borderId="96" applyNumberFormat="0" applyAlignment="0" applyProtection="0"/>
    <xf numFmtId="0" fontId="78" fillId="58" borderId="99">
      <alignment horizontal="right" vertical="center"/>
    </xf>
    <xf numFmtId="0" fontId="103" fillId="0" borderId="97" applyNumberFormat="0" applyFill="0" applyAlignment="0" applyProtection="0"/>
    <xf numFmtId="0" fontId="92" fillId="81" borderId="95" applyNumberFormat="0" applyAlignment="0" applyProtection="0"/>
    <xf numFmtId="0" fontId="101" fillId="68" borderId="96" applyNumberFormat="0" applyAlignment="0" applyProtection="0"/>
    <xf numFmtId="0" fontId="91" fillId="81" borderId="95" applyNumberFormat="0" applyAlignment="0" applyProtection="0"/>
    <xf numFmtId="0" fontId="102" fillId="68" borderId="96" applyNumberFormat="0" applyAlignment="0" applyProtection="0"/>
    <xf numFmtId="0" fontId="92" fillId="81" borderId="95" applyNumberFormat="0" applyAlignment="0" applyProtection="0"/>
    <xf numFmtId="0" fontId="104" fillId="0" borderId="97" applyNumberFormat="0" applyFill="0" applyAlignment="0" applyProtection="0"/>
    <xf numFmtId="0" fontId="96" fillId="81" borderId="96" applyNumberFormat="0" applyAlignment="0" applyProtection="0"/>
    <xf numFmtId="0" fontId="101" fillId="68" borderId="96" applyNumberFormat="0" applyAlignment="0" applyProtection="0"/>
    <xf numFmtId="0" fontId="95" fillId="81" borderId="96" applyNumberFormat="0" applyAlignment="0" applyProtection="0"/>
    <xf numFmtId="0" fontId="104" fillId="0" borderId="97" applyNumberFormat="0" applyFill="0" applyAlignment="0" applyProtection="0"/>
    <xf numFmtId="0" fontId="96" fillId="81" borderId="96" applyNumberFormat="0" applyAlignment="0" applyProtection="0"/>
    <xf numFmtId="0" fontId="104" fillId="0" borderId="97" applyNumberFormat="0" applyFill="0" applyAlignment="0" applyProtection="0"/>
    <xf numFmtId="0" fontId="101" fillId="68" borderId="106" applyNumberFormat="0" applyAlignment="0" applyProtection="0"/>
    <xf numFmtId="0" fontId="87" fillId="84" borderId="98" applyNumberFormat="0" applyFont="0" applyAlignment="0" applyProtection="0"/>
    <xf numFmtId="0" fontId="101" fillId="68" borderId="96" applyNumberFormat="0" applyAlignment="0" applyProtection="0"/>
    <xf numFmtId="0" fontId="103" fillId="0" borderId="97" applyNumberFormat="0" applyFill="0" applyAlignment="0" applyProtection="0"/>
    <xf numFmtId="0" fontId="101" fillId="68" borderId="96" applyNumberFormat="0" applyAlignment="0" applyProtection="0"/>
    <xf numFmtId="0" fontId="96" fillId="81" borderId="96" applyNumberFormat="0" applyAlignment="0" applyProtection="0"/>
    <xf numFmtId="0" fontId="92" fillId="81" borderId="95" applyNumberFormat="0" applyAlignment="0" applyProtection="0"/>
    <xf numFmtId="0" fontId="91" fillId="81" borderId="95" applyNumberFormat="0" applyAlignment="0" applyProtection="0"/>
    <xf numFmtId="0" fontId="103" fillId="0" borderId="97" applyNumberFormat="0" applyFill="0" applyAlignment="0" applyProtection="0"/>
    <xf numFmtId="0" fontId="87" fillId="84" borderId="98" applyNumberFormat="0" applyFont="0" applyAlignment="0" applyProtection="0"/>
    <xf numFmtId="4" fontId="78" fillId="58" borderId="99">
      <alignment horizontal="right" vertical="center"/>
    </xf>
    <xf numFmtId="0" fontId="102" fillId="68" borderId="96" applyNumberFormat="0" applyAlignment="0" applyProtection="0"/>
    <xf numFmtId="0" fontId="92" fillId="81" borderId="95" applyNumberFormat="0" applyAlignment="0" applyProtection="0"/>
    <xf numFmtId="0" fontId="103" fillId="0" borderId="97" applyNumberFormat="0" applyFill="0" applyAlignment="0" applyProtection="0"/>
    <xf numFmtId="0" fontId="95" fillId="81" borderId="96" applyNumberFormat="0" applyAlignment="0" applyProtection="0"/>
    <xf numFmtId="0" fontId="101" fillId="68" borderId="96" applyNumberFormat="0" applyAlignment="0" applyProtection="0"/>
    <xf numFmtId="0" fontId="95" fillId="81" borderId="96" applyNumberFormat="0" applyAlignment="0" applyProtection="0"/>
    <xf numFmtId="0" fontId="96" fillId="81" borderId="96" applyNumberFormat="0" applyAlignment="0" applyProtection="0"/>
    <xf numFmtId="0" fontId="10" fillId="84" borderId="98" applyNumberFormat="0" applyFont="0" applyAlignment="0" applyProtection="0"/>
    <xf numFmtId="0" fontId="10" fillId="84" borderId="98" applyNumberFormat="0" applyFont="0" applyAlignment="0" applyProtection="0"/>
    <xf numFmtId="0" fontId="103" fillId="0" borderId="97" applyNumberFormat="0" applyFill="0" applyAlignment="0" applyProtection="0"/>
    <xf numFmtId="0" fontId="96" fillId="81" borderId="96" applyNumberFormat="0" applyAlignment="0" applyProtection="0"/>
    <xf numFmtId="0" fontId="92" fillId="81" borderId="95" applyNumberFormat="0" applyAlignment="0" applyProtection="0"/>
    <xf numFmtId="0" fontId="96" fillId="81" borderId="96" applyNumberFormat="0" applyAlignment="0" applyProtection="0"/>
    <xf numFmtId="0" fontId="10" fillId="84" borderId="98" applyNumberFormat="0" applyFont="0" applyAlignment="0" applyProtection="0"/>
    <xf numFmtId="0" fontId="77" fillId="58" borderId="99">
      <alignment horizontal="right" vertical="center"/>
    </xf>
    <xf numFmtId="0" fontId="95" fillId="81" borderId="101" applyNumberFormat="0" applyAlignment="0" applyProtection="0"/>
    <xf numFmtId="0" fontId="92" fillId="81" borderId="95" applyNumberFormat="0" applyAlignment="0" applyProtection="0"/>
    <xf numFmtId="0" fontId="96" fillId="81" borderId="96" applyNumberFormat="0" applyAlignment="0" applyProtection="0"/>
    <xf numFmtId="0" fontId="102" fillId="68" borderId="96" applyNumberFormat="0" applyAlignment="0" applyProtection="0"/>
    <xf numFmtId="0" fontId="95" fillId="81" borderId="96" applyNumberFormat="0" applyAlignment="0" applyProtection="0"/>
    <xf numFmtId="0" fontId="95" fillId="81" borderId="96" applyNumberFormat="0" applyAlignment="0" applyProtection="0"/>
    <xf numFmtId="0" fontId="87" fillId="84" borderId="98" applyNumberFormat="0" applyFont="0" applyAlignment="0" applyProtection="0"/>
    <xf numFmtId="0" fontId="96" fillId="81" borderId="106" applyNumberFormat="0" applyAlignment="0" applyProtection="0"/>
    <xf numFmtId="0" fontId="103" fillId="0" borderId="107" applyNumberFormat="0" applyFill="0" applyAlignment="0" applyProtection="0"/>
    <xf numFmtId="0" fontId="92" fillId="81" borderId="95" applyNumberFormat="0" applyAlignment="0" applyProtection="0"/>
    <xf numFmtId="0" fontId="96" fillId="81" borderId="96" applyNumberFormat="0" applyAlignment="0" applyProtection="0"/>
    <xf numFmtId="49" fontId="76" fillId="0" borderId="99" applyNumberFormat="0" applyFill="0" applyBorder="0" applyProtection="0">
      <alignment horizontal="left" vertical="center"/>
    </xf>
    <xf numFmtId="0" fontId="96" fillId="81" borderId="106" applyNumberFormat="0" applyAlignment="0" applyProtection="0"/>
    <xf numFmtId="0" fontId="77" fillId="59" borderId="99">
      <alignment horizontal="right" vertical="center"/>
    </xf>
    <xf numFmtId="0" fontId="102" fillId="68" borderId="96" applyNumberFormat="0" applyAlignment="0" applyProtection="0"/>
    <xf numFmtId="0" fontId="96" fillId="81" borderId="96" applyNumberFormat="0" applyAlignment="0" applyProtection="0"/>
    <xf numFmtId="4" fontId="77" fillId="59" borderId="99">
      <alignment horizontal="right" vertical="center"/>
    </xf>
    <xf numFmtId="0" fontId="104" fillId="0" borderId="97" applyNumberFormat="0" applyFill="0" applyAlignment="0" applyProtection="0"/>
    <xf numFmtId="0" fontId="103" fillId="0" borderId="97" applyNumberFormat="0" applyFill="0" applyAlignment="0" applyProtection="0"/>
    <xf numFmtId="0" fontId="102" fillId="68" borderId="96" applyNumberFormat="0" applyAlignment="0" applyProtection="0"/>
    <xf numFmtId="0" fontId="102" fillId="68" borderId="96" applyNumberFormat="0" applyAlignment="0" applyProtection="0"/>
    <xf numFmtId="0" fontId="96" fillId="81" borderId="96" applyNumberFormat="0" applyAlignment="0" applyProtection="0"/>
    <xf numFmtId="0" fontId="103" fillId="0" borderId="97" applyNumberFormat="0" applyFill="0" applyAlignment="0" applyProtection="0"/>
    <xf numFmtId="0" fontId="104" fillId="0" borderId="97" applyNumberFormat="0" applyFill="0" applyAlignment="0" applyProtection="0"/>
    <xf numFmtId="0" fontId="101" fillId="68" borderId="96" applyNumberFormat="0" applyAlignment="0" applyProtection="0"/>
    <xf numFmtId="0" fontId="77" fillId="59" borderId="99">
      <alignment horizontal="right" vertical="center"/>
    </xf>
    <xf numFmtId="0" fontId="103" fillId="0" borderId="97" applyNumberFormat="0" applyFill="0" applyAlignment="0" applyProtection="0"/>
    <xf numFmtId="0" fontId="103" fillId="0" borderId="97" applyNumberFormat="0" applyFill="0" applyAlignment="0" applyProtection="0"/>
    <xf numFmtId="0" fontId="91" fillId="81" borderId="95" applyNumberFormat="0" applyAlignment="0" applyProtection="0"/>
    <xf numFmtId="0" fontId="104" fillId="0" borderId="97" applyNumberFormat="0" applyFill="0" applyAlignment="0" applyProtection="0"/>
    <xf numFmtId="0" fontId="92" fillId="81" borderId="95" applyNumberFormat="0" applyAlignment="0" applyProtection="0"/>
    <xf numFmtId="0" fontId="92" fillId="81" borderId="95" applyNumberFormat="0" applyAlignment="0" applyProtection="0"/>
    <xf numFmtId="0" fontId="102" fillId="68" borderId="96" applyNumberFormat="0" applyAlignment="0" applyProtection="0"/>
    <xf numFmtId="0" fontId="104" fillId="0" borderId="97" applyNumberFormat="0" applyFill="0" applyAlignment="0" applyProtection="0"/>
    <xf numFmtId="0" fontId="77" fillId="58" borderId="99">
      <alignment horizontal="right" vertical="center"/>
    </xf>
    <xf numFmtId="0" fontId="101" fillId="68" borderId="96" applyNumberFormat="0" applyAlignment="0" applyProtection="0"/>
    <xf numFmtId="0" fontId="77" fillId="59" borderId="99">
      <alignment horizontal="right" vertical="center"/>
    </xf>
    <xf numFmtId="0" fontId="104" fillId="0" borderId="97" applyNumberFormat="0" applyFill="0" applyAlignment="0" applyProtection="0"/>
    <xf numFmtId="0" fontId="103" fillId="0" borderId="97" applyNumberFormat="0" applyFill="0" applyAlignment="0" applyProtection="0"/>
    <xf numFmtId="0" fontId="92" fillId="81" borderId="100" applyNumberFormat="0" applyAlignment="0" applyProtection="0"/>
    <xf numFmtId="0" fontId="92" fillId="81" borderId="95" applyNumberFormat="0" applyAlignment="0" applyProtection="0"/>
    <xf numFmtId="0" fontId="104" fillId="0" borderId="97" applyNumberFormat="0" applyFill="0" applyAlignment="0" applyProtection="0"/>
    <xf numFmtId="0" fontId="87" fillId="84" borderId="98" applyNumberFormat="0" applyFont="0" applyAlignment="0" applyProtection="0"/>
    <xf numFmtId="0" fontId="95" fillId="81" borderId="96" applyNumberFormat="0" applyAlignment="0" applyProtection="0"/>
    <xf numFmtId="0" fontId="102" fillId="68" borderId="106" applyNumberFormat="0" applyAlignment="0" applyProtection="0"/>
    <xf numFmtId="0" fontId="92" fillId="81" borderId="95" applyNumberFormat="0" applyAlignment="0" applyProtection="0"/>
    <xf numFmtId="0" fontId="103" fillId="0" borderId="97" applyNumberFormat="0" applyFill="0" applyAlignment="0" applyProtection="0"/>
    <xf numFmtId="0" fontId="104" fillId="0" borderId="97" applyNumberFormat="0" applyFill="0" applyAlignment="0" applyProtection="0"/>
    <xf numFmtId="0" fontId="102" fillId="68" borderId="96" applyNumberFormat="0" applyAlignment="0" applyProtection="0"/>
    <xf numFmtId="0" fontId="87" fillId="84" borderId="98" applyNumberFormat="0" applyFont="0" applyAlignment="0" applyProtection="0"/>
    <xf numFmtId="0" fontId="77" fillId="59" borderId="99">
      <alignment horizontal="right" vertical="center"/>
    </xf>
    <xf numFmtId="0" fontId="92" fillId="81" borderId="95" applyNumberFormat="0" applyAlignment="0" applyProtection="0"/>
    <xf numFmtId="0" fontId="95" fillId="81" borderId="96" applyNumberFormat="0" applyAlignment="0" applyProtection="0"/>
    <xf numFmtId="0" fontId="133" fillId="0" borderId="94" applyFill="0" applyBorder="0">
      <alignment vertical="center"/>
    </xf>
    <xf numFmtId="4" fontId="77" fillId="59" borderId="99">
      <alignment horizontal="right" vertical="center"/>
    </xf>
    <xf numFmtId="0" fontId="91" fillId="81" borderId="100" applyNumberFormat="0" applyAlignment="0" applyProtection="0"/>
    <xf numFmtId="0" fontId="96" fillId="81" borderId="96" applyNumberFormat="0" applyAlignment="0" applyProtection="0"/>
    <xf numFmtId="0" fontId="104" fillId="0" borderId="97" applyNumberFormat="0" applyFill="0" applyAlignment="0" applyProtection="0"/>
    <xf numFmtId="0" fontId="87" fillId="84" borderId="98" applyNumberFormat="0" applyFont="0" applyAlignment="0" applyProtection="0"/>
    <xf numFmtId="0" fontId="92" fillId="81" borderId="95" applyNumberFormat="0" applyAlignment="0" applyProtection="0"/>
    <xf numFmtId="0" fontId="103" fillId="0" borderId="97" applyNumberFormat="0" applyFill="0" applyAlignment="0" applyProtection="0"/>
    <xf numFmtId="0" fontId="96" fillId="81" borderId="96" applyNumberFormat="0" applyAlignment="0" applyProtection="0"/>
    <xf numFmtId="0" fontId="101" fillId="68" borderId="96" applyNumberFormat="0" applyAlignment="0" applyProtection="0"/>
    <xf numFmtId="0" fontId="91" fillId="81" borderId="95" applyNumberFormat="0" applyAlignment="0" applyProtection="0"/>
    <xf numFmtId="0" fontId="96" fillId="81" borderId="96" applyNumberFormat="0" applyAlignment="0" applyProtection="0"/>
    <xf numFmtId="49" fontId="47" fillId="0" borderId="99" applyNumberFormat="0" applyFont="0" applyFill="0" applyBorder="0" applyProtection="0">
      <alignment horizontal="left" vertical="center" indent="2"/>
    </xf>
    <xf numFmtId="0" fontId="102" fillId="68" borderId="96" applyNumberFormat="0" applyAlignment="0" applyProtection="0"/>
    <xf numFmtId="0" fontId="95" fillId="81" borderId="106" applyNumberFormat="0" applyAlignment="0" applyProtection="0"/>
    <xf numFmtId="0" fontId="96" fillId="81" borderId="96" applyNumberFormat="0" applyAlignment="0" applyProtection="0"/>
    <xf numFmtId="0" fontId="104" fillId="0" borderId="97" applyNumberFormat="0" applyFill="0" applyAlignment="0" applyProtection="0"/>
    <xf numFmtId="0" fontId="104" fillId="0" borderId="97" applyNumberFormat="0" applyFill="0" applyAlignment="0" applyProtection="0"/>
    <xf numFmtId="0" fontId="102" fillId="68" borderId="96" applyNumberFormat="0" applyAlignment="0" applyProtection="0"/>
    <xf numFmtId="0" fontId="96" fillId="81" borderId="96" applyNumberFormat="0" applyAlignment="0" applyProtection="0"/>
    <xf numFmtId="0" fontId="104" fillId="0" borderId="97" applyNumberFormat="0" applyFill="0" applyAlignment="0" applyProtection="0"/>
    <xf numFmtId="0" fontId="10" fillId="84" borderId="103" applyNumberFormat="0" applyFont="0" applyAlignment="0" applyProtection="0"/>
    <xf numFmtId="0" fontId="102" fillId="68" borderId="96" applyNumberFormat="0" applyAlignment="0" applyProtection="0"/>
    <xf numFmtId="0" fontId="87" fillId="84" borderId="98" applyNumberFormat="0" applyFont="0" applyAlignment="0" applyProtection="0"/>
    <xf numFmtId="49" fontId="47" fillId="0" borderId="99" applyNumberFormat="0" applyFont="0" applyFill="0" applyBorder="0" applyProtection="0">
      <alignment horizontal="left" vertical="center" indent="2"/>
    </xf>
    <xf numFmtId="0" fontId="77" fillId="59" borderId="99">
      <alignment horizontal="right" vertical="center"/>
    </xf>
    <xf numFmtId="0" fontId="102" fillId="68" borderId="96" applyNumberFormat="0" applyAlignment="0" applyProtection="0"/>
    <xf numFmtId="4" fontId="77" fillId="58" borderId="99">
      <alignment horizontal="right" vertical="center"/>
    </xf>
    <xf numFmtId="0" fontId="95" fillId="81" borderId="96" applyNumberFormat="0" applyAlignment="0" applyProtection="0"/>
    <xf numFmtId="0" fontId="87" fillId="84" borderId="98" applyNumberFormat="0" applyFont="0" applyAlignment="0" applyProtection="0"/>
    <xf numFmtId="0" fontId="87" fillId="84" borderId="98" applyNumberFormat="0" applyFont="0" applyAlignment="0" applyProtection="0"/>
    <xf numFmtId="0" fontId="91" fillId="81" borderId="95" applyNumberFormat="0" applyAlignment="0" applyProtection="0"/>
    <xf numFmtId="0" fontId="87" fillId="84" borderId="103" applyNumberFormat="0" applyFont="0" applyAlignment="0" applyProtection="0"/>
    <xf numFmtId="0" fontId="87" fillId="84" borderId="103" applyNumberFormat="0" applyFont="0" applyAlignment="0" applyProtection="0"/>
    <xf numFmtId="0" fontId="96" fillId="81" borderId="96" applyNumberFormat="0" applyAlignment="0" applyProtection="0"/>
    <xf numFmtId="0" fontId="92" fillId="81" borderId="95" applyNumberFormat="0" applyAlignment="0" applyProtection="0"/>
    <xf numFmtId="0" fontId="91" fillId="81" borderId="105" applyNumberFormat="0" applyAlignment="0" applyProtection="0"/>
    <xf numFmtId="0" fontId="102" fillId="68" borderId="106" applyNumberFormat="0" applyAlignment="0" applyProtection="0"/>
    <xf numFmtId="171" fontId="47" fillId="62" borderId="104" applyNumberFormat="0" applyFont="0" applyBorder="0" applyAlignment="0" applyProtection="0">
      <alignment horizontal="right" vertical="center"/>
    </xf>
    <xf numFmtId="0" fontId="92" fillId="81" borderId="95" applyNumberFormat="0" applyAlignment="0" applyProtection="0"/>
    <xf numFmtId="0" fontId="47" fillId="61" borderId="99"/>
    <xf numFmtId="0" fontId="95" fillId="81" borderId="96" applyNumberFormat="0" applyAlignment="0" applyProtection="0"/>
    <xf numFmtId="0" fontId="104" fillId="0" borderId="97" applyNumberFormat="0" applyFill="0" applyAlignment="0" applyProtection="0"/>
    <xf numFmtId="0" fontId="87" fillId="84" borderId="98" applyNumberFormat="0" applyFont="0" applyAlignment="0" applyProtection="0"/>
    <xf numFmtId="0" fontId="96" fillId="81" borderId="96" applyNumberFormat="0" applyAlignment="0" applyProtection="0"/>
    <xf numFmtId="0" fontId="78" fillId="58" borderId="99">
      <alignment horizontal="right" vertical="center"/>
    </xf>
    <xf numFmtId="0" fontId="102" fillId="68" borderId="96" applyNumberFormat="0" applyAlignment="0" applyProtection="0"/>
    <xf numFmtId="0" fontId="96" fillId="81" borderId="106" applyNumberFormat="0" applyAlignment="0" applyProtection="0"/>
    <xf numFmtId="0" fontId="96" fillId="81" borderId="96" applyNumberFormat="0" applyAlignment="0" applyProtection="0"/>
    <xf numFmtId="0" fontId="96" fillId="81" borderId="101" applyNumberFormat="0" applyAlignment="0" applyProtection="0"/>
    <xf numFmtId="171" fontId="47" fillId="62" borderId="99" applyNumberFormat="0" applyFont="0" applyBorder="0" applyAlignment="0" applyProtection="0">
      <alignment horizontal="right" vertical="center"/>
    </xf>
    <xf numFmtId="0" fontId="10" fillId="84" borderId="98" applyNumberFormat="0" applyFont="0" applyAlignment="0" applyProtection="0"/>
    <xf numFmtId="0" fontId="47" fillId="0" borderId="104" applyNumberFormat="0" applyFill="0" applyAlignment="0" applyProtection="0"/>
    <xf numFmtId="0" fontId="87" fillId="84" borderId="98" applyNumberFormat="0" applyFont="0" applyAlignment="0" applyProtection="0"/>
    <xf numFmtId="4" fontId="47" fillId="0" borderId="99" applyFill="0" applyBorder="0" applyProtection="0">
      <alignment horizontal="right" vertical="center"/>
    </xf>
    <xf numFmtId="0" fontId="96" fillId="81" borderId="101" applyNumberFormat="0" applyAlignment="0" applyProtection="0"/>
    <xf numFmtId="0" fontId="92" fillId="81" borderId="95" applyNumberFormat="0" applyAlignment="0" applyProtection="0"/>
    <xf numFmtId="0" fontId="96" fillId="81" borderId="96" applyNumberFormat="0" applyAlignment="0" applyProtection="0"/>
    <xf numFmtId="0" fontId="92" fillId="81" borderId="95" applyNumberFormat="0" applyAlignment="0" applyProtection="0"/>
    <xf numFmtId="0" fontId="103" fillId="0" borderId="97" applyNumberFormat="0" applyFill="0" applyAlignment="0" applyProtection="0"/>
    <xf numFmtId="0" fontId="92" fillId="81" borderId="95" applyNumberFormat="0" applyAlignment="0" applyProtection="0"/>
    <xf numFmtId="0" fontId="103" fillId="0" borderId="102" applyNumberFormat="0" applyFill="0" applyAlignment="0" applyProtection="0"/>
    <xf numFmtId="0" fontId="95" fillId="81" borderId="96" applyNumberFormat="0" applyAlignment="0" applyProtection="0"/>
    <xf numFmtId="4" fontId="47" fillId="0" borderId="99">
      <alignment horizontal="right" vertical="center"/>
    </xf>
    <xf numFmtId="0" fontId="87" fillId="84" borderId="98" applyNumberFormat="0" applyFont="0" applyAlignment="0" applyProtection="0"/>
    <xf numFmtId="0" fontId="104" fillId="0" borderId="97" applyNumberFormat="0" applyFill="0" applyAlignment="0" applyProtection="0"/>
    <xf numFmtId="0" fontId="102" fillId="68" borderId="101" applyNumberFormat="0" applyAlignment="0" applyProtection="0"/>
    <xf numFmtId="0" fontId="96" fillId="81" borderId="96" applyNumberFormat="0" applyAlignment="0" applyProtection="0"/>
    <xf numFmtId="0" fontId="92" fillId="81" borderId="95" applyNumberFormat="0" applyAlignment="0" applyProtection="0"/>
    <xf numFmtId="0" fontId="103" fillId="0" borderId="97" applyNumberFormat="0" applyFill="0" applyAlignment="0" applyProtection="0"/>
    <xf numFmtId="0" fontId="77" fillId="59" borderId="99">
      <alignment horizontal="right" vertical="center"/>
    </xf>
    <xf numFmtId="49" fontId="47" fillId="0" borderId="99" applyNumberFormat="0" applyFont="0" applyFill="0" applyBorder="0" applyProtection="0">
      <alignment horizontal="left" vertical="center" indent="2"/>
    </xf>
    <xf numFmtId="0" fontId="96" fillId="81" borderId="96" applyNumberFormat="0" applyAlignment="0" applyProtection="0"/>
    <xf numFmtId="0" fontId="78" fillId="58" borderId="99">
      <alignment horizontal="right" vertical="center"/>
    </xf>
    <xf numFmtId="0" fontId="87" fillId="84" borderId="98" applyNumberFormat="0" applyFont="0" applyAlignment="0" applyProtection="0"/>
    <xf numFmtId="0" fontId="96" fillId="81" borderId="96" applyNumberFormat="0" applyAlignment="0" applyProtection="0"/>
    <xf numFmtId="0" fontId="77" fillId="59" borderId="99">
      <alignment horizontal="right" vertical="center"/>
    </xf>
    <xf numFmtId="0" fontId="91" fillId="81" borderId="95" applyNumberFormat="0" applyAlignment="0" applyProtection="0"/>
    <xf numFmtId="0" fontId="77" fillId="58" borderId="99">
      <alignment horizontal="right" vertical="center"/>
    </xf>
    <xf numFmtId="171" fontId="47" fillId="62" borderId="104" applyNumberFormat="0" applyFont="0" applyBorder="0" applyAlignment="0" applyProtection="0">
      <alignment horizontal="right" vertical="center"/>
    </xf>
    <xf numFmtId="0" fontId="101" fillId="68" borderId="96" applyNumberFormat="0" applyAlignment="0" applyProtection="0"/>
    <xf numFmtId="0" fontId="102" fillId="68" borderId="96" applyNumberFormat="0" applyAlignment="0" applyProtection="0"/>
    <xf numFmtId="0" fontId="104" fillId="0" borderId="97" applyNumberFormat="0" applyFill="0" applyAlignment="0" applyProtection="0"/>
    <xf numFmtId="0" fontId="10" fillId="84" borderId="103" applyNumberFormat="0" applyFont="0" applyAlignment="0" applyProtection="0"/>
    <xf numFmtId="49" fontId="47" fillId="0" borderId="99" applyNumberFormat="0" applyFont="0" applyFill="0" applyBorder="0" applyProtection="0">
      <alignment horizontal="left" vertical="center" indent="2"/>
    </xf>
    <xf numFmtId="0" fontId="95" fillId="81" borderId="96" applyNumberFormat="0" applyAlignment="0" applyProtection="0"/>
    <xf numFmtId="0" fontId="102" fillId="68" borderId="96" applyNumberFormat="0" applyAlignment="0" applyProtection="0"/>
    <xf numFmtId="0" fontId="103" fillId="0" borderId="97" applyNumberFormat="0" applyFill="0" applyAlignment="0" applyProtection="0"/>
    <xf numFmtId="0" fontId="101" fillId="68" borderId="106" applyNumberFormat="0" applyAlignment="0" applyProtection="0"/>
    <xf numFmtId="0" fontId="87" fillId="84" borderId="98" applyNumberFormat="0" applyFont="0" applyAlignment="0" applyProtection="0"/>
    <xf numFmtId="0" fontId="91" fillId="81" borderId="95" applyNumberFormat="0" applyAlignment="0" applyProtection="0"/>
    <xf numFmtId="0" fontId="95" fillId="81" borderId="96" applyNumberFormat="0" applyAlignment="0" applyProtection="0"/>
    <xf numFmtId="0" fontId="96" fillId="81" borderId="96" applyNumberFormat="0" applyAlignment="0" applyProtection="0"/>
    <xf numFmtId="4" fontId="78" fillId="58" borderId="99">
      <alignment horizontal="right" vertical="center"/>
    </xf>
    <xf numFmtId="0" fontId="103" fillId="0" borderId="97" applyNumberFormat="0" applyFill="0" applyAlignment="0" applyProtection="0"/>
    <xf numFmtId="0" fontId="102" fillId="68" borderId="96" applyNumberFormat="0" applyAlignment="0" applyProtection="0"/>
    <xf numFmtId="0" fontId="92" fillId="81" borderId="95" applyNumberFormat="0" applyAlignment="0" applyProtection="0"/>
    <xf numFmtId="0" fontId="87" fillId="84" borderId="98" applyNumberFormat="0" applyFont="0" applyAlignment="0" applyProtection="0"/>
    <xf numFmtId="0" fontId="87" fillId="84" borderId="98" applyNumberFormat="0" applyFont="0" applyAlignment="0" applyProtection="0"/>
    <xf numFmtId="0" fontId="96" fillId="81" borderId="96" applyNumberFormat="0" applyAlignment="0" applyProtection="0"/>
    <xf numFmtId="0" fontId="96" fillId="81" borderId="96" applyNumberFormat="0" applyAlignment="0" applyProtection="0"/>
    <xf numFmtId="0" fontId="101" fillId="68" borderId="96" applyNumberFormat="0" applyAlignment="0" applyProtection="0"/>
    <xf numFmtId="0" fontId="102" fillId="68" borderId="96" applyNumberFormat="0" applyAlignment="0" applyProtection="0"/>
    <xf numFmtId="0" fontId="104" fillId="0" borderId="97" applyNumberFormat="0" applyFill="0" applyAlignment="0" applyProtection="0"/>
    <xf numFmtId="0" fontId="95" fillId="81" borderId="96" applyNumberFormat="0" applyAlignment="0" applyProtection="0"/>
    <xf numFmtId="0" fontId="92" fillId="81" borderId="95" applyNumberFormat="0" applyAlignment="0" applyProtection="0"/>
    <xf numFmtId="0" fontId="95" fillId="81" borderId="96" applyNumberFormat="0" applyAlignment="0" applyProtection="0"/>
    <xf numFmtId="0" fontId="92" fillId="81" borderId="95" applyNumberFormat="0" applyAlignment="0" applyProtection="0"/>
    <xf numFmtId="0" fontId="96" fillId="81" borderId="96" applyNumberFormat="0" applyAlignment="0" applyProtection="0"/>
    <xf numFmtId="0" fontId="104" fillId="0" borderId="97" applyNumberFormat="0" applyFill="0" applyAlignment="0" applyProtection="0"/>
    <xf numFmtId="0" fontId="87" fillId="84" borderId="98" applyNumberFormat="0" applyFont="0" applyAlignment="0" applyProtection="0"/>
    <xf numFmtId="0" fontId="91" fillId="81" borderId="95" applyNumberFormat="0" applyAlignment="0" applyProtection="0"/>
    <xf numFmtId="4" fontId="47" fillId="0" borderId="99">
      <alignment horizontal="right" vertical="center"/>
    </xf>
    <xf numFmtId="0" fontId="95" fillId="81" borderId="96" applyNumberFormat="0" applyAlignment="0" applyProtection="0"/>
    <xf numFmtId="0" fontId="92" fillId="81" borderId="95" applyNumberFormat="0" applyAlignment="0" applyProtection="0"/>
    <xf numFmtId="0" fontId="87" fillId="84" borderId="98" applyNumberFormat="0" applyFont="0" applyAlignment="0" applyProtection="0"/>
    <xf numFmtId="0" fontId="92" fillId="81" borderId="95" applyNumberFormat="0" applyAlignment="0" applyProtection="0"/>
    <xf numFmtId="0" fontId="103" fillId="0" borderId="97" applyNumberFormat="0" applyFill="0" applyAlignment="0" applyProtection="0"/>
    <xf numFmtId="0" fontId="77" fillId="59" borderId="99">
      <alignment horizontal="right" vertical="center"/>
    </xf>
    <xf numFmtId="0" fontId="101" fillId="68" borderId="96" applyNumberFormat="0" applyAlignment="0" applyProtection="0"/>
    <xf numFmtId="0" fontId="102" fillId="68" borderId="96" applyNumberFormat="0" applyAlignment="0" applyProtection="0"/>
    <xf numFmtId="0" fontId="102" fillId="68" borderId="96" applyNumberFormat="0" applyAlignment="0" applyProtection="0"/>
    <xf numFmtId="0" fontId="96" fillId="81" borderId="96" applyNumberFormat="0" applyAlignment="0" applyProtection="0"/>
    <xf numFmtId="0" fontId="78" fillId="58" borderId="99">
      <alignment horizontal="right" vertical="center"/>
    </xf>
    <xf numFmtId="0" fontId="104" fillId="0" borderId="97" applyNumberFormat="0" applyFill="0" applyAlignment="0" applyProtection="0"/>
    <xf numFmtId="0" fontId="77" fillId="59" borderId="99">
      <alignment horizontal="right" vertical="center"/>
    </xf>
    <xf numFmtId="0" fontId="96" fillId="81" borderId="96" applyNumberFormat="0" applyAlignment="0" applyProtection="0"/>
    <xf numFmtId="0" fontId="102" fillId="68" borderId="96" applyNumberFormat="0" applyAlignment="0" applyProtection="0"/>
    <xf numFmtId="0" fontId="92" fillId="81" borderId="95" applyNumberFormat="0" applyAlignment="0" applyProtection="0"/>
    <xf numFmtId="4" fontId="47" fillId="0" borderId="99" applyFill="0" applyBorder="0" applyProtection="0">
      <alignment horizontal="right" vertical="center"/>
    </xf>
    <xf numFmtId="0" fontId="101" fillId="68" borderId="96" applyNumberFormat="0" applyAlignment="0" applyProtection="0"/>
    <xf numFmtId="0" fontId="77" fillId="59" borderId="99">
      <alignment horizontal="right" vertical="center"/>
    </xf>
    <xf numFmtId="0" fontId="92" fillId="81" borderId="95" applyNumberFormat="0" applyAlignment="0" applyProtection="0"/>
    <xf numFmtId="0" fontId="95" fillId="81" borderId="96" applyNumberFormat="0" applyAlignment="0" applyProtection="0"/>
    <xf numFmtId="0" fontId="47" fillId="0" borderId="104" applyNumberFormat="0" applyFill="0" applyAlignment="0" applyProtection="0"/>
    <xf numFmtId="0" fontId="92" fillId="81" borderId="100" applyNumberFormat="0" applyAlignment="0" applyProtection="0"/>
    <xf numFmtId="0" fontId="102" fillId="68" borderId="106" applyNumberFormat="0" applyAlignment="0" applyProtection="0"/>
    <xf numFmtId="0" fontId="91" fillId="81" borderId="95" applyNumberFormat="0" applyAlignment="0" applyProtection="0"/>
    <xf numFmtId="0" fontId="92" fillId="81" borderId="95" applyNumberFormat="0" applyAlignment="0" applyProtection="0"/>
    <xf numFmtId="0" fontId="103" fillId="0" borderId="97" applyNumberFormat="0" applyFill="0" applyAlignment="0" applyProtection="0"/>
    <xf numFmtId="4" fontId="77" fillId="59" borderId="99">
      <alignment horizontal="right" vertical="center"/>
    </xf>
    <xf numFmtId="4" fontId="77" fillId="59" borderId="99">
      <alignment horizontal="right" vertical="center"/>
    </xf>
    <xf numFmtId="0" fontId="92" fillId="81" borderId="95" applyNumberFormat="0" applyAlignment="0" applyProtection="0"/>
    <xf numFmtId="0" fontId="102" fillId="68" borderId="96" applyNumberFormat="0" applyAlignment="0" applyProtection="0"/>
    <xf numFmtId="0" fontId="102" fillId="68" borderId="96" applyNumberFormat="0" applyAlignment="0" applyProtection="0"/>
    <xf numFmtId="0" fontId="95" fillId="81" borderId="96" applyNumberFormat="0" applyAlignment="0" applyProtection="0"/>
    <xf numFmtId="0" fontId="77" fillId="59" borderId="99">
      <alignment horizontal="right" vertical="center"/>
    </xf>
    <xf numFmtId="0" fontId="96" fillId="81" borderId="96" applyNumberFormat="0" applyAlignment="0" applyProtection="0"/>
    <xf numFmtId="0" fontId="104" fillId="0" borderId="97" applyNumberFormat="0" applyFill="0" applyAlignment="0" applyProtection="0"/>
    <xf numFmtId="0" fontId="102" fillId="68" borderId="96" applyNumberFormat="0" applyAlignment="0" applyProtection="0"/>
    <xf numFmtId="0" fontId="101" fillId="68" borderId="96" applyNumberFormat="0" applyAlignment="0" applyProtection="0"/>
    <xf numFmtId="0" fontId="103" fillId="0" borderId="97" applyNumberFormat="0" applyFill="0" applyAlignment="0" applyProtection="0"/>
    <xf numFmtId="0" fontId="101" fillId="68" borderId="96" applyNumberFormat="0" applyAlignment="0" applyProtection="0"/>
    <xf numFmtId="0" fontId="92" fillId="81" borderId="95" applyNumberFormat="0" applyAlignment="0" applyProtection="0"/>
    <xf numFmtId="0" fontId="104" fillId="0" borderId="97" applyNumberFormat="0" applyFill="0" applyAlignment="0" applyProtection="0"/>
    <xf numFmtId="0" fontId="10" fillId="84" borderId="98" applyNumberFormat="0" applyFont="0" applyAlignment="0" applyProtection="0"/>
    <xf numFmtId="0" fontId="96" fillId="81" borderId="96" applyNumberFormat="0" applyAlignment="0" applyProtection="0"/>
    <xf numFmtId="171" fontId="47" fillId="62" borderId="99" applyNumberFormat="0" applyFont="0" applyBorder="0" applyAlignment="0" applyProtection="0">
      <alignment horizontal="right" vertical="center"/>
    </xf>
    <xf numFmtId="0" fontId="95" fillId="81" borderId="96" applyNumberFormat="0" applyAlignment="0" applyProtection="0"/>
    <xf numFmtId="0" fontId="91" fillId="81" borderId="95" applyNumberFormat="0" applyAlignment="0" applyProtection="0"/>
    <xf numFmtId="0" fontId="96" fillId="81" borderId="96" applyNumberFormat="0" applyAlignment="0" applyProtection="0"/>
    <xf numFmtId="0" fontId="102" fillId="68" borderId="96" applyNumberFormat="0" applyAlignment="0" applyProtection="0"/>
    <xf numFmtId="0" fontId="104" fillId="0" borderId="97" applyNumberFormat="0" applyFill="0" applyAlignment="0" applyProtection="0"/>
    <xf numFmtId="0" fontId="102" fillId="68" borderId="96" applyNumberFormat="0" applyAlignment="0" applyProtection="0"/>
    <xf numFmtId="0" fontId="87" fillId="84" borderId="98" applyNumberFormat="0" applyFont="0" applyAlignment="0" applyProtection="0"/>
    <xf numFmtId="4" fontId="47" fillId="0" borderId="104">
      <alignment horizontal="right" vertical="center"/>
    </xf>
    <xf numFmtId="0" fontId="92" fillId="81" borderId="95" applyNumberFormat="0" applyAlignment="0" applyProtection="0"/>
    <xf numFmtId="0" fontId="102" fillId="68" borderId="96" applyNumberFormat="0" applyAlignment="0" applyProtection="0"/>
    <xf numFmtId="0" fontId="87" fillId="84" borderId="98" applyNumberFormat="0" applyFont="0" applyAlignment="0" applyProtection="0"/>
    <xf numFmtId="0" fontId="95" fillId="81" borderId="96" applyNumberFormat="0" applyAlignment="0" applyProtection="0"/>
    <xf numFmtId="0" fontId="104" fillId="0" borderId="97" applyNumberFormat="0" applyFill="0" applyAlignment="0" applyProtection="0"/>
    <xf numFmtId="4" fontId="77" fillId="59" borderId="99">
      <alignment horizontal="right" vertical="center"/>
    </xf>
    <xf numFmtId="4" fontId="77" fillId="59" borderId="99">
      <alignment horizontal="right" vertical="center"/>
    </xf>
    <xf numFmtId="0" fontId="87" fillId="84" borderId="98" applyNumberFormat="0" applyFont="0" applyAlignment="0" applyProtection="0"/>
    <xf numFmtId="0" fontId="87" fillId="84" borderId="98" applyNumberFormat="0" applyFont="0" applyAlignment="0" applyProtection="0"/>
    <xf numFmtId="0" fontId="103" fillId="0" borderId="97" applyNumberFormat="0" applyFill="0" applyAlignment="0" applyProtection="0"/>
    <xf numFmtId="0" fontId="102" fillId="68" borderId="96" applyNumberFormat="0" applyAlignment="0" applyProtection="0"/>
    <xf numFmtId="4" fontId="77" fillId="59" borderId="99">
      <alignment horizontal="right" vertical="center"/>
    </xf>
    <xf numFmtId="0" fontId="10" fillId="84" borderId="103" applyNumberFormat="0" applyFont="0" applyAlignment="0" applyProtection="0"/>
    <xf numFmtId="0" fontId="101" fillId="68" borderId="96" applyNumberFormat="0" applyAlignment="0" applyProtection="0"/>
    <xf numFmtId="0" fontId="78" fillId="58" borderId="99">
      <alignment horizontal="right" vertical="center"/>
    </xf>
    <xf numFmtId="0" fontId="96" fillId="81" borderId="96" applyNumberFormat="0" applyAlignment="0" applyProtection="0"/>
    <xf numFmtId="0" fontId="102" fillId="68" borderId="96" applyNumberFormat="0" applyAlignment="0" applyProtection="0"/>
    <xf numFmtId="0" fontId="103" fillId="0" borderId="97" applyNumberFormat="0" applyFill="0" applyAlignment="0" applyProtection="0"/>
    <xf numFmtId="0" fontId="101" fillId="68" borderId="96" applyNumberFormat="0" applyAlignment="0" applyProtection="0"/>
    <xf numFmtId="49" fontId="76" fillId="0" borderId="104" applyNumberFormat="0" applyFill="0" applyBorder="0" applyProtection="0">
      <alignment horizontal="left" vertical="center"/>
    </xf>
    <xf numFmtId="0" fontId="104" fillId="0" borderId="97" applyNumberFormat="0" applyFill="0" applyAlignment="0" applyProtection="0"/>
    <xf numFmtId="0" fontId="77" fillId="59" borderId="99">
      <alignment horizontal="right" vertical="center"/>
    </xf>
    <xf numFmtId="0" fontId="91" fillId="81" borderId="95" applyNumberFormat="0" applyAlignment="0" applyProtection="0"/>
    <xf numFmtId="0" fontId="47" fillId="61" borderId="99"/>
    <xf numFmtId="0" fontId="104" fillId="0" borderId="97" applyNumberFormat="0" applyFill="0" applyAlignment="0" applyProtection="0"/>
    <xf numFmtId="0" fontId="104" fillId="0" borderId="97" applyNumberFormat="0" applyFill="0" applyAlignment="0" applyProtection="0"/>
    <xf numFmtId="0" fontId="102" fillId="68" borderId="96" applyNumberFormat="0" applyAlignment="0" applyProtection="0"/>
    <xf numFmtId="0" fontId="101" fillId="68" borderId="96" applyNumberFormat="0" applyAlignment="0" applyProtection="0"/>
    <xf numFmtId="0" fontId="96" fillId="81" borderId="96" applyNumberFormat="0" applyAlignment="0" applyProtection="0"/>
    <xf numFmtId="0" fontId="103" fillId="0" borderId="97" applyNumberFormat="0" applyFill="0" applyAlignment="0" applyProtection="0"/>
    <xf numFmtId="0" fontId="95" fillId="81" borderId="96" applyNumberFormat="0" applyAlignment="0" applyProtection="0"/>
    <xf numFmtId="171" fontId="47" fillId="62" borderId="99" applyNumberFormat="0" applyFont="0" applyBorder="0" applyAlignment="0" applyProtection="0">
      <alignment horizontal="right" vertical="center"/>
    </xf>
    <xf numFmtId="0" fontId="77" fillId="59" borderId="99">
      <alignment horizontal="right" vertical="center"/>
    </xf>
    <xf numFmtId="0" fontId="77" fillId="59" borderId="99">
      <alignment horizontal="right" vertical="center"/>
    </xf>
    <xf numFmtId="0" fontId="103" fillId="0" borderId="97" applyNumberFormat="0" applyFill="0" applyAlignment="0" applyProtection="0"/>
    <xf numFmtId="0" fontId="96" fillId="81" borderId="96" applyNumberFormat="0" applyAlignment="0" applyProtection="0"/>
    <xf numFmtId="0" fontId="102" fillId="68" borderId="96" applyNumberFormat="0" applyAlignment="0" applyProtection="0"/>
    <xf numFmtId="0" fontId="101" fillId="68" borderId="96" applyNumberFormat="0" applyAlignment="0" applyProtection="0"/>
    <xf numFmtId="0" fontId="96" fillId="81" borderId="96" applyNumberFormat="0" applyAlignment="0" applyProtection="0"/>
    <xf numFmtId="0" fontId="87" fillId="84" borderId="108" applyNumberFormat="0" applyFont="0" applyAlignment="0" applyProtection="0"/>
    <xf numFmtId="0" fontId="10" fillId="84" borderId="108" applyNumberFormat="0" applyFont="0" applyAlignment="0" applyProtection="0"/>
    <xf numFmtId="0" fontId="104" fillId="0" borderId="97" applyNumberFormat="0" applyFill="0" applyAlignment="0" applyProtection="0"/>
    <xf numFmtId="0" fontId="104" fillId="0" borderId="97" applyNumberFormat="0" applyFill="0" applyAlignment="0" applyProtection="0"/>
    <xf numFmtId="0" fontId="104" fillId="0" borderId="97" applyNumberFormat="0" applyFill="0" applyAlignment="0" applyProtection="0"/>
    <xf numFmtId="0" fontId="102" fillId="68" borderId="96" applyNumberFormat="0" applyAlignment="0" applyProtection="0"/>
    <xf numFmtId="0" fontId="102" fillId="68" borderId="96" applyNumberFormat="0" applyAlignment="0" applyProtection="0"/>
    <xf numFmtId="0" fontId="102" fillId="68" borderId="96" applyNumberFormat="0" applyAlignment="0" applyProtection="0"/>
    <xf numFmtId="0" fontId="92" fillId="81" borderId="95" applyNumberFormat="0" applyAlignment="0" applyProtection="0"/>
    <xf numFmtId="0" fontId="95" fillId="81" borderId="96" applyNumberFormat="0" applyAlignment="0" applyProtection="0"/>
    <xf numFmtId="0" fontId="95" fillId="81" borderId="96" applyNumberFormat="0" applyAlignment="0" applyProtection="0"/>
    <xf numFmtId="0" fontId="95" fillId="81" borderId="96" applyNumberFormat="0" applyAlignment="0" applyProtection="0"/>
    <xf numFmtId="0" fontId="96" fillId="81" borderId="96" applyNumberFormat="0" applyAlignment="0" applyProtection="0"/>
    <xf numFmtId="0" fontId="96" fillId="81" borderId="96" applyNumberFormat="0" applyAlignment="0" applyProtection="0"/>
    <xf numFmtId="0" fontId="96" fillId="81" borderId="96" applyNumberFormat="0" applyAlignment="0" applyProtection="0"/>
    <xf numFmtId="0" fontId="96" fillId="81" borderId="96" applyNumberFormat="0" applyAlignment="0" applyProtection="0"/>
    <xf numFmtId="0" fontId="95" fillId="81" borderId="96" applyNumberFormat="0" applyAlignment="0" applyProtection="0"/>
    <xf numFmtId="0" fontId="92" fillId="81" borderId="95" applyNumberFormat="0" applyAlignment="0" applyProtection="0"/>
    <xf numFmtId="0" fontId="91" fillId="81" borderId="95" applyNumberFormat="0" applyAlignment="0" applyProtection="0"/>
    <xf numFmtId="0" fontId="91" fillId="81" borderId="95" applyNumberFormat="0" applyAlignment="0" applyProtection="0"/>
    <xf numFmtId="0" fontId="102" fillId="68" borderId="96" applyNumberFormat="0" applyAlignment="0" applyProtection="0"/>
    <xf numFmtId="0" fontId="102" fillId="68" borderId="96" applyNumberFormat="0" applyAlignment="0" applyProtection="0"/>
    <xf numFmtId="0" fontId="103" fillId="0" borderId="97" applyNumberFormat="0" applyFill="0" applyAlignment="0" applyProtection="0"/>
    <xf numFmtId="0" fontId="103" fillId="0" borderId="97" applyNumberFormat="0" applyFill="0" applyAlignment="0" applyProtection="0"/>
    <xf numFmtId="0" fontId="103" fillId="0" borderId="97" applyNumberFormat="0" applyFill="0" applyAlignment="0" applyProtection="0"/>
    <xf numFmtId="0" fontId="103" fillId="0" borderId="97" applyNumberFormat="0" applyFill="0" applyAlignment="0" applyProtection="0"/>
    <xf numFmtId="0" fontId="102" fillId="68" borderId="96" applyNumberFormat="0" applyAlignment="0" applyProtection="0"/>
    <xf numFmtId="0" fontId="91" fillId="81" borderId="95" applyNumberFormat="0" applyAlignment="0" applyProtection="0"/>
    <xf numFmtId="0" fontId="92" fillId="81" borderId="95" applyNumberFormat="0" applyAlignment="0" applyProtection="0"/>
    <xf numFmtId="0" fontId="101" fillId="68" borderId="96" applyNumberFormat="0" applyAlignment="0" applyProtection="0"/>
    <xf numFmtId="0" fontId="103" fillId="0" borderId="97" applyNumberFormat="0" applyFill="0" applyAlignment="0" applyProtection="0"/>
    <xf numFmtId="0" fontId="104" fillId="0" borderId="97" applyNumberFormat="0" applyFill="0" applyAlignment="0" applyProtection="0"/>
    <xf numFmtId="0" fontId="101" fillId="68" borderId="96" applyNumberFormat="0" applyAlignment="0" applyProtection="0"/>
    <xf numFmtId="0" fontId="87" fillId="84" borderId="98" applyNumberFormat="0" applyFont="0" applyAlignment="0" applyProtection="0"/>
    <xf numFmtId="0" fontId="87" fillId="84" borderId="108" applyNumberFormat="0" applyFont="0" applyAlignment="0" applyProtection="0"/>
    <xf numFmtId="0" fontId="92" fillId="81" borderId="105" applyNumberFormat="0" applyAlignment="0" applyProtection="0"/>
    <xf numFmtId="0" fontId="87" fillId="84" borderId="98" applyNumberFormat="0" applyFont="0" applyAlignment="0" applyProtection="0"/>
    <xf numFmtId="0" fontId="78" fillId="58" borderId="99">
      <alignment horizontal="right" vertical="center"/>
    </xf>
    <xf numFmtId="0" fontId="103" fillId="0" borderId="97" applyNumberFormat="0" applyFill="0" applyAlignment="0" applyProtection="0"/>
    <xf numFmtId="0" fontId="102" fillId="68" borderId="96" applyNumberFormat="0" applyAlignment="0" applyProtection="0"/>
    <xf numFmtId="49" fontId="76" fillId="0" borderId="99" applyNumberFormat="0" applyFill="0" applyBorder="0" applyProtection="0">
      <alignment horizontal="left" vertical="center"/>
    </xf>
    <xf numFmtId="0" fontId="104" fillId="0" borderId="97" applyNumberFormat="0" applyFill="0" applyAlignment="0" applyProtection="0"/>
    <xf numFmtId="0" fontId="104" fillId="0" borderId="97" applyNumberFormat="0" applyFill="0" applyAlignment="0" applyProtection="0"/>
    <xf numFmtId="0" fontId="10" fillId="84" borderId="108" applyNumberFormat="0" applyFont="0" applyAlignment="0" applyProtection="0"/>
    <xf numFmtId="0" fontId="102" fillId="68" borderId="106" applyNumberFormat="0" applyAlignment="0" applyProtection="0"/>
    <xf numFmtId="0" fontId="10" fillId="84" borderId="98" applyNumberFormat="0" applyFont="0" applyAlignment="0" applyProtection="0"/>
    <xf numFmtId="0" fontId="92" fillId="81" borderId="95" applyNumberFormat="0" applyAlignment="0" applyProtection="0"/>
    <xf numFmtId="0" fontId="92" fillId="81" borderId="95" applyNumberFormat="0" applyAlignment="0" applyProtection="0"/>
    <xf numFmtId="0" fontId="92" fillId="81" borderId="95" applyNumberFormat="0" applyAlignment="0" applyProtection="0"/>
    <xf numFmtId="0" fontId="10" fillId="84" borderId="98" applyNumberFormat="0" applyFont="0" applyAlignment="0" applyProtection="0"/>
    <xf numFmtId="0" fontId="87" fillId="84" borderId="98" applyNumberFormat="0" applyFont="0" applyAlignment="0" applyProtection="0"/>
    <xf numFmtId="0" fontId="87" fillId="84" borderId="98" applyNumberFormat="0" applyFont="0" applyAlignment="0" applyProtection="0"/>
    <xf numFmtId="0" fontId="92" fillId="81" borderId="105" applyNumberFormat="0" applyAlignment="0" applyProtection="0"/>
    <xf numFmtId="0" fontId="92" fillId="81" borderId="105" applyNumberFormat="0" applyAlignment="0" applyProtection="0"/>
    <xf numFmtId="4" fontId="47" fillId="0" borderId="104" applyFill="0" applyBorder="0" applyProtection="0">
      <alignment horizontal="right" vertical="center"/>
    </xf>
    <xf numFmtId="0" fontId="102" fillId="68" borderId="106" applyNumberFormat="0" applyAlignment="0" applyProtection="0"/>
    <xf numFmtId="0" fontId="95" fillId="81" borderId="96" applyNumberFormat="0" applyAlignment="0" applyProtection="0"/>
    <xf numFmtId="0" fontId="101" fillId="68" borderId="101" applyNumberFormat="0" applyAlignment="0" applyProtection="0"/>
    <xf numFmtId="0" fontId="101" fillId="68" borderId="96" applyNumberFormat="0" applyAlignment="0" applyProtection="0"/>
    <xf numFmtId="0" fontId="95" fillId="81" borderId="96" applyNumberFormat="0" applyAlignment="0" applyProtection="0"/>
    <xf numFmtId="0" fontId="104" fillId="0" borderId="102" applyNumberFormat="0" applyFill="0" applyAlignment="0" applyProtection="0"/>
    <xf numFmtId="0" fontId="104" fillId="0" borderId="102" applyNumberFormat="0" applyFill="0" applyAlignment="0" applyProtection="0"/>
    <xf numFmtId="0" fontId="77" fillId="58" borderId="99">
      <alignment horizontal="right" vertical="center"/>
    </xf>
    <xf numFmtId="4" fontId="77" fillId="58" borderId="99">
      <alignment horizontal="right" vertical="center"/>
    </xf>
    <xf numFmtId="49" fontId="47" fillId="0" borderId="99" applyNumberFormat="0" applyFont="0" applyFill="0" applyBorder="0" applyProtection="0">
      <alignment horizontal="left" vertical="center" indent="2"/>
    </xf>
    <xf numFmtId="0" fontId="77" fillId="58" borderId="99">
      <alignment horizontal="right" vertical="center"/>
    </xf>
    <xf numFmtId="0" fontId="78" fillId="58" borderId="99">
      <alignment horizontal="right" vertical="center"/>
    </xf>
    <xf numFmtId="0" fontId="77" fillId="58" borderId="99">
      <alignment horizontal="right" vertical="center"/>
    </xf>
    <xf numFmtId="4" fontId="78" fillId="58" borderId="99">
      <alignment horizontal="right" vertical="center"/>
    </xf>
    <xf numFmtId="0" fontId="77" fillId="59" borderId="99">
      <alignment horizontal="right" vertical="center"/>
    </xf>
    <xf numFmtId="0" fontId="77" fillId="59" borderId="99">
      <alignment horizontal="right" vertical="center"/>
    </xf>
    <xf numFmtId="4" fontId="77" fillId="59" borderId="99">
      <alignment horizontal="right" vertical="center"/>
    </xf>
    <xf numFmtId="0" fontId="77" fillId="59" borderId="99">
      <alignment horizontal="right" vertical="center"/>
    </xf>
    <xf numFmtId="0" fontId="96" fillId="81" borderId="106" applyNumberFormat="0" applyAlignment="0" applyProtection="0"/>
    <xf numFmtId="0" fontId="92" fillId="81" borderId="100" applyNumberFormat="0" applyAlignment="0" applyProtection="0"/>
    <xf numFmtId="4" fontId="47" fillId="0" borderId="104">
      <alignment horizontal="right" vertical="center"/>
    </xf>
    <xf numFmtId="0" fontId="102" fillId="68" borderId="96" applyNumberFormat="0" applyAlignment="0" applyProtection="0"/>
    <xf numFmtId="0" fontId="92" fillId="81" borderId="95" applyNumberFormat="0" applyAlignment="0" applyProtection="0"/>
    <xf numFmtId="0" fontId="103" fillId="0" borderId="97" applyNumberFormat="0" applyFill="0" applyAlignment="0" applyProtection="0"/>
    <xf numFmtId="0" fontId="96" fillId="81" borderId="96" applyNumberFormat="0" applyAlignment="0" applyProtection="0"/>
    <xf numFmtId="0" fontId="95" fillId="81" borderId="96" applyNumberFormat="0" applyAlignment="0" applyProtection="0"/>
    <xf numFmtId="0" fontId="96" fillId="81" borderId="96" applyNumberFormat="0" applyAlignment="0" applyProtection="0"/>
    <xf numFmtId="0" fontId="77" fillId="59" borderId="99">
      <alignment horizontal="right" vertical="center"/>
    </xf>
    <xf numFmtId="0" fontId="47" fillId="0" borderId="99">
      <alignment horizontal="right" vertical="center"/>
    </xf>
    <xf numFmtId="0" fontId="92" fillId="81" borderId="95" applyNumberFormat="0" applyAlignment="0" applyProtection="0"/>
    <xf numFmtId="0" fontId="102" fillId="68" borderId="96" applyNumberFormat="0" applyAlignment="0" applyProtection="0"/>
    <xf numFmtId="0" fontId="92" fillId="81" borderId="95" applyNumberFormat="0" applyAlignment="0" applyProtection="0"/>
    <xf numFmtId="0" fontId="103" fillId="0" borderId="97" applyNumberFormat="0" applyFill="0" applyAlignment="0" applyProtection="0"/>
    <xf numFmtId="0" fontId="102" fillId="68" borderId="96" applyNumberFormat="0" applyAlignment="0" applyProtection="0"/>
    <xf numFmtId="0" fontId="101" fillId="68" borderId="106" applyNumberFormat="0" applyAlignment="0" applyProtection="0"/>
    <xf numFmtId="0" fontId="104" fillId="0" borderId="97" applyNumberFormat="0" applyFill="0" applyAlignment="0" applyProtection="0"/>
    <xf numFmtId="0" fontId="96" fillId="81" borderId="96" applyNumberFormat="0" applyAlignment="0" applyProtection="0"/>
    <xf numFmtId="0" fontId="102" fillId="68" borderId="96" applyNumberFormat="0" applyAlignment="0" applyProtection="0"/>
    <xf numFmtId="0" fontId="104" fillId="0" borderId="97" applyNumberFormat="0" applyFill="0" applyAlignment="0" applyProtection="0"/>
    <xf numFmtId="0" fontId="96" fillId="81" borderId="96" applyNumberFormat="0" applyAlignment="0" applyProtection="0"/>
    <xf numFmtId="0" fontId="103" fillId="0" borderId="102" applyNumberFormat="0" applyFill="0" applyAlignment="0" applyProtection="0"/>
    <xf numFmtId="0" fontId="104" fillId="0" borderId="97" applyNumberFormat="0" applyFill="0" applyAlignment="0" applyProtection="0"/>
    <xf numFmtId="0" fontId="77" fillId="59" borderId="99">
      <alignment horizontal="right" vertical="center"/>
    </xf>
    <xf numFmtId="0" fontId="77" fillId="59" borderId="99">
      <alignment horizontal="right" vertical="center"/>
    </xf>
    <xf numFmtId="0" fontId="102" fillId="68" borderId="96" applyNumberFormat="0" applyAlignment="0" applyProtection="0"/>
    <xf numFmtId="0" fontId="87" fillId="84" borderId="98" applyNumberFormat="0" applyFont="0" applyAlignment="0" applyProtection="0"/>
    <xf numFmtId="0" fontId="92" fillId="81" borderId="95" applyNumberFormat="0" applyAlignment="0" applyProtection="0"/>
    <xf numFmtId="49" fontId="76" fillId="0" borderId="99" applyNumberFormat="0" applyFill="0" applyBorder="0" applyProtection="0">
      <alignment horizontal="left" vertical="center"/>
    </xf>
    <xf numFmtId="0" fontId="77" fillId="58" borderId="99">
      <alignment horizontal="right" vertical="center"/>
    </xf>
    <xf numFmtId="0" fontId="104" fillId="0" borderId="97" applyNumberFormat="0" applyFill="0" applyAlignment="0" applyProtection="0"/>
    <xf numFmtId="0" fontId="102" fillId="68" borderId="96" applyNumberFormat="0" applyAlignment="0" applyProtection="0"/>
    <xf numFmtId="0" fontId="104" fillId="0" borderId="97" applyNumberFormat="0" applyFill="0" applyAlignment="0" applyProtection="0"/>
    <xf numFmtId="0" fontId="104" fillId="0" borderId="97" applyNumberFormat="0" applyFill="0" applyAlignment="0" applyProtection="0"/>
    <xf numFmtId="0" fontId="77" fillId="58" borderId="99">
      <alignment horizontal="right" vertical="center"/>
    </xf>
    <xf numFmtId="0" fontId="102" fillId="68" borderId="96" applyNumberFormat="0" applyAlignment="0" applyProtection="0"/>
    <xf numFmtId="0" fontId="103" fillId="0" borderId="97" applyNumberFormat="0" applyFill="0" applyAlignment="0" applyProtection="0"/>
    <xf numFmtId="0" fontId="95" fillId="81" borderId="96" applyNumberFormat="0" applyAlignment="0" applyProtection="0"/>
    <xf numFmtId="0" fontId="101" fillId="68" borderId="96" applyNumberFormat="0" applyAlignment="0" applyProtection="0"/>
    <xf numFmtId="0" fontId="102" fillId="68" borderId="96" applyNumberFormat="0" applyAlignment="0" applyProtection="0"/>
    <xf numFmtId="0" fontId="92" fillId="81" borderId="95" applyNumberFormat="0" applyAlignment="0" applyProtection="0"/>
    <xf numFmtId="0" fontId="78" fillId="58" borderId="99">
      <alignment horizontal="right" vertical="center"/>
    </xf>
    <xf numFmtId="0" fontId="92" fillId="81" borderId="95" applyNumberFormat="0" applyAlignment="0" applyProtection="0"/>
    <xf numFmtId="0" fontId="92" fillId="81" borderId="95" applyNumberFormat="0" applyAlignment="0" applyProtection="0"/>
    <xf numFmtId="0" fontId="104" fillId="0" borderId="97" applyNumberFormat="0" applyFill="0" applyAlignment="0" applyProtection="0"/>
    <xf numFmtId="0" fontId="95" fillId="81" borderId="96" applyNumberFormat="0" applyAlignment="0" applyProtection="0"/>
    <xf numFmtId="0" fontId="92" fillId="81" borderId="95" applyNumberFormat="0" applyAlignment="0" applyProtection="0"/>
    <xf numFmtId="0" fontId="10" fillId="84" borderId="108" applyNumberFormat="0" applyFont="0" applyAlignment="0" applyProtection="0"/>
    <xf numFmtId="0" fontId="104" fillId="0" borderId="97" applyNumberFormat="0" applyFill="0" applyAlignment="0" applyProtection="0"/>
    <xf numFmtId="0" fontId="101" fillId="68" borderId="96" applyNumberFormat="0" applyAlignment="0" applyProtection="0"/>
    <xf numFmtId="0" fontId="104" fillId="0" borderId="97" applyNumberFormat="0" applyFill="0" applyAlignment="0" applyProtection="0"/>
    <xf numFmtId="0" fontId="91" fillId="81" borderId="105" applyNumberFormat="0" applyAlignment="0" applyProtection="0"/>
    <xf numFmtId="0" fontId="95" fillId="81" borderId="96" applyNumberFormat="0" applyAlignment="0" applyProtection="0"/>
    <xf numFmtId="0" fontId="102" fillId="68" borderId="96" applyNumberFormat="0" applyAlignment="0" applyProtection="0"/>
    <xf numFmtId="0" fontId="104" fillId="0" borderId="97" applyNumberFormat="0" applyFill="0" applyAlignment="0" applyProtection="0"/>
    <xf numFmtId="0" fontId="87" fillId="84" borderId="98" applyNumberFormat="0" applyFont="0" applyAlignment="0" applyProtection="0"/>
    <xf numFmtId="0" fontId="101" fillId="68" borderId="96" applyNumberFormat="0" applyAlignment="0" applyProtection="0"/>
    <xf numFmtId="0" fontId="101" fillId="68" borderId="96" applyNumberFormat="0" applyAlignment="0" applyProtection="0"/>
    <xf numFmtId="0" fontId="95" fillId="81" borderId="96" applyNumberFormat="0" applyAlignment="0" applyProtection="0"/>
    <xf numFmtId="0" fontId="95" fillId="81" borderId="96" applyNumberFormat="0" applyAlignment="0" applyProtection="0"/>
    <xf numFmtId="0" fontId="96" fillId="81" borderId="106" applyNumberFormat="0" applyAlignment="0" applyProtection="0"/>
    <xf numFmtId="49" fontId="76" fillId="0" borderId="99" applyNumberFormat="0" applyFill="0" applyBorder="0" applyProtection="0">
      <alignment horizontal="left" vertical="center"/>
    </xf>
    <xf numFmtId="0" fontId="92" fillId="81" borderId="95" applyNumberFormat="0" applyAlignment="0" applyProtection="0"/>
    <xf numFmtId="0" fontId="101" fillId="68" borderId="96" applyNumberFormat="0" applyAlignment="0" applyProtection="0"/>
    <xf numFmtId="0" fontId="10" fillId="84" borderId="108" applyNumberFormat="0" applyFont="0" applyAlignment="0" applyProtection="0"/>
    <xf numFmtId="0" fontId="102" fillId="68" borderId="96" applyNumberFormat="0" applyAlignment="0" applyProtection="0"/>
    <xf numFmtId="0" fontId="77" fillId="59" borderId="99">
      <alignment horizontal="right" vertical="center"/>
    </xf>
    <xf numFmtId="0" fontId="10" fillId="84" borderId="98" applyNumberFormat="0" applyFont="0" applyAlignment="0" applyProtection="0"/>
    <xf numFmtId="0" fontId="103" fillId="0" borderId="97" applyNumberFormat="0" applyFill="0" applyAlignment="0" applyProtection="0"/>
    <xf numFmtId="0" fontId="78" fillId="58" borderId="99">
      <alignment horizontal="right" vertical="center"/>
    </xf>
    <xf numFmtId="0" fontId="96" fillId="81" borderId="96" applyNumberFormat="0" applyAlignment="0" applyProtection="0"/>
    <xf numFmtId="0" fontId="101" fillId="68" borderId="96" applyNumberFormat="0" applyAlignment="0" applyProtection="0"/>
    <xf numFmtId="0" fontId="102" fillId="68" borderId="96" applyNumberFormat="0" applyAlignment="0" applyProtection="0"/>
    <xf numFmtId="0" fontId="96" fillId="81" borderId="106" applyNumberFormat="0" applyAlignment="0" applyProtection="0"/>
    <xf numFmtId="49" fontId="47" fillId="0" borderId="99" applyNumberFormat="0" applyFont="0" applyFill="0" applyBorder="0" applyProtection="0">
      <alignment horizontal="left" vertical="center" indent="2"/>
    </xf>
    <xf numFmtId="0" fontId="96" fillId="81" borderId="101" applyNumberFormat="0" applyAlignment="0" applyProtection="0"/>
    <xf numFmtId="4" fontId="78" fillId="58" borderId="99">
      <alignment horizontal="right" vertical="center"/>
    </xf>
    <xf numFmtId="0" fontId="47" fillId="61" borderId="99"/>
    <xf numFmtId="0" fontId="96" fillId="81" borderId="96" applyNumberFormat="0" applyAlignment="0" applyProtection="0"/>
    <xf numFmtId="0" fontId="92" fillId="81" borderId="95" applyNumberFormat="0" applyAlignment="0" applyProtection="0"/>
    <xf numFmtId="49" fontId="47" fillId="0" borderId="99" applyNumberFormat="0" applyFont="0" applyFill="0" applyBorder="0" applyProtection="0">
      <alignment horizontal="left" vertical="center" indent="2"/>
    </xf>
    <xf numFmtId="0" fontId="95" fillId="81" borderId="96" applyNumberFormat="0" applyAlignment="0" applyProtection="0"/>
    <xf numFmtId="0" fontId="91" fillId="81" borderId="95" applyNumberFormat="0" applyAlignment="0" applyProtection="0"/>
    <xf numFmtId="0" fontId="96" fillId="81" borderId="96" applyNumberFormat="0" applyAlignment="0" applyProtection="0"/>
    <xf numFmtId="0" fontId="104" fillId="0" borderId="97" applyNumberFormat="0" applyFill="0" applyAlignment="0" applyProtection="0"/>
    <xf numFmtId="49" fontId="47" fillId="0" borderId="99" applyNumberFormat="0" applyFont="0" applyFill="0" applyBorder="0" applyProtection="0">
      <alignment horizontal="left" vertical="center" indent="2"/>
    </xf>
    <xf numFmtId="0" fontId="91" fillId="81" borderId="100" applyNumberFormat="0" applyAlignment="0" applyProtection="0"/>
    <xf numFmtId="0" fontId="104" fillId="0" borderId="97" applyNumberFormat="0" applyFill="0" applyAlignment="0" applyProtection="0"/>
    <xf numFmtId="4" fontId="77" fillId="59" borderId="99">
      <alignment horizontal="right" vertical="center"/>
    </xf>
    <xf numFmtId="0" fontId="102" fillId="68" borderId="96" applyNumberFormat="0" applyAlignment="0" applyProtection="0"/>
    <xf numFmtId="0" fontId="47" fillId="0" borderId="99" applyNumberFormat="0" applyFill="0" applyAlignment="0" applyProtection="0"/>
    <xf numFmtId="0" fontId="96" fillId="81" borderId="96" applyNumberFormat="0" applyAlignment="0" applyProtection="0"/>
    <xf numFmtId="0" fontId="96" fillId="81" borderId="96" applyNumberFormat="0" applyAlignment="0" applyProtection="0"/>
    <xf numFmtId="0" fontId="92" fillId="81" borderId="95" applyNumberFormat="0" applyAlignment="0" applyProtection="0"/>
    <xf numFmtId="0" fontId="101" fillId="68" borderId="96" applyNumberFormat="0" applyAlignment="0" applyProtection="0"/>
    <xf numFmtId="0" fontId="102" fillId="68" borderId="96" applyNumberFormat="0" applyAlignment="0" applyProtection="0"/>
    <xf numFmtId="0" fontId="91" fillId="81" borderId="95" applyNumberFormat="0" applyAlignment="0" applyProtection="0"/>
    <xf numFmtId="0" fontId="103" fillId="0" borderId="97" applyNumberFormat="0" applyFill="0" applyAlignment="0" applyProtection="0"/>
    <xf numFmtId="0" fontId="78" fillId="58" borderId="99">
      <alignment horizontal="right" vertical="center"/>
    </xf>
    <xf numFmtId="0" fontId="92" fillId="81" borderId="95" applyNumberFormat="0" applyAlignment="0" applyProtection="0"/>
    <xf numFmtId="0" fontId="91" fillId="81" borderId="95" applyNumberFormat="0" applyAlignment="0" applyProtection="0"/>
    <xf numFmtId="0" fontId="77" fillId="59" borderId="99">
      <alignment horizontal="right" vertical="center"/>
    </xf>
    <xf numFmtId="0" fontId="102" fillId="68" borderId="96" applyNumberFormat="0" applyAlignment="0" applyProtection="0"/>
    <xf numFmtId="0" fontId="91" fillId="81" borderId="105" applyNumberFormat="0" applyAlignment="0" applyProtection="0"/>
    <xf numFmtId="0" fontId="96" fillId="81" borderId="96" applyNumberFormat="0" applyAlignment="0" applyProtection="0"/>
    <xf numFmtId="171" fontId="47" fillId="62" borderId="99" applyNumberFormat="0" applyFont="0" applyBorder="0" applyAlignment="0" applyProtection="0">
      <alignment horizontal="right" vertical="center"/>
    </xf>
    <xf numFmtId="0" fontId="104" fillId="0" borderId="97" applyNumberFormat="0" applyFill="0" applyAlignment="0" applyProtection="0"/>
    <xf numFmtId="0" fontId="103" fillId="0" borderId="107" applyNumberFormat="0" applyFill="0" applyAlignment="0" applyProtection="0"/>
    <xf numFmtId="0" fontId="102" fillId="68" borderId="96" applyNumberFormat="0" applyAlignment="0" applyProtection="0"/>
    <xf numFmtId="0" fontId="96" fillId="81" borderId="96" applyNumberFormat="0" applyAlignment="0" applyProtection="0"/>
    <xf numFmtId="0" fontId="101" fillId="68" borderId="96" applyNumberFormat="0" applyAlignment="0" applyProtection="0"/>
    <xf numFmtId="0" fontId="96" fillId="81" borderId="96" applyNumberFormat="0" applyAlignment="0" applyProtection="0"/>
    <xf numFmtId="0" fontId="92" fillId="81" borderId="95" applyNumberFormat="0" applyAlignment="0" applyProtection="0"/>
    <xf numFmtId="0" fontId="104" fillId="0" borderId="97" applyNumberFormat="0" applyFill="0" applyAlignment="0" applyProtection="0"/>
    <xf numFmtId="0" fontId="96" fillId="81" borderId="96" applyNumberFormat="0" applyAlignment="0" applyProtection="0"/>
    <xf numFmtId="0" fontId="91" fillId="81" borderId="95" applyNumberFormat="0" applyAlignment="0" applyProtection="0"/>
    <xf numFmtId="0" fontId="91" fillId="81" borderId="95" applyNumberFormat="0" applyAlignment="0" applyProtection="0"/>
    <xf numFmtId="0" fontId="103" fillId="0" borderId="97" applyNumberFormat="0" applyFill="0" applyAlignment="0" applyProtection="0"/>
    <xf numFmtId="0" fontId="104" fillId="0" borderId="97" applyNumberFormat="0" applyFill="0" applyAlignment="0" applyProtection="0"/>
    <xf numFmtId="0" fontId="103" fillId="0" borderId="102" applyNumberFormat="0" applyFill="0" applyAlignment="0" applyProtection="0"/>
    <xf numFmtId="4" fontId="77" fillId="59" borderId="99">
      <alignment horizontal="right" vertical="center"/>
    </xf>
    <xf numFmtId="0" fontId="104" fillId="0" borderId="97" applyNumberFormat="0" applyFill="0" applyAlignment="0" applyProtection="0"/>
    <xf numFmtId="0" fontId="87" fillId="84" borderId="98" applyNumberFormat="0" applyFont="0" applyAlignment="0" applyProtection="0"/>
    <xf numFmtId="0" fontId="102" fillId="68" borderId="96" applyNumberFormat="0" applyAlignment="0" applyProtection="0"/>
    <xf numFmtId="0" fontId="104" fillId="0" borderId="97" applyNumberFormat="0" applyFill="0" applyAlignment="0" applyProtection="0"/>
    <xf numFmtId="0" fontId="101" fillId="68" borderId="96" applyNumberFormat="0" applyAlignment="0" applyProtection="0"/>
    <xf numFmtId="0" fontId="10" fillId="84" borderId="98" applyNumberFormat="0" applyFont="0" applyAlignment="0" applyProtection="0"/>
    <xf numFmtId="4" fontId="77" fillId="58" borderId="99">
      <alignment horizontal="right" vertical="center"/>
    </xf>
    <xf numFmtId="0" fontId="101" fillId="68" borderId="96" applyNumberFormat="0" applyAlignment="0" applyProtection="0"/>
    <xf numFmtId="0" fontId="101" fillId="68" borderId="96" applyNumberFormat="0" applyAlignment="0" applyProtection="0"/>
    <xf numFmtId="0" fontId="91" fillId="81" borderId="95" applyNumberFormat="0" applyAlignment="0" applyProtection="0"/>
    <xf numFmtId="0" fontId="104" fillId="0" borderId="97" applyNumberFormat="0" applyFill="0" applyAlignment="0" applyProtection="0"/>
    <xf numFmtId="0" fontId="87" fillId="84" borderId="98" applyNumberFormat="0" applyFont="0" applyAlignment="0" applyProtection="0"/>
    <xf numFmtId="0" fontId="96" fillId="81" borderId="96" applyNumberFormat="0" applyAlignment="0" applyProtection="0"/>
    <xf numFmtId="0" fontId="95" fillId="81" borderId="96" applyNumberFormat="0" applyAlignment="0" applyProtection="0"/>
    <xf numFmtId="0" fontId="104" fillId="0" borderId="97" applyNumberFormat="0" applyFill="0" applyAlignment="0" applyProtection="0"/>
    <xf numFmtId="49" fontId="47" fillId="0" borderId="99" applyNumberFormat="0" applyFont="0" applyFill="0" applyBorder="0" applyProtection="0">
      <alignment horizontal="left" vertical="center" indent="2"/>
    </xf>
    <xf numFmtId="0" fontId="103" fillId="0" borderId="97" applyNumberFormat="0" applyFill="0" applyAlignment="0" applyProtection="0"/>
    <xf numFmtId="0" fontId="103" fillId="0" borderId="97" applyNumberFormat="0" applyFill="0" applyAlignment="0" applyProtection="0"/>
    <xf numFmtId="0" fontId="96" fillId="81" borderId="96" applyNumberFormat="0" applyAlignment="0" applyProtection="0"/>
    <xf numFmtId="4" fontId="77" fillId="59" borderId="99">
      <alignment horizontal="right" vertical="center"/>
    </xf>
    <xf numFmtId="0" fontId="103" fillId="0" borderId="97" applyNumberFormat="0" applyFill="0" applyAlignment="0" applyProtection="0"/>
    <xf numFmtId="0" fontId="104" fillId="0" borderId="97" applyNumberFormat="0" applyFill="0" applyAlignment="0" applyProtection="0"/>
    <xf numFmtId="0" fontId="104" fillId="0" borderId="97" applyNumberFormat="0" applyFill="0" applyAlignment="0" applyProtection="0"/>
    <xf numFmtId="0" fontId="92" fillId="81" borderId="95" applyNumberFormat="0" applyAlignment="0" applyProtection="0"/>
    <xf numFmtId="4" fontId="77" fillId="58" borderId="99">
      <alignment horizontal="right" vertical="center"/>
    </xf>
    <xf numFmtId="0" fontId="77" fillId="59" borderId="99">
      <alignment horizontal="right" vertical="center"/>
    </xf>
    <xf numFmtId="0" fontId="10" fillId="84" borderId="103" applyNumberFormat="0" applyFont="0" applyAlignment="0" applyProtection="0"/>
    <xf numFmtId="0" fontId="92" fillId="81" borderId="95" applyNumberFormat="0" applyAlignment="0" applyProtection="0"/>
    <xf numFmtId="0" fontId="95" fillId="81" borderId="96" applyNumberFormat="0" applyAlignment="0" applyProtection="0"/>
    <xf numFmtId="0" fontId="102" fillId="68" borderId="96" applyNumberFormat="0" applyAlignment="0" applyProtection="0"/>
    <xf numFmtId="0" fontId="96" fillId="81" borderId="96" applyNumberFormat="0" applyAlignment="0" applyProtection="0"/>
    <xf numFmtId="0" fontId="102" fillId="68" borderId="101" applyNumberFormat="0" applyAlignment="0" applyProtection="0"/>
    <xf numFmtId="0" fontId="103" fillId="0" borderId="97" applyNumberFormat="0" applyFill="0" applyAlignment="0" applyProtection="0"/>
    <xf numFmtId="0" fontId="96" fillId="81" borderId="96" applyNumberFormat="0" applyAlignment="0" applyProtection="0"/>
    <xf numFmtId="0" fontId="104" fillId="0" borderId="97" applyNumberFormat="0" applyFill="0" applyAlignment="0" applyProtection="0"/>
    <xf numFmtId="0" fontId="91" fillId="81" borderId="95" applyNumberFormat="0" applyAlignment="0" applyProtection="0"/>
    <xf numFmtId="0" fontId="10" fillId="84" borderId="108" applyNumberFormat="0" applyFont="0" applyAlignment="0" applyProtection="0"/>
    <xf numFmtId="0" fontId="101" fillId="68" borderId="96" applyNumberFormat="0" applyAlignment="0" applyProtection="0"/>
    <xf numFmtId="0" fontId="95" fillId="81" borderId="96" applyNumberFormat="0" applyAlignment="0" applyProtection="0"/>
    <xf numFmtId="0" fontId="87" fillId="84" borderId="98" applyNumberFormat="0" applyFont="0" applyAlignment="0" applyProtection="0"/>
    <xf numFmtId="0" fontId="95" fillId="81" borderId="96" applyNumberFormat="0" applyAlignment="0" applyProtection="0"/>
    <xf numFmtId="0" fontId="104" fillId="0" borderId="97" applyNumberFormat="0" applyFill="0" applyAlignment="0" applyProtection="0"/>
    <xf numFmtId="49" fontId="47" fillId="0" borderId="99" applyNumberFormat="0" applyFont="0" applyFill="0" applyBorder="0" applyProtection="0">
      <alignment horizontal="left" vertical="center" indent="2"/>
    </xf>
    <xf numFmtId="0" fontId="95" fillId="81" borderId="96" applyNumberFormat="0" applyAlignment="0" applyProtection="0"/>
    <xf numFmtId="0" fontId="95" fillId="81" borderId="96" applyNumberFormat="0" applyAlignment="0" applyProtection="0"/>
    <xf numFmtId="0" fontId="91" fillId="81" borderId="95" applyNumberFormat="0" applyAlignment="0" applyProtection="0"/>
    <xf numFmtId="0" fontId="102" fillId="68" borderId="96" applyNumberFormat="0" applyAlignment="0" applyProtection="0"/>
    <xf numFmtId="0" fontId="87" fillId="84" borderId="98" applyNumberFormat="0" applyFont="0" applyAlignment="0" applyProtection="0"/>
    <xf numFmtId="0" fontId="96" fillId="81" borderId="96" applyNumberFormat="0" applyAlignment="0" applyProtection="0"/>
    <xf numFmtId="0" fontId="96" fillId="81" borderId="96" applyNumberFormat="0" applyAlignment="0" applyProtection="0"/>
    <xf numFmtId="0" fontId="101" fillId="68" borderId="96" applyNumberFormat="0" applyAlignment="0" applyProtection="0"/>
    <xf numFmtId="0" fontId="104" fillId="0" borderId="97" applyNumberFormat="0" applyFill="0" applyAlignment="0" applyProtection="0"/>
    <xf numFmtId="0" fontId="92" fillId="81" borderId="95" applyNumberFormat="0" applyAlignment="0" applyProtection="0"/>
    <xf numFmtId="0" fontId="95" fillId="81" borderId="96" applyNumberFormat="0" applyAlignment="0" applyProtection="0"/>
    <xf numFmtId="0" fontId="87" fillId="84" borderId="108" applyNumberFormat="0" applyFont="0" applyAlignment="0" applyProtection="0"/>
    <xf numFmtId="0" fontId="96" fillId="81" borderId="96" applyNumberFormat="0" applyAlignment="0" applyProtection="0"/>
    <xf numFmtId="4" fontId="78" fillId="58" borderId="99">
      <alignment horizontal="right" vertical="center"/>
    </xf>
    <xf numFmtId="0" fontId="92" fillId="81" borderId="95" applyNumberFormat="0" applyAlignment="0" applyProtection="0"/>
    <xf numFmtId="0" fontId="91" fillId="81" borderId="95" applyNumberFormat="0" applyAlignment="0" applyProtection="0"/>
    <xf numFmtId="0" fontId="104" fillId="0" borderId="97" applyNumberFormat="0" applyFill="0" applyAlignment="0" applyProtection="0"/>
    <xf numFmtId="0" fontId="87" fillId="84" borderId="98" applyNumberFormat="0" applyFont="0" applyAlignment="0" applyProtection="0"/>
    <xf numFmtId="0" fontId="91" fillId="81" borderId="95" applyNumberFormat="0" applyAlignment="0" applyProtection="0"/>
    <xf numFmtId="0" fontId="91" fillId="81" borderId="95" applyNumberFormat="0" applyAlignment="0" applyProtection="0"/>
    <xf numFmtId="0" fontId="95" fillId="81" borderId="96" applyNumberFormat="0" applyAlignment="0" applyProtection="0"/>
    <xf numFmtId="0" fontId="102" fillId="68" borderId="96" applyNumberFormat="0" applyAlignment="0" applyProtection="0"/>
    <xf numFmtId="0" fontId="102" fillId="68" borderId="96" applyNumberFormat="0" applyAlignment="0" applyProtection="0"/>
    <xf numFmtId="0" fontId="92" fillId="81" borderId="95" applyNumberFormat="0" applyAlignment="0" applyProtection="0"/>
    <xf numFmtId="0" fontId="102" fillId="68" borderId="96" applyNumberFormat="0" applyAlignment="0" applyProtection="0"/>
    <xf numFmtId="0" fontId="102" fillId="68" borderId="96" applyNumberFormat="0" applyAlignment="0" applyProtection="0"/>
    <xf numFmtId="0" fontId="87" fillId="84" borderId="98" applyNumberFormat="0" applyFont="0" applyAlignment="0" applyProtection="0"/>
    <xf numFmtId="0" fontId="104" fillId="0" borderId="97" applyNumberFormat="0" applyFill="0" applyAlignment="0" applyProtection="0"/>
    <xf numFmtId="0" fontId="101" fillId="68" borderId="96" applyNumberFormat="0" applyAlignment="0" applyProtection="0"/>
    <xf numFmtId="0" fontId="96" fillId="81" borderId="96" applyNumberFormat="0" applyAlignment="0" applyProtection="0"/>
    <xf numFmtId="49" fontId="47" fillId="0" borderId="99" applyNumberFormat="0" applyFont="0" applyFill="0" applyBorder="0" applyProtection="0">
      <alignment horizontal="left" vertical="center" indent="2"/>
    </xf>
    <xf numFmtId="0" fontId="91" fillId="81" borderId="95" applyNumberFormat="0" applyAlignment="0" applyProtection="0"/>
    <xf numFmtId="0" fontId="95" fillId="81" borderId="96" applyNumberFormat="0" applyAlignment="0" applyProtection="0"/>
    <xf numFmtId="0" fontId="101" fillId="68" borderId="96" applyNumberFormat="0" applyAlignment="0" applyProtection="0"/>
    <xf numFmtId="0" fontId="77" fillId="59" borderId="99">
      <alignment horizontal="right" vertical="center"/>
    </xf>
    <xf numFmtId="4" fontId="78" fillId="58" borderId="99">
      <alignment horizontal="right" vertical="center"/>
    </xf>
    <xf numFmtId="0" fontId="10" fillId="84" borderId="103" applyNumberFormat="0" applyFont="0" applyAlignment="0" applyProtection="0"/>
    <xf numFmtId="0" fontId="96" fillId="81" borderId="96" applyNumberFormat="0" applyAlignment="0" applyProtection="0"/>
    <xf numFmtId="0" fontId="102" fillId="68" borderId="96" applyNumberFormat="0" applyAlignment="0" applyProtection="0"/>
    <xf numFmtId="0" fontId="103" fillId="0" borderId="97" applyNumberFormat="0" applyFill="0" applyAlignment="0" applyProtection="0"/>
    <xf numFmtId="0" fontId="102" fillId="68" borderId="101" applyNumberFormat="0" applyAlignment="0" applyProtection="0"/>
    <xf numFmtId="49" fontId="47" fillId="0" borderId="99" applyNumberFormat="0" applyFont="0" applyFill="0" applyBorder="0" applyProtection="0">
      <alignment horizontal="left" vertical="center" indent="2"/>
    </xf>
    <xf numFmtId="0" fontId="103" fillId="0" borderId="97" applyNumberFormat="0" applyFill="0" applyAlignment="0" applyProtection="0"/>
    <xf numFmtId="0" fontId="92" fillId="81" borderId="95" applyNumberFormat="0" applyAlignment="0" applyProtection="0"/>
    <xf numFmtId="0" fontId="101" fillId="68" borderId="96" applyNumberFormat="0" applyAlignment="0" applyProtection="0"/>
    <xf numFmtId="0" fontId="104" fillId="0" borderId="97" applyNumberFormat="0" applyFill="0" applyAlignment="0" applyProtection="0"/>
    <xf numFmtId="0" fontId="95" fillId="81" borderId="96" applyNumberFormat="0" applyAlignment="0" applyProtection="0"/>
    <xf numFmtId="0" fontId="87" fillId="84" borderId="98" applyNumberFormat="0" applyFont="0" applyAlignment="0" applyProtection="0"/>
    <xf numFmtId="0" fontId="96" fillId="81" borderId="96" applyNumberFormat="0" applyAlignment="0" applyProtection="0"/>
    <xf numFmtId="0" fontId="103" fillId="0" borderId="97" applyNumberFormat="0" applyFill="0" applyAlignment="0" applyProtection="0"/>
    <xf numFmtId="0" fontId="10" fillId="84" borderId="98" applyNumberFormat="0" applyFont="0" applyAlignment="0" applyProtection="0"/>
    <xf numFmtId="0" fontId="104" fillId="0" borderId="97" applyNumberFormat="0" applyFill="0" applyAlignment="0" applyProtection="0"/>
    <xf numFmtId="0" fontId="103" fillId="0" borderId="97" applyNumberFormat="0" applyFill="0" applyAlignment="0" applyProtection="0"/>
    <xf numFmtId="4" fontId="47" fillId="0" borderId="104" applyFill="0" applyBorder="0" applyProtection="0">
      <alignment horizontal="right" vertical="center"/>
    </xf>
    <xf numFmtId="0" fontId="10" fillId="84" borderId="98" applyNumberFormat="0" applyFont="0" applyAlignment="0" applyProtection="0"/>
    <xf numFmtId="0" fontId="95" fillId="81" borderId="96" applyNumberFormat="0" applyAlignment="0" applyProtection="0"/>
    <xf numFmtId="0" fontId="101" fillId="68" borderId="96" applyNumberFormat="0" applyAlignment="0" applyProtection="0"/>
    <xf numFmtId="0" fontId="102" fillId="68" borderId="96" applyNumberFormat="0" applyAlignment="0" applyProtection="0"/>
    <xf numFmtId="0" fontId="96" fillId="81" borderId="96" applyNumberFormat="0" applyAlignment="0" applyProtection="0"/>
    <xf numFmtId="0" fontId="77" fillId="58" borderId="99">
      <alignment horizontal="right" vertical="center"/>
    </xf>
    <xf numFmtId="0" fontId="103" fillId="0" borderId="97" applyNumberFormat="0" applyFill="0" applyAlignment="0" applyProtection="0"/>
    <xf numFmtId="0" fontId="103" fillId="0" borderId="97" applyNumberFormat="0" applyFill="0" applyAlignment="0" applyProtection="0"/>
    <xf numFmtId="0" fontId="91" fillId="81" borderId="95" applyNumberFormat="0" applyAlignment="0" applyProtection="0"/>
    <xf numFmtId="0" fontId="102" fillId="68" borderId="96" applyNumberFormat="0" applyAlignment="0" applyProtection="0"/>
    <xf numFmtId="0" fontId="104" fillId="0" borderId="97" applyNumberFormat="0" applyFill="0" applyAlignment="0" applyProtection="0"/>
    <xf numFmtId="0" fontId="77" fillId="59" borderId="99">
      <alignment horizontal="right" vertical="center"/>
    </xf>
    <xf numFmtId="49" fontId="76" fillId="0" borderId="99" applyNumberFormat="0" applyFill="0" applyBorder="0" applyProtection="0">
      <alignment horizontal="left" vertical="center"/>
    </xf>
    <xf numFmtId="0" fontId="104" fillId="0" borderId="97" applyNumberFormat="0" applyFill="0" applyAlignment="0" applyProtection="0"/>
    <xf numFmtId="0" fontId="104" fillId="0" borderId="97" applyNumberFormat="0" applyFill="0" applyAlignment="0" applyProtection="0"/>
    <xf numFmtId="0" fontId="87" fillId="84" borderId="98" applyNumberFormat="0" applyFont="0" applyAlignment="0" applyProtection="0"/>
    <xf numFmtId="4" fontId="77" fillId="58" borderId="99">
      <alignment horizontal="right" vertical="center"/>
    </xf>
    <xf numFmtId="0" fontId="91" fillId="81" borderId="95" applyNumberFormat="0" applyAlignment="0" applyProtection="0"/>
    <xf numFmtId="0" fontId="95" fillId="81" borderId="101" applyNumberFormat="0" applyAlignment="0" applyProtection="0"/>
    <xf numFmtId="0" fontId="102" fillId="68" borderId="96" applyNumberFormat="0" applyAlignment="0" applyProtection="0"/>
    <xf numFmtId="0" fontId="103" fillId="0" borderId="97" applyNumberFormat="0" applyFill="0" applyAlignment="0" applyProtection="0"/>
    <xf numFmtId="0" fontId="102" fillId="68" borderId="96" applyNumberFormat="0" applyAlignment="0" applyProtection="0"/>
    <xf numFmtId="0" fontId="77" fillId="58" borderId="99">
      <alignment horizontal="right" vertical="center"/>
    </xf>
    <xf numFmtId="4" fontId="77" fillId="59" borderId="99">
      <alignment horizontal="right" vertical="center"/>
    </xf>
    <xf numFmtId="0" fontId="47" fillId="0" borderId="104" applyNumberFormat="0" applyFill="0" applyAlignment="0" applyProtection="0"/>
    <xf numFmtId="0" fontId="95" fillId="81" borderId="96" applyNumberFormat="0" applyAlignment="0" applyProtection="0"/>
    <xf numFmtId="0" fontId="103" fillId="0" borderId="97" applyNumberFormat="0" applyFill="0" applyAlignment="0" applyProtection="0"/>
    <xf numFmtId="0" fontId="91" fillId="81" borderId="95" applyNumberFormat="0" applyAlignment="0" applyProtection="0"/>
    <xf numFmtId="0" fontId="103" fillId="0" borderId="97" applyNumberFormat="0" applyFill="0" applyAlignment="0" applyProtection="0"/>
    <xf numFmtId="0" fontId="102" fillId="68" borderId="96" applyNumberFormat="0" applyAlignment="0" applyProtection="0"/>
    <xf numFmtId="0" fontId="91" fillId="81" borderId="105" applyNumberFormat="0" applyAlignment="0" applyProtection="0"/>
    <xf numFmtId="0" fontId="103" fillId="0" borderId="97" applyNumberFormat="0" applyFill="0" applyAlignment="0" applyProtection="0"/>
    <xf numFmtId="0" fontId="104" fillId="0" borderId="97" applyNumberFormat="0" applyFill="0" applyAlignment="0" applyProtection="0"/>
    <xf numFmtId="0" fontId="104" fillId="0" borderId="97" applyNumberFormat="0" applyFill="0" applyAlignment="0" applyProtection="0"/>
    <xf numFmtId="0" fontId="77" fillId="59" borderId="99">
      <alignment horizontal="right" vertical="center"/>
    </xf>
    <xf numFmtId="0" fontId="104" fillId="0" borderId="97" applyNumberFormat="0" applyFill="0" applyAlignment="0" applyProtection="0"/>
    <xf numFmtId="0" fontId="77" fillId="58" borderId="99">
      <alignment horizontal="right" vertical="center"/>
    </xf>
    <xf numFmtId="0" fontId="104" fillId="0" borderId="97" applyNumberFormat="0" applyFill="0" applyAlignment="0" applyProtection="0"/>
    <xf numFmtId="0" fontId="104" fillId="0" borderId="97" applyNumberFormat="0" applyFill="0" applyAlignment="0" applyProtection="0"/>
    <xf numFmtId="0" fontId="96" fillId="81" borderId="96" applyNumberFormat="0" applyAlignment="0" applyProtection="0"/>
    <xf numFmtId="0" fontId="101" fillId="68" borderId="96" applyNumberFormat="0" applyAlignment="0" applyProtection="0"/>
    <xf numFmtId="0" fontId="102" fillId="68" borderId="96" applyNumberFormat="0" applyAlignment="0" applyProtection="0"/>
    <xf numFmtId="0" fontId="10" fillId="84" borderId="98" applyNumberFormat="0" applyFont="0" applyAlignment="0" applyProtection="0"/>
    <xf numFmtId="0" fontId="92" fillId="81" borderId="95" applyNumberFormat="0" applyAlignment="0" applyProtection="0"/>
    <xf numFmtId="0" fontId="104" fillId="0" borderId="97" applyNumberFormat="0" applyFill="0" applyAlignment="0" applyProtection="0"/>
    <xf numFmtId="0" fontId="77" fillId="59" borderId="99">
      <alignment horizontal="right" vertical="center"/>
    </xf>
    <xf numFmtId="0" fontId="102" fillId="68" borderId="96" applyNumberFormat="0" applyAlignment="0" applyProtection="0"/>
    <xf numFmtId="49" fontId="47" fillId="0" borderId="99" applyNumberFormat="0" applyFont="0" applyFill="0" applyBorder="0" applyProtection="0">
      <alignment horizontal="left" vertical="center" indent="2"/>
    </xf>
    <xf numFmtId="0" fontId="96" fillId="81" borderId="96" applyNumberFormat="0" applyAlignment="0" applyProtection="0"/>
    <xf numFmtId="0" fontId="101" fillId="68" borderId="96" applyNumberFormat="0" applyAlignment="0" applyProtection="0"/>
    <xf numFmtId="0" fontId="91" fillId="81" borderId="95" applyNumberFormat="0" applyAlignment="0" applyProtection="0"/>
    <xf numFmtId="0" fontId="101" fillId="68" borderId="96" applyNumberFormat="0" applyAlignment="0" applyProtection="0"/>
    <xf numFmtId="0" fontId="103" fillId="0" borderId="102" applyNumberFormat="0" applyFill="0" applyAlignment="0" applyProtection="0"/>
    <xf numFmtId="0" fontId="92" fillId="81" borderId="95" applyNumberFormat="0" applyAlignment="0" applyProtection="0"/>
    <xf numFmtId="0" fontId="92" fillId="81" borderId="95" applyNumberFormat="0" applyAlignment="0" applyProtection="0"/>
    <xf numFmtId="0" fontId="103" fillId="0" borderId="97" applyNumberFormat="0" applyFill="0" applyAlignment="0" applyProtection="0"/>
    <xf numFmtId="0" fontId="87" fillId="84" borderId="98" applyNumberFormat="0" applyFont="0" applyAlignment="0" applyProtection="0"/>
    <xf numFmtId="0" fontId="103" fillId="0" borderId="107" applyNumberFormat="0" applyFill="0" applyAlignment="0" applyProtection="0"/>
    <xf numFmtId="0" fontId="102" fillId="68" borderId="96" applyNumberFormat="0" applyAlignment="0" applyProtection="0"/>
    <xf numFmtId="0" fontId="96" fillId="81" borderId="96" applyNumberFormat="0" applyAlignment="0" applyProtection="0"/>
    <xf numFmtId="0" fontId="104" fillId="0" borderId="107" applyNumberFormat="0" applyFill="0" applyAlignment="0" applyProtection="0"/>
    <xf numFmtId="0" fontId="96" fillId="81" borderId="96" applyNumberFormat="0" applyAlignment="0" applyProtection="0"/>
    <xf numFmtId="0" fontId="101" fillId="68" borderId="96" applyNumberFormat="0" applyAlignment="0" applyProtection="0"/>
    <xf numFmtId="0" fontId="102" fillId="68" borderId="96" applyNumberFormat="0" applyAlignment="0" applyProtection="0"/>
    <xf numFmtId="0" fontId="87" fillId="84" borderId="98" applyNumberFormat="0" applyFont="0" applyAlignment="0" applyProtection="0"/>
    <xf numFmtId="0" fontId="96" fillId="81" borderId="96" applyNumberFormat="0" applyAlignment="0" applyProtection="0"/>
    <xf numFmtId="0" fontId="104" fillId="0" borderId="107" applyNumberFormat="0" applyFill="0" applyAlignment="0" applyProtection="0"/>
    <xf numFmtId="0" fontId="95" fillId="81" borderId="96" applyNumberFormat="0" applyAlignment="0" applyProtection="0"/>
    <xf numFmtId="0" fontId="104" fillId="0" borderId="97" applyNumberFormat="0" applyFill="0" applyAlignment="0" applyProtection="0"/>
    <xf numFmtId="0" fontId="87" fillId="84" borderId="103" applyNumberFormat="0" applyFont="0" applyAlignment="0" applyProtection="0"/>
    <xf numFmtId="0" fontId="103" fillId="0" borderId="97" applyNumberFormat="0" applyFill="0" applyAlignment="0" applyProtection="0"/>
    <xf numFmtId="0" fontId="92" fillId="81" borderId="95" applyNumberFormat="0" applyAlignment="0" applyProtection="0"/>
    <xf numFmtId="0" fontId="95" fillId="81" borderId="96" applyNumberFormat="0" applyAlignment="0" applyProtection="0"/>
    <xf numFmtId="0" fontId="103" fillId="0" borderId="97" applyNumberFormat="0" applyFill="0" applyAlignment="0" applyProtection="0"/>
    <xf numFmtId="0" fontId="10" fillId="84" borderId="98" applyNumberFormat="0" applyFont="0" applyAlignment="0" applyProtection="0"/>
    <xf numFmtId="0" fontId="96" fillId="81" borderId="96" applyNumberFormat="0" applyAlignment="0" applyProtection="0"/>
    <xf numFmtId="0" fontId="92" fillId="81" borderId="95" applyNumberFormat="0" applyAlignment="0" applyProtection="0"/>
    <xf numFmtId="0" fontId="47" fillId="0" borderId="99" applyNumberFormat="0" applyFill="0" applyAlignment="0" applyProtection="0"/>
    <xf numFmtId="0" fontId="91" fillId="81" borderId="95" applyNumberFormat="0" applyAlignment="0" applyProtection="0"/>
    <xf numFmtId="0" fontId="95" fillId="81" borderId="96" applyNumberFormat="0" applyAlignment="0" applyProtection="0"/>
    <xf numFmtId="0" fontId="87" fillId="84" borderId="103" applyNumberFormat="0" applyFont="0" applyAlignment="0" applyProtection="0"/>
    <xf numFmtId="4" fontId="77" fillId="58" borderId="99">
      <alignment horizontal="right" vertical="center"/>
    </xf>
    <xf numFmtId="0" fontId="104" fillId="0" borderId="97" applyNumberFormat="0" applyFill="0" applyAlignment="0" applyProtection="0"/>
    <xf numFmtId="0" fontId="92" fillId="81" borderId="95" applyNumberFormat="0" applyAlignment="0" applyProtection="0"/>
    <xf numFmtId="0" fontId="95" fillId="81" borderId="96" applyNumberFormat="0" applyAlignment="0" applyProtection="0"/>
    <xf numFmtId="0" fontId="103" fillId="0" borderId="97" applyNumberFormat="0" applyFill="0" applyAlignment="0" applyProtection="0"/>
    <xf numFmtId="0" fontId="96" fillId="81" borderId="96" applyNumberFormat="0" applyAlignment="0" applyProtection="0"/>
    <xf numFmtId="0" fontId="96" fillId="81" borderId="96" applyNumberFormat="0" applyAlignment="0" applyProtection="0"/>
    <xf numFmtId="0" fontId="102" fillId="68" borderId="96" applyNumberFormat="0" applyAlignment="0" applyProtection="0"/>
    <xf numFmtId="0" fontId="10" fillId="84" borderId="98" applyNumberFormat="0" applyFont="0" applyAlignment="0" applyProtection="0"/>
    <xf numFmtId="4" fontId="77" fillId="58" borderId="99">
      <alignment horizontal="right" vertical="center"/>
    </xf>
    <xf numFmtId="0" fontId="95" fillId="81" borderId="101" applyNumberFormat="0" applyAlignment="0" applyProtection="0"/>
    <xf numFmtId="0" fontId="87" fillId="84" borderId="98" applyNumberFormat="0" applyFont="0" applyAlignment="0" applyProtection="0"/>
    <xf numFmtId="0" fontId="104" fillId="0" borderId="97" applyNumberFormat="0" applyFill="0" applyAlignment="0" applyProtection="0"/>
    <xf numFmtId="0" fontId="102" fillId="68" borderId="96" applyNumberFormat="0" applyAlignment="0" applyProtection="0"/>
    <xf numFmtId="0" fontId="87" fillId="84" borderId="98" applyNumberFormat="0" applyFont="0" applyAlignment="0" applyProtection="0"/>
    <xf numFmtId="0" fontId="92" fillId="81" borderId="95" applyNumberFormat="0" applyAlignment="0" applyProtection="0"/>
    <xf numFmtId="0" fontId="96" fillId="81" borderId="96" applyNumberFormat="0" applyAlignment="0" applyProtection="0"/>
    <xf numFmtId="0" fontId="103" fillId="0" borderId="97" applyNumberFormat="0" applyFill="0" applyAlignment="0" applyProtection="0"/>
    <xf numFmtId="0" fontId="102" fillId="68" borderId="96" applyNumberFormat="0" applyAlignment="0" applyProtection="0"/>
    <xf numFmtId="0" fontId="87" fillId="84" borderId="98" applyNumberFormat="0" applyFont="0" applyAlignment="0" applyProtection="0"/>
    <xf numFmtId="0" fontId="95" fillId="81" borderId="96" applyNumberFormat="0" applyAlignment="0" applyProtection="0"/>
    <xf numFmtId="0" fontId="103" fillId="0" borderId="97" applyNumberFormat="0" applyFill="0" applyAlignment="0" applyProtection="0"/>
    <xf numFmtId="0" fontId="96" fillId="81" borderId="96" applyNumberFormat="0" applyAlignment="0" applyProtection="0"/>
    <xf numFmtId="0" fontId="96" fillId="81" borderId="96" applyNumberFormat="0" applyAlignment="0" applyProtection="0"/>
    <xf numFmtId="4" fontId="47" fillId="0" borderId="104" applyFill="0" applyBorder="0" applyProtection="0">
      <alignment horizontal="right" vertical="center"/>
    </xf>
    <xf numFmtId="0" fontId="10" fillId="84" borderId="98" applyNumberFormat="0" applyFont="0" applyAlignment="0" applyProtection="0"/>
    <xf numFmtId="0" fontId="103" fillId="0" borderId="97" applyNumberFormat="0" applyFill="0" applyAlignment="0" applyProtection="0"/>
    <xf numFmtId="49" fontId="47" fillId="0" borderId="99" applyNumberFormat="0" applyFont="0" applyFill="0" applyBorder="0" applyProtection="0">
      <alignment horizontal="left" vertical="center" indent="2"/>
    </xf>
    <xf numFmtId="0" fontId="77" fillId="58" borderId="99">
      <alignment horizontal="right" vertical="center"/>
    </xf>
    <xf numFmtId="0" fontId="103" fillId="0" borderId="97" applyNumberFormat="0" applyFill="0" applyAlignment="0" applyProtection="0"/>
    <xf numFmtId="0" fontId="96" fillId="81" borderId="96" applyNumberFormat="0" applyAlignment="0" applyProtection="0"/>
    <xf numFmtId="0" fontId="78" fillId="58" borderId="99">
      <alignment horizontal="right" vertical="center"/>
    </xf>
    <xf numFmtId="0" fontId="102" fillId="68" borderId="96" applyNumberFormat="0" applyAlignment="0" applyProtection="0"/>
    <xf numFmtId="0" fontId="102" fillId="68" borderId="101" applyNumberFormat="0" applyAlignment="0" applyProtection="0"/>
    <xf numFmtId="0" fontId="91" fillId="81" borderId="95" applyNumberFormat="0" applyAlignment="0" applyProtection="0"/>
    <xf numFmtId="0" fontId="92" fillId="81" borderId="95" applyNumberFormat="0" applyAlignment="0" applyProtection="0"/>
    <xf numFmtId="0" fontId="101" fillId="68" borderId="96" applyNumberFormat="0" applyAlignment="0" applyProtection="0"/>
    <xf numFmtId="0" fontId="102" fillId="68" borderId="96" applyNumberFormat="0" applyAlignment="0" applyProtection="0"/>
    <xf numFmtId="0" fontId="96" fillId="81" borderId="96" applyNumberFormat="0" applyAlignment="0" applyProtection="0"/>
    <xf numFmtId="0" fontId="102" fillId="68" borderId="96" applyNumberFormat="0" applyAlignment="0" applyProtection="0"/>
    <xf numFmtId="0" fontId="47" fillId="0" borderId="104">
      <alignment horizontal="right" vertical="center"/>
    </xf>
    <xf numFmtId="0" fontId="96" fillId="81" borderId="96" applyNumberFormat="0" applyAlignment="0" applyProtection="0"/>
    <xf numFmtId="0" fontId="96" fillId="81" borderId="96" applyNumberFormat="0" applyAlignment="0" applyProtection="0"/>
    <xf numFmtId="0" fontId="95" fillId="81" borderId="101" applyNumberFormat="0" applyAlignment="0" applyProtection="0"/>
    <xf numFmtId="0" fontId="96" fillId="81" borderId="96" applyNumberFormat="0" applyAlignment="0" applyProtection="0"/>
    <xf numFmtId="0" fontId="104" fillId="0" borderId="97" applyNumberFormat="0" applyFill="0" applyAlignment="0" applyProtection="0"/>
    <xf numFmtId="0" fontId="92" fillId="81" borderId="95" applyNumberFormat="0" applyAlignment="0" applyProtection="0"/>
    <xf numFmtId="0" fontId="87" fillId="84" borderId="98" applyNumberFormat="0" applyFont="0" applyAlignment="0" applyProtection="0"/>
    <xf numFmtId="0" fontId="102" fillId="68" borderId="96" applyNumberFormat="0" applyAlignment="0" applyProtection="0"/>
    <xf numFmtId="0" fontId="103" fillId="0" borderId="97" applyNumberFormat="0" applyFill="0" applyAlignment="0" applyProtection="0"/>
    <xf numFmtId="0" fontId="104" fillId="0" borderId="97" applyNumberFormat="0" applyFill="0" applyAlignment="0" applyProtection="0"/>
    <xf numFmtId="0" fontId="10" fillId="84" borderId="98" applyNumberFormat="0" applyFont="0" applyAlignment="0" applyProtection="0"/>
    <xf numFmtId="0" fontId="91" fillId="81" borderId="95" applyNumberFormat="0" applyAlignment="0" applyProtection="0"/>
    <xf numFmtId="0" fontId="47" fillId="0" borderId="99">
      <alignment horizontal="right" vertical="center"/>
    </xf>
    <xf numFmtId="4" fontId="78" fillId="58" borderId="99">
      <alignment horizontal="right" vertical="center"/>
    </xf>
    <xf numFmtId="0" fontId="102" fillId="68" borderId="96" applyNumberFormat="0" applyAlignment="0" applyProtection="0"/>
    <xf numFmtId="0" fontId="95" fillId="81" borderId="96" applyNumberFormat="0" applyAlignment="0" applyProtection="0"/>
    <xf numFmtId="0" fontId="101" fillId="68" borderId="96" applyNumberFormat="0" applyAlignment="0" applyProtection="0"/>
    <xf numFmtId="0" fontId="47" fillId="0" borderId="99" applyNumberFormat="0" applyFill="0" applyAlignment="0" applyProtection="0"/>
    <xf numFmtId="0" fontId="91" fillId="81" borderId="95" applyNumberFormat="0" applyAlignment="0" applyProtection="0"/>
    <xf numFmtId="0" fontId="103" fillId="0" borderId="97" applyNumberFormat="0" applyFill="0" applyAlignment="0" applyProtection="0"/>
    <xf numFmtId="0" fontId="87" fillId="84" borderId="98" applyNumberFormat="0" applyFont="0" applyAlignment="0" applyProtection="0"/>
    <xf numFmtId="0" fontId="10" fillId="84" borderId="98" applyNumberFormat="0" applyFont="0" applyAlignment="0" applyProtection="0"/>
    <xf numFmtId="0" fontId="91" fillId="81" borderId="95" applyNumberFormat="0" applyAlignment="0" applyProtection="0"/>
    <xf numFmtId="0" fontId="95" fillId="81" borderId="96" applyNumberFormat="0" applyAlignment="0" applyProtection="0"/>
    <xf numFmtId="0" fontId="103" fillId="0" borderId="97" applyNumberFormat="0" applyFill="0" applyAlignment="0" applyProtection="0"/>
    <xf numFmtId="0" fontId="87" fillId="84" borderId="98" applyNumberFormat="0" applyFont="0" applyAlignment="0" applyProtection="0"/>
    <xf numFmtId="0" fontId="92" fillId="81" borderId="95" applyNumberFormat="0" applyAlignment="0" applyProtection="0"/>
    <xf numFmtId="0" fontId="101" fillId="68" borderId="96" applyNumberFormat="0" applyAlignment="0" applyProtection="0"/>
    <xf numFmtId="0" fontId="96" fillId="81" borderId="96" applyNumberFormat="0" applyAlignment="0" applyProtection="0"/>
    <xf numFmtId="0" fontId="10" fillId="84" borderId="98" applyNumberFormat="0" applyFont="0" applyAlignment="0" applyProtection="0"/>
    <xf numFmtId="0" fontId="92" fillId="81" borderId="100" applyNumberFormat="0" applyAlignment="0" applyProtection="0"/>
    <xf numFmtId="0" fontId="104" fillId="0" borderId="97" applyNumberFormat="0" applyFill="0" applyAlignment="0" applyProtection="0"/>
    <xf numFmtId="0" fontId="96" fillId="81" borderId="96" applyNumberFormat="0" applyAlignment="0" applyProtection="0"/>
    <xf numFmtId="0" fontId="92" fillId="81" borderId="100" applyNumberFormat="0" applyAlignment="0" applyProtection="0"/>
    <xf numFmtId="4" fontId="77" fillId="59" borderId="99">
      <alignment horizontal="right" vertical="center"/>
    </xf>
    <xf numFmtId="0" fontId="96" fillId="81" borderId="96" applyNumberFormat="0" applyAlignment="0" applyProtection="0"/>
    <xf numFmtId="0" fontId="104" fillId="0" borderId="97" applyNumberFormat="0" applyFill="0" applyAlignment="0" applyProtection="0"/>
    <xf numFmtId="0" fontId="87" fillId="84" borderId="98" applyNumberFormat="0" applyFont="0" applyAlignment="0" applyProtection="0"/>
    <xf numFmtId="4" fontId="77" fillId="58" borderId="99">
      <alignment horizontal="right" vertical="center"/>
    </xf>
    <xf numFmtId="0" fontId="96" fillId="81" borderId="96" applyNumberFormat="0" applyAlignment="0" applyProtection="0"/>
    <xf numFmtId="0" fontId="104" fillId="0" borderId="97" applyNumberFormat="0" applyFill="0" applyAlignment="0" applyProtection="0"/>
    <xf numFmtId="0" fontId="78" fillId="58" borderId="99">
      <alignment horizontal="right" vertical="center"/>
    </xf>
    <xf numFmtId="0" fontId="104" fillId="0" borderId="97" applyNumberFormat="0" applyFill="0" applyAlignment="0" applyProtection="0"/>
    <xf numFmtId="0" fontId="91" fillId="81" borderId="95" applyNumberFormat="0" applyAlignment="0" applyProtection="0"/>
    <xf numFmtId="0" fontId="87" fillId="84" borderId="98" applyNumberFormat="0" applyFont="0" applyAlignment="0" applyProtection="0"/>
    <xf numFmtId="0" fontId="102" fillId="68" borderId="96" applyNumberFormat="0" applyAlignment="0" applyProtection="0"/>
    <xf numFmtId="0" fontId="95" fillId="81" borderId="96" applyNumberFormat="0" applyAlignment="0" applyProtection="0"/>
    <xf numFmtId="0" fontId="101" fillId="68" borderId="96" applyNumberFormat="0" applyAlignment="0" applyProtection="0"/>
    <xf numFmtId="0" fontId="92" fillId="81" borderId="95" applyNumberFormat="0" applyAlignment="0" applyProtection="0"/>
    <xf numFmtId="4" fontId="77" fillId="59" borderId="99">
      <alignment horizontal="right" vertical="center"/>
    </xf>
    <xf numFmtId="0" fontId="104" fillId="0" borderId="97" applyNumberFormat="0" applyFill="0" applyAlignment="0" applyProtection="0"/>
    <xf numFmtId="0" fontId="92" fillId="81" borderId="95" applyNumberFormat="0" applyAlignment="0" applyProtection="0"/>
    <xf numFmtId="0" fontId="96" fillId="81" borderId="96" applyNumberFormat="0" applyAlignment="0" applyProtection="0"/>
    <xf numFmtId="0" fontId="91" fillId="81" borderId="105" applyNumberFormat="0" applyAlignment="0" applyProtection="0"/>
    <xf numFmtId="0" fontId="104" fillId="0" borderId="97" applyNumberFormat="0" applyFill="0" applyAlignment="0" applyProtection="0"/>
    <xf numFmtId="0" fontId="10" fillId="84" borderId="98" applyNumberFormat="0" applyFont="0" applyAlignment="0" applyProtection="0"/>
    <xf numFmtId="0" fontId="95" fillId="81" borderId="96" applyNumberFormat="0" applyAlignment="0" applyProtection="0"/>
    <xf numFmtId="49" fontId="76" fillId="0" borderId="99" applyNumberFormat="0" applyFill="0" applyBorder="0" applyProtection="0">
      <alignment horizontal="left" vertical="center"/>
    </xf>
    <xf numFmtId="0" fontId="10" fillId="84" borderId="103" applyNumberFormat="0" applyFont="0" applyAlignment="0" applyProtection="0"/>
    <xf numFmtId="0" fontId="102" fillId="68" borderId="96" applyNumberFormat="0" applyAlignment="0" applyProtection="0"/>
    <xf numFmtId="0" fontId="96" fillId="81" borderId="96" applyNumberFormat="0" applyAlignment="0" applyProtection="0"/>
    <xf numFmtId="4" fontId="77" fillId="58" borderId="99">
      <alignment horizontal="right" vertical="center"/>
    </xf>
    <xf numFmtId="0" fontId="47" fillId="0" borderId="99" applyNumberFormat="0" applyFill="0" applyAlignment="0" applyProtection="0"/>
    <xf numFmtId="0" fontId="102" fillId="68" borderId="96" applyNumberFormat="0" applyAlignment="0" applyProtection="0"/>
    <xf numFmtId="0" fontId="92" fillId="81" borderId="95" applyNumberFormat="0" applyAlignment="0" applyProtection="0"/>
    <xf numFmtId="0" fontId="104" fillId="0" borderId="97" applyNumberFormat="0" applyFill="0" applyAlignment="0" applyProtection="0"/>
    <xf numFmtId="4" fontId="77" fillId="58" borderId="99">
      <alignment horizontal="right" vertical="center"/>
    </xf>
    <xf numFmtId="0" fontId="104" fillId="0" borderId="97" applyNumberFormat="0" applyFill="0" applyAlignment="0" applyProtection="0"/>
    <xf numFmtId="0" fontId="102" fillId="68" borderId="96" applyNumberFormat="0" applyAlignment="0" applyProtection="0"/>
    <xf numFmtId="0" fontId="92" fillId="81" borderId="95" applyNumberFormat="0" applyAlignment="0" applyProtection="0"/>
    <xf numFmtId="0" fontId="95" fillId="81" borderId="96" applyNumberFormat="0" applyAlignment="0" applyProtection="0"/>
    <xf numFmtId="0" fontId="78" fillId="58" borderId="99">
      <alignment horizontal="right" vertical="center"/>
    </xf>
    <xf numFmtId="0" fontId="96" fillId="81" borderId="96" applyNumberFormat="0" applyAlignment="0" applyProtection="0"/>
    <xf numFmtId="0" fontId="95" fillId="81" borderId="106" applyNumberFormat="0" applyAlignment="0" applyProtection="0"/>
    <xf numFmtId="0" fontId="87" fillId="84" borderId="98" applyNumberFormat="0" applyFont="0" applyAlignment="0" applyProtection="0"/>
    <xf numFmtId="0" fontId="96" fillId="81" borderId="96" applyNumberFormat="0" applyAlignment="0" applyProtection="0"/>
    <xf numFmtId="4" fontId="77" fillId="59" borderId="99">
      <alignment horizontal="right" vertical="center"/>
    </xf>
    <xf numFmtId="0" fontId="96" fillId="81" borderId="106" applyNumberFormat="0" applyAlignment="0" applyProtection="0"/>
    <xf numFmtId="0" fontId="96" fillId="81" borderId="96" applyNumberFormat="0" applyAlignment="0" applyProtection="0"/>
    <xf numFmtId="0" fontId="101" fillId="68" borderId="96" applyNumberFormat="0" applyAlignment="0" applyProtection="0"/>
    <xf numFmtId="0" fontId="96" fillId="81" borderId="96" applyNumberFormat="0" applyAlignment="0" applyProtection="0"/>
    <xf numFmtId="171" fontId="47" fillId="62" borderId="99" applyNumberFormat="0" applyFont="0" applyBorder="0" applyAlignment="0" applyProtection="0">
      <alignment horizontal="right" vertical="center"/>
    </xf>
    <xf numFmtId="0" fontId="87" fillId="84" borderId="98" applyNumberFormat="0" applyFont="0" applyAlignment="0" applyProtection="0"/>
    <xf numFmtId="0" fontId="91" fillId="81" borderId="95" applyNumberFormat="0" applyAlignment="0" applyProtection="0"/>
    <xf numFmtId="0" fontId="92" fillId="81" borderId="105" applyNumberFormat="0" applyAlignment="0" applyProtection="0"/>
    <xf numFmtId="0" fontId="92" fillId="81" borderId="95" applyNumberFormat="0" applyAlignment="0" applyProtection="0"/>
    <xf numFmtId="0" fontId="87" fillId="84" borderId="98" applyNumberFormat="0" applyFont="0" applyAlignment="0" applyProtection="0"/>
    <xf numFmtId="0" fontId="95" fillId="81" borderId="96" applyNumberFormat="0" applyAlignment="0" applyProtection="0"/>
    <xf numFmtId="0" fontId="104" fillId="0" borderId="97" applyNumberFormat="0" applyFill="0" applyAlignment="0" applyProtection="0"/>
    <xf numFmtId="0" fontId="101" fillId="68" borderId="96" applyNumberFormat="0" applyAlignment="0" applyProtection="0"/>
    <xf numFmtId="0" fontId="104" fillId="0" borderId="102" applyNumberFormat="0" applyFill="0" applyAlignment="0" applyProtection="0"/>
    <xf numFmtId="0" fontId="104" fillId="0" borderId="97" applyNumberFormat="0" applyFill="0" applyAlignment="0" applyProtection="0"/>
    <xf numFmtId="0" fontId="96" fillId="81" borderId="96" applyNumberFormat="0" applyAlignment="0" applyProtection="0"/>
    <xf numFmtId="0" fontId="92" fillId="81" borderId="95" applyNumberFormat="0" applyAlignment="0" applyProtection="0"/>
    <xf numFmtId="4" fontId="47" fillId="61" borderId="99"/>
    <xf numFmtId="0" fontId="77" fillId="59" borderId="99">
      <alignment horizontal="right" vertical="center"/>
    </xf>
    <xf numFmtId="0" fontId="95" fillId="81" borderId="96" applyNumberFormat="0" applyAlignment="0" applyProtection="0"/>
    <xf numFmtId="49" fontId="47" fillId="0" borderId="99" applyNumberFormat="0" applyFont="0" applyFill="0" applyBorder="0" applyProtection="0">
      <alignment horizontal="left" vertical="center" indent="2"/>
    </xf>
    <xf numFmtId="0" fontId="91" fillId="81" borderId="95" applyNumberFormat="0" applyAlignment="0" applyProtection="0"/>
    <xf numFmtId="0" fontId="10" fillId="84" borderId="98" applyNumberFormat="0" applyFont="0" applyAlignment="0" applyProtection="0"/>
    <xf numFmtId="0" fontId="101" fillId="68" borderId="96" applyNumberFormat="0" applyAlignment="0" applyProtection="0"/>
    <xf numFmtId="0" fontId="47" fillId="0" borderId="104" applyNumberFormat="0" applyFill="0" applyAlignment="0" applyProtection="0"/>
    <xf numFmtId="0" fontId="95" fillId="81" borderId="106" applyNumberFormat="0" applyAlignment="0" applyProtection="0"/>
    <xf numFmtId="0" fontId="102" fillId="68" borderId="96" applyNumberFormat="0" applyAlignment="0" applyProtection="0"/>
    <xf numFmtId="0" fontId="77" fillId="58" borderId="99">
      <alignment horizontal="right" vertical="center"/>
    </xf>
    <xf numFmtId="0" fontId="103" fillId="0" borderId="97" applyNumberFormat="0" applyFill="0" applyAlignment="0" applyProtection="0"/>
    <xf numFmtId="0" fontId="96" fillId="81" borderId="96" applyNumberFormat="0" applyAlignment="0" applyProtection="0"/>
    <xf numFmtId="0" fontId="96" fillId="81" borderId="96" applyNumberFormat="0" applyAlignment="0" applyProtection="0"/>
    <xf numFmtId="0" fontId="104" fillId="0" borderId="97" applyNumberFormat="0" applyFill="0" applyAlignment="0" applyProtection="0"/>
    <xf numFmtId="0" fontId="91" fillId="81" borderId="95" applyNumberFormat="0" applyAlignment="0" applyProtection="0"/>
    <xf numFmtId="0" fontId="104" fillId="0" borderId="97" applyNumberFormat="0" applyFill="0" applyAlignment="0" applyProtection="0"/>
    <xf numFmtId="0" fontId="104" fillId="0" borderId="97" applyNumberFormat="0" applyFill="0" applyAlignment="0" applyProtection="0"/>
    <xf numFmtId="0" fontId="96" fillId="81" borderId="96" applyNumberFormat="0" applyAlignment="0" applyProtection="0"/>
    <xf numFmtId="0" fontId="92" fillId="81" borderId="95" applyNumberFormat="0" applyAlignment="0" applyProtection="0"/>
    <xf numFmtId="0" fontId="102" fillId="68" borderId="101" applyNumberFormat="0" applyAlignment="0" applyProtection="0"/>
    <xf numFmtId="0" fontId="91" fillId="81" borderId="95" applyNumberFormat="0" applyAlignment="0" applyProtection="0"/>
    <xf numFmtId="49" fontId="47" fillId="0" borderId="99" applyNumberFormat="0" applyFont="0" applyFill="0" applyBorder="0" applyProtection="0">
      <alignment horizontal="left" vertical="center" indent="2"/>
    </xf>
    <xf numFmtId="0" fontId="96" fillId="81" borderId="96" applyNumberFormat="0" applyAlignment="0" applyProtection="0"/>
    <xf numFmtId="0" fontId="102" fillId="68" borderId="96" applyNumberFormat="0" applyAlignment="0" applyProtection="0"/>
    <xf numFmtId="0" fontId="101" fillId="68" borderId="96" applyNumberFormat="0" applyAlignment="0" applyProtection="0"/>
    <xf numFmtId="0" fontId="87" fillId="84" borderId="98" applyNumberFormat="0" applyFont="0" applyAlignment="0" applyProtection="0"/>
    <xf numFmtId="0" fontId="92" fillId="81" borderId="95" applyNumberFormat="0" applyAlignment="0" applyProtection="0"/>
    <xf numFmtId="0" fontId="102" fillId="68" borderId="96" applyNumberFormat="0" applyAlignment="0" applyProtection="0"/>
    <xf numFmtId="0" fontId="103" fillId="0" borderId="97" applyNumberFormat="0" applyFill="0" applyAlignment="0" applyProtection="0"/>
    <xf numFmtId="0" fontId="104" fillId="0" borderId="97" applyNumberFormat="0" applyFill="0" applyAlignment="0" applyProtection="0"/>
    <xf numFmtId="0" fontId="104" fillId="0" borderId="107" applyNumberFormat="0" applyFill="0" applyAlignment="0" applyProtection="0"/>
    <xf numFmtId="0" fontId="95" fillId="81" borderId="96" applyNumberFormat="0" applyAlignment="0" applyProtection="0"/>
    <xf numFmtId="0" fontId="104" fillId="0" borderId="97" applyNumberFormat="0" applyFill="0" applyAlignment="0" applyProtection="0"/>
    <xf numFmtId="4" fontId="77" fillId="59" borderId="99">
      <alignment horizontal="right" vertical="center"/>
    </xf>
    <xf numFmtId="0" fontId="95" fillId="81" borderId="96" applyNumberFormat="0" applyAlignment="0" applyProtection="0"/>
    <xf numFmtId="0" fontId="96" fillId="81" borderId="96" applyNumberFormat="0" applyAlignment="0" applyProtection="0"/>
    <xf numFmtId="0" fontId="96" fillId="81" borderId="96" applyNumberFormat="0" applyAlignment="0" applyProtection="0"/>
    <xf numFmtId="0" fontId="101" fillId="68" borderId="96" applyNumberFormat="0" applyAlignment="0" applyProtection="0"/>
    <xf numFmtId="0" fontId="101" fillId="68" borderId="96" applyNumberFormat="0" applyAlignment="0" applyProtection="0"/>
    <xf numFmtId="4" fontId="77" fillId="59" borderId="99">
      <alignment horizontal="right" vertical="center"/>
    </xf>
    <xf numFmtId="0" fontId="96" fillId="81" borderId="106" applyNumberFormat="0" applyAlignment="0" applyProtection="0"/>
    <xf numFmtId="0" fontId="104" fillId="0" borderId="97" applyNumberFormat="0" applyFill="0" applyAlignment="0" applyProtection="0"/>
    <xf numFmtId="0" fontId="47" fillId="0" borderId="104">
      <alignment horizontal="right" vertical="center"/>
    </xf>
    <xf numFmtId="4" fontId="47" fillId="0" borderId="99">
      <alignment horizontal="right" vertical="center"/>
    </xf>
    <xf numFmtId="0" fontId="101" fillId="68" borderId="106" applyNumberFormat="0" applyAlignment="0" applyProtection="0"/>
    <xf numFmtId="0" fontId="101" fillId="68" borderId="96" applyNumberFormat="0" applyAlignment="0" applyProtection="0"/>
    <xf numFmtId="4" fontId="47" fillId="0" borderId="104">
      <alignment horizontal="right" vertical="center"/>
    </xf>
    <xf numFmtId="0" fontId="87" fillId="84" borderId="103" applyNumberFormat="0" applyFont="0" applyAlignment="0" applyProtection="0"/>
    <xf numFmtId="0" fontId="47" fillId="0" borderId="99" applyNumberFormat="0" applyFill="0" applyAlignment="0" applyProtection="0"/>
    <xf numFmtId="0" fontId="87" fillId="84" borderId="98" applyNumberFormat="0" applyFont="0" applyAlignment="0" applyProtection="0"/>
    <xf numFmtId="0" fontId="102" fillId="68" borderId="101" applyNumberFormat="0" applyAlignment="0" applyProtection="0"/>
    <xf numFmtId="4" fontId="47" fillId="61" borderId="99"/>
    <xf numFmtId="0" fontId="77" fillId="59" borderId="99">
      <alignment horizontal="right" vertical="center"/>
    </xf>
    <xf numFmtId="0" fontId="96" fillId="81" borderId="96" applyNumberFormat="0" applyAlignment="0" applyProtection="0"/>
    <xf numFmtId="4" fontId="77" fillId="59" borderId="99">
      <alignment horizontal="right" vertical="center"/>
    </xf>
    <xf numFmtId="0" fontId="92" fillId="81" borderId="95" applyNumberFormat="0" applyAlignment="0" applyProtection="0"/>
    <xf numFmtId="4" fontId="47" fillId="61" borderId="99"/>
    <xf numFmtId="0" fontId="101" fillId="68" borderId="96" applyNumberFormat="0" applyAlignment="0" applyProtection="0"/>
    <xf numFmtId="0" fontId="96" fillId="81" borderId="96" applyNumberFormat="0" applyAlignment="0" applyProtection="0"/>
    <xf numFmtId="0" fontId="77" fillId="59" borderId="99">
      <alignment horizontal="right" vertical="center"/>
    </xf>
    <xf numFmtId="0" fontId="102" fillId="68" borderId="96" applyNumberFormat="0" applyAlignment="0" applyProtection="0"/>
    <xf numFmtId="0" fontId="91" fillId="81" borderId="95" applyNumberFormat="0" applyAlignment="0" applyProtection="0"/>
    <xf numFmtId="0" fontId="104" fillId="0" borderId="97" applyNumberFormat="0" applyFill="0" applyAlignment="0" applyProtection="0"/>
    <xf numFmtId="0" fontId="102" fillId="68" borderId="101" applyNumberFormat="0" applyAlignment="0" applyProtection="0"/>
    <xf numFmtId="0" fontId="95" fillId="81" borderId="96" applyNumberFormat="0" applyAlignment="0" applyProtection="0"/>
    <xf numFmtId="0" fontId="102" fillId="68" borderId="96" applyNumberFormat="0" applyAlignment="0" applyProtection="0"/>
    <xf numFmtId="0" fontId="103" fillId="0" borderId="102" applyNumberFormat="0" applyFill="0" applyAlignment="0" applyProtection="0"/>
    <xf numFmtId="0" fontId="104" fillId="0" borderId="97" applyNumberFormat="0" applyFill="0" applyAlignment="0" applyProtection="0"/>
    <xf numFmtId="0" fontId="77" fillId="59" borderId="99">
      <alignment horizontal="right" vertical="center"/>
    </xf>
    <xf numFmtId="0" fontId="77" fillId="59" borderId="99">
      <alignment horizontal="right" vertical="center"/>
    </xf>
    <xf numFmtId="0" fontId="103" fillId="0" borderId="97" applyNumberFormat="0" applyFill="0" applyAlignment="0" applyProtection="0"/>
    <xf numFmtId="0" fontId="101" fillId="68" borderId="106" applyNumberFormat="0" applyAlignment="0" applyProtection="0"/>
    <xf numFmtId="0" fontId="91" fillId="81" borderId="95" applyNumberFormat="0" applyAlignment="0" applyProtection="0"/>
    <xf numFmtId="0" fontId="96" fillId="81" borderId="96" applyNumberFormat="0" applyAlignment="0" applyProtection="0"/>
    <xf numFmtId="0" fontId="95" fillId="81" borderId="101" applyNumberFormat="0" applyAlignment="0" applyProtection="0"/>
    <xf numFmtId="0" fontId="92" fillId="81" borderId="95" applyNumberFormat="0" applyAlignment="0" applyProtection="0"/>
    <xf numFmtId="0" fontId="95" fillId="81" borderId="96" applyNumberFormat="0" applyAlignment="0" applyProtection="0"/>
    <xf numFmtId="0" fontId="92" fillId="81" borderId="95" applyNumberFormat="0" applyAlignment="0" applyProtection="0"/>
    <xf numFmtId="0" fontId="92" fillId="81" borderId="95" applyNumberFormat="0" applyAlignment="0" applyProtection="0"/>
    <xf numFmtId="0" fontId="104" fillId="0" borderId="97" applyNumberFormat="0" applyFill="0" applyAlignment="0" applyProtection="0"/>
    <xf numFmtId="4" fontId="78" fillId="58" borderId="99">
      <alignment horizontal="right" vertical="center"/>
    </xf>
    <xf numFmtId="0" fontId="102" fillId="68" borderId="96" applyNumberFormat="0" applyAlignment="0" applyProtection="0"/>
    <xf numFmtId="0" fontId="77" fillId="58" borderId="99">
      <alignment horizontal="right" vertical="center"/>
    </xf>
    <xf numFmtId="4" fontId="78" fillId="58" borderId="99">
      <alignment horizontal="right" vertical="center"/>
    </xf>
    <xf numFmtId="0" fontId="101" fillId="68" borderId="96" applyNumberFormat="0" applyAlignment="0" applyProtection="0"/>
    <xf numFmtId="0" fontId="95" fillId="81" borderId="96" applyNumberFormat="0" applyAlignment="0" applyProtection="0"/>
    <xf numFmtId="0" fontId="102" fillId="68" borderId="96" applyNumberFormat="0" applyAlignment="0" applyProtection="0"/>
    <xf numFmtId="4" fontId="47" fillId="0" borderId="99">
      <alignment horizontal="right" vertical="center"/>
    </xf>
    <xf numFmtId="0" fontId="104" fillId="0" borderId="107" applyNumberFormat="0" applyFill="0" applyAlignment="0" applyProtection="0"/>
    <xf numFmtId="0" fontId="102" fillId="68" borderId="96" applyNumberFormat="0" applyAlignment="0" applyProtection="0"/>
    <xf numFmtId="0" fontId="104" fillId="0" borderId="97" applyNumberFormat="0" applyFill="0" applyAlignment="0" applyProtection="0"/>
    <xf numFmtId="4" fontId="77" fillId="58" borderId="99">
      <alignment horizontal="right" vertical="center"/>
    </xf>
    <xf numFmtId="0" fontId="102" fillId="68" borderId="96" applyNumberFormat="0" applyAlignment="0" applyProtection="0"/>
    <xf numFmtId="0" fontId="103" fillId="0" borderId="97" applyNumberFormat="0" applyFill="0" applyAlignment="0" applyProtection="0"/>
    <xf numFmtId="0" fontId="10" fillId="84" borderId="98" applyNumberFormat="0" applyFont="0" applyAlignment="0" applyProtection="0"/>
    <xf numFmtId="0" fontId="96" fillId="81" borderId="96" applyNumberFormat="0" applyAlignment="0" applyProtection="0"/>
    <xf numFmtId="0" fontId="95" fillId="81" borderId="96" applyNumberFormat="0" applyAlignment="0" applyProtection="0"/>
    <xf numFmtId="0" fontId="102" fillId="68" borderId="96" applyNumberFormat="0" applyAlignment="0" applyProtection="0"/>
    <xf numFmtId="4" fontId="78" fillId="58" borderId="99">
      <alignment horizontal="right" vertical="center"/>
    </xf>
    <xf numFmtId="0" fontId="87" fillId="84" borderId="98" applyNumberFormat="0" applyFont="0" applyAlignment="0" applyProtection="0"/>
    <xf numFmtId="0" fontId="104" fillId="0" borderId="102" applyNumberFormat="0" applyFill="0" applyAlignment="0" applyProtection="0"/>
    <xf numFmtId="0" fontId="101" fillId="68" borderId="96" applyNumberFormat="0" applyAlignment="0" applyProtection="0"/>
    <xf numFmtId="0" fontId="102" fillId="68" borderId="96" applyNumberFormat="0" applyAlignment="0" applyProtection="0"/>
    <xf numFmtId="0" fontId="10" fillId="84" borderId="98" applyNumberFormat="0" applyFont="0" applyAlignment="0" applyProtection="0"/>
    <xf numFmtId="0" fontId="102" fillId="68" borderId="96" applyNumberFormat="0" applyAlignment="0" applyProtection="0"/>
    <xf numFmtId="0" fontId="96" fillId="81" borderId="96" applyNumberFormat="0" applyAlignment="0" applyProtection="0"/>
    <xf numFmtId="0" fontId="103" fillId="0" borderId="97" applyNumberFormat="0" applyFill="0" applyAlignment="0" applyProtection="0"/>
    <xf numFmtId="0" fontId="101" fillId="68" borderId="101" applyNumberFormat="0" applyAlignment="0" applyProtection="0"/>
    <xf numFmtId="0" fontId="103" fillId="0" borderId="102" applyNumberFormat="0" applyFill="0" applyAlignment="0" applyProtection="0"/>
    <xf numFmtId="0" fontId="87" fillId="84" borderId="103" applyNumberFormat="0" applyFont="0" applyAlignment="0" applyProtection="0"/>
    <xf numFmtId="0" fontId="102" fillId="68" borderId="96" applyNumberFormat="0" applyAlignment="0" applyProtection="0"/>
    <xf numFmtId="0" fontId="87" fillId="84" borderId="103" applyNumberFormat="0" applyFont="0" applyAlignment="0" applyProtection="0"/>
    <xf numFmtId="0" fontId="95" fillId="81" borderId="96" applyNumberFormat="0" applyAlignment="0" applyProtection="0"/>
    <xf numFmtId="0" fontId="101" fillId="68" borderId="96" applyNumberFormat="0" applyAlignment="0" applyProtection="0"/>
    <xf numFmtId="0" fontId="96" fillId="81" borderId="96" applyNumberFormat="0" applyAlignment="0" applyProtection="0"/>
    <xf numFmtId="0" fontId="101" fillId="68" borderId="96" applyNumberFormat="0" applyAlignment="0" applyProtection="0"/>
    <xf numFmtId="0" fontId="87" fillId="84" borderId="98" applyNumberFormat="0" applyFont="0" applyAlignment="0" applyProtection="0"/>
    <xf numFmtId="0" fontId="101" fillId="68" borderId="96" applyNumberFormat="0" applyAlignment="0" applyProtection="0"/>
    <xf numFmtId="0" fontId="102" fillId="68" borderId="96" applyNumberFormat="0" applyAlignment="0" applyProtection="0"/>
    <xf numFmtId="0" fontId="103" fillId="0" borderId="97" applyNumberFormat="0" applyFill="0" applyAlignment="0" applyProtection="0"/>
    <xf numFmtId="0" fontId="101" fillId="68" borderId="96" applyNumberFormat="0" applyAlignment="0" applyProtection="0"/>
    <xf numFmtId="0" fontId="96" fillId="81" borderId="96" applyNumberFormat="0" applyAlignment="0" applyProtection="0"/>
    <xf numFmtId="0" fontId="92" fillId="81" borderId="95" applyNumberFormat="0" applyAlignment="0" applyProtection="0"/>
    <xf numFmtId="0" fontId="104" fillId="0" borderId="97" applyNumberFormat="0" applyFill="0" applyAlignment="0" applyProtection="0"/>
    <xf numFmtId="0" fontId="102" fillId="68" borderId="96" applyNumberFormat="0" applyAlignment="0" applyProtection="0"/>
    <xf numFmtId="0" fontId="104" fillId="0" borderId="97" applyNumberFormat="0" applyFill="0" applyAlignment="0" applyProtection="0"/>
    <xf numFmtId="0" fontId="47" fillId="0" borderId="104" applyNumberFormat="0" applyFill="0" applyAlignment="0" applyProtection="0"/>
    <xf numFmtId="0" fontId="103" fillId="0" borderId="97" applyNumberFormat="0" applyFill="0" applyAlignment="0" applyProtection="0"/>
    <xf numFmtId="4" fontId="47" fillId="0" borderId="99">
      <alignment horizontal="right" vertical="center"/>
    </xf>
    <xf numFmtId="0" fontId="96" fillId="81" borderId="96" applyNumberFormat="0" applyAlignment="0" applyProtection="0"/>
    <xf numFmtId="0" fontId="87" fillId="84" borderId="98" applyNumberFormat="0" applyFont="0" applyAlignment="0" applyProtection="0"/>
    <xf numFmtId="0" fontId="102" fillId="68" borderId="96" applyNumberFormat="0" applyAlignment="0" applyProtection="0"/>
    <xf numFmtId="0" fontId="95" fillId="81" borderId="96" applyNumberFormat="0" applyAlignment="0" applyProtection="0"/>
    <xf numFmtId="0" fontId="47" fillId="61" borderId="99"/>
    <xf numFmtId="0" fontId="96" fillId="81" borderId="96" applyNumberFormat="0" applyAlignment="0" applyProtection="0"/>
    <xf numFmtId="0" fontId="92" fillId="81" borderId="95" applyNumberFormat="0" applyAlignment="0" applyProtection="0"/>
    <xf numFmtId="0" fontId="10" fillId="84" borderId="98" applyNumberFormat="0" applyFont="0" applyAlignment="0" applyProtection="0"/>
    <xf numFmtId="4" fontId="77" fillId="59" borderId="99">
      <alignment horizontal="right" vertical="center"/>
    </xf>
    <xf numFmtId="0" fontId="96" fillId="81" borderId="96" applyNumberFormat="0" applyAlignment="0" applyProtection="0"/>
    <xf numFmtId="0" fontId="104" fillId="0" borderId="97" applyNumberFormat="0" applyFill="0" applyAlignment="0" applyProtection="0"/>
    <xf numFmtId="0" fontId="95" fillId="81" borderId="96" applyNumberFormat="0" applyAlignment="0" applyProtection="0"/>
    <xf numFmtId="0" fontId="92" fillId="81" borderId="95" applyNumberFormat="0" applyAlignment="0" applyProtection="0"/>
    <xf numFmtId="0" fontId="87" fillId="84" borderId="103" applyNumberFormat="0" applyFont="0" applyAlignment="0" applyProtection="0"/>
    <xf numFmtId="0" fontId="77" fillId="58" borderId="99">
      <alignment horizontal="right" vertical="center"/>
    </xf>
    <xf numFmtId="0" fontId="95" fillId="81" borderId="96" applyNumberFormat="0" applyAlignment="0" applyProtection="0"/>
    <xf numFmtId="0" fontId="87" fillId="84" borderId="103" applyNumberFormat="0" applyFont="0" applyAlignment="0" applyProtection="0"/>
    <xf numFmtId="4" fontId="77" fillId="59" borderId="99">
      <alignment horizontal="right" vertical="center"/>
    </xf>
    <xf numFmtId="0" fontId="104" fillId="0" borderId="107" applyNumberFormat="0" applyFill="0" applyAlignment="0" applyProtection="0"/>
    <xf numFmtId="0" fontId="104" fillId="0" borderId="97" applyNumberFormat="0" applyFill="0" applyAlignment="0" applyProtection="0"/>
    <xf numFmtId="0" fontId="10" fillId="84" borderId="98" applyNumberFormat="0" applyFont="0" applyAlignment="0" applyProtection="0"/>
    <xf numFmtId="4" fontId="77" fillId="58" borderId="99">
      <alignment horizontal="right" vertical="center"/>
    </xf>
    <xf numFmtId="0" fontId="96" fillId="81" borderId="96" applyNumberFormat="0" applyAlignment="0" applyProtection="0"/>
    <xf numFmtId="0" fontId="103" fillId="0" borderId="97" applyNumberFormat="0" applyFill="0" applyAlignment="0" applyProtection="0"/>
    <xf numFmtId="0" fontId="95" fillId="81" borderId="96" applyNumberFormat="0" applyAlignment="0" applyProtection="0"/>
    <xf numFmtId="0" fontId="91" fillId="81" borderId="105" applyNumberFormat="0" applyAlignment="0" applyProtection="0"/>
    <xf numFmtId="0" fontId="91" fillId="81" borderId="95" applyNumberFormat="0" applyAlignment="0" applyProtection="0"/>
    <xf numFmtId="0" fontId="10" fillId="84" borderId="98" applyNumberFormat="0" applyFont="0" applyAlignment="0" applyProtection="0"/>
    <xf numFmtId="0" fontId="92" fillId="81" borderId="95" applyNumberFormat="0" applyAlignment="0" applyProtection="0"/>
    <xf numFmtId="0" fontId="95" fillId="81" borderId="96" applyNumberFormat="0" applyAlignment="0" applyProtection="0"/>
    <xf numFmtId="4" fontId="77" fillId="59" borderId="99">
      <alignment horizontal="right" vertical="center"/>
    </xf>
    <xf numFmtId="0" fontId="103" fillId="0" borderId="97" applyNumberFormat="0" applyFill="0" applyAlignment="0" applyProtection="0"/>
    <xf numFmtId="0" fontId="95" fillId="81" borderId="96" applyNumberFormat="0" applyAlignment="0" applyProtection="0"/>
    <xf numFmtId="0" fontId="87" fillId="84" borderId="98" applyNumberFormat="0" applyFont="0" applyAlignment="0" applyProtection="0"/>
    <xf numFmtId="0" fontId="96" fillId="81" borderId="96" applyNumberFormat="0" applyAlignment="0" applyProtection="0"/>
    <xf numFmtId="0" fontId="103" fillId="0" borderId="97" applyNumberFormat="0" applyFill="0" applyAlignment="0" applyProtection="0"/>
    <xf numFmtId="49" fontId="47" fillId="0" borderId="99" applyNumberFormat="0" applyFont="0" applyFill="0" applyBorder="0" applyProtection="0">
      <alignment horizontal="left" vertical="center" indent="2"/>
    </xf>
    <xf numFmtId="0" fontId="91" fillId="81" borderId="95" applyNumberFormat="0" applyAlignment="0" applyProtection="0"/>
    <xf numFmtId="0" fontId="92" fillId="81" borderId="95" applyNumberFormat="0" applyAlignment="0" applyProtection="0"/>
    <xf numFmtId="4" fontId="77" fillId="59" borderId="99">
      <alignment horizontal="right" vertical="center"/>
    </xf>
    <xf numFmtId="4" fontId="77" fillId="58" borderId="99">
      <alignment horizontal="right" vertical="center"/>
    </xf>
    <xf numFmtId="0" fontId="103" fillId="0" borderId="97" applyNumberFormat="0" applyFill="0" applyAlignment="0" applyProtection="0"/>
    <xf numFmtId="0" fontId="104" fillId="0" borderId="97" applyNumberFormat="0" applyFill="0" applyAlignment="0" applyProtection="0"/>
    <xf numFmtId="0" fontId="101" fillId="68" borderId="96" applyNumberFormat="0" applyAlignment="0" applyProtection="0"/>
    <xf numFmtId="0" fontId="104" fillId="0" borderId="97" applyNumberFormat="0" applyFill="0" applyAlignment="0" applyProtection="0"/>
    <xf numFmtId="0" fontId="101" fillId="68" borderId="96" applyNumberFormat="0" applyAlignment="0" applyProtection="0"/>
    <xf numFmtId="0" fontId="96" fillId="81" borderId="96" applyNumberFormat="0" applyAlignment="0" applyProtection="0"/>
    <xf numFmtId="0" fontId="104" fillId="0" borderId="97" applyNumberFormat="0" applyFill="0" applyAlignment="0" applyProtection="0"/>
    <xf numFmtId="0" fontId="102" fillId="68" borderId="96" applyNumberFormat="0" applyAlignment="0" applyProtection="0"/>
    <xf numFmtId="0" fontId="96" fillId="81" borderId="96" applyNumberFormat="0" applyAlignment="0" applyProtection="0"/>
    <xf numFmtId="0" fontId="96" fillId="81" borderId="96" applyNumberFormat="0" applyAlignment="0" applyProtection="0"/>
    <xf numFmtId="0" fontId="92" fillId="81" borderId="95" applyNumberFormat="0" applyAlignment="0" applyProtection="0"/>
    <xf numFmtId="0" fontId="87" fillId="84" borderId="98" applyNumberFormat="0" applyFont="0" applyAlignment="0" applyProtection="0"/>
    <xf numFmtId="0" fontId="104" fillId="0" borderId="97" applyNumberFormat="0" applyFill="0" applyAlignment="0" applyProtection="0"/>
    <xf numFmtId="0" fontId="103" fillId="0" borderId="97" applyNumberFormat="0" applyFill="0" applyAlignment="0" applyProtection="0"/>
    <xf numFmtId="0" fontId="101" fillId="68" borderId="96" applyNumberFormat="0" applyAlignment="0" applyProtection="0"/>
    <xf numFmtId="0" fontId="77" fillId="59" borderId="99">
      <alignment horizontal="right" vertical="center"/>
    </xf>
    <xf numFmtId="0" fontId="102" fillId="68" borderId="96" applyNumberFormat="0" applyAlignment="0" applyProtection="0"/>
    <xf numFmtId="0" fontId="96" fillId="81" borderId="106" applyNumberFormat="0" applyAlignment="0" applyProtection="0"/>
    <xf numFmtId="0" fontId="92" fillId="81" borderId="95" applyNumberFormat="0" applyAlignment="0" applyProtection="0"/>
    <xf numFmtId="0" fontId="101" fillId="68" borderId="96" applyNumberFormat="0" applyAlignment="0" applyProtection="0"/>
    <xf numFmtId="0" fontId="102" fillId="68" borderId="96" applyNumberFormat="0" applyAlignment="0" applyProtection="0"/>
    <xf numFmtId="0" fontId="103" fillId="0" borderId="97" applyNumberFormat="0" applyFill="0" applyAlignment="0" applyProtection="0"/>
    <xf numFmtId="0" fontId="10" fillId="84" borderId="98" applyNumberFormat="0" applyFont="0" applyAlignment="0" applyProtection="0"/>
    <xf numFmtId="0" fontId="103" fillId="0" borderId="97" applyNumberFormat="0" applyFill="0" applyAlignment="0" applyProtection="0"/>
    <xf numFmtId="0" fontId="92" fillId="81" borderId="95" applyNumberFormat="0" applyAlignment="0" applyProtection="0"/>
    <xf numFmtId="0" fontId="96" fillId="81" borderId="96" applyNumberFormat="0" applyAlignment="0" applyProtection="0"/>
    <xf numFmtId="0" fontId="102" fillId="68" borderId="96" applyNumberFormat="0" applyAlignment="0" applyProtection="0"/>
    <xf numFmtId="49" fontId="47" fillId="0" borderId="99" applyNumberFormat="0" applyFont="0" applyFill="0" applyBorder="0" applyProtection="0">
      <alignment horizontal="left" vertical="center" indent="2"/>
    </xf>
    <xf numFmtId="0" fontId="91" fillId="81" borderId="95" applyNumberFormat="0" applyAlignment="0" applyProtection="0"/>
    <xf numFmtId="0" fontId="104" fillId="0" borderId="97" applyNumberFormat="0" applyFill="0" applyAlignment="0" applyProtection="0"/>
    <xf numFmtId="0" fontId="95" fillId="81" borderId="101" applyNumberFormat="0" applyAlignment="0" applyProtection="0"/>
    <xf numFmtId="171" fontId="47" fillId="62" borderId="99" applyNumberFormat="0" applyFont="0" applyBorder="0" applyAlignment="0" applyProtection="0">
      <alignment horizontal="right" vertical="center"/>
    </xf>
    <xf numFmtId="0" fontId="101" fillId="68" borderId="96" applyNumberFormat="0" applyAlignment="0" applyProtection="0"/>
    <xf numFmtId="0" fontId="101" fillId="68" borderId="96" applyNumberFormat="0" applyAlignment="0" applyProtection="0"/>
    <xf numFmtId="0" fontId="104" fillId="0" borderId="97" applyNumberFormat="0" applyFill="0" applyAlignment="0" applyProtection="0"/>
    <xf numFmtId="0" fontId="87" fillId="84" borderId="98" applyNumberFormat="0" applyFont="0" applyAlignment="0" applyProtection="0"/>
    <xf numFmtId="0" fontId="92" fillId="81" borderId="95" applyNumberFormat="0" applyAlignment="0" applyProtection="0"/>
    <xf numFmtId="0" fontId="95" fillId="81" borderId="106" applyNumberFormat="0" applyAlignment="0" applyProtection="0"/>
    <xf numFmtId="0" fontId="102" fillId="68" borderId="96" applyNumberFormat="0" applyAlignment="0" applyProtection="0"/>
    <xf numFmtId="4" fontId="47" fillId="0" borderId="104" applyFill="0" applyBorder="0" applyProtection="0">
      <alignment horizontal="right" vertical="center"/>
    </xf>
    <xf numFmtId="4" fontId="77" fillId="58" borderId="99">
      <alignment horizontal="right" vertical="center"/>
    </xf>
    <xf numFmtId="0" fontId="102" fillId="68" borderId="96" applyNumberFormat="0" applyAlignment="0" applyProtection="0"/>
    <xf numFmtId="0" fontId="102" fillId="68" borderId="96" applyNumberFormat="0" applyAlignment="0" applyProtection="0"/>
    <xf numFmtId="4" fontId="78" fillId="58" borderId="99">
      <alignment horizontal="right" vertical="center"/>
    </xf>
    <xf numFmtId="0" fontId="102" fillId="68" borderId="96" applyNumberFormat="0" applyAlignment="0" applyProtection="0"/>
    <xf numFmtId="0" fontId="95" fillId="81" borderId="96" applyNumberFormat="0" applyAlignment="0" applyProtection="0"/>
    <xf numFmtId="0" fontId="96" fillId="81" borderId="96" applyNumberFormat="0" applyAlignment="0" applyProtection="0"/>
    <xf numFmtId="0" fontId="101" fillId="68" borderId="96" applyNumberFormat="0" applyAlignment="0" applyProtection="0"/>
    <xf numFmtId="0" fontId="91" fillId="81" borderId="95" applyNumberFormat="0" applyAlignment="0" applyProtection="0"/>
    <xf numFmtId="0" fontId="95" fillId="81" borderId="96" applyNumberFormat="0" applyAlignment="0" applyProtection="0"/>
    <xf numFmtId="0" fontId="95" fillId="81" borderId="96" applyNumberFormat="0" applyAlignment="0" applyProtection="0"/>
    <xf numFmtId="0" fontId="101" fillId="68" borderId="96" applyNumberFormat="0" applyAlignment="0" applyProtection="0"/>
    <xf numFmtId="0" fontId="92" fillId="81" borderId="95" applyNumberFormat="0" applyAlignment="0" applyProtection="0"/>
    <xf numFmtId="0" fontId="101" fillId="68" borderId="96" applyNumberFormat="0" applyAlignment="0" applyProtection="0"/>
    <xf numFmtId="0" fontId="91" fillId="81" borderId="95" applyNumberFormat="0" applyAlignment="0" applyProtection="0"/>
    <xf numFmtId="0" fontId="92" fillId="81" borderId="95" applyNumberFormat="0" applyAlignment="0" applyProtection="0"/>
    <xf numFmtId="0" fontId="95" fillId="81" borderId="96" applyNumberFormat="0" applyAlignment="0" applyProtection="0"/>
    <xf numFmtId="0" fontId="102" fillId="68" borderId="96" applyNumberFormat="0" applyAlignment="0" applyProtection="0"/>
    <xf numFmtId="0" fontId="103" fillId="0" borderId="97" applyNumberFormat="0" applyFill="0" applyAlignment="0" applyProtection="0"/>
    <xf numFmtId="0" fontId="96" fillId="81" borderId="96" applyNumberFormat="0" applyAlignment="0" applyProtection="0"/>
    <xf numFmtId="49" fontId="47" fillId="0" borderId="99" applyNumberFormat="0" applyFont="0" applyFill="0" applyBorder="0" applyProtection="0">
      <alignment horizontal="left" vertical="center" indent="2"/>
    </xf>
    <xf numFmtId="0" fontId="10" fillId="84" borderId="98" applyNumberFormat="0" applyFont="0" applyAlignment="0" applyProtection="0"/>
    <xf numFmtId="0" fontId="101" fillId="68" borderId="96" applyNumberFormat="0" applyAlignment="0" applyProtection="0"/>
    <xf numFmtId="0" fontId="96" fillId="81" borderId="96" applyNumberFormat="0" applyAlignment="0" applyProtection="0"/>
    <xf numFmtId="0" fontId="10" fillId="84" borderId="98" applyNumberFormat="0" applyFont="0" applyAlignment="0" applyProtection="0"/>
    <xf numFmtId="0" fontId="104" fillId="0" borderId="97" applyNumberFormat="0" applyFill="0" applyAlignment="0" applyProtection="0"/>
    <xf numFmtId="0" fontId="47" fillId="0" borderId="104">
      <alignment horizontal="right" vertical="center"/>
    </xf>
    <xf numFmtId="0" fontId="96" fillId="81" borderId="96" applyNumberFormat="0" applyAlignment="0" applyProtection="0"/>
    <xf numFmtId="0" fontId="104" fillId="0" borderId="97" applyNumberFormat="0" applyFill="0" applyAlignment="0" applyProtection="0"/>
    <xf numFmtId="0" fontId="87" fillId="84" borderId="98" applyNumberFormat="0" applyFont="0" applyAlignment="0" applyProtection="0"/>
    <xf numFmtId="0" fontId="101" fillId="68" borderId="96" applyNumberFormat="0" applyAlignment="0" applyProtection="0"/>
    <xf numFmtId="0" fontId="103" fillId="0" borderId="97" applyNumberFormat="0" applyFill="0" applyAlignment="0" applyProtection="0"/>
    <xf numFmtId="0" fontId="91" fillId="81" borderId="95" applyNumberFormat="0" applyAlignment="0" applyProtection="0"/>
    <xf numFmtId="0" fontId="77" fillId="59" borderId="99">
      <alignment horizontal="right" vertical="center"/>
    </xf>
    <xf numFmtId="0" fontId="91" fillId="81" borderId="95" applyNumberFormat="0" applyAlignment="0" applyProtection="0"/>
    <xf numFmtId="0" fontId="102" fillId="68" borderId="96" applyNumberFormat="0" applyAlignment="0" applyProtection="0"/>
    <xf numFmtId="0" fontId="91" fillId="81" borderId="95" applyNumberFormat="0" applyAlignment="0" applyProtection="0"/>
    <xf numFmtId="0" fontId="87" fillId="84" borderId="98" applyNumberFormat="0" applyFont="0" applyAlignment="0" applyProtection="0"/>
    <xf numFmtId="0" fontId="92" fillId="81" borderId="95" applyNumberFormat="0" applyAlignment="0" applyProtection="0"/>
    <xf numFmtId="0" fontId="92" fillId="81" borderId="95" applyNumberFormat="0" applyAlignment="0" applyProtection="0"/>
    <xf numFmtId="0" fontId="91" fillId="81" borderId="95" applyNumberFormat="0" applyAlignment="0" applyProtection="0"/>
    <xf numFmtId="0" fontId="87" fillId="84" borderId="108" applyNumberFormat="0" applyFont="0" applyAlignment="0" applyProtection="0"/>
    <xf numFmtId="0" fontId="102" fillId="68" borderId="96" applyNumberFormat="0" applyAlignment="0" applyProtection="0"/>
    <xf numFmtId="0" fontId="95" fillId="81" borderId="96" applyNumberFormat="0" applyAlignment="0" applyProtection="0"/>
    <xf numFmtId="0" fontId="91" fillId="81" borderId="95" applyNumberFormat="0" applyAlignment="0" applyProtection="0"/>
    <xf numFmtId="4" fontId="77" fillId="59" borderId="99">
      <alignment horizontal="right" vertical="center"/>
    </xf>
    <xf numFmtId="0" fontId="92" fillId="81" borderId="105" applyNumberFormat="0" applyAlignment="0" applyProtection="0"/>
    <xf numFmtId="0" fontId="95" fillId="81" borderId="96" applyNumberFormat="0" applyAlignment="0" applyProtection="0"/>
    <xf numFmtId="0" fontId="95" fillId="81" borderId="96" applyNumberFormat="0" applyAlignment="0" applyProtection="0"/>
    <xf numFmtId="0" fontId="92" fillId="81" borderId="95" applyNumberFormat="0" applyAlignment="0" applyProtection="0"/>
    <xf numFmtId="0" fontId="91" fillId="81" borderId="95" applyNumberFormat="0" applyAlignment="0" applyProtection="0"/>
    <xf numFmtId="0" fontId="101" fillId="68" borderId="96" applyNumberFormat="0" applyAlignment="0" applyProtection="0"/>
    <xf numFmtId="0" fontId="101" fillId="68" borderId="96" applyNumberFormat="0" applyAlignment="0" applyProtection="0"/>
    <xf numFmtId="0" fontId="101" fillId="68" borderId="96" applyNumberFormat="0" applyAlignment="0" applyProtection="0"/>
    <xf numFmtId="0" fontId="101" fillId="68" borderId="96" applyNumberFormat="0" applyAlignment="0" applyProtection="0"/>
    <xf numFmtId="0" fontId="95" fillId="81" borderId="96" applyNumberFormat="0" applyAlignment="0" applyProtection="0"/>
    <xf numFmtId="4" fontId="78" fillId="58" borderId="99">
      <alignment horizontal="right" vertical="center"/>
    </xf>
    <xf numFmtId="0" fontId="102" fillId="68" borderId="96" applyNumberFormat="0" applyAlignment="0" applyProtection="0"/>
    <xf numFmtId="0" fontId="102" fillId="68" borderId="96" applyNumberFormat="0" applyAlignment="0" applyProtection="0"/>
    <xf numFmtId="0" fontId="77" fillId="59" borderId="99">
      <alignment horizontal="right" vertical="center"/>
    </xf>
    <xf numFmtId="4" fontId="77" fillId="59" borderId="99">
      <alignment horizontal="right" vertical="center"/>
    </xf>
    <xf numFmtId="0" fontId="104" fillId="0" borderId="97" applyNumberFormat="0" applyFill="0" applyAlignment="0" applyProtection="0"/>
    <xf numFmtId="0" fontId="103" fillId="0" borderId="97" applyNumberFormat="0" applyFill="0" applyAlignment="0" applyProtection="0"/>
    <xf numFmtId="0" fontId="91" fillId="81" borderId="95" applyNumberFormat="0" applyAlignment="0" applyProtection="0"/>
    <xf numFmtId="4" fontId="77" fillId="59" borderId="99">
      <alignment horizontal="right" vertical="center"/>
    </xf>
    <xf numFmtId="0" fontId="103" fillId="0" borderId="97" applyNumberFormat="0" applyFill="0" applyAlignment="0" applyProtection="0"/>
    <xf numFmtId="0" fontId="87" fillId="84" borderId="98" applyNumberFormat="0" applyFont="0" applyAlignment="0" applyProtection="0"/>
    <xf numFmtId="0" fontId="102" fillId="68" borderId="101" applyNumberFormat="0" applyAlignment="0" applyProtection="0"/>
    <xf numFmtId="0" fontId="91" fillId="81" borderId="100" applyNumberFormat="0" applyAlignment="0" applyProtection="0"/>
    <xf numFmtId="0" fontId="103" fillId="0" borderId="97" applyNumberFormat="0" applyFill="0" applyAlignment="0" applyProtection="0"/>
    <xf numFmtId="4" fontId="77" fillId="59" borderId="99">
      <alignment horizontal="right" vertical="center"/>
    </xf>
    <xf numFmtId="0" fontId="104" fillId="0" borderId="97" applyNumberFormat="0" applyFill="0" applyAlignment="0" applyProtection="0"/>
    <xf numFmtId="4" fontId="78" fillId="58" borderId="99">
      <alignment horizontal="right" vertical="center"/>
    </xf>
    <xf numFmtId="0" fontId="96" fillId="81" borderId="96" applyNumberFormat="0" applyAlignment="0" applyProtection="0"/>
    <xf numFmtId="0" fontId="104" fillId="0" borderId="97" applyNumberFormat="0" applyFill="0" applyAlignment="0" applyProtection="0"/>
    <xf numFmtId="0" fontId="78" fillId="58" borderId="99">
      <alignment horizontal="right" vertical="center"/>
    </xf>
    <xf numFmtId="0" fontId="91" fillId="81" borderId="95" applyNumberFormat="0" applyAlignment="0" applyProtection="0"/>
    <xf numFmtId="0" fontId="102" fillId="68" borderId="101" applyNumberFormat="0" applyAlignment="0" applyProtection="0"/>
    <xf numFmtId="0" fontId="95" fillId="81" borderId="96" applyNumberFormat="0" applyAlignment="0" applyProtection="0"/>
    <xf numFmtId="0" fontId="87" fillId="84" borderId="98" applyNumberFormat="0" applyFont="0" applyAlignment="0" applyProtection="0"/>
    <xf numFmtId="0" fontId="101" fillId="68" borderId="96" applyNumberFormat="0" applyAlignment="0" applyProtection="0"/>
    <xf numFmtId="0" fontId="96" fillId="81" borderId="96" applyNumberFormat="0" applyAlignment="0" applyProtection="0"/>
    <xf numFmtId="4" fontId="78" fillId="58" borderId="99">
      <alignment horizontal="right" vertical="center"/>
    </xf>
    <xf numFmtId="0" fontId="103" fillId="0" borderId="97" applyNumberFormat="0" applyFill="0" applyAlignment="0" applyProtection="0"/>
    <xf numFmtId="0" fontId="92" fillId="81" borderId="95" applyNumberFormat="0" applyAlignment="0" applyProtection="0"/>
    <xf numFmtId="4" fontId="78" fillId="58" borderId="99">
      <alignment horizontal="right" vertical="center"/>
    </xf>
    <xf numFmtId="4" fontId="77" fillId="58" borderId="99">
      <alignment horizontal="right" vertical="center"/>
    </xf>
    <xf numFmtId="0" fontId="92" fillId="81" borderId="95" applyNumberFormat="0" applyAlignment="0" applyProtection="0"/>
    <xf numFmtId="0" fontId="103" fillId="0" borderId="97" applyNumberFormat="0" applyFill="0" applyAlignment="0" applyProtection="0"/>
    <xf numFmtId="0" fontId="10" fillId="84" borderId="98" applyNumberFormat="0" applyFont="0" applyAlignment="0" applyProtection="0"/>
    <xf numFmtId="0" fontId="95" fillId="81" borderId="96" applyNumberFormat="0" applyAlignment="0" applyProtection="0"/>
    <xf numFmtId="0" fontId="92" fillId="81" borderId="95" applyNumberFormat="0" applyAlignment="0" applyProtection="0"/>
    <xf numFmtId="0" fontId="77" fillId="59" borderId="99">
      <alignment horizontal="right" vertical="center"/>
    </xf>
    <xf numFmtId="0" fontId="87" fillId="84" borderId="98" applyNumberFormat="0" applyFont="0" applyAlignment="0" applyProtection="0"/>
    <xf numFmtId="0" fontId="101" fillId="68" borderId="96" applyNumberFormat="0" applyAlignment="0" applyProtection="0"/>
    <xf numFmtId="0" fontId="96" fillId="81" borderId="96" applyNumberFormat="0" applyAlignment="0" applyProtection="0"/>
    <xf numFmtId="0" fontId="104" fillId="0" borderId="97" applyNumberFormat="0" applyFill="0" applyAlignment="0" applyProtection="0"/>
    <xf numFmtId="0" fontId="101" fillId="68" borderId="96" applyNumberFormat="0" applyAlignment="0" applyProtection="0"/>
    <xf numFmtId="0" fontId="77" fillId="59" borderId="99">
      <alignment horizontal="right" vertical="center"/>
    </xf>
    <xf numFmtId="0" fontId="87" fillId="84" borderId="108" applyNumberFormat="0" applyFont="0" applyAlignment="0" applyProtection="0"/>
    <xf numFmtId="0" fontId="102" fillId="68" borderId="96" applyNumberFormat="0" applyAlignment="0" applyProtection="0"/>
    <xf numFmtId="0" fontId="96" fillId="81" borderId="96" applyNumberFormat="0" applyAlignment="0" applyProtection="0"/>
    <xf numFmtId="4" fontId="77" fillId="59" borderId="99">
      <alignment horizontal="right" vertical="center"/>
    </xf>
    <xf numFmtId="0" fontId="103" fillId="0" borderId="97" applyNumberFormat="0" applyFill="0" applyAlignment="0" applyProtection="0"/>
    <xf numFmtId="0" fontId="96" fillId="81" borderId="96" applyNumberFormat="0" applyAlignment="0" applyProtection="0"/>
    <xf numFmtId="0" fontId="104" fillId="0" borderId="97" applyNumberFormat="0" applyFill="0" applyAlignment="0" applyProtection="0"/>
    <xf numFmtId="0" fontId="92" fillId="81" borderId="95" applyNumberFormat="0" applyAlignment="0" applyProtection="0"/>
    <xf numFmtId="0" fontId="101" fillId="68" borderId="101" applyNumberFormat="0" applyAlignment="0" applyProtection="0"/>
    <xf numFmtId="0" fontId="104" fillId="0" borderId="97" applyNumberFormat="0" applyFill="0" applyAlignment="0" applyProtection="0"/>
    <xf numFmtId="0" fontId="10" fillId="84" borderId="98" applyNumberFormat="0" applyFont="0" applyAlignment="0" applyProtection="0"/>
    <xf numFmtId="0" fontId="10" fillId="84" borderId="98" applyNumberFormat="0" applyFont="0" applyAlignment="0" applyProtection="0"/>
    <xf numFmtId="0" fontId="92" fillId="81" borderId="100" applyNumberFormat="0" applyAlignment="0" applyProtection="0"/>
    <xf numFmtId="0" fontId="96" fillId="81" borderId="96" applyNumberFormat="0" applyAlignment="0" applyProtection="0"/>
    <xf numFmtId="0" fontId="102" fillId="68" borderId="96" applyNumberFormat="0" applyAlignment="0" applyProtection="0"/>
    <xf numFmtId="0" fontId="92" fillId="81" borderId="95" applyNumberFormat="0" applyAlignment="0" applyProtection="0"/>
    <xf numFmtId="0" fontId="101" fillId="68" borderId="96" applyNumberFormat="0" applyAlignment="0" applyProtection="0"/>
    <xf numFmtId="4" fontId="77" fillId="59" borderId="99">
      <alignment horizontal="right" vertical="center"/>
    </xf>
    <xf numFmtId="0" fontId="87" fillId="84" borderId="98" applyNumberFormat="0" applyFont="0" applyAlignment="0" applyProtection="0"/>
    <xf numFmtId="0" fontId="103" fillId="0" borderId="97" applyNumberFormat="0" applyFill="0" applyAlignment="0" applyProtection="0"/>
    <xf numFmtId="4" fontId="47" fillId="0" borderId="99">
      <alignment horizontal="right" vertical="center"/>
    </xf>
    <xf numFmtId="0" fontId="102" fillId="68" borderId="96" applyNumberFormat="0" applyAlignment="0" applyProtection="0"/>
    <xf numFmtId="0" fontId="104" fillId="0" borderId="97" applyNumberFormat="0" applyFill="0" applyAlignment="0" applyProtection="0"/>
    <xf numFmtId="0" fontId="101" fillId="68" borderId="96" applyNumberFormat="0" applyAlignment="0" applyProtection="0"/>
    <xf numFmtId="0" fontId="92" fillId="81" borderId="95" applyNumberFormat="0" applyAlignment="0" applyProtection="0"/>
    <xf numFmtId="0" fontId="95" fillId="81" borderId="96" applyNumberFormat="0" applyAlignment="0" applyProtection="0"/>
    <xf numFmtId="0" fontId="95" fillId="81" borderId="96" applyNumberFormat="0" applyAlignment="0" applyProtection="0"/>
    <xf numFmtId="0" fontId="77" fillId="58" borderId="99">
      <alignment horizontal="right" vertical="center"/>
    </xf>
    <xf numFmtId="0" fontId="92" fillId="81" borderId="95" applyNumberFormat="0" applyAlignment="0" applyProtection="0"/>
    <xf numFmtId="0" fontId="95" fillId="81" borderId="96" applyNumberFormat="0" applyAlignment="0" applyProtection="0"/>
    <xf numFmtId="0" fontId="104" fillId="0" borderId="97" applyNumberFormat="0" applyFill="0" applyAlignment="0" applyProtection="0"/>
    <xf numFmtId="0" fontId="104" fillId="0" borderId="97" applyNumberFormat="0" applyFill="0" applyAlignment="0" applyProtection="0"/>
    <xf numFmtId="0" fontId="104" fillId="0" borderId="97" applyNumberFormat="0" applyFill="0" applyAlignment="0" applyProtection="0"/>
    <xf numFmtId="0" fontId="95" fillId="81" borderId="96" applyNumberFormat="0" applyAlignment="0" applyProtection="0"/>
    <xf numFmtId="0" fontId="101" fillId="68" borderId="96" applyNumberFormat="0" applyAlignment="0" applyProtection="0"/>
    <xf numFmtId="0" fontId="91" fillId="81" borderId="95" applyNumberFormat="0" applyAlignment="0" applyProtection="0"/>
    <xf numFmtId="0" fontId="102" fillId="68" borderId="96" applyNumberFormat="0" applyAlignment="0" applyProtection="0"/>
    <xf numFmtId="0" fontId="104" fillId="0" borderId="97" applyNumberFormat="0" applyFill="0" applyAlignment="0" applyProtection="0"/>
    <xf numFmtId="0" fontId="92" fillId="81" borderId="95" applyNumberFormat="0" applyAlignment="0" applyProtection="0"/>
    <xf numFmtId="0" fontId="87" fillId="84" borderId="98" applyNumberFormat="0" applyFont="0" applyAlignment="0" applyProtection="0"/>
    <xf numFmtId="0" fontId="77" fillId="59" borderId="99">
      <alignment horizontal="right" vertical="center"/>
    </xf>
    <xf numFmtId="0" fontId="91" fillId="81" borderId="95" applyNumberFormat="0" applyAlignment="0" applyProtection="0"/>
    <xf numFmtId="0" fontId="102" fillId="68" borderId="96" applyNumberFormat="0" applyAlignment="0" applyProtection="0"/>
    <xf numFmtId="0" fontId="102" fillId="68" borderId="96" applyNumberFormat="0" applyAlignment="0" applyProtection="0"/>
    <xf numFmtId="0" fontId="77" fillId="58" borderId="99">
      <alignment horizontal="right" vertical="center"/>
    </xf>
    <xf numFmtId="0" fontId="103" fillId="0" borderId="97" applyNumberFormat="0" applyFill="0" applyAlignment="0" applyProtection="0"/>
    <xf numFmtId="0" fontId="91" fillId="81" borderId="95" applyNumberFormat="0" applyAlignment="0" applyProtection="0"/>
    <xf numFmtId="0" fontId="95" fillId="81" borderId="96" applyNumberFormat="0" applyAlignment="0" applyProtection="0"/>
    <xf numFmtId="0" fontId="101" fillId="68" borderId="101" applyNumberFormat="0" applyAlignment="0" applyProtection="0"/>
    <xf numFmtId="0" fontId="102" fillId="68" borderId="96" applyNumberFormat="0" applyAlignment="0" applyProtection="0"/>
    <xf numFmtId="0" fontId="91" fillId="81" borderId="95" applyNumberFormat="0" applyAlignment="0" applyProtection="0"/>
    <xf numFmtId="0" fontId="104" fillId="0" borderId="97" applyNumberFormat="0" applyFill="0" applyAlignment="0" applyProtection="0"/>
    <xf numFmtId="0" fontId="104" fillId="0" borderId="97" applyNumberFormat="0" applyFill="0" applyAlignment="0" applyProtection="0"/>
    <xf numFmtId="0" fontId="101" fillId="68" borderId="96" applyNumberFormat="0" applyAlignment="0" applyProtection="0"/>
    <xf numFmtId="0" fontId="95" fillId="81" borderId="96" applyNumberFormat="0" applyAlignment="0" applyProtection="0"/>
    <xf numFmtId="0" fontId="103" fillId="0" borderId="97" applyNumberFormat="0" applyFill="0" applyAlignment="0" applyProtection="0"/>
    <xf numFmtId="0" fontId="101" fillId="68" borderId="96" applyNumberFormat="0" applyAlignment="0" applyProtection="0"/>
    <xf numFmtId="0" fontId="96" fillId="81" borderId="96" applyNumberFormat="0" applyAlignment="0" applyProtection="0"/>
    <xf numFmtId="0" fontId="91" fillId="81" borderId="95" applyNumberFormat="0" applyAlignment="0" applyProtection="0"/>
    <xf numFmtId="0" fontId="77" fillId="59" borderId="99">
      <alignment horizontal="right" vertical="center"/>
    </xf>
    <xf numFmtId="0" fontId="92" fillId="81" borderId="95" applyNumberFormat="0" applyAlignment="0" applyProtection="0"/>
    <xf numFmtId="0" fontId="95" fillId="81" borderId="96" applyNumberFormat="0" applyAlignment="0" applyProtection="0"/>
    <xf numFmtId="0" fontId="91" fillId="81" borderId="95" applyNumberFormat="0" applyAlignment="0" applyProtection="0"/>
    <xf numFmtId="0" fontId="101" fillId="68" borderId="96" applyNumberFormat="0" applyAlignment="0" applyProtection="0"/>
    <xf numFmtId="0" fontId="92" fillId="81" borderId="95" applyNumberFormat="0" applyAlignment="0" applyProtection="0"/>
    <xf numFmtId="0" fontId="92" fillId="81" borderId="95" applyNumberFormat="0" applyAlignment="0" applyProtection="0"/>
    <xf numFmtId="0" fontId="102" fillId="68" borderId="96" applyNumberFormat="0" applyAlignment="0" applyProtection="0"/>
    <xf numFmtId="0" fontId="104" fillId="0" borderId="97" applyNumberFormat="0" applyFill="0" applyAlignment="0" applyProtection="0"/>
    <xf numFmtId="0" fontId="102" fillId="68" borderId="96" applyNumberFormat="0" applyAlignment="0" applyProtection="0"/>
    <xf numFmtId="0" fontId="101" fillId="68" borderId="96" applyNumberFormat="0" applyAlignment="0" applyProtection="0"/>
    <xf numFmtId="0" fontId="102" fillId="68" borderId="96" applyNumberFormat="0" applyAlignment="0" applyProtection="0"/>
    <xf numFmtId="4" fontId="77" fillId="59" borderId="99">
      <alignment horizontal="right" vertical="center"/>
    </xf>
    <xf numFmtId="0" fontId="102" fillId="68" borderId="96" applyNumberFormat="0" applyAlignment="0" applyProtection="0"/>
    <xf numFmtId="0" fontId="133" fillId="0" borderId="99" applyFill="0" applyBorder="0">
      <alignment vertical="center"/>
    </xf>
    <xf numFmtId="0" fontId="103" fillId="0" borderId="97" applyNumberFormat="0" applyFill="0" applyAlignment="0" applyProtection="0"/>
    <xf numFmtId="0" fontId="104" fillId="0" borderId="97" applyNumberFormat="0" applyFill="0" applyAlignment="0" applyProtection="0"/>
    <xf numFmtId="0" fontId="104" fillId="0" borderId="97" applyNumberFormat="0" applyFill="0" applyAlignment="0" applyProtection="0"/>
    <xf numFmtId="0" fontId="96" fillId="81" borderId="96" applyNumberFormat="0" applyAlignment="0" applyProtection="0"/>
    <xf numFmtId="0" fontId="95" fillId="81" borderId="96" applyNumberFormat="0" applyAlignment="0" applyProtection="0"/>
    <xf numFmtId="0" fontId="92" fillId="81" borderId="95" applyNumberFormat="0" applyAlignment="0" applyProtection="0"/>
    <xf numFmtId="0" fontId="95" fillId="81" borderId="96" applyNumberFormat="0" applyAlignment="0" applyProtection="0"/>
    <xf numFmtId="0" fontId="103" fillId="0" borderId="97" applyNumberFormat="0" applyFill="0" applyAlignment="0" applyProtection="0"/>
    <xf numFmtId="0" fontId="95" fillId="81" borderId="101" applyNumberFormat="0" applyAlignment="0" applyProtection="0"/>
    <xf numFmtId="0" fontId="101" fillId="68" borderId="96" applyNumberFormat="0" applyAlignment="0" applyProtection="0"/>
    <xf numFmtId="0" fontId="101" fillId="68" borderId="96" applyNumberFormat="0" applyAlignment="0" applyProtection="0"/>
    <xf numFmtId="0" fontId="91" fillId="81" borderId="105" applyNumberFormat="0" applyAlignment="0" applyProtection="0"/>
    <xf numFmtId="0" fontId="87" fillId="84" borderId="98" applyNumberFormat="0" applyFont="0" applyAlignment="0" applyProtection="0"/>
    <xf numFmtId="0" fontId="95" fillId="81" borderId="96" applyNumberFormat="0" applyAlignment="0" applyProtection="0"/>
    <xf numFmtId="0" fontId="102" fillId="68" borderId="96" applyNumberFormat="0" applyAlignment="0" applyProtection="0"/>
    <xf numFmtId="4" fontId="47" fillId="0" borderId="99" applyFill="0" applyBorder="0" applyProtection="0">
      <alignment horizontal="right" vertical="center"/>
    </xf>
    <xf numFmtId="0" fontId="102" fillId="68" borderId="96" applyNumberFormat="0" applyAlignment="0" applyProtection="0"/>
    <xf numFmtId="0" fontId="95" fillId="81" borderId="101" applyNumberFormat="0" applyAlignment="0" applyProtection="0"/>
    <xf numFmtId="4" fontId="77" fillId="58" borderId="99">
      <alignment horizontal="right" vertical="center"/>
    </xf>
    <xf numFmtId="0" fontId="91" fillId="81" borderId="95" applyNumberFormat="0" applyAlignment="0" applyProtection="0"/>
    <xf numFmtId="0" fontId="77" fillId="59" borderId="99">
      <alignment horizontal="right" vertical="center"/>
    </xf>
    <xf numFmtId="0" fontId="92" fillId="81" borderId="95" applyNumberFormat="0" applyAlignment="0" applyProtection="0"/>
    <xf numFmtId="0" fontId="104" fillId="0" borderId="97" applyNumberFormat="0" applyFill="0" applyAlignment="0" applyProtection="0"/>
    <xf numFmtId="0" fontId="102" fillId="68" borderId="96" applyNumberFormat="0" applyAlignment="0" applyProtection="0"/>
    <xf numFmtId="0" fontId="92" fillId="81" borderId="95" applyNumberFormat="0" applyAlignment="0" applyProtection="0"/>
    <xf numFmtId="0" fontId="91" fillId="81" borderId="95" applyNumberFormat="0" applyAlignment="0" applyProtection="0"/>
    <xf numFmtId="0" fontId="103" fillId="0" borderId="97" applyNumberFormat="0" applyFill="0" applyAlignment="0" applyProtection="0"/>
    <xf numFmtId="0" fontId="104" fillId="0" borderId="97" applyNumberFormat="0" applyFill="0" applyAlignment="0" applyProtection="0"/>
    <xf numFmtId="0" fontId="96" fillId="81" borderId="96" applyNumberFormat="0" applyAlignment="0" applyProtection="0"/>
    <xf numFmtId="0" fontId="96" fillId="81" borderId="96" applyNumberFormat="0" applyAlignment="0" applyProtection="0"/>
    <xf numFmtId="0" fontId="92" fillId="81" borderId="100" applyNumberFormat="0" applyAlignment="0" applyProtection="0"/>
    <xf numFmtId="49" fontId="47" fillId="0" borderId="99" applyNumberFormat="0" applyFont="0" applyFill="0" applyBorder="0" applyProtection="0">
      <alignment horizontal="left" vertical="center" indent="2"/>
    </xf>
    <xf numFmtId="0" fontId="104" fillId="0" borderId="97" applyNumberFormat="0" applyFill="0" applyAlignment="0" applyProtection="0"/>
    <xf numFmtId="0" fontId="77" fillId="58" borderId="99">
      <alignment horizontal="right" vertical="center"/>
    </xf>
    <xf numFmtId="0" fontId="96" fillId="81" borderId="96" applyNumberFormat="0" applyAlignment="0" applyProtection="0"/>
    <xf numFmtId="0" fontId="10" fillId="84" borderId="98" applyNumberFormat="0" applyFont="0" applyAlignment="0" applyProtection="0"/>
    <xf numFmtId="49" fontId="47" fillId="0" borderId="99" applyNumberFormat="0" applyFont="0" applyFill="0" applyBorder="0" applyProtection="0">
      <alignment horizontal="left" vertical="center" indent="2"/>
    </xf>
    <xf numFmtId="0" fontId="102" fillId="68" borderId="101" applyNumberFormat="0" applyAlignment="0" applyProtection="0"/>
    <xf numFmtId="0" fontId="104" fillId="0" borderId="97" applyNumberFormat="0" applyFill="0" applyAlignment="0" applyProtection="0"/>
    <xf numFmtId="0" fontId="77" fillId="59" borderId="99">
      <alignment horizontal="right" vertical="center"/>
    </xf>
    <xf numFmtId="0" fontId="47" fillId="0" borderId="104">
      <alignment horizontal="right" vertical="center"/>
    </xf>
    <xf numFmtId="0" fontId="96" fillId="81" borderId="96" applyNumberFormat="0" applyAlignment="0" applyProtection="0"/>
    <xf numFmtId="0" fontId="92" fillId="81" borderId="95" applyNumberFormat="0" applyAlignment="0" applyProtection="0"/>
    <xf numFmtId="0" fontId="102" fillId="68" borderId="96" applyNumberFormat="0" applyAlignment="0" applyProtection="0"/>
    <xf numFmtId="0" fontId="87" fillId="84" borderId="98" applyNumberFormat="0" applyFont="0" applyAlignment="0" applyProtection="0"/>
    <xf numFmtId="0" fontId="78" fillId="58" borderId="99">
      <alignment horizontal="right" vertical="center"/>
    </xf>
    <xf numFmtId="0" fontId="10" fillId="84" borderId="98" applyNumberFormat="0" applyFont="0" applyAlignment="0" applyProtection="0"/>
    <xf numFmtId="0" fontId="78" fillId="58" borderId="99">
      <alignment horizontal="right" vertical="center"/>
    </xf>
    <xf numFmtId="0" fontId="10" fillId="84" borderId="103" applyNumberFormat="0" applyFont="0" applyAlignment="0" applyProtection="0"/>
    <xf numFmtId="0" fontId="104" fillId="0" borderId="97" applyNumberFormat="0" applyFill="0" applyAlignment="0" applyProtection="0"/>
    <xf numFmtId="0" fontId="102" fillId="68" borderId="96" applyNumberFormat="0" applyAlignment="0" applyProtection="0"/>
    <xf numFmtId="0" fontId="101" fillId="68" borderId="96" applyNumberFormat="0" applyAlignment="0" applyProtection="0"/>
    <xf numFmtId="0" fontId="96" fillId="81" borderId="96" applyNumberFormat="0" applyAlignment="0" applyProtection="0"/>
    <xf numFmtId="0" fontId="103" fillId="0" borderId="97" applyNumberFormat="0" applyFill="0" applyAlignment="0" applyProtection="0"/>
    <xf numFmtId="0" fontId="101" fillId="68" borderId="96" applyNumberFormat="0" applyAlignment="0" applyProtection="0"/>
    <xf numFmtId="0" fontId="104" fillId="0" borderId="97" applyNumberFormat="0" applyFill="0" applyAlignment="0" applyProtection="0"/>
    <xf numFmtId="0" fontId="103" fillId="0" borderId="97" applyNumberFormat="0" applyFill="0" applyAlignment="0" applyProtection="0"/>
    <xf numFmtId="0" fontId="87" fillId="84" borderId="98" applyNumberFormat="0" applyFont="0" applyAlignment="0" applyProtection="0"/>
    <xf numFmtId="0" fontId="96" fillId="81" borderId="96" applyNumberFormat="0" applyAlignment="0" applyProtection="0"/>
    <xf numFmtId="0" fontId="92" fillId="81" borderId="95" applyNumberFormat="0" applyAlignment="0" applyProtection="0"/>
    <xf numFmtId="49" fontId="76" fillId="0" borderId="104" applyNumberFormat="0" applyFill="0" applyBorder="0" applyProtection="0">
      <alignment horizontal="left" vertical="center"/>
    </xf>
    <xf numFmtId="0" fontId="95" fillId="81" borderId="96" applyNumberFormat="0" applyAlignment="0" applyProtection="0"/>
    <xf numFmtId="0" fontId="103" fillId="0" borderId="97" applyNumberFormat="0" applyFill="0" applyAlignment="0" applyProtection="0"/>
    <xf numFmtId="0" fontId="91" fillId="81" borderId="95" applyNumberFormat="0" applyAlignment="0" applyProtection="0"/>
    <xf numFmtId="0" fontId="101" fillId="68" borderId="101" applyNumberFormat="0" applyAlignment="0" applyProtection="0"/>
    <xf numFmtId="0" fontId="96" fillId="81" borderId="96" applyNumberFormat="0" applyAlignment="0" applyProtection="0"/>
    <xf numFmtId="4" fontId="47" fillId="0" borderId="99">
      <alignment horizontal="right" vertical="center"/>
    </xf>
    <xf numFmtId="0" fontId="92" fillId="81" borderId="95" applyNumberFormat="0" applyAlignment="0" applyProtection="0"/>
    <xf numFmtId="0" fontId="102" fillId="68" borderId="96" applyNumberFormat="0" applyAlignment="0" applyProtection="0"/>
    <xf numFmtId="0" fontId="102" fillId="68" borderId="96" applyNumberFormat="0" applyAlignment="0" applyProtection="0"/>
    <xf numFmtId="0" fontId="92" fillId="81" borderId="95" applyNumberFormat="0" applyAlignment="0" applyProtection="0"/>
    <xf numFmtId="0" fontId="87" fillId="84" borderId="108" applyNumberFormat="0" applyFont="0" applyAlignment="0" applyProtection="0"/>
    <xf numFmtId="0" fontId="92" fillId="81" borderId="105" applyNumberFormat="0" applyAlignment="0" applyProtection="0"/>
    <xf numFmtId="0" fontId="103" fillId="0" borderId="97" applyNumberFormat="0" applyFill="0" applyAlignment="0" applyProtection="0"/>
    <xf numFmtId="0" fontId="103" fillId="0" borderId="97" applyNumberFormat="0" applyFill="0" applyAlignment="0" applyProtection="0"/>
    <xf numFmtId="0" fontId="101" fillId="68" borderId="96" applyNumberFormat="0" applyAlignment="0" applyProtection="0"/>
    <xf numFmtId="0" fontId="92" fillId="81" borderId="105" applyNumberFormat="0" applyAlignment="0" applyProtection="0"/>
    <xf numFmtId="0" fontId="78" fillId="58" borderId="99">
      <alignment horizontal="right" vertical="center"/>
    </xf>
    <xf numFmtId="0" fontId="87" fillId="84" borderId="98" applyNumberFormat="0" applyFont="0" applyAlignment="0" applyProtection="0"/>
    <xf numFmtId="0" fontId="104" fillId="0" borderId="97" applyNumberFormat="0" applyFill="0" applyAlignment="0" applyProtection="0"/>
    <xf numFmtId="0" fontId="103" fillId="0" borderId="97" applyNumberFormat="0" applyFill="0" applyAlignment="0" applyProtection="0"/>
    <xf numFmtId="0" fontId="95" fillId="81" borderId="96" applyNumberFormat="0" applyAlignment="0" applyProtection="0"/>
    <xf numFmtId="0" fontId="96" fillId="81" borderId="96" applyNumberFormat="0" applyAlignment="0" applyProtection="0"/>
    <xf numFmtId="0" fontId="104" fillId="0" borderId="97" applyNumberFormat="0" applyFill="0" applyAlignment="0" applyProtection="0"/>
    <xf numFmtId="0" fontId="95" fillId="81" borderId="96" applyNumberFormat="0" applyAlignment="0" applyProtection="0"/>
    <xf numFmtId="0" fontId="96" fillId="81" borderId="96" applyNumberFormat="0" applyAlignment="0" applyProtection="0"/>
    <xf numFmtId="0" fontId="103" fillId="0" borderId="97" applyNumberFormat="0" applyFill="0" applyAlignment="0" applyProtection="0"/>
    <xf numFmtId="0" fontId="104" fillId="0" borderId="97" applyNumberFormat="0" applyFill="0" applyAlignment="0" applyProtection="0"/>
    <xf numFmtId="0" fontId="102" fillId="68" borderId="96" applyNumberFormat="0" applyAlignment="0" applyProtection="0"/>
    <xf numFmtId="0" fontId="102" fillId="68" borderId="96" applyNumberFormat="0" applyAlignment="0" applyProtection="0"/>
    <xf numFmtId="0" fontId="104" fillId="0" borderId="97" applyNumberFormat="0" applyFill="0" applyAlignment="0" applyProtection="0"/>
    <xf numFmtId="0" fontId="96" fillId="81" borderId="101" applyNumberFormat="0" applyAlignment="0" applyProtection="0"/>
    <xf numFmtId="0" fontId="96" fillId="81" borderId="96" applyNumberFormat="0" applyAlignment="0" applyProtection="0"/>
    <xf numFmtId="0" fontId="78" fillId="58" borderId="99">
      <alignment horizontal="right" vertical="center"/>
    </xf>
    <xf numFmtId="0" fontId="10" fillId="84" borderId="98" applyNumberFormat="0" applyFont="0" applyAlignment="0" applyProtection="0"/>
    <xf numFmtId="0" fontId="95" fillId="81" borderId="96" applyNumberFormat="0" applyAlignment="0" applyProtection="0"/>
    <xf numFmtId="0" fontId="104" fillId="0" borderId="97" applyNumberFormat="0" applyFill="0" applyAlignment="0" applyProtection="0"/>
    <xf numFmtId="0" fontId="102" fillId="68" borderId="101" applyNumberFormat="0" applyAlignment="0" applyProtection="0"/>
    <xf numFmtId="4" fontId="77" fillId="59" borderId="99">
      <alignment horizontal="right" vertical="center"/>
    </xf>
    <xf numFmtId="0" fontId="77" fillId="59" borderId="99">
      <alignment horizontal="right" vertical="center"/>
    </xf>
    <xf numFmtId="0" fontId="87" fillId="84" borderId="98" applyNumberFormat="0" applyFont="0" applyAlignment="0" applyProtection="0"/>
    <xf numFmtId="0" fontId="96" fillId="81" borderId="96" applyNumberFormat="0" applyAlignment="0" applyProtection="0"/>
    <xf numFmtId="0" fontId="87" fillId="84" borderId="98" applyNumberFormat="0" applyFont="0" applyAlignment="0" applyProtection="0"/>
    <xf numFmtId="0" fontId="101" fillId="68" borderId="106" applyNumberFormat="0" applyAlignment="0" applyProtection="0"/>
    <xf numFmtId="0" fontId="96" fillId="81" borderId="96" applyNumberFormat="0" applyAlignment="0" applyProtection="0"/>
    <xf numFmtId="0" fontId="102" fillId="68" borderId="96" applyNumberFormat="0" applyAlignment="0" applyProtection="0"/>
    <xf numFmtId="0" fontId="102" fillId="68" borderId="101" applyNumberFormat="0" applyAlignment="0" applyProtection="0"/>
    <xf numFmtId="0" fontId="103" fillId="0" borderId="97" applyNumberFormat="0" applyFill="0" applyAlignment="0" applyProtection="0"/>
    <xf numFmtId="0" fontId="95" fillId="81" borderId="96" applyNumberFormat="0" applyAlignment="0" applyProtection="0"/>
    <xf numFmtId="0" fontId="101" fillId="68" borderId="101" applyNumberFormat="0" applyAlignment="0" applyProtection="0"/>
    <xf numFmtId="0" fontId="91" fillId="81" borderId="95" applyNumberFormat="0" applyAlignment="0" applyProtection="0"/>
    <xf numFmtId="0" fontId="101" fillId="68" borderId="96" applyNumberFormat="0" applyAlignment="0" applyProtection="0"/>
    <xf numFmtId="0" fontId="92" fillId="81" borderId="95" applyNumberFormat="0" applyAlignment="0" applyProtection="0"/>
    <xf numFmtId="0" fontId="103" fillId="0" borderId="97" applyNumberFormat="0" applyFill="0" applyAlignment="0" applyProtection="0"/>
    <xf numFmtId="4" fontId="47" fillId="0" borderId="104" applyFill="0" applyBorder="0" applyProtection="0">
      <alignment horizontal="right" vertical="center"/>
    </xf>
    <xf numFmtId="0" fontId="77" fillId="59" borderId="99">
      <alignment horizontal="right" vertical="center"/>
    </xf>
    <xf numFmtId="0" fontId="77" fillId="58" borderId="99">
      <alignment horizontal="right" vertical="center"/>
    </xf>
    <xf numFmtId="4" fontId="77" fillId="59" borderId="99">
      <alignment horizontal="right" vertical="center"/>
    </xf>
    <xf numFmtId="0" fontId="102" fillId="68" borderId="96" applyNumberFormat="0" applyAlignment="0" applyProtection="0"/>
    <xf numFmtId="0" fontId="96" fillId="81" borderId="96" applyNumberFormat="0" applyAlignment="0" applyProtection="0"/>
    <xf numFmtId="0" fontId="104" fillId="0" borderId="97" applyNumberFormat="0" applyFill="0" applyAlignment="0" applyProtection="0"/>
    <xf numFmtId="0" fontId="103" fillId="0" borderId="97" applyNumberFormat="0" applyFill="0" applyAlignment="0" applyProtection="0"/>
    <xf numFmtId="0" fontId="87" fillId="84" borderId="98" applyNumberFormat="0" applyFont="0" applyAlignment="0" applyProtection="0"/>
    <xf numFmtId="0" fontId="101" fillId="68" borderId="96" applyNumberFormat="0" applyAlignment="0" applyProtection="0"/>
    <xf numFmtId="0" fontId="95" fillId="81" borderId="96" applyNumberFormat="0" applyAlignment="0" applyProtection="0"/>
    <xf numFmtId="0" fontId="92" fillId="81" borderId="95" applyNumberFormat="0" applyAlignment="0" applyProtection="0"/>
    <xf numFmtId="49" fontId="76" fillId="0" borderId="99" applyNumberFormat="0" applyFill="0" applyBorder="0" applyProtection="0">
      <alignment horizontal="left" vertical="center"/>
    </xf>
    <xf numFmtId="4" fontId="77" fillId="58" borderId="99">
      <alignment horizontal="right" vertical="center"/>
    </xf>
    <xf numFmtId="4" fontId="77" fillId="59" borderId="99">
      <alignment horizontal="right" vertical="center"/>
    </xf>
    <xf numFmtId="0" fontId="92" fillId="81" borderId="95" applyNumberFormat="0" applyAlignment="0" applyProtection="0"/>
    <xf numFmtId="0" fontId="104" fillId="0" borderId="97" applyNumberFormat="0" applyFill="0" applyAlignment="0" applyProtection="0"/>
    <xf numFmtId="0" fontId="102" fillId="68" borderId="106" applyNumberFormat="0" applyAlignment="0" applyProtection="0"/>
    <xf numFmtId="0" fontId="95" fillId="81" borderId="96" applyNumberFormat="0" applyAlignment="0" applyProtection="0"/>
    <xf numFmtId="0" fontId="96" fillId="81" borderId="101" applyNumberFormat="0" applyAlignment="0" applyProtection="0"/>
    <xf numFmtId="0" fontId="103" fillId="0" borderId="97" applyNumberFormat="0" applyFill="0" applyAlignment="0" applyProtection="0"/>
    <xf numFmtId="0" fontId="101" fillId="68" borderId="96" applyNumberFormat="0" applyAlignment="0" applyProtection="0"/>
    <xf numFmtId="0" fontId="96" fillId="81" borderId="96" applyNumberFormat="0" applyAlignment="0" applyProtection="0"/>
    <xf numFmtId="0" fontId="101" fillId="68" borderId="96" applyNumberFormat="0" applyAlignment="0" applyProtection="0"/>
    <xf numFmtId="4" fontId="78" fillId="58" borderId="99">
      <alignment horizontal="right" vertical="center"/>
    </xf>
    <xf numFmtId="0" fontId="103" fillId="0" borderId="97" applyNumberFormat="0" applyFill="0" applyAlignment="0" applyProtection="0"/>
    <xf numFmtId="0" fontId="103" fillId="0" borderId="97" applyNumberFormat="0" applyFill="0" applyAlignment="0" applyProtection="0"/>
    <xf numFmtId="4" fontId="77" fillId="58" borderId="99">
      <alignment horizontal="right" vertical="center"/>
    </xf>
    <xf numFmtId="0" fontId="102" fillId="68" borderId="96" applyNumberFormat="0" applyAlignment="0" applyProtection="0"/>
    <xf numFmtId="0" fontId="104" fillId="0" borderId="97" applyNumberFormat="0" applyFill="0" applyAlignment="0" applyProtection="0"/>
    <xf numFmtId="4" fontId="77" fillId="59" borderId="99">
      <alignment horizontal="right" vertical="center"/>
    </xf>
    <xf numFmtId="0" fontId="102" fillId="68" borderId="96" applyNumberFormat="0" applyAlignment="0" applyProtection="0"/>
    <xf numFmtId="0" fontId="104" fillId="0" borderId="97" applyNumberFormat="0" applyFill="0" applyAlignment="0" applyProtection="0"/>
    <xf numFmtId="0" fontId="104" fillId="0" borderId="97" applyNumberFormat="0" applyFill="0" applyAlignment="0" applyProtection="0"/>
    <xf numFmtId="0" fontId="102" fillId="68" borderId="96" applyNumberFormat="0" applyAlignment="0" applyProtection="0"/>
    <xf numFmtId="0" fontId="102" fillId="68" borderId="96" applyNumberFormat="0" applyAlignment="0" applyProtection="0"/>
    <xf numFmtId="0" fontId="102" fillId="68" borderId="96" applyNumberFormat="0" applyAlignment="0" applyProtection="0"/>
    <xf numFmtId="0" fontId="91" fillId="81" borderId="95" applyNumberFormat="0" applyAlignment="0" applyProtection="0"/>
    <xf numFmtId="0" fontId="47" fillId="0" borderId="99">
      <alignment horizontal="right" vertical="center"/>
    </xf>
    <xf numFmtId="0" fontId="101" fillId="68" borderId="96" applyNumberFormat="0" applyAlignment="0" applyProtection="0"/>
    <xf numFmtId="0" fontId="87" fillId="84" borderId="98" applyNumberFormat="0" applyFont="0" applyAlignment="0" applyProtection="0"/>
    <xf numFmtId="0" fontId="104" fillId="0" borderId="97" applyNumberFormat="0" applyFill="0" applyAlignment="0" applyProtection="0"/>
    <xf numFmtId="0" fontId="102" fillId="68" borderId="96" applyNumberFormat="0" applyAlignment="0" applyProtection="0"/>
    <xf numFmtId="0" fontId="95" fillId="81" borderId="106" applyNumberFormat="0" applyAlignment="0" applyProtection="0"/>
    <xf numFmtId="0" fontId="91" fillId="81" borderId="95" applyNumberFormat="0" applyAlignment="0" applyProtection="0"/>
    <xf numFmtId="0" fontId="102" fillId="68" borderId="96" applyNumberFormat="0" applyAlignment="0" applyProtection="0"/>
    <xf numFmtId="0" fontId="96" fillId="81" borderId="96" applyNumberFormat="0" applyAlignment="0" applyProtection="0"/>
    <xf numFmtId="0" fontId="101" fillId="68" borderId="96" applyNumberFormat="0" applyAlignment="0" applyProtection="0"/>
    <xf numFmtId="0" fontId="103" fillId="0" borderId="102" applyNumberFormat="0" applyFill="0" applyAlignment="0" applyProtection="0"/>
    <xf numFmtId="0" fontId="77" fillId="59" borderId="99">
      <alignment horizontal="right" vertical="center"/>
    </xf>
    <xf numFmtId="0" fontId="104" fillId="0" borderId="97" applyNumberFormat="0" applyFill="0" applyAlignment="0" applyProtection="0"/>
    <xf numFmtId="0" fontId="104" fillId="0" borderId="102" applyNumberFormat="0" applyFill="0" applyAlignment="0" applyProtection="0"/>
    <xf numFmtId="0" fontId="101" fillId="68" borderId="96" applyNumberFormat="0" applyAlignment="0" applyProtection="0"/>
    <xf numFmtId="0" fontId="92" fillId="81" borderId="95" applyNumberFormat="0" applyAlignment="0" applyProtection="0"/>
    <xf numFmtId="0" fontId="92" fillId="81" borderId="95" applyNumberFormat="0" applyAlignment="0" applyProtection="0"/>
    <xf numFmtId="0" fontId="102" fillId="68" borderId="106" applyNumberFormat="0" applyAlignment="0" applyProtection="0"/>
    <xf numFmtId="0" fontId="102" fillId="68" borderId="96" applyNumberFormat="0" applyAlignment="0" applyProtection="0"/>
    <xf numFmtId="0" fontId="102" fillId="68" borderId="96" applyNumberFormat="0" applyAlignment="0" applyProtection="0"/>
    <xf numFmtId="0" fontId="104" fillId="0" borderId="97" applyNumberFormat="0" applyFill="0" applyAlignment="0" applyProtection="0"/>
    <xf numFmtId="0" fontId="103" fillId="0" borderId="97" applyNumberFormat="0" applyFill="0" applyAlignment="0" applyProtection="0"/>
    <xf numFmtId="0" fontId="104" fillId="0" borderId="97" applyNumberFormat="0" applyFill="0" applyAlignment="0" applyProtection="0"/>
    <xf numFmtId="0" fontId="103" fillId="0" borderId="97" applyNumberFormat="0" applyFill="0" applyAlignment="0" applyProtection="0"/>
    <xf numFmtId="4" fontId="77" fillId="59" borderId="99">
      <alignment horizontal="right" vertical="center"/>
    </xf>
    <xf numFmtId="0" fontId="92" fillId="81" borderId="95" applyNumberFormat="0" applyAlignment="0" applyProtection="0"/>
    <xf numFmtId="0" fontId="96" fillId="81" borderId="101" applyNumberFormat="0" applyAlignment="0" applyProtection="0"/>
    <xf numFmtId="0" fontId="103" fillId="0" borderId="107" applyNumberFormat="0" applyFill="0" applyAlignment="0" applyProtection="0"/>
    <xf numFmtId="0" fontId="102" fillId="68" borderId="96" applyNumberFormat="0" applyAlignment="0" applyProtection="0"/>
    <xf numFmtId="0" fontId="10" fillId="84" borderId="98" applyNumberFormat="0" applyFont="0" applyAlignment="0" applyProtection="0"/>
    <xf numFmtId="4" fontId="77" fillId="59" borderId="99">
      <alignment horizontal="right" vertical="center"/>
    </xf>
    <xf numFmtId="0" fontId="103" fillId="0" borderId="97" applyNumberFormat="0" applyFill="0" applyAlignment="0" applyProtection="0"/>
    <xf numFmtId="4" fontId="77" fillId="58" borderId="99">
      <alignment horizontal="right" vertical="center"/>
    </xf>
    <xf numFmtId="0" fontId="104" fillId="0" borderId="102" applyNumberFormat="0" applyFill="0" applyAlignment="0" applyProtection="0"/>
    <xf numFmtId="0" fontId="104" fillId="0" borderId="97" applyNumberFormat="0" applyFill="0" applyAlignment="0" applyProtection="0"/>
    <xf numFmtId="0" fontId="102" fillId="68" borderId="101" applyNumberFormat="0" applyAlignment="0" applyProtection="0"/>
    <xf numFmtId="0" fontId="77" fillId="59" borderId="99">
      <alignment horizontal="right" vertical="center"/>
    </xf>
    <xf numFmtId="0" fontId="87" fillId="84" borderId="98" applyNumberFormat="0" applyFont="0" applyAlignment="0" applyProtection="0"/>
    <xf numFmtId="0" fontId="96" fillId="81" borderId="96" applyNumberFormat="0" applyAlignment="0" applyProtection="0"/>
    <xf numFmtId="0" fontId="104" fillId="0" borderId="97" applyNumberFormat="0" applyFill="0" applyAlignment="0" applyProtection="0"/>
    <xf numFmtId="0" fontId="92" fillId="81" borderId="95" applyNumberFormat="0" applyAlignment="0" applyProtection="0"/>
    <xf numFmtId="0" fontId="95" fillId="81" borderId="96" applyNumberFormat="0" applyAlignment="0" applyProtection="0"/>
    <xf numFmtId="0" fontId="95" fillId="81" borderId="96" applyNumberFormat="0" applyAlignment="0" applyProtection="0"/>
    <xf numFmtId="4" fontId="77" fillId="58" borderId="99">
      <alignment horizontal="right" vertical="center"/>
    </xf>
    <xf numFmtId="4" fontId="77" fillId="59" borderId="99">
      <alignment horizontal="right" vertical="center"/>
    </xf>
    <xf numFmtId="0" fontId="96" fillId="81" borderId="96" applyNumberFormat="0" applyAlignment="0" applyProtection="0"/>
    <xf numFmtId="0" fontId="101" fillId="68" borderId="96" applyNumberFormat="0" applyAlignment="0" applyProtection="0"/>
    <xf numFmtId="4" fontId="77" fillId="59" borderId="99">
      <alignment horizontal="right" vertical="center"/>
    </xf>
    <xf numFmtId="0" fontId="91" fillId="81" borderId="95" applyNumberFormat="0" applyAlignment="0" applyProtection="0"/>
    <xf numFmtId="0" fontId="102" fillId="68" borderId="96" applyNumberFormat="0" applyAlignment="0" applyProtection="0"/>
    <xf numFmtId="0" fontId="77" fillId="58" borderId="99">
      <alignment horizontal="right" vertical="center"/>
    </xf>
    <xf numFmtId="0" fontId="96" fillId="81" borderId="96" applyNumberFormat="0" applyAlignment="0" applyProtection="0"/>
    <xf numFmtId="0" fontId="91" fillId="81" borderId="95" applyNumberFormat="0" applyAlignment="0" applyProtection="0"/>
    <xf numFmtId="4" fontId="77" fillId="58" borderId="99">
      <alignment horizontal="right" vertical="center"/>
    </xf>
    <xf numFmtId="0" fontId="102" fillId="68" borderId="96" applyNumberFormat="0" applyAlignment="0" applyProtection="0"/>
    <xf numFmtId="0" fontId="91" fillId="81" borderId="95" applyNumberFormat="0" applyAlignment="0" applyProtection="0"/>
    <xf numFmtId="0" fontId="87" fillId="84" borderId="108" applyNumberFormat="0" applyFont="0" applyAlignment="0" applyProtection="0"/>
    <xf numFmtId="0" fontId="102" fillId="68" borderId="96" applyNumberFormat="0" applyAlignment="0" applyProtection="0"/>
    <xf numFmtId="0" fontId="102" fillId="68" borderId="101" applyNumberFormat="0" applyAlignment="0" applyProtection="0"/>
    <xf numFmtId="0" fontId="78" fillId="58" borderId="99">
      <alignment horizontal="right" vertical="center"/>
    </xf>
    <xf numFmtId="0" fontId="91" fillId="81" borderId="95" applyNumberFormat="0" applyAlignment="0" applyProtection="0"/>
    <xf numFmtId="0" fontId="96" fillId="81" borderId="96" applyNumberFormat="0" applyAlignment="0" applyProtection="0"/>
    <xf numFmtId="0" fontId="103" fillId="0" borderId="97" applyNumberFormat="0" applyFill="0" applyAlignment="0" applyProtection="0"/>
    <xf numFmtId="0" fontId="96" fillId="81" borderId="96" applyNumberFormat="0" applyAlignment="0" applyProtection="0"/>
    <xf numFmtId="0" fontId="96" fillId="81" borderId="96" applyNumberFormat="0" applyAlignment="0" applyProtection="0"/>
    <xf numFmtId="0" fontId="96" fillId="81" borderId="96" applyNumberFormat="0" applyAlignment="0" applyProtection="0"/>
    <xf numFmtId="0" fontId="103" fillId="0" borderId="97" applyNumberFormat="0" applyFill="0" applyAlignment="0" applyProtection="0"/>
    <xf numFmtId="0" fontId="92" fillId="81" borderId="95" applyNumberFormat="0" applyAlignment="0" applyProtection="0"/>
    <xf numFmtId="0" fontId="10" fillId="84" borderId="98" applyNumberFormat="0" applyFont="0" applyAlignment="0" applyProtection="0"/>
    <xf numFmtId="0" fontId="103" fillId="0" borderId="97" applyNumberFormat="0" applyFill="0" applyAlignment="0" applyProtection="0"/>
    <xf numFmtId="0" fontId="102" fillId="68" borderId="96" applyNumberFormat="0" applyAlignment="0" applyProtection="0"/>
    <xf numFmtId="0" fontId="101" fillId="68" borderId="96" applyNumberFormat="0" applyAlignment="0" applyProtection="0"/>
    <xf numFmtId="0" fontId="101" fillId="68" borderId="96" applyNumberFormat="0" applyAlignment="0" applyProtection="0"/>
    <xf numFmtId="0" fontId="78" fillId="58" borderId="99">
      <alignment horizontal="right" vertical="center"/>
    </xf>
    <xf numFmtId="0" fontId="102" fillId="68" borderId="96" applyNumberFormat="0" applyAlignment="0" applyProtection="0"/>
    <xf numFmtId="0" fontId="91" fillId="81" borderId="95" applyNumberFormat="0" applyAlignment="0" applyProtection="0"/>
    <xf numFmtId="0" fontId="103" fillId="0" borderId="97" applyNumberFormat="0" applyFill="0" applyAlignment="0" applyProtection="0"/>
    <xf numFmtId="0" fontId="92" fillId="81" borderId="95" applyNumberFormat="0" applyAlignment="0" applyProtection="0"/>
    <xf numFmtId="0" fontId="78" fillId="58" borderId="99">
      <alignment horizontal="right" vertical="center"/>
    </xf>
    <xf numFmtId="0" fontId="92" fillId="81" borderId="95" applyNumberFormat="0" applyAlignment="0" applyProtection="0"/>
    <xf numFmtId="0" fontId="96" fillId="81" borderId="106" applyNumberFormat="0" applyAlignment="0" applyProtection="0"/>
    <xf numFmtId="0" fontId="103" fillId="0" borderId="97" applyNumberFormat="0" applyFill="0" applyAlignment="0" applyProtection="0"/>
    <xf numFmtId="0" fontId="96" fillId="81" borderId="96" applyNumberFormat="0" applyAlignment="0" applyProtection="0"/>
    <xf numFmtId="0" fontId="96" fillId="81" borderId="96" applyNumberFormat="0" applyAlignment="0" applyProtection="0"/>
    <xf numFmtId="0" fontId="104" fillId="0" borderId="97" applyNumberFormat="0" applyFill="0" applyAlignment="0" applyProtection="0"/>
    <xf numFmtId="0" fontId="91" fillId="81" borderId="95" applyNumberFormat="0" applyAlignment="0" applyProtection="0"/>
    <xf numFmtId="0" fontId="91" fillId="81" borderId="95" applyNumberFormat="0" applyAlignment="0" applyProtection="0"/>
    <xf numFmtId="0" fontId="92" fillId="81" borderId="95" applyNumberFormat="0" applyAlignment="0" applyProtection="0"/>
    <xf numFmtId="0" fontId="103" fillId="0" borderId="97" applyNumberFormat="0" applyFill="0" applyAlignment="0" applyProtection="0"/>
    <xf numFmtId="0" fontId="10" fillId="84" borderId="98" applyNumberFormat="0" applyFont="0" applyAlignment="0" applyProtection="0"/>
    <xf numFmtId="0" fontId="95" fillId="81" borderId="96" applyNumberFormat="0" applyAlignment="0" applyProtection="0"/>
    <xf numFmtId="0" fontId="96" fillId="81" borderId="96" applyNumberFormat="0" applyAlignment="0" applyProtection="0"/>
    <xf numFmtId="0" fontId="91" fillId="81" borderId="95" applyNumberFormat="0" applyAlignment="0" applyProtection="0"/>
    <xf numFmtId="0" fontId="101" fillId="68" borderId="96" applyNumberFormat="0" applyAlignment="0" applyProtection="0"/>
    <xf numFmtId="4" fontId="47" fillId="0" borderId="104">
      <alignment horizontal="right" vertical="center"/>
    </xf>
    <xf numFmtId="0" fontId="102" fillId="68" borderId="96" applyNumberFormat="0" applyAlignment="0" applyProtection="0"/>
    <xf numFmtId="0" fontId="102" fillId="68" borderId="101" applyNumberFormat="0" applyAlignment="0" applyProtection="0"/>
    <xf numFmtId="0" fontId="102" fillId="68" borderId="96" applyNumberFormat="0" applyAlignment="0" applyProtection="0"/>
    <xf numFmtId="0" fontId="104" fillId="0" borderId="97" applyNumberFormat="0" applyFill="0" applyAlignment="0" applyProtection="0"/>
    <xf numFmtId="0" fontId="96" fillId="81" borderId="96" applyNumberFormat="0" applyAlignment="0" applyProtection="0"/>
    <xf numFmtId="0" fontId="95" fillId="81" borderId="106" applyNumberFormat="0" applyAlignment="0" applyProtection="0"/>
    <xf numFmtId="0" fontId="10" fillId="84" borderId="98" applyNumberFormat="0" applyFont="0" applyAlignment="0" applyProtection="0"/>
    <xf numFmtId="0" fontId="10" fillId="84" borderId="98" applyNumberFormat="0" applyFont="0" applyAlignment="0" applyProtection="0"/>
    <xf numFmtId="4" fontId="47" fillId="0" borderId="99" applyFill="0" applyBorder="0" applyProtection="0">
      <alignment horizontal="right" vertical="center"/>
    </xf>
    <xf numFmtId="0" fontId="92" fillId="81" borderId="95" applyNumberFormat="0" applyAlignment="0" applyProtection="0"/>
    <xf numFmtId="0" fontId="95" fillId="81" borderId="106" applyNumberFormat="0" applyAlignment="0" applyProtection="0"/>
    <xf numFmtId="0" fontId="87" fillId="84" borderId="103" applyNumberFormat="0" applyFont="0" applyAlignment="0" applyProtection="0"/>
    <xf numFmtId="0" fontId="87" fillId="84" borderId="98" applyNumberFormat="0" applyFont="0" applyAlignment="0" applyProtection="0"/>
    <xf numFmtId="0" fontId="78" fillId="58" borderId="99">
      <alignment horizontal="right" vertical="center"/>
    </xf>
    <xf numFmtId="0" fontId="102" fillId="68" borderId="96" applyNumberFormat="0" applyAlignment="0" applyProtection="0"/>
    <xf numFmtId="0" fontId="104" fillId="0" borderId="97" applyNumberFormat="0" applyFill="0" applyAlignment="0" applyProtection="0"/>
    <xf numFmtId="0" fontId="96" fillId="81" borderId="96" applyNumberFormat="0" applyAlignment="0" applyProtection="0"/>
    <xf numFmtId="0" fontId="101" fillId="68" borderId="96" applyNumberFormat="0" applyAlignment="0" applyProtection="0"/>
    <xf numFmtId="0" fontId="87" fillId="84" borderId="103" applyNumberFormat="0" applyFont="0" applyAlignment="0" applyProtection="0"/>
    <xf numFmtId="0" fontId="104" fillId="0" borderId="97" applyNumberFormat="0" applyFill="0" applyAlignment="0" applyProtection="0"/>
    <xf numFmtId="0" fontId="77" fillId="58" borderId="99">
      <alignment horizontal="right" vertical="center"/>
    </xf>
    <xf numFmtId="0" fontId="102" fillId="68" borderId="96" applyNumberFormat="0" applyAlignment="0" applyProtection="0"/>
    <xf numFmtId="0" fontId="87" fillId="84" borderId="98" applyNumberFormat="0" applyFont="0" applyAlignment="0" applyProtection="0"/>
    <xf numFmtId="4" fontId="77" fillId="59" borderId="99">
      <alignment horizontal="right" vertical="center"/>
    </xf>
    <xf numFmtId="0" fontId="91" fillId="81" borderId="95" applyNumberFormat="0" applyAlignment="0" applyProtection="0"/>
    <xf numFmtId="0" fontId="92" fillId="81" borderId="105" applyNumberFormat="0" applyAlignment="0" applyProtection="0"/>
    <xf numFmtId="0" fontId="95" fillId="81" borderId="96" applyNumberFormat="0" applyAlignment="0" applyProtection="0"/>
    <xf numFmtId="0" fontId="102" fillId="68" borderId="96" applyNumberFormat="0" applyAlignment="0" applyProtection="0"/>
    <xf numFmtId="0" fontId="47" fillId="0" borderId="99" applyNumberFormat="0" applyFill="0" applyAlignment="0" applyProtection="0"/>
    <xf numFmtId="0" fontId="104" fillId="0" borderId="97" applyNumberFormat="0" applyFill="0" applyAlignment="0" applyProtection="0"/>
    <xf numFmtId="0" fontId="92" fillId="81" borderId="95" applyNumberFormat="0" applyAlignment="0" applyProtection="0"/>
    <xf numFmtId="0" fontId="101" fillId="68" borderId="96" applyNumberFormat="0" applyAlignment="0" applyProtection="0"/>
    <xf numFmtId="0" fontId="87" fillId="84" borderId="98" applyNumberFormat="0" applyFont="0" applyAlignment="0" applyProtection="0"/>
    <xf numFmtId="0" fontId="101" fillId="68" borderId="96" applyNumberFormat="0" applyAlignment="0" applyProtection="0"/>
    <xf numFmtId="0" fontId="96" fillId="81" borderId="96" applyNumberFormat="0" applyAlignment="0" applyProtection="0"/>
    <xf numFmtId="0" fontId="102" fillId="68" borderId="96" applyNumberFormat="0" applyAlignment="0" applyProtection="0"/>
    <xf numFmtId="0" fontId="91" fillId="81" borderId="95" applyNumberFormat="0" applyAlignment="0" applyProtection="0"/>
    <xf numFmtId="0" fontId="102" fillId="68" borderId="96" applyNumberFormat="0" applyAlignment="0" applyProtection="0"/>
    <xf numFmtId="0" fontId="95" fillId="81" borderId="96" applyNumberFormat="0" applyAlignment="0" applyProtection="0"/>
    <xf numFmtId="0" fontId="96" fillId="81" borderId="96" applyNumberFormat="0" applyAlignment="0" applyProtection="0"/>
    <xf numFmtId="0" fontId="96" fillId="81" borderId="96" applyNumberFormat="0" applyAlignment="0" applyProtection="0"/>
    <xf numFmtId="0" fontId="92" fillId="81" borderId="95" applyNumberFormat="0" applyAlignment="0" applyProtection="0"/>
    <xf numFmtId="0" fontId="91" fillId="81" borderId="105" applyNumberFormat="0" applyAlignment="0" applyProtection="0"/>
    <xf numFmtId="0" fontId="91" fillId="81" borderId="95" applyNumberFormat="0" applyAlignment="0" applyProtection="0"/>
    <xf numFmtId="0" fontId="96" fillId="81" borderId="96" applyNumberFormat="0" applyAlignment="0" applyProtection="0"/>
    <xf numFmtId="0" fontId="96" fillId="81" borderId="96" applyNumberFormat="0" applyAlignment="0" applyProtection="0"/>
    <xf numFmtId="0" fontId="102" fillId="68" borderId="96" applyNumberFormat="0" applyAlignment="0" applyProtection="0"/>
    <xf numFmtId="0" fontId="95" fillId="81" borderId="96" applyNumberFormat="0" applyAlignment="0" applyProtection="0"/>
    <xf numFmtId="0" fontId="96" fillId="81" borderId="96" applyNumberFormat="0" applyAlignment="0" applyProtection="0"/>
    <xf numFmtId="4" fontId="78" fillId="58" borderId="99">
      <alignment horizontal="right" vertical="center"/>
    </xf>
    <xf numFmtId="0" fontId="47" fillId="0" borderId="99" applyNumberFormat="0" applyFill="0" applyAlignment="0" applyProtection="0"/>
    <xf numFmtId="4" fontId="47" fillId="0" borderId="99" applyFill="0" applyBorder="0" applyProtection="0">
      <alignment horizontal="right" vertical="center"/>
    </xf>
    <xf numFmtId="0" fontId="92" fillId="81" borderId="95" applyNumberFormat="0" applyAlignment="0" applyProtection="0"/>
    <xf numFmtId="0" fontId="95" fillId="81" borderId="96" applyNumberFormat="0" applyAlignment="0" applyProtection="0"/>
    <xf numFmtId="0" fontId="91" fillId="81" borderId="95" applyNumberFormat="0" applyAlignment="0" applyProtection="0"/>
    <xf numFmtId="0" fontId="91" fillId="81" borderId="95" applyNumberFormat="0" applyAlignment="0" applyProtection="0"/>
    <xf numFmtId="0" fontId="92" fillId="81" borderId="95" applyNumberFormat="0" applyAlignment="0" applyProtection="0"/>
    <xf numFmtId="0" fontId="87" fillId="84" borderId="103" applyNumberFormat="0" applyFont="0" applyAlignment="0" applyProtection="0"/>
    <xf numFmtId="0" fontId="92" fillId="81" borderId="95" applyNumberFormat="0" applyAlignment="0" applyProtection="0"/>
    <xf numFmtId="0" fontId="103" fillId="0" borderId="97" applyNumberFormat="0" applyFill="0" applyAlignment="0" applyProtection="0"/>
    <xf numFmtId="0" fontId="92" fillId="81" borderId="95" applyNumberFormat="0" applyAlignment="0" applyProtection="0"/>
    <xf numFmtId="0" fontId="87" fillId="84" borderId="98" applyNumberFormat="0" applyFont="0" applyAlignment="0" applyProtection="0"/>
    <xf numFmtId="0" fontId="103" fillId="0" borderId="97" applyNumberFormat="0" applyFill="0" applyAlignment="0" applyProtection="0"/>
    <xf numFmtId="0" fontId="95" fillId="81" borderId="96" applyNumberFormat="0" applyAlignment="0" applyProtection="0"/>
    <xf numFmtId="0" fontId="101" fillId="68" borderId="96" applyNumberFormat="0" applyAlignment="0" applyProtection="0"/>
    <xf numFmtId="0" fontId="102" fillId="68" borderId="96" applyNumberFormat="0" applyAlignment="0" applyProtection="0"/>
    <xf numFmtId="0" fontId="104" fillId="0" borderId="97" applyNumberFormat="0" applyFill="0" applyAlignment="0" applyProtection="0"/>
    <xf numFmtId="0" fontId="78" fillId="58" borderId="99">
      <alignment horizontal="right" vertical="center"/>
    </xf>
    <xf numFmtId="0" fontId="95" fillId="81" borderId="96" applyNumberFormat="0" applyAlignment="0" applyProtection="0"/>
    <xf numFmtId="0" fontId="96" fillId="81" borderId="96" applyNumberFormat="0" applyAlignment="0" applyProtection="0"/>
    <xf numFmtId="0" fontId="104" fillId="0" borderId="97" applyNumberFormat="0" applyFill="0" applyAlignment="0" applyProtection="0"/>
    <xf numFmtId="0" fontId="104" fillId="0" borderId="97" applyNumberFormat="0" applyFill="0" applyAlignment="0" applyProtection="0"/>
    <xf numFmtId="0" fontId="104" fillId="0" borderId="97" applyNumberFormat="0" applyFill="0" applyAlignment="0" applyProtection="0"/>
    <xf numFmtId="0" fontId="95" fillId="81" borderId="96" applyNumberFormat="0" applyAlignment="0" applyProtection="0"/>
    <xf numFmtId="0" fontId="104" fillId="0" borderId="97" applyNumberFormat="0" applyFill="0" applyAlignment="0" applyProtection="0"/>
    <xf numFmtId="0" fontId="104" fillId="0" borderId="97" applyNumberFormat="0" applyFill="0" applyAlignment="0" applyProtection="0"/>
    <xf numFmtId="4" fontId="77" fillId="59" borderId="99">
      <alignment horizontal="right" vertical="center"/>
    </xf>
    <xf numFmtId="0" fontId="91" fillId="81" borderId="95" applyNumberFormat="0" applyAlignment="0" applyProtection="0"/>
    <xf numFmtId="0" fontId="104" fillId="0" borderId="97" applyNumberFormat="0" applyFill="0" applyAlignment="0" applyProtection="0"/>
    <xf numFmtId="0" fontId="101" fillId="68" borderId="96" applyNumberFormat="0" applyAlignment="0" applyProtection="0"/>
    <xf numFmtId="0" fontId="101" fillId="68" borderId="96" applyNumberFormat="0" applyAlignment="0" applyProtection="0"/>
    <xf numFmtId="0" fontId="95" fillId="81" borderId="96" applyNumberFormat="0" applyAlignment="0" applyProtection="0"/>
    <xf numFmtId="0" fontId="104" fillId="0" borderId="97" applyNumberFormat="0" applyFill="0" applyAlignment="0" applyProtection="0"/>
    <xf numFmtId="0" fontId="96" fillId="81" borderId="96" applyNumberFormat="0" applyAlignment="0" applyProtection="0"/>
    <xf numFmtId="0" fontId="47" fillId="61" borderId="99"/>
    <xf numFmtId="0" fontId="101" fillId="68" borderId="96" applyNumberFormat="0" applyAlignment="0" applyProtection="0"/>
    <xf numFmtId="0" fontId="101" fillId="68" borderId="96" applyNumberFormat="0" applyAlignment="0" applyProtection="0"/>
    <xf numFmtId="0" fontId="102" fillId="68" borderId="96" applyNumberFormat="0" applyAlignment="0" applyProtection="0"/>
    <xf numFmtId="0" fontId="102" fillId="68" borderId="96" applyNumberFormat="0" applyAlignment="0" applyProtection="0"/>
    <xf numFmtId="0" fontId="102" fillId="68" borderId="96" applyNumberFormat="0" applyAlignment="0" applyProtection="0"/>
    <xf numFmtId="0" fontId="91" fillId="81" borderId="95" applyNumberFormat="0" applyAlignment="0" applyProtection="0"/>
    <xf numFmtId="4" fontId="77" fillId="59" borderId="99">
      <alignment horizontal="right" vertical="center"/>
    </xf>
    <xf numFmtId="0" fontId="91" fillId="81" borderId="95" applyNumberFormat="0" applyAlignment="0" applyProtection="0"/>
    <xf numFmtId="0" fontId="78" fillId="58" borderId="99">
      <alignment horizontal="right" vertical="center"/>
    </xf>
    <xf numFmtId="0" fontId="101" fillId="68" borderId="96" applyNumberFormat="0" applyAlignment="0" applyProtection="0"/>
    <xf numFmtId="0" fontId="87" fillId="84" borderId="98" applyNumberFormat="0" applyFont="0" applyAlignment="0" applyProtection="0"/>
    <xf numFmtId="0" fontId="95" fillId="81" borderId="96" applyNumberFormat="0" applyAlignment="0" applyProtection="0"/>
    <xf numFmtId="0" fontId="87" fillId="84" borderId="98" applyNumberFormat="0" applyFont="0" applyAlignment="0" applyProtection="0"/>
    <xf numFmtId="0" fontId="77" fillId="59" borderId="99">
      <alignment horizontal="right" vertical="center"/>
    </xf>
    <xf numFmtId="0" fontId="10" fillId="84" borderId="98" applyNumberFormat="0" applyFont="0" applyAlignment="0" applyProtection="0"/>
    <xf numFmtId="4" fontId="77" fillId="59" borderId="99">
      <alignment horizontal="right" vertical="center"/>
    </xf>
    <xf numFmtId="0" fontId="104" fillId="0" borderId="97" applyNumberFormat="0" applyFill="0" applyAlignment="0" applyProtection="0"/>
    <xf numFmtId="4" fontId="77" fillId="59" borderId="99">
      <alignment horizontal="right" vertical="center"/>
    </xf>
    <xf numFmtId="4" fontId="77" fillId="59" borderId="99">
      <alignment horizontal="right" vertical="center"/>
    </xf>
    <xf numFmtId="0" fontId="101" fillId="68" borderId="96" applyNumberFormat="0" applyAlignment="0" applyProtection="0"/>
    <xf numFmtId="0" fontId="103" fillId="0" borderId="97" applyNumberFormat="0" applyFill="0" applyAlignment="0" applyProtection="0"/>
    <xf numFmtId="4" fontId="77" fillId="59" borderId="99">
      <alignment horizontal="right" vertical="center"/>
    </xf>
    <xf numFmtId="0" fontId="77" fillId="59" borderId="99">
      <alignment horizontal="right" vertical="center"/>
    </xf>
    <xf numFmtId="0" fontId="104" fillId="0" borderId="97" applyNumberFormat="0" applyFill="0" applyAlignment="0" applyProtection="0"/>
    <xf numFmtId="0" fontId="103" fillId="0" borderId="97" applyNumberFormat="0" applyFill="0" applyAlignment="0" applyProtection="0"/>
    <xf numFmtId="0" fontId="103" fillId="0" borderId="97" applyNumberFormat="0" applyFill="0" applyAlignment="0" applyProtection="0"/>
    <xf numFmtId="0" fontId="96" fillId="81" borderId="96" applyNumberFormat="0" applyAlignment="0" applyProtection="0"/>
    <xf numFmtId="0" fontId="101" fillId="68" borderId="96" applyNumberFormat="0" applyAlignment="0" applyProtection="0"/>
    <xf numFmtId="0" fontId="102" fillId="68" borderId="96" applyNumberFormat="0" applyAlignment="0" applyProtection="0"/>
    <xf numFmtId="0" fontId="104" fillId="0" borderId="97" applyNumberFormat="0" applyFill="0" applyAlignment="0" applyProtection="0"/>
    <xf numFmtId="0" fontId="87" fillId="84" borderId="98" applyNumberFormat="0" applyFont="0" applyAlignment="0" applyProtection="0"/>
    <xf numFmtId="0" fontId="96" fillId="81" borderId="96" applyNumberFormat="0" applyAlignment="0" applyProtection="0"/>
    <xf numFmtId="0" fontId="96" fillId="81" borderId="96" applyNumberFormat="0" applyAlignment="0" applyProtection="0"/>
    <xf numFmtId="0" fontId="96" fillId="81" borderId="96" applyNumberFormat="0" applyAlignment="0" applyProtection="0"/>
    <xf numFmtId="0" fontId="92" fillId="81" borderId="95" applyNumberFormat="0" applyAlignment="0" applyProtection="0"/>
    <xf numFmtId="0" fontId="96" fillId="81" borderId="96" applyNumberFormat="0" applyAlignment="0" applyProtection="0"/>
    <xf numFmtId="0" fontId="92" fillId="81" borderId="95" applyNumberFormat="0" applyAlignment="0" applyProtection="0"/>
    <xf numFmtId="0" fontId="87" fillId="84" borderId="98" applyNumberFormat="0" applyFont="0" applyAlignment="0" applyProtection="0"/>
    <xf numFmtId="0" fontId="102" fillId="68" borderId="96" applyNumberFormat="0" applyAlignment="0" applyProtection="0"/>
    <xf numFmtId="0" fontId="95" fillId="81" borderId="96" applyNumberFormat="0" applyAlignment="0" applyProtection="0"/>
    <xf numFmtId="0" fontId="91" fillId="81" borderId="95" applyNumberFormat="0" applyAlignment="0" applyProtection="0"/>
    <xf numFmtId="0" fontId="104" fillId="0" borderId="97" applyNumberFormat="0" applyFill="0" applyAlignment="0" applyProtection="0"/>
    <xf numFmtId="4" fontId="78" fillId="58" borderId="99">
      <alignment horizontal="right" vertical="center"/>
    </xf>
    <xf numFmtId="0" fontId="102" fillId="68" borderId="96" applyNumberFormat="0" applyAlignment="0" applyProtection="0"/>
    <xf numFmtId="0" fontId="92" fillId="81" borderId="95" applyNumberFormat="0" applyAlignment="0" applyProtection="0"/>
    <xf numFmtId="0" fontId="101" fillId="68" borderId="96" applyNumberFormat="0" applyAlignment="0" applyProtection="0"/>
    <xf numFmtId="0" fontId="96" fillId="81" borderId="96" applyNumberFormat="0" applyAlignment="0" applyProtection="0"/>
    <xf numFmtId="0" fontId="92" fillId="81" borderId="95" applyNumberFormat="0" applyAlignment="0" applyProtection="0"/>
    <xf numFmtId="0" fontId="92" fillId="81" borderId="95" applyNumberFormat="0" applyAlignment="0" applyProtection="0"/>
    <xf numFmtId="4" fontId="77" fillId="59" borderId="99">
      <alignment horizontal="right" vertical="center"/>
    </xf>
    <xf numFmtId="0" fontId="103" fillId="0" borderId="107" applyNumberFormat="0" applyFill="0" applyAlignment="0" applyProtection="0"/>
    <xf numFmtId="0" fontId="95" fillId="81" borderId="96" applyNumberFormat="0" applyAlignment="0" applyProtection="0"/>
    <xf numFmtId="0" fontId="95" fillId="81" borderId="106" applyNumberFormat="0" applyAlignment="0" applyProtection="0"/>
    <xf numFmtId="0" fontId="101" fillId="68" borderId="96" applyNumberFormat="0" applyAlignment="0" applyProtection="0"/>
    <xf numFmtId="4" fontId="77" fillId="59" borderId="99">
      <alignment horizontal="right" vertical="center"/>
    </xf>
    <xf numFmtId="0" fontId="96" fillId="81" borderId="96" applyNumberFormat="0" applyAlignment="0" applyProtection="0"/>
    <xf numFmtId="0" fontId="103" fillId="0" borderId="107" applyNumberFormat="0" applyFill="0" applyAlignment="0" applyProtection="0"/>
    <xf numFmtId="0" fontId="95" fillId="81" borderId="96" applyNumberFormat="0" applyAlignment="0" applyProtection="0"/>
    <xf numFmtId="0" fontId="104" fillId="0" borderId="97" applyNumberFormat="0" applyFill="0" applyAlignment="0" applyProtection="0"/>
    <xf numFmtId="0" fontId="102" fillId="68" borderId="106" applyNumberFormat="0" applyAlignment="0" applyProtection="0"/>
    <xf numFmtId="0" fontId="96" fillId="81" borderId="96" applyNumberFormat="0" applyAlignment="0" applyProtection="0"/>
    <xf numFmtId="0" fontId="102" fillId="68" borderId="96" applyNumberFormat="0" applyAlignment="0" applyProtection="0"/>
    <xf numFmtId="0" fontId="77" fillId="59" borderId="99">
      <alignment horizontal="right" vertical="center"/>
    </xf>
    <xf numFmtId="0" fontId="96" fillId="81" borderId="96" applyNumberFormat="0" applyAlignment="0" applyProtection="0"/>
    <xf numFmtId="0" fontId="102" fillId="68" borderId="96" applyNumberFormat="0" applyAlignment="0" applyProtection="0"/>
    <xf numFmtId="0" fontId="47" fillId="0" borderId="104" applyNumberFormat="0" applyFill="0" applyAlignment="0" applyProtection="0"/>
    <xf numFmtId="4" fontId="78" fillId="58" borderId="99">
      <alignment horizontal="right" vertical="center"/>
    </xf>
    <xf numFmtId="0" fontId="78" fillId="58" borderId="99">
      <alignment horizontal="right" vertical="center"/>
    </xf>
    <xf numFmtId="0" fontId="96" fillId="81" borderId="96" applyNumberFormat="0" applyAlignment="0" applyProtection="0"/>
    <xf numFmtId="0" fontId="103" fillId="0" borderId="102" applyNumberFormat="0" applyFill="0" applyAlignment="0" applyProtection="0"/>
    <xf numFmtId="0" fontId="104" fillId="0" borderId="97" applyNumberFormat="0" applyFill="0" applyAlignment="0" applyProtection="0"/>
    <xf numFmtId="0" fontId="103" fillId="0" borderId="97" applyNumberFormat="0" applyFill="0" applyAlignment="0" applyProtection="0"/>
    <xf numFmtId="0" fontId="104" fillId="0" borderId="97" applyNumberFormat="0" applyFill="0" applyAlignment="0" applyProtection="0"/>
    <xf numFmtId="0" fontId="103" fillId="0" borderId="97" applyNumberFormat="0" applyFill="0" applyAlignment="0" applyProtection="0"/>
    <xf numFmtId="0" fontId="103" fillId="0" borderId="107" applyNumberFormat="0" applyFill="0" applyAlignment="0" applyProtection="0"/>
    <xf numFmtId="0" fontId="10" fillId="84" borderId="103" applyNumberFormat="0" applyFont="0" applyAlignment="0" applyProtection="0"/>
    <xf numFmtId="0" fontId="96" fillId="81" borderId="96" applyNumberFormat="0" applyAlignment="0" applyProtection="0"/>
    <xf numFmtId="0" fontId="96" fillId="81" borderId="96" applyNumberFormat="0" applyAlignment="0" applyProtection="0"/>
    <xf numFmtId="0" fontId="92" fillId="81" borderId="95" applyNumberFormat="0" applyAlignment="0" applyProtection="0"/>
    <xf numFmtId="0" fontId="103" fillId="0" borderId="107" applyNumberFormat="0" applyFill="0" applyAlignment="0" applyProtection="0"/>
    <xf numFmtId="0" fontId="87" fillId="84" borderId="98" applyNumberFormat="0" applyFont="0" applyAlignment="0" applyProtection="0"/>
    <xf numFmtId="0" fontId="96" fillId="81" borderId="96" applyNumberFormat="0" applyAlignment="0" applyProtection="0"/>
    <xf numFmtId="0" fontId="96" fillId="81" borderId="96" applyNumberFormat="0" applyAlignment="0" applyProtection="0"/>
    <xf numFmtId="0" fontId="102" fillId="68" borderId="96" applyNumberFormat="0" applyAlignment="0" applyProtection="0"/>
    <xf numFmtId="0" fontId="95" fillId="81" borderId="96" applyNumberFormat="0" applyAlignment="0" applyProtection="0"/>
    <xf numFmtId="0" fontId="92" fillId="81" borderId="95" applyNumberFormat="0" applyAlignment="0" applyProtection="0"/>
    <xf numFmtId="0" fontId="10" fillId="84" borderId="103" applyNumberFormat="0" applyFont="0" applyAlignment="0" applyProtection="0"/>
    <xf numFmtId="4" fontId="77" fillId="59" borderId="99">
      <alignment horizontal="right" vertical="center"/>
    </xf>
    <xf numFmtId="0" fontId="102" fillId="68" borderId="96" applyNumberFormat="0" applyAlignment="0" applyProtection="0"/>
    <xf numFmtId="0" fontId="87" fillId="84" borderId="98" applyNumberFormat="0" applyFont="0" applyAlignment="0" applyProtection="0"/>
    <xf numFmtId="0" fontId="101" fillId="68" borderId="96" applyNumberFormat="0" applyAlignment="0" applyProtection="0"/>
    <xf numFmtId="0" fontId="102" fillId="68" borderId="96" applyNumberFormat="0" applyAlignment="0" applyProtection="0"/>
    <xf numFmtId="0" fontId="102" fillId="68" borderId="96" applyNumberFormat="0" applyAlignment="0" applyProtection="0"/>
    <xf numFmtId="0" fontId="87" fillId="84" borderId="98" applyNumberFormat="0" applyFont="0" applyAlignment="0" applyProtection="0"/>
    <xf numFmtId="0" fontId="102" fillId="68" borderId="96" applyNumberFormat="0" applyAlignment="0" applyProtection="0"/>
    <xf numFmtId="0" fontId="103" fillId="0" borderId="97" applyNumberFormat="0" applyFill="0" applyAlignment="0" applyProtection="0"/>
    <xf numFmtId="0" fontId="104" fillId="0" borderId="102" applyNumberFormat="0" applyFill="0" applyAlignment="0" applyProtection="0"/>
    <xf numFmtId="0" fontId="104" fillId="0" borderId="97" applyNumberFormat="0" applyFill="0" applyAlignment="0" applyProtection="0"/>
    <xf numFmtId="0" fontId="102" fillId="68" borderId="96" applyNumberFormat="0" applyAlignment="0" applyProtection="0"/>
    <xf numFmtId="0" fontId="102" fillId="68" borderId="96" applyNumberFormat="0" applyAlignment="0" applyProtection="0"/>
    <xf numFmtId="0" fontId="103" fillId="0" borderId="97" applyNumberFormat="0" applyFill="0" applyAlignment="0" applyProtection="0"/>
    <xf numFmtId="0" fontId="95" fillId="81" borderId="96" applyNumberFormat="0" applyAlignment="0" applyProtection="0"/>
    <xf numFmtId="0" fontId="77" fillId="58" borderId="99">
      <alignment horizontal="right" vertical="center"/>
    </xf>
    <xf numFmtId="0" fontId="92" fillId="81" borderId="95" applyNumberFormat="0" applyAlignment="0" applyProtection="0"/>
    <xf numFmtId="4" fontId="78" fillId="58" borderId="99">
      <alignment horizontal="right" vertical="center"/>
    </xf>
    <xf numFmtId="0" fontId="87" fillId="84" borderId="98" applyNumberFormat="0" applyFont="0" applyAlignment="0" applyProtection="0"/>
    <xf numFmtId="0" fontId="96" fillId="81" borderId="96" applyNumberFormat="0" applyAlignment="0" applyProtection="0"/>
    <xf numFmtId="0" fontId="103" fillId="0" borderId="107" applyNumberFormat="0" applyFill="0" applyAlignment="0" applyProtection="0"/>
    <xf numFmtId="0" fontId="102" fillId="68" borderId="106" applyNumberFormat="0" applyAlignment="0" applyProtection="0"/>
    <xf numFmtId="0" fontId="103" fillId="0" borderId="97" applyNumberFormat="0" applyFill="0" applyAlignment="0" applyProtection="0"/>
    <xf numFmtId="0" fontId="87" fillId="84" borderId="98" applyNumberFormat="0" applyFont="0" applyAlignment="0" applyProtection="0"/>
    <xf numFmtId="0" fontId="87" fillId="84" borderId="98" applyNumberFormat="0" applyFont="0" applyAlignment="0" applyProtection="0"/>
    <xf numFmtId="0" fontId="10" fillId="84" borderId="98" applyNumberFormat="0" applyFont="0" applyAlignment="0" applyProtection="0"/>
    <xf numFmtId="0" fontId="92" fillId="81" borderId="95" applyNumberFormat="0" applyAlignment="0" applyProtection="0"/>
    <xf numFmtId="0" fontId="104" fillId="0" borderId="102" applyNumberFormat="0" applyFill="0" applyAlignment="0" applyProtection="0"/>
    <xf numFmtId="0" fontId="103" fillId="0" borderId="97" applyNumberFormat="0" applyFill="0" applyAlignment="0" applyProtection="0"/>
    <xf numFmtId="0" fontId="96" fillId="81" borderId="96" applyNumberFormat="0" applyAlignment="0" applyProtection="0"/>
    <xf numFmtId="4" fontId="77" fillId="58" borderId="99">
      <alignment horizontal="right" vertical="center"/>
    </xf>
    <xf numFmtId="0" fontId="101" fillId="68" borderId="96" applyNumberFormat="0" applyAlignment="0" applyProtection="0"/>
    <xf numFmtId="0" fontId="101" fillId="68" borderId="96" applyNumberFormat="0" applyAlignment="0" applyProtection="0"/>
    <xf numFmtId="0" fontId="10" fillId="84" borderId="98" applyNumberFormat="0" applyFont="0" applyAlignment="0" applyProtection="0"/>
    <xf numFmtId="0" fontId="87" fillId="84" borderId="98" applyNumberFormat="0" applyFont="0" applyAlignment="0" applyProtection="0"/>
    <xf numFmtId="0" fontId="78" fillId="58" borderId="99">
      <alignment horizontal="right" vertical="center"/>
    </xf>
    <xf numFmtId="0" fontId="96" fillId="81" borderId="101" applyNumberFormat="0" applyAlignment="0" applyProtection="0"/>
    <xf numFmtId="0" fontId="103" fillId="0" borderId="97" applyNumberFormat="0" applyFill="0" applyAlignment="0" applyProtection="0"/>
    <xf numFmtId="0" fontId="102" fillId="68" borderId="96" applyNumberFormat="0" applyAlignment="0" applyProtection="0"/>
    <xf numFmtId="0" fontId="103" fillId="0" borderId="97" applyNumberFormat="0" applyFill="0" applyAlignment="0" applyProtection="0"/>
    <xf numFmtId="0" fontId="87" fillId="84" borderId="103" applyNumberFormat="0" applyFont="0" applyAlignment="0" applyProtection="0"/>
    <xf numFmtId="0" fontId="95" fillId="81" borderId="96" applyNumberFormat="0" applyAlignment="0" applyProtection="0"/>
    <xf numFmtId="0" fontId="87" fillId="84" borderId="103" applyNumberFormat="0" applyFont="0" applyAlignment="0" applyProtection="0"/>
    <xf numFmtId="0" fontId="92" fillId="81" borderId="95" applyNumberFormat="0" applyAlignment="0" applyProtection="0"/>
    <xf numFmtId="0" fontId="101" fillId="68" borderId="96" applyNumberFormat="0" applyAlignment="0" applyProtection="0"/>
    <xf numFmtId="0" fontId="101" fillId="68" borderId="96" applyNumberFormat="0" applyAlignment="0" applyProtection="0"/>
    <xf numFmtId="0" fontId="101" fillId="68" borderId="96" applyNumberFormat="0" applyAlignment="0" applyProtection="0"/>
    <xf numFmtId="0" fontId="92" fillId="81" borderId="95" applyNumberFormat="0" applyAlignment="0" applyProtection="0"/>
    <xf numFmtId="0" fontId="92" fillId="81" borderId="95" applyNumberFormat="0" applyAlignment="0" applyProtection="0"/>
    <xf numFmtId="0" fontId="102" fillId="68" borderId="96" applyNumberFormat="0" applyAlignment="0" applyProtection="0"/>
    <xf numFmtId="0" fontId="96" fillId="81" borderId="96" applyNumberFormat="0" applyAlignment="0" applyProtection="0"/>
    <xf numFmtId="0" fontId="92" fillId="81" borderId="95" applyNumberFormat="0" applyAlignment="0" applyProtection="0"/>
    <xf numFmtId="4" fontId="78" fillId="58" borderId="99">
      <alignment horizontal="right" vertical="center"/>
    </xf>
    <xf numFmtId="4" fontId="77" fillId="59" borderId="99">
      <alignment horizontal="right" vertical="center"/>
    </xf>
    <xf numFmtId="0" fontId="96" fillId="81" borderId="96" applyNumberFormat="0" applyAlignment="0" applyProtection="0"/>
    <xf numFmtId="0" fontId="92" fillId="81" borderId="95" applyNumberFormat="0" applyAlignment="0" applyProtection="0"/>
    <xf numFmtId="0" fontId="92" fillId="81" borderId="95" applyNumberFormat="0" applyAlignment="0" applyProtection="0"/>
    <xf numFmtId="0" fontId="91" fillId="81" borderId="95" applyNumberFormat="0" applyAlignment="0" applyProtection="0"/>
    <xf numFmtId="0" fontId="77" fillId="58" borderId="99">
      <alignment horizontal="right" vertical="center"/>
    </xf>
    <xf numFmtId="0" fontId="95" fillId="81" borderId="96" applyNumberFormat="0" applyAlignment="0" applyProtection="0"/>
    <xf numFmtId="0" fontId="104" fillId="0" borderId="97" applyNumberFormat="0" applyFill="0" applyAlignment="0" applyProtection="0"/>
    <xf numFmtId="0" fontId="102" fillId="68" borderId="96" applyNumberFormat="0" applyAlignment="0" applyProtection="0"/>
    <xf numFmtId="0" fontId="102" fillId="68" borderId="96" applyNumberFormat="0" applyAlignment="0" applyProtection="0"/>
    <xf numFmtId="0" fontId="78" fillId="58" borderId="99">
      <alignment horizontal="right" vertical="center"/>
    </xf>
    <xf numFmtId="0" fontId="92" fillId="81" borderId="95" applyNumberFormat="0" applyAlignment="0" applyProtection="0"/>
    <xf numFmtId="0" fontId="103" fillId="0" borderId="97" applyNumberFormat="0" applyFill="0" applyAlignment="0" applyProtection="0"/>
    <xf numFmtId="0" fontId="78" fillId="58" borderId="99">
      <alignment horizontal="right" vertical="center"/>
    </xf>
    <xf numFmtId="0" fontId="95" fillId="81" borderId="96" applyNumberFormat="0" applyAlignment="0" applyProtection="0"/>
    <xf numFmtId="0" fontId="104" fillId="0" borderId="97" applyNumberFormat="0" applyFill="0" applyAlignment="0" applyProtection="0"/>
    <xf numFmtId="0" fontId="92" fillId="81" borderId="95" applyNumberFormat="0" applyAlignment="0" applyProtection="0"/>
    <xf numFmtId="0" fontId="91" fillId="81" borderId="95" applyNumberFormat="0" applyAlignment="0" applyProtection="0"/>
    <xf numFmtId="0" fontId="102" fillId="68" borderId="96" applyNumberFormat="0" applyAlignment="0" applyProtection="0"/>
    <xf numFmtId="0" fontId="102" fillId="68" borderId="96" applyNumberFormat="0" applyAlignment="0" applyProtection="0"/>
    <xf numFmtId="0" fontId="101" fillId="68" borderId="96" applyNumberFormat="0" applyAlignment="0" applyProtection="0"/>
    <xf numFmtId="4" fontId="78" fillId="58" borderId="99">
      <alignment horizontal="right" vertical="center"/>
    </xf>
    <xf numFmtId="0" fontId="102" fillId="68" borderId="96" applyNumberFormat="0" applyAlignment="0" applyProtection="0"/>
    <xf numFmtId="49" fontId="76" fillId="0" borderId="99" applyNumberFormat="0" applyFill="0" applyBorder="0" applyProtection="0">
      <alignment horizontal="left" vertical="center"/>
    </xf>
    <xf numFmtId="0" fontId="10" fillId="84" borderId="98" applyNumberFormat="0" applyFont="0" applyAlignment="0" applyProtection="0"/>
    <xf numFmtId="0" fontId="87" fillId="84" borderId="98" applyNumberFormat="0" applyFont="0" applyAlignment="0" applyProtection="0"/>
    <xf numFmtId="0" fontId="95" fillId="81" borderId="106" applyNumberFormat="0" applyAlignment="0" applyProtection="0"/>
    <xf numFmtId="0" fontId="101" fillId="68" borderId="101" applyNumberFormat="0" applyAlignment="0" applyProtection="0"/>
    <xf numFmtId="0" fontId="87" fillId="84" borderId="103" applyNumberFormat="0" applyFont="0" applyAlignment="0" applyProtection="0"/>
    <xf numFmtId="0" fontId="92" fillId="81" borderId="95" applyNumberFormat="0" applyAlignment="0" applyProtection="0"/>
    <xf numFmtId="0" fontId="102" fillId="68" borderId="101" applyNumberFormat="0" applyAlignment="0" applyProtection="0"/>
    <xf numFmtId="0" fontId="96" fillId="81" borderId="101" applyNumberFormat="0" applyAlignment="0" applyProtection="0"/>
    <xf numFmtId="0" fontId="47" fillId="0" borderId="99">
      <alignment horizontal="right" vertical="center"/>
    </xf>
    <xf numFmtId="0" fontId="103" fillId="0" borderId="97" applyNumberFormat="0" applyFill="0" applyAlignment="0" applyProtection="0"/>
    <xf numFmtId="0" fontId="102" fillId="68" borderId="96" applyNumberFormat="0" applyAlignment="0" applyProtection="0"/>
    <xf numFmtId="0" fontId="103" fillId="0" borderId="97" applyNumberFormat="0" applyFill="0" applyAlignment="0" applyProtection="0"/>
    <xf numFmtId="0" fontId="95" fillId="81" borderId="96" applyNumberFormat="0" applyAlignment="0" applyProtection="0"/>
    <xf numFmtId="0" fontId="103" fillId="0" borderId="97" applyNumberFormat="0" applyFill="0" applyAlignment="0" applyProtection="0"/>
    <xf numFmtId="0" fontId="101" fillId="68" borderId="96" applyNumberFormat="0" applyAlignment="0" applyProtection="0"/>
    <xf numFmtId="0" fontId="103" fillId="0" borderId="97" applyNumberFormat="0" applyFill="0" applyAlignment="0" applyProtection="0"/>
    <xf numFmtId="4" fontId="47" fillId="0" borderId="104">
      <alignment horizontal="right" vertical="center"/>
    </xf>
    <xf numFmtId="0" fontId="95" fillId="81" borderId="96" applyNumberFormat="0" applyAlignment="0" applyProtection="0"/>
    <xf numFmtId="0" fontId="104" fillId="0" borderId="97" applyNumberFormat="0" applyFill="0" applyAlignment="0" applyProtection="0"/>
    <xf numFmtId="0" fontId="92" fillId="81" borderId="95" applyNumberFormat="0" applyAlignment="0" applyProtection="0"/>
    <xf numFmtId="0" fontId="102" fillId="68" borderId="96" applyNumberFormat="0" applyAlignment="0" applyProtection="0"/>
    <xf numFmtId="0" fontId="102" fillId="68" borderId="96" applyNumberFormat="0" applyAlignment="0" applyProtection="0"/>
    <xf numFmtId="0" fontId="104" fillId="0" borderId="97" applyNumberFormat="0" applyFill="0" applyAlignment="0" applyProtection="0"/>
    <xf numFmtId="0" fontId="102" fillId="68" borderId="96" applyNumberFormat="0" applyAlignment="0" applyProtection="0"/>
    <xf numFmtId="0" fontId="102" fillId="68" borderId="96" applyNumberFormat="0" applyAlignment="0" applyProtection="0"/>
    <xf numFmtId="0" fontId="102" fillId="68" borderId="96" applyNumberFormat="0" applyAlignment="0" applyProtection="0"/>
    <xf numFmtId="4" fontId="78" fillId="58" borderId="99">
      <alignment horizontal="right" vertical="center"/>
    </xf>
    <xf numFmtId="0" fontId="87" fillId="84" borderId="103" applyNumberFormat="0" applyFont="0" applyAlignment="0" applyProtection="0"/>
    <xf numFmtId="0" fontId="101" fillId="68" borderId="101" applyNumberFormat="0" applyAlignment="0" applyProtection="0"/>
    <xf numFmtId="0" fontId="104" fillId="0" borderId="97" applyNumberFormat="0" applyFill="0" applyAlignment="0" applyProtection="0"/>
    <xf numFmtId="0" fontId="91" fillId="81" borderId="95" applyNumberFormat="0" applyAlignment="0" applyProtection="0"/>
    <xf numFmtId="0" fontId="92" fillId="81" borderId="95" applyNumberFormat="0" applyAlignment="0" applyProtection="0"/>
    <xf numFmtId="0" fontId="77" fillId="59" borderId="99">
      <alignment horizontal="right" vertical="center"/>
    </xf>
    <xf numFmtId="0" fontId="92" fillId="81" borderId="95" applyNumberFormat="0" applyAlignment="0" applyProtection="0"/>
    <xf numFmtId="0" fontId="103" fillId="0" borderId="97" applyNumberFormat="0" applyFill="0" applyAlignment="0" applyProtection="0"/>
    <xf numFmtId="0" fontId="92" fillId="81" borderId="95" applyNumberFormat="0" applyAlignment="0" applyProtection="0"/>
    <xf numFmtId="0" fontId="92" fillId="81" borderId="95" applyNumberFormat="0" applyAlignment="0" applyProtection="0"/>
    <xf numFmtId="0" fontId="101" fillId="68" borderId="96" applyNumberFormat="0" applyAlignment="0" applyProtection="0"/>
    <xf numFmtId="0" fontId="96" fillId="81" borderId="96" applyNumberFormat="0" applyAlignment="0" applyProtection="0"/>
    <xf numFmtId="0" fontId="104" fillId="0" borderId="97" applyNumberFormat="0" applyFill="0" applyAlignment="0" applyProtection="0"/>
    <xf numFmtId="0" fontId="87" fillId="84" borderId="98" applyNumberFormat="0" applyFont="0" applyAlignment="0" applyProtection="0"/>
    <xf numFmtId="0" fontId="95" fillId="81" borderId="96" applyNumberFormat="0" applyAlignment="0" applyProtection="0"/>
    <xf numFmtId="0" fontId="77" fillId="59" borderId="99">
      <alignment horizontal="right" vertical="center"/>
    </xf>
    <xf numFmtId="0" fontId="95" fillId="81" borderId="101" applyNumberFormat="0" applyAlignment="0" applyProtection="0"/>
    <xf numFmtId="0" fontId="102" fillId="68" borderId="96" applyNumberFormat="0" applyAlignment="0" applyProtection="0"/>
    <xf numFmtId="0" fontId="10" fillId="84" borderId="98" applyNumberFormat="0" applyFont="0" applyAlignment="0" applyProtection="0"/>
    <xf numFmtId="0" fontId="102" fillId="68" borderId="96" applyNumberFormat="0" applyAlignment="0" applyProtection="0"/>
    <xf numFmtId="0" fontId="96" fillId="81" borderId="96" applyNumberFormat="0" applyAlignment="0" applyProtection="0"/>
    <xf numFmtId="0" fontId="77" fillId="59" borderId="99">
      <alignment horizontal="right" vertical="center"/>
    </xf>
    <xf numFmtId="0" fontId="96" fillId="81" borderId="96" applyNumberFormat="0" applyAlignment="0" applyProtection="0"/>
    <xf numFmtId="0" fontId="96" fillId="81" borderId="96" applyNumberFormat="0" applyAlignment="0" applyProtection="0"/>
    <xf numFmtId="0" fontId="87" fillId="84" borderId="98" applyNumberFormat="0" applyFont="0" applyAlignment="0" applyProtection="0"/>
    <xf numFmtId="0" fontId="78" fillId="58" borderId="99">
      <alignment horizontal="right" vertical="center"/>
    </xf>
    <xf numFmtId="0" fontId="87" fillId="84" borderId="98" applyNumberFormat="0" applyFont="0" applyAlignment="0" applyProtection="0"/>
    <xf numFmtId="4" fontId="78" fillId="58" borderId="99">
      <alignment horizontal="right" vertical="center"/>
    </xf>
    <xf numFmtId="0" fontId="10" fillId="84" borderId="103" applyNumberFormat="0" applyFont="0" applyAlignment="0" applyProtection="0"/>
    <xf numFmtId="0" fontId="78" fillId="58" borderId="99">
      <alignment horizontal="right" vertical="center"/>
    </xf>
    <xf numFmtId="0" fontId="95" fillId="81" borderId="96" applyNumberFormat="0" applyAlignment="0" applyProtection="0"/>
    <xf numFmtId="0" fontId="91" fillId="81" borderId="95" applyNumberFormat="0" applyAlignment="0" applyProtection="0"/>
    <xf numFmtId="0" fontId="102" fillId="68" borderId="96" applyNumberFormat="0" applyAlignment="0" applyProtection="0"/>
    <xf numFmtId="0" fontId="87" fillId="84" borderId="98" applyNumberFormat="0" applyFont="0" applyAlignment="0" applyProtection="0"/>
    <xf numFmtId="0" fontId="104" fillId="0" borderId="97" applyNumberFormat="0" applyFill="0" applyAlignment="0" applyProtection="0"/>
    <xf numFmtId="0" fontId="92" fillId="81" borderId="95" applyNumberFormat="0" applyAlignment="0" applyProtection="0"/>
    <xf numFmtId="0" fontId="103" fillId="0" borderId="102" applyNumberFormat="0" applyFill="0" applyAlignment="0" applyProtection="0"/>
    <xf numFmtId="0" fontId="91" fillId="81" borderId="95" applyNumberFormat="0" applyAlignment="0" applyProtection="0"/>
    <xf numFmtId="0" fontId="101" fillId="68" borderId="96" applyNumberFormat="0" applyAlignment="0" applyProtection="0"/>
    <xf numFmtId="0" fontId="96" fillId="81" borderId="106" applyNumberFormat="0" applyAlignment="0" applyProtection="0"/>
    <xf numFmtId="0" fontId="104" fillId="0" borderId="97" applyNumberFormat="0" applyFill="0" applyAlignment="0" applyProtection="0"/>
    <xf numFmtId="0" fontId="96" fillId="81" borderId="96" applyNumberFormat="0" applyAlignment="0" applyProtection="0"/>
    <xf numFmtId="0" fontId="104" fillId="0" borderId="97" applyNumberFormat="0" applyFill="0" applyAlignment="0" applyProtection="0"/>
    <xf numFmtId="0" fontId="102" fillId="68" borderId="96" applyNumberFormat="0" applyAlignment="0" applyProtection="0"/>
    <xf numFmtId="4" fontId="77" fillId="59" borderId="99">
      <alignment horizontal="right" vertical="center"/>
    </xf>
    <xf numFmtId="0" fontId="102" fillId="68" borderId="96" applyNumberFormat="0" applyAlignment="0" applyProtection="0"/>
    <xf numFmtId="0" fontId="96" fillId="81" borderId="96" applyNumberFormat="0" applyAlignment="0" applyProtection="0"/>
    <xf numFmtId="0" fontId="103" fillId="0" borderId="97" applyNumberFormat="0" applyFill="0" applyAlignment="0" applyProtection="0"/>
    <xf numFmtId="0" fontId="102" fillId="68" borderId="96" applyNumberFormat="0" applyAlignment="0" applyProtection="0"/>
    <xf numFmtId="0" fontId="92" fillId="81" borderId="95" applyNumberFormat="0" applyAlignment="0" applyProtection="0"/>
    <xf numFmtId="0" fontId="104" fillId="0" borderId="97" applyNumberFormat="0" applyFill="0" applyAlignment="0" applyProtection="0"/>
    <xf numFmtId="4" fontId="77" fillId="58" borderId="99">
      <alignment horizontal="right" vertical="center"/>
    </xf>
    <xf numFmtId="0" fontId="103" fillId="0" borderId="97" applyNumberFormat="0" applyFill="0" applyAlignment="0" applyProtection="0"/>
    <xf numFmtId="0" fontId="103" fillId="0" borderId="97" applyNumberFormat="0" applyFill="0" applyAlignment="0" applyProtection="0"/>
    <xf numFmtId="0" fontId="102" fillId="68" borderId="96" applyNumberFormat="0" applyAlignment="0" applyProtection="0"/>
    <xf numFmtId="0" fontId="102" fillId="68" borderId="96" applyNumberFormat="0" applyAlignment="0" applyProtection="0"/>
    <xf numFmtId="0" fontId="103" fillId="0" borderId="97" applyNumberFormat="0" applyFill="0" applyAlignment="0" applyProtection="0"/>
    <xf numFmtId="0" fontId="92" fillId="81" borderId="95" applyNumberFormat="0" applyAlignment="0" applyProtection="0"/>
    <xf numFmtId="0" fontId="95" fillId="81" borderId="96" applyNumberFormat="0" applyAlignment="0" applyProtection="0"/>
    <xf numFmtId="0" fontId="96" fillId="81" borderId="96" applyNumberFormat="0" applyAlignment="0" applyProtection="0"/>
    <xf numFmtId="0" fontId="103" fillId="0" borderId="97" applyNumberFormat="0" applyFill="0" applyAlignment="0" applyProtection="0"/>
    <xf numFmtId="0" fontId="92" fillId="81" borderId="95" applyNumberFormat="0" applyAlignment="0" applyProtection="0"/>
    <xf numFmtId="0" fontId="104" fillId="0" borderId="97" applyNumberFormat="0" applyFill="0" applyAlignment="0" applyProtection="0"/>
    <xf numFmtId="0" fontId="104" fillId="0" borderId="97" applyNumberFormat="0" applyFill="0" applyAlignment="0" applyProtection="0"/>
    <xf numFmtId="0" fontId="96" fillId="81" borderId="101" applyNumberFormat="0" applyAlignment="0" applyProtection="0"/>
    <xf numFmtId="0" fontId="104" fillId="0" borderId="97" applyNumberFormat="0" applyFill="0" applyAlignment="0" applyProtection="0"/>
    <xf numFmtId="0" fontId="103" fillId="0" borderId="97" applyNumberFormat="0" applyFill="0" applyAlignment="0" applyProtection="0"/>
    <xf numFmtId="0" fontId="78" fillId="58" borderId="99">
      <alignment horizontal="right" vertical="center"/>
    </xf>
    <xf numFmtId="0" fontId="104" fillId="0" borderId="97" applyNumberFormat="0" applyFill="0" applyAlignment="0" applyProtection="0"/>
    <xf numFmtId="0" fontId="91" fillId="81" borderId="95" applyNumberFormat="0" applyAlignment="0" applyProtection="0"/>
    <xf numFmtId="0" fontId="96" fillId="81" borderId="96" applyNumberFormat="0" applyAlignment="0" applyProtection="0"/>
    <xf numFmtId="0" fontId="87" fillId="84" borderId="98" applyNumberFormat="0" applyFont="0" applyAlignment="0" applyProtection="0"/>
    <xf numFmtId="0" fontId="95" fillId="81" borderId="96" applyNumberFormat="0" applyAlignment="0" applyProtection="0"/>
    <xf numFmtId="0" fontId="92" fillId="81" borderId="95" applyNumberFormat="0" applyAlignment="0" applyProtection="0"/>
    <xf numFmtId="0" fontId="78" fillId="58" borderId="99">
      <alignment horizontal="right" vertical="center"/>
    </xf>
    <xf numFmtId="0" fontId="92" fillId="81" borderId="105" applyNumberFormat="0" applyAlignment="0" applyProtection="0"/>
    <xf numFmtId="4" fontId="77" fillId="58" borderId="99">
      <alignment horizontal="right" vertical="center"/>
    </xf>
    <xf numFmtId="0" fontId="102" fillId="68" borderId="96" applyNumberFormat="0" applyAlignment="0" applyProtection="0"/>
    <xf numFmtId="0" fontId="77" fillId="58" borderId="99">
      <alignment horizontal="right" vertical="center"/>
    </xf>
    <xf numFmtId="0" fontId="92" fillId="81" borderId="95" applyNumberFormat="0" applyAlignment="0" applyProtection="0"/>
    <xf numFmtId="0" fontId="91" fillId="81" borderId="95" applyNumberFormat="0" applyAlignment="0" applyProtection="0"/>
    <xf numFmtId="0" fontId="96" fillId="81" borderId="96" applyNumberFormat="0" applyAlignment="0" applyProtection="0"/>
    <xf numFmtId="0" fontId="101" fillId="68" borderId="96" applyNumberFormat="0" applyAlignment="0" applyProtection="0"/>
    <xf numFmtId="0" fontId="96" fillId="81" borderId="101" applyNumberFormat="0" applyAlignment="0" applyProtection="0"/>
    <xf numFmtId="0" fontId="92" fillId="81" borderId="95" applyNumberFormat="0" applyAlignment="0" applyProtection="0"/>
    <xf numFmtId="0" fontId="101" fillId="68" borderId="101" applyNumberFormat="0" applyAlignment="0" applyProtection="0"/>
    <xf numFmtId="0" fontId="102" fillId="68" borderId="96" applyNumberFormat="0" applyAlignment="0" applyProtection="0"/>
    <xf numFmtId="0" fontId="87" fillId="84" borderId="98" applyNumberFormat="0" applyFont="0" applyAlignment="0" applyProtection="0"/>
    <xf numFmtId="0" fontId="101" fillId="68" borderId="96" applyNumberFormat="0" applyAlignment="0" applyProtection="0"/>
    <xf numFmtId="0" fontId="96" fillId="81" borderId="96" applyNumberFormat="0" applyAlignment="0" applyProtection="0"/>
    <xf numFmtId="0" fontId="101" fillId="68" borderId="96" applyNumberFormat="0" applyAlignment="0" applyProtection="0"/>
    <xf numFmtId="0" fontId="104" fillId="0" borderId="97" applyNumberFormat="0" applyFill="0" applyAlignment="0" applyProtection="0"/>
    <xf numFmtId="0" fontId="95" fillId="81" borderId="101" applyNumberFormat="0" applyAlignment="0" applyProtection="0"/>
    <xf numFmtId="0" fontId="91" fillId="81" borderId="95" applyNumberFormat="0" applyAlignment="0" applyProtection="0"/>
    <xf numFmtId="0" fontId="103" fillId="0" borderId="97" applyNumberFormat="0" applyFill="0" applyAlignment="0" applyProtection="0"/>
    <xf numFmtId="0" fontId="92" fillId="81" borderId="100" applyNumberFormat="0" applyAlignment="0" applyProtection="0"/>
    <xf numFmtId="0" fontId="103" fillId="0" borderId="97" applyNumberFormat="0" applyFill="0" applyAlignment="0" applyProtection="0"/>
    <xf numFmtId="0" fontId="102" fillId="68" borderId="96" applyNumberFormat="0" applyAlignment="0" applyProtection="0"/>
    <xf numFmtId="0" fontId="104" fillId="0" borderId="97" applyNumberFormat="0" applyFill="0" applyAlignment="0" applyProtection="0"/>
    <xf numFmtId="0" fontId="91" fillId="81" borderId="95" applyNumberFormat="0" applyAlignment="0" applyProtection="0"/>
    <xf numFmtId="0" fontId="95" fillId="81" borderId="96" applyNumberFormat="0" applyAlignment="0" applyProtection="0"/>
    <xf numFmtId="0" fontId="102" fillId="68" borderId="96" applyNumberFormat="0" applyAlignment="0" applyProtection="0"/>
    <xf numFmtId="0" fontId="95" fillId="81" borderId="96" applyNumberFormat="0" applyAlignment="0" applyProtection="0"/>
    <xf numFmtId="0" fontId="96" fillId="81" borderId="96" applyNumberFormat="0" applyAlignment="0" applyProtection="0"/>
    <xf numFmtId="0" fontId="102" fillId="68" borderId="96" applyNumberFormat="0" applyAlignment="0" applyProtection="0"/>
    <xf numFmtId="0" fontId="103" fillId="0" borderId="97" applyNumberFormat="0" applyFill="0" applyAlignment="0" applyProtection="0"/>
    <xf numFmtId="0" fontId="96" fillId="81" borderId="96" applyNumberFormat="0" applyAlignment="0" applyProtection="0"/>
    <xf numFmtId="0" fontId="87" fillId="84" borderId="98" applyNumberFormat="0" applyFont="0" applyAlignment="0" applyProtection="0"/>
    <xf numFmtId="0" fontId="95" fillId="81" borderId="96" applyNumberFormat="0" applyAlignment="0" applyProtection="0"/>
    <xf numFmtId="0" fontId="96" fillId="81" borderId="96" applyNumberFormat="0" applyAlignment="0" applyProtection="0"/>
    <xf numFmtId="0" fontId="10" fillId="84" borderId="103" applyNumberFormat="0" applyFont="0" applyAlignment="0" applyProtection="0"/>
    <xf numFmtId="0" fontId="87" fillId="84" borderId="98" applyNumberFormat="0" applyFont="0" applyAlignment="0" applyProtection="0"/>
    <xf numFmtId="0" fontId="104" fillId="0" borderId="97" applyNumberFormat="0" applyFill="0" applyAlignment="0" applyProtection="0"/>
    <xf numFmtId="0" fontId="91" fillId="81" borderId="95" applyNumberFormat="0" applyAlignment="0" applyProtection="0"/>
    <xf numFmtId="0" fontId="96" fillId="81" borderId="96" applyNumberFormat="0" applyAlignment="0" applyProtection="0"/>
    <xf numFmtId="0" fontId="91" fillId="81" borderId="95" applyNumberFormat="0" applyAlignment="0" applyProtection="0"/>
    <xf numFmtId="0" fontId="96" fillId="81" borderId="96" applyNumberFormat="0" applyAlignment="0" applyProtection="0"/>
    <xf numFmtId="0" fontId="92" fillId="81" borderId="95" applyNumberFormat="0" applyAlignment="0" applyProtection="0"/>
    <xf numFmtId="0" fontId="96" fillId="81" borderId="96" applyNumberFormat="0" applyAlignment="0" applyProtection="0"/>
    <xf numFmtId="0" fontId="96" fillId="81" borderId="96" applyNumberFormat="0" applyAlignment="0" applyProtection="0"/>
    <xf numFmtId="0" fontId="92" fillId="81" borderId="95" applyNumberFormat="0" applyAlignment="0" applyProtection="0"/>
    <xf numFmtId="0" fontId="103" fillId="0" borderId="97" applyNumberFormat="0" applyFill="0" applyAlignment="0" applyProtection="0"/>
    <xf numFmtId="0" fontId="91" fillId="81" borderId="95" applyNumberFormat="0" applyAlignment="0" applyProtection="0"/>
    <xf numFmtId="0" fontId="87" fillId="84" borderId="98" applyNumberFormat="0" applyFont="0" applyAlignment="0" applyProtection="0"/>
    <xf numFmtId="0" fontId="102" fillId="68" borderId="96" applyNumberFormat="0" applyAlignment="0" applyProtection="0"/>
    <xf numFmtId="0" fontId="95" fillId="81" borderId="96" applyNumberFormat="0" applyAlignment="0" applyProtection="0"/>
    <xf numFmtId="0" fontId="101" fillId="68" borderId="96" applyNumberFormat="0" applyAlignment="0" applyProtection="0"/>
    <xf numFmtId="0" fontId="102" fillId="68" borderId="96" applyNumberFormat="0" applyAlignment="0" applyProtection="0"/>
    <xf numFmtId="4" fontId="78" fillId="58" borderId="99">
      <alignment horizontal="right" vertical="center"/>
    </xf>
    <xf numFmtId="0" fontId="91" fillId="81" borderId="95" applyNumberFormat="0" applyAlignment="0" applyProtection="0"/>
    <xf numFmtId="0" fontId="77" fillId="59" borderId="99">
      <alignment horizontal="right" vertical="center"/>
    </xf>
    <xf numFmtId="0" fontId="102" fillId="68" borderId="96" applyNumberFormat="0" applyAlignment="0" applyProtection="0"/>
    <xf numFmtId="4" fontId="77" fillId="58" borderId="99">
      <alignment horizontal="right" vertical="center"/>
    </xf>
    <xf numFmtId="0" fontId="96" fillId="81" borderId="96" applyNumberFormat="0" applyAlignment="0" applyProtection="0"/>
    <xf numFmtId="0" fontId="95" fillId="81" borderId="96" applyNumberFormat="0" applyAlignment="0" applyProtection="0"/>
    <xf numFmtId="0" fontId="104" fillId="0" borderId="97" applyNumberFormat="0" applyFill="0" applyAlignment="0" applyProtection="0"/>
    <xf numFmtId="0" fontId="96" fillId="81" borderId="106" applyNumberFormat="0" applyAlignment="0" applyProtection="0"/>
    <xf numFmtId="0" fontId="104" fillId="0" borderId="97" applyNumberFormat="0" applyFill="0" applyAlignment="0" applyProtection="0"/>
    <xf numFmtId="0" fontId="96" fillId="81" borderId="96" applyNumberFormat="0" applyAlignment="0" applyProtection="0"/>
    <xf numFmtId="0" fontId="91" fillId="81" borderId="95" applyNumberFormat="0" applyAlignment="0" applyProtection="0"/>
    <xf numFmtId="0" fontId="102" fillId="68" borderId="106" applyNumberFormat="0" applyAlignment="0" applyProtection="0"/>
    <xf numFmtId="0" fontId="92" fillId="81" borderId="95" applyNumberFormat="0" applyAlignment="0" applyProtection="0"/>
    <xf numFmtId="0" fontId="102" fillId="68" borderId="96" applyNumberFormat="0" applyAlignment="0" applyProtection="0"/>
    <xf numFmtId="0" fontId="103" fillId="0" borderId="97" applyNumberFormat="0" applyFill="0" applyAlignment="0" applyProtection="0"/>
    <xf numFmtId="0" fontId="91" fillId="81" borderId="95" applyNumberFormat="0" applyAlignment="0" applyProtection="0"/>
    <xf numFmtId="0" fontId="92" fillId="81" borderId="95" applyNumberFormat="0" applyAlignment="0" applyProtection="0"/>
    <xf numFmtId="0" fontId="96" fillId="81" borderId="96" applyNumberFormat="0" applyAlignment="0" applyProtection="0"/>
    <xf numFmtId="0" fontId="103" fillId="0" borderId="97" applyNumberFormat="0" applyFill="0" applyAlignment="0" applyProtection="0"/>
    <xf numFmtId="0" fontId="102" fillId="68" borderId="96" applyNumberFormat="0" applyAlignment="0" applyProtection="0"/>
    <xf numFmtId="0" fontId="104" fillId="0" borderId="97" applyNumberFormat="0" applyFill="0" applyAlignment="0" applyProtection="0"/>
    <xf numFmtId="0" fontId="77" fillId="59" borderId="99">
      <alignment horizontal="right" vertical="center"/>
    </xf>
    <xf numFmtId="0" fontId="95" fillId="81" borderId="96" applyNumberFormat="0" applyAlignment="0" applyProtection="0"/>
    <xf numFmtId="0" fontId="104" fillId="0" borderId="97" applyNumberFormat="0" applyFill="0" applyAlignment="0" applyProtection="0"/>
    <xf numFmtId="4" fontId="78" fillId="58" borderId="99">
      <alignment horizontal="right" vertical="center"/>
    </xf>
    <xf numFmtId="0" fontId="101" fillId="68" borderId="96" applyNumberFormat="0" applyAlignment="0" applyProtection="0"/>
    <xf numFmtId="0" fontId="91" fillId="81" borderId="105" applyNumberFormat="0" applyAlignment="0" applyProtection="0"/>
    <xf numFmtId="0" fontId="102" fillId="68" borderId="96" applyNumberFormat="0" applyAlignment="0" applyProtection="0"/>
    <xf numFmtId="0" fontId="96" fillId="81" borderId="96" applyNumberFormat="0" applyAlignment="0" applyProtection="0"/>
    <xf numFmtId="0" fontId="102" fillId="68" borderId="96" applyNumberFormat="0" applyAlignment="0" applyProtection="0"/>
    <xf numFmtId="0" fontId="104" fillId="0" borderId="97" applyNumberFormat="0" applyFill="0" applyAlignment="0" applyProtection="0"/>
    <xf numFmtId="0" fontId="102" fillId="68" borderId="101" applyNumberFormat="0" applyAlignment="0" applyProtection="0"/>
    <xf numFmtId="0" fontId="10" fillId="84" borderId="98" applyNumberFormat="0" applyFont="0" applyAlignment="0" applyProtection="0"/>
    <xf numFmtId="4" fontId="78" fillId="58" borderId="99">
      <alignment horizontal="right" vertical="center"/>
    </xf>
    <xf numFmtId="0" fontId="104" fillId="0" borderId="97" applyNumberFormat="0" applyFill="0" applyAlignment="0" applyProtection="0"/>
    <xf numFmtId="0" fontId="91" fillId="81" borderId="95" applyNumberFormat="0" applyAlignment="0" applyProtection="0"/>
    <xf numFmtId="0" fontId="95" fillId="81" borderId="96" applyNumberFormat="0" applyAlignment="0" applyProtection="0"/>
    <xf numFmtId="0" fontId="92" fillId="81" borderId="95" applyNumberFormat="0" applyAlignment="0" applyProtection="0"/>
    <xf numFmtId="0" fontId="101" fillId="68" borderId="96" applyNumberFormat="0" applyAlignment="0" applyProtection="0"/>
    <xf numFmtId="0" fontId="102" fillId="68" borderId="101" applyNumberFormat="0" applyAlignment="0" applyProtection="0"/>
    <xf numFmtId="0" fontId="95" fillId="81" borderId="96" applyNumberFormat="0" applyAlignment="0" applyProtection="0"/>
    <xf numFmtId="0" fontId="103" fillId="0" borderId="102" applyNumberFormat="0" applyFill="0" applyAlignment="0" applyProtection="0"/>
    <xf numFmtId="0" fontId="102" fillId="68" borderId="106" applyNumberFormat="0" applyAlignment="0" applyProtection="0"/>
    <xf numFmtId="0" fontId="104" fillId="0" borderId="97" applyNumberFormat="0" applyFill="0" applyAlignment="0" applyProtection="0"/>
    <xf numFmtId="0" fontId="103" fillId="0" borderId="97" applyNumberFormat="0" applyFill="0" applyAlignment="0" applyProtection="0"/>
    <xf numFmtId="0" fontId="103" fillId="0" borderId="97" applyNumberFormat="0" applyFill="0" applyAlignment="0" applyProtection="0"/>
    <xf numFmtId="0" fontId="103" fillId="0" borderId="97" applyNumberFormat="0" applyFill="0" applyAlignment="0" applyProtection="0"/>
    <xf numFmtId="0" fontId="92" fillId="81" borderId="95" applyNumberFormat="0" applyAlignment="0" applyProtection="0"/>
    <xf numFmtId="0" fontId="87" fillId="84" borderId="98" applyNumberFormat="0" applyFont="0" applyAlignment="0" applyProtection="0"/>
    <xf numFmtId="0" fontId="104" fillId="0" borderId="97" applyNumberFormat="0" applyFill="0" applyAlignment="0" applyProtection="0"/>
    <xf numFmtId="0" fontId="104" fillId="0" borderId="97" applyNumberFormat="0" applyFill="0" applyAlignment="0" applyProtection="0"/>
    <xf numFmtId="4" fontId="77" fillId="59" borderId="99">
      <alignment horizontal="right" vertical="center"/>
    </xf>
    <xf numFmtId="4" fontId="47" fillId="0" borderId="99" applyFill="0" applyBorder="0" applyProtection="0">
      <alignment horizontal="right" vertical="center"/>
    </xf>
    <xf numFmtId="0" fontId="87" fillId="84" borderId="98" applyNumberFormat="0" applyFont="0" applyAlignment="0" applyProtection="0"/>
    <xf numFmtId="0" fontId="96" fillId="81" borderId="96" applyNumberFormat="0" applyAlignment="0" applyProtection="0"/>
    <xf numFmtId="0" fontId="102" fillId="68" borderId="96" applyNumberFormat="0" applyAlignment="0" applyProtection="0"/>
    <xf numFmtId="0" fontId="96" fillId="81" borderId="106" applyNumberFormat="0" applyAlignment="0" applyProtection="0"/>
    <xf numFmtId="0" fontId="101" fillId="68" borderId="96" applyNumberFormat="0" applyAlignment="0" applyProtection="0"/>
    <xf numFmtId="0" fontId="104" fillId="0" borderId="97" applyNumberFormat="0" applyFill="0" applyAlignment="0" applyProtection="0"/>
    <xf numFmtId="0" fontId="104" fillId="0" borderId="97" applyNumberFormat="0" applyFill="0" applyAlignment="0" applyProtection="0"/>
    <xf numFmtId="0" fontId="87" fillId="84" borderId="98" applyNumberFormat="0" applyFont="0" applyAlignment="0" applyProtection="0"/>
    <xf numFmtId="0" fontId="87" fillId="84" borderId="98" applyNumberFormat="0" applyFont="0" applyAlignment="0" applyProtection="0"/>
    <xf numFmtId="0" fontId="92" fillId="81" borderId="95" applyNumberFormat="0" applyAlignment="0" applyProtection="0"/>
    <xf numFmtId="0" fontId="101" fillId="68" borderId="96" applyNumberFormat="0" applyAlignment="0" applyProtection="0"/>
    <xf numFmtId="0" fontId="78" fillId="58" borderId="99">
      <alignment horizontal="right" vertical="center"/>
    </xf>
    <xf numFmtId="0" fontId="104" fillId="0" borderId="97" applyNumberFormat="0" applyFill="0" applyAlignment="0" applyProtection="0"/>
    <xf numFmtId="0" fontId="92" fillId="81" borderId="95" applyNumberFormat="0" applyAlignment="0" applyProtection="0"/>
    <xf numFmtId="0" fontId="104" fillId="0" borderId="97" applyNumberFormat="0" applyFill="0" applyAlignment="0" applyProtection="0"/>
    <xf numFmtId="0" fontId="95" fillId="81" borderId="96" applyNumberFormat="0" applyAlignment="0" applyProtection="0"/>
    <xf numFmtId="0" fontId="91" fillId="81" borderId="95" applyNumberFormat="0" applyAlignment="0" applyProtection="0"/>
    <xf numFmtId="4" fontId="77" fillId="59" borderId="99">
      <alignment horizontal="right" vertical="center"/>
    </xf>
    <xf numFmtId="0" fontId="102" fillId="68" borderId="96" applyNumberFormat="0" applyAlignment="0" applyProtection="0"/>
    <xf numFmtId="0" fontId="10" fillId="84" borderId="103" applyNumberFormat="0" applyFont="0" applyAlignment="0" applyProtection="0"/>
    <xf numFmtId="0" fontId="92" fillId="81" borderId="100" applyNumberFormat="0" applyAlignment="0" applyProtection="0"/>
    <xf numFmtId="0" fontId="103" fillId="0" borderId="97" applyNumberFormat="0" applyFill="0" applyAlignment="0" applyProtection="0"/>
    <xf numFmtId="0" fontId="96" fillId="81" borderId="96" applyNumberFormat="0" applyAlignment="0" applyProtection="0"/>
    <xf numFmtId="0" fontId="95" fillId="81" borderId="96" applyNumberFormat="0" applyAlignment="0" applyProtection="0"/>
    <xf numFmtId="0" fontId="104" fillId="0" borderId="97" applyNumberFormat="0" applyFill="0" applyAlignment="0" applyProtection="0"/>
    <xf numFmtId="0" fontId="95" fillId="81" borderId="96" applyNumberFormat="0" applyAlignment="0" applyProtection="0"/>
    <xf numFmtId="0" fontId="95" fillId="81" borderId="96" applyNumberFormat="0" applyAlignment="0" applyProtection="0"/>
    <xf numFmtId="0" fontId="91" fillId="81" borderId="95" applyNumberFormat="0" applyAlignment="0" applyProtection="0"/>
    <xf numFmtId="0" fontId="95" fillId="81" borderId="96" applyNumberFormat="0" applyAlignment="0" applyProtection="0"/>
    <xf numFmtId="0" fontId="103" fillId="0" borderId="97" applyNumberFormat="0" applyFill="0" applyAlignment="0" applyProtection="0"/>
    <xf numFmtId="0" fontId="96" fillId="81" borderId="96" applyNumberFormat="0" applyAlignment="0" applyProtection="0"/>
    <xf numFmtId="0" fontId="102" fillId="68" borderId="96" applyNumberFormat="0" applyAlignment="0" applyProtection="0"/>
    <xf numFmtId="0" fontId="92" fillId="81" borderId="95" applyNumberFormat="0" applyAlignment="0" applyProtection="0"/>
    <xf numFmtId="0" fontId="101" fillId="68" borderId="96" applyNumberFormat="0" applyAlignment="0" applyProtection="0"/>
    <xf numFmtId="0" fontId="95" fillId="81" borderId="96" applyNumberFormat="0" applyAlignment="0" applyProtection="0"/>
    <xf numFmtId="0" fontId="101" fillId="68" borderId="96" applyNumberFormat="0" applyAlignment="0" applyProtection="0"/>
    <xf numFmtId="0" fontId="77" fillId="59" borderId="99">
      <alignment horizontal="right" vertical="center"/>
    </xf>
    <xf numFmtId="0" fontId="104" fillId="0" borderId="97" applyNumberFormat="0" applyFill="0" applyAlignment="0" applyProtection="0"/>
    <xf numFmtId="0" fontId="96" fillId="81" borderId="96" applyNumberFormat="0" applyAlignment="0" applyProtection="0"/>
    <xf numFmtId="0" fontId="102" fillId="68" borderId="96" applyNumberFormat="0" applyAlignment="0" applyProtection="0"/>
    <xf numFmtId="4" fontId="47" fillId="0" borderId="99">
      <alignment horizontal="right" vertical="center"/>
    </xf>
    <xf numFmtId="0" fontId="102" fillId="68" borderId="96" applyNumberFormat="0" applyAlignment="0" applyProtection="0"/>
    <xf numFmtId="0" fontId="10" fillId="84" borderId="98" applyNumberFormat="0" applyFont="0" applyAlignment="0" applyProtection="0"/>
    <xf numFmtId="0" fontId="47" fillId="0" borderId="104">
      <alignment horizontal="right" vertical="center"/>
    </xf>
    <xf numFmtId="0" fontId="77" fillId="59" borderId="99">
      <alignment horizontal="right" vertical="center"/>
    </xf>
    <xf numFmtId="0" fontId="133" fillId="0" borderId="99" applyFill="0" applyBorder="0">
      <alignment vertical="center"/>
    </xf>
    <xf numFmtId="0" fontId="96" fillId="81" borderId="101" applyNumberFormat="0" applyAlignment="0" applyProtection="0"/>
    <xf numFmtId="0" fontId="92" fillId="81" borderId="100" applyNumberFormat="0" applyAlignment="0" applyProtection="0"/>
    <xf numFmtId="0" fontId="87" fillId="84" borderId="98" applyNumberFormat="0" applyFont="0" applyAlignment="0" applyProtection="0"/>
    <xf numFmtId="0" fontId="101" fillId="68" borderId="96" applyNumberFormat="0" applyAlignment="0" applyProtection="0"/>
    <xf numFmtId="0" fontId="104" fillId="0" borderId="97" applyNumberFormat="0" applyFill="0" applyAlignment="0" applyProtection="0"/>
    <xf numFmtId="0" fontId="95" fillId="81" borderId="96" applyNumberFormat="0" applyAlignment="0" applyProtection="0"/>
    <xf numFmtId="0" fontId="101" fillId="68" borderId="96" applyNumberFormat="0" applyAlignment="0" applyProtection="0"/>
    <xf numFmtId="0" fontId="10" fillId="84" borderId="98" applyNumberFormat="0" applyFont="0" applyAlignment="0" applyProtection="0"/>
    <xf numFmtId="4" fontId="77" fillId="59" borderId="99">
      <alignment horizontal="right" vertical="center"/>
    </xf>
    <xf numFmtId="0" fontId="103" fillId="0" borderId="102" applyNumberFormat="0" applyFill="0" applyAlignment="0" applyProtection="0"/>
    <xf numFmtId="0" fontId="103" fillId="0" borderId="97" applyNumberFormat="0" applyFill="0" applyAlignment="0" applyProtection="0"/>
    <xf numFmtId="0" fontId="47" fillId="0" borderId="104">
      <alignment horizontal="right" vertical="center"/>
    </xf>
    <xf numFmtId="0" fontId="104" fillId="0" borderId="97" applyNumberFormat="0" applyFill="0" applyAlignment="0" applyProtection="0"/>
    <xf numFmtId="0" fontId="92" fillId="81" borderId="95" applyNumberFormat="0" applyAlignment="0" applyProtection="0"/>
    <xf numFmtId="0" fontId="87" fillId="84" borderId="98" applyNumberFormat="0" applyFont="0" applyAlignment="0" applyProtection="0"/>
    <xf numFmtId="0" fontId="95" fillId="81" borderId="96" applyNumberFormat="0" applyAlignment="0" applyProtection="0"/>
    <xf numFmtId="4" fontId="77" fillId="59" borderId="99">
      <alignment horizontal="right" vertical="center"/>
    </xf>
    <xf numFmtId="0" fontId="103" fillId="0" borderId="97" applyNumberFormat="0" applyFill="0" applyAlignment="0" applyProtection="0"/>
    <xf numFmtId="0" fontId="103" fillId="0" borderId="97" applyNumberFormat="0" applyFill="0" applyAlignment="0" applyProtection="0"/>
    <xf numFmtId="0" fontId="95" fillId="81" borderId="96" applyNumberFormat="0" applyAlignment="0" applyProtection="0"/>
    <xf numFmtId="0" fontId="96" fillId="81" borderId="96" applyNumberFormat="0" applyAlignment="0" applyProtection="0"/>
    <xf numFmtId="0" fontId="101" fillId="68" borderId="96" applyNumberFormat="0" applyAlignment="0" applyProtection="0"/>
    <xf numFmtId="0" fontId="103" fillId="0" borderId="97" applyNumberFormat="0" applyFill="0" applyAlignment="0" applyProtection="0"/>
    <xf numFmtId="0" fontId="77" fillId="59" borderId="99">
      <alignment horizontal="right" vertical="center"/>
    </xf>
    <xf numFmtId="0" fontId="10" fillId="84" borderId="98" applyNumberFormat="0" applyFont="0" applyAlignment="0" applyProtection="0"/>
    <xf numFmtId="0" fontId="95" fillId="81" borderId="96" applyNumberFormat="0" applyAlignment="0" applyProtection="0"/>
    <xf numFmtId="0" fontId="47" fillId="0" borderId="99">
      <alignment horizontal="right" vertical="center"/>
    </xf>
    <xf numFmtId="0" fontId="47" fillId="0" borderId="104" applyNumberFormat="0" applyFill="0" applyAlignment="0" applyProtection="0"/>
    <xf numFmtId="0" fontId="101" fillId="68" borderId="96" applyNumberFormat="0" applyAlignment="0" applyProtection="0"/>
    <xf numFmtId="0" fontId="104" fillId="0" borderId="97" applyNumberFormat="0" applyFill="0" applyAlignment="0" applyProtection="0"/>
    <xf numFmtId="0" fontId="102" fillId="68" borderId="106" applyNumberFormat="0" applyAlignment="0" applyProtection="0"/>
    <xf numFmtId="0" fontId="96" fillId="81" borderId="96" applyNumberFormat="0" applyAlignment="0" applyProtection="0"/>
    <xf numFmtId="0" fontId="87" fillId="84" borderId="98" applyNumberFormat="0" applyFont="0" applyAlignment="0" applyProtection="0"/>
    <xf numFmtId="0" fontId="103" fillId="0" borderId="97" applyNumberFormat="0" applyFill="0" applyAlignment="0" applyProtection="0"/>
    <xf numFmtId="0" fontId="103" fillId="0" borderId="102" applyNumberFormat="0" applyFill="0" applyAlignment="0" applyProtection="0"/>
    <xf numFmtId="0" fontId="96" fillId="81" borderId="96" applyNumberFormat="0" applyAlignment="0" applyProtection="0"/>
    <xf numFmtId="0" fontId="104" fillId="0" borderId="97" applyNumberFormat="0" applyFill="0" applyAlignment="0" applyProtection="0"/>
    <xf numFmtId="0" fontId="103" fillId="0" borderId="97" applyNumberFormat="0" applyFill="0" applyAlignment="0" applyProtection="0"/>
    <xf numFmtId="0" fontId="91" fillId="81" borderId="95" applyNumberFormat="0" applyAlignment="0" applyProtection="0"/>
    <xf numFmtId="0" fontId="92" fillId="81" borderId="95" applyNumberFormat="0" applyAlignment="0" applyProtection="0"/>
    <xf numFmtId="0" fontId="95" fillId="81" borderId="96" applyNumberFormat="0" applyAlignment="0" applyProtection="0"/>
    <xf numFmtId="0" fontId="104" fillId="0" borderId="97" applyNumberFormat="0" applyFill="0" applyAlignment="0" applyProtection="0"/>
    <xf numFmtId="0" fontId="101" fillId="68" borderId="106" applyNumberFormat="0" applyAlignment="0" applyProtection="0"/>
    <xf numFmtId="0" fontId="10" fillId="84" borderId="98" applyNumberFormat="0" applyFont="0" applyAlignment="0" applyProtection="0"/>
    <xf numFmtId="0" fontId="87" fillId="84" borderId="98" applyNumberFormat="0" applyFont="0" applyAlignment="0" applyProtection="0"/>
    <xf numFmtId="0" fontId="104" fillId="0" borderId="97" applyNumberFormat="0" applyFill="0" applyAlignment="0" applyProtection="0"/>
    <xf numFmtId="0" fontId="87" fillId="84" borderId="103" applyNumberFormat="0" applyFont="0" applyAlignment="0" applyProtection="0"/>
    <xf numFmtId="0" fontId="78" fillId="58" borderId="99">
      <alignment horizontal="right" vertical="center"/>
    </xf>
    <xf numFmtId="49" fontId="47" fillId="0" borderId="99" applyNumberFormat="0" applyFont="0" applyFill="0" applyBorder="0" applyProtection="0">
      <alignment horizontal="left" vertical="center" indent="2"/>
    </xf>
    <xf numFmtId="0" fontId="102" fillId="68" borderId="96" applyNumberFormat="0" applyAlignment="0" applyProtection="0"/>
    <xf numFmtId="0" fontId="95" fillId="81" borderId="96" applyNumberFormat="0" applyAlignment="0" applyProtection="0"/>
    <xf numFmtId="0" fontId="103" fillId="0" borderId="97" applyNumberFormat="0" applyFill="0" applyAlignment="0" applyProtection="0"/>
    <xf numFmtId="0" fontId="104" fillId="0" borderId="97" applyNumberFormat="0" applyFill="0" applyAlignment="0" applyProtection="0"/>
    <xf numFmtId="0" fontId="102" fillId="68" borderId="96" applyNumberFormat="0" applyAlignment="0" applyProtection="0"/>
    <xf numFmtId="0" fontId="104" fillId="0" borderId="97" applyNumberFormat="0" applyFill="0" applyAlignment="0" applyProtection="0"/>
    <xf numFmtId="0" fontId="77" fillId="59" borderId="99">
      <alignment horizontal="right" vertical="center"/>
    </xf>
    <xf numFmtId="0" fontId="103" fillId="0" borderId="97" applyNumberFormat="0" applyFill="0" applyAlignment="0" applyProtection="0"/>
    <xf numFmtId="0" fontId="96" fillId="81" borderId="101" applyNumberFormat="0" applyAlignment="0" applyProtection="0"/>
    <xf numFmtId="0" fontId="87" fillId="84" borderId="98" applyNumberFormat="0" applyFont="0" applyAlignment="0" applyProtection="0"/>
    <xf numFmtId="0" fontId="77" fillId="58" borderId="99">
      <alignment horizontal="right" vertical="center"/>
    </xf>
    <xf numFmtId="0" fontId="91" fillId="81" borderId="95" applyNumberFormat="0" applyAlignment="0" applyProtection="0"/>
    <xf numFmtId="0" fontId="95" fillId="81" borderId="96" applyNumberFormat="0" applyAlignment="0" applyProtection="0"/>
    <xf numFmtId="0" fontId="91" fillId="81" borderId="95" applyNumberFormat="0" applyAlignment="0" applyProtection="0"/>
    <xf numFmtId="0" fontId="104" fillId="0" borderId="97" applyNumberFormat="0" applyFill="0" applyAlignment="0" applyProtection="0"/>
    <xf numFmtId="0" fontId="87" fillId="84" borderId="98" applyNumberFormat="0" applyFont="0" applyAlignment="0" applyProtection="0"/>
    <xf numFmtId="0" fontId="101" fillId="68" borderId="96" applyNumberFormat="0" applyAlignment="0" applyProtection="0"/>
    <xf numFmtId="0" fontId="101" fillId="68" borderId="96" applyNumberFormat="0" applyAlignment="0" applyProtection="0"/>
    <xf numFmtId="0" fontId="92" fillId="81" borderId="95" applyNumberFormat="0" applyAlignment="0" applyProtection="0"/>
    <xf numFmtId="0" fontId="102" fillId="68" borderId="96" applyNumberFormat="0" applyAlignment="0" applyProtection="0"/>
    <xf numFmtId="0" fontId="96" fillId="81" borderId="96" applyNumberFormat="0" applyAlignment="0" applyProtection="0"/>
    <xf numFmtId="0" fontId="101" fillId="68" borderId="96" applyNumberFormat="0" applyAlignment="0" applyProtection="0"/>
    <xf numFmtId="0" fontId="96" fillId="81" borderId="101" applyNumberFormat="0" applyAlignment="0" applyProtection="0"/>
    <xf numFmtId="0" fontId="87" fillId="84" borderId="98" applyNumberFormat="0" applyFont="0" applyAlignment="0" applyProtection="0"/>
    <xf numFmtId="4" fontId="77" fillId="59" borderId="99">
      <alignment horizontal="right" vertical="center"/>
    </xf>
    <xf numFmtId="0" fontId="102" fillId="68" borderId="96" applyNumberFormat="0" applyAlignment="0" applyProtection="0"/>
    <xf numFmtId="0" fontId="102" fillId="68" borderId="96" applyNumberFormat="0" applyAlignment="0" applyProtection="0"/>
    <xf numFmtId="0" fontId="104" fillId="0" borderId="97" applyNumberFormat="0" applyFill="0" applyAlignment="0" applyProtection="0"/>
    <xf numFmtId="0" fontId="91" fillId="81" borderId="95" applyNumberFormat="0" applyAlignment="0" applyProtection="0"/>
    <xf numFmtId="0" fontId="77" fillId="58" borderId="99">
      <alignment horizontal="right" vertical="center"/>
    </xf>
    <xf numFmtId="0" fontId="92" fillId="81" borderId="105" applyNumberFormat="0" applyAlignment="0" applyProtection="0"/>
    <xf numFmtId="0" fontId="103" fillId="0" borderId="97" applyNumberFormat="0" applyFill="0" applyAlignment="0" applyProtection="0"/>
    <xf numFmtId="0" fontId="104" fillId="0" borderId="97" applyNumberFormat="0" applyFill="0" applyAlignment="0" applyProtection="0"/>
    <xf numFmtId="0" fontId="47" fillId="0" borderId="104">
      <alignment horizontal="right" vertical="center"/>
    </xf>
    <xf numFmtId="0" fontId="103" fillId="0" borderId="97" applyNumberFormat="0" applyFill="0" applyAlignment="0" applyProtection="0"/>
    <xf numFmtId="0" fontId="103" fillId="0" borderId="97" applyNumberFormat="0" applyFill="0" applyAlignment="0" applyProtection="0"/>
    <xf numFmtId="0" fontId="103" fillId="0" borderId="97" applyNumberFormat="0" applyFill="0" applyAlignment="0" applyProtection="0"/>
    <xf numFmtId="0" fontId="92" fillId="81" borderId="95" applyNumberFormat="0" applyAlignment="0" applyProtection="0"/>
    <xf numFmtId="0" fontId="104" fillId="0" borderId="97" applyNumberFormat="0" applyFill="0" applyAlignment="0" applyProtection="0"/>
    <xf numFmtId="0" fontId="103" fillId="0" borderId="97" applyNumberFormat="0" applyFill="0" applyAlignment="0" applyProtection="0"/>
    <xf numFmtId="49" fontId="47" fillId="0" borderId="99" applyNumberFormat="0" applyFont="0" applyFill="0" applyBorder="0" applyProtection="0">
      <alignment horizontal="left" vertical="center" indent="2"/>
    </xf>
    <xf numFmtId="0" fontId="103" fillId="0" borderId="97" applyNumberFormat="0" applyFill="0" applyAlignment="0" applyProtection="0"/>
    <xf numFmtId="4" fontId="77" fillId="59" borderId="99">
      <alignment horizontal="right" vertical="center"/>
    </xf>
    <xf numFmtId="0" fontId="96" fillId="81" borderId="96" applyNumberFormat="0" applyAlignment="0" applyProtection="0"/>
    <xf numFmtId="0" fontId="87" fillId="84" borderId="98" applyNumberFormat="0" applyFont="0" applyAlignment="0" applyProtection="0"/>
    <xf numFmtId="0" fontId="104" fillId="0" borderId="97" applyNumberFormat="0" applyFill="0" applyAlignment="0" applyProtection="0"/>
    <xf numFmtId="0" fontId="47" fillId="61" borderId="99"/>
    <xf numFmtId="4" fontId="47" fillId="0" borderId="99">
      <alignment horizontal="right" vertical="center"/>
    </xf>
    <xf numFmtId="0" fontId="96" fillId="81" borderId="101" applyNumberFormat="0" applyAlignment="0" applyProtection="0"/>
    <xf numFmtId="0" fontId="101" fillId="68" borderId="96" applyNumberFormat="0" applyAlignment="0" applyProtection="0"/>
    <xf numFmtId="0" fontId="104" fillId="0" borderId="97" applyNumberFormat="0" applyFill="0" applyAlignment="0" applyProtection="0"/>
    <xf numFmtId="0" fontId="96" fillId="81" borderId="96" applyNumberFormat="0" applyAlignment="0" applyProtection="0"/>
    <xf numFmtId="0" fontId="10" fillId="84" borderId="98" applyNumberFormat="0" applyFont="0" applyAlignment="0" applyProtection="0"/>
    <xf numFmtId="0" fontId="87" fillId="84" borderId="98" applyNumberFormat="0" applyFont="0" applyAlignment="0" applyProtection="0"/>
    <xf numFmtId="0" fontId="92" fillId="81" borderId="95" applyNumberFormat="0" applyAlignment="0" applyProtection="0"/>
    <xf numFmtId="0" fontId="103" fillId="0" borderId="97" applyNumberFormat="0" applyFill="0" applyAlignment="0" applyProtection="0"/>
    <xf numFmtId="4" fontId="77" fillId="59" borderId="99">
      <alignment horizontal="right" vertical="center"/>
    </xf>
    <xf numFmtId="49" fontId="47" fillId="0" borderId="99" applyNumberFormat="0" applyFont="0" applyFill="0" applyBorder="0" applyProtection="0">
      <alignment horizontal="left" vertical="center" indent="2"/>
    </xf>
    <xf numFmtId="0" fontId="87" fillId="84" borderId="98" applyNumberFormat="0" applyFont="0" applyAlignment="0" applyProtection="0"/>
    <xf numFmtId="0" fontId="101" fillId="68" borderId="96" applyNumberFormat="0" applyAlignment="0" applyProtection="0"/>
    <xf numFmtId="0" fontId="96" fillId="81" borderId="96" applyNumberFormat="0" applyAlignment="0" applyProtection="0"/>
    <xf numFmtId="0" fontId="92" fillId="81" borderId="95" applyNumberFormat="0" applyAlignment="0" applyProtection="0"/>
    <xf numFmtId="4" fontId="77" fillId="59" borderId="99">
      <alignment horizontal="right" vertical="center"/>
    </xf>
    <xf numFmtId="0" fontId="87" fillId="84" borderId="98" applyNumberFormat="0" applyFont="0" applyAlignment="0" applyProtection="0"/>
    <xf numFmtId="0" fontId="104" fillId="0" borderId="102" applyNumberFormat="0" applyFill="0" applyAlignment="0" applyProtection="0"/>
    <xf numFmtId="0" fontId="87" fillId="84" borderId="103" applyNumberFormat="0" applyFont="0" applyAlignment="0" applyProtection="0"/>
    <xf numFmtId="4" fontId="47" fillId="0" borderId="99" applyFill="0" applyBorder="0" applyProtection="0">
      <alignment horizontal="right" vertical="center"/>
    </xf>
    <xf numFmtId="0" fontId="92" fillId="81" borderId="95" applyNumberFormat="0" applyAlignment="0" applyProtection="0"/>
    <xf numFmtId="0" fontId="96" fillId="81" borderId="96" applyNumberFormat="0" applyAlignment="0" applyProtection="0"/>
    <xf numFmtId="0" fontId="95" fillId="81" borderId="96" applyNumberFormat="0" applyAlignment="0" applyProtection="0"/>
    <xf numFmtId="0" fontId="92" fillId="81" borderId="95" applyNumberFormat="0" applyAlignment="0" applyProtection="0"/>
    <xf numFmtId="0" fontId="104" fillId="0" borderId="97" applyNumberFormat="0" applyFill="0" applyAlignment="0" applyProtection="0"/>
    <xf numFmtId="4" fontId="47" fillId="0" borderId="99" applyFill="0" applyBorder="0" applyProtection="0">
      <alignment horizontal="right" vertical="center"/>
    </xf>
    <xf numFmtId="0" fontId="95" fillId="81" borderId="96" applyNumberFormat="0" applyAlignment="0" applyProtection="0"/>
    <xf numFmtId="0" fontId="92" fillId="81" borderId="95"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95" fillId="81" borderId="106"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47" fillId="0" borderId="104">
      <alignment horizontal="right" vertical="center"/>
    </xf>
    <xf numFmtId="0" fontId="95" fillId="81" borderId="106" applyNumberFormat="0" applyAlignment="0" applyProtection="0"/>
    <xf numFmtId="0" fontId="91" fillId="81" borderId="105" applyNumberFormat="0" applyAlignment="0" applyProtection="0"/>
    <xf numFmtId="0" fontId="96" fillId="81" borderId="101" applyNumberFormat="0" applyAlignment="0" applyProtection="0"/>
    <xf numFmtId="0" fontId="96" fillId="81" borderId="101" applyNumberFormat="0" applyAlignment="0" applyProtection="0"/>
    <xf numFmtId="0" fontId="92" fillId="81" borderId="100" applyNumberFormat="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95" fillId="81" borderId="101" applyNumberForma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96" fillId="81" borderId="101" applyNumberFormat="0" applyAlignment="0" applyProtection="0"/>
    <xf numFmtId="0" fontId="103" fillId="0" borderId="102" applyNumberFormat="0" applyFill="0" applyAlignment="0" applyProtection="0"/>
    <xf numFmtId="0" fontId="104" fillId="0" borderId="102" applyNumberFormat="0" applyFill="0" applyAlignment="0" applyProtection="0"/>
    <xf numFmtId="0" fontId="101" fillId="68" borderId="101" applyNumberFormat="0" applyAlignment="0" applyProtection="0"/>
    <xf numFmtId="0" fontId="96" fillId="81" borderId="101" applyNumberFormat="0" applyAlignment="0" applyProtection="0"/>
    <xf numFmtId="0" fontId="102" fillId="68" borderId="101" applyNumberFormat="0" applyAlignment="0" applyProtection="0"/>
    <xf numFmtId="0" fontId="96" fillId="81" borderId="101" applyNumberFormat="0" applyAlignment="0" applyProtection="0"/>
    <xf numFmtId="0" fontId="95" fillId="81" borderId="101"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 fillId="84" borderId="108" applyNumberFormat="0" applyFont="0" applyAlignment="0" applyProtection="0"/>
    <xf numFmtId="4" fontId="47" fillId="0" borderId="104" applyFill="0" applyBorder="0" applyProtection="0">
      <alignment horizontal="right" vertical="center"/>
    </xf>
    <xf numFmtId="0" fontId="87" fillId="84" borderId="108" applyNumberFormat="0" applyFont="0" applyAlignment="0" applyProtection="0"/>
    <xf numFmtId="4" fontId="47" fillId="0" borderId="104" applyFill="0" applyBorder="0" applyProtection="0">
      <alignment horizontal="right" vertical="center"/>
    </xf>
    <xf numFmtId="0" fontId="87" fillId="84" borderId="108" applyNumberFormat="0" applyFont="0" applyAlignment="0" applyProtection="0"/>
    <xf numFmtId="4" fontId="47" fillId="0" borderId="104" applyFill="0" applyBorder="0" applyProtection="0">
      <alignment horizontal="right" vertical="center"/>
    </xf>
    <xf numFmtId="0" fontId="87" fillId="84" borderId="108" applyNumberFormat="0" applyFont="0" applyAlignment="0" applyProtection="0"/>
    <xf numFmtId="4" fontId="47" fillId="0" borderId="104" applyFill="0" applyBorder="0" applyProtection="0">
      <alignment horizontal="right" vertical="center"/>
    </xf>
    <xf numFmtId="0" fontId="87" fillId="84" borderId="108" applyNumberFormat="0" applyFont="0" applyAlignment="0" applyProtection="0"/>
    <xf numFmtId="0" fontId="87" fillId="84" borderId="108" applyNumberFormat="0" applyFont="0" applyAlignment="0" applyProtection="0"/>
    <xf numFmtId="0" fontId="133" fillId="0" borderId="104" applyFill="0" applyBorder="0">
      <alignment vertical="center"/>
    </xf>
    <xf numFmtId="0" fontId="133" fillId="0" borderId="99" applyFill="0" applyBorder="0">
      <alignment vertical="center"/>
    </xf>
    <xf numFmtId="0" fontId="91" fillId="81" borderId="105" applyNumberFormat="0" applyAlignment="0" applyProtection="0"/>
    <xf numFmtId="0" fontId="95" fillId="81" borderId="106" applyNumberFormat="0" applyAlignment="0" applyProtection="0"/>
    <xf numFmtId="0" fontId="103" fillId="0" borderId="102" applyNumberFormat="0" applyFill="0" applyAlignment="0" applyProtection="0"/>
    <xf numFmtId="0" fontId="103" fillId="0" borderId="102" applyNumberFormat="0" applyFill="0" applyAlignment="0" applyProtection="0"/>
    <xf numFmtId="0" fontId="91" fillId="81" borderId="100" applyNumberFormat="0" applyAlignment="0" applyProtection="0"/>
    <xf numFmtId="0" fontId="91" fillId="81" borderId="100"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47" fillId="61" borderId="104"/>
    <xf numFmtId="49" fontId="76" fillId="0" borderId="104" applyNumberFormat="0" applyFill="0" applyBorder="0" applyProtection="0">
      <alignment horizontal="left" vertical="center"/>
    </xf>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1" fillId="68" borderId="101" applyNumberFormat="0" applyAlignment="0" applyProtection="0"/>
    <xf numFmtId="0" fontId="104"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4" fillId="0" borderId="102" applyNumberFormat="0" applyFill="0" applyAlignment="0" applyProtection="0"/>
    <xf numFmtId="0" fontId="103"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2"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2" fillId="68" borderId="101" applyNumberFormat="0" applyAlignment="0" applyProtection="0"/>
    <xf numFmtId="0" fontId="101"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96" fillId="81" borderId="101" applyNumberFormat="0" applyAlignment="0" applyProtection="0"/>
    <xf numFmtId="0" fontId="96" fillId="81" borderId="101" applyNumberFormat="0" applyAlignment="0" applyProtection="0"/>
    <xf numFmtId="0" fontId="92" fillId="81" borderId="100" applyNumberFormat="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95" fillId="81" borderId="101" applyNumberForma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96" fillId="81" borderId="101" applyNumberFormat="0" applyAlignment="0" applyProtection="0"/>
    <xf numFmtId="0" fontId="103" fillId="0" borderId="102" applyNumberFormat="0" applyFill="0" applyAlignment="0" applyProtection="0"/>
    <xf numFmtId="0" fontId="104" fillId="0" borderId="102" applyNumberFormat="0" applyFill="0" applyAlignment="0" applyProtection="0"/>
    <xf numFmtId="0" fontId="101" fillId="68" borderId="101" applyNumberFormat="0" applyAlignment="0" applyProtection="0"/>
    <xf numFmtId="0" fontId="96" fillId="81" borderId="101" applyNumberFormat="0" applyAlignment="0" applyProtection="0"/>
    <xf numFmtId="0" fontId="102" fillId="68" borderId="101" applyNumberFormat="0" applyAlignment="0" applyProtection="0"/>
    <xf numFmtId="0" fontId="96" fillId="81" borderId="101" applyNumberFormat="0" applyAlignment="0" applyProtection="0"/>
    <xf numFmtId="0" fontId="95" fillId="81" borderId="101"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91" fillId="81" borderId="105" applyNumberFormat="0" applyAlignment="0" applyProtection="0"/>
    <xf numFmtId="4" fontId="47" fillId="0" borderId="104">
      <alignment horizontal="right" vertical="center"/>
    </xf>
    <xf numFmtId="0" fontId="95" fillId="81" borderId="106" applyNumberFormat="0" applyAlignment="0" applyProtection="0"/>
    <xf numFmtId="0" fontId="133" fillId="0" borderId="104" applyFill="0" applyBorder="0">
      <alignment vertical="center"/>
    </xf>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96" fillId="81" borderId="101" applyNumberFormat="0" applyAlignment="0" applyProtection="0"/>
    <xf numFmtId="0" fontId="96" fillId="81" borderId="101" applyNumberFormat="0" applyAlignment="0" applyProtection="0"/>
    <xf numFmtId="0" fontId="92" fillId="81" borderId="100" applyNumberFormat="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95" fillId="81" borderId="101" applyNumberForma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87"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10" fillId="84" borderId="103" applyNumberFormat="0" applyFon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96" fillId="81" borderId="101" applyNumberFormat="0" applyAlignment="0" applyProtection="0"/>
    <xf numFmtId="0" fontId="103" fillId="0" borderId="102" applyNumberFormat="0" applyFill="0" applyAlignment="0" applyProtection="0"/>
    <xf numFmtId="0" fontId="104" fillId="0" borderId="102" applyNumberFormat="0" applyFill="0" applyAlignment="0" applyProtection="0"/>
    <xf numFmtId="0" fontId="101" fillId="68" borderId="101" applyNumberFormat="0" applyAlignment="0" applyProtection="0"/>
    <xf numFmtId="0" fontId="96" fillId="81" borderId="101" applyNumberFormat="0" applyAlignment="0" applyProtection="0"/>
    <xf numFmtId="0" fontId="102" fillId="68" borderId="101" applyNumberFormat="0" applyAlignment="0" applyProtection="0"/>
    <xf numFmtId="0" fontId="96" fillId="81" borderId="101" applyNumberFormat="0" applyAlignment="0" applyProtection="0"/>
    <xf numFmtId="0" fontId="95" fillId="81" borderId="101"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1" fillId="81" borderId="100"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5"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96" fillId="81"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1" fillId="68" borderId="101" applyNumberFormat="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3" fillId="0" borderId="102" applyNumberFormat="0" applyFill="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102" fillId="68" borderId="101"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92" fillId="81" borderId="100" applyNumberFormat="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0" fontId="104" fillId="0" borderId="102" applyNumberFormat="0" applyFill="0" applyAlignment="0" applyProtection="0"/>
    <xf numFmtId="171" fontId="47" fillId="62" borderId="104" applyNumberFormat="0" applyFont="0" applyBorder="0" applyAlignment="0" applyProtection="0">
      <alignment horizontal="right" vertical="center"/>
    </xf>
    <xf numFmtId="171" fontId="47" fillId="62" borderId="104" applyNumberFormat="0" applyFont="0" applyBorder="0" applyAlignment="0" applyProtection="0">
      <alignment horizontal="right" vertical="center"/>
    </xf>
    <xf numFmtId="171" fontId="47" fillId="62" borderId="104" applyNumberFormat="0" applyFont="0" applyBorder="0" applyAlignment="0" applyProtection="0">
      <alignment horizontal="right" vertical="center"/>
    </xf>
    <xf numFmtId="171" fontId="47" fillId="62" borderId="104" applyNumberFormat="0" applyFont="0" applyBorder="0" applyAlignment="0" applyProtection="0">
      <alignment horizontal="right" vertical="center"/>
    </xf>
    <xf numFmtId="171" fontId="47" fillId="62" borderId="104" applyNumberFormat="0" applyFont="0" applyBorder="0" applyAlignment="0" applyProtection="0">
      <alignment horizontal="right" vertical="center"/>
    </xf>
    <xf numFmtId="171" fontId="47" fillId="62" borderId="104" applyNumberFormat="0" applyFont="0" applyBorder="0" applyAlignment="0" applyProtection="0">
      <alignment horizontal="right" vertical="center"/>
    </xf>
    <xf numFmtId="171" fontId="47" fillId="62" borderId="104" applyNumberFormat="0" applyFont="0" applyBorder="0" applyAlignment="0" applyProtection="0">
      <alignment horizontal="right" vertical="center"/>
    </xf>
    <xf numFmtId="171" fontId="47" fillId="62" borderId="104" applyNumberFormat="0" applyFont="0" applyBorder="0" applyAlignment="0" applyProtection="0">
      <alignment horizontal="right" vertical="center"/>
    </xf>
    <xf numFmtId="171" fontId="47" fillId="62" borderId="104" applyNumberFormat="0" applyFont="0" applyBorder="0" applyAlignment="0" applyProtection="0">
      <alignment horizontal="right" vertical="center"/>
    </xf>
    <xf numFmtId="4" fontId="47" fillId="61" borderId="104"/>
    <xf numFmtId="4" fontId="47" fillId="61" borderId="104"/>
    <xf numFmtId="4" fontId="47" fillId="61" borderId="104"/>
    <xf numFmtId="4" fontId="47" fillId="61" borderId="104"/>
    <xf numFmtId="4" fontId="47" fillId="61" borderId="104"/>
    <xf numFmtId="4" fontId="47" fillId="61" borderId="104"/>
    <xf numFmtId="4" fontId="47" fillId="61" borderId="104"/>
    <xf numFmtId="4" fontId="47" fillId="61" borderId="104"/>
    <xf numFmtId="4" fontId="47" fillId="61" borderId="104"/>
    <xf numFmtId="4" fontId="47" fillId="61" borderId="104"/>
    <xf numFmtId="4" fontId="47" fillId="61" borderId="104"/>
    <xf numFmtId="0" fontId="47" fillId="61" borderId="104"/>
    <xf numFmtId="0" fontId="47" fillId="61" borderId="104"/>
    <xf numFmtId="0" fontId="47" fillId="61" borderId="104"/>
    <xf numFmtId="0" fontId="47" fillId="61" borderId="104"/>
    <xf numFmtId="0" fontId="47" fillId="61" borderId="104"/>
    <xf numFmtId="0" fontId="47" fillId="61" borderId="104"/>
    <xf numFmtId="0" fontId="47" fillId="61" borderId="104"/>
    <xf numFmtId="0" fontId="47" fillId="61" borderId="104"/>
    <xf numFmtId="0" fontId="47" fillId="61" borderId="104"/>
    <xf numFmtId="0" fontId="47" fillId="61" borderId="104"/>
    <xf numFmtId="0" fontId="47" fillId="61" borderId="104"/>
    <xf numFmtId="0" fontId="47" fillId="61" borderId="104"/>
    <xf numFmtId="0" fontId="47" fillId="61" borderId="104"/>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49" fontId="47" fillId="0" borderId="104" applyNumberFormat="0" applyFont="0" applyFill="0" applyBorder="0" applyProtection="0">
      <alignment horizontal="left" vertical="center" indent="2"/>
    </xf>
    <xf numFmtId="0"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4"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7" fillId="58" borderId="104">
      <alignment horizontal="right" vertical="center"/>
    </xf>
    <xf numFmtId="0"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4"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8" fillId="58" borderId="104">
      <alignment horizontal="right" vertical="center"/>
    </xf>
    <xf numFmtId="0"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4"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77" fillId="59" borderId="104">
      <alignment horizontal="right" vertical="center"/>
    </xf>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96" fillId="81" borderId="106" applyNumberFormat="0" applyAlignment="0" applyProtection="0"/>
    <xf numFmtId="0" fontId="96" fillId="81" borderId="106" applyNumberFormat="0" applyAlignment="0" applyProtection="0"/>
    <xf numFmtId="0" fontId="92" fillId="81" borderId="105" applyNumberFormat="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95" fillId="81" borderId="106" applyNumberForma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96" fillId="81" borderId="106" applyNumberFormat="0" applyAlignment="0" applyProtection="0"/>
    <xf numFmtId="0" fontId="103" fillId="0" borderId="107" applyNumberFormat="0" applyFill="0" applyAlignment="0" applyProtection="0"/>
    <xf numFmtId="0" fontId="104" fillId="0" borderId="107" applyNumberFormat="0" applyFill="0" applyAlignment="0" applyProtection="0"/>
    <xf numFmtId="0" fontId="101" fillId="68" borderId="106" applyNumberFormat="0" applyAlignment="0" applyProtection="0"/>
    <xf numFmtId="0" fontId="96" fillId="81" borderId="106" applyNumberFormat="0" applyAlignment="0" applyProtection="0"/>
    <xf numFmtId="0" fontId="102" fillId="68" borderId="106" applyNumberFormat="0" applyAlignment="0" applyProtection="0"/>
    <xf numFmtId="0" fontId="96" fillId="81" borderId="106" applyNumberFormat="0" applyAlignment="0" applyProtection="0"/>
    <xf numFmtId="0" fontId="95" fillId="81" borderId="106"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33" fillId="0" borderId="109" applyFill="0" applyBorder="0">
      <alignment vertical="center"/>
    </xf>
    <xf numFmtId="0" fontId="133" fillId="0" borderId="104" applyFill="0" applyBorder="0">
      <alignment vertical="center"/>
    </xf>
    <xf numFmtId="0" fontId="103" fillId="0" borderId="107" applyNumberFormat="0" applyFill="0" applyAlignment="0" applyProtection="0"/>
    <xf numFmtId="0" fontId="103" fillId="0" borderId="107" applyNumberFormat="0" applyFill="0" applyAlignment="0" applyProtection="0"/>
    <xf numFmtId="0" fontId="91" fillId="81" borderId="105" applyNumberFormat="0" applyAlignment="0" applyProtection="0"/>
    <xf numFmtId="0" fontId="91" fillId="81" borderId="105"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1" fillId="68" borderId="106" applyNumberFormat="0" applyAlignment="0" applyProtection="0"/>
    <xf numFmtId="0" fontId="104"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4" fillId="0" borderId="107" applyNumberFormat="0" applyFill="0" applyAlignment="0" applyProtection="0"/>
    <xf numFmtId="0" fontId="103"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2"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2" fillId="68" borderId="106" applyNumberFormat="0" applyAlignment="0" applyProtection="0"/>
    <xf numFmtId="0" fontId="101"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96" fillId="81" borderId="106" applyNumberFormat="0" applyAlignment="0" applyProtection="0"/>
    <xf numFmtId="0" fontId="96" fillId="81" borderId="106" applyNumberFormat="0" applyAlignment="0" applyProtection="0"/>
    <xf numFmtId="0" fontId="92" fillId="81" borderId="105" applyNumberFormat="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95" fillId="81" borderId="106" applyNumberForma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96" fillId="81" borderId="106" applyNumberFormat="0" applyAlignment="0" applyProtection="0"/>
    <xf numFmtId="0" fontId="103" fillId="0" borderId="107" applyNumberFormat="0" applyFill="0" applyAlignment="0" applyProtection="0"/>
    <xf numFmtId="0" fontId="104" fillId="0" borderId="107" applyNumberFormat="0" applyFill="0" applyAlignment="0" applyProtection="0"/>
    <xf numFmtId="0" fontId="101" fillId="68" borderId="106" applyNumberFormat="0" applyAlignment="0" applyProtection="0"/>
    <xf numFmtId="0" fontId="96" fillId="81" borderId="106" applyNumberFormat="0" applyAlignment="0" applyProtection="0"/>
    <xf numFmtId="0" fontId="102" fillId="68" borderId="106" applyNumberFormat="0" applyAlignment="0" applyProtection="0"/>
    <xf numFmtId="0" fontId="96" fillId="81" borderId="106" applyNumberFormat="0" applyAlignment="0" applyProtection="0"/>
    <xf numFmtId="0" fontId="95" fillId="81" borderId="106"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33" fillId="0" borderId="109" applyFill="0" applyBorder="0">
      <alignment vertical="center"/>
    </xf>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96" fillId="81" borderId="106" applyNumberFormat="0" applyAlignment="0" applyProtection="0"/>
    <xf numFmtId="0" fontId="96" fillId="81" borderId="106" applyNumberFormat="0" applyAlignment="0" applyProtection="0"/>
    <xf numFmtId="0" fontId="92" fillId="81" borderId="105" applyNumberFormat="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95" fillId="81" borderId="106" applyNumberForma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87"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10" fillId="84" borderId="108" applyNumberFormat="0" applyFon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96" fillId="81" borderId="106" applyNumberFormat="0" applyAlignment="0" applyProtection="0"/>
    <xf numFmtId="0" fontId="103" fillId="0" borderId="107" applyNumberFormat="0" applyFill="0" applyAlignment="0" applyProtection="0"/>
    <xf numFmtId="0" fontId="104" fillId="0" borderId="107" applyNumberFormat="0" applyFill="0" applyAlignment="0" applyProtection="0"/>
    <xf numFmtId="0" fontId="101" fillId="68" borderId="106" applyNumberFormat="0" applyAlignment="0" applyProtection="0"/>
    <xf numFmtId="0" fontId="96" fillId="81" borderId="106" applyNumberFormat="0" applyAlignment="0" applyProtection="0"/>
    <xf numFmtId="0" fontId="102" fillId="68" borderId="106" applyNumberFormat="0" applyAlignment="0" applyProtection="0"/>
    <xf numFmtId="0" fontId="96" fillId="81" borderId="106" applyNumberFormat="0" applyAlignment="0" applyProtection="0"/>
    <xf numFmtId="0" fontId="95" fillId="81" borderId="106"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1" fillId="81" borderId="105"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5"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96" fillId="81"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1" fillId="68" borderId="106" applyNumberFormat="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3" fillId="0" borderId="107" applyNumberFormat="0" applyFill="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102" fillId="68" borderId="106"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92" fillId="81" borderId="105" applyNumberFormat="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104" fillId="0" borderId="107" applyNumberFormat="0" applyFill="0" applyAlignment="0" applyProtection="0"/>
    <xf numFmtId="0" fontId="4" fillId="0" borderId="0"/>
    <xf numFmtId="0" fontId="4" fillId="33" borderId="54"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168" fontId="4" fillId="0" borderId="0" applyFont="0" applyFill="0" applyBorder="0" applyAlignment="0" applyProtection="0"/>
    <xf numFmtId="9" fontId="4" fillId="0" borderId="0" applyFont="0" applyFill="0" applyBorder="0" applyAlignment="0" applyProtection="0"/>
    <xf numFmtId="0" fontId="47" fillId="0" borderId="109">
      <alignment horizontal="right" vertical="center"/>
    </xf>
    <xf numFmtId="4" fontId="47" fillId="0" borderId="109">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47" fillId="0" borderId="109" applyFill="0" applyBorder="0" applyProtection="0">
      <alignment horizontal="right" vertical="center"/>
    </xf>
    <xf numFmtId="49" fontId="76" fillId="0" borderId="109" applyNumberFormat="0" applyFill="0" applyBorder="0" applyProtection="0">
      <alignment horizontal="left" vertical="center"/>
    </xf>
    <xf numFmtId="0" fontId="47" fillId="0" borderId="109" applyNumberFormat="0" applyFill="0" applyAlignment="0" applyProtection="0"/>
    <xf numFmtId="171" fontId="47" fillId="62" borderId="109" applyNumberFormat="0" applyFont="0" applyBorder="0" applyAlignment="0" applyProtection="0">
      <alignment horizontal="right" vertical="center"/>
    </xf>
    <xf numFmtId="9" fontId="4" fillId="0" borderId="0" applyFont="0" applyFill="0" applyBorder="0" applyAlignment="0" applyProtection="0"/>
    <xf numFmtId="0" fontId="47" fillId="61" borderId="109"/>
    <xf numFmtId="4" fontId="47" fillId="61" borderId="109"/>
    <xf numFmtId="0" fontId="4" fillId="0" borderId="0"/>
    <xf numFmtId="43" fontId="4" fillId="0" borderId="0" applyFont="0" applyFill="0" applyBorder="0" applyAlignment="0" applyProtection="0"/>
    <xf numFmtId="44" fontId="4" fillId="0" borderId="0" applyFont="0" applyFill="0" applyBorder="0" applyAlignment="0" applyProtection="0"/>
    <xf numFmtId="168" fontId="4" fillId="0" borderId="0" applyFont="0" applyFill="0" applyBorder="0" applyAlignment="0" applyProtection="0"/>
    <xf numFmtId="173" fontId="4" fillId="0" borderId="0" applyFont="0" applyFill="0" applyBorder="0" applyAlignment="0" applyProtection="0"/>
    <xf numFmtId="43" fontId="4" fillId="0" borderId="0" applyFont="0" applyFill="0" applyBorder="0" applyAlignment="0" applyProtection="0"/>
    <xf numFmtId="4" fontId="47" fillId="0" borderId="109">
      <alignment horizontal="right" vertical="center"/>
    </xf>
    <xf numFmtId="4" fontId="47" fillId="0" borderId="109">
      <alignment horizontal="right" vertical="center"/>
    </xf>
    <xf numFmtId="4" fontId="47" fillId="0" borderId="109">
      <alignment horizontal="right" vertical="center"/>
    </xf>
    <xf numFmtId="4" fontId="47" fillId="0" borderId="109">
      <alignment horizontal="right" vertical="center"/>
    </xf>
    <xf numFmtId="4" fontId="47" fillId="0" borderId="109">
      <alignment horizontal="right" vertical="center"/>
    </xf>
    <xf numFmtId="4" fontId="47" fillId="0" borderId="109">
      <alignment horizontal="right" vertical="center"/>
    </xf>
    <xf numFmtId="4" fontId="47" fillId="0" borderId="109">
      <alignment horizontal="right" vertical="center"/>
    </xf>
    <xf numFmtId="4" fontId="47" fillId="0" borderId="109">
      <alignment horizontal="right" vertical="center"/>
    </xf>
    <xf numFmtId="4" fontId="47" fillId="0" borderId="109">
      <alignment horizontal="right" vertical="center"/>
    </xf>
    <xf numFmtId="4" fontId="47" fillId="0" borderId="109">
      <alignment horizontal="right" vertical="center"/>
    </xf>
    <xf numFmtId="4" fontId="47" fillId="0" borderId="109">
      <alignment horizontal="right" vertical="center"/>
    </xf>
    <xf numFmtId="0" fontId="47" fillId="0" borderId="109">
      <alignment horizontal="right" vertical="center"/>
    </xf>
    <xf numFmtId="0" fontId="47" fillId="0" borderId="109">
      <alignment horizontal="right" vertical="center"/>
    </xf>
    <xf numFmtId="0" fontId="47" fillId="0" borderId="109">
      <alignment horizontal="right" vertical="center"/>
    </xf>
    <xf numFmtId="0" fontId="47" fillId="0" borderId="109">
      <alignment horizontal="right" vertical="center"/>
    </xf>
    <xf numFmtId="0" fontId="47" fillId="0" borderId="109">
      <alignment horizontal="right" vertical="center"/>
    </xf>
    <xf numFmtId="0" fontId="47" fillId="0" borderId="109">
      <alignment horizontal="right" vertical="center"/>
    </xf>
    <xf numFmtId="0" fontId="47" fillId="0" borderId="109">
      <alignment horizontal="right" vertical="center"/>
    </xf>
    <xf numFmtId="0" fontId="47" fillId="0" borderId="109">
      <alignment horizontal="right" vertical="center"/>
    </xf>
    <xf numFmtId="0" fontId="47" fillId="0" borderId="109">
      <alignment horizontal="right" vertical="center"/>
    </xf>
    <xf numFmtId="0" fontId="47" fillId="0" borderId="109">
      <alignment horizontal="right" vertical="center"/>
    </xf>
    <xf numFmtId="0" fontId="47" fillId="0" borderId="109">
      <alignment horizontal="right" vertical="center"/>
    </xf>
    <xf numFmtId="0" fontId="47" fillId="0" borderId="109">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47" fillId="0" borderId="109" applyFill="0" applyBorder="0" applyProtection="0">
      <alignment horizontal="right" vertical="center"/>
    </xf>
    <xf numFmtId="4" fontId="47" fillId="0" borderId="109" applyFill="0" applyBorder="0" applyProtection="0">
      <alignment horizontal="right" vertical="center"/>
    </xf>
    <xf numFmtId="4" fontId="47" fillId="0" borderId="109" applyFill="0" applyBorder="0" applyProtection="0">
      <alignment horizontal="right" vertical="center"/>
    </xf>
    <xf numFmtId="4" fontId="47" fillId="0" borderId="109" applyFill="0" applyBorder="0" applyProtection="0">
      <alignment horizontal="right" vertical="center"/>
    </xf>
    <xf numFmtId="4" fontId="47" fillId="0" borderId="109" applyFill="0" applyBorder="0" applyProtection="0">
      <alignment horizontal="right" vertical="center"/>
    </xf>
    <xf numFmtId="4" fontId="47" fillId="0" borderId="109" applyFill="0" applyBorder="0" applyProtection="0">
      <alignment horizontal="right" vertical="center"/>
    </xf>
    <xf numFmtId="4" fontId="47" fillId="0" borderId="109" applyFill="0" applyBorder="0" applyProtection="0">
      <alignment horizontal="right" vertical="center"/>
    </xf>
    <xf numFmtId="4" fontId="47" fillId="0" borderId="109" applyFill="0" applyBorder="0" applyProtection="0">
      <alignment horizontal="right" vertical="center"/>
    </xf>
    <xf numFmtId="4" fontId="47" fillId="0" borderId="109" applyFill="0" applyBorder="0" applyProtection="0">
      <alignment horizontal="right" vertical="center"/>
    </xf>
    <xf numFmtId="4" fontId="47" fillId="0" borderId="109" applyFill="0" applyBorder="0" applyProtection="0">
      <alignment horizontal="right" vertical="center"/>
    </xf>
    <xf numFmtId="4" fontId="47" fillId="0" borderId="109" applyFill="0" applyBorder="0" applyProtection="0">
      <alignment horizontal="right" vertical="center"/>
    </xf>
    <xf numFmtId="4" fontId="47" fillId="0" borderId="109" applyFill="0" applyBorder="0" applyProtection="0">
      <alignment horizontal="right" vertical="center"/>
    </xf>
    <xf numFmtId="4" fontId="47" fillId="0" borderId="109" applyFill="0" applyBorder="0" applyProtection="0">
      <alignment horizontal="right" vertical="center"/>
    </xf>
    <xf numFmtId="49" fontId="76" fillId="0" borderId="109" applyNumberFormat="0" applyFill="0" applyBorder="0" applyProtection="0">
      <alignment horizontal="left" vertical="center"/>
    </xf>
    <xf numFmtId="49" fontId="76" fillId="0" borderId="109" applyNumberFormat="0" applyFill="0" applyBorder="0" applyProtection="0">
      <alignment horizontal="left" vertical="center"/>
    </xf>
    <xf numFmtId="49" fontId="76" fillId="0" borderId="109" applyNumberFormat="0" applyFill="0" applyBorder="0" applyProtection="0">
      <alignment horizontal="left" vertical="center"/>
    </xf>
    <xf numFmtId="49" fontId="76" fillId="0" borderId="109" applyNumberFormat="0" applyFill="0" applyBorder="0" applyProtection="0">
      <alignment horizontal="left" vertical="center"/>
    </xf>
    <xf numFmtId="49" fontId="76" fillId="0" borderId="109" applyNumberFormat="0" applyFill="0" applyBorder="0" applyProtection="0">
      <alignment horizontal="left" vertical="center"/>
    </xf>
    <xf numFmtId="49" fontId="76" fillId="0" borderId="109" applyNumberFormat="0" applyFill="0" applyBorder="0" applyProtection="0">
      <alignment horizontal="left" vertical="center"/>
    </xf>
    <xf numFmtId="49" fontId="76" fillId="0" borderId="109" applyNumberFormat="0" applyFill="0" applyBorder="0" applyProtection="0">
      <alignment horizontal="left" vertical="center"/>
    </xf>
    <xf numFmtId="49" fontId="76" fillId="0" borderId="109" applyNumberFormat="0" applyFill="0" applyBorder="0" applyProtection="0">
      <alignment horizontal="left" vertical="center"/>
    </xf>
    <xf numFmtId="49" fontId="76" fillId="0" borderId="109" applyNumberFormat="0" applyFill="0" applyBorder="0" applyProtection="0">
      <alignment horizontal="left" vertical="center"/>
    </xf>
    <xf numFmtId="49" fontId="76" fillId="0" borderId="109" applyNumberFormat="0" applyFill="0" applyBorder="0" applyProtection="0">
      <alignment horizontal="left" vertical="center"/>
    </xf>
    <xf numFmtId="49" fontId="76" fillId="0" borderId="109" applyNumberFormat="0" applyFill="0" applyBorder="0" applyProtection="0">
      <alignment horizontal="left" vertical="center"/>
    </xf>
    <xf numFmtId="49" fontId="76" fillId="0" borderId="109" applyNumberFormat="0" applyFill="0" applyBorder="0" applyProtection="0">
      <alignment horizontal="left" vertical="center"/>
    </xf>
    <xf numFmtId="49" fontId="76" fillId="0" borderId="109" applyNumberFormat="0" applyFill="0" applyBorder="0" applyProtection="0">
      <alignment horizontal="left" vertical="center"/>
    </xf>
    <xf numFmtId="0" fontId="47" fillId="0" borderId="109" applyNumberFormat="0" applyFill="0" applyAlignment="0" applyProtection="0"/>
    <xf numFmtId="0" fontId="47" fillId="0" borderId="109" applyNumberFormat="0" applyFill="0" applyAlignment="0" applyProtection="0"/>
    <xf numFmtId="0" fontId="47" fillId="0" borderId="109" applyNumberFormat="0" applyFill="0" applyAlignment="0" applyProtection="0"/>
    <xf numFmtId="0" fontId="47" fillId="0" borderId="109" applyNumberFormat="0" applyFill="0" applyAlignment="0" applyProtection="0"/>
    <xf numFmtId="0" fontId="47" fillId="0" borderId="109" applyNumberFormat="0" applyFill="0" applyAlignment="0" applyProtection="0"/>
    <xf numFmtId="0" fontId="47" fillId="0" borderId="109" applyNumberFormat="0" applyFill="0" applyAlignment="0" applyProtection="0"/>
    <xf numFmtId="0" fontId="47" fillId="0" borderId="109" applyNumberFormat="0" applyFill="0" applyAlignment="0" applyProtection="0"/>
    <xf numFmtId="0" fontId="47" fillId="0" borderId="109" applyNumberFormat="0" applyFill="0" applyAlignment="0" applyProtection="0"/>
    <xf numFmtId="0" fontId="47" fillId="0" borderId="109" applyNumberFormat="0" applyFill="0" applyAlignment="0" applyProtection="0"/>
    <xf numFmtId="0" fontId="47" fillId="0" borderId="109" applyNumberFormat="0" applyFill="0" applyAlignment="0" applyProtection="0"/>
    <xf numFmtId="0" fontId="47" fillId="0" borderId="109" applyNumberFormat="0" applyFill="0" applyAlignment="0" applyProtection="0"/>
    <xf numFmtId="0" fontId="47" fillId="0" borderId="109" applyNumberFormat="0" applyFill="0" applyAlignment="0" applyProtection="0"/>
    <xf numFmtId="171" fontId="47" fillId="62" borderId="109" applyNumberFormat="0" applyFont="0" applyBorder="0" applyAlignment="0" applyProtection="0">
      <alignment horizontal="right" vertical="center"/>
    </xf>
    <xf numFmtId="171" fontId="47" fillId="62" borderId="109" applyNumberFormat="0" applyFont="0" applyBorder="0" applyAlignment="0" applyProtection="0">
      <alignment horizontal="right" vertical="center"/>
    </xf>
    <xf numFmtId="171" fontId="47" fillId="62" borderId="109" applyNumberFormat="0" applyFont="0" applyBorder="0" applyAlignment="0" applyProtection="0">
      <alignment horizontal="right" vertical="center"/>
    </xf>
    <xf numFmtId="171" fontId="47" fillId="62" borderId="109" applyNumberFormat="0" applyFont="0" applyBorder="0" applyAlignment="0" applyProtection="0">
      <alignment horizontal="right" vertical="center"/>
    </xf>
    <xf numFmtId="171" fontId="47" fillId="62" borderId="109" applyNumberFormat="0" applyFont="0" applyBorder="0" applyAlignment="0" applyProtection="0">
      <alignment horizontal="right" vertical="center"/>
    </xf>
    <xf numFmtId="171" fontId="47" fillId="62" borderId="109" applyNumberFormat="0" applyFont="0" applyBorder="0" applyAlignment="0" applyProtection="0">
      <alignment horizontal="right" vertical="center"/>
    </xf>
    <xf numFmtId="171" fontId="47" fillId="62" borderId="109" applyNumberFormat="0" applyFont="0" applyBorder="0" applyAlignment="0" applyProtection="0">
      <alignment horizontal="right" vertical="center"/>
    </xf>
    <xf numFmtId="171" fontId="47" fillId="62" borderId="109" applyNumberFormat="0" applyFont="0" applyBorder="0" applyAlignment="0" applyProtection="0">
      <alignment horizontal="right" vertical="center"/>
    </xf>
    <xf numFmtId="171" fontId="47" fillId="62" borderId="109" applyNumberFormat="0" applyFont="0" applyBorder="0" applyAlignment="0" applyProtection="0">
      <alignment horizontal="right" vertical="center"/>
    </xf>
    <xf numFmtId="171" fontId="47" fillId="62" borderId="109" applyNumberFormat="0" applyFont="0" applyBorder="0" applyAlignment="0" applyProtection="0">
      <alignment horizontal="right" vertical="center"/>
    </xf>
    <xf numFmtId="171" fontId="47" fillId="62" borderId="109" applyNumberFormat="0" applyFont="0" applyBorder="0" applyAlignment="0" applyProtection="0">
      <alignment horizontal="right" vertical="center"/>
    </xf>
    <xf numFmtId="4" fontId="47" fillId="61" borderId="109"/>
    <xf numFmtId="4" fontId="47" fillId="61" borderId="109"/>
    <xf numFmtId="4" fontId="47" fillId="61" borderId="109"/>
    <xf numFmtId="4" fontId="47" fillId="61" borderId="109"/>
    <xf numFmtId="4" fontId="47" fillId="61" borderId="109"/>
    <xf numFmtId="4" fontId="47" fillId="61" borderId="109"/>
    <xf numFmtId="4" fontId="47" fillId="61" borderId="109"/>
    <xf numFmtId="4" fontId="47" fillId="61" borderId="109"/>
    <xf numFmtId="4" fontId="47" fillId="61" borderId="109"/>
    <xf numFmtId="4" fontId="47" fillId="61" borderId="109"/>
    <xf numFmtId="4" fontId="47" fillId="61" borderId="109"/>
    <xf numFmtId="0" fontId="47" fillId="61" borderId="109"/>
    <xf numFmtId="0" fontId="47" fillId="61" borderId="109"/>
    <xf numFmtId="0" fontId="47" fillId="61" borderId="109"/>
    <xf numFmtId="0" fontId="47" fillId="61" borderId="109"/>
    <xf numFmtId="0" fontId="47" fillId="61" borderId="109"/>
    <xf numFmtId="0" fontId="47" fillId="61" borderId="109"/>
    <xf numFmtId="0" fontId="47" fillId="61" borderId="109"/>
    <xf numFmtId="0" fontId="47" fillId="61" borderId="109"/>
    <xf numFmtId="0" fontId="47" fillId="61" borderId="109"/>
    <xf numFmtId="0" fontId="47" fillId="61" borderId="109"/>
    <xf numFmtId="0" fontId="47" fillId="61" borderId="109"/>
    <xf numFmtId="0" fontId="47" fillId="61" borderId="109"/>
    <xf numFmtId="0" fontId="47" fillId="61" borderId="109"/>
    <xf numFmtId="0" fontId="4" fillId="0" borderId="0"/>
    <xf numFmtId="0" fontId="4" fillId="0" borderId="0"/>
    <xf numFmtId="0" fontId="4" fillId="0" borderId="0"/>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49" fontId="47" fillId="0" borderId="109" applyNumberFormat="0" applyFont="0" applyFill="0" applyBorder="0" applyProtection="0">
      <alignment horizontal="left" vertical="center" indent="2"/>
    </xf>
    <xf numFmtId="0"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4"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7" fillId="58" borderId="109">
      <alignment horizontal="right" vertical="center"/>
    </xf>
    <xf numFmtId="0"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4"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8" fillId="58" borderId="109">
      <alignment horizontal="right" vertical="center"/>
    </xf>
    <xf numFmtId="0"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4"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0" fontId="77" fillId="59" borderId="109">
      <alignment horizontal="right" vertical="center"/>
    </xf>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10" fillId="0" borderId="0" applyFont="0" applyFill="0" applyBorder="0" applyAlignment="0" applyProtection="0"/>
    <xf numFmtId="168" fontId="3" fillId="0" borderId="0" applyFont="0" applyFill="0" applyBorder="0" applyAlignment="0" applyProtection="0"/>
    <xf numFmtId="0" fontId="3" fillId="0" borderId="0"/>
    <xf numFmtId="168" fontId="10" fillId="0" borderId="0" applyFont="0" applyFill="0" applyBorder="0" applyAlignment="0" applyProtection="0"/>
    <xf numFmtId="0" fontId="3" fillId="0" borderId="0"/>
    <xf numFmtId="0" fontId="3" fillId="0" borderId="0"/>
    <xf numFmtId="0" fontId="10" fillId="0" borderId="0"/>
    <xf numFmtId="0" fontId="10" fillId="0" borderId="0"/>
    <xf numFmtId="0" fontId="10" fillId="0" borderId="0"/>
    <xf numFmtId="0" fontId="10" fillId="0" borderId="0"/>
    <xf numFmtId="0" fontId="3" fillId="0" borderId="0"/>
    <xf numFmtId="180" fontId="10" fillId="0" borderId="0" applyFont="0" applyFill="0" applyBorder="0" applyAlignment="0" applyProtection="0"/>
    <xf numFmtId="168" fontId="3" fillId="0" borderId="0" applyFont="0" applyFill="0" applyBorder="0" applyAlignment="0" applyProtection="0"/>
    <xf numFmtId="9" fontId="3" fillId="0" borderId="0" applyFont="0" applyFill="0" applyBorder="0" applyAlignment="0" applyProtection="0"/>
    <xf numFmtId="0" fontId="77" fillId="59" borderId="119">
      <alignment horizontal="right" vertical="center"/>
    </xf>
    <xf numFmtId="0" fontId="101" fillId="68" borderId="117" applyNumberFormat="0" applyAlignment="0" applyProtection="0"/>
    <xf numFmtId="0" fontId="102" fillId="68" borderId="117" applyNumberFormat="0" applyAlignment="0" applyProtection="0"/>
    <xf numFmtId="0" fontId="104" fillId="0" borderId="118" applyNumberFormat="0" applyFill="0" applyAlignment="0" applyProtection="0"/>
    <xf numFmtId="0" fontId="101" fillId="68" borderId="117" applyNumberFormat="0" applyAlignment="0" applyProtection="0"/>
    <xf numFmtId="0" fontId="2" fillId="0" borderId="0"/>
    <xf numFmtId="4" fontId="47" fillId="0" borderId="114">
      <alignment horizontal="right" vertical="center"/>
    </xf>
    <xf numFmtId="0" fontId="2" fillId="0" borderId="0"/>
    <xf numFmtId="0" fontId="96" fillId="81" borderId="117" applyNumberFormat="0" applyAlignment="0" applyProtection="0"/>
    <xf numFmtId="0" fontId="92" fillId="81" borderId="116" applyNumberFormat="0" applyAlignment="0" applyProtection="0"/>
    <xf numFmtId="0" fontId="87" fillId="84" borderId="115" applyNumberFormat="0" applyFont="0" applyAlignment="0" applyProtection="0"/>
    <xf numFmtId="0" fontId="102" fillId="68" borderId="121" applyNumberFormat="0" applyAlignment="0" applyProtection="0"/>
    <xf numFmtId="0" fontId="91" fillId="81" borderId="120" applyNumberFormat="0" applyAlignment="0" applyProtection="0"/>
    <xf numFmtId="0" fontId="96" fillId="81" borderId="117" applyNumberFormat="0" applyAlignment="0" applyProtection="0"/>
    <xf numFmtId="0" fontId="92" fillId="81" borderId="116" applyNumberFormat="0" applyAlignment="0" applyProtection="0"/>
    <xf numFmtId="0" fontId="87" fillId="84" borderId="115" applyNumberFormat="0" applyFont="0" applyAlignment="0" applyProtection="0"/>
    <xf numFmtId="0" fontId="87" fillId="84" borderId="115" applyNumberFormat="0" applyFont="0" applyAlignment="0" applyProtection="0"/>
    <xf numFmtId="0" fontId="101" fillId="68" borderId="117" applyNumberFormat="0" applyAlignment="0" applyProtection="0"/>
    <xf numFmtId="0" fontId="101" fillId="68" borderId="121" applyNumberFormat="0" applyAlignment="0" applyProtection="0"/>
    <xf numFmtId="0" fontId="103" fillId="0" borderId="122" applyNumberFormat="0" applyFill="0" applyAlignment="0" applyProtection="0"/>
    <xf numFmtId="0" fontId="96" fillId="81" borderId="117" applyNumberFormat="0" applyAlignment="0" applyProtection="0"/>
    <xf numFmtId="0" fontId="91" fillId="81" borderId="116" applyNumberFormat="0" applyAlignment="0" applyProtection="0"/>
    <xf numFmtId="0" fontId="103" fillId="0" borderId="118" applyNumberFormat="0" applyFill="0" applyAlignment="0" applyProtection="0"/>
    <xf numFmtId="0" fontId="102" fillId="68" borderId="121" applyNumberFormat="0" applyAlignment="0" applyProtection="0"/>
    <xf numFmtId="0" fontId="92" fillId="81" borderId="116" applyNumberFormat="0" applyAlignment="0" applyProtection="0"/>
    <xf numFmtId="0" fontId="2" fillId="35" borderId="0" applyNumberFormat="0" applyBorder="0" applyAlignment="0" applyProtection="0"/>
    <xf numFmtId="0" fontId="2" fillId="36" borderId="0" applyNumberFormat="0" applyBorder="0" applyAlignment="0" applyProtection="0"/>
    <xf numFmtId="0" fontId="47" fillId="0" borderId="114">
      <alignment horizontal="right" vertical="center"/>
    </xf>
    <xf numFmtId="0" fontId="96" fillId="81" borderId="117" applyNumberFormat="0" applyAlignment="0" applyProtection="0"/>
    <xf numFmtId="0" fontId="2" fillId="39" borderId="0" applyNumberFormat="0" applyBorder="0" applyAlignment="0" applyProtection="0"/>
    <xf numFmtId="0" fontId="2" fillId="40" borderId="0" applyNumberFormat="0" applyBorder="0" applyAlignment="0" applyProtection="0"/>
    <xf numFmtId="0" fontId="47" fillId="0" borderId="114">
      <alignment horizontal="right" vertical="center"/>
    </xf>
    <xf numFmtId="0" fontId="103" fillId="0" borderId="118" applyNumberFormat="0" applyFill="0" applyAlignment="0" applyProtection="0"/>
    <xf numFmtId="0" fontId="2" fillId="43" borderId="0" applyNumberFormat="0" applyBorder="0" applyAlignment="0" applyProtection="0"/>
    <xf numFmtId="0" fontId="2" fillId="44" borderId="0" applyNumberFormat="0" applyBorder="0" applyAlignment="0" applyProtection="0"/>
    <xf numFmtId="0" fontId="47" fillId="0" borderId="114">
      <alignment horizontal="right" vertical="center"/>
    </xf>
    <xf numFmtId="0" fontId="102" fillId="68" borderId="117" applyNumberFormat="0" applyAlignment="0" applyProtection="0"/>
    <xf numFmtId="0" fontId="2" fillId="47" borderId="0" applyNumberFormat="0" applyBorder="0" applyAlignment="0" applyProtection="0"/>
    <xf numFmtId="0" fontId="2" fillId="48" borderId="0" applyNumberFormat="0" applyBorder="0" applyAlignment="0" applyProtection="0"/>
    <xf numFmtId="0" fontId="47" fillId="0" borderId="114">
      <alignment horizontal="right" vertical="center"/>
    </xf>
    <xf numFmtId="0" fontId="96" fillId="81" borderId="121" applyNumberFormat="0" applyAlignment="0" applyProtection="0"/>
    <xf numFmtId="0" fontId="2" fillId="51" borderId="0" applyNumberFormat="0" applyBorder="0" applyAlignment="0" applyProtection="0"/>
    <xf numFmtId="0" fontId="2" fillId="52" borderId="0" applyNumberFormat="0" applyBorder="0" applyAlignment="0" applyProtection="0"/>
    <xf numFmtId="0" fontId="47" fillId="0" borderId="114">
      <alignment horizontal="right" vertical="center"/>
    </xf>
    <xf numFmtId="0" fontId="96" fillId="81" borderId="117" applyNumberFormat="0" applyAlignment="0" applyProtection="0"/>
    <xf numFmtId="0" fontId="2" fillId="54" borderId="0" applyNumberFormat="0" applyBorder="0" applyAlignment="0" applyProtection="0"/>
    <xf numFmtId="0" fontId="2" fillId="55" borderId="0" applyNumberFormat="0" applyBorder="0" applyAlignment="0" applyProtection="0"/>
    <xf numFmtId="0" fontId="47" fillId="0" borderId="114">
      <alignment horizontal="right" vertical="center"/>
    </xf>
    <xf numFmtId="4" fontId="47" fillId="61" borderId="114"/>
    <xf numFmtId="0" fontId="102" fillId="68" borderId="117" applyNumberFormat="0" applyAlignment="0" applyProtection="0"/>
    <xf numFmtId="0" fontId="96" fillId="81" borderId="117" applyNumberFormat="0" applyAlignment="0" applyProtection="0"/>
    <xf numFmtId="0" fontId="102" fillId="68" borderId="117" applyNumberFormat="0" applyAlignment="0" applyProtection="0"/>
    <xf numFmtId="0" fontId="2" fillId="0" borderId="0"/>
    <xf numFmtId="0" fontId="2" fillId="0" borderId="0"/>
    <xf numFmtId="0" fontId="101" fillId="68" borderId="117" applyNumberFormat="0" applyAlignment="0" applyProtection="0"/>
    <xf numFmtId="0" fontId="104" fillId="0" borderId="118" applyNumberFormat="0" applyFill="0" applyAlignment="0" applyProtection="0"/>
    <xf numFmtId="168" fontId="2" fillId="0" borderId="0" applyFont="0" applyFill="0" applyBorder="0" applyAlignment="0" applyProtection="0"/>
    <xf numFmtId="0" fontId="102" fillId="68" borderId="117" applyNumberFormat="0" applyAlignment="0" applyProtection="0"/>
    <xf numFmtId="0" fontId="102" fillId="68" borderId="117" applyNumberFormat="0" applyAlignment="0" applyProtection="0"/>
    <xf numFmtId="0" fontId="92" fillId="81" borderId="116" applyNumberFormat="0" applyAlignment="0" applyProtection="0"/>
    <xf numFmtId="0" fontId="2" fillId="0" borderId="0"/>
    <xf numFmtId="4" fontId="47" fillId="0" borderId="124">
      <alignment horizontal="right" vertical="center"/>
    </xf>
    <xf numFmtId="4" fontId="77" fillId="59" borderId="119">
      <alignment horizontal="right" vertical="center"/>
    </xf>
    <xf numFmtId="9" fontId="2" fillId="0" borderId="0" applyFont="0" applyFill="0" applyBorder="0" applyAlignment="0" applyProtection="0"/>
    <xf numFmtId="0" fontId="2" fillId="0" borderId="0"/>
    <xf numFmtId="9" fontId="2" fillId="0" borderId="0" applyFont="0" applyFill="0" applyBorder="0" applyAlignment="0" applyProtection="0"/>
    <xf numFmtId="168" fontId="2" fillId="0" borderId="0" applyFont="0" applyFill="0" applyBorder="0" applyAlignment="0" applyProtection="0"/>
    <xf numFmtId="0" fontId="2" fillId="33" borderId="54" applyNumberFormat="0" applyFont="0" applyAlignment="0" applyProtection="0"/>
    <xf numFmtId="0" fontId="104" fillId="0" borderId="118" applyNumberFormat="0" applyFill="0" applyAlignment="0" applyProtection="0"/>
    <xf numFmtId="0" fontId="91" fillId="81" borderId="120" applyNumberFormat="0" applyAlignment="0" applyProtection="0"/>
    <xf numFmtId="0" fontId="95" fillId="81" borderId="117" applyNumberFormat="0" applyAlignment="0" applyProtection="0"/>
    <xf numFmtId="0" fontId="78" fillId="58" borderId="124">
      <alignment horizontal="right" vertical="center"/>
    </xf>
    <xf numFmtId="0" fontId="77" fillId="59" borderId="124">
      <alignment horizontal="right" vertical="center"/>
    </xf>
    <xf numFmtId="0" fontId="91" fillId="81" borderId="116" applyNumberFormat="0" applyAlignment="0" applyProtection="0"/>
    <xf numFmtId="0" fontId="92" fillId="81" borderId="120" applyNumberFormat="0" applyAlignment="0" applyProtection="0"/>
    <xf numFmtId="0" fontId="104" fillId="0" borderId="118" applyNumberFormat="0" applyFill="0" applyAlignment="0" applyProtection="0"/>
    <xf numFmtId="0" fontId="104" fillId="0" borderId="118" applyNumberFormat="0" applyFill="0" applyAlignment="0" applyProtection="0"/>
    <xf numFmtId="4" fontId="78" fillId="58" borderId="124">
      <alignment horizontal="right" vertical="center"/>
    </xf>
    <xf numFmtId="0" fontId="92" fillId="81" borderId="116" applyNumberFormat="0" applyAlignment="0" applyProtection="0"/>
    <xf numFmtId="0" fontId="104" fillId="0" borderId="118" applyNumberFormat="0" applyFill="0" applyAlignment="0" applyProtection="0"/>
    <xf numFmtId="0" fontId="92" fillId="81" borderId="116" applyNumberFormat="0" applyAlignment="0" applyProtection="0"/>
    <xf numFmtId="0" fontId="91" fillId="81" borderId="116" applyNumberFormat="0" applyAlignment="0" applyProtection="0"/>
    <xf numFmtId="0" fontId="77" fillId="58" borderId="119">
      <alignment horizontal="right" vertical="center"/>
    </xf>
    <xf numFmtId="0" fontId="92" fillId="81" borderId="120" applyNumberFormat="0" applyAlignment="0" applyProtection="0"/>
    <xf numFmtId="0" fontId="87" fillId="84" borderId="123" applyNumberFormat="0" applyFont="0" applyAlignment="0" applyProtection="0"/>
    <xf numFmtId="0" fontId="103" fillId="0" borderId="122" applyNumberFormat="0" applyFill="0" applyAlignment="0" applyProtection="0"/>
    <xf numFmtId="0" fontId="101" fillId="68" borderId="117" applyNumberFormat="0" applyAlignment="0" applyProtection="0"/>
    <xf numFmtId="0" fontId="102" fillId="68" borderId="121" applyNumberFormat="0" applyAlignment="0" applyProtection="0"/>
    <xf numFmtId="0" fontId="95" fillId="81" borderId="117" applyNumberFormat="0" applyAlignment="0" applyProtection="0"/>
    <xf numFmtId="0" fontId="102" fillId="68" borderId="121" applyNumberFormat="0" applyAlignment="0" applyProtection="0"/>
    <xf numFmtId="0" fontId="92" fillId="81" borderId="116" applyNumberFormat="0" applyAlignment="0" applyProtection="0"/>
    <xf numFmtId="0" fontId="78" fillId="58" borderId="119">
      <alignment horizontal="right" vertical="center"/>
    </xf>
    <xf numFmtId="0" fontId="104" fillId="0" borderId="122" applyNumberFormat="0" applyFill="0" applyAlignment="0" applyProtection="0"/>
    <xf numFmtId="0" fontId="92" fillId="81" borderId="120" applyNumberFormat="0" applyAlignment="0" applyProtection="0"/>
    <xf numFmtId="0" fontId="101" fillId="68" borderId="117" applyNumberFormat="0" applyAlignment="0" applyProtection="0"/>
    <xf numFmtId="0" fontId="77" fillId="59" borderId="119">
      <alignment horizontal="right" vertical="center"/>
    </xf>
    <xf numFmtId="0" fontId="95" fillId="81" borderId="117" applyNumberFormat="0" applyAlignment="0" applyProtection="0"/>
    <xf numFmtId="0" fontId="77" fillId="58" borderId="119">
      <alignment horizontal="right" vertical="center"/>
    </xf>
    <xf numFmtId="0" fontId="104" fillId="0" borderId="118" applyNumberFormat="0" applyFill="0" applyAlignment="0" applyProtection="0"/>
    <xf numFmtId="0" fontId="92" fillId="81" borderId="120" applyNumberFormat="0" applyAlignment="0" applyProtection="0"/>
    <xf numFmtId="0" fontId="96" fillId="81" borderId="117" applyNumberFormat="0" applyAlignment="0" applyProtection="0"/>
    <xf numFmtId="0" fontId="95" fillId="81" borderId="117" applyNumberFormat="0" applyAlignment="0" applyProtection="0"/>
    <xf numFmtId="0" fontId="104" fillId="0" borderId="118" applyNumberFormat="0" applyFill="0" applyAlignment="0" applyProtection="0"/>
    <xf numFmtId="4" fontId="78" fillId="58" borderId="119">
      <alignment horizontal="right" vertical="center"/>
    </xf>
    <xf numFmtId="0" fontId="103" fillId="0" borderId="118" applyNumberFormat="0" applyFill="0" applyAlignment="0" applyProtection="0"/>
    <xf numFmtId="0" fontId="103" fillId="0" borderId="118" applyNumberFormat="0" applyFill="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10" fillId="84" borderId="115" applyNumberFormat="0" applyFont="0" applyAlignment="0" applyProtection="0"/>
    <xf numFmtId="0" fontId="10" fillId="84" borderId="115" applyNumberFormat="0" applyFont="0" applyAlignment="0" applyProtection="0"/>
    <xf numFmtId="0" fontId="101" fillId="68" borderId="117" applyNumberFormat="0" applyAlignment="0" applyProtection="0"/>
    <xf numFmtId="0" fontId="104" fillId="0" borderId="122" applyNumberFormat="0" applyFill="0" applyAlignment="0" applyProtection="0"/>
    <xf numFmtId="0" fontId="77" fillId="59" borderId="119">
      <alignment horizontal="right" vertical="center"/>
    </xf>
    <xf numFmtId="0" fontId="102" fillId="68" borderId="117" applyNumberFormat="0" applyAlignment="0" applyProtection="0"/>
    <xf numFmtId="4" fontId="77" fillId="58" borderId="119">
      <alignment horizontal="right" vertical="center"/>
    </xf>
    <xf numFmtId="0" fontId="104" fillId="0" borderId="118" applyNumberFormat="0" applyFill="0" applyAlignment="0" applyProtection="0"/>
    <xf numFmtId="49" fontId="47" fillId="0" borderId="119" applyNumberFormat="0" applyFont="0" applyFill="0" applyBorder="0" applyProtection="0">
      <alignment horizontal="left" vertical="center" indent="2"/>
    </xf>
    <xf numFmtId="0" fontId="104" fillId="0" borderId="118" applyNumberFormat="0" applyFill="0" applyAlignment="0" applyProtection="0"/>
    <xf numFmtId="4" fontId="77" fillId="59" borderId="124">
      <alignment horizontal="right" vertical="center"/>
    </xf>
    <xf numFmtId="0" fontId="102" fillId="68" borderId="121" applyNumberFormat="0" applyAlignment="0" applyProtection="0"/>
    <xf numFmtId="0" fontId="10" fillId="84" borderId="115" applyNumberFormat="0" applyFont="0" applyAlignment="0" applyProtection="0"/>
    <xf numFmtId="0" fontId="102" fillId="68" borderId="121" applyNumberFormat="0" applyAlignment="0" applyProtection="0"/>
    <xf numFmtId="0" fontId="96" fillId="81" borderId="121" applyNumberFormat="0" applyAlignment="0" applyProtection="0"/>
    <xf numFmtId="0" fontId="102" fillId="68" borderId="117" applyNumberFormat="0" applyAlignment="0" applyProtection="0"/>
    <xf numFmtId="0" fontId="103" fillId="0" borderId="118" applyNumberFormat="0" applyFill="0" applyAlignment="0" applyProtection="0"/>
    <xf numFmtId="0" fontId="103" fillId="0" borderId="118" applyNumberFormat="0" applyFill="0" applyAlignment="0" applyProtection="0"/>
    <xf numFmtId="0" fontId="96" fillId="81" borderId="117" applyNumberFormat="0" applyAlignment="0" applyProtection="0"/>
    <xf numFmtId="0" fontId="102" fillId="68" borderId="117" applyNumberFormat="0" applyAlignment="0" applyProtection="0"/>
    <xf numFmtId="0" fontId="95" fillId="81" borderId="117" applyNumberFormat="0" applyAlignment="0" applyProtection="0"/>
    <xf numFmtId="0" fontId="92" fillId="81" borderId="116" applyNumberFormat="0" applyAlignment="0" applyProtection="0"/>
    <xf numFmtId="0" fontId="95" fillId="81" borderId="117" applyNumberFormat="0" applyAlignment="0" applyProtection="0"/>
    <xf numFmtId="0" fontId="102" fillId="68" borderId="117" applyNumberFormat="0" applyAlignment="0" applyProtection="0"/>
    <xf numFmtId="0" fontId="91" fillId="81" borderId="116" applyNumberFormat="0" applyAlignment="0" applyProtection="0"/>
    <xf numFmtId="0" fontId="103" fillId="0" borderId="122" applyNumberFormat="0" applyFill="0" applyAlignment="0" applyProtection="0"/>
    <xf numFmtId="0" fontId="95" fillId="81" borderId="117" applyNumberFormat="0" applyAlignment="0" applyProtection="0"/>
    <xf numFmtId="0" fontId="91" fillId="81" borderId="116" applyNumberFormat="0" applyAlignment="0" applyProtection="0"/>
    <xf numFmtId="0" fontId="91" fillId="81" borderId="116" applyNumberFormat="0" applyAlignment="0" applyProtection="0"/>
    <xf numFmtId="0" fontId="95" fillId="81" borderId="117" applyNumberFormat="0" applyAlignment="0" applyProtection="0"/>
    <xf numFmtId="0" fontId="96" fillId="81" borderId="117" applyNumberFormat="0" applyAlignment="0" applyProtection="0"/>
    <xf numFmtId="0" fontId="102" fillId="68" borderId="117" applyNumberFormat="0" applyAlignment="0" applyProtection="0"/>
    <xf numFmtId="0" fontId="2" fillId="0" borderId="0"/>
    <xf numFmtId="0" fontId="2" fillId="0" borderId="0"/>
    <xf numFmtId="0" fontId="2" fillId="0" borderId="0"/>
    <xf numFmtId="0" fontId="2" fillId="0" borderId="0"/>
    <xf numFmtId="0" fontId="2" fillId="0" borderId="0"/>
    <xf numFmtId="0" fontId="77" fillId="59" borderId="124">
      <alignment horizontal="right" vertical="center"/>
    </xf>
    <xf numFmtId="0" fontId="2" fillId="0" borderId="0"/>
    <xf numFmtId="0" fontId="2" fillId="0" borderId="0"/>
    <xf numFmtId="0" fontId="95" fillId="81" borderId="117" applyNumberFormat="0" applyAlignment="0" applyProtection="0"/>
    <xf numFmtId="0" fontId="47" fillId="0" borderId="119" applyNumberFormat="0" applyFill="0" applyAlignment="0" applyProtection="0"/>
    <xf numFmtId="0" fontId="78" fillId="58" borderId="119">
      <alignment horizontal="right" vertical="center"/>
    </xf>
    <xf numFmtId="0" fontId="95" fillId="81" borderId="121" applyNumberFormat="0" applyAlignment="0" applyProtection="0"/>
    <xf numFmtId="0" fontId="10" fillId="84" borderId="123" applyNumberFormat="0" applyFont="0" applyAlignment="0" applyProtection="0"/>
    <xf numFmtId="0" fontId="104" fillId="0" borderId="122" applyNumberFormat="0" applyFill="0" applyAlignment="0" applyProtection="0"/>
    <xf numFmtId="0" fontId="2" fillId="0" borderId="0"/>
    <xf numFmtId="0" fontId="101" fillId="68"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101" fillId="68" borderId="117" applyNumberFormat="0" applyAlignment="0" applyProtection="0"/>
    <xf numFmtId="0" fontId="101" fillId="68" borderId="117" applyNumberFormat="0" applyAlignment="0" applyProtection="0"/>
    <xf numFmtId="0" fontId="104" fillId="0" borderId="118" applyNumberFormat="0" applyFill="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2" fillId="68" borderId="117" applyNumberFormat="0" applyAlignment="0" applyProtection="0"/>
    <xf numFmtId="171" fontId="47" fillId="62" borderId="114" applyNumberFormat="0" applyFont="0" applyBorder="0" applyAlignment="0" applyProtection="0">
      <alignment horizontal="right" vertical="center"/>
    </xf>
    <xf numFmtId="49" fontId="76" fillId="0" borderId="114" applyNumberFormat="0" applyFill="0" applyBorder="0" applyProtection="0">
      <alignment horizontal="left" vertical="center"/>
    </xf>
    <xf numFmtId="0" fontId="96" fillId="81" borderId="121" applyNumberFormat="0" applyAlignment="0" applyProtection="0"/>
    <xf numFmtId="0" fontId="47" fillId="0" borderId="124" applyNumberFormat="0" applyFill="0" applyAlignment="0" applyProtection="0"/>
    <xf numFmtId="0" fontId="47" fillId="0" borderId="114" applyNumberFormat="0" applyFill="0" applyAlignment="0" applyProtection="0"/>
    <xf numFmtId="4" fontId="47" fillId="0" borderId="114" applyFill="0" applyBorder="0" applyProtection="0">
      <alignment horizontal="right" vertical="center"/>
    </xf>
    <xf numFmtId="0" fontId="103" fillId="0" borderId="122" applyNumberFormat="0" applyFill="0" applyAlignment="0" applyProtection="0"/>
    <xf numFmtId="0" fontId="91" fillId="81" borderId="120" applyNumberFormat="0" applyAlignment="0" applyProtection="0"/>
    <xf numFmtId="0" fontId="102" fillId="68" borderId="121" applyNumberFormat="0" applyAlignment="0" applyProtection="0"/>
    <xf numFmtId="4" fontId="77" fillId="59" borderId="124">
      <alignment horizontal="right" vertical="center"/>
    </xf>
    <xf numFmtId="0" fontId="102" fillId="68" borderId="121" applyNumberFormat="0" applyAlignment="0" applyProtection="0"/>
    <xf numFmtId="0" fontId="87" fillId="84" borderId="115" applyNumberFormat="0" applyFont="0" applyAlignment="0" applyProtection="0"/>
    <xf numFmtId="0" fontId="87" fillId="84" borderId="115" applyNumberFormat="0" applyFont="0" applyAlignment="0" applyProtection="0"/>
    <xf numFmtId="0" fontId="91" fillId="81" borderId="116" applyNumberFormat="0" applyAlignment="0" applyProtection="0"/>
    <xf numFmtId="0" fontId="96" fillId="81" borderId="117" applyNumberFormat="0" applyAlignment="0" applyProtection="0"/>
    <xf numFmtId="0" fontId="104" fillId="0" borderId="118" applyNumberFormat="0" applyFill="0" applyAlignment="0" applyProtection="0"/>
    <xf numFmtId="0" fontId="91" fillId="81" borderId="120" applyNumberFormat="0" applyAlignment="0" applyProtection="0"/>
    <xf numFmtId="0" fontId="77" fillId="59" borderId="119">
      <alignment horizontal="right" vertical="center"/>
    </xf>
    <xf numFmtId="0" fontId="92" fillId="81" borderId="116" applyNumberFormat="0" applyAlignment="0" applyProtection="0"/>
    <xf numFmtId="9" fontId="2" fillId="0" borderId="0" applyFont="0" applyFill="0" applyBorder="0" applyAlignment="0" applyProtection="0"/>
    <xf numFmtId="0" fontId="101" fillId="68" borderId="117" applyNumberFormat="0" applyAlignment="0" applyProtection="0"/>
    <xf numFmtId="0" fontId="102" fillId="68" borderId="117" applyNumberFormat="0" applyAlignment="0" applyProtection="0"/>
    <xf numFmtId="0" fontId="101" fillId="68" borderId="121" applyNumberFormat="0" applyAlignment="0" applyProtection="0"/>
    <xf numFmtId="0" fontId="91" fillId="81" borderId="120" applyNumberFormat="0" applyAlignment="0" applyProtection="0"/>
    <xf numFmtId="0" fontId="103" fillId="0" borderId="118" applyNumberFormat="0" applyFill="0" applyAlignment="0" applyProtection="0"/>
    <xf numFmtId="0" fontId="101" fillId="68" borderId="121" applyNumberFormat="0" applyAlignment="0" applyProtection="0"/>
    <xf numFmtId="0" fontId="87" fillId="84" borderId="123" applyNumberFormat="0" applyFont="0" applyAlignment="0" applyProtection="0"/>
    <xf numFmtId="0" fontId="102" fillId="68" borderId="117" applyNumberFormat="0" applyAlignment="0" applyProtection="0"/>
    <xf numFmtId="4" fontId="47" fillId="0" borderId="124">
      <alignment horizontal="right" vertical="center"/>
    </xf>
    <xf numFmtId="0" fontId="96" fillId="81" borderId="121" applyNumberFormat="0" applyAlignment="0" applyProtection="0"/>
    <xf numFmtId="0" fontId="47" fillId="61" borderId="119"/>
    <xf numFmtId="0" fontId="96" fillId="81" borderId="121" applyNumberFormat="0" applyAlignment="0" applyProtection="0"/>
    <xf numFmtId="0" fontId="103" fillId="0" borderId="122" applyNumberFormat="0" applyFill="0" applyAlignment="0" applyProtection="0"/>
    <xf numFmtId="0" fontId="91" fillId="81" borderId="116" applyNumberFormat="0" applyAlignment="0" applyProtection="0"/>
    <xf numFmtId="0" fontId="96" fillId="81" borderId="117" applyNumberFormat="0" applyAlignment="0" applyProtection="0"/>
    <xf numFmtId="0" fontId="103" fillId="0" borderId="118" applyNumberFormat="0" applyFill="0" applyAlignment="0" applyProtection="0"/>
    <xf numFmtId="4" fontId="77" fillId="59" borderId="124">
      <alignment horizontal="right" vertical="center"/>
    </xf>
    <xf numFmtId="0" fontId="92" fillId="81" borderId="116" applyNumberFormat="0" applyAlignment="0" applyProtection="0"/>
    <xf numFmtId="0" fontId="104" fillId="0" borderId="118" applyNumberFormat="0" applyFill="0" applyAlignment="0" applyProtection="0"/>
    <xf numFmtId="0" fontId="102" fillId="68" borderId="117" applyNumberFormat="0" applyAlignment="0" applyProtection="0"/>
    <xf numFmtId="0" fontId="77" fillId="59" borderId="119">
      <alignment horizontal="right" vertical="center"/>
    </xf>
    <xf numFmtId="0" fontId="96" fillId="81" borderId="121" applyNumberFormat="0" applyAlignment="0" applyProtection="0"/>
    <xf numFmtId="0" fontId="102" fillId="68" borderId="121" applyNumberFormat="0" applyAlignment="0" applyProtection="0"/>
    <xf numFmtId="0" fontId="10" fillId="84" borderId="115" applyNumberFormat="0" applyFont="0" applyAlignment="0" applyProtection="0"/>
    <xf numFmtId="0" fontId="87" fillId="84" borderId="115" applyNumberFormat="0" applyFont="0" applyAlignment="0" applyProtection="0"/>
    <xf numFmtId="0" fontId="103" fillId="0" borderId="118" applyNumberFormat="0" applyFill="0" applyAlignment="0" applyProtection="0"/>
    <xf numFmtId="0" fontId="103" fillId="0" borderId="118" applyNumberFormat="0" applyFill="0" applyAlignment="0" applyProtection="0"/>
    <xf numFmtId="0" fontId="104" fillId="0" borderId="118" applyNumberFormat="0" applyFill="0" applyAlignment="0" applyProtection="0"/>
    <xf numFmtId="0" fontId="10" fillId="84" borderId="115" applyNumberFormat="0" applyFont="0" applyAlignment="0" applyProtection="0"/>
    <xf numFmtId="4" fontId="77" fillId="59" borderId="119">
      <alignment horizontal="right" vertical="center"/>
    </xf>
    <xf numFmtId="0" fontId="104" fillId="0" borderId="118" applyNumberFormat="0" applyFill="0" applyAlignment="0" applyProtection="0"/>
    <xf numFmtId="0" fontId="104" fillId="0" borderId="118" applyNumberFormat="0" applyFill="0" applyAlignment="0" applyProtection="0"/>
    <xf numFmtId="0" fontId="10" fillId="84" borderId="115" applyNumberFormat="0" applyFont="0" applyAlignment="0" applyProtection="0"/>
    <xf numFmtId="0" fontId="103" fillId="0" borderId="122" applyNumberFormat="0" applyFill="0" applyAlignment="0" applyProtection="0"/>
    <xf numFmtId="0" fontId="10" fillId="84" borderId="115" applyNumberFormat="0" applyFont="0" applyAlignment="0" applyProtection="0"/>
    <xf numFmtId="0" fontId="101" fillId="68" borderId="117"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103" fillId="0" borderId="118" applyNumberFormat="0" applyFill="0" applyAlignment="0" applyProtection="0"/>
    <xf numFmtId="0" fontId="2" fillId="0" borderId="0"/>
    <xf numFmtId="0" fontId="91" fillId="81" borderId="116"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96" fillId="81" borderId="117" applyNumberFormat="0" applyAlignment="0" applyProtection="0"/>
    <xf numFmtId="168" fontId="2" fillId="0" borderId="0" applyFont="0" applyFill="0" applyBorder="0" applyAlignment="0" applyProtection="0"/>
    <xf numFmtId="173" fontId="2" fillId="0" borderId="0" applyFont="0" applyFill="0" applyBorder="0" applyAlignment="0" applyProtection="0"/>
    <xf numFmtId="43" fontId="2" fillId="0" borderId="0" applyFont="0" applyFill="0" applyBorder="0" applyAlignment="0" applyProtection="0"/>
    <xf numFmtId="0" fontId="104" fillId="0" borderId="118" applyNumberFormat="0" applyFill="0" applyAlignment="0" applyProtection="0"/>
    <xf numFmtId="0" fontId="104" fillId="0" borderId="118" applyNumberFormat="0" applyFill="0" applyAlignment="0" applyProtection="0"/>
    <xf numFmtId="0" fontId="103" fillId="0" borderId="118" applyNumberFormat="0" applyFill="0" applyAlignment="0" applyProtection="0"/>
    <xf numFmtId="0" fontId="101" fillId="68" borderId="117" applyNumberFormat="0" applyAlignment="0" applyProtection="0"/>
    <xf numFmtId="0" fontId="101"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4" fontId="77" fillId="58" borderId="124">
      <alignment horizontal="right" vertical="center"/>
    </xf>
    <xf numFmtId="0" fontId="103" fillId="0" borderId="122" applyNumberFormat="0" applyFill="0" applyAlignment="0" applyProtection="0"/>
    <xf numFmtId="0" fontId="87" fillId="84" borderId="123" applyNumberFormat="0" applyFont="0" applyAlignment="0" applyProtection="0"/>
    <xf numFmtId="0" fontId="92" fillId="81" borderId="120" applyNumberFormat="0" applyAlignment="0" applyProtection="0"/>
    <xf numFmtId="0" fontId="101" fillId="68" borderId="121" applyNumberFormat="0" applyAlignment="0" applyProtection="0"/>
    <xf numFmtId="4" fontId="77" fillId="59" borderId="124">
      <alignment horizontal="right" vertical="center"/>
    </xf>
    <xf numFmtId="0" fontId="104" fillId="0" borderId="122" applyNumberFormat="0" applyFill="0" applyAlignment="0" applyProtection="0"/>
    <xf numFmtId="0" fontId="103" fillId="0" borderId="122" applyNumberFormat="0" applyFill="0" applyAlignment="0" applyProtection="0"/>
    <xf numFmtId="0" fontId="96" fillId="81" borderId="121"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5" fillId="81" borderId="117" applyNumberForma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10" fillId="84" borderId="115" applyNumberFormat="0" applyFont="0" applyAlignment="0" applyProtection="0"/>
    <xf numFmtId="0" fontId="10" fillId="84" borderId="115" applyNumberFormat="0" applyFont="0" applyAlignment="0" applyProtection="0"/>
    <xf numFmtId="0" fontId="96" fillId="81" borderId="121" applyNumberFormat="0" applyAlignment="0" applyProtection="0"/>
    <xf numFmtId="0" fontId="77" fillId="59" borderId="124">
      <alignment horizontal="right" vertical="center"/>
    </xf>
    <xf numFmtId="0" fontId="91" fillId="81" borderId="120" applyNumberFormat="0" applyAlignment="0" applyProtection="0"/>
    <xf numFmtId="0" fontId="87" fillId="84" borderId="123" applyNumberFormat="0" applyFont="0" applyAlignment="0" applyProtection="0"/>
    <xf numFmtId="0" fontId="104" fillId="0" borderId="122" applyNumberFormat="0" applyFill="0" applyAlignment="0" applyProtection="0"/>
    <xf numFmtId="0" fontId="47" fillId="61" borderId="124"/>
    <xf numFmtId="171" fontId="47" fillId="62" borderId="119" applyNumberFormat="0" applyFont="0" applyBorder="0" applyAlignment="0" applyProtection="0">
      <alignment horizontal="right" vertical="center"/>
    </xf>
    <xf numFmtId="0" fontId="101" fillId="68" borderId="121" applyNumberFormat="0" applyAlignment="0" applyProtection="0"/>
    <xf numFmtId="0" fontId="103" fillId="0" borderId="122" applyNumberFormat="0" applyFill="0" applyAlignment="0" applyProtection="0"/>
    <xf numFmtId="0" fontId="102" fillId="68" borderId="121" applyNumberFormat="0" applyAlignment="0" applyProtection="0"/>
    <xf numFmtId="0" fontId="77" fillId="59" borderId="124">
      <alignment horizontal="right" vertical="center"/>
    </xf>
    <xf numFmtId="0" fontId="102" fillId="68" borderId="121" applyNumberFormat="0" applyAlignment="0" applyProtection="0"/>
    <xf numFmtId="0" fontId="95" fillId="81" borderId="121" applyNumberFormat="0" applyAlignment="0" applyProtection="0"/>
    <xf numFmtId="0" fontId="104" fillId="0" borderId="122" applyNumberFormat="0" applyFill="0" applyAlignment="0" applyProtection="0"/>
    <xf numFmtId="0" fontId="101" fillId="68" borderId="121" applyNumberFormat="0" applyAlignment="0" applyProtection="0"/>
    <xf numFmtId="0" fontId="91" fillId="81" borderId="120" applyNumberFormat="0" applyAlignment="0" applyProtection="0"/>
    <xf numFmtId="0" fontId="92" fillId="81" borderId="120" applyNumberFormat="0" applyAlignment="0" applyProtection="0"/>
    <xf numFmtId="4" fontId="78" fillId="58" borderId="124">
      <alignment horizontal="right" vertical="center"/>
    </xf>
    <xf numFmtId="0" fontId="101" fillId="68" borderId="121" applyNumberFormat="0" applyAlignment="0" applyProtection="0"/>
    <xf numFmtId="0" fontId="101" fillId="68" borderId="121" applyNumberFormat="0" applyAlignment="0" applyProtection="0"/>
    <xf numFmtId="0" fontId="103" fillId="0" borderId="122" applyNumberFormat="0" applyFill="0" applyAlignment="0" applyProtection="0"/>
    <xf numFmtId="0" fontId="87" fillId="84" borderId="123" applyNumberFormat="0" applyFont="0" applyAlignment="0" applyProtection="0"/>
    <xf numFmtId="0" fontId="96" fillId="81" borderId="121" applyNumberFormat="0" applyAlignment="0" applyProtection="0"/>
    <xf numFmtId="0" fontId="95" fillId="81" borderId="121" applyNumberFormat="0" applyAlignment="0" applyProtection="0"/>
    <xf numFmtId="0" fontId="87" fillId="84" borderId="123" applyNumberFormat="0" applyFont="0" applyAlignment="0" applyProtection="0"/>
    <xf numFmtId="0" fontId="10" fillId="84" borderId="123" applyNumberFormat="0" applyFont="0" applyAlignment="0" applyProtection="0"/>
    <xf numFmtId="0" fontId="104" fillId="0" borderId="122" applyNumberFormat="0" applyFill="0" applyAlignment="0" applyProtection="0"/>
    <xf numFmtId="0" fontId="78" fillId="58" borderId="124">
      <alignment horizontal="right" vertical="center"/>
    </xf>
    <xf numFmtId="0" fontId="96" fillId="81" borderId="121" applyNumberFormat="0" applyAlignment="0" applyProtection="0"/>
    <xf numFmtId="0" fontId="102" fillId="68" borderId="121" applyNumberFormat="0" applyAlignment="0" applyProtection="0"/>
    <xf numFmtId="0" fontId="101" fillId="68" borderId="121" applyNumberFormat="0" applyAlignment="0" applyProtection="0"/>
    <xf numFmtId="0" fontId="92" fillId="81" borderId="120" applyNumberForma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95" fillId="81" borderId="117" applyNumberFormat="0" applyAlignment="0" applyProtection="0"/>
    <xf numFmtId="0" fontId="96" fillId="81" borderId="117" applyNumberFormat="0" applyAlignment="0" applyProtection="0"/>
    <xf numFmtId="49" fontId="47" fillId="0" borderId="119" applyNumberFormat="0" applyFont="0" applyFill="0" applyBorder="0" applyProtection="0">
      <alignment horizontal="left" vertical="center" indent="2"/>
    </xf>
    <xf numFmtId="0" fontId="102" fillId="68" borderId="117" applyNumberFormat="0" applyAlignment="0" applyProtection="0"/>
    <xf numFmtId="0" fontId="102" fillId="68" borderId="117" applyNumberFormat="0" applyAlignment="0" applyProtection="0"/>
    <xf numFmtId="0" fontId="95" fillId="81" borderId="117" applyNumberFormat="0" applyAlignment="0" applyProtection="0"/>
    <xf numFmtId="4" fontId="78" fillId="58" borderId="124">
      <alignment horizontal="right" vertical="center"/>
    </xf>
    <xf numFmtId="0" fontId="102" fillId="68" borderId="121" applyNumberFormat="0" applyAlignment="0" applyProtection="0"/>
    <xf numFmtId="0" fontId="92" fillId="81" borderId="120" applyNumberFormat="0" applyAlignment="0" applyProtection="0"/>
    <xf numFmtId="0" fontId="92" fillId="81" borderId="116" applyNumberFormat="0" applyAlignment="0" applyProtection="0"/>
    <xf numFmtId="0" fontId="103" fillId="0" borderId="118" applyNumberFormat="0" applyFill="0" applyAlignment="0" applyProtection="0"/>
    <xf numFmtId="0" fontId="92" fillId="81" borderId="116" applyNumberFormat="0" applyAlignment="0" applyProtection="0"/>
    <xf numFmtId="0" fontId="101" fillId="68" borderId="117" applyNumberFormat="0" applyAlignment="0" applyProtection="0"/>
    <xf numFmtId="0" fontId="101" fillId="68" borderId="117" applyNumberFormat="0" applyAlignment="0" applyProtection="0"/>
    <xf numFmtId="0" fontId="102" fillId="68" borderId="121" applyNumberFormat="0" applyAlignment="0" applyProtection="0"/>
    <xf numFmtId="0" fontId="96" fillId="81" borderId="117" applyNumberFormat="0" applyAlignment="0" applyProtection="0"/>
    <xf numFmtId="0" fontId="101" fillId="68" borderId="117" applyNumberFormat="0" applyAlignment="0" applyProtection="0"/>
    <xf numFmtId="0" fontId="91" fillId="81" borderId="116" applyNumberFormat="0" applyAlignment="0" applyProtection="0"/>
    <xf numFmtId="0" fontId="96" fillId="81" borderId="117" applyNumberFormat="0" applyAlignment="0" applyProtection="0"/>
    <xf numFmtId="0" fontId="91" fillId="81" borderId="116" applyNumberFormat="0" applyAlignment="0" applyProtection="0"/>
    <xf numFmtId="0" fontId="47" fillId="0" borderId="114">
      <alignment horizontal="right" vertical="center"/>
    </xf>
    <xf numFmtId="0" fontId="47" fillId="0" borderId="114">
      <alignment horizontal="right" vertical="center"/>
    </xf>
    <xf numFmtId="0" fontId="47" fillId="0" borderId="114">
      <alignment horizontal="right" vertical="center"/>
    </xf>
    <xf numFmtId="0" fontId="47" fillId="0" borderId="114">
      <alignment horizontal="right" vertical="center"/>
    </xf>
    <xf numFmtId="0" fontId="47" fillId="0" borderId="114">
      <alignment horizontal="right" vertical="center"/>
    </xf>
    <xf numFmtId="0" fontId="47" fillId="0" borderId="114">
      <alignment horizontal="right" vertical="center"/>
    </xf>
    <xf numFmtId="4" fontId="47" fillId="0" borderId="114">
      <alignment horizontal="right" vertical="center"/>
    </xf>
    <xf numFmtId="4" fontId="47" fillId="0" borderId="114">
      <alignment horizontal="right" vertical="center"/>
    </xf>
    <xf numFmtId="4" fontId="47" fillId="0" borderId="114">
      <alignment horizontal="right" vertical="center"/>
    </xf>
    <xf numFmtId="4" fontId="47" fillId="0" borderId="114">
      <alignment horizontal="right" vertical="center"/>
    </xf>
    <xf numFmtId="4" fontId="47" fillId="0" borderId="114">
      <alignment horizontal="right" vertical="center"/>
    </xf>
    <xf numFmtId="4" fontId="47" fillId="0" borderId="114">
      <alignment horizontal="right" vertical="center"/>
    </xf>
    <xf numFmtId="4" fontId="47" fillId="0" borderId="114">
      <alignment horizontal="right" vertical="center"/>
    </xf>
    <xf numFmtId="4" fontId="47" fillId="0" borderId="114">
      <alignment horizontal="right" vertical="center"/>
    </xf>
    <xf numFmtId="4" fontId="47" fillId="0" borderId="114">
      <alignment horizontal="right" vertical="center"/>
    </xf>
    <xf numFmtId="4" fontId="47" fillId="0" borderId="114">
      <alignment horizontal="right" vertical="center"/>
    </xf>
    <xf numFmtId="0" fontId="101" fillId="68" borderId="117" applyNumberFormat="0" applyAlignment="0" applyProtection="0"/>
    <xf numFmtId="0" fontId="77" fillId="59" borderId="119">
      <alignment horizontal="right" vertical="center"/>
    </xf>
    <xf numFmtId="0" fontId="102" fillId="68" borderId="117" applyNumberFormat="0" applyAlignment="0" applyProtection="0"/>
    <xf numFmtId="0" fontId="92" fillId="81" borderId="116" applyNumberFormat="0" applyAlignment="0" applyProtection="0"/>
    <xf numFmtId="0" fontId="95" fillId="81" borderId="121" applyNumberFormat="0" applyAlignment="0" applyProtection="0"/>
    <xf numFmtId="0" fontId="103" fillId="0" borderId="118" applyNumberFormat="0" applyFill="0" applyAlignment="0" applyProtection="0"/>
    <xf numFmtId="0" fontId="104" fillId="0" borderId="118" applyNumberFormat="0" applyFill="0" applyAlignment="0" applyProtection="0"/>
    <xf numFmtId="0" fontId="10" fillId="84" borderId="123" applyNumberFormat="0" applyFont="0" applyAlignment="0" applyProtection="0"/>
    <xf numFmtId="0" fontId="78" fillId="58" borderId="119">
      <alignment horizontal="right" vertical="center"/>
    </xf>
    <xf numFmtId="0" fontId="91" fillId="81" borderId="120" applyNumberFormat="0" applyAlignment="0" applyProtection="0"/>
    <xf numFmtId="0" fontId="91" fillId="81" borderId="116" applyNumberFormat="0" applyAlignment="0" applyProtection="0"/>
    <xf numFmtId="0" fontId="92" fillId="81" borderId="116" applyNumberFormat="0" applyAlignment="0" applyProtection="0"/>
    <xf numFmtId="0" fontId="102" fillId="68" borderId="117" applyNumberFormat="0" applyAlignment="0" applyProtection="0"/>
    <xf numFmtId="0" fontId="92" fillId="81" borderId="116" applyNumberFormat="0" applyAlignment="0" applyProtection="0"/>
    <xf numFmtId="0" fontId="78" fillId="58" borderId="119">
      <alignment horizontal="right" vertical="center"/>
    </xf>
    <xf numFmtId="0" fontId="104" fillId="0" borderId="118" applyNumberFormat="0" applyFill="0" applyAlignment="0" applyProtection="0"/>
    <xf numFmtId="0" fontId="102" fillId="68" borderId="121" applyNumberFormat="0" applyAlignment="0" applyProtection="0"/>
    <xf numFmtId="0" fontId="92" fillId="81" borderId="116" applyNumberFormat="0" applyAlignment="0" applyProtection="0"/>
    <xf numFmtId="0" fontId="96" fillId="81" borderId="121" applyNumberFormat="0" applyAlignment="0" applyProtection="0"/>
    <xf numFmtId="0" fontId="104" fillId="0" borderId="122" applyNumberFormat="0" applyFill="0" applyAlignment="0" applyProtection="0"/>
    <xf numFmtId="0" fontId="103" fillId="0" borderId="122" applyNumberFormat="0" applyFill="0" applyAlignment="0" applyProtection="0"/>
    <xf numFmtId="0" fontId="92" fillId="81" borderId="120" applyNumberFormat="0" applyAlignment="0" applyProtection="0"/>
    <xf numFmtId="0" fontId="92" fillId="81" borderId="116" applyNumberFormat="0" applyAlignment="0" applyProtection="0"/>
    <xf numFmtId="0" fontId="102" fillId="68" borderId="117" applyNumberFormat="0" applyAlignment="0" applyProtection="0"/>
    <xf numFmtId="0" fontId="102" fillId="68" borderId="117" applyNumberFormat="0" applyAlignment="0" applyProtection="0"/>
    <xf numFmtId="0" fontId="104" fillId="0" borderId="118" applyNumberFormat="0" applyFill="0" applyAlignment="0" applyProtection="0"/>
    <xf numFmtId="0" fontId="101" fillId="68" borderId="117" applyNumberFormat="0" applyAlignment="0" applyProtection="0"/>
    <xf numFmtId="0" fontId="96" fillId="81" borderId="117" applyNumberFormat="0" applyAlignment="0" applyProtection="0"/>
    <xf numFmtId="0" fontId="96" fillId="81" borderId="117" applyNumberFormat="0" applyAlignment="0" applyProtection="0"/>
    <xf numFmtId="0" fontId="102" fillId="68" borderId="121" applyNumberFormat="0" applyAlignment="0" applyProtection="0"/>
    <xf numFmtId="0" fontId="10" fillId="84" borderId="115" applyNumberFormat="0" applyFont="0" applyAlignment="0" applyProtection="0"/>
    <xf numFmtId="0" fontId="77" fillId="59" borderId="119">
      <alignment horizontal="right" vertical="center"/>
    </xf>
    <xf numFmtId="0" fontId="92" fillId="81" borderId="120" applyNumberFormat="0" applyAlignment="0" applyProtection="0"/>
    <xf numFmtId="0" fontId="104" fillId="0" borderId="122" applyNumberFormat="0" applyFill="0" applyAlignment="0" applyProtection="0"/>
    <xf numFmtId="4" fontId="78" fillId="58" borderId="119">
      <alignment horizontal="right" vertical="center"/>
    </xf>
    <xf numFmtId="0" fontId="92" fillId="81" borderId="120" applyNumberFormat="0" applyAlignment="0" applyProtection="0"/>
    <xf numFmtId="0" fontId="92" fillId="81" borderId="116" applyNumberFormat="0" applyAlignment="0" applyProtection="0"/>
    <xf numFmtId="4" fontId="77" fillId="58" borderId="119">
      <alignment horizontal="right" vertical="center"/>
    </xf>
    <xf numFmtId="0" fontId="104" fillId="0" borderId="118" applyNumberFormat="0" applyFill="0" applyAlignment="0" applyProtection="0"/>
    <xf numFmtId="0" fontId="102" fillId="68" borderId="117" applyNumberFormat="0" applyAlignment="0" applyProtection="0"/>
    <xf numFmtId="0" fontId="103" fillId="0" borderId="122" applyNumberFormat="0" applyFill="0" applyAlignment="0" applyProtection="0"/>
    <xf numFmtId="4" fontId="47" fillId="0" borderId="119" applyFill="0" applyBorder="0" applyProtection="0">
      <alignment horizontal="right" vertical="center"/>
    </xf>
    <xf numFmtId="0" fontId="92" fillId="81" borderId="116" applyNumberFormat="0" applyAlignment="0" applyProtection="0"/>
    <xf numFmtId="0" fontId="95" fillId="81" borderId="117" applyNumberFormat="0" applyAlignment="0" applyProtection="0"/>
    <xf numFmtId="0" fontId="95" fillId="81" borderId="117" applyNumberFormat="0" applyAlignment="0" applyProtection="0"/>
    <xf numFmtId="0" fontId="96" fillId="81" borderId="117" applyNumberFormat="0" applyAlignment="0" applyProtection="0"/>
    <xf numFmtId="0" fontId="96" fillId="81" borderId="117" applyNumberFormat="0" applyAlignment="0" applyProtection="0"/>
    <xf numFmtId="4" fontId="77" fillId="59" borderId="119">
      <alignment horizontal="right" vertical="center"/>
    </xf>
    <xf numFmtId="0" fontId="95" fillId="81" borderId="121" applyNumberFormat="0" applyAlignment="0" applyProtection="0"/>
    <xf numFmtId="4" fontId="77" fillId="59" borderId="124">
      <alignment horizontal="right" vertical="center"/>
    </xf>
    <xf numFmtId="0" fontId="87" fillId="84" borderId="123" applyNumberFormat="0" applyFont="0" applyAlignment="0" applyProtection="0"/>
    <xf numFmtId="0" fontId="101" fillId="68" borderId="121" applyNumberFormat="0" applyAlignment="0" applyProtection="0"/>
    <xf numFmtId="0" fontId="10" fillId="84" borderId="123" applyNumberFormat="0" applyFont="0" applyAlignment="0" applyProtection="0"/>
    <xf numFmtId="4" fontId="77" fillId="59" borderId="124">
      <alignment horizontal="right" vertical="center"/>
    </xf>
    <xf numFmtId="0" fontId="77" fillId="59" borderId="124">
      <alignment horizontal="right" vertical="center"/>
    </xf>
    <xf numFmtId="0" fontId="104" fillId="0" borderId="122" applyNumberFormat="0" applyFill="0" applyAlignment="0" applyProtection="0"/>
    <xf numFmtId="49" fontId="47" fillId="0" borderId="119" applyNumberFormat="0" applyFont="0" applyFill="0" applyBorder="0" applyProtection="0">
      <alignment horizontal="left" vertical="center" indent="2"/>
    </xf>
    <xf numFmtId="0" fontId="92" fillId="81" borderId="120" applyNumberFormat="0" applyAlignment="0" applyProtection="0"/>
    <xf numFmtId="0" fontId="102" fillId="68" borderId="121" applyNumberFormat="0" applyAlignment="0" applyProtection="0"/>
    <xf numFmtId="4" fontId="47" fillId="61" borderId="119"/>
    <xf numFmtId="0" fontId="91" fillId="81" borderId="120" applyNumberFormat="0" applyAlignment="0" applyProtection="0"/>
    <xf numFmtId="0" fontId="96" fillId="81" borderId="121" applyNumberFormat="0" applyAlignment="0" applyProtection="0"/>
    <xf numFmtId="0" fontId="96" fillId="81" borderId="121" applyNumberFormat="0" applyAlignment="0" applyProtection="0"/>
    <xf numFmtId="0" fontId="47" fillId="0" borderId="119" applyNumberFormat="0" applyFill="0" applyAlignment="0" applyProtection="0"/>
    <xf numFmtId="0" fontId="47" fillId="0" borderId="119" applyNumberFormat="0" applyFill="0" applyAlignment="0" applyProtection="0"/>
    <xf numFmtId="0" fontId="102" fillId="68" borderId="117" applyNumberFormat="0" applyAlignment="0" applyProtection="0"/>
    <xf numFmtId="4" fontId="78" fillId="58" borderId="124">
      <alignment horizontal="right" vertical="center"/>
    </xf>
    <xf numFmtId="0" fontId="102" fillId="68" borderId="121" applyNumberFormat="0" applyAlignment="0" applyProtection="0"/>
    <xf numFmtId="0" fontId="10" fillId="84" borderId="115" applyNumberFormat="0" applyFont="0" applyAlignment="0" applyProtection="0"/>
    <xf numFmtId="0" fontId="10" fillId="84" borderId="115" applyNumberFormat="0" applyFont="0" applyAlignment="0" applyProtection="0"/>
    <xf numFmtId="0" fontId="101" fillId="68" borderId="117" applyNumberFormat="0" applyAlignment="0" applyProtection="0"/>
    <xf numFmtId="0" fontId="104" fillId="0" borderId="122" applyNumberFormat="0" applyFill="0" applyAlignment="0" applyProtection="0"/>
    <xf numFmtId="0" fontId="92" fillId="81" borderId="116" applyNumberFormat="0" applyAlignment="0" applyProtection="0"/>
    <xf numFmtId="0" fontId="103" fillId="0" borderId="118" applyNumberFormat="0" applyFill="0" applyAlignment="0" applyProtection="0"/>
    <xf numFmtId="0" fontId="92" fillId="81" borderId="116" applyNumberFormat="0" applyAlignment="0" applyProtection="0"/>
    <xf numFmtId="0" fontId="77" fillId="59" borderId="124">
      <alignment horizontal="right" vertical="center"/>
    </xf>
    <xf numFmtId="0" fontId="95" fillId="81" borderId="121" applyNumberFormat="0" applyAlignment="0" applyProtection="0"/>
    <xf numFmtId="0" fontId="77" fillId="58" borderId="124">
      <alignment horizontal="right" vertical="center"/>
    </xf>
    <xf numFmtId="0" fontId="104" fillId="0" borderId="118" applyNumberFormat="0" applyFill="0" applyAlignment="0" applyProtection="0"/>
    <xf numFmtId="0" fontId="101" fillId="68" borderId="117" applyNumberFormat="0" applyAlignment="0" applyProtection="0"/>
    <xf numFmtId="0" fontId="78" fillId="58" borderId="124">
      <alignment horizontal="right" vertical="center"/>
    </xf>
    <xf numFmtId="0" fontId="95" fillId="81" borderId="117" applyNumberFormat="0" applyAlignment="0" applyProtection="0"/>
    <xf numFmtId="0" fontId="95" fillId="81" borderId="117" applyNumberFormat="0" applyAlignment="0" applyProtection="0"/>
    <xf numFmtId="0" fontId="10"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91" fillId="81" borderId="116" applyNumberFormat="0" applyAlignment="0" applyProtection="0"/>
    <xf numFmtId="0" fontId="104" fillId="0" borderId="118" applyNumberFormat="0" applyFill="0" applyAlignment="0" applyProtection="0"/>
    <xf numFmtId="0" fontId="103" fillId="0" borderId="118" applyNumberFormat="0" applyFill="0" applyAlignment="0" applyProtection="0"/>
    <xf numFmtId="0" fontId="91" fillId="81" borderId="116" applyNumberFormat="0" applyAlignment="0" applyProtection="0"/>
    <xf numFmtId="0" fontId="96" fillId="81" borderId="117" applyNumberFormat="0" applyAlignment="0" applyProtection="0"/>
    <xf numFmtId="0" fontId="102" fillId="68" borderId="117" applyNumberFormat="0" applyAlignment="0" applyProtection="0"/>
    <xf numFmtId="0" fontId="91" fillId="81" borderId="116" applyNumberFormat="0" applyAlignment="0" applyProtection="0"/>
    <xf numFmtId="0" fontId="96" fillId="81" borderId="117" applyNumberFormat="0" applyAlignment="0" applyProtection="0"/>
    <xf numFmtId="0" fontId="103" fillId="0" borderId="118" applyNumberFormat="0" applyFill="0" applyAlignment="0" applyProtection="0"/>
    <xf numFmtId="4" fontId="77" fillId="59" borderId="119">
      <alignment horizontal="right" vertical="center"/>
    </xf>
    <xf numFmtId="0" fontId="102" fillId="68" borderId="117" applyNumberFormat="0" applyAlignment="0" applyProtection="0"/>
    <xf numFmtId="0" fontId="78" fillId="58" borderId="119">
      <alignment horizontal="right" vertical="center"/>
    </xf>
    <xf numFmtId="0" fontId="92" fillId="81" borderId="116" applyNumberFormat="0" applyAlignment="0" applyProtection="0"/>
    <xf numFmtId="49" fontId="47" fillId="0" borderId="119" applyNumberFormat="0" applyFont="0" applyFill="0" applyBorder="0" applyProtection="0">
      <alignment horizontal="left" vertical="center" indent="2"/>
    </xf>
    <xf numFmtId="0" fontId="104" fillId="0" borderId="118" applyNumberFormat="0" applyFill="0" applyAlignment="0" applyProtection="0"/>
    <xf numFmtId="0" fontId="96" fillId="81" borderId="117" applyNumberFormat="0" applyAlignment="0" applyProtection="0"/>
    <xf numFmtId="0" fontId="104" fillId="0" borderId="118" applyNumberFormat="0" applyFill="0" applyAlignment="0" applyProtection="0"/>
    <xf numFmtId="0" fontId="104" fillId="0" borderId="122" applyNumberFormat="0" applyFill="0" applyAlignment="0" applyProtection="0"/>
    <xf numFmtId="0" fontId="102" fillId="68" borderId="121" applyNumberFormat="0" applyAlignment="0" applyProtection="0"/>
    <xf numFmtId="0" fontId="101" fillId="68" borderId="121" applyNumberFormat="0" applyAlignment="0" applyProtection="0"/>
    <xf numFmtId="0" fontId="101" fillId="68" borderId="121" applyNumberFormat="0" applyAlignment="0" applyProtection="0"/>
    <xf numFmtId="4" fontId="77" fillId="59" borderId="119">
      <alignment horizontal="right" vertical="center"/>
    </xf>
    <xf numFmtId="0" fontId="91" fillId="81" borderId="116" applyNumberFormat="0" applyAlignment="0" applyProtection="0"/>
    <xf numFmtId="0" fontId="102" fillId="68" borderId="121" applyNumberFormat="0" applyAlignment="0" applyProtection="0"/>
    <xf numFmtId="0" fontId="103" fillId="0" borderId="122" applyNumberFormat="0" applyFill="0" applyAlignment="0" applyProtection="0"/>
    <xf numFmtId="0" fontId="95" fillId="81" borderId="121" applyNumberFormat="0" applyAlignment="0" applyProtection="0"/>
    <xf numFmtId="0" fontId="87" fillId="84" borderId="123" applyNumberFormat="0" applyFont="0" applyAlignment="0" applyProtection="0"/>
    <xf numFmtId="0" fontId="96" fillId="81" borderId="121" applyNumberFormat="0" applyAlignment="0" applyProtection="0"/>
    <xf numFmtId="0" fontId="104" fillId="0" borderId="122" applyNumberFormat="0" applyFill="0" applyAlignment="0" applyProtection="0"/>
    <xf numFmtId="0" fontId="101" fillId="68" borderId="121" applyNumberFormat="0" applyAlignment="0" applyProtection="0"/>
    <xf numFmtId="0" fontId="96" fillId="81" borderId="121" applyNumberFormat="0" applyAlignment="0" applyProtection="0"/>
    <xf numFmtId="0" fontId="104" fillId="0" borderId="122" applyNumberFormat="0" applyFill="0" applyAlignment="0" applyProtection="0"/>
    <xf numFmtId="0" fontId="102" fillId="68" borderId="121" applyNumberFormat="0" applyAlignment="0" applyProtection="0"/>
    <xf numFmtId="4" fontId="78" fillId="58" borderId="124">
      <alignment horizontal="right" vertical="center"/>
    </xf>
    <xf numFmtId="0" fontId="92" fillId="81" borderId="120" applyNumberForma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10" fillId="84" borderId="115" applyNumberFormat="0" applyFont="0" applyAlignment="0" applyProtection="0"/>
    <xf numFmtId="0" fontId="10" fillId="84" borderId="115" applyNumberFormat="0" applyFont="0" applyAlignment="0" applyProtection="0"/>
    <xf numFmtId="0" fontId="96" fillId="81" borderId="121" applyNumberFormat="0" applyAlignment="0" applyProtection="0"/>
    <xf numFmtId="4" fontId="78" fillId="58" borderId="124">
      <alignment horizontal="right" vertical="center"/>
    </xf>
    <xf numFmtId="0" fontId="102" fillId="68" borderId="121" applyNumberForma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10" fillId="84" borderId="115" applyNumberFormat="0" applyFont="0" applyAlignment="0" applyProtection="0"/>
    <xf numFmtId="0" fontId="10" fillId="84" borderId="115" applyNumberFormat="0" applyFont="0" applyAlignment="0" applyProtection="0"/>
    <xf numFmtId="0" fontId="10" fillId="84" borderId="115" applyNumberFormat="0" applyFont="0" applyAlignment="0" applyProtection="0"/>
    <xf numFmtId="0" fontId="91" fillId="81" borderId="120" applyNumberFormat="0" applyAlignment="0" applyProtection="0"/>
    <xf numFmtId="0" fontId="91" fillId="81" borderId="116" applyNumberFormat="0" applyAlignment="0" applyProtection="0"/>
    <xf numFmtId="0" fontId="10" fillId="84" borderId="123" applyNumberFormat="0" applyFont="0" applyAlignment="0" applyProtection="0"/>
    <xf numFmtId="0" fontId="95" fillId="81" borderId="117" applyNumberFormat="0" applyAlignment="0" applyProtection="0"/>
    <xf numFmtId="0" fontId="77" fillId="58" borderId="119">
      <alignment horizontal="right" vertical="center"/>
    </xf>
    <xf numFmtId="0" fontId="102" fillId="68" borderId="117"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103" fillId="0" borderId="118" applyNumberFormat="0" applyFill="0" applyAlignment="0" applyProtection="0"/>
    <xf numFmtId="0" fontId="104" fillId="0" borderId="118" applyNumberFormat="0" applyFill="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104" fillId="0" borderId="118" applyNumberFormat="0" applyFill="0" applyAlignment="0" applyProtection="0"/>
    <xf numFmtId="0" fontId="92" fillId="81" borderId="120" applyNumberFormat="0" applyAlignment="0" applyProtection="0"/>
    <xf numFmtId="0" fontId="102" fillId="68" borderId="117" applyNumberFormat="0" applyAlignment="0" applyProtection="0"/>
    <xf numFmtId="0" fontId="91" fillId="81" borderId="116" applyNumberFormat="0" applyAlignment="0" applyProtection="0"/>
    <xf numFmtId="0" fontId="101" fillId="68" borderId="117" applyNumberFormat="0" applyAlignment="0" applyProtection="0"/>
    <xf numFmtId="0" fontId="92" fillId="81" borderId="120" applyNumberFormat="0" applyAlignment="0" applyProtection="0"/>
    <xf numFmtId="4" fontId="77" fillId="59" borderId="119">
      <alignment horizontal="right" vertical="center"/>
    </xf>
    <xf numFmtId="49" fontId="47" fillId="0" borderId="119" applyNumberFormat="0" applyFont="0" applyFill="0" applyBorder="0" applyProtection="0">
      <alignment horizontal="left" vertical="center" indent="2"/>
    </xf>
    <xf numFmtId="0" fontId="96" fillId="81" borderId="117" applyNumberFormat="0" applyAlignment="0" applyProtection="0"/>
    <xf numFmtId="4" fontId="77" fillId="58" borderId="124">
      <alignment horizontal="right" vertical="center"/>
    </xf>
    <xf numFmtId="0" fontId="102" fillId="68" borderId="121" applyNumberFormat="0" applyAlignment="0" applyProtection="0"/>
    <xf numFmtId="49" fontId="76" fillId="0" borderId="124" applyNumberFormat="0" applyFill="0" applyBorder="0" applyProtection="0">
      <alignment horizontal="left" vertical="center"/>
    </xf>
    <xf numFmtId="0" fontId="104" fillId="0" borderId="122" applyNumberFormat="0" applyFill="0" applyAlignment="0" applyProtection="0"/>
    <xf numFmtId="49" fontId="76" fillId="0" borderId="124" applyNumberFormat="0" applyFill="0" applyBorder="0" applyProtection="0">
      <alignment horizontal="left" vertical="center"/>
    </xf>
    <xf numFmtId="171" fontId="47" fillId="62" borderId="124" applyNumberFormat="0" applyFont="0" applyBorder="0" applyAlignment="0" applyProtection="0">
      <alignment horizontal="right" vertical="center"/>
    </xf>
    <xf numFmtId="0" fontId="102" fillId="68" borderId="121" applyNumberFormat="0" applyAlignment="0" applyProtection="0"/>
    <xf numFmtId="0" fontId="92" fillId="81" borderId="120" applyNumberFormat="0" applyAlignment="0" applyProtection="0"/>
    <xf numFmtId="0" fontId="95" fillId="81" borderId="121" applyNumberFormat="0" applyAlignment="0" applyProtection="0"/>
    <xf numFmtId="0" fontId="95" fillId="81" borderId="117" applyNumberFormat="0" applyAlignment="0" applyProtection="0"/>
    <xf numFmtId="0" fontId="91" fillId="81" borderId="116" applyNumberFormat="0" applyAlignment="0" applyProtection="0"/>
    <xf numFmtId="0" fontId="95" fillId="81" borderId="121" applyNumberFormat="0" applyAlignment="0" applyProtection="0"/>
    <xf numFmtId="49" fontId="47" fillId="0" borderId="119" applyNumberFormat="0" applyFont="0" applyFill="0" applyBorder="0" applyProtection="0">
      <alignment horizontal="left" vertical="center" indent="2"/>
    </xf>
    <xf numFmtId="4" fontId="78" fillId="58" borderId="119">
      <alignment horizontal="right" vertical="center"/>
    </xf>
    <xf numFmtId="4" fontId="77" fillId="58" borderId="119">
      <alignment horizontal="right" vertical="center"/>
    </xf>
    <xf numFmtId="0" fontId="102" fillId="68" borderId="117"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95" fillId="81" borderId="117" applyNumberFormat="0" applyAlignment="0" applyProtection="0"/>
    <xf numFmtId="0" fontId="95" fillId="81" borderId="117" applyNumberFormat="0" applyAlignment="0" applyProtection="0"/>
    <xf numFmtId="0" fontId="104" fillId="0" borderId="122" applyNumberFormat="0" applyFill="0" applyAlignment="0" applyProtection="0"/>
    <xf numFmtId="0" fontId="77" fillId="59" borderId="119">
      <alignment horizontal="right" vertical="center"/>
    </xf>
    <xf numFmtId="0" fontId="104" fillId="0" borderId="118" applyNumberFormat="0" applyFill="0" applyAlignment="0" applyProtection="0"/>
    <xf numFmtId="0" fontId="77" fillId="59" borderId="124">
      <alignment horizontal="right" vertical="center"/>
    </xf>
    <xf numFmtId="0" fontId="92" fillId="81" borderId="116" applyNumberFormat="0" applyAlignment="0" applyProtection="0"/>
    <xf numFmtId="0" fontId="104" fillId="0" borderId="118" applyNumberFormat="0" applyFill="0" applyAlignment="0" applyProtection="0"/>
    <xf numFmtId="0" fontId="102" fillId="68" borderId="117" applyNumberFormat="0" applyAlignment="0" applyProtection="0"/>
    <xf numFmtId="0" fontId="103" fillId="0" borderId="118" applyNumberFormat="0" applyFill="0" applyAlignment="0" applyProtection="0"/>
    <xf numFmtId="0" fontId="102" fillId="68" borderId="117" applyNumberFormat="0" applyAlignment="0" applyProtection="0"/>
    <xf numFmtId="0" fontId="95" fillId="81" borderId="117" applyNumberFormat="0" applyAlignment="0" applyProtection="0"/>
    <xf numFmtId="0" fontId="95" fillId="81" borderId="117" applyNumberFormat="0" applyAlignment="0" applyProtection="0"/>
    <xf numFmtId="0" fontId="91" fillId="81" borderId="116" applyNumberFormat="0" applyAlignment="0" applyProtection="0"/>
    <xf numFmtId="0" fontId="102" fillId="68" borderId="121" applyNumberFormat="0" applyAlignment="0" applyProtection="0"/>
    <xf numFmtId="0" fontId="77" fillId="59" borderId="124">
      <alignment horizontal="right" vertical="center"/>
    </xf>
    <xf numFmtId="0" fontId="95" fillId="81" borderId="121" applyNumberFormat="0" applyAlignment="0" applyProtection="0"/>
    <xf numFmtId="0" fontId="96" fillId="81" borderId="117" applyNumberFormat="0" applyAlignment="0" applyProtection="0"/>
    <xf numFmtId="4" fontId="77" fillId="58" borderId="119">
      <alignment horizontal="right" vertical="center"/>
    </xf>
    <xf numFmtId="0" fontId="92" fillId="81" borderId="116" applyNumberFormat="0" applyAlignment="0" applyProtection="0"/>
    <xf numFmtId="4" fontId="78" fillId="58" borderId="119">
      <alignment horizontal="right" vertical="center"/>
    </xf>
    <xf numFmtId="0" fontId="77" fillId="59" borderId="119">
      <alignment horizontal="right" vertical="center"/>
    </xf>
    <xf numFmtId="4" fontId="77" fillId="59" borderId="119">
      <alignment horizontal="right" vertical="center"/>
    </xf>
    <xf numFmtId="0" fontId="102" fillId="68" borderId="117" applyNumberFormat="0" applyAlignment="0" applyProtection="0"/>
    <xf numFmtId="0" fontId="77" fillId="58" borderId="119">
      <alignment horizontal="right" vertical="center"/>
    </xf>
    <xf numFmtId="0" fontId="96" fillId="81" borderId="117" applyNumberFormat="0" applyAlignment="0" applyProtection="0"/>
    <xf numFmtId="0" fontId="96" fillId="81" borderId="117" applyNumberFormat="0" applyAlignment="0" applyProtection="0"/>
    <xf numFmtId="0" fontId="101" fillId="68" borderId="111" applyNumberFormat="0" applyAlignment="0" applyProtection="0"/>
    <xf numFmtId="0" fontId="91" fillId="81" borderId="116"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91" fillId="81" borderId="116" applyNumberFormat="0" applyAlignment="0" applyProtection="0"/>
    <xf numFmtId="0" fontId="101" fillId="68" borderId="117" applyNumberFormat="0" applyAlignment="0" applyProtection="0"/>
    <xf numFmtId="0" fontId="104" fillId="0" borderId="118" applyNumberFormat="0" applyFill="0" applyAlignment="0" applyProtection="0"/>
    <xf numFmtId="0" fontId="91" fillId="81" borderId="116" applyNumberFormat="0" applyAlignment="0" applyProtection="0"/>
    <xf numFmtId="0" fontId="103" fillId="0" borderId="118" applyNumberFormat="0" applyFill="0" applyAlignment="0" applyProtection="0"/>
    <xf numFmtId="0" fontId="103" fillId="0" borderId="122" applyNumberFormat="0" applyFill="0" applyAlignment="0" applyProtection="0"/>
    <xf numFmtId="0" fontId="96" fillId="81" borderId="117" applyNumberFormat="0" applyAlignment="0" applyProtection="0"/>
    <xf numFmtId="0" fontId="96" fillId="81" borderId="117" applyNumberFormat="0" applyAlignment="0" applyProtection="0"/>
    <xf numFmtId="0" fontId="104" fillId="0" borderId="118" applyNumberFormat="0" applyFill="0" applyAlignment="0" applyProtection="0"/>
    <xf numFmtId="0" fontId="96" fillId="81" borderId="121" applyNumberFormat="0" applyAlignment="0" applyProtection="0"/>
    <xf numFmtId="0" fontId="87" fillId="84" borderId="123" applyNumberFormat="0" applyFont="0" applyAlignment="0" applyProtection="0"/>
    <xf numFmtId="0" fontId="87" fillId="84" borderId="123" applyNumberFormat="0" applyFont="0" applyAlignment="0" applyProtection="0"/>
    <xf numFmtId="0" fontId="87" fillId="84" borderId="123" applyNumberFormat="0" applyFont="0" applyAlignment="0" applyProtection="0"/>
    <xf numFmtId="0" fontId="92" fillId="81" borderId="116" applyNumberFormat="0" applyAlignment="0" applyProtection="0"/>
    <xf numFmtId="0" fontId="95" fillId="81" borderId="117" applyNumberFormat="0" applyAlignment="0" applyProtection="0"/>
    <xf numFmtId="0" fontId="96" fillId="81" borderId="117" applyNumberFormat="0" applyAlignment="0" applyProtection="0"/>
    <xf numFmtId="0" fontId="95" fillId="81" borderId="117" applyNumberFormat="0" applyAlignment="0" applyProtection="0"/>
    <xf numFmtId="0" fontId="102" fillId="68" borderId="117" applyNumberFormat="0" applyAlignment="0" applyProtection="0"/>
    <xf numFmtId="0" fontId="104" fillId="0" borderId="118" applyNumberFormat="0" applyFill="0" applyAlignment="0" applyProtection="0"/>
    <xf numFmtId="0" fontId="92" fillId="81" borderId="116" applyNumberFormat="0" applyAlignment="0" applyProtection="0"/>
    <xf numFmtId="4" fontId="77" fillId="58" borderId="119">
      <alignment horizontal="right" vertical="center"/>
    </xf>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92" fillId="81" borderId="116" applyNumberFormat="0" applyAlignment="0" applyProtection="0"/>
    <xf numFmtId="0" fontId="102" fillId="68" borderId="117" applyNumberFormat="0" applyAlignment="0" applyProtection="0"/>
    <xf numFmtId="0" fontId="77" fillId="58" borderId="119">
      <alignment horizontal="right" vertical="center"/>
    </xf>
    <xf numFmtId="0" fontId="92" fillId="81" borderId="116" applyNumberFormat="0" applyAlignment="0" applyProtection="0"/>
    <xf numFmtId="0" fontId="77" fillId="59" borderId="119">
      <alignment horizontal="right" vertical="center"/>
    </xf>
    <xf numFmtId="4" fontId="77" fillId="59" borderId="119">
      <alignment horizontal="right" vertical="center"/>
    </xf>
    <xf numFmtId="0" fontId="96"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1" fillId="81" borderId="120" applyNumberFormat="0" applyAlignment="0" applyProtection="0"/>
    <xf numFmtId="0" fontId="91" fillId="81" borderId="116" applyNumberFormat="0" applyAlignment="0" applyProtection="0"/>
    <xf numFmtId="0" fontId="102" fillId="68" borderId="117" applyNumberFormat="0" applyAlignment="0" applyProtection="0"/>
    <xf numFmtId="0" fontId="95" fillId="81" borderId="117" applyNumberFormat="0" applyAlignment="0" applyProtection="0"/>
    <xf numFmtId="0" fontId="91" fillId="81" borderId="116" applyNumberFormat="0" applyAlignment="0" applyProtection="0"/>
    <xf numFmtId="0" fontId="96" fillId="81" borderId="117" applyNumberFormat="0" applyAlignment="0" applyProtection="0"/>
    <xf numFmtId="0" fontId="95" fillId="81" borderId="117" applyNumberFormat="0" applyAlignment="0" applyProtection="0"/>
    <xf numFmtId="0" fontId="10" fillId="84" borderId="123"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96" fillId="81" borderId="117" applyNumberFormat="0" applyAlignment="0" applyProtection="0"/>
    <xf numFmtId="0" fontId="103" fillId="0" borderId="122" applyNumberFormat="0" applyFill="0" applyAlignment="0" applyProtection="0"/>
    <xf numFmtId="0" fontId="95" fillId="81" borderId="121" applyNumberFormat="0" applyAlignment="0" applyProtection="0"/>
    <xf numFmtId="0" fontId="96" fillId="81" borderId="117" applyNumberFormat="0" applyAlignment="0" applyProtection="0"/>
    <xf numFmtId="0" fontId="102" fillId="68" borderId="121" applyNumberFormat="0" applyAlignment="0" applyProtection="0"/>
    <xf numFmtId="0" fontId="96" fillId="81" borderId="117" applyNumberFormat="0" applyAlignment="0" applyProtection="0"/>
    <xf numFmtId="0" fontId="95" fillId="81" borderId="117" applyNumberFormat="0" applyAlignment="0" applyProtection="0"/>
    <xf numFmtId="0" fontId="102" fillId="68" borderId="117" applyNumberFormat="0" applyAlignment="0" applyProtection="0"/>
    <xf numFmtId="0" fontId="10" fillId="84" borderId="115" applyNumberFormat="0" applyFont="0" applyAlignment="0" applyProtection="0"/>
    <xf numFmtId="0" fontId="47" fillId="0" borderId="124" applyNumberFormat="0" applyFill="0" applyAlignment="0" applyProtection="0"/>
    <xf numFmtId="0" fontId="95" fillId="81" borderId="117" applyNumberFormat="0" applyAlignment="0" applyProtection="0"/>
    <xf numFmtId="0" fontId="92" fillId="81" borderId="116"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118" applyNumberFormat="0" applyFill="0" applyAlignment="0" applyProtection="0"/>
    <xf numFmtId="0" fontId="2" fillId="0" borderId="0"/>
    <xf numFmtId="0" fontId="103" fillId="0" borderId="118"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81" borderId="121" applyNumberFormat="0" applyAlignment="0" applyProtection="0"/>
    <xf numFmtId="0" fontId="2" fillId="0" borderId="0"/>
    <xf numFmtId="0" fontId="2" fillId="0" borderId="0"/>
    <xf numFmtId="0" fontId="103" fillId="0" borderId="122" applyNumberFormat="0" applyFill="0" applyAlignment="0" applyProtection="0"/>
    <xf numFmtId="0" fontId="96" fillId="81" borderId="121" applyNumberFormat="0" applyAlignment="0" applyProtection="0"/>
    <xf numFmtId="0" fontId="104" fillId="0" borderId="122" applyNumberFormat="0" applyFill="0" applyAlignment="0" applyProtection="0"/>
    <xf numFmtId="0" fontId="101" fillId="68" borderId="121" applyNumberFormat="0" applyAlignment="0" applyProtection="0"/>
    <xf numFmtId="0" fontId="92" fillId="81" borderId="120" applyNumberFormat="0" applyAlignment="0" applyProtection="0"/>
    <xf numFmtId="4" fontId="47" fillId="0" borderId="119">
      <alignment horizontal="right" vertical="center"/>
    </xf>
    <xf numFmtId="0" fontId="87" fillId="84" borderId="115" applyNumberFormat="0" applyFont="0" applyAlignment="0" applyProtection="0"/>
    <xf numFmtId="4" fontId="77" fillId="59" borderId="124">
      <alignment horizontal="right" vertical="center"/>
    </xf>
    <xf numFmtId="4" fontId="77" fillId="58" borderId="124">
      <alignment horizontal="right" vertical="center"/>
    </xf>
    <xf numFmtId="0" fontId="77" fillId="59" borderId="124">
      <alignment horizontal="right" vertical="center"/>
    </xf>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10" fillId="84" borderId="115" applyNumberFormat="0" applyFont="0" applyAlignment="0" applyProtection="0"/>
    <xf numFmtId="0" fontId="102" fillId="68" borderId="121" applyNumberFormat="0" applyAlignment="0" applyProtection="0"/>
    <xf numFmtId="0" fontId="91" fillId="81" borderId="120" applyNumberFormat="0" applyAlignment="0" applyProtection="0"/>
    <xf numFmtId="0" fontId="96" fillId="81" borderId="117" applyNumberFormat="0" applyAlignment="0" applyProtection="0"/>
    <xf numFmtId="0" fontId="91" fillId="81" borderId="116" applyNumberFormat="0" applyAlignment="0" applyProtection="0"/>
    <xf numFmtId="0" fontId="91" fillId="81" borderId="116" applyNumberFormat="0" applyAlignment="0" applyProtection="0"/>
    <xf numFmtId="0" fontId="95" fillId="81" borderId="117" applyNumberFormat="0" applyAlignment="0" applyProtection="0"/>
    <xf numFmtId="4" fontId="78" fillId="58" borderId="119">
      <alignment horizontal="right" vertical="center"/>
    </xf>
    <xf numFmtId="49" fontId="47" fillId="0" borderId="119" applyNumberFormat="0" applyFont="0" applyFill="0" applyBorder="0" applyProtection="0">
      <alignment horizontal="left" vertical="center" indent="2"/>
    </xf>
    <xf numFmtId="4" fontId="77" fillId="58" borderId="119">
      <alignment horizontal="right" vertical="center"/>
    </xf>
    <xf numFmtId="0" fontId="92" fillId="81" borderId="116" applyNumberFormat="0" applyAlignment="0" applyProtection="0"/>
    <xf numFmtId="0" fontId="92" fillId="81" borderId="116"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92" fillId="81" borderId="116" applyNumberFormat="0" applyAlignment="0" applyProtection="0"/>
    <xf numFmtId="0" fontId="102" fillId="68" borderId="117" applyNumberFormat="0" applyAlignment="0" applyProtection="0"/>
    <xf numFmtId="0" fontId="104" fillId="0" borderId="118" applyNumberFormat="0" applyFill="0" applyAlignment="0" applyProtection="0"/>
    <xf numFmtId="0" fontId="103" fillId="0" borderId="118" applyNumberFormat="0" applyFill="0" applyAlignment="0" applyProtection="0"/>
    <xf numFmtId="0" fontId="104" fillId="0" borderId="118" applyNumberFormat="0" applyFill="0" applyAlignment="0" applyProtection="0"/>
    <xf numFmtId="0" fontId="96" fillId="81" borderId="117" applyNumberFormat="0" applyAlignment="0" applyProtection="0"/>
    <xf numFmtId="0" fontId="101" fillId="68" borderId="117" applyNumberFormat="0" applyAlignment="0" applyProtection="0"/>
    <xf numFmtId="0" fontId="96" fillId="81" borderId="117" applyNumberFormat="0" applyAlignment="0" applyProtection="0"/>
    <xf numFmtId="0" fontId="101" fillId="68" borderId="117" applyNumberFormat="0" applyAlignment="0" applyProtection="0"/>
    <xf numFmtId="0" fontId="103" fillId="0" borderId="118" applyNumberFormat="0" applyFill="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92" fillId="81" borderId="12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5" fillId="81" borderId="121"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95" fillId="81" borderId="121" applyNumberFormat="0" applyAlignment="0" applyProtection="0"/>
    <xf numFmtId="0" fontId="92" fillId="81" borderId="116"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4" fillId="0" borderId="118" applyNumberFormat="0" applyFill="0" applyAlignment="0" applyProtection="0"/>
    <xf numFmtId="0" fontId="102" fillId="68" borderId="117" applyNumberFormat="0" applyAlignment="0" applyProtection="0"/>
    <xf numFmtId="0" fontId="96" fillId="81" borderId="117" applyNumberFormat="0" applyAlignment="0" applyProtection="0"/>
    <xf numFmtId="0" fontId="103" fillId="0" borderId="118" applyNumberFormat="0" applyFill="0" applyAlignment="0" applyProtection="0"/>
    <xf numFmtId="0" fontId="92" fillId="81" borderId="116" applyNumberFormat="0" applyAlignment="0" applyProtection="0"/>
    <xf numFmtId="0" fontId="77" fillId="59" borderId="119">
      <alignment horizontal="right" vertical="center"/>
    </xf>
    <xf numFmtId="0" fontId="101" fillId="68" borderId="117" applyNumberFormat="0" applyAlignment="0" applyProtection="0"/>
    <xf numFmtId="0" fontId="101" fillId="68" borderId="117" applyNumberFormat="0" applyAlignment="0" applyProtection="0"/>
    <xf numFmtId="0" fontId="102" fillId="68" borderId="117" applyNumberFormat="0" applyAlignment="0" applyProtection="0"/>
    <xf numFmtId="4" fontId="77" fillId="59" borderId="119">
      <alignment horizontal="right" vertical="center"/>
    </xf>
    <xf numFmtId="0" fontId="87" fillId="84" borderId="115" applyNumberFormat="0" applyFont="0" applyAlignment="0" applyProtection="0"/>
    <xf numFmtId="0" fontId="96" fillId="81" borderId="121" applyNumberFormat="0" applyAlignment="0" applyProtection="0"/>
    <xf numFmtId="0" fontId="102" fillId="68" borderId="117" applyNumberFormat="0" applyAlignment="0" applyProtection="0"/>
    <xf numFmtId="0" fontId="95" fillId="81" borderId="117" applyNumberFormat="0" applyAlignment="0" applyProtection="0"/>
    <xf numFmtId="0" fontId="102" fillId="68" borderId="117" applyNumberFormat="0" applyAlignment="0" applyProtection="0"/>
    <xf numFmtId="0" fontId="104" fillId="0" borderId="118" applyNumberFormat="0" applyFill="0" applyAlignment="0" applyProtection="0"/>
    <xf numFmtId="0" fontId="96" fillId="81" borderId="117" applyNumberFormat="0" applyAlignment="0" applyProtection="0"/>
    <xf numFmtId="0" fontId="104" fillId="0" borderId="122"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1" fillId="68" borderId="117" applyNumberFormat="0" applyAlignment="0" applyProtection="0"/>
    <xf numFmtId="0" fontId="10" fillId="84" borderId="115" applyNumberFormat="0" applyFont="0" applyAlignment="0" applyProtection="0"/>
    <xf numFmtId="4" fontId="78" fillId="58" borderId="119">
      <alignment horizontal="right" vertical="center"/>
    </xf>
    <xf numFmtId="0" fontId="96" fillId="81" borderId="117" applyNumberFormat="0" applyAlignment="0" applyProtection="0"/>
    <xf numFmtId="0" fontId="101" fillId="68" borderId="121" applyNumberFormat="0" applyAlignment="0" applyProtection="0"/>
    <xf numFmtId="0" fontId="77" fillId="59" borderId="119">
      <alignment horizontal="right" vertical="center"/>
    </xf>
    <xf numFmtId="0" fontId="101" fillId="68" borderId="117" applyNumberFormat="0" applyAlignment="0" applyProtection="0"/>
    <xf numFmtId="0" fontId="87" fillId="84" borderId="115" applyNumberFormat="0" applyFont="0" applyAlignment="0" applyProtection="0"/>
    <xf numFmtId="0" fontId="87" fillId="84" borderId="123" applyNumberFormat="0" applyFont="0" applyAlignment="0" applyProtection="0"/>
    <xf numFmtId="0" fontId="96" fillId="81" borderId="121" applyNumberFormat="0" applyAlignment="0" applyProtection="0"/>
    <xf numFmtId="0" fontId="104" fillId="0" borderId="122" applyNumberFormat="0" applyFill="0" applyAlignment="0" applyProtection="0"/>
    <xf numFmtId="0" fontId="92" fillId="81" borderId="116" applyNumberFormat="0" applyAlignment="0" applyProtection="0"/>
    <xf numFmtId="0" fontId="2" fillId="0" borderId="0"/>
    <xf numFmtId="0" fontId="95" fillId="81" borderId="117" applyNumberFormat="0" applyAlignment="0" applyProtection="0"/>
    <xf numFmtId="0" fontId="2" fillId="0" borderId="0"/>
    <xf numFmtId="0" fontId="2" fillId="0" borderId="0"/>
    <xf numFmtId="0" fontId="10" fillId="84" borderId="115" applyNumberFormat="0" applyFont="0" applyAlignment="0" applyProtection="0"/>
    <xf numFmtId="0" fontId="92" fillId="81" borderId="116" applyNumberFormat="0" applyAlignment="0" applyProtection="0"/>
    <xf numFmtId="4" fontId="47" fillId="61" borderId="119"/>
    <xf numFmtId="0" fontId="102" fillId="68" borderId="117" applyNumberFormat="0" applyAlignment="0" applyProtection="0"/>
    <xf numFmtId="0" fontId="91" fillId="81" borderId="116" applyNumberFormat="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91" fillId="81" borderId="116" applyNumberForma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1" fillId="81" borderId="116" applyNumberFormat="0" applyAlignment="0" applyProtection="0"/>
    <xf numFmtId="0" fontId="91"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1" fillId="81" borderId="116" applyNumberFormat="0" applyAlignment="0" applyProtection="0"/>
    <xf numFmtId="0" fontId="101" fillId="68" borderId="121"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3" fillId="0" borderId="118" applyNumberFormat="0" applyFill="0" applyAlignment="0" applyProtection="0"/>
    <xf numFmtId="0" fontId="91" fillId="81" borderId="116" applyNumberForma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10" fillId="84" borderId="115" applyNumberFormat="0" applyFont="0" applyAlignment="0" applyProtection="0"/>
    <xf numFmtId="0" fontId="10" fillId="84" borderId="115" applyNumberFormat="0" applyFont="0" applyAlignment="0" applyProtection="0"/>
    <xf numFmtId="49" fontId="76" fillId="0" borderId="119" applyNumberFormat="0" applyFill="0" applyBorder="0" applyProtection="0">
      <alignment horizontal="left" vertical="center"/>
    </xf>
    <xf numFmtId="4" fontId="47" fillId="0" borderId="124" applyFill="0" applyBorder="0" applyProtection="0">
      <alignment horizontal="right" vertical="center"/>
    </xf>
    <xf numFmtId="0" fontId="96" fillId="81" borderId="121" applyNumberFormat="0" applyAlignment="0" applyProtection="0"/>
    <xf numFmtId="0" fontId="102" fillId="68" borderId="121" applyNumberFormat="0" applyAlignment="0" applyProtection="0"/>
    <xf numFmtId="4" fontId="77" fillId="59" borderId="124">
      <alignment horizontal="right" vertical="center"/>
    </xf>
    <xf numFmtId="0" fontId="101" fillId="68" borderId="117" applyNumberFormat="0" applyAlignment="0" applyProtection="0"/>
    <xf numFmtId="0" fontId="102" fillId="68" borderId="117" applyNumberFormat="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4" fillId="0" borderId="118" applyNumberFormat="0" applyFill="0" applyAlignment="0" applyProtection="0"/>
    <xf numFmtId="0" fontId="102" fillId="68" borderId="117" applyNumberFormat="0" applyAlignment="0" applyProtection="0"/>
    <xf numFmtId="0" fontId="91" fillId="81" borderId="116" applyNumberFormat="0" applyAlignment="0" applyProtection="0"/>
    <xf numFmtId="0" fontId="101" fillId="68" borderId="117" applyNumberFormat="0" applyAlignment="0" applyProtection="0"/>
    <xf numFmtId="0" fontId="77" fillId="59" borderId="124">
      <alignment horizontal="right" vertical="center"/>
    </xf>
    <xf numFmtId="0" fontId="78" fillId="58" borderId="119">
      <alignment horizontal="right" vertical="center"/>
    </xf>
    <xf numFmtId="0" fontId="95" fillId="81" borderId="121" applyNumberFormat="0" applyAlignment="0" applyProtection="0"/>
    <xf numFmtId="0" fontId="95" fillId="81" borderId="121" applyNumberFormat="0" applyAlignment="0" applyProtection="0"/>
    <xf numFmtId="0" fontId="96" fillId="81" borderId="117" applyNumberFormat="0" applyAlignment="0" applyProtection="0"/>
    <xf numFmtId="0" fontId="95" fillId="81" borderId="117" applyNumberFormat="0" applyAlignment="0" applyProtection="0"/>
    <xf numFmtId="0" fontId="102" fillId="68" borderId="121" applyNumberFormat="0" applyAlignment="0" applyProtection="0"/>
    <xf numFmtId="0" fontId="92" fillId="81" borderId="116" applyNumberFormat="0" applyAlignment="0" applyProtection="0"/>
    <xf numFmtId="0" fontId="91" fillId="81" borderId="116" applyNumberFormat="0" applyAlignment="0" applyProtection="0"/>
    <xf numFmtId="0" fontId="96" fillId="81" borderId="121" applyNumberFormat="0" applyAlignment="0" applyProtection="0"/>
    <xf numFmtId="0" fontId="95" fillId="81" borderId="117" applyNumberFormat="0" applyAlignment="0" applyProtection="0"/>
    <xf numFmtId="4" fontId="47" fillId="61" borderId="119"/>
    <xf numFmtId="0" fontId="104" fillId="0" borderId="122" applyNumberFormat="0" applyFill="0" applyAlignment="0" applyProtection="0"/>
    <xf numFmtId="0" fontId="96" fillId="81" borderId="117" applyNumberFormat="0" applyAlignment="0" applyProtection="0"/>
    <xf numFmtId="0" fontId="91" fillId="81" borderId="116" applyNumberFormat="0" applyAlignment="0" applyProtection="0"/>
    <xf numFmtId="0" fontId="91" fillId="81" borderId="116" applyNumberFormat="0" applyAlignment="0" applyProtection="0"/>
    <xf numFmtId="0" fontId="87" fillId="84" borderId="123" applyNumberFormat="0" applyFont="0" applyAlignment="0" applyProtection="0"/>
    <xf numFmtId="0" fontId="77" fillId="58" borderId="124">
      <alignment horizontal="right" vertical="center"/>
    </xf>
    <xf numFmtId="0" fontId="87" fillId="84" borderId="123" applyNumberFormat="0" applyFont="0" applyAlignment="0" applyProtection="0"/>
    <xf numFmtId="0" fontId="87" fillId="84" borderId="123" applyNumberFormat="0" applyFont="0" applyAlignment="0" applyProtection="0"/>
    <xf numFmtId="0" fontId="10" fillId="84" borderId="123" applyNumberFormat="0" applyFont="0" applyAlignment="0" applyProtection="0"/>
    <xf numFmtId="4" fontId="78" fillId="58" borderId="124">
      <alignment horizontal="right" vertical="center"/>
    </xf>
    <xf numFmtId="0" fontId="95" fillId="81" borderId="121" applyNumberFormat="0" applyAlignment="0" applyProtection="0"/>
    <xf numFmtId="0" fontId="95" fillId="81" borderId="121" applyNumberFormat="0" applyAlignment="0" applyProtection="0"/>
    <xf numFmtId="0" fontId="103" fillId="0" borderId="122" applyNumberFormat="0" applyFill="0" applyAlignment="0" applyProtection="0"/>
    <xf numFmtId="0" fontId="95" fillId="81" borderId="121" applyNumberFormat="0" applyAlignment="0" applyProtection="0"/>
    <xf numFmtId="0" fontId="102" fillId="68" borderId="121" applyNumberFormat="0" applyAlignment="0" applyProtection="0"/>
    <xf numFmtId="0" fontId="96" fillId="81" borderId="121" applyNumberFormat="0" applyAlignment="0" applyProtection="0"/>
    <xf numFmtId="0" fontId="92" fillId="81" borderId="120" applyNumberFormat="0" applyAlignment="0" applyProtection="0"/>
    <xf numFmtId="0" fontId="101" fillId="68" borderId="121" applyNumberFormat="0" applyAlignment="0" applyProtection="0"/>
    <xf numFmtId="0" fontId="102" fillId="68" borderId="121" applyNumberFormat="0" applyAlignment="0" applyProtection="0"/>
    <xf numFmtId="4" fontId="77" fillId="58" borderId="119">
      <alignment horizontal="right" vertical="center"/>
    </xf>
    <xf numFmtId="0" fontId="91" fillId="81" borderId="116" applyNumberFormat="0" applyAlignment="0" applyProtection="0"/>
    <xf numFmtId="0" fontId="103" fillId="0" borderId="122" applyNumberFormat="0" applyFill="0" applyAlignment="0" applyProtection="0"/>
    <xf numFmtId="49" fontId="76" fillId="0" borderId="119" applyNumberFormat="0" applyFill="0" applyBorder="0" applyProtection="0">
      <alignment horizontal="left" vertical="center"/>
    </xf>
    <xf numFmtId="0" fontId="104" fillId="0" borderId="122" applyNumberFormat="0" applyFill="0" applyAlignment="0" applyProtection="0"/>
    <xf numFmtId="171" fontId="47" fillId="62" borderId="124" applyNumberFormat="0" applyFont="0" applyBorder="0" applyAlignment="0" applyProtection="0">
      <alignment horizontal="right" vertical="center"/>
    </xf>
    <xf numFmtId="4" fontId="47" fillId="0" borderId="119" applyFill="0" applyBorder="0" applyProtection="0">
      <alignment horizontal="right" vertical="center"/>
    </xf>
    <xf numFmtId="0" fontId="102" fillId="68" borderId="117" applyNumberFormat="0" applyAlignment="0" applyProtection="0"/>
    <xf numFmtId="4" fontId="78" fillId="58" borderId="124">
      <alignment horizontal="right" vertical="center"/>
    </xf>
    <xf numFmtId="0" fontId="95" fillId="81" borderId="121" applyNumberFormat="0" applyAlignment="0" applyProtection="0"/>
    <xf numFmtId="0" fontId="10" fillId="84" borderId="115" applyNumberFormat="0" applyFont="0" applyAlignment="0" applyProtection="0"/>
    <xf numFmtId="0" fontId="10" fillId="84" borderId="115" applyNumberFormat="0" applyFont="0" applyAlignment="0" applyProtection="0"/>
    <xf numFmtId="0" fontId="96" fillId="81" borderId="117" applyNumberFormat="0" applyAlignment="0" applyProtection="0"/>
    <xf numFmtId="0" fontId="95" fillId="81" borderId="117" applyNumberFormat="0" applyAlignment="0" applyProtection="0"/>
    <xf numFmtId="0" fontId="91" fillId="81" borderId="120" applyNumberFormat="0" applyAlignment="0" applyProtection="0"/>
    <xf numFmtId="0" fontId="96" fillId="81" borderId="117" applyNumberFormat="0" applyAlignment="0" applyProtection="0"/>
    <xf numFmtId="0" fontId="101" fillId="68" borderId="117" applyNumberFormat="0" applyAlignment="0" applyProtection="0"/>
    <xf numFmtId="0" fontId="92" fillId="81" borderId="120" applyNumberFormat="0" applyAlignment="0" applyProtection="0"/>
    <xf numFmtId="4" fontId="77" fillId="59" borderId="119">
      <alignment horizontal="right" vertical="center"/>
    </xf>
    <xf numFmtId="0" fontId="95" fillId="81" borderId="121" applyNumberFormat="0" applyAlignment="0" applyProtection="0"/>
    <xf numFmtId="0" fontId="103" fillId="0" borderId="122" applyNumberFormat="0" applyFill="0" applyAlignment="0" applyProtection="0"/>
    <xf numFmtId="0" fontId="91" fillId="81" borderId="120" applyNumberFormat="0" applyAlignment="0" applyProtection="0"/>
    <xf numFmtId="0" fontId="91" fillId="81" borderId="116" applyNumberFormat="0" applyAlignment="0" applyProtection="0"/>
    <xf numFmtId="0" fontId="95" fillId="81" borderId="117" applyNumberFormat="0" applyAlignment="0" applyProtection="0"/>
    <xf numFmtId="0" fontId="96" fillId="81" borderId="117" applyNumberFormat="0" applyAlignment="0" applyProtection="0"/>
    <xf numFmtId="0" fontId="78" fillId="58" borderId="119">
      <alignment horizontal="right" vertical="center"/>
    </xf>
    <xf numFmtId="0" fontId="10" fillId="84" borderId="115" applyNumberFormat="0" applyFont="0" applyAlignment="0" applyProtection="0"/>
    <xf numFmtId="0" fontId="10" fillId="84" borderId="115" applyNumberFormat="0" applyFont="0" applyAlignment="0" applyProtection="0"/>
    <xf numFmtId="0" fontId="10" fillId="84" borderId="115" applyNumberFormat="0" applyFont="0" applyAlignment="0" applyProtection="0"/>
    <xf numFmtId="0" fontId="104" fillId="0" borderId="118" applyNumberFormat="0" applyFill="0" applyAlignment="0" applyProtection="0"/>
    <xf numFmtId="0" fontId="91" fillId="81" borderId="116" applyNumberFormat="0" applyAlignment="0" applyProtection="0"/>
    <xf numFmtId="0" fontId="96" fillId="81" borderId="117" applyNumberFormat="0" applyAlignment="0" applyProtection="0"/>
    <xf numFmtId="0" fontId="91" fillId="81" borderId="116" applyNumberFormat="0" applyAlignment="0" applyProtection="0"/>
    <xf numFmtId="0" fontId="102" fillId="68" borderId="117" applyNumberFormat="0" applyAlignment="0" applyProtection="0"/>
    <xf numFmtId="4" fontId="77" fillId="59" borderId="124">
      <alignment horizontal="right" vertical="center"/>
    </xf>
    <xf numFmtId="0" fontId="101" fillId="68" borderId="117" applyNumberFormat="0" applyAlignment="0" applyProtection="0"/>
    <xf numFmtId="0" fontId="103" fillId="0" borderId="118" applyNumberFormat="0" applyFill="0" applyAlignment="0" applyProtection="0"/>
    <xf numFmtId="0" fontId="95" fillId="81" borderId="117" applyNumberFormat="0" applyAlignment="0" applyProtection="0"/>
    <xf numFmtId="0" fontId="103" fillId="0" borderId="122" applyNumberFormat="0" applyFill="0" applyAlignment="0" applyProtection="0"/>
    <xf numFmtId="4" fontId="78" fillId="58" borderId="119">
      <alignment horizontal="right" vertical="center"/>
    </xf>
    <xf numFmtId="0" fontId="87" fillId="84" borderId="123" applyNumberFormat="0" applyFont="0" applyAlignment="0" applyProtection="0"/>
    <xf numFmtId="0" fontId="77" fillId="59" borderId="119">
      <alignment horizontal="right" vertical="center"/>
    </xf>
    <xf numFmtId="4" fontId="77" fillId="59" borderId="119">
      <alignment horizontal="right" vertical="center"/>
    </xf>
    <xf numFmtId="0" fontId="104" fillId="0" borderId="118" applyNumberFormat="0" applyFill="0" applyAlignment="0" applyProtection="0"/>
    <xf numFmtId="4" fontId="77" fillId="58" borderId="119">
      <alignment horizontal="right" vertical="center"/>
    </xf>
    <xf numFmtId="0" fontId="92" fillId="81" borderId="116" applyNumberFormat="0" applyAlignment="0" applyProtection="0"/>
    <xf numFmtId="0" fontId="95" fillId="81" borderId="121" applyNumberFormat="0" applyAlignment="0" applyProtection="0"/>
    <xf numFmtId="0" fontId="101" fillId="68" borderId="117"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103" fillId="0" borderId="118" applyNumberFormat="0" applyFill="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95" fillId="81" borderId="117"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4" fontId="47" fillId="0" borderId="114">
      <alignment horizontal="right" vertical="center"/>
    </xf>
    <xf numFmtId="0" fontId="95" fillId="81" borderId="117" applyNumberFormat="0" applyAlignment="0" applyProtection="0"/>
    <xf numFmtId="0" fontId="92" fillId="81" borderId="116" applyNumberFormat="0" applyAlignment="0" applyProtection="0"/>
    <xf numFmtId="0" fontId="104" fillId="0" borderId="122" applyNumberFormat="0" applyFill="0" applyAlignment="0" applyProtection="0"/>
    <xf numFmtId="171" fontId="47" fillId="62" borderId="119" applyNumberFormat="0" applyFont="0" applyBorder="0" applyAlignment="0" applyProtection="0">
      <alignment horizontal="right" vertical="center"/>
    </xf>
    <xf numFmtId="0" fontId="96" fillId="81" borderId="117" applyNumberFormat="0" applyAlignment="0" applyProtection="0"/>
    <xf numFmtId="0" fontId="78" fillId="58" borderId="119">
      <alignment horizontal="right" vertical="center"/>
    </xf>
    <xf numFmtId="0" fontId="95" fillId="81" borderId="121" applyNumberFormat="0" applyAlignment="0" applyProtection="0"/>
    <xf numFmtId="0" fontId="87" fillId="84" borderId="115" applyNumberFormat="0" applyFont="0" applyAlignment="0" applyProtection="0"/>
    <xf numFmtId="0" fontId="47" fillId="0" borderId="114">
      <alignment horizontal="right" vertical="center"/>
    </xf>
    <xf numFmtId="0" fontId="77" fillId="59" borderId="119">
      <alignment horizontal="right" vertical="center"/>
    </xf>
    <xf numFmtId="43" fontId="2" fillId="0" borderId="0" applyFont="0" applyFill="0" applyBorder="0" applyAlignment="0" applyProtection="0"/>
    <xf numFmtId="0" fontId="96" fillId="81" borderId="111"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96" fillId="81" borderId="111" applyNumberFormat="0" applyAlignment="0" applyProtection="0"/>
    <xf numFmtId="0" fontId="92" fillId="81" borderId="110" applyNumberFormat="0" applyAlignment="0" applyProtection="0"/>
    <xf numFmtId="43" fontId="2" fillId="0" borderId="0" applyFont="0" applyFill="0" applyBorder="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95" fillId="81" borderId="111" applyNumberForma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96" fillId="81" borderId="111" applyNumberFormat="0" applyAlignment="0" applyProtection="0"/>
    <xf numFmtId="0" fontId="103" fillId="0" borderId="112" applyNumberFormat="0" applyFill="0" applyAlignment="0" applyProtection="0"/>
    <xf numFmtId="0" fontId="104" fillId="0" borderId="112" applyNumberFormat="0" applyFill="0" applyAlignment="0" applyProtection="0"/>
    <xf numFmtId="0" fontId="101" fillId="68" borderId="111" applyNumberFormat="0" applyAlignment="0" applyProtection="0"/>
    <xf numFmtId="0" fontId="96" fillId="81" borderId="111" applyNumberFormat="0" applyAlignment="0" applyProtection="0"/>
    <xf numFmtId="0" fontId="102" fillId="68" borderId="111" applyNumberFormat="0" applyAlignment="0" applyProtection="0"/>
    <xf numFmtId="0" fontId="96" fillId="81" borderId="111" applyNumberFormat="0" applyAlignment="0" applyProtection="0"/>
    <xf numFmtId="0" fontId="95" fillId="81" borderId="111"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96" fillId="81" borderId="117" applyNumberFormat="0" applyAlignment="0" applyProtection="0"/>
    <xf numFmtId="0" fontId="2" fillId="0" borderId="0"/>
    <xf numFmtId="168" fontId="2" fillId="0" borderId="0" applyFont="0" applyFill="0" applyBorder="0" applyAlignment="0" applyProtection="0"/>
    <xf numFmtId="0" fontId="2" fillId="0" borderId="0"/>
    <xf numFmtId="9" fontId="2" fillId="0" borderId="0" applyFont="0" applyFill="0" applyBorder="0" applyAlignment="0" applyProtection="0"/>
    <xf numFmtId="0" fontId="2" fillId="33" borderId="54"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133" fillId="0" borderId="114" applyFill="0" applyBorder="0">
      <alignment vertical="center"/>
    </xf>
    <xf numFmtId="0" fontId="103" fillId="0" borderId="118" applyNumberFormat="0" applyFill="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77" fillId="58" borderId="124">
      <alignment horizontal="right" vertical="center"/>
    </xf>
    <xf numFmtId="168" fontId="2" fillId="0" borderId="0" applyFont="0" applyFill="0" applyBorder="0" applyAlignment="0" applyProtection="0"/>
    <xf numFmtId="0" fontId="133" fillId="0" borderId="109" applyFill="0" applyBorder="0">
      <alignment vertical="center"/>
    </xf>
    <xf numFmtId="0" fontId="2" fillId="0" borderId="0"/>
    <xf numFmtId="0" fontId="96" fillId="81" borderId="121" applyNumberFormat="0" applyAlignment="0" applyProtection="0"/>
    <xf numFmtId="0" fontId="104" fillId="0" borderId="118" applyNumberFormat="0" applyFill="0" applyAlignment="0" applyProtection="0"/>
    <xf numFmtId="49" fontId="76" fillId="0" borderId="119" applyNumberFormat="0" applyFill="0" applyBorder="0" applyProtection="0">
      <alignment horizontal="left" vertical="center"/>
    </xf>
    <xf numFmtId="0" fontId="96" fillId="81" borderId="117" applyNumberFormat="0" applyAlignment="0" applyProtection="0"/>
    <xf numFmtId="0" fontId="104" fillId="0" borderId="118"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91" fillId="81" borderId="110" applyNumberFormat="0" applyAlignment="0" applyProtection="0"/>
    <xf numFmtId="0" fontId="91" fillId="81" borderId="110" applyNumberFormat="0" applyAlignment="0" applyProtection="0"/>
    <xf numFmtId="4" fontId="47" fillId="61" borderId="124"/>
    <xf numFmtId="0" fontId="92" fillId="81" borderId="11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91" fillId="81" borderId="116" applyNumberFormat="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168" fontId="2" fillId="0" borderId="0" applyFont="0" applyFill="0" applyBorder="0" applyAlignment="0" applyProtection="0"/>
    <xf numFmtId="173" fontId="2" fillId="0" borderId="0" applyFont="0" applyFill="0" applyBorder="0" applyAlignment="0" applyProtection="0"/>
    <xf numFmtId="43" fontId="2" fillId="0" borderId="0" applyFont="0" applyFill="0" applyBorder="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2" fillId="0" borderId="0"/>
    <xf numFmtId="0" fontId="2" fillId="0" borderId="0"/>
    <xf numFmtId="0" fontId="2" fillId="0" borderId="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1" fillId="68" borderId="111" applyNumberFormat="0" applyAlignment="0" applyProtection="0"/>
    <xf numFmtId="0" fontId="104"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4" fillId="0" borderId="112" applyNumberFormat="0" applyFill="0" applyAlignment="0" applyProtection="0"/>
    <xf numFmtId="0" fontId="103"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2"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2" fillId="68" borderId="111" applyNumberFormat="0" applyAlignment="0" applyProtection="0"/>
    <xf numFmtId="0" fontId="101"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43" fontId="2" fillId="0" borderId="0" applyFont="0" applyFill="0" applyBorder="0" applyAlignment="0" applyProtection="0"/>
    <xf numFmtId="0" fontId="96" fillId="81" borderId="111"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96" fillId="81" borderId="111" applyNumberFormat="0" applyAlignment="0" applyProtection="0"/>
    <xf numFmtId="0" fontId="92" fillId="81" borderId="110" applyNumberFormat="0" applyAlignment="0" applyProtection="0"/>
    <xf numFmtId="43" fontId="2" fillId="0" borderId="0" applyFont="0" applyFill="0" applyBorder="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95" fillId="81" borderId="111" applyNumberForma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96" fillId="81" borderId="111" applyNumberFormat="0" applyAlignment="0" applyProtection="0"/>
    <xf numFmtId="0" fontId="103" fillId="0" borderId="112" applyNumberFormat="0" applyFill="0" applyAlignment="0" applyProtection="0"/>
    <xf numFmtId="0" fontId="104" fillId="0" borderId="112" applyNumberFormat="0" applyFill="0" applyAlignment="0" applyProtection="0"/>
    <xf numFmtId="0" fontId="101" fillId="68" borderId="111" applyNumberFormat="0" applyAlignment="0" applyProtection="0"/>
    <xf numFmtId="0" fontId="96" fillId="81" borderId="111" applyNumberFormat="0" applyAlignment="0" applyProtection="0"/>
    <xf numFmtId="0" fontId="102" fillId="68" borderId="111" applyNumberFormat="0" applyAlignment="0" applyProtection="0"/>
    <xf numFmtId="0" fontId="96" fillId="81" borderId="111" applyNumberFormat="0" applyAlignment="0" applyProtection="0"/>
    <xf numFmtId="0" fontId="95" fillId="81" borderId="111"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2" fillId="68" borderId="117" applyNumberFormat="0" applyAlignment="0" applyProtection="0"/>
    <xf numFmtId="0" fontId="104" fillId="0" borderId="118" applyNumberFormat="0" applyFill="0" applyAlignment="0" applyProtection="0"/>
    <xf numFmtId="0" fontId="47" fillId="61" borderId="114"/>
    <xf numFmtId="0" fontId="92" fillId="81" borderId="116" applyNumberFormat="0" applyAlignment="0" applyProtection="0"/>
    <xf numFmtId="0" fontId="133" fillId="0" borderId="114" applyFill="0" applyBorder="0">
      <alignment vertical="center"/>
    </xf>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2" fillId="0" borderId="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96" fillId="81" borderId="111" applyNumberFormat="0" applyAlignment="0" applyProtection="0"/>
    <xf numFmtId="0" fontId="96" fillId="81" borderId="111" applyNumberFormat="0" applyAlignment="0" applyProtection="0"/>
    <xf numFmtId="0" fontId="92" fillId="81" borderId="110" applyNumberFormat="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95" fillId="81" borderId="111" applyNumberForma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87"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10" fillId="84" borderId="113" applyNumberFormat="0" applyFon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96" fillId="81" borderId="111" applyNumberFormat="0" applyAlignment="0" applyProtection="0"/>
    <xf numFmtId="0" fontId="103" fillId="0" borderId="112" applyNumberFormat="0" applyFill="0" applyAlignment="0" applyProtection="0"/>
    <xf numFmtId="0" fontId="104" fillId="0" borderId="112" applyNumberFormat="0" applyFill="0" applyAlignment="0" applyProtection="0"/>
    <xf numFmtId="0" fontId="101" fillId="68" borderId="111" applyNumberFormat="0" applyAlignment="0" applyProtection="0"/>
    <xf numFmtId="0" fontId="96" fillId="81" borderId="111" applyNumberFormat="0" applyAlignment="0" applyProtection="0"/>
    <xf numFmtId="0" fontId="102" fillId="68" borderId="111" applyNumberFormat="0" applyAlignment="0" applyProtection="0"/>
    <xf numFmtId="0" fontId="96" fillId="81" borderId="111" applyNumberFormat="0" applyAlignment="0" applyProtection="0"/>
    <xf numFmtId="0" fontId="95" fillId="81" borderId="111"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1" fillId="81" borderId="110"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5"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96" fillId="81"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1" fillId="68" borderId="111" applyNumberFormat="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3" fillId="0" borderId="112" applyNumberFormat="0" applyFill="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102" fillId="68" borderId="111"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92" fillId="81" borderId="110" applyNumberFormat="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2" applyNumberFormat="0" applyFill="0" applyAlignment="0" applyProtection="0"/>
    <xf numFmtId="0" fontId="104" fillId="0" borderId="118" applyNumberFormat="0" applyFill="0" applyAlignment="0" applyProtection="0"/>
    <xf numFmtId="0" fontId="101" fillId="68" borderId="121" applyNumberFormat="0" applyAlignment="0" applyProtection="0"/>
    <xf numFmtId="0" fontId="96" fillId="81" borderId="121" applyNumberFormat="0" applyAlignment="0" applyProtection="0"/>
    <xf numFmtId="0" fontId="103" fillId="0" borderId="122" applyNumberFormat="0" applyFill="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4" fontId="47" fillId="0" borderId="119" applyFill="0" applyBorder="0" applyProtection="0">
      <alignment horizontal="right" vertical="center"/>
    </xf>
    <xf numFmtId="4" fontId="47" fillId="0" borderId="119" applyFill="0" applyBorder="0" applyProtection="0">
      <alignment horizontal="right" vertical="center"/>
    </xf>
    <xf numFmtId="49" fontId="76" fillId="0" borderId="119" applyNumberFormat="0" applyFill="0" applyBorder="0" applyProtection="0">
      <alignment horizontal="left" vertical="center"/>
    </xf>
    <xf numFmtId="49" fontId="76" fillId="0" borderId="119" applyNumberFormat="0" applyFill="0" applyBorder="0" applyProtection="0">
      <alignment horizontal="left" vertical="center"/>
    </xf>
    <xf numFmtId="0" fontId="47" fillId="0" borderId="119" applyNumberFormat="0" applyFill="0" applyAlignment="0" applyProtection="0"/>
    <xf numFmtId="0" fontId="96" fillId="81" borderId="121" applyNumberFormat="0" applyAlignment="0" applyProtection="0"/>
    <xf numFmtId="0" fontId="87" fillId="84" borderId="123" applyNumberFormat="0" applyFont="0" applyAlignment="0" applyProtection="0"/>
    <xf numFmtId="0" fontId="95" fillId="81" borderId="121" applyNumberFormat="0" applyAlignment="0" applyProtection="0"/>
    <xf numFmtId="0" fontId="92" fillId="81" borderId="120" applyNumberFormat="0" applyAlignment="0" applyProtection="0"/>
    <xf numFmtId="4" fontId="78" fillId="58" borderId="124">
      <alignment horizontal="right" vertical="center"/>
    </xf>
    <xf numFmtId="4" fontId="47" fillId="0" borderId="114" applyFill="0" applyBorder="0" applyProtection="0">
      <alignment horizontal="right" vertical="center"/>
    </xf>
    <xf numFmtId="4" fontId="47" fillId="0" borderId="114" applyFill="0" applyBorder="0" applyProtection="0">
      <alignment horizontal="right" vertical="center"/>
    </xf>
    <xf numFmtId="4" fontId="47" fillId="0" borderId="114" applyFill="0" applyBorder="0" applyProtection="0">
      <alignment horizontal="right" vertical="center"/>
    </xf>
    <xf numFmtId="4" fontId="47" fillId="0" borderId="114" applyFill="0" applyBorder="0" applyProtection="0">
      <alignment horizontal="right" vertical="center"/>
    </xf>
    <xf numFmtId="4" fontId="47" fillId="0" borderId="114" applyFill="0" applyBorder="0" applyProtection="0">
      <alignment horizontal="right" vertical="center"/>
    </xf>
    <xf numFmtId="4" fontId="47" fillId="0" borderId="114" applyFill="0" applyBorder="0" applyProtection="0">
      <alignment horizontal="right" vertical="center"/>
    </xf>
    <xf numFmtId="4" fontId="47" fillId="0" borderId="114" applyFill="0" applyBorder="0" applyProtection="0">
      <alignment horizontal="right" vertical="center"/>
    </xf>
    <xf numFmtId="4" fontId="47" fillId="0" borderId="114" applyFill="0" applyBorder="0" applyProtection="0">
      <alignment horizontal="right" vertical="center"/>
    </xf>
    <xf numFmtId="4" fontId="47" fillId="0" borderId="114" applyFill="0" applyBorder="0" applyProtection="0">
      <alignment horizontal="right" vertical="center"/>
    </xf>
    <xf numFmtId="4" fontId="47" fillId="0" borderId="114" applyFill="0" applyBorder="0" applyProtection="0">
      <alignment horizontal="right" vertical="center"/>
    </xf>
    <xf numFmtId="4" fontId="47" fillId="0" borderId="114" applyFill="0" applyBorder="0" applyProtection="0">
      <alignment horizontal="right" vertical="center"/>
    </xf>
    <xf numFmtId="4" fontId="47" fillId="0" borderId="114" applyFill="0" applyBorder="0" applyProtection="0">
      <alignment horizontal="right" vertical="center"/>
    </xf>
    <xf numFmtId="4" fontId="47" fillId="0" borderId="114" applyFill="0" applyBorder="0" applyProtection="0">
      <alignment horizontal="right" vertical="center"/>
    </xf>
    <xf numFmtId="49" fontId="76" fillId="0" borderId="114" applyNumberFormat="0" applyFill="0" applyBorder="0" applyProtection="0">
      <alignment horizontal="left" vertical="center"/>
    </xf>
    <xf numFmtId="49" fontId="76" fillId="0" borderId="114" applyNumberFormat="0" applyFill="0" applyBorder="0" applyProtection="0">
      <alignment horizontal="left" vertical="center"/>
    </xf>
    <xf numFmtId="49" fontId="76" fillId="0" borderId="114" applyNumberFormat="0" applyFill="0" applyBorder="0" applyProtection="0">
      <alignment horizontal="left" vertical="center"/>
    </xf>
    <xf numFmtId="49" fontId="76" fillId="0" borderId="114" applyNumberFormat="0" applyFill="0" applyBorder="0" applyProtection="0">
      <alignment horizontal="left" vertical="center"/>
    </xf>
    <xf numFmtId="49" fontId="76" fillId="0" borderId="114" applyNumberFormat="0" applyFill="0" applyBorder="0" applyProtection="0">
      <alignment horizontal="left" vertical="center"/>
    </xf>
    <xf numFmtId="49" fontId="76" fillId="0" borderId="114" applyNumberFormat="0" applyFill="0" applyBorder="0" applyProtection="0">
      <alignment horizontal="left" vertical="center"/>
    </xf>
    <xf numFmtId="49" fontId="76" fillId="0" borderId="114" applyNumberFormat="0" applyFill="0" applyBorder="0" applyProtection="0">
      <alignment horizontal="left" vertical="center"/>
    </xf>
    <xf numFmtId="49" fontId="76" fillId="0" borderId="114" applyNumberFormat="0" applyFill="0" applyBorder="0" applyProtection="0">
      <alignment horizontal="left" vertical="center"/>
    </xf>
    <xf numFmtId="49" fontId="76" fillId="0" borderId="114" applyNumberFormat="0" applyFill="0" applyBorder="0" applyProtection="0">
      <alignment horizontal="left" vertical="center"/>
    </xf>
    <xf numFmtId="49" fontId="76" fillId="0" borderId="114" applyNumberFormat="0" applyFill="0" applyBorder="0" applyProtection="0">
      <alignment horizontal="left" vertical="center"/>
    </xf>
    <xf numFmtId="49" fontId="76" fillId="0" borderId="114" applyNumberFormat="0" applyFill="0" applyBorder="0" applyProtection="0">
      <alignment horizontal="left" vertical="center"/>
    </xf>
    <xf numFmtId="49" fontId="76" fillId="0" borderId="114" applyNumberFormat="0" applyFill="0" applyBorder="0" applyProtection="0">
      <alignment horizontal="left" vertical="center"/>
    </xf>
    <xf numFmtId="49" fontId="76" fillId="0" borderId="114" applyNumberFormat="0" applyFill="0" applyBorder="0" applyProtection="0">
      <alignment horizontal="left" vertical="center"/>
    </xf>
    <xf numFmtId="0" fontId="47" fillId="0" borderId="114" applyNumberFormat="0" applyFill="0" applyAlignment="0" applyProtection="0"/>
    <xf numFmtId="0" fontId="47" fillId="0" borderId="114" applyNumberFormat="0" applyFill="0" applyAlignment="0" applyProtection="0"/>
    <xf numFmtId="0" fontId="47" fillId="0" borderId="114" applyNumberFormat="0" applyFill="0" applyAlignment="0" applyProtection="0"/>
    <xf numFmtId="0" fontId="47" fillId="0" borderId="114" applyNumberFormat="0" applyFill="0" applyAlignment="0" applyProtection="0"/>
    <xf numFmtId="0" fontId="47" fillId="0" borderId="114" applyNumberFormat="0" applyFill="0" applyAlignment="0" applyProtection="0"/>
    <xf numFmtId="0" fontId="47" fillId="0" borderId="114" applyNumberFormat="0" applyFill="0" applyAlignment="0" applyProtection="0"/>
    <xf numFmtId="0" fontId="47" fillId="0" borderId="114" applyNumberFormat="0" applyFill="0" applyAlignment="0" applyProtection="0"/>
    <xf numFmtId="0" fontId="47" fillId="0" borderId="114" applyNumberFormat="0" applyFill="0" applyAlignment="0" applyProtection="0"/>
    <xf numFmtId="0" fontId="47" fillId="0" borderId="114" applyNumberFormat="0" applyFill="0" applyAlignment="0" applyProtection="0"/>
    <xf numFmtId="0" fontId="47" fillId="0" borderId="114" applyNumberFormat="0" applyFill="0" applyAlignment="0" applyProtection="0"/>
    <xf numFmtId="0" fontId="47" fillId="0" borderId="114" applyNumberFormat="0" applyFill="0" applyAlignment="0" applyProtection="0"/>
    <xf numFmtId="0" fontId="47" fillId="0" borderId="114" applyNumberFormat="0" applyFill="0" applyAlignment="0" applyProtection="0"/>
    <xf numFmtId="0" fontId="95" fillId="81" borderId="121" applyNumberFormat="0" applyAlignment="0" applyProtection="0"/>
    <xf numFmtId="0" fontId="91" fillId="81" borderId="120" applyNumberFormat="0" applyAlignment="0" applyProtection="0"/>
    <xf numFmtId="0" fontId="78" fillId="58" borderId="124">
      <alignment horizontal="right" vertical="center"/>
    </xf>
    <xf numFmtId="0" fontId="102" fillId="68" borderId="121" applyNumberFormat="0" applyAlignment="0" applyProtection="0"/>
    <xf numFmtId="0" fontId="10" fillId="84" borderId="123" applyNumberFormat="0" applyFont="0" applyAlignment="0" applyProtection="0"/>
    <xf numFmtId="0" fontId="102" fillId="68" borderId="121" applyNumberFormat="0" applyAlignment="0" applyProtection="0"/>
    <xf numFmtId="0" fontId="47" fillId="0" borderId="124" applyNumberFormat="0" applyFill="0" applyAlignment="0" applyProtection="0"/>
    <xf numFmtId="0" fontId="101" fillId="68" borderId="121" applyNumberFormat="0" applyAlignment="0" applyProtection="0"/>
    <xf numFmtId="0" fontId="103" fillId="0" borderId="122" applyNumberFormat="0" applyFill="0" applyAlignment="0" applyProtection="0"/>
    <xf numFmtId="0" fontId="103" fillId="0" borderId="122" applyNumberFormat="0" applyFill="0" applyAlignment="0" applyProtection="0"/>
    <xf numFmtId="0" fontId="10" fillId="84" borderId="123" applyNumberFormat="0" applyFont="0" applyAlignment="0" applyProtection="0"/>
    <xf numFmtId="0" fontId="77" fillId="58" borderId="124">
      <alignment horizontal="right" vertical="center"/>
    </xf>
    <xf numFmtId="0" fontId="95" fillId="81" borderId="121" applyNumberFormat="0" applyAlignment="0" applyProtection="0"/>
    <xf numFmtId="0" fontId="96" fillId="81" borderId="121"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1" fillId="68" borderId="117" applyNumberFormat="0" applyAlignment="0" applyProtection="0"/>
    <xf numFmtId="0" fontId="96" fillId="81" borderId="117" applyNumberFormat="0" applyAlignment="0" applyProtection="0"/>
    <xf numFmtId="0" fontId="101" fillId="68" borderId="117" applyNumberFormat="0" applyAlignment="0" applyProtection="0"/>
    <xf numFmtId="0" fontId="102" fillId="68" borderId="117" applyNumberFormat="0" applyAlignment="0" applyProtection="0"/>
    <xf numFmtId="0" fontId="101" fillId="68" borderId="117" applyNumberFormat="0" applyAlignment="0" applyProtection="0"/>
    <xf numFmtId="0" fontId="96" fillId="81" borderId="117" applyNumberFormat="0" applyAlignment="0" applyProtection="0"/>
    <xf numFmtId="0" fontId="96" fillId="81" borderId="117" applyNumberFormat="0" applyAlignment="0" applyProtection="0"/>
    <xf numFmtId="0" fontId="95" fillId="81" borderId="117" applyNumberFormat="0" applyAlignment="0" applyProtection="0"/>
    <xf numFmtId="0" fontId="102"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4" fillId="0" borderId="118" applyNumberFormat="0" applyFill="0" applyAlignment="0" applyProtection="0"/>
    <xf numFmtId="0" fontId="92" fillId="81" borderId="116" applyNumberFormat="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77" fillId="58" borderId="119">
      <alignment horizontal="right" vertical="center"/>
    </xf>
    <xf numFmtId="0" fontId="77" fillId="58" borderId="119">
      <alignment horizontal="right" vertical="center"/>
    </xf>
    <xf numFmtId="4" fontId="77" fillId="59" borderId="119">
      <alignment horizontal="right" vertical="center"/>
    </xf>
    <xf numFmtId="171" fontId="47" fillId="62" borderId="114" applyNumberFormat="0" applyFont="0" applyBorder="0" applyAlignment="0" applyProtection="0">
      <alignment horizontal="right" vertical="center"/>
    </xf>
    <xf numFmtId="171" fontId="47" fillId="62" borderId="114" applyNumberFormat="0" applyFont="0" applyBorder="0" applyAlignment="0" applyProtection="0">
      <alignment horizontal="right" vertical="center"/>
    </xf>
    <xf numFmtId="171" fontId="47" fillId="62" borderId="114" applyNumberFormat="0" applyFont="0" applyBorder="0" applyAlignment="0" applyProtection="0">
      <alignment horizontal="right" vertical="center"/>
    </xf>
    <xf numFmtId="171" fontId="47" fillId="62" borderId="114" applyNumberFormat="0" applyFont="0" applyBorder="0" applyAlignment="0" applyProtection="0">
      <alignment horizontal="right" vertical="center"/>
    </xf>
    <xf numFmtId="171" fontId="47" fillId="62" borderId="114" applyNumberFormat="0" applyFont="0" applyBorder="0" applyAlignment="0" applyProtection="0">
      <alignment horizontal="right" vertical="center"/>
    </xf>
    <xf numFmtId="171" fontId="47" fillId="62" borderId="114" applyNumberFormat="0" applyFont="0" applyBorder="0" applyAlignment="0" applyProtection="0">
      <alignment horizontal="right" vertical="center"/>
    </xf>
    <xf numFmtId="171" fontId="47" fillId="62" borderId="114" applyNumberFormat="0" applyFont="0" applyBorder="0" applyAlignment="0" applyProtection="0">
      <alignment horizontal="right" vertical="center"/>
    </xf>
    <xf numFmtId="171" fontId="47" fillId="62" borderId="114" applyNumberFormat="0" applyFont="0" applyBorder="0" applyAlignment="0" applyProtection="0">
      <alignment horizontal="right" vertical="center"/>
    </xf>
    <xf numFmtId="171" fontId="47" fillId="62" borderId="114" applyNumberFormat="0" applyFont="0" applyBorder="0" applyAlignment="0" applyProtection="0">
      <alignment horizontal="right" vertical="center"/>
    </xf>
    <xf numFmtId="171" fontId="47" fillId="62" borderId="114" applyNumberFormat="0" applyFont="0" applyBorder="0" applyAlignment="0" applyProtection="0">
      <alignment horizontal="right" vertical="center"/>
    </xf>
    <xf numFmtId="171" fontId="47" fillId="62" borderId="114" applyNumberFormat="0" applyFont="0" applyBorder="0" applyAlignment="0" applyProtection="0">
      <alignment horizontal="right" vertical="center"/>
    </xf>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4" fillId="0" borderId="118" applyNumberFormat="0" applyFill="0" applyAlignment="0" applyProtection="0"/>
    <xf numFmtId="0" fontId="96" fillId="81" borderId="117" applyNumberFormat="0" applyAlignment="0" applyProtection="0"/>
    <xf numFmtId="0" fontId="96" fillId="81" borderId="117" applyNumberFormat="0" applyAlignment="0" applyProtection="0"/>
    <xf numFmtId="0" fontId="95" fillId="81" borderId="117" applyNumberFormat="0" applyAlignment="0" applyProtection="0"/>
    <xf numFmtId="4" fontId="47" fillId="61" borderId="114"/>
    <xf numFmtId="4" fontId="47" fillId="61" borderId="114"/>
    <xf numFmtId="4" fontId="47" fillId="61" borderId="114"/>
    <xf numFmtId="4" fontId="47" fillId="61" borderId="114"/>
    <xf numFmtId="4" fontId="47" fillId="61" borderId="114"/>
    <xf numFmtId="4" fontId="47" fillId="61" borderId="114"/>
    <xf numFmtId="4" fontId="47" fillId="61" borderId="114"/>
    <xf numFmtId="4" fontId="47" fillId="61" borderId="114"/>
    <xf numFmtId="4" fontId="47" fillId="61" borderId="114"/>
    <xf numFmtId="4" fontId="47" fillId="61" borderId="114"/>
    <xf numFmtId="4" fontId="47" fillId="61" borderId="114"/>
    <xf numFmtId="0" fontId="47" fillId="61" borderId="114"/>
    <xf numFmtId="0" fontId="47" fillId="61" borderId="114"/>
    <xf numFmtId="0" fontId="47" fillId="61" borderId="114"/>
    <xf numFmtId="0" fontId="47" fillId="61" borderId="114"/>
    <xf numFmtId="0" fontId="47" fillId="61" borderId="114"/>
    <xf numFmtId="0" fontId="47" fillId="61" borderId="114"/>
    <xf numFmtId="0" fontId="47" fillId="61" borderId="114"/>
    <xf numFmtId="0" fontId="47" fillId="61" borderId="114"/>
    <xf numFmtId="0" fontId="47" fillId="61" borderId="114"/>
    <xf numFmtId="0" fontId="47" fillId="61" borderId="114"/>
    <xf numFmtId="0" fontId="47" fillId="61" borderId="114"/>
    <xf numFmtId="0" fontId="47" fillId="61" borderId="114"/>
    <xf numFmtId="0" fontId="47" fillId="61" borderId="114"/>
    <xf numFmtId="0" fontId="91" fillId="81" borderId="116" applyNumberFormat="0" applyAlignment="0" applyProtection="0"/>
    <xf numFmtId="0" fontId="101" fillId="68" borderId="121" applyNumberFormat="0" applyAlignment="0" applyProtection="0"/>
    <xf numFmtId="0" fontId="96" fillId="81" borderId="121" applyNumberFormat="0" applyAlignment="0" applyProtection="0"/>
    <xf numFmtId="0" fontId="91" fillId="81" borderId="116" applyNumberFormat="0" applyAlignment="0" applyProtection="0"/>
    <xf numFmtId="0" fontId="91" fillId="81" borderId="116" applyNumberFormat="0" applyAlignment="0" applyProtection="0"/>
    <xf numFmtId="0" fontId="91"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1" fillId="81" borderId="116" applyNumberFormat="0" applyAlignment="0" applyProtection="0"/>
    <xf numFmtId="0" fontId="95" fillId="81" borderId="117" applyNumberFormat="0" applyAlignment="0" applyProtection="0"/>
    <xf numFmtId="0" fontId="95" fillId="81" borderId="117" applyNumberFormat="0" applyAlignment="0" applyProtection="0"/>
    <xf numFmtId="4" fontId="77" fillId="59" borderId="124">
      <alignment horizontal="right" vertical="center"/>
    </xf>
    <xf numFmtId="0" fontId="96" fillId="81" borderId="121" applyNumberFormat="0" applyAlignment="0" applyProtection="0"/>
    <xf numFmtId="0" fontId="104" fillId="0" borderId="122" applyNumberFormat="0" applyFill="0" applyAlignment="0" applyProtection="0"/>
    <xf numFmtId="0" fontId="77" fillId="59" borderId="124">
      <alignment horizontal="right" vertical="center"/>
    </xf>
    <xf numFmtId="0" fontId="103" fillId="0" borderId="122" applyNumberFormat="0" applyFill="0" applyAlignment="0" applyProtection="0"/>
    <xf numFmtId="0" fontId="104" fillId="0" borderId="122" applyNumberFormat="0" applyFill="0" applyAlignment="0" applyProtection="0"/>
    <xf numFmtId="0" fontId="104" fillId="0" borderId="118" applyNumberFormat="0" applyFill="0" applyAlignment="0" applyProtection="0"/>
    <xf numFmtId="4" fontId="77" fillId="59" borderId="119">
      <alignment horizontal="right" vertical="center"/>
    </xf>
    <xf numFmtId="4" fontId="77" fillId="59" borderId="119">
      <alignment horizontal="right" vertical="center"/>
    </xf>
    <xf numFmtId="0" fontId="102" fillId="68" borderId="117" applyNumberFormat="0" applyAlignment="0" applyProtection="0"/>
    <xf numFmtId="0" fontId="91" fillId="81" borderId="116" applyNumberFormat="0" applyAlignment="0" applyProtection="0"/>
    <xf numFmtId="0" fontId="92" fillId="81" borderId="116" applyNumberFormat="0" applyAlignment="0" applyProtection="0"/>
    <xf numFmtId="4" fontId="77" fillId="58" borderId="124">
      <alignment horizontal="right" vertical="center"/>
    </xf>
    <xf numFmtId="0" fontId="87" fillId="84" borderId="123" applyNumberFormat="0" applyFont="0" applyAlignment="0" applyProtection="0"/>
    <xf numFmtId="0" fontId="91" fillId="81" borderId="120" applyNumberFormat="0" applyAlignment="0" applyProtection="0"/>
    <xf numFmtId="0" fontId="96" fillId="81" borderId="121" applyNumberFormat="0" applyAlignment="0" applyProtection="0"/>
    <xf numFmtId="0" fontId="95" fillId="81" borderId="121" applyNumberFormat="0" applyAlignment="0" applyProtection="0"/>
    <xf numFmtId="4" fontId="77" fillId="59" borderId="119">
      <alignment horizontal="right" vertical="center"/>
    </xf>
    <xf numFmtId="0" fontId="95" fillId="81" borderId="117" applyNumberFormat="0" applyAlignment="0" applyProtection="0"/>
    <xf numFmtId="0" fontId="103" fillId="0" borderId="118" applyNumberFormat="0" applyFill="0" applyAlignment="0" applyProtection="0"/>
    <xf numFmtId="0" fontId="104" fillId="0" borderId="118" applyNumberFormat="0" applyFill="0" applyAlignment="0" applyProtection="0"/>
    <xf numFmtId="0" fontId="78" fillId="58" borderId="124">
      <alignment horizontal="right" vertical="center"/>
    </xf>
    <xf numFmtId="0" fontId="101" fillId="68" borderId="117" applyNumberFormat="0" applyAlignment="0" applyProtection="0"/>
    <xf numFmtId="0" fontId="10" fillId="84" borderId="123" applyNumberFormat="0" applyFont="0" applyAlignment="0" applyProtection="0"/>
    <xf numFmtId="0" fontId="95" fillId="81" borderId="121" applyNumberFormat="0" applyAlignment="0" applyProtection="0"/>
    <xf numFmtId="0" fontId="87" fillId="84" borderId="123" applyNumberFormat="0" applyFont="0" applyAlignment="0" applyProtection="0"/>
    <xf numFmtId="0" fontId="101" fillId="68" borderId="121" applyNumberFormat="0" applyAlignment="0" applyProtection="0"/>
    <xf numFmtId="0" fontId="96" fillId="81" borderId="117" applyNumberFormat="0" applyAlignment="0" applyProtection="0"/>
    <xf numFmtId="49" fontId="47" fillId="0" borderId="119" applyNumberFormat="0" applyFont="0" applyFill="0" applyBorder="0" applyProtection="0">
      <alignment horizontal="left" vertical="center" indent="2"/>
    </xf>
    <xf numFmtId="0" fontId="104" fillId="0" borderId="118" applyNumberFormat="0" applyFill="0" applyAlignment="0" applyProtection="0"/>
    <xf numFmtId="0" fontId="103" fillId="0" borderId="118" applyNumberFormat="0" applyFill="0" applyAlignment="0" applyProtection="0"/>
    <xf numFmtId="0" fontId="91" fillId="81" borderId="116" applyNumberFormat="0" applyAlignment="0" applyProtection="0"/>
    <xf numFmtId="0" fontId="102" fillId="68" borderId="117" applyNumberFormat="0" applyAlignment="0" applyProtection="0"/>
    <xf numFmtId="0" fontId="104" fillId="0" borderId="118" applyNumberFormat="0" applyFill="0" applyAlignment="0" applyProtection="0"/>
    <xf numFmtId="0" fontId="101" fillId="68" borderId="117" applyNumberFormat="0" applyAlignment="0" applyProtection="0"/>
    <xf numFmtId="0" fontId="102" fillId="68" borderId="117" applyNumberFormat="0" applyAlignment="0" applyProtection="0"/>
    <xf numFmtId="0" fontId="92" fillId="81" borderId="116" applyNumberFormat="0" applyAlignment="0" applyProtection="0"/>
    <xf numFmtId="0" fontId="95" fillId="81" borderId="117" applyNumberFormat="0" applyAlignment="0" applyProtection="0"/>
    <xf numFmtId="0" fontId="104" fillId="0" borderId="122" applyNumberFormat="0" applyFill="0" applyAlignment="0" applyProtection="0"/>
    <xf numFmtId="0" fontId="103" fillId="0" borderId="118" applyNumberFormat="0" applyFill="0" applyAlignment="0" applyProtection="0"/>
    <xf numFmtId="0" fontId="78" fillId="58" borderId="119">
      <alignment horizontal="right" vertical="center"/>
    </xf>
    <xf numFmtId="0" fontId="104" fillId="0" borderId="118" applyNumberFormat="0" applyFill="0" applyAlignment="0" applyProtection="0"/>
    <xf numFmtId="0" fontId="92" fillId="81" borderId="116" applyNumberFormat="0" applyAlignment="0" applyProtection="0"/>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49" fontId="47" fillId="0" borderId="114" applyNumberFormat="0" applyFont="0" applyFill="0" applyBorder="0" applyProtection="0">
      <alignment horizontal="left" vertical="center" indent="2"/>
    </xf>
    <xf numFmtId="0"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4"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7" fillId="58" borderId="114">
      <alignment horizontal="right" vertical="center"/>
    </xf>
    <xf numFmtId="0"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4"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8" fillId="58" borderId="114">
      <alignment horizontal="right" vertical="center"/>
    </xf>
    <xf numFmtId="0"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4"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77" fillId="59" borderId="114">
      <alignment horizontal="right" vertical="center"/>
    </xf>
    <xf numFmtId="0" fontId="87" fillId="84" borderId="115" applyNumberFormat="0" applyFont="0" applyAlignment="0" applyProtection="0"/>
    <xf numFmtId="0" fontId="91" fillId="81" borderId="116" applyNumberFormat="0" applyAlignment="0" applyProtection="0"/>
    <xf numFmtId="0" fontId="96" fillId="81" borderId="117" applyNumberFormat="0" applyAlignment="0" applyProtection="0"/>
    <xf numFmtId="0" fontId="96" fillId="81" borderId="121" applyNumberFormat="0" applyAlignment="0" applyProtection="0"/>
    <xf numFmtId="0" fontId="87" fillId="84" borderId="123" applyNumberFormat="0" applyFont="0" applyAlignment="0" applyProtection="0"/>
    <xf numFmtId="0" fontId="104" fillId="0" borderId="118" applyNumberFormat="0" applyFill="0" applyAlignment="0" applyProtection="0"/>
    <xf numFmtId="49" fontId="47" fillId="0" borderId="119" applyNumberFormat="0" applyFont="0" applyFill="0" applyBorder="0" applyProtection="0">
      <alignment horizontal="left" vertical="center" indent="2"/>
    </xf>
    <xf numFmtId="0" fontId="96" fillId="81" borderId="117" applyNumberFormat="0" applyAlignment="0" applyProtection="0"/>
    <xf numFmtId="0" fontId="103" fillId="0" borderId="122" applyNumberFormat="0" applyFill="0" applyAlignment="0" applyProtection="0"/>
    <xf numFmtId="0" fontId="104" fillId="0" borderId="118" applyNumberFormat="0" applyFill="0" applyAlignment="0" applyProtection="0"/>
    <xf numFmtId="0" fontId="102" fillId="68" borderId="117" applyNumberFormat="0" applyAlignment="0" applyProtection="0"/>
    <xf numFmtId="0" fontId="77" fillId="59" borderId="119">
      <alignment horizontal="right" vertical="center"/>
    </xf>
    <xf numFmtId="0" fontId="96" fillId="81" borderId="117" applyNumberFormat="0" applyAlignment="0" applyProtection="0"/>
    <xf numFmtId="0" fontId="102" fillId="68" borderId="117" applyNumberFormat="0" applyAlignment="0" applyProtection="0"/>
    <xf numFmtId="4" fontId="78" fillId="58" borderId="119">
      <alignment horizontal="right" vertical="center"/>
    </xf>
    <xf numFmtId="0" fontId="96" fillId="81" borderId="117" applyNumberFormat="0" applyAlignment="0" applyProtection="0"/>
    <xf numFmtId="0" fontId="96" fillId="81" borderId="117" applyNumberFormat="0" applyAlignment="0" applyProtection="0"/>
    <xf numFmtId="0" fontId="95" fillId="81" borderId="117" applyNumberFormat="0" applyAlignment="0" applyProtection="0"/>
    <xf numFmtId="4" fontId="77" fillId="59" borderId="119">
      <alignment horizontal="right" vertical="center"/>
    </xf>
    <xf numFmtId="0" fontId="87" fillId="84" borderId="115" applyNumberFormat="0" applyFont="0" applyAlignment="0" applyProtection="0"/>
    <xf numFmtId="0" fontId="10" fillId="84" borderId="115" applyNumberFormat="0" applyFont="0" applyAlignment="0" applyProtection="0"/>
    <xf numFmtId="0" fontId="104" fillId="0" borderId="118" applyNumberFormat="0" applyFill="0" applyAlignment="0" applyProtection="0"/>
    <xf numFmtId="0" fontId="96" fillId="81" borderId="117" applyNumberFormat="0" applyAlignment="0" applyProtection="0"/>
    <xf numFmtId="0" fontId="101" fillId="68" borderId="117" applyNumberFormat="0" applyAlignment="0" applyProtection="0"/>
    <xf numFmtId="4" fontId="78" fillId="58" borderId="119">
      <alignment horizontal="right" vertical="center"/>
    </xf>
    <xf numFmtId="0" fontId="96" fillId="81" borderId="117"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102" fillId="68" borderId="117" applyNumberFormat="0" applyAlignment="0" applyProtection="0"/>
    <xf numFmtId="0" fontId="101" fillId="68" borderId="117" applyNumberFormat="0" applyAlignment="0" applyProtection="0"/>
    <xf numFmtId="4" fontId="77" fillId="58" borderId="124">
      <alignment horizontal="right" vertical="center"/>
    </xf>
    <xf numFmtId="0" fontId="104" fillId="0" borderId="118" applyNumberFormat="0" applyFill="0" applyAlignment="0" applyProtection="0"/>
    <xf numFmtId="0" fontId="92" fillId="81" borderId="120" applyNumberFormat="0" applyAlignment="0" applyProtection="0"/>
    <xf numFmtId="0" fontId="95" fillId="81" borderId="117" applyNumberFormat="0" applyAlignment="0" applyProtection="0"/>
    <xf numFmtId="0" fontId="96" fillId="81" borderId="121" applyNumberFormat="0" applyAlignment="0" applyProtection="0"/>
    <xf numFmtId="0" fontId="95" fillId="81" borderId="117" applyNumberFormat="0" applyAlignment="0" applyProtection="0"/>
    <xf numFmtId="0" fontId="92" fillId="81" borderId="116" applyNumberFormat="0" applyAlignment="0" applyProtection="0"/>
    <xf numFmtId="0" fontId="77" fillId="59" borderId="119">
      <alignment horizontal="right" vertical="center"/>
    </xf>
    <xf numFmtId="0" fontId="77" fillId="58" borderId="119">
      <alignment horizontal="right" vertical="center"/>
    </xf>
    <xf numFmtId="0" fontId="95" fillId="81" borderId="117" applyNumberFormat="0" applyAlignment="0" applyProtection="0"/>
    <xf numFmtId="0" fontId="102" fillId="68" borderId="117" applyNumberFormat="0" applyAlignment="0" applyProtection="0"/>
    <xf numFmtId="0" fontId="77" fillId="58" borderId="119">
      <alignment horizontal="right" vertical="center"/>
    </xf>
    <xf numFmtId="0" fontId="95" fillId="81" borderId="117" applyNumberFormat="0" applyAlignment="0" applyProtection="0"/>
    <xf numFmtId="0" fontId="96" fillId="81" borderId="117" applyNumberFormat="0" applyAlignment="0" applyProtection="0"/>
    <xf numFmtId="0" fontId="92" fillId="81" borderId="116" applyNumberFormat="0" applyAlignment="0" applyProtection="0"/>
    <xf numFmtId="0" fontId="92" fillId="81" borderId="116" applyNumberFormat="0" applyAlignment="0" applyProtection="0"/>
    <xf numFmtId="0" fontId="103" fillId="0" borderId="118" applyNumberFormat="0" applyFill="0" applyAlignment="0" applyProtection="0"/>
    <xf numFmtId="0" fontId="87" fillId="84" borderId="115" applyNumberFormat="0" applyFont="0" applyAlignment="0" applyProtection="0"/>
    <xf numFmtId="0" fontId="10" fillId="84" borderId="115" applyNumberFormat="0" applyFont="0" applyAlignment="0" applyProtection="0"/>
    <xf numFmtId="0" fontId="101" fillId="68" borderId="121" applyNumberFormat="0" applyAlignment="0" applyProtection="0"/>
    <xf numFmtId="0" fontId="77" fillId="59" borderId="119">
      <alignment horizontal="right" vertical="center"/>
    </xf>
    <xf numFmtId="0" fontId="87" fillId="84" borderId="115" applyNumberFormat="0" applyFont="0" applyAlignment="0" applyProtection="0"/>
    <xf numFmtId="0" fontId="10" fillId="84" borderId="115" applyNumberFormat="0" applyFont="0" applyAlignment="0" applyProtection="0"/>
    <xf numFmtId="0" fontId="101"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95" fillId="81" borderId="117" applyNumberFormat="0" applyAlignment="0" applyProtection="0"/>
    <xf numFmtId="4" fontId="77" fillId="59" borderId="119">
      <alignment horizontal="right" vertical="center"/>
    </xf>
    <xf numFmtId="0" fontId="101"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95" fillId="81" borderId="117" applyNumberFormat="0" applyAlignment="0" applyProtection="0"/>
    <xf numFmtId="0" fontId="92" fillId="81" borderId="116" applyNumberFormat="0" applyAlignment="0" applyProtection="0"/>
    <xf numFmtId="0" fontId="77" fillId="59" borderId="119">
      <alignment horizontal="right" vertical="center"/>
    </xf>
    <xf numFmtId="0" fontId="104" fillId="0" borderId="118" applyNumberFormat="0" applyFill="0" applyAlignment="0" applyProtection="0"/>
    <xf numFmtId="0" fontId="95" fillId="81" borderId="117"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77" fillId="59" borderId="119">
      <alignment horizontal="right" vertical="center"/>
    </xf>
    <xf numFmtId="0" fontId="95" fillId="81" borderId="121" applyNumberFormat="0" applyAlignment="0" applyProtection="0"/>
    <xf numFmtId="0" fontId="87" fillId="84" borderId="123" applyNumberFormat="0" applyFont="0" applyAlignment="0" applyProtection="0"/>
    <xf numFmtId="0" fontId="47" fillId="0" borderId="119">
      <alignment horizontal="right" vertical="center"/>
    </xf>
    <xf numFmtId="0" fontId="102" fillId="68" borderId="121" applyNumberFormat="0" applyAlignment="0" applyProtection="0"/>
    <xf numFmtId="4" fontId="77" fillId="59" borderId="119">
      <alignment horizontal="right" vertical="center"/>
    </xf>
    <xf numFmtId="0" fontId="95" fillId="81" borderId="117" applyNumberFormat="0" applyAlignment="0" applyProtection="0"/>
    <xf numFmtId="0" fontId="103" fillId="0" borderId="118" applyNumberFormat="0" applyFill="0" applyAlignment="0" applyProtection="0"/>
    <xf numFmtId="0" fontId="96" fillId="81" borderId="117" applyNumberFormat="0" applyAlignment="0" applyProtection="0"/>
    <xf numFmtId="0" fontId="102" fillId="68" borderId="117" applyNumberFormat="0" applyAlignment="0" applyProtection="0"/>
    <xf numFmtId="0" fontId="103" fillId="0" borderId="118" applyNumberFormat="0" applyFill="0" applyAlignment="0" applyProtection="0"/>
    <xf numFmtId="0" fontId="102" fillId="68" borderId="117" applyNumberFormat="0" applyAlignment="0" applyProtection="0"/>
    <xf numFmtId="0" fontId="95" fillId="81" borderId="121" applyNumberFormat="0" applyAlignment="0" applyProtection="0"/>
    <xf numFmtId="4" fontId="78" fillId="58" borderId="119">
      <alignment horizontal="right" vertical="center"/>
    </xf>
    <xf numFmtId="4" fontId="78" fillId="58" borderId="119">
      <alignment horizontal="right" vertical="center"/>
    </xf>
    <xf numFmtId="0" fontId="96" fillId="81" borderId="121" applyNumberFormat="0" applyAlignment="0" applyProtection="0"/>
    <xf numFmtId="0" fontId="104" fillId="0" borderId="118" applyNumberFormat="0" applyFill="0" applyAlignment="0" applyProtection="0"/>
    <xf numFmtId="0" fontId="96" fillId="81" borderId="121" applyNumberFormat="0" applyAlignment="0" applyProtection="0"/>
    <xf numFmtId="0" fontId="96" fillId="81" borderId="117" applyNumberFormat="0" applyAlignment="0" applyProtection="0"/>
    <xf numFmtId="0" fontId="87" fillId="84" borderId="115" applyNumberFormat="0" applyFont="0" applyAlignment="0" applyProtection="0"/>
    <xf numFmtId="0" fontId="96" fillId="81" borderId="121" applyNumberFormat="0" applyAlignment="0" applyProtection="0"/>
    <xf numFmtId="0" fontId="104" fillId="0" borderId="118" applyNumberFormat="0" applyFill="0" applyAlignment="0" applyProtection="0"/>
    <xf numFmtId="0" fontId="77" fillId="59" borderId="119">
      <alignment horizontal="right" vertical="center"/>
    </xf>
    <xf numFmtId="0" fontId="102" fillId="68" borderId="117" applyNumberFormat="0" applyAlignment="0" applyProtection="0"/>
    <xf numFmtId="0" fontId="87" fillId="84" borderId="115" applyNumberFormat="0" applyFont="0" applyAlignment="0" applyProtection="0"/>
    <xf numFmtId="0" fontId="10" fillId="84" borderId="115" applyNumberFormat="0" applyFont="0" applyAlignment="0" applyProtection="0"/>
    <xf numFmtId="0" fontId="10" fillId="84" borderId="115" applyNumberFormat="0" applyFont="0" applyAlignment="0" applyProtection="0"/>
    <xf numFmtId="0" fontId="104" fillId="0" borderId="118" applyNumberFormat="0" applyFill="0" applyAlignment="0" applyProtection="0"/>
    <xf numFmtId="0" fontId="95" fillId="81" borderId="117" applyNumberFormat="0" applyAlignment="0" applyProtection="0"/>
    <xf numFmtId="4" fontId="77" fillId="58" borderId="119">
      <alignment horizontal="right" vertical="center"/>
    </xf>
    <xf numFmtId="0" fontId="102" fillId="68" borderId="117" applyNumberFormat="0" applyAlignment="0" applyProtection="0"/>
    <xf numFmtId="0" fontId="101" fillId="68" borderId="117" applyNumberFormat="0" applyAlignment="0" applyProtection="0"/>
    <xf numFmtId="0" fontId="78" fillId="58" borderId="124">
      <alignment horizontal="right" vertical="center"/>
    </xf>
    <xf numFmtId="0" fontId="102" fillId="68" borderId="117" applyNumberFormat="0" applyAlignment="0" applyProtection="0"/>
    <xf numFmtId="0" fontId="92" fillId="81" borderId="120" applyNumberFormat="0" applyAlignment="0" applyProtection="0"/>
    <xf numFmtId="0" fontId="96" fillId="81" borderId="117" applyNumberFormat="0" applyAlignment="0" applyProtection="0"/>
    <xf numFmtId="0" fontId="92" fillId="81" borderId="116" applyNumberFormat="0" applyAlignment="0" applyProtection="0"/>
    <xf numFmtId="49" fontId="47" fillId="0" borderId="119" applyNumberFormat="0" applyFont="0" applyFill="0" applyBorder="0" applyProtection="0">
      <alignment horizontal="left" vertical="center" indent="2"/>
    </xf>
    <xf numFmtId="0" fontId="104" fillId="0" borderId="118" applyNumberFormat="0" applyFill="0" applyAlignment="0" applyProtection="0"/>
    <xf numFmtId="0" fontId="87" fillId="84" borderId="123" applyNumberFormat="0" applyFont="0" applyAlignment="0" applyProtection="0"/>
    <xf numFmtId="0" fontId="91" fillId="81" borderId="116" applyNumberFormat="0" applyAlignment="0" applyProtection="0"/>
    <xf numFmtId="0" fontId="91" fillId="81" borderId="116" applyNumberFormat="0" applyAlignment="0" applyProtection="0"/>
    <xf numFmtId="0" fontId="96" fillId="81" borderId="117" applyNumberFormat="0" applyAlignment="0" applyProtection="0"/>
    <xf numFmtId="0" fontId="77" fillId="59" borderId="124">
      <alignment horizontal="right" vertical="center"/>
    </xf>
    <xf numFmtId="0" fontId="96" fillId="81" borderId="117" applyNumberFormat="0" applyAlignment="0" applyProtection="0"/>
    <xf numFmtId="0" fontId="96" fillId="81" borderId="121" applyNumberFormat="0" applyAlignment="0" applyProtection="0"/>
    <xf numFmtId="0" fontId="104" fillId="0" borderId="118" applyNumberFormat="0" applyFill="0" applyAlignment="0" applyProtection="0"/>
    <xf numFmtId="0" fontId="104" fillId="0" borderId="122" applyNumberFormat="0" applyFill="0" applyAlignment="0" applyProtection="0"/>
    <xf numFmtId="0" fontId="104"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96" fillId="81" borderId="117" applyNumberFormat="0" applyAlignment="0" applyProtection="0"/>
    <xf numFmtId="0" fontId="102" fillId="68" borderId="117" applyNumberFormat="0" applyAlignment="0" applyProtection="0"/>
    <xf numFmtId="0" fontId="92" fillId="81" borderId="116" applyNumberFormat="0" applyAlignment="0" applyProtection="0"/>
    <xf numFmtId="0" fontId="102" fillId="68" borderId="117" applyNumberFormat="0" applyAlignment="0" applyProtection="0"/>
    <xf numFmtId="0" fontId="104" fillId="0" borderId="118" applyNumberFormat="0" applyFill="0" applyAlignment="0" applyProtection="0"/>
    <xf numFmtId="0" fontId="101" fillId="68" borderId="117" applyNumberFormat="0" applyAlignment="0" applyProtection="0"/>
    <xf numFmtId="4" fontId="77" fillId="59" borderId="119">
      <alignment horizontal="right" vertical="center"/>
    </xf>
    <xf numFmtId="4" fontId="78" fillId="58" borderId="119">
      <alignment horizontal="right" vertical="center"/>
    </xf>
    <xf numFmtId="4" fontId="77" fillId="59" borderId="119">
      <alignment horizontal="right" vertical="center"/>
    </xf>
    <xf numFmtId="0" fontId="78" fillId="58" borderId="124">
      <alignment horizontal="right" vertical="center"/>
    </xf>
    <xf numFmtId="0" fontId="95" fillId="81" borderId="117" applyNumberFormat="0" applyAlignment="0" applyProtection="0"/>
    <xf numFmtId="0" fontId="102" fillId="68" borderId="121" applyNumberFormat="0" applyAlignment="0" applyProtection="0"/>
    <xf numFmtId="0" fontId="10" fillId="84" borderId="123" applyNumberFormat="0" applyFont="0" applyAlignment="0" applyProtection="0"/>
    <xf numFmtId="0" fontId="92" fillId="81" borderId="120" applyNumberFormat="0" applyAlignment="0" applyProtection="0"/>
    <xf numFmtId="0" fontId="95" fillId="81" borderId="121" applyNumberFormat="0" applyAlignment="0" applyProtection="0"/>
    <xf numFmtId="0" fontId="77" fillId="59" borderId="119">
      <alignment horizontal="right" vertical="center"/>
    </xf>
    <xf numFmtId="0" fontId="102" fillId="68" borderId="121" applyNumberFormat="0" applyAlignment="0" applyProtection="0"/>
    <xf numFmtId="0" fontId="92" fillId="81" borderId="120" applyNumberFormat="0" applyAlignment="0" applyProtection="0"/>
    <xf numFmtId="0" fontId="102" fillId="68" borderId="117" applyNumberFormat="0" applyAlignment="0" applyProtection="0"/>
    <xf numFmtId="0" fontId="101" fillId="68" borderId="117" applyNumberFormat="0" applyAlignment="0" applyProtection="0"/>
    <xf numFmtId="0" fontId="103" fillId="0" borderId="122" applyNumberFormat="0" applyFill="0" applyAlignment="0" applyProtection="0"/>
    <xf numFmtId="4" fontId="77" fillId="59" borderId="119">
      <alignment horizontal="right" vertical="center"/>
    </xf>
    <xf numFmtId="0" fontId="10" fillId="84" borderId="123" applyNumberFormat="0" applyFont="0" applyAlignment="0" applyProtection="0"/>
    <xf numFmtId="0" fontId="104" fillId="0" borderId="118" applyNumberFormat="0" applyFill="0" applyAlignment="0" applyProtection="0"/>
    <xf numFmtId="0" fontId="92" fillId="81" borderId="116" applyNumberFormat="0" applyAlignment="0" applyProtection="0"/>
    <xf numFmtId="0" fontId="101" fillId="68" borderId="117" applyNumberFormat="0" applyAlignment="0" applyProtection="0"/>
    <xf numFmtId="0" fontId="92" fillId="81" borderId="116"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4" fontId="77" fillId="58" borderId="119">
      <alignment horizontal="right" vertical="center"/>
    </xf>
    <xf numFmtId="0" fontId="95" fillId="81" borderId="117" applyNumberFormat="0" applyAlignment="0" applyProtection="0"/>
    <xf numFmtId="0" fontId="103" fillId="0" borderId="118" applyNumberFormat="0" applyFill="0" applyAlignment="0" applyProtection="0"/>
    <xf numFmtId="0" fontId="92" fillId="81" borderId="116" applyNumberFormat="0" applyAlignment="0" applyProtection="0"/>
    <xf numFmtId="0" fontId="96" fillId="81" borderId="117" applyNumberFormat="0" applyAlignment="0" applyProtection="0"/>
    <xf numFmtId="0" fontId="103" fillId="0" borderId="118" applyNumberFormat="0" applyFill="0" applyAlignment="0" applyProtection="0"/>
    <xf numFmtId="0" fontId="78" fillId="58" borderId="124">
      <alignment horizontal="right" vertical="center"/>
    </xf>
    <xf numFmtId="4" fontId="47" fillId="0" borderId="119" applyFill="0" applyBorder="0" applyProtection="0">
      <alignment horizontal="right" vertical="center"/>
    </xf>
    <xf numFmtId="0" fontId="96" fillId="81" borderId="117" applyNumberFormat="0" applyAlignment="0" applyProtection="0"/>
    <xf numFmtId="0" fontId="91" fillId="81" borderId="116" applyNumberFormat="0" applyAlignment="0" applyProtection="0"/>
    <xf numFmtId="0" fontId="104" fillId="0" borderId="118" applyNumberFormat="0" applyFill="0" applyAlignment="0" applyProtection="0"/>
    <xf numFmtId="0" fontId="77" fillId="59" borderId="119">
      <alignment horizontal="right" vertical="center"/>
    </xf>
    <xf numFmtId="0" fontId="95" fillId="81" borderId="121" applyNumberFormat="0" applyAlignment="0" applyProtection="0"/>
    <xf numFmtId="4" fontId="77" fillId="59" borderId="124">
      <alignment horizontal="right" vertical="center"/>
    </xf>
    <xf numFmtId="0" fontId="103" fillId="0" borderId="122" applyNumberFormat="0" applyFill="0" applyAlignment="0" applyProtection="0"/>
    <xf numFmtId="0" fontId="78" fillId="58" borderId="119">
      <alignment horizontal="right" vertical="center"/>
    </xf>
    <xf numFmtId="0" fontId="87" fillId="84" borderId="123" applyNumberFormat="0" applyFont="0" applyAlignment="0" applyProtection="0"/>
    <xf numFmtId="4" fontId="77" fillId="59" borderId="119">
      <alignment horizontal="right" vertical="center"/>
    </xf>
    <xf numFmtId="0" fontId="91" fillId="81" borderId="120" applyNumberFormat="0" applyAlignment="0" applyProtection="0"/>
    <xf numFmtId="0" fontId="104" fillId="0" borderId="122" applyNumberFormat="0" applyFill="0" applyAlignment="0" applyProtection="0"/>
    <xf numFmtId="0" fontId="101" fillId="68" borderId="121" applyNumberFormat="0" applyAlignment="0" applyProtection="0"/>
    <xf numFmtId="0" fontId="10" fillId="84" borderId="123" applyNumberFormat="0" applyFont="0" applyAlignment="0" applyProtection="0"/>
    <xf numFmtId="0" fontId="102" fillId="68" borderId="121" applyNumberFormat="0" applyAlignment="0" applyProtection="0"/>
    <xf numFmtId="0" fontId="92" fillId="81" borderId="120" applyNumberFormat="0" applyAlignment="0" applyProtection="0"/>
    <xf numFmtId="0" fontId="91" fillId="81" borderId="120" applyNumberFormat="0" applyAlignment="0" applyProtection="0"/>
    <xf numFmtId="0" fontId="10" fillId="84" borderId="115" applyNumberFormat="0" applyFont="0" applyAlignment="0" applyProtection="0"/>
    <xf numFmtId="0" fontId="103" fillId="0" borderId="118" applyNumberFormat="0" applyFill="0" applyAlignment="0" applyProtection="0"/>
    <xf numFmtId="0" fontId="96" fillId="81" borderId="117" applyNumberFormat="0" applyAlignment="0" applyProtection="0"/>
    <xf numFmtId="0" fontId="101" fillId="68" borderId="117" applyNumberFormat="0" applyAlignment="0" applyProtection="0"/>
    <xf numFmtId="0" fontId="103" fillId="0" borderId="118" applyNumberFormat="0" applyFill="0" applyAlignment="0" applyProtection="0"/>
    <xf numFmtId="0" fontId="77" fillId="59" borderId="119">
      <alignment horizontal="right" vertical="center"/>
    </xf>
    <xf numFmtId="0" fontId="104" fillId="0" borderId="118" applyNumberFormat="0" applyFill="0" applyAlignment="0" applyProtection="0"/>
    <xf numFmtId="0" fontId="92" fillId="81" borderId="116" applyNumberFormat="0" applyAlignment="0" applyProtection="0"/>
    <xf numFmtId="0" fontId="92" fillId="81" borderId="116" applyNumberFormat="0" applyAlignment="0" applyProtection="0"/>
    <xf numFmtId="0" fontId="101" fillId="68" borderId="117" applyNumberFormat="0" applyAlignment="0" applyProtection="0"/>
    <xf numFmtId="0" fontId="101" fillId="68" borderId="117" applyNumberFormat="0" applyAlignment="0" applyProtection="0"/>
    <xf numFmtId="0" fontId="78" fillId="58" borderId="119">
      <alignment horizontal="right" vertical="center"/>
    </xf>
    <xf numFmtId="0" fontId="77" fillId="59" borderId="119">
      <alignment horizontal="right" vertical="center"/>
    </xf>
    <xf numFmtId="0" fontId="78" fillId="58" borderId="119">
      <alignment horizontal="right" vertical="center"/>
    </xf>
    <xf numFmtId="0" fontId="77" fillId="59" borderId="119">
      <alignment horizontal="right" vertical="center"/>
    </xf>
    <xf numFmtId="0" fontId="103" fillId="0" borderId="118" applyNumberFormat="0" applyFill="0" applyAlignment="0" applyProtection="0"/>
    <xf numFmtId="0" fontId="92" fillId="81" borderId="116" applyNumberFormat="0" applyAlignment="0" applyProtection="0"/>
    <xf numFmtId="0" fontId="102" fillId="68" borderId="117" applyNumberFormat="0" applyAlignment="0" applyProtection="0"/>
    <xf numFmtId="0" fontId="91" fillId="81" borderId="120" applyNumberFormat="0" applyAlignment="0" applyProtection="0"/>
    <xf numFmtId="0" fontId="92" fillId="81" borderId="116" applyNumberFormat="0" applyAlignment="0" applyProtection="0"/>
    <xf numFmtId="0" fontId="103" fillId="0" borderId="118" applyNumberFormat="0" applyFill="0" applyAlignment="0" applyProtection="0"/>
    <xf numFmtId="0" fontId="104" fillId="0" borderId="118" applyNumberFormat="0" applyFill="0" applyAlignment="0" applyProtection="0"/>
    <xf numFmtId="0" fontId="102" fillId="68" borderId="117" applyNumberFormat="0" applyAlignment="0" applyProtection="0"/>
    <xf numFmtId="0" fontId="96" fillId="81" borderId="117" applyNumberFormat="0" applyAlignment="0" applyProtection="0"/>
    <xf numFmtId="0" fontId="104" fillId="0" borderId="118" applyNumberFormat="0" applyFill="0" applyAlignment="0" applyProtection="0"/>
    <xf numFmtId="0" fontId="96" fillId="81" borderId="117" applyNumberFormat="0" applyAlignment="0" applyProtection="0"/>
    <xf numFmtId="0" fontId="104" fillId="0" borderId="118" applyNumberFormat="0" applyFill="0" applyAlignment="0" applyProtection="0"/>
    <xf numFmtId="0" fontId="96" fillId="81" borderId="121" applyNumberFormat="0" applyAlignment="0" applyProtection="0"/>
    <xf numFmtId="0" fontId="101" fillId="68" borderId="117" applyNumberFormat="0" applyAlignment="0" applyProtection="0"/>
    <xf numFmtId="0" fontId="104" fillId="0" borderId="118" applyNumberFormat="0" applyFill="0" applyAlignment="0" applyProtection="0"/>
    <xf numFmtId="0" fontId="104" fillId="0" borderId="122" applyNumberFormat="0" applyFill="0" applyAlignment="0" applyProtection="0"/>
    <xf numFmtId="0" fontId="95" fillId="81" borderId="117" applyNumberFormat="0" applyAlignment="0" applyProtection="0"/>
    <xf numFmtId="0" fontId="102" fillId="68" borderId="117" applyNumberFormat="0" applyAlignment="0" applyProtection="0"/>
    <xf numFmtId="0" fontId="96" fillId="81" borderId="117" applyNumberFormat="0" applyAlignment="0" applyProtection="0"/>
    <xf numFmtId="0" fontId="96" fillId="81" borderId="117" applyNumberFormat="0" applyAlignment="0" applyProtection="0"/>
    <xf numFmtId="0" fontId="103" fillId="0" borderId="118" applyNumberFormat="0" applyFill="0" applyAlignment="0" applyProtection="0"/>
    <xf numFmtId="0" fontId="102" fillId="68" borderId="117" applyNumberFormat="0" applyAlignment="0" applyProtection="0"/>
    <xf numFmtId="0" fontId="104" fillId="0" borderId="118" applyNumberFormat="0" applyFill="0" applyAlignment="0" applyProtection="0"/>
    <xf numFmtId="0" fontId="102" fillId="68" borderId="117" applyNumberFormat="0" applyAlignment="0" applyProtection="0"/>
    <xf numFmtId="0" fontId="87" fillId="84" borderId="123" applyNumberFormat="0" applyFont="0" applyAlignment="0" applyProtection="0"/>
    <xf numFmtId="0" fontId="104" fillId="0" borderId="118" applyNumberFormat="0" applyFill="0" applyAlignment="0" applyProtection="0"/>
    <xf numFmtId="0" fontId="91" fillId="81" borderId="116" applyNumberFormat="0" applyAlignment="0" applyProtection="0"/>
    <xf numFmtId="0" fontId="92" fillId="81" borderId="116" applyNumberFormat="0" applyAlignment="0" applyProtection="0"/>
    <xf numFmtId="0" fontId="102" fillId="68" borderId="117" applyNumberFormat="0" applyAlignment="0" applyProtection="0"/>
    <xf numFmtId="0" fontId="95" fillId="81" borderId="117" applyNumberFormat="0" applyAlignment="0" applyProtection="0"/>
    <xf numFmtId="0" fontId="104" fillId="0" borderId="118" applyNumberFormat="0" applyFill="0" applyAlignment="0" applyProtection="0"/>
    <xf numFmtId="0" fontId="101" fillId="68" borderId="121" applyNumberFormat="0" applyAlignment="0" applyProtection="0"/>
    <xf numFmtId="0" fontId="87" fillId="84" borderId="123" applyNumberFormat="0" applyFont="0" applyAlignment="0" applyProtection="0"/>
    <xf numFmtId="49" fontId="47" fillId="0" borderId="119" applyNumberFormat="0" applyFont="0" applyFill="0" applyBorder="0" applyProtection="0">
      <alignment horizontal="left" vertical="center" indent="2"/>
    </xf>
    <xf numFmtId="0" fontId="92" fillId="81" borderId="116" applyNumberFormat="0" applyAlignment="0" applyProtection="0"/>
    <xf numFmtId="0" fontId="104" fillId="0" borderId="118" applyNumberFormat="0" applyFill="0" applyAlignment="0" applyProtection="0"/>
    <xf numFmtId="0" fontId="92" fillId="81" borderId="116" applyNumberFormat="0" applyAlignment="0" applyProtection="0"/>
    <xf numFmtId="0" fontId="104" fillId="0" borderId="122" applyNumberFormat="0" applyFill="0" applyAlignment="0" applyProtection="0"/>
    <xf numFmtId="49" fontId="47" fillId="0" borderId="124" applyNumberFormat="0" applyFont="0" applyFill="0" applyBorder="0" applyProtection="0">
      <alignment horizontal="left" vertical="center" indent="2"/>
    </xf>
    <xf numFmtId="0" fontId="102" fillId="68" borderId="117" applyNumberFormat="0" applyAlignment="0" applyProtection="0"/>
    <xf numFmtId="0" fontId="104" fillId="0" borderId="122" applyNumberFormat="0" applyFill="0" applyAlignment="0" applyProtection="0"/>
    <xf numFmtId="0" fontId="91" fillId="81" borderId="116" applyNumberFormat="0" applyAlignment="0" applyProtection="0"/>
    <xf numFmtId="0" fontId="103" fillId="0" borderId="122" applyNumberFormat="0" applyFill="0" applyAlignment="0" applyProtection="0"/>
    <xf numFmtId="4" fontId="77" fillId="59" borderId="119">
      <alignment horizontal="right" vertical="center"/>
    </xf>
    <xf numFmtId="0" fontId="95" fillId="81" borderId="121"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77" fillId="58" borderId="119">
      <alignment horizontal="right" vertical="center"/>
    </xf>
    <xf numFmtId="0" fontId="96" fillId="81" borderId="121" applyNumberFormat="0" applyAlignment="0" applyProtection="0"/>
    <xf numFmtId="0" fontId="91" fillId="81" borderId="120" applyNumberFormat="0" applyAlignment="0" applyProtection="0"/>
    <xf numFmtId="0" fontId="102" fillId="68" borderId="121" applyNumberFormat="0" applyAlignment="0" applyProtection="0"/>
    <xf numFmtId="0" fontId="95" fillId="81" borderId="121" applyNumberFormat="0" applyAlignment="0" applyProtection="0"/>
    <xf numFmtId="0" fontId="102" fillId="68" borderId="117" applyNumberFormat="0" applyAlignment="0" applyProtection="0"/>
    <xf numFmtId="0" fontId="92" fillId="81" borderId="116" applyNumberFormat="0" applyAlignment="0" applyProtection="0"/>
    <xf numFmtId="0" fontId="78" fillId="58" borderId="119">
      <alignment horizontal="right" vertical="center"/>
    </xf>
    <xf numFmtId="0" fontId="92" fillId="81" borderId="116" applyNumberFormat="0" applyAlignment="0" applyProtection="0"/>
    <xf numFmtId="0" fontId="101" fillId="68" borderId="117" applyNumberFormat="0" applyAlignment="0" applyProtection="0"/>
    <xf numFmtId="0" fontId="104" fillId="0" borderId="118" applyNumberFormat="0" applyFill="0" applyAlignment="0" applyProtection="0"/>
    <xf numFmtId="0" fontId="95" fillId="81" borderId="117" applyNumberFormat="0" applyAlignment="0" applyProtection="0"/>
    <xf numFmtId="0" fontId="95" fillId="81" borderId="117" applyNumberFormat="0" applyAlignment="0" applyProtection="0"/>
    <xf numFmtId="0" fontId="102" fillId="68" borderId="117" applyNumberFormat="0" applyAlignment="0" applyProtection="0"/>
    <xf numFmtId="0" fontId="95" fillId="81" borderId="117" applyNumberFormat="0" applyAlignment="0" applyProtection="0"/>
    <xf numFmtId="0" fontId="77" fillId="59" borderId="119">
      <alignment horizontal="right" vertical="center"/>
    </xf>
    <xf numFmtId="0" fontId="92" fillId="81" borderId="116" applyNumberFormat="0" applyAlignment="0" applyProtection="0"/>
    <xf numFmtId="0" fontId="102" fillId="68" borderId="117" applyNumberFormat="0" applyAlignment="0" applyProtection="0"/>
    <xf numFmtId="0" fontId="102" fillId="68" borderId="117" applyNumberFormat="0" applyAlignment="0" applyProtection="0"/>
    <xf numFmtId="0" fontId="91" fillId="81" borderId="116" applyNumberFormat="0" applyAlignment="0" applyProtection="0"/>
    <xf numFmtId="4" fontId="78" fillId="58" borderId="119">
      <alignment horizontal="right" vertical="center"/>
    </xf>
    <xf numFmtId="0" fontId="104" fillId="0" borderId="118" applyNumberFormat="0" applyFill="0" applyAlignment="0" applyProtection="0"/>
    <xf numFmtId="4" fontId="77" fillId="58" borderId="119">
      <alignment horizontal="right" vertical="center"/>
    </xf>
    <xf numFmtId="0" fontId="77" fillId="59" borderId="124">
      <alignment horizontal="right" vertical="center"/>
    </xf>
    <xf numFmtId="0" fontId="104" fillId="0" borderId="122" applyNumberFormat="0" applyFill="0" applyAlignment="0" applyProtection="0"/>
    <xf numFmtId="0" fontId="95" fillId="81" borderId="117" applyNumberFormat="0" applyAlignment="0" applyProtection="0"/>
    <xf numFmtId="0" fontId="102" fillId="68" borderId="117" applyNumberFormat="0" applyAlignment="0" applyProtection="0"/>
    <xf numFmtId="0" fontId="104" fillId="0" borderId="118" applyNumberFormat="0" applyFill="0" applyAlignment="0" applyProtection="0"/>
    <xf numFmtId="0" fontId="102" fillId="68" borderId="117" applyNumberFormat="0" applyAlignment="0" applyProtection="0"/>
    <xf numFmtId="0" fontId="92" fillId="81" borderId="116" applyNumberFormat="0" applyAlignment="0" applyProtection="0"/>
    <xf numFmtId="0" fontId="101" fillId="68" borderId="121" applyNumberFormat="0" applyAlignment="0" applyProtection="0"/>
    <xf numFmtId="4" fontId="77" fillId="59" borderId="119">
      <alignment horizontal="right" vertical="center"/>
    </xf>
    <xf numFmtId="0" fontId="10" fillId="84" borderId="115" applyNumberFormat="0" applyFont="0" applyAlignment="0" applyProtection="0"/>
    <xf numFmtId="0" fontId="92" fillId="81" borderId="116" applyNumberFormat="0" applyAlignment="0" applyProtection="0"/>
    <xf numFmtId="0" fontId="102" fillId="68" borderId="117" applyNumberFormat="0" applyAlignment="0" applyProtection="0"/>
    <xf numFmtId="4" fontId="77" fillId="59" borderId="119">
      <alignment horizontal="right" vertical="center"/>
    </xf>
    <xf numFmtId="4" fontId="77" fillId="59" borderId="124">
      <alignment horizontal="right" vertical="center"/>
    </xf>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92" fillId="81" borderId="120" applyNumberFormat="0" applyAlignment="0" applyProtection="0"/>
    <xf numFmtId="0" fontId="92" fillId="81" borderId="120" applyNumberFormat="0" applyAlignment="0" applyProtection="0"/>
    <xf numFmtId="0" fontId="104" fillId="0" borderId="122" applyNumberFormat="0" applyFill="0" applyAlignment="0" applyProtection="0"/>
    <xf numFmtId="0" fontId="91" fillId="81" borderId="120" applyNumberFormat="0" applyAlignment="0" applyProtection="0"/>
    <xf numFmtId="0" fontId="104" fillId="0" borderId="122" applyNumberFormat="0" applyFill="0" applyAlignment="0" applyProtection="0"/>
    <xf numFmtId="0" fontId="102" fillId="68" borderId="117" applyNumberFormat="0" applyAlignment="0" applyProtection="0"/>
    <xf numFmtId="0" fontId="10" fillId="84" borderId="115" applyNumberFormat="0" applyFont="0" applyAlignment="0" applyProtection="0"/>
    <xf numFmtId="0" fontId="10"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95" fillId="81" borderId="117" applyNumberFormat="0" applyAlignment="0" applyProtection="0"/>
    <xf numFmtId="0" fontId="103" fillId="0" borderId="118" applyNumberFormat="0" applyFill="0" applyAlignment="0" applyProtection="0"/>
    <xf numFmtId="0" fontId="104" fillId="0" borderId="118" applyNumberFormat="0" applyFill="0" applyAlignment="0" applyProtection="0"/>
    <xf numFmtId="0" fontId="102" fillId="68" borderId="117" applyNumberFormat="0" applyAlignment="0" applyProtection="0"/>
    <xf numFmtId="0" fontId="96" fillId="81" borderId="117" applyNumberFormat="0" applyAlignment="0" applyProtection="0"/>
    <xf numFmtId="0" fontId="104" fillId="0" borderId="122" applyNumberFormat="0" applyFill="0" applyAlignment="0" applyProtection="0"/>
    <xf numFmtId="0" fontId="96" fillId="81" borderId="117" applyNumberFormat="0" applyAlignment="0" applyProtection="0"/>
    <xf numFmtId="0" fontId="77" fillId="58" borderId="119">
      <alignment horizontal="right" vertical="center"/>
    </xf>
    <xf numFmtId="0" fontId="101" fillId="68" borderId="117" applyNumberFormat="0" applyAlignment="0" applyProtection="0"/>
    <xf numFmtId="0" fontId="77" fillId="58" borderId="119">
      <alignment horizontal="right" vertical="center"/>
    </xf>
    <xf numFmtId="0" fontId="95" fillId="81" borderId="121" applyNumberFormat="0" applyAlignment="0" applyProtection="0"/>
    <xf numFmtId="49" fontId="47" fillId="0" borderId="119" applyNumberFormat="0" applyFont="0" applyFill="0" applyBorder="0" applyProtection="0">
      <alignment horizontal="left" vertical="center" indent="2"/>
    </xf>
    <xf numFmtId="0" fontId="102" fillId="68" borderId="121" applyNumberFormat="0" applyAlignment="0" applyProtection="0"/>
    <xf numFmtId="0" fontId="96" fillId="81" borderId="117" applyNumberFormat="0" applyAlignment="0" applyProtection="0"/>
    <xf numFmtId="0" fontId="92" fillId="81" borderId="116" applyNumberFormat="0" applyAlignment="0" applyProtection="0"/>
    <xf numFmtId="4" fontId="78" fillId="58" borderId="124">
      <alignment horizontal="right" vertical="center"/>
    </xf>
    <xf numFmtId="49" fontId="47" fillId="0" borderId="124" applyNumberFormat="0" applyFont="0" applyFill="0" applyBorder="0" applyProtection="0">
      <alignment horizontal="left" vertical="center" indent="2"/>
    </xf>
    <xf numFmtId="0" fontId="77" fillId="58" borderId="119">
      <alignment horizontal="right" vertical="center"/>
    </xf>
    <xf numFmtId="0" fontId="102" fillId="68" borderId="117" applyNumberForma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4" fontId="78" fillId="58" borderId="119">
      <alignment horizontal="right" vertical="center"/>
    </xf>
    <xf numFmtId="0" fontId="91" fillId="81" borderId="116" applyNumberFormat="0" applyAlignment="0" applyProtection="0"/>
    <xf numFmtId="0" fontId="91" fillId="81" borderId="116" applyNumberFormat="0" applyAlignment="0" applyProtection="0"/>
    <xf numFmtId="0" fontId="96" fillId="81" borderId="117" applyNumberFormat="0" applyAlignment="0" applyProtection="0"/>
    <xf numFmtId="0" fontId="95" fillId="81" borderId="117" applyNumberFormat="0" applyAlignment="0" applyProtection="0"/>
    <xf numFmtId="0" fontId="96" fillId="81" borderId="117" applyNumberFormat="0" applyAlignment="0" applyProtection="0"/>
    <xf numFmtId="4" fontId="77" fillId="59" borderId="119">
      <alignment horizontal="right" vertical="center"/>
    </xf>
    <xf numFmtId="0" fontId="103" fillId="0" borderId="122" applyNumberFormat="0" applyFill="0" applyAlignment="0" applyProtection="0"/>
    <xf numFmtId="0" fontId="92" fillId="81" borderId="120" applyNumberFormat="0" applyAlignment="0" applyProtection="0"/>
    <xf numFmtId="0" fontId="91" fillId="81" borderId="116" applyNumberFormat="0" applyAlignment="0" applyProtection="0"/>
    <xf numFmtId="0" fontId="104" fillId="0" borderId="122" applyNumberFormat="0" applyFill="0" applyAlignment="0" applyProtection="0"/>
    <xf numFmtId="0" fontId="92" fillId="81" borderId="116" applyNumberFormat="0" applyAlignment="0" applyProtection="0"/>
    <xf numFmtId="0" fontId="96" fillId="81" borderId="117" applyNumberFormat="0" applyAlignment="0" applyProtection="0"/>
    <xf numFmtId="0" fontId="10" fillId="84" borderId="123" applyNumberFormat="0" applyFont="0" applyAlignment="0" applyProtection="0"/>
    <xf numFmtId="0" fontId="95" fillId="81" borderId="117" applyNumberFormat="0" applyAlignment="0" applyProtection="0"/>
    <xf numFmtId="0" fontId="104" fillId="0" borderId="118" applyNumberFormat="0" applyFill="0" applyAlignment="0" applyProtection="0"/>
    <xf numFmtId="0" fontId="101" fillId="68" borderId="121" applyNumberFormat="0" applyAlignment="0" applyProtection="0"/>
    <xf numFmtId="0" fontId="103" fillId="0" borderId="122" applyNumberFormat="0" applyFill="0" applyAlignment="0" applyProtection="0"/>
    <xf numFmtId="0" fontId="102" fillId="68" borderId="121" applyNumberFormat="0" applyAlignment="0" applyProtection="0"/>
    <xf numFmtId="0" fontId="102" fillId="68" borderId="117" applyNumberFormat="0" applyAlignment="0" applyProtection="0"/>
    <xf numFmtId="0" fontId="95" fillId="81" borderId="121" applyNumberFormat="0" applyAlignment="0" applyProtection="0"/>
    <xf numFmtId="0" fontId="101" fillId="68" borderId="121" applyNumberFormat="0" applyAlignment="0" applyProtection="0"/>
    <xf numFmtId="0" fontId="104" fillId="0" borderId="118" applyNumberFormat="0" applyFill="0" applyAlignment="0" applyProtection="0"/>
    <xf numFmtId="4" fontId="77" fillId="59" borderId="124">
      <alignment horizontal="right" vertical="center"/>
    </xf>
    <xf numFmtId="0" fontId="91" fillId="81" borderId="116" applyNumberFormat="0" applyAlignment="0" applyProtection="0"/>
    <xf numFmtId="0" fontId="96" fillId="81" borderId="117" applyNumberFormat="0" applyAlignment="0" applyProtection="0"/>
    <xf numFmtId="0" fontId="78" fillId="58" borderId="124">
      <alignment horizontal="right" vertical="center"/>
    </xf>
    <xf numFmtId="0" fontId="95" fillId="81" borderId="117"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101" fillId="68" borderId="117" applyNumberFormat="0" applyAlignment="0" applyProtection="0"/>
    <xf numFmtId="0" fontId="96" fillId="81" borderId="117" applyNumberFormat="0" applyAlignment="0" applyProtection="0"/>
    <xf numFmtId="0" fontId="92" fillId="81" borderId="116" applyNumberFormat="0" applyAlignment="0" applyProtection="0"/>
    <xf numFmtId="0" fontId="91" fillId="81" borderId="120" applyNumberFormat="0" applyAlignment="0" applyProtection="0"/>
    <xf numFmtId="0" fontId="96" fillId="81" borderId="117" applyNumberFormat="0" applyAlignment="0" applyProtection="0"/>
    <xf numFmtId="0" fontId="102" fillId="68" borderId="121" applyNumberFormat="0" applyAlignment="0" applyProtection="0"/>
    <xf numFmtId="0" fontId="101" fillId="68" borderId="117" applyNumberFormat="0" applyAlignment="0" applyProtection="0"/>
    <xf numFmtId="0" fontId="87" fillId="84" borderId="115" applyNumberFormat="0" applyFont="0" applyAlignment="0" applyProtection="0"/>
    <xf numFmtId="0" fontId="101" fillId="68" borderId="121" applyNumberFormat="0" applyAlignment="0" applyProtection="0"/>
    <xf numFmtId="0" fontId="92" fillId="81" borderId="120" applyNumberFormat="0" applyAlignment="0" applyProtection="0"/>
    <xf numFmtId="0" fontId="10" fillId="84" borderId="115" applyNumberFormat="0" applyFont="0" applyAlignment="0" applyProtection="0"/>
    <xf numFmtId="0" fontId="87" fillId="84" borderId="115" applyNumberFormat="0" applyFont="0" applyAlignment="0" applyProtection="0"/>
    <xf numFmtId="4" fontId="47" fillId="61" borderId="124"/>
    <xf numFmtId="0" fontId="78" fillId="58" borderId="124">
      <alignment horizontal="right" vertical="center"/>
    </xf>
    <xf numFmtId="0" fontId="91" fillId="81" borderId="116" applyNumberFormat="0" applyAlignment="0" applyProtection="0"/>
    <xf numFmtId="49" fontId="47" fillId="0" borderId="119" applyNumberFormat="0" applyFont="0" applyFill="0" applyBorder="0" applyProtection="0">
      <alignment horizontal="left" vertical="center" indent="2"/>
    </xf>
    <xf numFmtId="0" fontId="96" fillId="81" borderId="117" applyNumberFormat="0" applyAlignment="0" applyProtection="0"/>
    <xf numFmtId="0" fontId="102" fillId="68" borderId="121" applyNumberFormat="0" applyAlignment="0" applyProtection="0"/>
    <xf numFmtId="0" fontId="91" fillId="81" borderId="116" applyNumberFormat="0" applyAlignment="0" applyProtection="0"/>
    <xf numFmtId="0" fontId="101" fillId="68" borderId="121" applyNumberFormat="0" applyAlignment="0" applyProtection="0"/>
    <xf numFmtId="0" fontId="104" fillId="0" borderId="118" applyNumberFormat="0" applyFill="0" applyAlignment="0" applyProtection="0"/>
    <xf numFmtId="0" fontId="101" fillId="68" borderId="121" applyNumberFormat="0" applyAlignment="0" applyProtection="0"/>
    <xf numFmtId="0" fontId="103" fillId="0" borderId="122" applyNumberFormat="0" applyFill="0" applyAlignment="0" applyProtection="0"/>
    <xf numFmtId="0" fontId="104" fillId="0" borderId="122" applyNumberFormat="0" applyFill="0" applyAlignment="0" applyProtection="0"/>
    <xf numFmtId="4" fontId="47" fillId="0" borderId="124">
      <alignment horizontal="right" vertical="center"/>
    </xf>
    <xf numFmtId="0" fontId="92" fillId="81" borderId="116" applyNumberFormat="0" applyAlignment="0" applyProtection="0"/>
    <xf numFmtId="0" fontId="96" fillId="81" borderId="117" applyNumberFormat="0" applyAlignment="0" applyProtection="0"/>
    <xf numFmtId="0" fontId="102" fillId="68" borderId="117" applyNumberFormat="0" applyAlignment="0" applyProtection="0"/>
    <xf numFmtId="0" fontId="104" fillId="0" borderId="118" applyNumberFormat="0" applyFill="0" applyAlignment="0" applyProtection="0"/>
    <xf numFmtId="0" fontId="96" fillId="81" borderId="117" applyNumberFormat="0" applyAlignment="0" applyProtection="0"/>
    <xf numFmtId="0" fontId="95" fillId="81" borderId="121" applyNumberFormat="0" applyAlignment="0" applyProtection="0"/>
    <xf numFmtId="0" fontId="96" fillId="81" borderId="117" applyNumberFormat="0" applyAlignment="0" applyProtection="0"/>
    <xf numFmtId="0" fontId="92" fillId="81" borderId="116" applyNumberFormat="0" applyAlignment="0" applyProtection="0"/>
    <xf numFmtId="0" fontId="104" fillId="0" borderId="118" applyNumberFormat="0" applyFill="0" applyAlignment="0" applyProtection="0"/>
    <xf numFmtId="0" fontId="87" fillId="84" borderId="115" applyNumberFormat="0" applyFont="0" applyAlignment="0" applyProtection="0"/>
    <xf numFmtId="0" fontId="95" fillId="81" borderId="117" applyNumberFormat="0" applyAlignment="0" applyProtection="0"/>
    <xf numFmtId="0" fontId="92" fillId="81" borderId="116" applyNumberFormat="0" applyAlignment="0" applyProtection="0"/>
    <xf numFmtId="0" fontId="10" fillId="84" borderId="115" applyNumberFormat="0" applyFont="0" applyAlignment="0" applyProtection="0"/>
    <xf numFmtId="49" fontId="47" fillId="0" borderId="119" applyNumberFormat="0" applyFont="0" applyFill="0" applyBorder="0" applyProtection="0">
      <alignment horizontal="left" vertical="center" indent="2"/>
    </xf>
    <xf numFmtId="0" fontId="92" fillId="81" borderId="116" applyNumberFormat="0" applyAlignment="0" applyProtection="0"/>
    <xf numFmtId="0" fontId="96" fillId="81" borderId="117" applyNumberFormat="0" applyAlignment="0" applyProtection="0"/>
    <xf numFmtId="0" fontId="104" fillId="0" borderId="118" applyNumberFormat="0" applyFill="0" applyAlignment="0" applyProtection="0"/>
    <xf numFmtId="4" fontId="78" fillId="58" borderId="124">
      <alignment horizontal="right" vertical="center"/>
    </xf>
    <xf numFmtId="0" fontId="77" fillId="58" borderId="119">
      <alignment horizontal="right" vertical="center"/>
    </xf>
    <xf numFmtId="0" fontId="96" fillId="81" borderId="121" applyNumberFormat="0" applyAlignment="0" applyProtection="0"/>
    <xf numFmtId="0" fontId="96" fillId="81" borderId="117" applyNumberFormat="0" applyAlignment="0" applyProtection="0"/>
    <xf numFmtId="0" fontId="102" fillId="68" borderId="117" applyNumberFormat="0" applyAlignment="0" applyProtection="0"/>
    <xf numFmtId="0" fontId="96" fillId="81" borderId="121" applyNumberFormat="0" applyAlignment="0" applyProtection="0"/>
    <xf numFmtId="0" fontId="103" fillId="0" borderId="118" applyNumberFormat="0" applyFill="0" applyAlignment="0" applyProtection="0"/>
    <xf numFmtId="0" fontId="104" fillId="0" borderId="118" applyNumberFormat="0" applyFill="0" applyAlignment="0" applyProtection="0"/>
    <xf numFmtId="4" fontId="77" fillId="59" borderId="119">
      <alignment horizontal="right" vertical="center"/>
    </xf>
    <xf numFmtId="0" fontId="96" fillId="81" borderId="117" applyNumberFormat="0" applyAlignment="0" applyProtection="0"/>
    <xf numFmtId="0" fontId="87" fillId="84" borderId="115" applyNumberFormat="0" applyFont="0" applyAlignment="0" applyProtection="0"/>
    <xf numFmtId="0" fontId="103" fillId="0" borderId="118" applyNumberFormat="0" applyFill="0" applyAlignment="0" applyProtection="0"/>
    <xf numFmtId="0" fontId="47" fillId="61" borderId="124"/>
    <xf numFmtId="0" fontId="101" fillId="68" borderId="121" applyNumberFormat="0" applyAlignment="0" applyProtection="0"/>
    <xf numFmtId="0" fontId="77" fillId="59" borderId="124">
      <alignment horizontal="right" vertical="center"/>
    </xf>
    <xf numFmtId="0" fontId="101" fillId="68" borderId="121" applyNumberFormat="0" applyAlignment="0" applyProtection="0"/>
    <xf numFmtId="0" fontId="104" fillId="0" borderId="122" applyNumberFormat="0" applyFill="0" applyAlignment="0" applyProtection="0"/>
    <xf numFmtId="0" fontId="102" fillId="68" borderId="117" applyNumberFormat="0" applyAlignment="0" applyProtection="0"/>
    <xf numFmtId="0" fontId="95" fillId="81" borderId="117" applyNumberFormat="0" applyAlignment="0" applyProtection="0"/>
    <xf numFmtId="4" fontId="77" fillId="59" borderId="119">
      <alignment horizontal="right" vertical="center"/>
    </xf>
    <xf numFmtId="0" fontId="102" fillId="68" borderId="117" applyNumberFormat="0" applyAlignment="0" applyProtection="0"/>
    <xf numFmtId="0" fontId="95" fillId="81" borderId="117" applyNumberFormat="0" applyAlignment="0" applyProtection="0"/>
    <xf numFmtId="4" fontId="77" fillId="59" borderId="119">
      <alignment horizontal="right" vertical="center"/>
    </xf>
    <xf numFmtId="0" fontId="104" fillId="0" borderId="118" applyNumberFormat="0" applyFill="0" applyAlignment="0" applyProtection="0"/>
    <xf numFmtId="0" fontId="95" fillId="81" borderId="121" applyNumberFormat="0" applyAlignment="0" applyProtection="0"/>
    <xf numFmtId="0" fontId="102" fillId="68" borderId="117" applyNumberFormat="0" applyAlignment="0" applyProtection="0"/>
    <xf numFmtId="0" fontId="102" fillId="68" borderId="117" applyNumberFormat="0" applyAlignment="0" applyProtection="0"/>
    <xf numFmtId="0" fontId="92" fillId="81" borderId="116" applyNumberFormat="0" applyAlignment="0" applyProtection="0"/>
    <xf numFmtId="0" fontId="92" fillId="81" borderId="116" applyNumberFormat="0" applyAlignment="0" applyProtection="0"/>
    <xf numFmtId="0" fontId="101" fillId="68" borderId="117" applyNumberFormat="0" applyAlignment="0" applyProtection="0"/>
    <xf numFmtId="0" fontId="102" fillId="68" borderId="117" applyNumberFormat="0" applyAlignment="0" applyProtection="0"/>
    <xf numFmtId="49" fontId="47" fillId="0" borderId="119" applyNumberFormat="0" applyFont="0" applyFill="0" applyBorder="0" applyProtection="0">
      <alignment horizontal="left" vertical="center" indent="2"/>
    </xf>
    <xf numFmtId="0" fontId="96" fillId="81"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21" applyNumberFormat="0" applyAlignment="0" applyProtection="0"/>
    <xf numFmtId="0" fontId="91" fillId="81" borderId="120" applyNumberFormat="0" applyAlignment="0" applyProtection="0"/>
    <xf numFmtId="4" fontId="77" fillId="58" borderId="124">
      <alignment horizontal="right" vertical="center"/>
    </xf>
    <xf numFmtId="0" fontId="87" fillId="84" borderId="123" applyNumberFormat="0" applyFont="0" applyAlignment="0" applyProtection="0"/>
    <xf numFmtId="0" fontId="104" fillId="0" borderId="118" applyNumberFormat="0" applyFill="0" applyAlignment="0" applyProtection="0"/>
    <xf numFmtId="0" fontId="91" fillId="81" borderId="120" applyNumberFormat="0" applyAlignment="0" applyProtection="0"/>
    <xf numFmtId="0" fontId="96" fillId="81" borderId="117" applyNumberFormat="0" applyAlignment="0" applyProtection="0"/>
    <xf numFmtId="49" fontId="47" fillId="0" borderId="119" applyNumberFormat="0" applyFont="0" applyFill="0" applyBorder="0" applyProtection="0">
      <alignment horizontal="left" vertical="center" indent="2"/>
    </xf>
    <xf numFmtId="0" fontId="104" fillId="0" borderId="118" applyNumberFormat="0" applyFill="0" applyAlignment="0" applyProtection="0"/>
    <xf numFmtId="0" fontId="103" fillId="0" borderId="118" applyNumberFormat="0" applyFill="0" applyAlignment="0" applyProtection="0"/>
    <xf numFmtId="0" fontId="92" fillId="81" borderId="116" applyNumberFormat="0" applyAlignment="0" applyProtection="0"/>
    <xf numFmtId="0" fontId="102" fillId="68" borderId="117" applyNumberFormat="0" applyAlignment="0" applyProtection="0"/>
    <xf numFmtId="0" fontId="104" fillId="0" borderId="118" applyNumberFormat="0" applyFill="0" applyAlignment="0" applyProtection="0"/>
    <xf numFmtId="0" fontId="101" fillId="68" borderId="117" applyNumberFormat="0" applyAlignment="0" applyProtection="0"/>
    <xf numFmtId="0" fontId="102" fillId="68" borderId="117" applyNumberFormat="0" applyAlignment="0" applyProtection="0"/>
    <xf numFmtId="0" fontId="91" fillId="81" borderId="116" applyNumberFormat="0" applyAlignment="0" applyProtection="0"/>
    <xf numFmtId="0" fontId="95" fillId="81" borderId="117" applyNumberFormat="0" applyAlignment="0" applyProtection="0"/>
    <xf numFmtId="0" fontId="104" fillId="0" borderId="122" applyNumberFormat="0" applyFill="0" applyAlignment="0" applyProtection="0"/>
    <xf numFmtId="0" fontId="103" fillId="0" borderId="118" applyNumberFormat="0" applyFill="0" applyAlignment="0" applyProtection="0"/>
    <xf numFmtId="4" fontId="77" fillId="59" borderId="119">
      <alignment horizontal="right" vertical="center"/>
    </xf>
    <xf numFmtId="0" fontId="92" fillId="81" borderId="116" applyNumberFormat="0" applyAlignment="0" applyProtection="0"/>
    <xf numFmtId="0" fontId="78" fillId="58" borderId="119">
      <alignment horizontal="right" vertical="center"/>
    </xf>
    <xf numFmtId="0" fontId="87" fillId="84" borderId="115" applyNumberFormat="0" applyFont="0" applyAlignment="0" applyProtection="0"/>
    <xf numFmtId="0" fontId="96" fillId="81" borderId="117" applyNumberFormat="0" applyAlignment="0" applyProtection="0"/>
    <xf numFmtId="0" fontId="102" fillId="68" borderId="117" applyNumberFormat="0" applyAlignment="0" applyProtection="0"/>
    <xf numFmtId="0" fontId="102" fillId="68" borderId="117" applyNumberFormat="0" applyAlignment="0" applyProtection="0"/>
    <xf numFmtId="0" fontId="101" fillId="68" borderId="121" applyNumberFormat="0" applyAlignment="0" applyProtection="0"/>
    <xf numFmtId="0" fontId="103" fillId="0" borderId="118" applyNumberFormat="0" applyFill="0" applyAlignment="0" applyProtection="0"/>
    <xf numFmtId="0" fontId="104" fillId="0" borderId="118" applyNumberFormat="0" applyFill="0" applyAlignment="0" applyProtection="0"/>
    <xf numFmtId="0" fontId="95" fillId="81" borderId="117" applyNumberFormat="0" applyAlignment="0" applyProtection="0"/>
    <xf numFmtId="0" fontId="104" fillId="0" borderId="118" applyNumberFormat="0" applyFill="0" applyAlignment="0" applyProtection="0"/>
    <xf numFmtId="0" fontId="96" fillId="81" borderId="117" applyNumberFormat="0" applyAlignment="0" applyProtection="0"/>
    <xf numFmtId="0" fontId="103" fillId="0" borderId="118" applyNumberFormat="0" applyFill="0" applyAlignment="0" applyProtection="0"/>
    <xf numFmtId="0" fontId="104" fillId="0" borderId="122" applyNumberFormat="0" applyFill="0" applyAlignment="0" applyProtection="0"/>
    <xf numFmtId="0" fontId="104" fillId="0" borderId="118" applyNumberFormat="0" applyFill="0" applyAlignment="0" applyProtection="0"/>
    <xf numFmtId="0" fontId="101" fillId="68" borderId="117" applyNumberFormat="0" applyAlignment="0" applyProtection="0"/>
    <xf numFmtId="0" fontId="91" fillId="81" borderId="116" applyNumberFormat="0" applyAlignment="0" applyProtection="0"/>
    <xf numFmtId="0" fontId="96" fillId="81" borderId="117" applyNumberFormat="0" applyAlignment="0" applyProtection="0"/>
    <xf numFmtId="0" fontId="77" fillId="59" borderId="119">
      <alignment horizontal="right" vertical="center"/>
    </xf>
    <xf numFmtId="0" fontId="87" fillId="84" borderId="115" applyNumberFormat="0" applyFont="0" applyAlignment="0" applyProtection="0"/>
    <xf numFmtId="0" fontId="10" fillId="84" borderId="115" applyNumberFormat="0" applyFont="0" applyAlignment="0" applyProtection="0"/>
    <xf numFmtId="0" fontId="102" fillId="68" borderId="117" applyNumberFormat="0" applyAlignment="0" applyProtection="0"/>
    <xf numFmtId="0" fontId="103" fillId="0" borderId="118" applyNumberFormat="0" applyFill="0" applyAlignment="0" applyProtection="0"/>
    <xf numFmtId="0" fontId="102" fillId="68" borderId="117" applyNumberFormat="0" applyAlignment="0" applyProtection="0"/>
    <xf numFmtId="0" fontId="96" fillId="81" borderId="117" applyNumberFormat="0" applyAlignment="0" applyProtection="0"/>
    <xf numFmtId="4" fontId="78" fillId="58" borderId="119">
      <alignment horizontal="right" vertical="center"/>
    </xf>
    <xf numFmtId="0" fontId="92" fillId="81" borderId="116" applyNumberFormat="0" applyAlignment="0" applyProtection="0"/>
    <xf numFmtId="0" fontId="87" fillId="84" borderId="123" applyNumberFormat="0" applyFont="0" applyAlignment="0" applyProtection="0"/>
    <xf numFmtId="0" fontId="87" fillId="84" borderId="123" applyNumberFormat="0" applyFont="0" applyAlignment="0" applyProtection="0"/>
    <xf numFmtId="0" fontId="96" fillId="81" borderId="117" applyNumberFormat="0" applyAlignment="0" applyProtection="0"/>
    <xf numFmtId="0" fontId="101" fillId="68" borderId="117" applyNumberFormat="0" applyAlignment="0" applyProtection="0"/>
    <xf numFmtId="0" fontId="92" fillId="81" borderId="116" applyNumberFormat="0" applyAlignment="0" applyProtection="0"/>
    <xf numFmtId="0" fontId="102" fillId="68" borderId="117" applyNumberFormat="0" applyAlignment="0" applyProtection="0"/>
    <xf numFmtId="0" fontId="96" fillId="81" borderId="117" applyNumberFormat="0" applyAlignment="0" applyProtection="0"/>
    <xf numFmtId="0" fontId="91" fillId="81" borderId="116" applyNumberFormat="0" applyAlignment="0" applyProtection="0"/>
    <xf numFmtId="0" fontId="95" fillId="81" borderId="117" applyNumberFormat="0" applyAlignment="0" applyProtection="0"/>
    <xf numFmtId="4" fontId="47" fillId="61" borderId="124"/>
    <xf numFmtId="4" fontId="77" fillId="59" borderId="119">
      <alignment horizontal="right" vertical="center"/>
    </xf>
    <xf numFmtId="0" fontId="91" fillId="81" borderId="116" applyNumberFormat="0" applyAlignment="0" applyProtection="0"/>
    <xf numFmtId="0" fontId="87" fillId="84" borderId="123" applyNumberFormat="0" applyFont="0" applyAlignment="0" applyProtection="0"/>
    <xf numFmtId="0" fontId="87" fillId="84" borderId="123" applyNumberFormat="0" applyFont="0" applyAlignment="0" applyProtection="0"/>
    <xf numFmtId="0" fontId="92" fillId="81" borderId="116"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102" fillId="68" borderId="117" applyNumberFormat="0" applyAlignment="0" applyProtection="0"/>
    <xf numFmtId="0" fontId="103" fillId="0" borderId="118" applyNumberFormat="0" applyFill="0" applyAlignment="0" applyProtection="0"/>
    <xf numFmtId="0" fontId="87" fillId="84" borderId="115" applyNumberFormat="0" applyFont="0" applyAlignment="0" applyProtection="0"/>
    <xf numFmtId="0" fontId="10" fillId="84" borderId="115" applyNumberFormat="0" applyFont="0" applyAlignment="0" applyProtection="0"/>
    <xf numFmtId="0" fontId="101" fillId="68" borderId="121" applyNumberFormat="0" applyAlignment="0" applyProtection="0"/>
    <xf numFmtId="0" fontId="95" fillId="81" borderId="121" applyNumberFormat="0" applyAlignment="0" applyProtection="0"/>
    <xf numFmtId="0" fontId="87" fillId="84" borderId="115" applyNumberFormat="0" applyFont="0" applyAlignment="0" applyProtection="0"/>
    <xf numFmtId="0" fontId="87" fillId="84" borderId="115" applyNumberFormat="0" applyFont="0" applyAlignment="0" applyProtection="0"/>
    <xf numFmtId="0" fontId="47" fillId="0" borderId="124" applyNumberFormat="0" applyFill="0" applyAlignment="0" applyProtection="0"/>
    <xf numFmtId="0" fontId="95" fillId="81" borderId="117" applyNumberFormat="0" applyAlignment="0" applyProtection="0"/>
    <xf numFmtId="0" fontId="91" fillId="81" borderId="116" applyNumberFormat="0" applyAlignment="0" applyProtection="0"/>
    <xf numFmtId="0" fontId="104" fillId="0" borderId="118" applyNumberFormat="0" applyFill="0" applyAlignment="0" applyProtection="0"/>
    <xf numFmtId="0" fontId="96" fillId="81" borderId="117" applyNumberFormat="0" applyAlignment="0" applyProtection="0"/>
    <xf numFmtId="0" fontId="101" fillId="68" borderId="117" applyNumberFormat="0" applyAlignment="0" applyProtection="0"/>
    <xf numFmtId="0" fontId="96" fillId="81" borderId="117" applyNumberFormat="0" applyAlignment="0" applyProtection="0"/>
    <xf numFmtId="0" fontId="92" fillId="81" borderId="120" applyNumberFormat="0" applyAlignment="0" applyProtection="0"/>
    <xf numFmtId="0" fontId="77" fillId="59" borderId="119">
      <alignment horizontal="right" vertical="center"/>
    </xf>
    <xf numFmtId="0" fontId="91" fillId="81" borderId="116" applyNumberFormat="0" applyAlignment="0" applyProtection="0"/>
    <xf numFmtId="0" fontId="104" fillId="0" borderId="118" applyNumberFormat="0" applyFill="0" applyAlignment="0" applyProtection="0"/>
    <xf numFmtId="0" fontId="101" fillId="68" borderId="117" applyNumberFormat="0" applyAlignment="0" applyProtection="0"/>
    <xf numFmtId="0" fontId="104" fillId="0" borderId="118" applyNumberFormat="0" applyFill="0" applyAlignment="0" applyProtection="0"/>
    <xf numFmtId="0" fontId="103" fillId="0" borderId="118" applyNumberFormat="0" applyFill="0" applyAlignment="0" applyProtection="0"/>
    <xf numFmtId="0" fontId="87" fillId="84" borderId="123" applyNumberFormat="0" applyFont="0" applyAlignment="0" applyProtection="0"/>
    <xf numFmtId="0" fontId="96" fillId="81" borderId="121" applyNumberFormat="0" applyAlignment="0" applyProtection="0"/>
    <xf numFmtId="0" fontId="103" fillId="0" borderId="122" applyNumberFormat="0" applyFill="0" applyAlignment="0" applyProtection="0"/>
    <xf numFmtId="0" fontId="102" fillId="68" borderId="117" applyNumberFormat="0" applyAlignment="0" applyProtection="0"/>
    <xf numFmtId="0" fontId="95" fillId="81" borderId="117" applyNumberFormat="0" applyAlignment="0" applyProtection="0"/>
    <xf numFmtId="0" fontId="92" fillId="81" borderId="116" applyNumberFormat="0" applyAlignment="0" applyProtection="0"/>
    <xf numFmtId="0" fontId="95" fillId="81" borderId="117" applyNumberFormat="0" applyAlignment="0" applyProtection="0"/>
    <xf numFmtId="0" fontId="95" fillId="81" borderId="117" applyNumberFormat="0" applyAlignment="0" applyProtection="0"/>
    <xf numFmtId="0" fontId="104" fillId="0" borderId="118" applyNumberFormat="0" applyFill="0" applyAlignment="0" applyProtection="0"/>
    <xf numFmtId="0" fontId="103" fillId="0" borderId="118" applyNumberFormat="0" applyFill="0" applyAlignment="0" applyProtection="0"/>
    <xf numFmtId="0" fontId="96" fillId="81" borderId="117" applyNumberFormat="0" applyAlignment="0" applyProtection="0"/>
    <xf numFmtId="0" fontId="104" fillId="0" borderId="118" applyNumberFormat="0" applyFill="0" applyAlignment="0" applyProtection="0"/>
    <xf numFmtId="0" fontId="96" fillId="81" borderId="121" applyNumberFormat="0" applyAlignment="0" applyProtection="0"/>
    <xf numFmtId="0" fontId="96" fillId="81" borderId="117" applyNumberFormat="0" applyAlignment="0" applyProtection="0"/>
    <xf numFmtId="171" fontId="47" fillId="62" borderId="124" applyNumberFormat="0" applyFont="0" applyBorder="0" applyAlignment="0" applyProtection="0">
      <alignment horizontal="right" vertical="center"/>
    </xf>
    <xf numFmtId="0" fontId="91" fillId="81" borderId="116" applyNumberFormat="0" applyAlignment="0" applyProtection="0"/>
    <xf numFmtId="0" fontId="87" fillId="84" borderId="115" applyNumberFormat="0" applyFont="0" applyAlignment="0" applyProtection="0"/>
    <xf numFmtId="0" fontId="92" fillId="81" borderId="116" applyNumberFormat="0" applyAlignment="0" applyProtection="0"/>
    <xf numFmtId="0" fontId="101" fillId="68" borderId="117" applyNumberFormat="0" applyAlignment="0" applyProtection="0"/>
    <xf numFmtId="0" fontId="102" fillId="68" borderId="117" applyNumberFormat="0" applyAlignment="0" applyProtection="0"/>
    <xf numFmtId="0" fontId="87" fillId="84" borderId="115" applyNumberFormat="0" applyFont="0" applyAlignment="0" applyProtection="0"/>
    <xf numFmtId="0" fontId="10" fillId="84" borderId="115" applyNumberFormat="0" applyFont="0" applyAlignment="0" applyProtection="0"/>
    <xf numFmtId="0" fontId="10" fillId="84" borderId="115" applyNumberFormat="0" applyFont="0" applyAlignment="0" applyProtection="0"/>
    <xf numFmtId="0" fontId="92" fillId="81" borderId="116" applyNumberFormat="0" applyAlignment="0" applyProtection="0"/>
    <xf numFmtId="0" fontId="95" fillId="81" borderId="117" applyNumberFormat="0" applyAlignment="0" applyProtection="0"/>
    <xf numFmtId="0" fontId="104" fillId="0" borderId="118" applyNumberFormat="0" applyFill="0" applyAlignment="0" applyProtection="0"/>
    <xf numFmtId="0" fontId="91" fillId="81" borderId="120" applyNumberFormat="0" applyAlignment="0" applyProtection="0"/>
    <xf numFmtId="4" fontId="77" fillId="59" borderId="119">
      <alignment horizontal="right" vertical="center"/>
    </xf>
    <xf numFmtId="0" fontId="101" fillId="68" borderId="117" applyNumberFormat="0" applyAlignment="0" applyProtection="0"/>
    <xf numFmtId="0" fontId="91" fillId="81" borderId="116" applyNumberFormat="0" applyAlignment="0" applyProtection="0"/>
    <xf numFmtId="0" fontId="101" fillId="68" borderId="117" applyNumberFormat="0" applyAlignment="0" applyProtection="0"/>
    <xf numFmtId="0" fontId="101" fillId="68" borderId="121" applyNumberFormat="0" applyAlignment="0" applyProtection="0"/>
    <xf numFmtId="0" fontId="104" fillId="0" borderId="118" applyNumberFormat="0" applyFill="0" applyAlignment="0" applyProtection="0"/>
    <xf numFmtId="0" fontId="95" fillId="81" borderId="117" applyNumberFormat="0" applyAlignment="0" applyProtection="0"/>
    <xf numFmtId="0" fontId="102" fillId="68" borderId="117" applyNumberFormat="0" applyAlignment="0" applyProtection="0"/>
    <xf numFmtId="0" fontId="104" fillId="0" borderId="118" applyNumberFormat="0" applyFill="0" applyAlignment="0" applyProtection="0"/>
    <xf numFmtId="0" fontId="77" fillId="59" borderId="124">
      <alignment horizontal="right" vertical="center"/>
    </xf>
    <xf numFmtId="0" fontId="91" fillId="81" borderId="116" applyNumberFormat="0" applyAlignment="0" applyProtection="0"/>
    <xf numFmtId="0" fontId="95" fillId="81" borderId="117" applyNumberFormat="0" applyAlignment="0" applyProtection="0"/>
    <xf numFmtId="0" fontId="104" fillId="0" borderId="118" applyNumberFormat="0" applyFill="0" applyAlignment="0" applyProtection="0"/>
    <xf numFmtId="0" fontId="103" fillId="0" borderId="122" applyNumberFormat="0" applyFill="0" applyAlignment="0" applyProtection="0"/>
    <xf numFmtId="0" fontId="102" fillId="68" borderId="121" applyNumberFormat="0" applyAlignment="0" applyProtection="0"/>
    <xf numFmtId="0" fontId="91" fillId="81" borderId="116" applyNumberFormat="0" applyAlignment="0" applyProtection="0"/>
    <xf numFmtId="0" fontId="102" fillId="68" borderId="121" applyNumberFormat="0" applyAlignment="0" applyProtection="0"/>
    <xf numFmtId="0" fontId="104" fillId="0" borderId="118" applyNumberFormat="0" applyFill="0" applyAlignment="0" applyProtection="0"/>
    <xf numFmtId="0" fontId="91" fillId="81" borderId="116" applyNumberFormat="0" applyAlignment="0" applyProtection="0"/>
    <xf numFmtId="0" fontId="96" fillId="81" borderId="121" applyNumberFormat="0" applyAlignment="0" applyProtection="0"/>
    <xf numFmtId="0" fontId="104"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96" fillId="81" borderId="117" applyNumberFormat="0" applyAlignment="0" applyProtection="0"/>
    <xf numFmtId="0" fontId="102" fillId="68" borderId="117" applyNumberFormat="0" applyAlignment="0" applyProtection="0"/>
    <xf numFmtId="0" fontId="92" fillId="81" borderId="116" applyNumberFormat="0" applyAlignment="0" applyProtection="0"/>
    <xf numFmtId="0" fontId="102" fillId="68" borderId="117" applyNumberFormat="0" applyAlignment="0" applyProtection="0"/>
    <xf numFmtId="0" fontId="104" fillId="0" borderId="118" applyNumberFormat="0" applyFill="0" applyAlignment="0" applyProtection="0"/>
    <xf numFmtId="0" fontId="101" fillId="68" borderId="117" applyNumberFormat="0" applyAlignment="0" applyProtection="0"/>
    <xf numFmtId="4" fontId="77" fillId="59" borderId="119">
      <alignment horizontal="right" vertical="center"/>
    </xf>
    <xf numFmtId="4" fontId="78" fillId="58" borderId="119">
      <alignment horizontal="right" vertical="center"/>
    </xf>
    <xf numFmtId="4" fontId="77" fillId="59" borderId="119">
      <alignment horizontal="right" vertical="center"/>
    </xf>
    <xf numFmtId="0" fontId="91" fillId="81" borderId="120" applyNumberFormat="0" applyAlignment="0" applyProtection="0"/>
    <xf numFmtId="0" fontId="95" fillId="81" borderId="121" applyNumberFormat="0" applyAlignment="0" applyProtection="0"/>
    <xf numFmtId="0" fontId="104" fillId="0" borderId="122" applyNumberFormat="0" applyFill="0" applyAlignment="0" applyProtection="0"/>
    <xf numFmtId="0" fontId="103" fillId="0" borderId="122" applyNumberFormat="0" applyFill="0" applyAlignment="0" applyProtection="0"/>
    <xf numFmtId="0" fontId="101" fillId="68" borderId="117" applyNumberFormat="0" applyAlignment="0" applyProtection="0"/>
    <xf numFmtId="0" fontId="95" fillId="81" borderId="121" applyNumberFormat="0" applyAlignment="0" applyProtection="0"/>
    <xf numFmtId="0" fontId="103" fillId="0" borderId="118" applyNumberFormat="0" applyFill="0" applyAlignment="0" applyProtection="0"/>
    <xf numFmtId="0" fontId="102" fillId="68" borderId="117" applyNumberFormat="0" applyAlignment="0" applyProtection="0"/>
    <xf numFmtId="0" fontId="96" fillId="81" borderId="121" applyNumberFormat="0" applyAlignment="0" applyProtection="0"/>
    <xf numFmtId="4" fontId="77" fillId="59" borderId="119">
      <alignment horizontal="right" vertical="center"/>
    </xf>
    <xf numFmtId="4" fontId="77" fillId="59" borderId="119">
      <alignment horizontal="right" vertical="center"/>
    </xf>
    <xf numFmtId="0" fontId="102" fillId="68" borderId="117" applyNumberFormat="0" applyAlignment="0" applyProtection="0"/>
    <xf numFmtId="0" fontId="95"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2" fillId="81" borderId="116" applyNumberFormat="0" applyAlignment="0" applyProtection="0"/>
    <xf numFmtId="0" fontId="103" fillId="0" borderId="122" applyNumberFormat="0" applyFill="0" applyAlignment="0" applyProtection="0"/>
    <xf numFmtId="0" fontId="104" fillId="0" borderId="118" applyNumberFormat="0" applyFill="0" applyAlignment="0" applyProtection="0"/>
    <xf numFmtId="0" fontId="96" fillId="81" borderId="117" applyNumberFormat="0" applyAlignment="0" applyProtection="0"/>
    <xf numFmtId="0" fontId="87" fillId="84" borderId="115" applyNumberFormat="0" applyFont="0" applyAlignment="0" applyProtection="0"/>
    <xf numFmtId="0" fontId="101" fillId="68" borderId="117" applyNumberFormat="0" applyAlignment="0" applyProtection="0"/>
    <xf numFmtId="0" fontId="103" fillId="0" borderId="118" applyNumberFormat="0" applyFill="0" applyAlignment="0" applyProtection="0"/>
    <xf numFmtId="0" fontId="96"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78" fillId="58" borderId="119">
      <alignment horizontal="right" vertical="center"/>
    </xf>
    <xf numFmtId="0" fontId="102" fillId="68" borderId="117" applyNumberFormat="0" applyAlignment="0" applyProtection="0"/>
    <xf numFmtId="4" fontId="78" fillId="58" borderId="119">
      <alignment horizontal="right" vertical="center"/>
    </xf>
    <xf numFmtId="0" fontId="92" fillId="81" borderId="116" applyNumberFormat="0" applyAlignment="0" applyProtection="0"/>
    <xf numFmtId="0" fontId="96" fillId="81" borderId="121" applyNumberFormat="0" applyAlignment="0" applyProtection="0"/>
    <xf numFmtId="0" fontId="96" fillId="81" borderId="117" applyNumberFormat="0" applyAlignment="0" applyProtection="0"/>
    <xf numFmtId="0" fontId="95" fillId="81" borderId="121" applyNumberFormat="0" applyAlignment="0" applyProtection="0"/>
    <xf numFmtId="0" fontId="102" fillId="68" borderId="121" applyNumberFormat="0" applyAlignment="0" applyProtection="0"/>
    <xf numFmtId="0" fontId="102" fillId="68" borderId="117" applyNumberFormat="0" applyAlignment="0" applyProtection="0"/>
    <xf numFmtId="0" fontId="101" fillId="68" borderId="117" applyNumberFormat="0" applyAlignment="0" applyProtection="0"/>
    <xf numFmtId="0" fontId="87" fillId="84" borderId="123" applyNumberFormat="0" applyFont="0" applyAlignment="0" applyProtection="0"/>
    <xf numFmtId="0" fontId="101" fillId="68" borderId="117" applyNumberFormat="0" applyAlignment="0" applyProtection="0"/>
    <xf numFmtId="4" fontId="78" fillId="58" borderId="119">
      <alignment horizontal="right" vertical="center"/>
    </xf>
    <xf numFmtId="4" fontId="77" fillId="59" borderId="119">
      <alignment horizontal="right" vertical="center"/>
    </xf>
    <xf numFmtId="0" fontId="87" fillId="84" borderId="115" applyNumberFormat="0" applyFont="0" applyAlignment="0" applyProtection="0"/>
    <xf numFmtId="0" fontId="95" fillId="81" borderId="117" applyNumberFormat="0" applyAlignment="0" applyProtection="0"/>
    <xf numFmtId="0" fontId="102" fillId="68" borderId="117" applyNumberFormat="0" applyAlignment="0" applyProtection="0"/>
    <xf numFmtId="0" fontId="102" fillId="68" borderId="117" applyNumberFormat="0" applyAlignment="0" applyProtection="0"/>
    <xf numFmtId="0" fontId="101"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95" fillId="81" borderId="117" applyNumberFormat="0" applyAlignment="0" applyProtection="0"/>
    <xf numFmtId="0" fontId="95" fillId="81" borderId="121" applyNumberFormat="0" applyAlignment="0" applyProtection="0"/>
    <xf numFmtId="0" fontId="102" fillId="68" borderId="121" applyNumberFormat="0" applyAlignment="0" applyProtection="0"/>
    <xf numFmtId="0" fontId="102" fillId="68" borderId="117" applyNumberFormat="0" applyAlignment="0" applyProtection="0"/>
    <xf numFmtId="0" fontId="103" fillId="0" borderId="118" applyNumberFormat="0" applyFill="0" applyAlignment="0" applyProtection="0"/>
    <xf numFmtId="0" fontId="91" fillId="81" borderId="116" applyNumberFormat="0" applyAlignment="0" applyProtection="0"/>
    <xf numFmtId="0" fontId="104" fillId="0" borderId="118" applyNumberFormat="0" applyFill="0" applyAlignment="0" applyProtection="0"/>
    <xf numFmtId="49" fontId="47" fillId="0" borderId="124" applyNumberFormat="0" applyFont="0" applyFill="0" applyBorder="0" applyProtection="0">
      <alignment horizontal="left" vertical="center" indent="2"/>
    </xf>
    <xf numFmtId="0" fontId="91" fillId="81" borderId="116" applyNumberFormat="0" applyAlignment="0" applyProtection="0"/>
    <xf numFmtId="0" fontId="92" fillId="81" borderId="120" applyNumberFormat="0" applyAlignment="0" applyProtection="0"/>
    <xf numFmtId="0" fontId="92" fillId="81" borderId="116" applyNumberFormat="0" applyAlignment="0" applyProtection="0"/>
    <xf numFmtId="0" fontId="91" fillId="81" borderId="120" applyNumberFormat="0" applyAlignment="0" applyProtection="0"/>
    <xf numFmtId="0" fontId="103" fillId="0" borderId="122" applyNumberFormat="0" applyFill="0" applyAlignment="0" applyProtection="0"/>
    <xf numFmtId="0" fontId="78" fillId="58" borderId="119">
      <alignment horizontal="right" vertical="center"/>
    </xf>
    <xf numFmtId="0" fontId="92" fillId="81" borderId="116" applyNumberFormat="0" applyAlignment="0" applyProtection="0"/>
    <xf numFmtId="0" fontId="102" fillId="68" borderId="121" applyNumberFormat="0" applyAlignment="0" applyProtection="0"/>
    <xf numFmtId="0" fontId="104" fillId="0" borderId="122" applyNumberFormat="0" applyFill="0" applyAlignment="0" applyProtection="0"/>
    <xf numFmtId="0" fontId="102" fillId="68" borderId="117" applyNumberFormat="0" applyAlignment="0" applyProtection="0"/>
    <xf numFmtId="0" fontId="102" fillId="68" borderId="117" applyNumberFormat="0" applyAlignment="0" applyProtection="0"/>
    <xf numFmtId="0" fontId="92" fillId="81" borderId="120" applyNumberFormat="0" applyAlignment="0" applyProtection="0"/>
    <xf numFmtId="4" fontId="77" fillId="59" borderId="119">
      <alignment horizontal="right" vertical="center"/>
    </xf>
    <xf numFmtId="0" fontId="101" fillId="68" borderId="117" applyNumberFormat="0" applyAlignment="0" applyProtection="0"/>
    <xf numFmtId="0" fontId="103" fillId="0" borderId="118" applyNumberFormat="0" applyFill="0" applyAlignment="0" applyProtection="0"/>
    <xf numFmtId="0" fontId="87" fillId="84" borderId="115" applyNumberFormat="0" applyFont="0" applyAlignment="0" applyProtection="0"/>
    <xf numFmtId="0" fontId="10" fillId="84" borderId="115" applyNumberFormat="0" applyFont="0" applyAlignment="0" applyProtection="0"/>
    <xf numFmtId="0" fontId="87" fillId="84" borderId="123" applyNumberFormat="0" applyFont="0" applyAlignment="0" applyProtection="0"/>
    <xf numFmtId="0" fontId="77" fillId="59" borderId="124">
      <alignment horizontal="right" vertical="center"/>
    </xf>
    <xf numFmtId="0" fontId="87" fillId="84" borderId="115" applyNumberFormat="0" applyFont="0" applyAlignment="0" applyProtection="0"/>
    <xf numFmtId="0" fontId="102" fillId="68" borderId="117" applyNumberFormat="0" applyAlignment="0" applyProtection="0"/>
    <xf numFmtId="0" fontId="96" fillId="81" borderId="117" applyNumberFormat="0" applyAlignment="0" applyProtection="0"/>
    <xf numFmtId="4" fontId="77" fillId="58" borderId="124">
      <alignment horizontal="right" vertical="center"/>
    </xf>
    <xf numFmtId="0" fontId="101" fillId="68" borderId="117" applyNumberFormat="0" applyAlignment="0" applyProtection="0"/>
    <xf numFmtId="4" fontId="78" fillId="58" borderId="119">
      <alignment horizontal="right" vertical="center"/>
    </xf>
    <xf numFmtId="0" fontId="92" fillId="81" borderId="116" applyNumberFormat="0" applyAlignment="0" applyProtection="0"/>
    <xf numFmtId="0" fontId="101" fillId="68" borderId="117" applyNumberFormat="0" applyAlignment="0" applyProtection="0"/>
    <xf numFmtId="0" fontId="91" fillId="81" borderId="120" applyNumberFormat="0" applyAlignment="0" applyProtection="0"/>
    <xf numFmtId="4" fontId="77" fillId="59" borderId="119">
      <alignment horizontal="right" vertical="center"/>
    </xf>
    <xf numFmtId="0" fontId="92" fillId="81" borderId="116" applyNumberFormat="0" applyAlignment="0" applyProtection="0"/>
    <xf numFmtId="0" fontId="102" fillId="68" borderId="121" applyNumberFormat="0" applyAlignment="0" applyProtection="0"/>
    <xf numFmtId="4" fontId="77" fillId="59" borderId="119">
      <alignment horizontal="right" vertical="center"/>
    </xf>
    <xf numFmtId="0" fontId="87" fillId="84" borderId="123" applyNumberFormat="0" applyFont="0" applyAlignment="0" applyProtection="0"/>
    <xf numFmtId="0" fontId="96" fillId="81" borderId="117" applyNumberFormat="0" applyAlignment="0" applyProtection="0"/>
    <xf numFmtId="0" fontId="102" fillId="68" borderId="121" applyNumberFormat="0" applyAlignment="0" applyProtection="0"/>
    <xf numFmtId="0" fontId="104" fillId="0" borderId="122" applyNumberFormat="0" applyFill="0" applyAlignment="0" applyProtection="0"/>
    <xf numFmtId="0" fontId="96" fillId="81" borderId="121" applyNumberFormat="0" applyAlignment="0" applyProtection="0"/>
    <xf numFmtId="0" fontId="102" fillId="68" borderId="121" applyNumberFormat="0" applyAlignment="0" applyProtection="0"/>
    <xf numFmtId="49" fontId="47" fillId="0" borderId="119" applyNumberFormat="0" applyFont="0" applyFill="0" applyBorder="0" applyProtection="0">
      <alignment horizontal="left" vertical="center" indent="2"/>
    </xf>
    <xf numFmtId="0" fontId="103" fillId="0" borderId="118" applyNumberFormat="0" applyFill="0" applyAlignment="0" applyProtection="0"/>
    <xf numFmtId="0" fontId="104" fillId="0" borderId="118" applyNumberFormat="0" applyFill="0" applyAlignment="0" applyProtection="0"/>
    <xf numFmtId="0" fontId="102" fillId="68" borderId="117" applyNumberFormat="0" applyAlignment="0" applyProtection="0"/>
    <xf numFmtId="0" fontId="95" fillId="81" borderId="121" applyNumberFormat="0" applyAlignment="0" applyProtection="0"/>
    <xf numFmtId="0" fontId="92" fillId="81" borderId="116" applyNumberFormat="0" applyAlignment="0" applyProtection="0"/>
    <xf numFmtId="0" fontId="91" fillId="81" borderId="116" applyNumberFormat="0" applyAlignment="0" applyProtection="0"/>
    <xf numFmtId="0" fontId="96" fillId="81" borderId="117" applyNumberFormat="0" applyAlignment="0" applyProtection="0"/>
    <xf numFmtId="0" fontId="102" fillId="68" borderId="117" applyNumberFormat="0" applyAlignment="0" applyProtection="0"/>
    <xf numFmtId="0" fontId="96" fillId="81" borderId="121" applyNumberFormat="0" applyAlignment="0" applyProtection="0"/>
    <xf numFmtId="0" fontId="103" fillId="0" borderId="122" applyNumberFormat="0" applyFill="0" applyAlignment="0" applyProtection="0"/>
    <xf numFmtId="0" fontId="104" fillId="0" borderId="118" applyNumberFormat="0" applyFill="0" applyAlignment="0" applyProtection="0"/>
    <xf numFmtId="0" fontId="102" fillId="68" borderId="121" applyNumberFormat="0" applyAlignment="0" applyProtection="0"/>
    <xf numFmtId="0" fontId="87" fillId="84" borderId="115" applyNumberFormat="0" applyFont="0" applyAlignment="0" applyProtection="0"/>
    <xf numFmtId="0" fontId="104" fillId="0" borderId="118" applyNumberFormat="0" applyFill="0" applyAlignment="0" applyProtection="0"/>
    <xf numFmtId="0" fontId="101" fillId="68" borderId="117" applyNumberFormat="0" applyAlignment="0" applyProtection="0"/>
    <xf numFmtId="0" fontId="92" fillId="81" borderId="116" applyNumberFormat="0" applyAlignment="0" applyProtection="0"/>
    <xf numFmtId="49" fontId="47" fillId="0" borderId="119" applyNumberFormat="0" applyFont="0" applyFill="0" applyBorder="0" applyProtection="0">
      <alignment horizontal="left" vertical="center" indent="2"/>
    </xf>
    <xf numFmtId="0" fontId="87" fillId="84" borderId="115" applyNumberFormat="0" applyFont="0" applyAlignment="0" applyProtection="0"/>
    <xf numFmtId="0" fontId="10" fillId="84" borderId="115" applyNumberFormat="0" applyFont="0" applyAlignment="0" applyProtection="0"/>
    <xf numFmtId="0" fontId="87" fillId="84" borderId="115" applyNumberFormat="0" applyFont="0" applyAlignment="0" applyProtection="0"/>
    <xf numFmtId="0" fontId="95" fillId="81" borderId="117" applyNumberFormat="0" applyAlignment="0" applyProtection="0"/>
    <xf numFmtId="0" fontId="103" fillId="0" borderId="118" applyNumberFormat="0" applyFill="0" applyAlignment="0" applyProtection="0"/>
    <xf numFmtId="0" fontId="92" fillId="81" borderId="116" applyNumberFormat="0" applyAlignment="0" applyProtection="0"/>
    <xf numFmtId="0" fontId="102" fillId="68" borderId="117" applyNumberFormat="0" applyAlignment="0" applyProtection="0"/>
    <xf numFmtId="0" fontId="77" fillId="59" borderId="119">
      <alignment horizontal="right" vertical="center"/>
    </xf>
    <xf numFmtId="0" fontId="102" fillId="68" borderId="117" applyNumberFormat="0" applyAlignment="0" applyProtection="0"/>
    <xf numFmtId="0" fontId="87" fillId="84" borderId="123" applyNumberFormat="0" applyFont="0" applyAlignment="0" applyProtection="0"/>
    <xf numFmtId="0" fontId="103" fillId="0" borderId="118" applyNumberFormat="0" applyFill="0" applyAlignment="0" applyProtection="0"/>
    <xf numFmtId="0" fontId="96" fillId="81" borderId="117" applyNumberFormat="0" applyAlignment="0" applyProtection="0"/>
    <xf numFmtId="0" fontId="47" fillId="0" borderId="119">
      <alignment horizontal="right" vertical="center"/>
    </xf>
    <xf numFmtId="0" fontId="92" fillId="81" borderId="116" applyNumberFormat="0" applyAlignment="0" applyProtection="0"/>
    <xf numFmtId="0" fontId="91" fillId="81" borderId="120" applyNumberFormat="0" applyAlignment="0" applyProtection="0"/>
    <xf numFmtId="0" fontId="77" fillId="59" borderId="119">
      <alignment horizontal="right" vertical="center"/>
    </xf>
    <xf numFmtId="0" fontId="102" fillId="68" borderId="117" applyNumberFormat="0" applyAlignment="0" applyProtection="0"/>
    <xf numFmtId="0" fontId="91" fillId="81" borderId="120" applyNumberFormat="0" applyAlignment="0" applyProtection="0"/>
    <xf numFmtId="0" fontId="102" fillId="68" borderId="121" applyNumberFormat="0" applyAlignment="0" applyProtection="0"/>
    <xf numFmtId="0" fontId="77" fillId="58" borderId="119">
      <alignment horizontal="right" vertical="center"/>
    </xf>
    <xf numFmtId="0" fontId="96" fillId="81" borderId="117" applyNumberFormat="0" applyAlignment="0" applyProtection="0"/>
    <xf numFmtId="0" fontId="96" fillId="81" borderId="117" applyNumberFormat="0" applyAlignment="0" applyProtection="0"/>
    <xf numFmtId="0" fontId="103" fillId="0" borderId="118" applyNumberFormat="0" applyFill="0" applyAlignment="0" applyProtection="0"/>
    <xf numFmtId="0" fontId="103" fillId="0" borderId="118" applyNumberFormat="0" applyFill="0" applyAlignment="0" applyProtection="0"/>
    <xf numFmtId="0" fontId="101" fillId="68" borderId="117"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102" fillId="68" borderId="117" applyNumberFormat="0" applyAlignment="0" applyProtection="0"/>
    <xf numFmtId="0" fontId="96" fillId="81" borderId="117" applyNumberFormat="0" applyAlignment="0" applyProtection="0"/>
    <xf numFmtId="0" fontId="103" fillId="0" borderId="118" applyNumberFormat="0" applyFill="0" applyAlignment="0" applyProtection="0"/>
    <xf numFmtId="0" fontId="77" fillId="59" borderId="119">
      <alignment horizontal="right" vertical="center"/>
    </xf>
    <xf numFmtId="0" fontId="78" fillId="58" borderId="119">
      <alignment horizontal="right" vertical="center"/>
    </xf>
    <xf numFmtId="4" fontId="77" fillId="59" borderId="119">
      <alignment horizontal="right" vertical="center"/>
    </xf>
    <xf numFmtId="0" fontId="87" fillId="84" borderId="123" applyNumberFormat="0" applyFont="0" applyAlignment="0" applyProtection="0"/>
    <xf numFmtId="0" fontId="78" fillId="58" borderId="124">
      <alignment horizontal="right" vertical="center"/>
    </xf>
    <xf numFmtId="0" fontId="104" fillId="0" borderId="122" applyNumberFormat="0" applyFill="0" applyAlignment="0" applyProtection="0"/>
    <xf numFmtId="4" fontId="78" fillId="58" borderId="124">
      <alignment horizontal="right" vertical="center"/>
    </xf>
    <xf numFmtId="0" fontId="103" fillId="0" borderId="122" applyNumberFormat="0" applyFill="0" applyAlignment="0" applyProtection="0"/>
    <xf numFmtId="0" fontId="77" fillId="59" borderId="119">
      <alignment horizontal="right" vertical="center"/>
    </xf>
    <xf numFmtId="0" fontId="92" fillId="81" borderId="120" applyNumberFormat="0" applyAlignment="0" applyProtection="0"/>
    <xf numFmtId="0" fontId="103" fillId="0" borderId="118" applyNumberFormat="0" applyFill="0" applyAlignment="0" applyProtection="0"/>
    <xf numFmtId="0" fontId="87" fillId="84" borderId="123" applyNumberFormat="0" applyFont="0" applyAlignment="0" applyProtection="0"/>
    <xf numFmtId="0" fontId="78" fillId="58" borderId="124">
      <alignment horizontal="right" vertical="center"/>
    </xf>
    <xf numFmtId="4" fontId="77" fillId="59" borderId="119">
      <alignment horizontal="right" vertical="center"/>
    </xf>
    <xf numFmtId="0" fontId="103" fillId="0" borderId="118" applyNumberFormat="0" applyFill="0" applyAlignment="0" applyProtection="0"/>
    <xf numFmtId="0" fontId="10" fillId="84" borderId="115" applyNumberFormat="0" applyFont="0" applyAlignment="0" applyProtection="0"/>
    <xf numFmtId="0" fontId="96" fillId="81" borderId="117" applyNumberFormat="0" applyAlignment="0" applyProtection="0"/>
    <xf numFmtId="0" fontId="10" fillId="84" borderId="115" applyNumberFormat="0" applyFont="0" applyAlignment="0" applyProtection="0"/>
    <xf numFmtId="0" fontId="103" fillId="0" borderId="118" applyNumberFormat="0" applyFill="0" applyAlignment="0" applyProtection="0"/>
    <xf numFmtId="0" fontId="87" fillId="84" borderId="123" applyNumberFormat="0" applyFont="0" applyAlignment="0" applyProtection="0"/>
    <xf numFmtId="0" fontId="101" fillId="68" borderId="117" applyNumberFormat="0" applyAlignment="0" applyProtection="0"/>
    <xf numFmtId="0" fontId="10" fillId="84" borderId="115" applyNumberFormat="0" applyFont="0" applyAlignment="0" applyProtection="0"/>
    <xf numFmtId="0" fontId="103" fillId="0" borderId="118" applyNumberFormat="0" applyFill="0" applyAlignment="0" applyProtection="0"/>
    <xf numFmtId="0" fontId="10" fillId="84" borderId="115" applyNumberFormat="0" applyFont="0" applyAlignment="0" applyProtection="0"/>
    <xf numFmtId="0" fontId="102" fillId="68" borderId="117" applyNumberFormat="0" applyAlignment="0" applyProtection="0"/>
    <xf numFmtId="0" fontId="10" fillId="84" borderId="115" applyNumberFormat="0" applyFont="0" applyAlignment="0" applyProtection="0"/>
    <xf numFmtId="0" fontId="104" fillId="0" borderId="118" applyNumberFormat="0" applyFill="0" applyAlignment="0" applyProtection="0"/>
    <xf numFmtId="0" fontId="10" fillId="84" borderId="115" applyNumberFormat="0" applyFont="0" applyAlignment="0" applyProtection="0"/>
    <xf numFmtId="0" fontId="87" fillId="84" borderId="115" applyNumberFormat="0" applyFont="0" applyAlignment="0" applyProtection="0"/>
    <xf numFmtId="0" fontId="92" fillId="81" borderId="116" applyNumberFormat="0" applyAlignment="0" applyProtection="0"/>
    <xf numFmtId="0" fontId="87" fillId="84" borderId="115" applyNumberFormat="0" applyFont="0" applyAlignment="0" applyProtection="0"/>
    <xf numFmtId="0" fontId="77" fillId="59" borderId="124">
      <alignment horizontal="right" vertical="center"/>
    </xf>
    <xf numFmtId="0" fontId="95" fillId="81" borderId="117" applyNumberFormat="0" applyAlignment="0" applyProtection="0"/>
    <xf numFmtId="0" fontId="92" fillId="81" borderId="116" applyNumberFormat="0" applyAlignment="0" applyProtection="0"/>
    <xf numFmtId="0" fontId="96" fillId="81" borderId="117" applyNumberFormat="0" applyAlignment="0" applyProtection="0"/>
    <xf numFmtId="0" fontId="104" fillId="0" borderId="118" applyNumberFormat="0" applyFill="0" applyAlignment="0" applyProtection="0"/>
    <xf numFmtId="0" fontId="101" fillId="68" borderId="117" applyNumberFormat="0" applyAlignment="0" applyProtection="0"/>
    <xf numFmtId="0" fontId="91" fillId="81" borderId="116" applyNumberFormat="0" applyAlignment="0" applyProtection="0"/>
    <xf numFmtId="0" fontId="133" fillId="0" borderId="114" applyFill="0" applyBorder="0">
      <alignment vertical="center"/>
    </xf>
    <xf numFmtId="0" fontId="101" fillId="68" borderId="117" applyNumberFormat="0" applyAlignment="0" applyProtection="0"/>
    <xf numFmtId="0" fontId="91" fillId="81" borderId="120" applyNumberFormat="0" applyAlignment="0" applyProtection="0"/>
    <xf numFmtId="0" fontId="104" fillId="0" borderId="118" applyNumberFormat="0" applyFill="0" applyAlignment="0" applyProtection="0"/>
    <xf numFmtId="0" fontId="101" fillId="68" borderId="117" applyNumberFormat="0" applyAlignment="0" applyProtection="0"/>
    <xf numFmtId="0" fontId="101" fillId="68" borderId="117" applyNumberFormat="0" applyAlignment="0" applyProtection="0"/>
    <xf numFmtId="0" fontId="87" fillId="84" borderId="115" applyNumberFormat="0" applyFont="0" applyAlignment="0" applyProtection="0"/>
    <xf numFmtId="0" fontId="102" fillId="68" borderId="117" applyNumberFormat="0" applyAlignment="0" applyProtection="0"/>
    <xf numFmtId="0" fontId="104" fillId="0" borderId="118" applyNumberFormat="0" applyFill="0" applyAlignment="0" applyProtection="0"/>
    <xf numFmtId="0" fontId="77" fillId="58" borderId="119">
      <alignment horizontal="right" vertical="center"/>
    </xf>
    <xf numFmtId="0" fontId="10" fillId="84" borderId="115" applyNumberFormat="0" applyFont="0" applyAlignment="0" applyProtection="0"/>
    <xf numFmtId="0" fontId="78" fillId="58" borderId="119">
      <alignment horizontal="right" vertical="center"/>
    </xf>
    <xf numFmtId="0" fontId="102" fillId="68" borderId="117"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77" fillId="58" borderId="119">
      <alignment horizontal="right" vertical="center"/>
    </xf>
    <xf numFmtId="4" fontId="77" fillId="58" borderId="119">
      <alignment horizontal="right" vertical="center"/>
    </xf>
    <xf numFmtId="4" fontId="78" fillId="58" borderId="119">
      <alignment horizontal="right" vertical="center"/>
    </xf>
    <xf numFmtId="0" fontId="77" fillId="58" borderId="119">
      <alignment horizontal="right" vertical="center"/>
    </xf>
    <xf numFmtId="0" fontId="10" fillId="84" borderId="115" applyNumberFormat="0" applyFont="0" applyAlignment="0" applyProtection="0"/>
    <xf numFmtId="0" fontId="96" fillId="81" borderId="121" applyNumberFormat="0" applyAlignment="0" applyProtection="0"/>
    <xf numFmtId="0" fontId="104" fillId="0" borderId="118" applyNumberFormat="0" applyFill="0" applyAlignment="0" applyProtection="0"/>
    <xf numFmtId="0" fontId="96" fillId="81" borderId="117" applyNumberFormat="0" applyAlignment="0" applyProtection="0"/>
    <xf numFmtId="0" fontId="10" fillId="84" borderId="115" applyNumberFormat="0" applyFont="0" applyAlignment="0" applyProtection="0"/>
    <xf numFmtId="0" fontId="102" fillId="68" borderId="117" applyNumberFormat="0" applyAlignment="0" applyProtection="0"/>
    <xf numFmtId="4" fontId="47" fillId="0" borderId="119" applyFill="0" applyBorder="0" applyProtection="0">
      <alignment horizontal="right" vertical="center"/>
    </xf>
    <xf numFmtId="0" fontId="92" fillId="81" borderId="116"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101" fillId="68" borderId="117" applyNumberFormat="0" applyAlignment="0" applyProtection="0"/>
    <xf numFmtId="0" fontId="92" fillId="81" borderId="120" applyNumberFormat="0" applyAlignment="0" applyProtection="0"/>
    <xf numFmtId="0" fontId="102" fillId="68" borderId="117" applyNumberFormat="0" applyAlignment="0" applyProtection="0"/>
    <xf numFmtId="0" fontId="91" fillId="81" borderId="120" applyNumberFormat="0" applyAlignment="0" applyProtection="0"/>
    <xf numFmtId="0" fontId="102" fillId="68" borderId="121" applyNumberFormat="0" applyAlignment="0" applyProtection="0"/>
    <xf numFmtId="0" fontId="104" fillId="0" borderId="118" applyNumberFormat="0" applyFill="0" applyAlignment="0" applyProtection="0"/>
    <xf numFmtId="0" fontId="92" fillId="81" borderId="120" applyNumberFormat="0" applyAlignment="0" applyProtection="0"/>
    <xf numFmtId="0" fontId="95" fillId="81" borderId="117" applyNumberFormat="0" applyAlignment="0" applyProtection="0"/>
    <xf numFmtId="0" fontId="87" fillId="84" borderId="123" applyNumberFormat="0" applyFont="0" applyAlignment="0" applyProtection="0"/>
    <xf numFmtId="0" fontId="104" fillId="0" borderId="118" applyNumberFormat="0" applyFill="0" applyAlignment="0" applyProtection="0"/>
    <xf numFmtId="0" fontId="87" fillId="84" borderId="115" applyNumberFormat="0" applyFont="0" applyAlignment="0" applyProtection="0"/>
    <xf numFmtId="0" fontId="102" fillId="68" borderId="117" applyNumberFormat="0" applyAlignment="0" applyProtection="0"/>
    <xf numFmtId="0" fontId="96" fillId="81" borderId="117" applyNumberFormat="0" applyAlignment="0" applyProtection="0"/>
    <xf numFmtId="0" fontId="102" fillId="68" borderId="117" applyNumberFormat="0" applyAlignment="0" applyProtection="0"/>
    <xf numFmtId="49" fontId="47" fillId="0" borderId="119" applyNumberFormat="0" applyFont="0" applyFill="0" applyBorder="0" applyProtection="0">
      <alignment horizontal="left" vertical="center" indent="2"/>
    </xf>
    <xf numFmtId="0" fontId="102" fillId="68" borderId="121" applyNumberFormat="0" applyAlignment="0" applyProtection="0"/>
    <xf numFmtId="0" fontId="101" fillId="68" borderId="117" applyNumberFormat="0" applyAlignment="0" applyProtection="0"/>
    <xf numFmtId="0" fontId="92" fillId="81" borderId="116" applyNumberFormat="0" applyAlignment="0" applyProtection="0"/>
    <xf numFmtId="0" fontId="103" fillId="0" borderId="118" applyNumberFormat="0" applyFill="0" applyAlignment="0" applyProtection="0"/>
    <xf numFmtId="0" fontId="77" fillId="59" borderId="119">
      <alignment horizontal="right" vertical="center"/>
    </xf>
    <xf numFmtId="0" fontId="92" fillId="81" borderId="120" applyNumberFormat="0" applyAlignment="0" applyProtection="0"/>
    <xf numFmtId="0" fontId="92" fillId="81" borderId="116" applyNumberFormat="0" applyAlignment="0" applyProtection="0"/>
    <xf numFmtId="0" fontId="91" fillId="81" borderId="116" applyNumberFormat="0" applyAlignment="0" applyProtection="0"/>
    <xf numFmtId="0" fontId="47" fillId="61" borderId="119"/>
    <xf numFmtId="0" fontId="103" fillId="0" borderId="122" applyNumberFormat="0" applyFill="0" applyAlignment="0" applyProtection="0"/>
    <xf numFmtId="0" fontId="92" fillId="81" borderId="116" applyNumberFormat="0" applyAlignment="0" applyProtection="0"/>
    <xf numFmtId="0" fontId="102" fillId="68" borderId="117" applyNumberFormat="0" applyAlignment="0" applyProtection="0"/>
    <xf numFmtId="0" fontId="104" fillId="0" borderId="122" applyNumberFormat="0" applyFill="0" applyAlignment="0" applyProtection="0"/>
    <xf numFmtId="0" fontId="102" fillId="68" borderId="121" applyNumberFormat="0" applyAlignment="0" applyProtection="0"/>
    <xf numFmtId="0" fontId="10" fillId="84" borderId="115" applyNumberFormat="0" applyFont="0" applyAlignment="0" applyProtection="0"/>
    <xf numFmtId="0" fontId="104" fillId="0" borderId="122" applyNumberFormat="0" applyFill="0" applyAlignment="0" applyProtection="0"/>
    <xf numFmtId="0" fontId="102" fillId="68" borderId="117" applyNumberFormat="0" applyAlignment="0" applyProtection="0"/>
    <xf numFmtId="0" fontId="78" fillId="58" borderId="119">
      <alignment horizontal="right" vertical="center"/>
    </xf>
    <xf numFmtId="0" fontId="101" fillId="68" borderId="117" applyNumberFormat="0" applyAlignment="0" applyProtection="0"/>
    <xf numFmtId="0" fontId="91" fillId="81" borderId="120" applyNumberFormat="0" applyAlignment="0" applyProtection="0"/>
    <xf numFmtId="0" fontId="77" fillId="59" borderId="119">
      <alignment horizontal="right" vertical="center"/>
    </xf>
    <xf numFmtId="0" fontId="103" fillId="0" borderId="122" applyNumberFormat="0" applyFill="0" applyAlignment="0" applyProtection="0"/>
    <xf numFmtId="0" fontId="87" fillId="84" borderId="123" applyNumberFormat="0" applyFont="0" applyAlignment="0" applyProtection="0"/>
    <xf numFmtId="0" fontId="92" fillId="81" borderId="116"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77" fillId="59" borderId="124">
      <alignment horizontal="right" vertical="center"/>
    </xf>
    <xf numFmtId="0" fontId="102" fillId="68" borderId="117" applyNumberFormat="0" applyAlignment="0" applyProtection="0"/>
    <xf numFmtId="0" fontId="92" fillId="81" borderId="116" applyNumberFormat="0" applyAlignment="0" applyProtection="0"/>
    <xf numFmtId="0" fontId="92" fillId="81" borderId="120" applyNumberFormat="0" applyAlignment="0" applyProtection="0"/>
    <xf numFmtId="0" fontId="10" fillId="84" borderId="115" applyNumberFormat="0" applyFont="0" applyAlignment="0" applyProtection="0"/>
    <xf numFmtId="0" fontId="101" fillId="68" borderId="117" applyNumberFormat="0" applyAlignment="0" applyProtection="0"/>
    <xf numFmtId="0" fontId="102" fillId="68" borderId="117" applyNumberFormat="0" applyAlignment="0" applyProtection="0"/>
    <xf numFmtId="0" fontId="104" fillId="0" borderId="118" applyNumberFormat="0" applyFill="0" applyAlignment="0" applyProtection="0"/>
    <xf numFmtId="0" fontId="95" fillId="81" borderId="117" applyNumberFormat="0" applyAlignment="0" applyProtection="0"/>
    <xf numFmtId="0" fontId="95" fillId="81" borderId="117" applyNumberFormat="0" applyAlignment="0" applyProtection="0"/>
    <xf numFmtId="4" fontId="77" fillId="59" borderId="119">
      <alignment horizontal="right" vertical="center"/>
    </xf>
    <xf numFmtId="0" fontId="92" fillId="81" borderId="116" applyNumberFormat="0" applyAlignment="0" applyProtection="0"/>
    <xf numFmtId="0" fontId="96" fillId="81" borderId="117" applyNumberFormat="0" applyAlignment="0" applyProtection="0"/>
    <xf numFmtId="0" fontId="104" fillId="0" borderId="118" applyNumberFormat="0" applyFill="0" applyAlignment="0" applyProtection="0"/>
    <xf numFmtId="0" fontId="91" fillId="81" borderId="116" applyNumberFormat="0" applyAlignment="0" applyProtection="0"/>
    <xf numFmtId="0" fontId="95" fillId="81" borderId="117" applyNumberFormat="0" applyAlignment="0" applyProtection="0"/>
    <xf numFmtId="0" fontId="95" fillId="81" borderId="117" applyNumberFormat="0" applyAlignment="0" applyProtection="0"/>
    <xf numFmtId="0" fontId="102" fillId="68" borderId="117" applyNumberFormat="0" applyAlignment="0" applyProtection="0"/>
    <xf numFmtId="0" fontId="95" fillId="81" borderId="117" applyNumberFormat="0" applyAlignment="0" applyProtection="0"/>
    <xf numFmtId="0" fontId="87" fillId="84" borderId="115" applyNumberFormat="0" applyFont="0" applyAlignment="0" applyProtection="0"/>
    <xf numFmtId="0" fontId="104" fillId="0" borderId="118" applyNumberFormat="0" applyFill="0" applyAlignment="0" applyProtection="0"/>
    <xf numFmtId="0" fontId="92" fillId="81" borderId="116" applyNumberFormat="0" applyAlignment="0" applyProtection="0"/>
    <xf numFmtId="0" fontId="102" fillId="68" borderId="117" applyNumberFormat="0" applyAlignment="0" applyProtection="0"/>
    <xf numFmtId="0" fontId="103" fillId="0" borderId="118" applyNumberFormat="0" applyFill="0" applyAlignment="0" applyProtection="0"/>
    <xf numFmtId="0" fontId="104" fillId="0" borderId="118" applyNumberFormat="0" applyFill="0" applyAlignment="0" applyProtection="0"/>
    <xf numFmtId="0" fontId="101" fillId="68" borderId="117" applyNumberFormat="0" applyAlignment="0" applyProtection="0"/>
    <xf numFmtId="0" fontId="96" fillId="81" borderId="121" applyNumberFormat="0" applyAlignment="0" applyProtection="0"/>
    <xf numFmtId="0" fontId="77" fillId="58" borderId="124">
      <alignment horizontal="right" vertical="center"/>
    </xf>
    <xf numFmtId="0" fontId="77" fillId="59" borderId="119">
      <alignment horizontal="right" vertical="center"/>
    </xf>
    <xf numFmtId="0" fontId="95" fillId="81" borderId="117" applyNumberFormat="0" applyAlignment="0" applyProtection="0"/>
    <xf numFmtId="0" fontId="102" fillId="68" borderId="117" applyNumberFormat="0" applyAlignment="0" applyProtection="0"/>
    <xf numFmtId="0" fontId="102" fillId="68" borderId="117" applyNumberFormat="0" applyAlignment="0" applyProtection="0"/>
    <xf numFmtId="0" fontId="87" fillId="84" borderId="123" applyNumberFormat="0" applyFont="0" applyAlignment="0" applyProtection="0"/>
    <xf numFmtId="0" fontId="104" fillId="0" borderId="122" applyNumberFormat="0" applyFill="0" applyAlignment="0" applyProtection="0"/>
    <xf numFmtId="0" fontId="92" fillId="81" borderId="116" applyNumberFormat="0" applyAlignment="0" applyProtection="0"/>
    <xf numFmtId="0" fontId="10" fillId="84" borderId="115" applyNumberFormat="0" applyFont="0" applyAlignment="0" applyProtection="0"/>
    <xf numFmtId="0" fontId="10" fillId="84" borderId="115" applyNumberFormat="0" applyFont="0" applyAlignment="0" applyProtection="0"/>
    <xf numFmtId="0" fontId="95" fillId="81" borderId="117" applyNumberFormat="0" applyAlignment="0" applyProtection="0"/>
    <xf numFmtId="0" fontId="91" fillId="81" borderId="116" applyNumberFormat="0" applyAlignment="0" applyProtection="0"/>
    <xf numFmtId="0" fontId="87" fillId="84" borderId="115" applyNumberFormat="0" applyFont="0" applyAlignment="0" applyProtection="0"/>
    <xf numFmtId="0" fontId="96" fillId="81" borderId="121"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91" fillId="81" borderId="116" applyNumberFormat="0" applyAlignment="0" applyProtection="0"/>
    <xf numFmtId="0" fontId="77" fillId="58" borderId="119">
      <alignment horizontal="right" vertical="center"/>
    </xf>
    <xf numFmtId="0" fontId="101" fillId="68" borderId="121" applyNumberFormat="0" applyAlignment="0" applyProtection="0"/>
    <xf numFmtId="0" fontId="96" fillId="81" borderId="117" applyNumberFormat="0" applyAlignment="0" applyProtection="0"/>
    <xf numFmtId="0" fontId="104" fillId="0" borderId="118" applyNumberFormat="0" applyFill="0" applyAlignment="0" applyProtection="0"/>
    <xf numFmtId="0" fontId="133" fillId="0" borderId="119" applyFill="0" applyBorder="0">
      <alignment vertical="center"/>
    </xf>
    <xf numFmtId="0" fontId="104" fillId="0" borderId="118" applyNumberFormat="0" applyFill="0" applyAlignment="0" applyProtection="0"/>
    <xf numFmtId="0" fontId="104" fillId="0" borderId="118" applyNumberFormat="0" applyFill="0" applyAlignment="0" applyProtection="0"/>
    <xf numFmtId="0" fontId="102" fillId="68" borderId="117" applyNumberFormat="0" applyAlignment="0" applyProtection="0"/>
    <xf numFmtId="49" fontId="47" fillId="0" borderId="119" applyNumberFormat="0" applyFont="0" applyFill="0" applyBorder="0" applyProtection="0">
      <alignment horizontal="left" vertical="center" indent="2"/>
    </xf>
    <xf numFmtId="0" fontId="103" fillId="0" borderId="122" applyNumberFormat="0" applyFill="0" applyAlignment="0" applyProtection="0"/>
    <xf numFmtId="4" fontId="77" fillId="58" borderId="119">
      <alignment horizontal="right" vertical="center"/>
    </xf>
    <xf numFmtId="0" fontId="104" fillId="0" borderId="122" applyNumberFormat="0" applyFill="0" applyAlignment="0" applyProtection="0"/>
    <xf numFmtId="0" fontId="103" fillId="0" borderId="122" applyNumberFormat="0" applyFill="0" applyAlignment="0" applyProtection="0"/>
    <xf numFmtId="0" fontId="78" fillId="58" borderId="119">
      <alignment horizontal="right" vertical="center"/>
    </xf>
    <xf numFmtId="0" fontId="91" fillId="81" borderId="116" applyNumberFormat="0" applyAlignment="0" applyProtection="0"/>
    <xf numFmtId="0" fontId="102" fillId="68" borderId="117" applyNumberFormat="0" applyAlignment="0" applyProtection="0"/>
    <xf numFmtId="0" fontId="96" fillId="81" borderId="121" applyNumberFormat="0" applyAlignment="0" applyProtection="0"/>
    <xf numFmtId="0" fontId="103" fillId="0" borderId="118" applyNumberFormat="0" applyFill="0" applyAlignment="0" applyProtection="0"/>
    <xf numFmtId="0" fontId="91" fillId="81" borderId="116" applyNumberFormat="0" applyAlignment="0" applyProtection="0"/>
    <xf numFmtId="0" fontId="92" fillId="81" borderId="116" applyNumberFormat="0" applyAlignment="0" applyProtection="0"/>
    <xf numFmtId="0" fontId="96" fillId="81" borderId="121" applyNumberFormat="0" applyAlignment="0" applyProtection="0"/>
    <xf numFmtId="0" fontId="95" fillId="81" borderId="117" applyNumberFormat="0" applyAlignment="0" applyProtection="0"/>
    <xf numFmtId="0" fontId="96" fillId="81" borderId="121" applyNumberFormat="0" applyAlignment="0" applyProtection="0"/>
    <xf numFmtId="0" fontId="102" fillId="68" borderId="121" applyNumberFormat="0" applyAlignment="0" applyProtection="0"/>
    <xf numFmtId="0" fontId="10" fillId="84" borderId="123" applyNumberFormat="0" applyFont="0" applyAlignment="0" applyProtection="0"/>
    <xf numFmtId="0" fontId="87" fillId="84" borderId="115" applyNumberFormat="0" applyFont="0" applyAlignment="0" applyProtection="0"/>
    <xf numFmtId="0" fontId="10" fillId="84" borderId="115" applyNumberFormat="0" applyFont="0" applyAlignment="0" applyProtection="0"/>
    <xf numFmtId="0" fontId="10" fillId="84" borderId="123" applyNumberFormat="0" applyFont="0" applyAlignment="0" applyProtection="0"/>
    <xf numFmtId="4" fontId="77" fillId="59" borderId="124">
      <alignment horizontal="right" vertical="center"/>
    </xf>
    <xf numFmtId="0" fontId="87" fillId="84" borderId="115" applyNumberFormat="0" applyFont="0" applyAlignment="0" applyProtection="0"/>
    <xf numFmtId="0" fontId="103" fillId="0" borderId="118" applyNumberFormat="0" applyFill="0" applyAlignment="0" applyProtection="0"/>
    <xf numFmtId="0" fontId="104" fillId="0" borderId="118" applyNumberFormat="0" applyFill="0" applyAlignment="0" applyProtection="0"/>
    <xf numFmtId="0" fontId="104" fillId="0" borderId="122" applyNumberFormat="0" applyFill="0" applyAlignment="0" applyProtection="0"/>
    <xf numFmtId="0" fontId="91" fillId="81" borderId="116" applyNumberFormat="0" applyAlignment="0" applyProtection="0"/>
    <xf numFmtId="0" fontId="78" fillId="58" borderId="119">
      <alignment horizontal="right" vertical="center"/>
    </xf>
    <xf numFmtId="0" fontId="102" fillId="68" borderId="117" applyNumberFormat="0" applyAlignment="0" applyProtection="0"/>
    <xf numFmtId="0" fontId="104" fillId="0" borderId="118" applyNumberFormat="0" applyFill="0" applyAlignment="0" applyProtection="0"/>
    <xf numFmtId="0" fontId="92" fillId="81" borderId="116" applyNumberFormat="0" applyAlignment="0" applyProtection="0"/>
    <xf numFmtId="0" fontId="95" fillId="81" borderId="117" applyNumberFormat="0" applyAlignment="0" applyProtection="0"/>
    <xf numFmtId="0" fontId="102" fillId="68" borderId="117" applyNumberFormat="0" applyAlignment="0" applyProtection="0"/>
    <xf numFmtId="0" fontId="95" fillId="81" borderId="121" applyNumberFormat="0" applyAlignment="0" applyProtection="0"/>
    <xf numFmtId="0" fontId="104" fillId="0" borderId="118" applyNumberFormat="0" applyFill="0" applyAlignment="0" applyProtection="0"/>
    <xf numFmtId="0" fontId="96" fillId="81" borderId="117" applyNumberFormat="0" applyAlignment="0" applyProtection="0"/>
    <xf numFmtId="0" fontId="92" fillId="81" borderId="116" applyNumberFormat="0" applyAlignment="0" applyProtection="0"/>
    <xf numFmtId="4" fontId="78" fillId="58" borderId="119">
      <alignment horizontal="right" vertical="center"/>
    </xf>
    <xf numFmtId="49" fontId="47" fillId="0" borderId="124" applyNumberFormat="0" applyFont="0" applyFill="0" applyBorder="0" applyProtection="0">
      <alignment horizontal="left" vertical="center" indent="2"/>
    </xf>
    <xf numFmtId="49" fontId="47" fillId="0" borderId="119" applyNumberFormat="0" applyFont="0" applyFill="0" applyBorder="0" applyProtection="0">
      <alignment horizontal="left" vertical="center" indent="2"/>
    </xf>
    <xf numFmtId="0" fontId="104" fillId="0" borderId="118" applyNumberFormat="0" applyFill="0" applyAlignment="0" applyProtection="0"/>
    <xf numFmtId="0" fontId="95" fillId="81" borderId="121" applyNumberFormat="0" applyAlignment="0" applyProtection="0"/>
    <xf numFmtId="0" fontId="91" fillId="81" borderId="120" applyNumberFormat="0" applyAlignment="0" applyProtection="0"/>
    <xf numFmtId="0" fontId="78" fillId="58" borderId="119">
      <alignment horizontal="right" vertical="center"/>
    </xf>
    <xf numFmtId="0" fontId="103" fillId="0" borderId="118" applyNumberFormat="0" applyFill="0" applyAlignment="0" applyProtection="0"/>
    <xf numFmtId="0" fontId="101" fillId="68" borderId="117" applyNumberFormat="0" applyAlignment="0" applyProtection="0"/>
    <xf numFmtId="49" fontId="47" fillId="0" borderId="119" applyNumberFormat="0" applyFont="0" applyFill="0" applyBorder="0" applyProtection="0">
      <alignment horizontal="left" vertical="center" indent="2"/>
    </xf>
    <xf numFmtId="0" fontId="102" fillId="68" borderId="117" applyNumberFormat="0" applyAlignment="0" applyProtection="0"/>
    <xf numFmtId="0" fontId="104" fillId="0" borderId="118" applyNumberFormat="0" applyFill="0" applyAlignment="0" applyProtection="0"/>
    <xf numFmtId="0" fontId="101" fillId="68" borderId="121" applyNumberFormat="0" applyAlignment="0" applyProtection="0"/>
    <xf numFmtId="171" fontId="47" fillId="62" borderId="119" applyNumberFormat="0" applyFont="0" applyBorder="0" applyAlignment="0" applyProtection="0">
      <alignment horizontal="right" vertical="center"/>
    </xf>
    <xf numFmtId="0" fontId="103" fillId="0" borderId="118" applyNumberFormat="0" applyFill="0" applyAlignment="0" applyProtection="0"/>
    <xf numFmtId="0" fontId="101" fillId="68" borderId="121" applyNumberFormat="0" applyAlignment="0" applyProtection="0"/>
    <xf numFmtId="0" fontId="103" fillId="0" borderId="118" applyNumberFormat="0" applyFill="0" applyAlignment="0" applyProtection="0"/>
    <xf numFmtId="0" fontId="104" fillId="0" borderId="122" applyNumberFormat="0" applyFill="0" applyAlignment="0" applyProtection="0"/>
    <xf numFmtId="0" fontId="101" fillId="68" borderId="117" applyNumberFormat="0" applyAlignment="0" applyProtection="0"/>
    <xf numFmtId="0" fontId="101" fillId="68" borderId="117" applyNumberFormat="0" applyAlignment="0" applyProtection="0"/>
    <xf numFmtId="4" fontId="77" fillId="59" borderId="119">
      <alignment horizontal="right" vertical="center"/>
    </xf>
    <xf numFmtId="0" fontId="10"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96" fillId="81" borderId="121" applyNumberFormat="0" applyAlignment="0" applyProtection="0"/>
    <xf numFmtId="4" fontId="77" fillId="58" borderId="119">
      <alignment horizontal="right" vertical="center"/>
    </xf>
    <xf numFmtId="0" fontId="92" fillId="81" borderId="116" applyNumberFormat="0" applyAlignment="0" applyProtection="0"/>
    <xf numFmtId="0" fontId="103" fillId="0" borderId="118" applyNumberFormat="0" applyFill="0" applyAlignment="0" applyProtection="0"/>
    <xf numFmtId="0" fontId="101" fillId="68" borderId="117" applyNumberFormat="0" applyAlignment="0" applyProtection="0"/>
    <xf numFmtId="0" fontId="101" fillId="68" borderId="117" applyNumberFormat="0" applyAlignment="0" applyProtection="0"/>
    <xf numFmtId="0" fontId="104" fillId="0" borderId="118" applyNumberFormat="0" applyFill="0" applyAlignment="0" applyProtection="0"/>
    <xf numFmtId="0" fontId="101" fillId="68" borderId="121" applyNumberFormat="0" applyAlignment="0" applyProtection="0"/>
    <xf numFmtId="0" fontId="104" fillId="0" borderId="118" applyNumberFormat="0" applyFill="0" applyAlignment="0" applyProtection="0"/>
    <xf numFmtId="0" fontId="101" fillId="68" borderId="117" applyNumberFormat="0" applyAlignment="0" applyProtection="0"/>
    <xf numFmtId="4" fontId="78" fillId="58" borderId="119">
      <alignment horizontal="right" vertical="center"/>
    </xf>
    <xf numFmtId="0" fontId="104" fillId="0" borderId="122" applyNumberFormat="0" applyFill="0" applyAlignment="0" applyProtection="0"/>
    <xf numFmtId="0" fontId="95" fillId="81" borderId="121" applyNumberFormat="0" applyAlignment="0" applyProtection="0"/>
    <xf numFmtId="0" fontId="95" fillId="81" borderId="117" applyNumberFormat="0" applyAlignment="0" applyProtection="0"/>
    <xf numFmtId="4" fontId="78" fillId="58" borderId="119">
      <alignment horizontal="right" vertical="center"/>
    </xf>
    <xf numFmtId="4" fontId="77" fillId="59" borderId="124">
      <alignment horizontal="right" vertical="center"/>
    </xf>
    <xf numFmtId="49" fontId="47" fillId="0" borderId="124" applyNumberFormat="0" applyFont="0" applyFill="0" applyBorder="0" applyProtection="0">
      <alignment horizontal="left" vertical="center" indent="2"/>
    </xf>
    <xf numFmtId="0" fontId="103" fillId="0" borderId="118" applyNumberFormat="0" applyFill="0" applyAlignment="0" applyProtection="0"/>
    <xf numFmtId="0" fontId="104" fillId="0" borderId="118" applyNumberFormat="0" applyFill="0" applyAlignment="0" applyProtection="0"/>
    <xf numFmtId="4" fontId="47" fillId="61" borderId="119"/>
    <xf numFmtId="0" fontId="96" fillId="81" borderId="117" applyNumberFormat="0" applyAlignment="0" applyProtection="0"/>
    <xf numFmtId="0" fontId="47" fillId="61" borderId="119"/>
    <xf numFmtId="0" fontId="104" fillId="0" borderId="122" applyNumberFormat="0" applyFill="0" applyAlignment="0" applyProtection="0"/>
    <xf numFmtId="0" fontId="91" fillId="81" borderId="120" applyNumberFormat="0" applyAlignment="0" applyProtection="0"/>
    <xf numFmtId="0" fontId="92" fillId="81" borderId="120" applyNumberFormat="0" applyAlignment="0" applyProtection="0"/>
    <xf numFmtId="0" fontId="103" fillId="0" borderId="122" applyNumberFormat="0" applyFill="0" applyAlignment="0" applyProtection="0"/>
    <xf numFmtId="0" fontId="96" fillId="81" borderId="121" applyNumberFormat="0" applyAlignment="0" applyProtection="0"/>
    <xf numFmtId="0" fontId="96" fillId="81" borderId="121" applyNumberFormat="0" applyAlignment="0" applyProtection="0"/>
    <xf numFmtId="49" fontId="76" fillId="0" borderId="124" applyNumberFormat="0" applyFill="0" applyBorder="0" applyProtection="0">
      <alignment horizontal="left" vertical="center"/>
    </xf>
    <xf numFmtId="0" fontId="104" fillId="0" borderId="122" applyNumberFormat="0" applyFill="0" applyAlignment="0" applyProtection="0"/>
    <xf numFmtId="0" fontId="92" fillId="81" borderId="120" applyNumberFormat="0" applyAlignment="0" applyProtection="0"/>
    <xf numFmtId="0" fontId="77" fillId="59" borderId="124">
      <alignment horizontal="right" vertical="center"/>
    </xf>
    <xf numFmtId="0" fontId="102" fillId="68" borderId="121" applyNumberFormat="0" applyAlignment="0" applyProtection="0"/>
    <xf numFmtId="4" fontId="78" fillId="58" borderId="124">
      <alignment horizontal="right" vertical="center"/>
    </xf>
    <xf numFmtId="0" fontId="102" fillId="68" borderId="121" applyNumberFormat="0" applyAlignment="0" applyProtection="0"/>
    <xf numFmtId="0" fontId="102" fillId="68" borderId="121" applyNumberFormat="0" applyAlignment="0" applyProtection="0"/>
    <xf numFmtId="4" fontId="77" fillId="59" borderId="124">
      <alignment horizontal="right" vertical="center"/>
    </xf>
    <xf numFmtId="171" fontId="47" fillId="62" borderId="124" applyNumberFormat="0" applyFont="0" applyBorder="0" applyAlignment="0" applyProtection="0">
      <alignment horizontal="right" vertical="center"/>
    </xf>
    <xf numFmtId="0" fontId="95" fillId="81" borderId="121" applyNumberFormat="0" applyAlignment="0" applyProtection="0"/>
    <xf numFmtId="0" fontId="102" fillId="68" borderId="121" applyNumberFormat="0" applyAlignment="0" applyProtection="0"/>
    <xf numFmtId="0" fontId="104" fillId="0" borderId="122" applyNumberFormat="0" applyFill="0" applyAlignment="0" applyProtection="0"/>
    <xf numFmtId="0" fontId="47" fillId="0" borderId="124">
      <alignment horizontal="right" vertical="center"/>
    </xf>
    <xf numFmtId="0" fontId="10" fillId="84" borderId="123" applyNumberFormat="0" applyFont="0" applyAlignment="0" applyProtection="0"/>
    <xf numFmtId="0" fontId="102" fillId="68" borderId="121" applyNumberFormat="0" applyAlignment="0" applyProtection="0"/>
    <xf numFmtId="4" fontId="77" fillId="59" borderId="124">
      <alignment horizontal="right" vertical="center"/>
    </xf>
    <xf numFmtId="49" fontId="47" fillId="0" borderId="124" applyNumberFormat="0" applyFont="0" applyFill="0" applyBorder="0" applyProtection="0">
      <alignment horizontal="left" vertical="center" indent="2"/>
    </xf>
    <xf numFmtId="0" fontId="96" fillId="81" borderId="121" applyNumberFormat="0" applyAlignment="0" applyProtection="0"/>
    <xf numFmtId="0" fontId="101" fillId="68" borderId="121" applyNumberFormat="0" applyAlignment="0" applyProtection="0"/>
    <xf numFmtId="0" fontId="92" fillId="81" borderId="120" applyNumberFormat="0" applyAlignment="0" applyProtection="0"/>
    <xf numFmtId="0" fontId="10" fillId="84" borderId="123" applyNumberFormat="0" applyFont="0" applyAlignment="0" applyProtection="0"/>
    <xf numFmtId="0" fontId="96" fillId="81" borderId="121" applyNumberFormat="0" applyAlignment="0" applyProtection="0"/>
    <xf numFmtId="4" fontId="78" fillId="58" borderId="124">
      <alignment horizontal="right" vertical="center"/>
    </xf>
    <xf numFmtId="0" fontId="102" fillId="68" borderId="121" applyNumberFormat="0" applyAlignment="0" applyProtection="0"/>
    <xf numFmtId="0" fontId="95" fillId="81" borderId="117" applyNumberFormat="0" applyAlignment="0" applyProtection="0"/>
    <xf numFmtId="0" fontId="95" fillId="81" borderId="121" applyNumberFormat="0" applyAlignment="0" applyProtection="0"/>
    <xf numFmtId="0" fontId="101" fillId="68" borderId="121" applyNumberFormat="0" applyAlignment="0" applyProtection="0"/>
    <xf numFmtId="0" fontId="95" fillId="81" borderId="117" applyNumberFormat="0" applyAlignment="0" applyProtection="0"/>
    <xf numFmtId="0" fontId="10" fillId="84" borderId="115" applyNumberFormat="0" applyFont="0" applyAlignment="0" applyProtection="0"/>
    <xf numFmtId="0" fontId="10" fillId="84" borderId="115" applyNumberFormat="0" applyFont="0" applyAlignment="0" applyProtection="0"/>
    <xf numFmtId="0" fontId="10" fillId="84" borderId="115" applyNumberFormat="0" applyFont="0" applyAlignment="0" applyProtection="0"/>
    <xf numFmtId="0" fontId="10" fillId="84" borderId="115" applyNumberFormat="0" applyFont="0" applyAlignment="0" applyProtection="0"/>
    <xf numFmtId="0" fontId="87" fillId="84" borderId="115" applyNumberFormat="0" applyFont="0" applyAlignment="0" applyProtection="0"/>
    <xf numFmtId="0" fontId="96" fillId="81" borderId="117" applyNumberForma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96" fillId="81" borderId="117" applyNumberFormat="0" applyAlignment="0" applyProtection="0"/>
    <xf numFmtId="0" fontId="95"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21" applyNumberFormat="0" applyAlignment="0" applyProtection="0"/>
    <xf numFmtId="0" fontId="91" fillId="81" borderId="120" applyNumberFormat="0" applyAlignment="0" applyProtection="0"/>
    <xf numFmtId="0" fontId="101" fillId="68" borderId="121" applyNumberFormat="0" applyAlignment="0" applyProtection="0"/>
    <xf numFmtId="0" fontId="77" fillId="59" borderId="124">
      <alignment horizontal="right" vertical="center"/>
    </xf>
    <xf numFmtId="0" fontId="104" fillId="0" borderId="122" applyNumberFormat="0" applyFill="0" applyAlignment="0" applyProtection="0"/>
    <xf numFmtId="0" fontId="95" fillId="81" borderId="121" applyNumberFormat="0" applyAlignment="0" applyProtection="0"/>
    <xf numFmtId="0" fontId="103" fillId="0" borderId="122" applyNumberFormat="0" applyFill="0" applyAlignment="0" applyProtection="0"/>
    <xf numFmtId="0" fontId="10" fillId="84" borderId="123" applyNumberFormat="0" applyFont="0" applyAlignment="0" applyProtection="0"/>
    <xf numFmtId="4" fontId="47" fillId="0" borderId="119">
      <alignment horizontal="right" vertical="center"/>
    </xf>
    <xf numFmtId="0" fontId="102" fillId="68" borderId="121" applyNumberFormat="0" applyAlignment="0" applyProtection="0"/>
    <xf numFmtId="0" fontId="103" fillId="0" borderId="118" applyNumberFormat="0" applyFill="0" applyAlignment="0" applyProtection="0"/>
    <xf numFmtId="0" fontId="102"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2"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3" fillId="0" borderId="118" applyNumberFormat="0" applyFill="0" applyAlignment="0" applyProtection="0"/>
    <xf numFmtId="0" fontId="103"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3" fillId="0" borderId="118" applyNumberFormat="0" applyFill="0" applyAlignment="0" applyProtection="0"/>
    <xf numFmtId="0" fontId="104" fillId="0" borderId="122" applyNumberFormat="0" applyFill="0" applyAlignment="0" applyProtection="0"/>
    <xf numFmtId="0" fontId="77" fillId="59" borderId="124">
      <alignment horizontal="right" vertical="center"/>
    </xf>
    <xf numFmtId="0" fontId="92" fillId="81" borderId="120" applyNumberFormat="0" applyAlignment="0" applyProtection="0"/>
    <xf numFmtId="0" fontId="103" fillId="0" borderId="122" applyNumberFormat="0" applyFill="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1" fillId="68" borderId="121" applyNumberFormat="0" applyAlignment="0" applyProtection="0"/>
    <xf numFmtId="0" fontId="96" fillId="81" borderId="121" applyNumberFormat="0" applyAlignment="0" applyProtection="0"/>
    <xf numFmtId="4" fontId="47" fillId="0" borderId="119" applyFill="0" applyBorder="0" applyProtection="0">
      <alignment horizontal="right" vertical="center"/>
    </xf>
    <xf numFmtId="0" fontId="47" fillId="0" borderId="119" applyNumberFormat="0" applyFill="0" applyAlignment="0" applyProtection="0"/>
    <xf numFmtId="0" fontId="47" fillId="0" borderId="119" applyNumberFormat="0" applyFill="0" applyAlignment="0" applyProtection="0"/>
    <xf numFmtId="49" fontId="76" fillId="0" borderId="119" applyNumberFormat="0" applyFill="0" applyBorder="0" applyProtection="0">
      <alignment horizontal="left" vertical="center"/>
    </xf>
    <xf numFmtId="0" fontId="47" fillId="0" borderId="119" applyNumberFormat="0" applyFill="0" applyAlignment="0" applyProtection="0"/>
    <xf numFmtId="0" fontId="104" fillId="0" borderId="122" applyNumberFormat="0" applyFill="0" applyAlignment="0" applyProtection="0"/>
    <xf numFmtId="0" fontId="77" fillId="59" borderId="124">
      <alignment horizontal="right" vertical="center"/>
    </xf>
    <xf numFmtId="0" fontId="104" fillId="0" borderId="122" applyNumberFormat="0" applyFill="0" applyAlignment="0" applyProtection="0"/>
    <xf numFmtId="49" fontId="47" fillId="0" borderId="124" applyNumberFormat="0" applyFont="0" applyFill="0" applyBorder="0" applyProtection="0">
      <alignment horizontal="left" vertical="center" indent="2"/>
    </xf>
    <xf numFmtId="0" fontId="103" fillId="0" borderId="118" applyNumberFormat="0" applyFill="0" applyAlignment="0" applyProtection="0"/>
    <xf numFmtId="0" fontId="101" fillId="68" borderId="121" applyNumberFormat="0" applyAlignment="0" applyProtection="0"/>
    <xf numFmtId="0" fontId="95" fillId="81" borderId="121" applyNumberFormat="0" applyAlignment="0" applyProtection="0"/>
    <xf numFmtId="0" fontId="95" fillId="81" borderId="121" applyNumberFormat="0" applyAlignment="0" applyProtection="0"/>
    <xf numFmtId="0" fontId="101" fillId="68" borderId="117" applyNumberFormat="0" applyAlignment="0" applyProtection="0"/>
    <xf numFmtId="0" fontId="96" fillId="81" borderId="117" applyNumberFormat="0" applyAlignment="0" applyProtection="0"/>
    <xf numFmtId="0" fontId="101" fillId="68" borderId="117" applyNumberFormat="0" applyAlignment="0" applyProtection="0"/>
    <xf numFmtId="0" fontId="104" fillId="0" borderId="122" applyNumberFormat="0" applyFill="0" applyAlignment="0" applyProtection="0"/>
    <xf numFmtId="0" fontId="101" fillId="68" borderId="117" applyNumberFormat="0" applyAlignment="0" applyProtection="0"/>
    <xf numFmtId="0" fontId="96" fillId="81" borderId="117" applyNumberFormat="0" applyAlignment="0" applyProtection="0"/>
    <xf numFmtId="0" fontId="103" fillId="0" borderId="118" applyNumberFormat="0" applyFill="0" applyAlignment="0" applyProtection="0"/>
    <xf numFmtId="0" fontId="102"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91" fillId="81" borderId="116" applyNumberFormat="0" applyAlignment="0" applyProtection="0"/>
    <xf numFmtId="0" fontId="92" fillId="81" borderId="116" applyNumberFormat="0" applyAlignment="0" applyProtection="0"/>
    <xf numFmtId="0" fontId="96" fillId="81" borderId="117" applyNumberFormat="0" applyAlignment="0" applyProtection="0"/>
    <xf numFmtId="0" fontId="102" fillId="68" borderId="121" applyNumberFormat="0" applyAlignment="0" applyProtection="0"/>
    <xf numFmtId="0" fontId="102" fillId="68" borderId="117" applyNumberFormat="0" applyAlignment="0" applyProtection="0"/>
    <xf numFmtId="0" fontId="78" fillId="58" borderId="119">
      <alignment horizontal="right" vertical="center"/>
    </xf>
    <xf numFmtId="0" fontId="101" fillId="68" borderId="117" applyNumberFormat="0" applyAlignment="0" applyProtection="0"/>
    <xf numFmtId="0" fontId="95" fillId="81" borderId="117" applyNumberFormat="0" applyAlignment="0" applyProtection="0"/>
    <xf numFmtId="0" fontId="102" fillId="68" borderId="117" applyNumberFormat="0" applyAlignment="0" applyProtection="0"/>
    <xf numFmtId="0" fontId="104" fillId="0" borderId="118" applyNumberFormat="0" applyFill="0" applyAlignment="0" applyProtection="0"/>
    <xf numFmtId="0" fontId="102" fillId="68" borderId="117" applyNumberFormat="0" applyAlignment="0" applyProtection="0"/>
    <xf numFmtId="0" fontId="95" fillId="81" borderId="117" applyNumberFormat="0" applyAlignment="0" applyProtection="0"/>
    <xf numFmtId="0" fontId="92" fillId="81" borderId="116" applyNumberFormat="0" applyAlignment="0" applyProtection="0"/>
    <xf numFmtId="0" fontId="102" fillId="68" borderId="117" applyNumberFormat="0" applyAlignment="0" applyProtection="0"/>
    <xf numFmtId="4" fontId="77" fillId="58" borderId="119">
      <alignment horizontal="right" vertical="center"/>
    </xf>
    <xf numFmtId="0" fontId="92" fillId="81" borderId="116" applyNumberFormat="0" applyAlignment="0" applyProtection="0"/>
    <xf numFmtId="4" fontId="77" fillId="59" borderId="119">
      <alignment horizontal="right" vertical="center"/>
    </xf>
    <xf numFmtId="4" fontId="77" fillId="59" borderId="119">
      <alignment horizontal="right" vertical="center"/>
    </xf>
    <xf numFmtId="0" fontId="77" fillId="59" borderId="119">
      <alignment horizontal="right" vertical="center"/>
    </xf>
    <xf numFmtId="0" fontId="91" fillId="81" borderId="116" applyNumberFormat="0" applyAlignment="0" applyProtection="0"/>
    <xf numFmtId="0" fontId="87" fillId="84" borderId="123" applyNumberFormat="0" applyFont="0" applyAlignment="0" applyProtection="0"/>
    <xf numFmtId="0" fontId="91" fillId="81" borderId="116" applyNumberFormat="0" applyAlignment="0" applyProtection="0"/>
    <xf numFmtId="0" fontId="102" fillId="68" borderId="121" applyNumberFormat="0" applyAlignment="0" applyProtection="0"/>
    <xf numFmtId="0" fontId="103" fillId="0" borderId="122" applyNumberFormat="0" applyFill="0" applyAlignment="0" applyProtection="0"/>
    <xf numFmtId="0" fontId="95" fillId="81" borderId="117" applyNumberFormat="0" applyAlignment="0" applyProtection="0"/>
    <xf numFmtId="0" fontId="92" fillId="81" borderId="120" applyNumberFormat="0" applyAlignment="0" applyProtection="0"/>
    <xf numFmtId="0" fontId="103" fillId="0" borderId="118" applyNumberFormat="0" applyFill="0" applyAlignment="0" applyProtection="0"/>
    <xf numFmtId="0" fontId="102" fillId="68" borderId="121" applyNumberFormat="0" applyAlignment="0" applyProtection="0"/>
    <xf numFmtId="0" fontId="47" fillId="0" borderId="124">
      <alignment horizontal="right" vertical="center"/>
    </xf>
    <xf numFmtId="0" fontId="87" fillId="84" borderId="123" applyNumberFormat="0" applyFont="0" applyAlignment="0" applyProtection="0"/>
    <xf numFmtId="0" fontId="78" fillId="58" borderId="119">
      <alignment horizontal="right" vertical="center"/>
    </xf>
    <xf numFmtId="0" fontId="102" fillId="68" borderId="117" applyNumberFormat="0" applyAlignment="0" applyProtection="0"/>
    <xf numFmtId="0" fontId="96" fillId="81" borderId="121" applyNumberFormat="0" applyAlignment="0" applyProtection="0"/>
    <xf numFmtId="0" fontId="104" fillId="0" borderId="122" applyNumberFormat="0" applyFill="0" applyAlignment="0" applyProtection="0"/>
    <xf numFmtId="0" fontId="102" fillId="68" borderId="121" applyNumberFormat="0" applyAlignment="0" applyProtection="0"/>
    <xf numFmtId="0" fontId="103" fillId="0" borderId="118" applyNumberFormat="0" applyFill="0" applyAlignment="0" applyProtection="0"/>
    <xf numFmtId="0" fontId="10" fillId="84" borderId="123" applyNumberFormat="0" applyFont="0" applyAlignment="0" applyProtection="0"/>
    <xf numFmtId="0" fontId="95" fillId="81" borderId="121" applyNumberFormat="0" applyAlignment="0" applyProtection="0"/>
    <xf numFmtId="0" fontId="92" fillId="81" borderId="116" applyNumberFormat="0" applyAlignment="0" applyProtection="0"/>
    <xf numFmtId="0" fontId="104" fillId="0" borderId="118" applyNumberFormat="0" applyFill="0" applyAlignment="0" applyProtection="0"/>
    <xf numFmtId="4" fontId="77" fillId="59" borderId="119">
      <alignment horizontal="right" vertical="center"/>
    </xf>
    <xf numFmtId="0" fontId="96" fillId="81" borderId="117" applyNumberFormat="0" applyAlignment="0" applyProtection="0"/>
    <xf numFmtId="0" fontId="96" fillId="81" borderId="117" applyNumberFormat="0" applyAlignment="0" applyProtection="0"/>
    <xf numFmtId="0" fontId="78" fillId="58" borderId="119">
      <alignment horizontal="right" vertical="center"/>
    </xf>
    <xf numFmtId="0" fontId="103" fillId="0" borderId="118" applyNumberFormat="0" applyFill="0" applyAlignment="0" applyProtection="0"/>
    <xf numFmtId="0" fontId="104" fillId="0" borderId="118" applyNumberFormat="0" applyFill="0" applyAlignment="0" applyProtection="0"/>
    <xf numFmtId="0" fontId="104" fillId="0" borderId="122" applyNumberFormat="0" applyFill="0" applyAlignment="0" applyProtection="0"/>
    <xf numFmtId="0" fontId="104" fillId="0" borderId="118" applyNumberFormat="0" applyFill="0" applyAlignment="0" applyProtection="0"/>
    <xf numFmtId="0" fontId="95" fillId="81" borderId="121" applyNumberFormat="0" applyAlignment="0" applyProtection="0"/>
    <xf numFmtId="0" fontId="102" fillId="68" borderId="117" applyNumberFormat="0" applyAlignment="0" applyProtection="0"/>
    <xf numFmtId="0" fontId="102" fillId="68" borderId="117" applyNumberFormat="0" applyAlignment="0" applyProtection="0"/>
    <xf numFmtId="0" fontId="92" fillId="81" borderId="116" applyNumberFormat="0" applyAlignment="0" applyProtection="0"/>
    <xf numFmtId="0" fontId="91" fillId="81" borderId="116" applyNumberFormat="0" applyAlignment="0" applyProtection="0"/>
    <xf numFmtId="4" fontId="77" fillId="58" borderId="119">
      <alignment horizontal="right" vertical="center"/>
    </xf>
    <xf numFmtId="0" fontId="92" fillId="81" borderId="120" applyNumberFormat="0" applyAlignment="0" applyProtection="0"/>
    <xf numFmtId="4" fontId="77" fillId="59" borderId="119">
      <alignment horizontal="right" vertical="center"/>
    </xf>
    <xf numFmtId="0" fontId="47" fillId="0" borderId="124" applyNumberFormat="0" applyFill="0" applyAlignment="0" applyProtection="0"/>
    <xf numFmtId="0" fontId="91" fillId="81" borderId="116" applyNumberFormat="0" applyAlignment="0" applyProtection="0"/>
    <xf numFmtId="0" fontId="101" fillId="68" borderId="117" applyNumberFormat="0" applyAlignment="0" applyProtection="0"/>
    <xf numFmtId="0" fontId="95" fillId="81" borderId="117" applyNumberFormat="0" applyAlignment="0" applyProtection="0"/>
    <xf numFmtId="4" fontId="78" fillId="58" borderId="119">
      <alignment horizontal="right" vertical="center"/>
    </xf>
    <xf numFmtId="0" fontId="77" fillId="58" borderId="124">
      <alignment horizontal="right" vertical="center"/>
    </xf>
    <xf numFmtId="0" fontId="104" fillId="0" borderId="118" applyNumberFormat="0" applyFill="0" applyAlignment="0" applyProtection="0"/>
    <xf numFmtId="4" fontId="78" fillId="58" borderId="124">
      <alignment horizontal="right" vertical="center"/>
    </xf>
    <xf numFmtId="0" fontId="77" fillId="58" borderId="119">
      <alignment horizontal="right" vertical="center"/>
    </xf>
    <xf numFmtId="0" fontId="103" fillId="0" borderId="122" applyNumberFormat="0" applyFill="0" applyAlignment="0" applyProtection="0"/>
    <xf numFmtId="0" fontId="101" fillId="68" borderId="117" applyNumberFormat="0" applyAlignment="0" applyProtection="0"/>
    <xf numFmtId="0" fontId="10" fillId="84" borderId="115" applyNumberFormat="0" applyFont="0" applyAlignment="0" applyProtection="0"/>
    <xf numFmtId="49" fontId="76" fillId="0" borderId="124" applyNumberFormat="0" applyFill="0" applyBorder="0" applyProtection="0">
      <alignment horizontal="left" vertical="center"/>
    </xf>
    <xf numFmtId="0" fontId="104" fillId="0" borderId="118" applyNumberFormat="0" applyFill="0" applyAlignment="0" applyProtection="0"/>
    <xf numFmtId="0" fontId="87" fillId="84" borderId="115" applyNumberFormat="0" applyFont="0" applyAlignment="0" applyProtection="0"/>
    <xf numFmtId="0" fontId="104" fillId="0" borderId="118" applyNumberFormat="0" applyFill="0" applyAlignment="0" applyProtection="0"/>
    <xf numFmtId="0" fontId="102" fillId="68" borderId="117" applyNumberFormat="0" applyAlignment="0" applyProtection="0"/>
    <xf numFmtId="0" fontId="96" fillId="81" borderId="117" applyNumberFormat="0" applyAlignment="0" applyProtection="0"/>
    <xf numFmtId="0" fontId="96" fillId="81" borderId="121"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77" fillId="59" borderId="119">
      <alignment horizontal="right" vertical="center"/>
    </xf>
    <xf numFmtId="0" fontId="102" fillId="68" borderId="121" applyNumberFormat="0" applyAlignment="0" applyProtection="0"/>
    <xf numFmtId="0" fontId="102" fillId="68" borderId="117" applyNumberFormat="0" applyAlignment="0" applyProtection="0"/>
    <xf numFmtId="0" fontId="101"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1" fillId="68" borderId="117" applyNumberFormat="0" applyAlignment="0" applyProtection="0"/>
    <xf numFmtId="4" fontId="78" fillId="58" borderId="119">
      <alignment horizontal="right" vertical="center"/>
    </xf>
    <xf numFmtId="0" fontId="101" fillId="68" borderId="117" applyNumberFormat="0" applyAlignment="0" applyProtection="0"/>
    <xf numFmtId="0" fontId="91" fillId="81" borderId="116" applyNumberFormat="0" applyAlignment="0" applyProtection="0"/>
    <xf numFmtId="0" fontId="77" fillId="59" borderId="119">
      <alignment horizontal="right" vertical="center"/>
    </xf>
    <xf numFmtId="0" fontId="102" fillId="68" borderId="117" applyNumberFormat="0" applyAlignment="0" applyProtection="0"/>
    <xf numFmtId="0" fontId="87" fillId="84" borderId="115" applyNumberFormat="0" applyFont="0" applyAlignment="0" applyProtection="0"/>
    <xf numFmtId="0" fontId="103" fillId="0" borderId="118" applyNumberFormat="0" applyFill="0" applyAlignment="0" applyProtection="0"/>
    <xf numFmtId="0" fontId="91" fillId="81" borderId="116" applyNumberFormat="0" applyAlignment="0" applyProtection="0"/>
    <xf numFmtId="0" fontId="101" fillId="68" borderId="121" applyNumberFormat="0" applyAlignment="0" applyProtection="0"/>
    <xf numFmtId="0" fontId="87" fillId="84" borderId="115" applyNumberFormat="0" applyFont="0" applyAlignment="0" applyProtection="0"/>
    <xf numFmtId="0" fontId="103" fillId="0" borderId="118" applyNumberFormat="0" applyFill="0" applyAlignment="0" applyProtection="0"/>
    <xf numFmtId="0" fontId="102" fillId="68" borderId="117" applyNumberFormat="0" applyAlignment="0" applyProtection="0"/>
    <xf numFmtId="0" fontId="102" fillId="68" borderId="117" applyNumberFormat="0" applyAlignment="0" applyProtection="0"/>
    <xf numFmtId="0" fontId="101" fillId="68" borderId="117" applyNumberFormat="0" applyAlignment="0" applyProtection="0"/>
    <xf numFmtId="0" fontId="92" fillId="81" borderId="120" applyNumberFormat="0" applyAlignment="0" applyProtection="0"/>
    <xf numFmtId="0" fontId="95" fillId="81" borderId="121" applyNumberFormat="0" applyAlignment="0" applyProtection="0"/>
    <xf numFmtId="0" fontId="77" fillId="58" borderId="119">
      <alignment horizontal="right" vertical="center"/>
    </xf>
    <xf numFmtId="0" fontId="96" fillId="81" borderId="117" applyNumberFormat="0" applyAlignment="0" applyProtection="0"/>
    <xf numFmtId="0" fontId="102" fillId="68" borderId="117" applyNumberFormat="0" applyAlignment="0" applyProtection="0"/>
    <xf numFmtId="0" fontId="91" fillId="81" borderId="116" applyNumberFormat="0" applyAlignment="0" applyProtection="0"/>
    <xf numFmtId="0" fontId="103" fillId="0" borderId="118" applyNumberFormat="0" applyFill="0" applyAlignment="0" applyProtection="0"/>
    <xf numFmtId="0" fontId="104" fillId="0" borderId="118" applyNumberFormat="0" applyFill="0" applyAlignment="0" applyProtection="0"/>
    <xf numFmtId="0" fontId="87" fillId="84" borderId="115" applyNumberFormat="0" applyFont="0" applyAlignment="0" applyProtection="0"/>
    <xf numFmtId="0" fontId="87" fillId="84" borderId="115" applyNumberFormat="0" applyFont="0" applyAlignment="0" applyProtection="0"/>
    <xf numFmtId="0" fontId="92" fillId="81" borderId="116" applyNumberFormat="0" applyAlignment="0" applyProtection="0"/>
    <xf numFmtId="0" fontId="102" fillId="68" borderId="121" applyNumberFormat="0" applyAlignment="0" applyProtection="0"/>
    <xf numFmtId="0" fontId="102" fillId="68" borderId="117" applyNumberFormat="0" applyAlignment="0" applyProtection="0"/>
    <xf numFmtId="0" fontId="96" fillId="81" borderId="117" applyNumberFormat="0" applyAlignment="0" applyProtection="0"/>
    <xf numFmtId="0" fontId="103" fillId="0" borderId="122" applyNumberFormat="0" applyFill="0" applyAlignment="0" applyProtection="0"/>
    <xf numFmtId="0" fontId="92" fillId="81" borderId="116" applyNumberFormat="0" applyAlignment="0" applyProtection="0"/>
    <xf numFmtId="0" fontId="91" fillId="81" borderId="116" applyNumberFormat="0" applyAlignment="0" applyProtection="0"/>
    <xf numFmtId="0" fontId="92" fillId="81" borderId="120" applyNumberFormat="0" applyAlignment="0" applyProtection="0"/>
    <xf numFmtId="49" fontId="47" fillId="0" borderId="119" applyNumberFormat="0" applyFont="0" applyFill="0" applyBorder="0" applyProtection="0">
      <alignment horizontal="left" vertical="center" indent="2"/>
    </xf>
    <xf numFmtId="0" fontId="91" fillId="81" borderId="120" applyNumberFormat="0" applyAlignment="0" applyProtection="0"/>
    <xf numFmtId="0" fontId="101" fillId="68" borderId="121" applyNumberFormat="0" applyAlignment="0" applyProtection="0"/>
    <xf numFmtId="0" fontId="96" fillId="81" borderId="117" applyNumberFormat="0" applyAlignment="0" applyProtection="0"/>
    <xf numFmtId="0" fontId="104" fillId="0" borderId="118" applyNumberFormat="0" applyFill="0" applyAlignment="0" applyProtection="0"/>
    <xf numFmtId="0" fontId="91" fillId="81" borderId="116" applyNumberFormat="0" applyAlignment="0" applyProtection="0"/>
    <xf numFmtId="0" fontId="10" fillId="84" borderId="115" applyNumberFormat="0" applyFont="0" applyAlignment="0" applyProtection="0"/>
    <xf numFmtId="0" fontId="104" fillId="0" borderId="118" applyNumberFormat="0" applyFill="0" applyAlignment="0" applyProtection="0"/>
    <xf numFmtId="0" fontId="104" fillId="0" borderId="118" applyNumberFormat="0" applyFill="0" applyAlignment="0" applyProtection="0"/>
    <xf numFmtId="0" fontId="96" fillId="81" borderId="117" applyNumberFormat="0" applyAlignment="0" applyProtection="0"/>
    <xf numFmtId="0" fontId="87" fillId="84" borderId="115" applyNumberFormat="0" applyFont="0" applyAlignment="0" applyProtection="0"/>
    <xf numFmtId="0" fontId="102" fillId="68" borderId="117" applyNumberFormat="0" applyAlignment="0" applyProtection="0"/>
    <xf numFmtId="0" fontId="77" fillId="58" borderId="119">
      <alignment horizontal="right" vertical="center"/>
    </xf>
    <xf numFmtId="0" fontId="95" fillId="81" borderId="117" applyNumberFormat="0" applyAlignment="0" applyProtection="0"/>
    <xf numFmtId="0" fontId="101" fillId="68" borderId="117" applyNumberFormat="0" applyAlignment="0" applyProtection="0"/>
    <xf numFmtId="0" fontId="92" fillId="81" borderId="116" applyNumberFormat="0" applyAlignment="0" applyProtection="0"/>
    <xf numFmtId="0" fontId="95" fillId="81" borderId="117" applyNumberFormat="0" applyAlignment="0" applyProtection="0"/>
    <xf numFmtId="0" fontId="102" fillId="68" borderId="121" applyNumberFormat="0" applyAlignment="0" applyProtection="0"/>
    <xf numFmtId="0" fontId="95" fillId="81" borderId="121" applyNumberFormat="0" applyAlignment="0" applyProtection="0"/>
    <xf numFmtId="0" fontId="102" fillId="68" borderId="117" applyNumberFormat="0" applyAlignment="0" applyProtection="0"/>
    <xf numFmtId="0" fontId="96" fillId="81" borderId="117" applyNumberFormat="0" applyAlignment="0" applyProtection="0"/>
    <xf numFmtId="0" fontId="95" fillId="81" borderId="117" applyNumberFormat="0" applyAlignment="0" applyProtection="0"/>
    <xf numFmtId="0" fontId="92" fillId="81" borderId="116" applyNumberFormat="0" applyAlignment="0" applyProtection="0"/>
    <xf numFmtId="0" fontId="102" fillId="68" borderId="121" applyNumberFormat="0" applyAlignment="0" applyProtection="0"/>
    <xf numFmtId="0" fontId="104" fillId="0" borderId="118" applyNumberFormat="0" applyFill="0" applyAlignment="0" applyProtection="0"/>
    <xf numFmtId="0" fontId="95" fillId="81" borderId="121" applyNumberFormat="0" applyAlignment="0" applyProtection="0"/>
    <xf numFmtId="0" fontId="95" fillId="81" borderId="117" applyNumberFormat="0" applyAlignment="0" applyProtection="0"/>
    <xf numFmtId="0" fontId="10" fillId="84" borderId="123" applyNumberFormat="0" applyFont="0" applyAlignment="0" applyProtection="0"/>
    <xf numFmtId="0" fontId="95" fillId="81" borderId="117" applyNumberFormat="0" applyAlignment="0" applyProtection="0"/>
    <xf numFmtId="0" fontId="104" fillId="0" borderId="118" applyNumberFormat="0" applyFill="0" applyAlignment="0" applyProtection="0"/>
    <xf numFmtId="0" fontId="92" fillId="81" borderId="116" applyNumberFormat="0" applyAlignment="0" applyProtection="0"/>
    <xf numFmtId="0" fontId="102" fillId="68" borderId="117" applyNumberFormat="0" applyAlignment="0" applyProtection="0"/>
    <xf numFmtId="0" fontId="104"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87" fillId="84" borderId="115" applyNumberFormat="0" applyFont="0" applyAlignment="0" applyProtection="0"/>
    <xf numFmtId="0" fontId="87" fillId="84" borderId="115" applyNumberFormat="0" applyFont="0" applyAlignment="0" applyProtection="0"/>
    <xf numFmtId="0" fontId="47" fillId="61" borderId="119"/>
    <xf numFmtId="0" fontId="77" fillId="58" borderId="119">
      <alignment horizontal="right" vertical="center"/>
    </xf>
    <xf numFmtId="0" fontId="102" fillId="68" borderId="121" applyNumberFormat="0" applyAlignment="0" applyProtection="0"/>
    <xf numFmtId="0" fontId="87" fillId="84" borderId="115" applyNumberFormat="0" applyFont="0" applyAlignment="0" applyProtection="0"/>
    <xf numFmtId="0" fontId="102" fillId="68" borderId="117" applyNumberFormat="0" applyAlignment="0" applyProtection="0"/>
    <xf numFmtId="0" fontId="102" fillId="68" borderId="117" applyNumberFormat="0" applyAlignment="0" applyProtection="0"/>
    <xf numFmtId="0" fontId="95" fillId="81" borderId="117" applyNumberFormat="0" applyAlignment="0" applyProtection="0"/>
    <xf numFmtId="0" fontId="96" fillId="81" borderId="121" applyNumberFormat="0" applyAlignment="0" applyProtection="0"/>
    <xf numFmtId="171" fontId="47" fillId="62" borderId="119" applyNumberFormat="0" applyFont="0" applyBorder="0" applyAlignment="0" applyProtection="0">
      <alignment horizontal="right" vertical="center"/>
    </xf>
    <xf numFmtId="0" fontId="96" fillId="81" borderId="117" applyNumberFormat="0" applyAlignment="0" applyProtection="0"/>
    <xf numFmtId="0" fontId="96" fillId="81" borderId="117" applyNumberFormat="0" applyAlignment="0" applyProtection="0"/>
    <xf numFmtId="0" fontId="91" fillId="81" borderId="116" applyNumberFormat="0" applyAlignment="0" applyProtection="0"/>
    <xf numFmtId="0" fontId="92" fillId="81" borderId="116" applyNumberFormat="0" applyAlignment="0" applyProtection="0"/>
    <xf numFmtId="0" fontId="96" fillId="81" borderId="117" applyNumberFormat="0" applyAlignment="0" applyProtection="0"/>
    <xf numFmtId="0" fontId="101" fillId="68" borderId="117" applyNumberFormat="0" applyAlignment="0" applyProtection="0"/>
    <xf numFmtId="4" fontId="77" fillId="58" borderId="119">
      <alignment horizontal="right" vertical="center"/>
    </xf>
    <xf numFmtId="0" fontId="101" fillId="68" borderId="121" applyNumberFormat="0" applyAlignment="0" applyProtection="0"/>
    <xf numFmtId="0" fontId="96" fillId="81" borderId="117" applyNumberFormat="0" applyAlignment="0" applyProtection="0"/>
    <xf numFmtId="0" fontId="104" fillId="0" borderId="118" applyNumberFormat="0" applyFill="0" applyAlignment="0" applyProtection="0"/>
    <xf numFmtId="0" fontId="102" fillId="68" borderId="117" applyNumberFormat="0" applyAlignment="0" applyProtection="0"/>
    <xf numFmtId="0" fontId="102" fillId="68" borderId="121" applyNumberFormat="0" applyAlignment="0" applyProtection="0"/>
    <xf numFmtId="0" fontId="103" fillId="0" borderId="122" applyNumberFormat="0" applyFill="0" applyAlignment="0" applyProtection="0"/>
    <xf numFmtId="0" fontId="95" fillId="81" borderId="117" applyNumberFormat="0" applyAlignment="0" applyProtection="0"/>
    <xf numFmtId="0" fontId="104" fillId="0" borderId="118" applyNumberFormat="0" applyFill="0" applyAlignment="0" applyProtection="0"/>
    <xf numFmtId="0" fontId="103" fillId="0" borderId="118" applyNumberFormat="0" applyFill="0" applyAlignment="0" applyProtection="0"/>
    <xf numFmtId="0" fontId="92" fillId="81" borderId="116" applyNumberFormat="0" applyAlignment="0" applyProtection="0"/>
    <xf numFmtId="0" fontId="101" fillId="68" borderId="121" applyNumberFormat="0" applyAlignment="0" applyProtection="0"/>
    <xf numFmtId="0" fontId="95" fillId="81" borderId="117" applyNumberFormat="0" applyAlignment="0" applyProtection="0"/>
    <xf numFmtId="0" fontId="101" fillId="68" borderId="117"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78" fillId="58" borderId="119">
      <alignment horizontal="right" vertical="center"/>
    </xf>
    <xf numFmtId="0" fontId="103" fillId="0" borderId="122" applyNumberFormat="0" applyFill="0" applyAlignment="0" applyProtection="0"/>
    <xf numFmtId="0" fontId="101" fillId="68" borderId="117" applyNumberFormat="0" applyAlignment="0" applyProtection="0"/>
    <xf numFmtId="0" fontId="96" fillId="81" borderId="121" applyNumberFormat="0" applyAlignment="0" applyProtection="0"/>
    <xf numFmtId="0" fontId="101" fillId="68" borderId="117" applyNumberFormat="0" applyAlignment="0" applyProtection="0"/>
    <xf numFmtId="0" fontId="102" fillId="68" borderId="121" applyNumberFormat="0" applyAlignment="0" applyProtection="0"/>
    <xf numFmtId="0" fontId="77" fillId="58" borderId="119">
      <alignment horizontal="right" vertical="center"/>
    </xf>
    <xf numFmtId="0" fontId="87" fillId="84" borderId="115" applyNumberFormat="0" applyFont="0" applyAlignment="0" applyProtection="0"/>
    <xf numFmtId="0" fontId="10" fillId="84" borderId="115" applyNumberFormat="0" applyFont="0" applyAlignment="0" applyProtection="0"/>
    <xf numFmtId="0" fontId="87" fillId="84" borderId="115" applyNumberFormat="0" applyFont="0" applyAlignment="0" applyProtection="0"/>
    <xf numFmtId="0" fontId="95" fillId="81" borderId="117" applyNumberFormat="0" applyAlignment="0" applyProtection="0"/>
    <xf numFmtId="0" fontId="77" fillId="59" borderId="119">
      <alignment horizontal="right" vertical="center"/>
    </xf>
    <xf numFmtId="0" fontId="96" fillId="81" borderId="117" applyNumberFormat="0" applyAlignment="0" applyProtection="0"/>
    <xf numFmtId="0" fontId="104" fillId="0" borderId="118" applyNumberFormat="0" applyFill="0" applyAlignment="0" applyProtection="0"/>
    <xf numFmtId="4" fontId="77" fillId="58" borderId="119">
      <alignment horizontal="right" vertical="center"/>
    </xf>
    <xf numFmtId="0" fontId="103" fillId="0" borderId="122" applyNumberFormat="0" applyFill="0" applyAlignment="0" applyProtection="0"/>
    <xf numFmtId="0" fontId="102" fillId="68" borderId="121" applyNumberFormat="0" applyAlignment="0" applyProtection="0"/>
    <xf numFmtId="0" fontId="96" fillId="81" borderId="121" applyNumberFormat="0" applyAlignment="0" applyProtection="0"/>
    <xf numFmtId="0" fontId="102" fillId="68" borderId="117" applyNumberFormat="0" applyAlignment="0" applyProtection="0"/>
    <xf numFmtId="0" fontId="96" fillId="81" borderId="117" applyNumberFormat="0" applyAlignment="0" applyProtection="0"/>
    <xf numFmtId="0" fontId="78" fillId="58" borderId="124">
      <alignment horizontal="right" vertical="center"/>
    </xf>
    <xf numFmtId="0" fontId="77" fillId="58" borderId="119">
      <alignment horizontal="right" vertical="center"/>
    </xf>
    <xf numFmtId="0" fontId="102" fillId="68" borderId="121" applyNumberFormat="0" applyAlignment="0" applyProtection="0"/>
    <xf numFmtId="0" fontId="95" fillId="81" borderId="121" applyNumberFormat="0" applyAlignment="0" applyProtection="0"/>
    <xf numFmtId="49" fontId="47" fillId="0" borderId="119" applyNumberFormat="0" applyFont="0" applyFill="0" applyBorder="0" applyProtection="0">
      <alignment horizontal="left" vertical="center" indent="2"/>
    </xf>
    <xf numFmtId="0" fontId="92" fillId="81" borderId="116" applyNumberFormat="0" applyAlignment="0" applyProtection="0"/>
    <xf numFmtId="0" fontId="101" fillId="68" borderId="117" applyNumberFormat="0" applyAlignment="0" applyProtection="0"/>
    <xf numFmtId="0" fontId="77" fillId="59" borderId="119">
      <alignment horizontal="right" vertical="center"/>
    </xf>
    <xf numFmtId="0" fontId="103" fillId="0" borderId="118" applyNumberFormat="0" applyFill="0" applyAlignment="0" applyProtection="0"/>
    <xf numFmtId="0" fontId="92" fillId="81" borderId="116" applyNumberFormat="0" applyAlignment="0" applyProtection="0"/>
    <xf numFmtId="0" fontId="104" fillId="0" borderId="122" applyNumberFormat="0" applyFill="0" applyAlignment="0" applyProtection="0"/>
    <xf numFmtId="0" fontId="91" fillId="81" borderId="116" applyNumberFormat="0" applyAlignment="0" applyProtection="0"/>
    <xf numFmtId="0" fontId="102" fillId="68" borderId="117" applyNumberFormat="0" applyAlignment="0" applyProtection="0"/>
    <xf numFmtId="0" fontId="104" fillId="0" borderId="118" applyNumberFormat="0" applyFill="0" applyAlignment="0" applyProtection="0"/>
    <xf numFmtId="0" fontId="101" fillId="68" borderId="117" applyNumberFormat="0" applyAlignment="0" applyProtection="0"/>
    <xf numFmtId="0" fontId="91" fillId="81" borderId="116" applyNumberFormat="0" applyAlignment="0" applyProtection="0"/>
    <xf numFmtId="0" fontId="95" fillId="81" borderId="121" applyNumberFormat="0" applyAlignment="0" applyProtection="0"/>
    <xf numFmtId="0" fontId="102" fillId="68" borderId="117" applyNumberFormat="0" applyAlignment="0" applyProtection="0"/>
    <xf numFmtId="49" fontId="47" fillId="0" borderId="119" applyNumberFormat="0" applyFont="0" applyFill="0" applyBorder="0" applyProtection="0">
      <alignment horizontal="left" vertical="center" indent="2"/>
    </xf>
    <xf numFmtId="0" fontId="104" fillId="0" borderId="118" applyNumberFormat="0" applyFill="0" applyAlignment="0" applyProtection="0"/>
    <xf numFmtId="0" fontId="77" fillId="59" borderId="119">
      <alignment horizontal="right" vertical="center"/>
    </xf>
    <xf numFmtId="0" fontId="78" fillId="58" borderId="119">
      <alignment horizontal="right" vertical="center"/>
    </xf>
    <xf numFmtId="4" fontId="77" fillId="59" borderId="119">
      <alignment horizontal="right" vertical="center"/>
    </xf>
    <xf numFmtId="4" fontId="47" fillId="0" borderId="124">
      <alignment horizontal="right" vertical="center"/>
    </xf>
    <xf numFmtId="0" fontId="104" fillId="0" borderId="122" applyNumberFormat="0" applyFill="0" applyAlignment="0" applyProtection="0"/>
    <xf numFmtId="0" fontId="87" fillId="84" borderId="123" applyNumberFormat="0" applyFont="0" applyAlignment="0" applyProtection="0"/>
    <xf numFmtId="0" fontId="77" fillId="59" borderId="124">
      <alignment horizontal="right" vertical="center"/>
    </xf>
    <xf numFmtId="0" fontId="101" fillId="68" borderId="121" applyNumberFormat="0" applyAlignment="0" applyProtection="0"/>
    <xf numFmtId="0" fontId="101" fillId="68" borderId="121" applyNumberFormat="0" applyAlignment="0" applyProtection="0"/>
    <xf numFmtId="0" fontId="103" fillId="0" borderId="122" applyNumberFormat="0" applyFill="0" applyAlignment="0" applyProtection="0"/>
    <xf numFmtId="0" fontId="92" fillId="81" borderId="116" applyNumberFormat="0" applyAlignment="0" applyProtection="0"/>
    <xf numFmtId="0" fontId="10" fillId="84" borderId="123" applyNumberFormat="0" applyFont="0" applyAlignment="0" applyProtection="0"/>
    <xf numFmtId="0" fontId="102" fillId="68" borderId="117" applyNumberFormat="0" applyAlignment="0" applyProtection="0"/>
    <xf numFmtId="0" fontId="91" fillId="81" borderId="116" applyNumberFormat="0" applyAlignment="0" applyProtection="0"/>
    <xf numFmtId="0" fontId="91" fillId="81" borderId="116" applyNumberFormat="0" applyAlignment="0" applyProtection="0"/>
    <xf numFmtId="0" fontId="102" fillId="68" borderId="117" applyNumberFormat="0" applyAlignment="0" applyProtection="0"/>
    <xf numFmtId="0" fontId="95" fillId="81" borderId="117" applyNumberFormat="0" applyAlignment="0" applyProtection="0"/>
    <xf numFmtId="49" fontId="47" fillId="0" borderId="124" applyNumberFormat="0" applyFont="0" applyFill="0" applyBorder="0" applyProtection="0">
      <alignment horizontal="left" vertical="center" indent="2"/>
    </xf>
    <xf numFmtId="0" fontId="102" fillId="68" borderId="117" applyNumberFormat="0" applyAlignment="0" applyProtection="0"/>
    <xf numFmtId="49" fontId="76" fillId="0" borderId="119" applyNumberFormat="0" applyFill="0" applyBorder="0" applyProtection="0">
      <alignment horizontal="left" vertical="center"/>
    </xf>
    <xf numFmtId="0" fontId="101" fillId="68" borderId="117" applyNumberFormat="0" applyAlignment="0" applyProtection="0"/>
    <xf numFmtId="0" fontId="95" fillId="81" borderId="117" applyNumberFormat="0" applyAlignment="0" applyProtection="0"/>
    <xf numFmtId="0" fontId="91" fillId="81" borderId="116" applyNumberFormat="0" applyAlignment="0" applyProtection="0"/>
    <xf numFmtId="0" fontId="77" fillId="59" borderId="119">
      <alignment horizontal="right" vertical="center"/>
    </xf>
    <xf numFmtId="0" fontId="101" fillId="68" borderId="121" applyNumberFormat="0" applyAlignment="0" applyProtection="0"/>
    <xf numFmtId="0" fontId="103" fillId="0" borderId="118" applyNumberFormat="0" applyFill="0" applyAlignment="0" applyProtection="0"/>
    <xf numFmtId="0" fontId="78" fillId="58" borderId="119">
      <alignment horizontal="right" vertical="center"/>
    </xf>
    <xf numFmtId="0" fontId="87" fillId="84" borderId="123" applyNumberFormat="0" applyFont="0" applyAlignment="0" applyProtection="0"/>
    <xf numFmtId="0" fontId="96" fillId="81" borderId="121" applyNumberFormat="0" applyAlignment="0" applyProtection="0"/>
    <xf numFmtId="0" fontId="101" fillId="68" borderId="117" applyNumberFormat="0" applyAlignment="0" applyProtection="0"/>
    <xf numFmtId="0" fontId="47" fillId="0" borderId="124">
      <alignment horizontal="right" vertical="center"/>
    </xf>
    <xf numFmtId="0" fontId="95" fillId="81" borderId="121" applyNumberFormat="0" applyAlignment="0" applyProtection="0"/>
    <xf numFmtId="0" fontId="95" fillId="81" borderId="117" applyNumberFormat="0" applyAlignment="0" applyProtection="0"/>
    <xf numFmtId="0" fontId="104" fillId="0" borderId="122" applyNumberFormat="0" applyFill="0" applyAlignment="0" applyProtection="0"/>
    <xf numFmtId="0" fontId="10" fillId="84" borderId="115" applyNumberFormat="0" applyFont="0" applyAlignment="0" applyProtection="0"/>
    <xf numFmtId="0" fontId="91" fillId="81" borderId="116" applyNumberFormat="0" applyAlignment="0" applyProtection="0"/>
    <xf numFmtId="0" fontId="96" fillId="81" borderId="117" applyNumberFormat="0" applyAlignment="0" applyProtection="0"/>
    <xf numFmtId="0" fontId="101" fillId="68" borderId="117" applyNumberFormat="0" applyAlignment="0" applyProtection="0"/>
    <xf numFmtId="0" fontId="102" fillId="68" borderId="117" applyNumberFormat="0" applyAlignment="0" applyProtection="0"/>
    <xf numFmtId="0" fontId="10" fillId="84" borderId="115" applyNumberFormat="0" applyFont="0" applyAlignment="0" applyProtection="0"/>
    <xf numFmtId="0" fontId="92" fillId="81" borderId="116" applyNumberFormat="0" applyAlignment="0" applyProtection="0"/>
    <xf numFmtId="0" fontId="78" fillId="58" borderId="119">
      <alignment horizontal="right" vertical="center"/>
    </xf>
    <xf numFmtId="0" fontId="96" fillId="81" borderId="117" applyNumberFormat="0" applyAlignment="0" applyProtection="0"/>
    <xf numFmtId="0" fontId="104" fillId="0" borderId="118" applyNumberFormat="0" applyFill="0" applyAlignment="0" applyProtection="0"/>
    <xf numFmtId="0" fontId="96" fillId="81" borderId="117" applyNumberFormat="0" applyAlignment="0" applyProtection="0"/>
    <xf numFmtId="0" fontId="96" fillId="81" borderId="117" applyNumberFormat="0" applyAlignment="0" applyProtection="0"/>
    <xf numFmtId="0" fontId="77" fillId="59" borderId="119">
      <alignment horizontal="right" vertical="center"/>
    </xf>
    <xf numFmtId="0" fontId="78" fillId="58" borderId="119">
      <alignment horizontal="right" vertical="center"/>
    </xf>
    <xf numFmtId="0" fontId="77" fillId="59" borderId="119">
      <alignment horizontal="right" vertical="center"/>
    </xf>
    <xf numFmtId="0" fontId="103" fillId="0" borderId="118" applyNumberFormat="0" applyFill="0" applyAlignment="0" applyProtection="0"/>
    <xf numFmtId="0" fontId="92" fillId="81" borderId="116" applyNumberFormat="0" applyAlignment="0" applyProtection="0"/>
    <xf numFmtId="0" fontId="102" fillId="68" borderId="117" applyNumberFormat="0" applyAlignment="0" applyProtection="0"/>
    <xf numFmtId="0" fontId="92" fillId="81" borderId="116" applyNumberFormat="0" applyAlignment="0" applyProtection="0"/>
    <xf numFmtId="0" fontId="91" fillId="81" borderId="116" applyNumberFormat="0" applyAlignment="0" applyProtection="0"/>
    <xf numFmtId="0" fontId="103" fillId="0" borderId="118" applyNumberFormat="0" applyFill="0" applyAlignment="0" applyProtection="0"/>
    <xf numFmtId="0" fontId="104" fillId="0" borderId="118" applyNumberFormat="0" applyFill="0" applyAlignment="0" applyProtection="0"/>
    <xf numFmtId="0" fontId="102" fillId="68" borderId="117" applyNumberFormat="0" applyAlignment="0" applyProtection="0"/>
    <xf numFmtId="0" fontId="102" fillId="68" borderId="117" applyNumberFormat="0" applyAlignment="0" applyProtection="0"/>
    <xf numFmtId="0" fontId="92" fillId="81" borderId="116" applyNumberFormat="0" applyAlignment="0" applyProtection="0"/>
    <xf numFmtId="0" fontId="101" fillId="68" borderId="117" applyNumberFormat="0" applyAlignment="0" applyProtection="0"/>
    <xf numFmtId="0" fontId="92" fillId="81" borderId="120" applyNumberFormat="0" applyAlignment="0" applyProtection="0"/>
    <xf numFmtId="0" fontId="91" fillId="81" borderId="116" applyNumberFormat="0" applyAlignment="0" applyProtection="0"/>
    <xf numFmtId="0" fontId="101" fillId="68" borderId="117" applyNumberFormat="0" applyAlignment="0" applyProtection="0"/>
    <xf numFmtId="0" fontId="104" fillId="0" borderId="118" applyNumberFormat="0" applyFill="0" applyAlignment="0" applyProtection="0"/>
    <xf numFmtId="0" fontId="77" fillId="59" borderId="124">
      <alignment horizontal="right" vertical="center"/>
    </xf>
    <xf numFmtId="0" fontId="91" fillId="81" borderId="116" applyNumberFormat="0" applyAlignment="0" applyProtection="0"/>
    <xf numFmtId="0" fontId="92" fillId="81" borderId="116" applyNumberFormat="0" applyAlignment="0" applyProtection="0"/>
    <xf numFmtId="0" fontId="96" fillId="81" borderId="117" applyNumberFormat="0" applyAlignment="0" applyProtection="0"/>
    <xf numFmtId="0" fontId="96" fillId="81" borderId="117" applyNumberFormat="0" applyAlignment="0" applyProtection="0"/>
    <xf numFmtId="0" fontId="101" fillId="68" borderId="121" applyNumberFormat="0" applyAlignment="0" applyProtection="0"/>
    <xf numFmtId="0" fontId="104" fillId="0" borderId="118" applyNumberFormat="0" applyFill="0" applyAlignment="0" applyProtection="0"/>
    <xf numFmtId="0" fontId="92" fillId="81" borderId="116" applyNumberFormat="0" applyAlignment="0" applyProtection="0"/>
    <xf numFmtId="0" fontId="102" fillId="68" borderId="121" applyNumberFormat="0" applyAlignment="0" applyProtection="0"/>
    <xf numFmtId="0" fontId="96" fillId="81" borderId="117" applyNumberFormat="0" applyAlignment="0" applyProtection="0"/>
    <xf numFmtId="0" fontId="103" fillId="0" borderId="118" applyNumberFormat="0" applyFill="0" applyAlignment="0" applyProtection="0"/>
    <xf numFmtId="0" fontId="104" fillId="0" borderId="118" applyNumberFormat="0" applyFill="0" applyAlignment="0" applyProtection="0"/>
    <xf numFmtId="0" fontId="103" fillId="0" borderId="122" applyNumberFormat="0" applyFill="0" applyAlignment="0" applyProtection="0"/>
    <xf numFmtId="0" fontId="91" fillId="81" borderId="116" applyNumberFormat="0" applyAlignment="0" applyProtection="0"/>
    <xf numFmtId="0" fontId="101" fillId="68" borderId="117" applyNumberFormat="0" applyAlignment="0" applyProtection="0"/>
    <xf numFmtId="0" fontId="101" fillId="68" borderId="117" applyNumberFormat="0" applyAlignment="0" applyProtection="0"/>
    <xf numFmtId="0" fontId="103" fillId="0" borderId="118" applyNumberFormat="0" applyFill="0" applyAlignment="0" applyProtection="0"/>
    <xf numFmtId="0" fontId="77" fillId="58" borderId="119">
      <alignment horizontal="right" vertical="center"/>
    </xf>
    <xf numFmtId="0" fontId="92" fillId="81" borderId="116" applyNumberFormat="0" applyAlignment="0" applyProtection="0"/>
    <xf numFmtId="0" fontId="104" fillId="0" borderId="118" applyNumberFormat="0" applyFill="0" applyAlignment="0" applyProtection="0"/>
    <xf numFmtId="4" fontId="77" fillId="58" borderId="119">
      <alignment horizontal="right" vertical="center"/>
    </xf>
    <xf numFmtId="0" fontId="95" fillId="81" borderId="117" applyNumberFormat="0" applyAlignment="0" applyProtection="0"/>
    <xf numFmtId="0" fontId="77" fillId="59" borderId="124">
      <alignment horizontal="right" vertical="center"/>
    </xf>
    <xf numFmtId="0" fontId="96" fillId="81" borderId="121" applyNumberFormat="0" applyAlignment="0" applyProtection="0"/>
    <xf numFmtId="0" fontId="95" fillId="81" borderId="117" applyNumberFormat="0" applyAlignment="0" applyProtection="0"/>
    <xf numFmtId="4" fontId="77" fillId="58" borderId="124">
      <alignment horizontal="right" vertical="center"/>
    </xf>
    <xf numFmtId="0" fontId="92" fillId="81" borderId="116" applyNumberFormat="0" applyAlignment="0" applyProtection="0"/>
    <xf numFmtId="0" fontId="95" fillId="81" borderId="117" applyNumberFormat="0" applyAlignment="0" applyProtection="0"/>
    <xf numFmtId="0" fontId="91" fillId="81" borderId="120" applyNumberFormat="0" applyAlignment="0" applyProtection="0"/>
    <xf numFmtId="0" fontId="103" fillId="0" borderId="122" applyNumberFormat="0" applyFill="0" applyAlignment="0" applyProtection="0"/>
    <xf numFmtId="0" fontId="102" fillId="68" borderId="121" applyNumberFormat="0" applyAlignment="0" applyProtection="0"/>
    <xf numFmtId="0" fontId="91" fillId="81" borderId="120" applyNumberFormat="0" applyAlignment="0" applyProtection="0"/>
    <xf numFmtId="0" fontId="96" fillId="81" borderId="121" applyNumberFormat="0" applyAlignment="0" applyProtection="0"/>
    <xf numFmtId="0" fontId="95" fillId="81" borderId="121" applyNumberFormat="0" applyAlignment="0" applyProtection="0"/>
    <xf numFmtId="0" fontId="77" fillId="59" borderId="119">
      <alignment horizontal="right" vertical="center"/>
    </xf>
    <xf numFmtId="0" fontId="101" fillId="68" borderId="121" applyNumberFormat="0" applyAlignment="0" applyProtection="0"/>
    <xf numFmtId="0" fontId="92" fillId="81" borderId="120" applyNumberFormat="0" applyAlignment="0" applyProtection="0"/>
    <xf numFmtId="0" fontId="77" fillId="59" borderId="119">
      <alignment horizontal="right" vertical="center"/>
    </xf>
    <xf numFmtId="0" fontId="103" fillId="0" borderId="118" applyNumberFormat="0" applyFill="0" applyAlignment="0" applyProtection="0"/>
    <xf numFmtId="0" fontId="77" fillId="59" borderId="119">
      <alignment horizontal="right" vertical="center"/>
    </xf>
    <xf numFmtId="4" fontId="77" fillId="59" borderId="119">
      <alignment horizontal="right" vertical="center"/>
    </xf>
    <xf numFmtId="0" fontId="96" fillId="81" borderId="117" applyNumberFormat="0" applyAlignment="0" applyProtection="0"/>
    <xf numFmtId="4" fontId="77" fillId="58" borderId="119">
      <alignment horizontal="right" vertical="center"/>
    </xf>
    <xf numFmtId="0" fontId="102" fillId="68" borderId="117" applyNumberFormat="0" applyAlignment="0" applyProtection="0"/>
    <xf numFmtId="0" fontId="95" fillId="81" borderId="117" applyNumberFormat="0" applyAlignment="0" applyProtection="0"/>
    <xf numFmtId="0" fontId="77" fillId="58" borderId="119">
      <alignment horizontal="right" vertical="center"/>
    </xf>
    <xf numFmtId="0" fontId="96" fillId="81" borderId="117" applyNumberFormat="0" applyAlignment="0" applyProtection="0"/>
    <xf numFmtId="0" fontId="102" fillId="68" borderId="117"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95" fillId="81" borderId="117" applyNumberFormat="0" applyAlignment="0" applyProtection="0"/>
    <xf numFmtId="0" fontId="95" fillId="81" borderId="117" applyNumberFormat="0" applyAlignment="0" applyProtection="0"/>
    <xf numFmtId="171" fontId="47" fillId="62" borderId="119" applyNumberFormat="0" applyFont="0" applyBorder="0" applyAlignment="0" applyProtection="0">
      <alignment horizontal="right" vertical="center"/>
    </xf>
    <xf numFmtId="0" fontId="101" fillId="68" borderId="117" applyNumberFormat="0" applyAlignment="0" applyProtection="0"/>
    <xf numFmtId="0" fontId="92" fillId="81" borderId="116" applyNumberFormat="0" applyAlignment="0" applyProtection="0"/>
    <xf numFmtId="0" fontId="101" fillId="68" borderId="121" applyNumberFormat="0" applyAlignment="0" applyProtection="0"/>
    <xf numFmtId="0" fontId="96" fillId="81" borderId="117" applyNumberFormat="0" applyAlignment="0" applyProtection="0"/>
    <xf numFmtId="0" fontId="96" fillId="81" borderId="117" applyNumberFormat="0" applyAlignment="0" applyProtection="0"/>
    <xf numFmtId="49" fontId="47" fillId="0" borderId="119" applyNumberFormat="0" applyFont="0" applyFill="0" applyBorder="0" applyProtection="0">
      <alignment horizontal="left" vertical="center" indent="2"/>
    </xf>
    <xf numFmtId="0" fontId="103" fillId="0" borderId="118" applyNumberFormat="0" applyFill="0" applyAlignment="0" applyProtection="0"/>
    <xf numFmtId="0" fontId="77" fillId="59" borderId="119">
      <alignment horizontal="right" vertical="center"/>
    </xf>
    <xf numFmtId="0" fontId="103" fillId="0" borderId="122" applyNumberFormat="0" applyFill="0" applyAlignment="0" applyProtection="0"/>
    <xf numFmtId="0" fontId="10" fillId="84" borderId="115" applyNumberFormat="0" applyFont="0" applyAlignment="0" applyProtection="0"/>
    <xf numFmtId="0" fontId="96" fillId="81" borderId="117" applyNumberFormat="0" applyAlignment="0" applyProtection="0"/>
    <xf numFmtId="0" fontId="101" fillId="68" borderId="121" applyNumberFormat="0" applyAlignment="0" applyProtection="0"/>
    <xf numFmtId="0" fontId="10" fillId="84" borderId="115" applyNumberFormat="0" applyFont="0" applyAlignment="0" applyProtection="0"/>
    <xf numFmtId="0" fontId="104" fillId="0" borderId="122" applyNumberFormat="0" applyFill="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4" fontId="77" fillId="59" borderId="124">
      <alignment horizontal="right" vertical="center"/>
    </xf>
    <xf numFmtId="0" fontId="101" fillId="68" borderId="121" applyNumberFormat="0" applyAlignment="0" applyProtection="0"/>
    <xf numFmtId="0" fontId="91" fillId="81" borderId="116" applyNumberFormat="0" applyAlignment="0" applyProtection="0"/>
    <xf numFmtId="0" fontId="77" fillId="58" borderId="119">
      <alignment horizontal="right" vertical="center"/>
    </xf>
    <xf numFmtId="0" fontId="103" fillId="0" borderId="118" applyNumberFormat="0" applyFill="0" applyAlignment="0" applyProtection="0"/>
    <xf numFmtId="0" fontId="10" fillId="84" borderId="115" applyNumberFormat="0" applyFont="0" applyAlignment="0" applyProtection="0"/>
    <xf numFmtId="0" fontId="10"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104" fillId="0" borderId="118" applyNumberFormat="0" applyFill="0" applyAlignment="0" applyProtection="0"/>
    <xf numFmtId="0" fontId="91" fillId="81" borderId="116" applyNumberFormat="0" applyAlignment="0" applyProtection="0"/>
    <xf numFmtId="0" fontId="92" fillId="81" borderId="116" applyNumberFormat="0" applyAlignment="0" applyProtection="0"/>
    <xf numFmtId="0" fontId="102" fillId="68" borderId="117" applyNumberFormat="0" applyAlignment="0" applyProtection="0"/>
    <xf numFmtId="0" fontId="77" fillId="59" borderId="119">
      <alignment horizontal="right" vertical="center"/>
    </xf>
    <xf numFmtId="0" fontId="96" fillId="81" borderId="117" applyNumberFormat="0" applyAlignment="0" applyProtection="0"/>
    <xf numFmtId="0" fontId="91" fillId="81" borderId="116" applyNumberFormat="0" applyAlignment="0" applyProtection="0"/>
    <xf numFmtId="0" fontId="96" fillId="81" borderId="117" applyNumberFormat="0" applyAlignment="0" applyProtection="0"/>
    <xf numFmtId="4" fontId="77" fillId="58" borderId="119">
      <alignment horizontal="right" vertical="center"/>
    </xf>
    <xf numFmtId="0" fontId="103" fillId="0" borderId="118" applyNumberFormat="0" applyFill="0" applyAlignment="0" applyProtection="0"/>
    <xf numFmtId="0" fontId="78" fillId="58" borderId="119">
      <alignment horizontal="right" vertical="center"/>
    </xf>
    <xf numFmtId="0" fontId="78" fillId="58" borderId="119">
      <alignment horizontal="right" vertical="center"/>
    </xf>
    <xf numFmtId="0" fontId="102" fillId="68" borderId="117" applyNumberFormat="0" applyAlignment="0" applyProtection="0"/>
    <xf numFmtId="0" fontId="104" fillId="0" borderId="118" applyNumberFormat="0" applyFill="0" applyAlignment="0" applyProtection="0"/>
    <xf numFmtId="0" fontId="92" fillId="81" borderId="120" applyNumberFormat="0" applyAlignment="0" applyProtection="0"/>
    <xf numFmtId="0" fontId="95" fillId="81" borderId="117" applyNumberFormat="0" applyAlignment="0" applyProtection="0"/>
    <xf numFmtId="0" fontId="92" fillId="81" borderId="116" applyNumberFormat="0" applyAlignment="0" applyProtection="0"/>
    <xf numFmtId="4" fontId="78" fillId="58" borderId="119">
      <alignment horizontal="right" vertical="center"/>
    </xf>
    <xf numFmtId="0" fontId="103" fillId="0" borderId="118" applyNumberFormat="0" applyFill="0" applyAlignment="0" applyProtection="0"/>
    <xf numFmtId="0" fontId="87" fillId="84" borderId="115" applyNumberFormat="0" applyFont="0" applyAlignment="0" applyProtection="0"/>
    <xf numFmtId="0" fontId="87" fillId="84" borderId="115" applyNumberFormat="0" applyFont="0" applyAlignment="0" applyProtection="0"/>
    <xf numFmtId="0" fontId="103" fillId="0" borderId="122" applyNumberFormat="0" applyFill="0" applyAlignment="0" applyProtection="0"/>
    <xf numFmtId="0" fontId="104" fillId="0" borderId="118" applyNumberFormat="0" applyFill="0" applyAlignment="0" applyProtection="0"/>
    <xf numFmtId="0" fontId="96" fillId="81" borderId="117" applyNumberFormat="0" applyAlignment="0" applyProtection="0"/>
    <xf numFmtId="0" fontId="96" fillId="81" borderId="117" applyNumberFormat="0" applyAlignment="0" applyProtection="0"/>
    <xf numFmtId="0" fontId="92" fillId="81" borderId="116" applyNumberFormat="0" applyAlignment="0" applyProtection="0"/>
    <xf numFmtId="0" fontId="96" fillId="81" borderId="117" applyNumberFormat="0" applyAlignment="0" applyProtection="0"/>
    <xf numFmtId="0" fontId="102" fillId="68" borderId="117" applyNumberFormat="0" applyAlignment="0" applyProtection="0"/>
    <xf numFmtId="0" fontId="102" fillId="68" borderId="117" applyNumberFormat="0" applyAlignment="0" applyProtection="0"/>
    <xf numFmtId="0" fontId="92" fillId="81" borderId="120" applyNumberFormat="0" applyAlignment="0" applyProtection="0"/>
    <xf numFmtId="0" fontId="91" fillId="81" borderId="116" applyNumberFormat="0" applyAlignment="0" applyProtection="0"/>
    <xf numFmtId="0" fontId="96" fillId="81" borderId="117" applyNumberFormat="0" applyAlignment="0" applyProtection="0"/>
    <xf numFmtId="0" fontId="103" fillId="0" borderId="118" applyNumberFormat="0" applyFill="0" applyAlignment="0" applyProtection="0"/>
    <xf numFmtId="0" fontId="102" fillId="68" borderId="117" applyNumberFormat="0" applyAlignment="0" applyProtection="0"/>
    <xf numFmtId="0" fontId="95" fillId="81" borderId="117" applyNumberFormat="0" applyAlignment="0" applyProtection="0"/>
    <xf numFmtId="0" fontId="104" fillId="0" borderId="118" applyNumberFormat="0" applyFill="0" applyAlignment="0" applyProtection="0"/>
    <xf numFmtId="0" fontId="102" fillId="68" borderId="117" applyNumberFormat="0" applyAlignment="0" applyProtection="0"/>
    <xf numFmtId="4" fontId="77" fillId="58" borderId="119">
      <alignment horizontal="right" vertical="center"/>
    </xf>
    <xf numFmtId="0" fontId="91" fillId="81" borderId="116" applyNumberFormat="0" applyAlignment="0" applyProtection="0"/>
    <xf numFmtId="0" fontId="91" fillId="81" borderId="120" applyNumberFormat="0" applyAlignment="0" applyProtection="0"/>
    <xf numFmtId="0" fontId="77" fillId="59" borderId="124">
      <alignment horizontal="right" vertical="center"/>
    </xf>
    <xf numFmtId="0" fontId="10" fillId="84" borderId="123" applyNumberFormat="0" applyFont="0" applyAlignment="0" applyProtection="0"/>
    <xf numFmtId="0" fontId="102" fillId="68" borderId="117" applyNumberFormat="0" applyAlignment="0" applyProtection="0"/>
    <xf numFmtId="4" fontId="77" fillId="59" borderId="119">
      <alignment horizontal="right" vertical="center"/>
    </xf>
    <xf numFmtId="0" fontId="92" fillId="81" borderId="120" applyNumberFormat="0" applyAlignment="0" applyProtection="0"/>
    <xf numFmtId="0" fontId="101" fillId="68" borderId="117" applyNumberFormat="0" applyAlignment="0" applyProtection="0"/>
    <xf numFmtId="0" fontId="104" fillId="0" borderId="118" applyNumberFormat="0" applyFill="0" applyAlignment="0" applyProtection="0"/>
    <xf numFmtId="0" fontId="96" fillId="81" borderId="121" applyNumberFormat="0" applyAlignment="0" applyProtection="0"/>
    <xf numFmtId="0" fontId="96" fillId="81" borderId="121" applyNumberFormat="0" applyAlignment="0" applyProtection="0"/>
    <xf numFmtId="0" fontId="103" fillId="0" borderId="118" applyNumberFormat="0" applyFill="0" applyAlignment="0" applyProtection="0"/>
    <xf numFmtId="0" fontId="92" fillId="81" borderId="116" applyNumberFormat="0" applyAlignment="0" applyProtection="0"/>
    <xf numFmtId="0" fontId="96" fillId="81" borderId="117" applyNumberFormat="0" applyAlignment="0" applyProtection="0"/>
    <xf numFmtId="0" fontId="104" fillId="0" borderId="118" applyNumberFormat="0" applyFill="0" applyAlignment="0" applyProtection="0"/>
    <xf numFmtId="4" fontId="78" fillId="58" borderId="119">
      <alignment horizontal="right" vertical="center"/>
    </xf>
    <xf numFmtId="4" fontId="47" fillId="0" borderId="124" applyFill="0" applyBorder="0" applyProtection="0">
      <alignment horizontal="right" vertical="center"/>
    </xf>
    <xf numFmtId="0" fontId="91" fillId="81" borderId="116" applyNumberFormat="0" applyAlignment="0" applyProtection="0"/>
    <xf numFmtId="4" fontId="77" fillId="58" borderId="124">
      <alignment horizontal="right" vertical="center"/>
    </xf>
    <xf numFmtId="0" fontId="101" fillId="68" borderId="117" applyNumberFormat="0" applyAlignment="0" applyProtection="0"/>
    <xf numFmtId="0" fontId="87" fillId="84" borderId="115" applyNumberFormat="0" applyFont="0" applyAlignment="0" applyProtection="0"/>
    <xf numFmtId="0" fontId="92" fillId="81" borderId="120" applyNumberFormat="0" applyAlignment="0" applyProtection="0"/>
    <xf numFmtId="0" fontId="10" fillId="84" borderId="115" applyNumberFormat="0" applyFont="0" applyAlignment="0" applyProtection="0"/>
    <xf numFmtId="0" fontId="87" fillId="84" borderId="115" applyNumberFormat="0" applyFont="0" applyAlignment="0" applyProtection="0"/>
    <xf numFmtId="0" fontId="87" fillId="84" borderId="123" applyNumberFormat="0" applyFont="0" applyAlignment="0" applyProtection="0"/>
    <xf numFmtId="0" fontId="101" fillId="68" borderId="117" applyNumberFormat="0" applyAlignment="0" applyProtection="0"/>
    <xf numFmtId="0" fontId="96" fillId="81" borderId="117"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101" fillId="68" borderId="121" applyNumberFormat="0" applyAlignment="0" applyProtection="0"/>
    <xf numFmtId="0" fontId="104" fillId="0" borderId="118" applyNumberFormat="0" applyFill="0" applyAlignment="0" applyProtection="0"/>
    <xf numFmtId="0" fontId="92" fillId="81" borderId="120" applyNumberFormat="0" applyAlignment="0" applyProtection="0"/>
    <xf numFmtId="0" fontId="104" fillId="0" borderId="118" applyNumberFormat="0" applyFill="0" applyAlignment="0" applyProtection="0"/>
    <xf numFmtId="4" fontId="77" fillId="58" borderId="119">
      <alignment horizontal="right" vertical="center"/>
    </xf>
    <xf numFmtId="0" fontId="96" fillId="81" borderId="121" applyNumberFormat="0" applyAlignment="0" applyProtection="0"/>
    <xf numFmtId="4" fontId="77" fillId="58" borderId="124">
      <alignment horizontal="right" vertical="center"/>
    </xf>
    <xf numFmtId="0" fontId="104" fillId="0" borderId="122" applyNumberFormat="0" applyFill="0" applyAlignment="0" applyProtection="0"/>
    <xf numFmtId="0" fontId="77" fillId="58" borderId="119">
      <alignment horizontal="right" vertical="center"/>
    </xf>
    <xf numFmtId="0" fontId="101" fillId="68" borderId="117" applyNumberFormat="0" applyAlignment="0" applyProtection="0"/>
    <xf numFmtId="0" fontId="92" fillId="81" borderId="116" applyNumberFormat="0" applyAlignment="0" applyProtection="0"/>
    <xf numFmtId="0" fontId="104" fillId="0" borderId="118" applyNumberFormat="0" applyFill="0" applyAlignment="0" applyProtection="0"/>
    <xf numFmtId="0" fontId="101" fillId="68" borderId="117" applyNumberFormat="0" applyAlignment="0" applyProtection="0"/>
    <xf numFmtId="0" fontId="103" fillId="0" borderId="118" applyNumberFormat="0" applyFill="0" applyAlignment="0" applyProtection="0"/>
    <xf numFmtId="0" fontId="91" fillId="81" borderId="116" applyNumberFormat="0" applyAlignment="0" applyProtection="0"/>
    <xf numFmtId="4" fontId="77" fillId="58" borderId="119">
      <alignment horizontal="right" vertical="center"/>
    </xf>
    <xf numFmtId="0" fontId="102" fillId="68" borderId="121" applyNumberFormat="0" applyAlignment="0" applyProtection="0"/>
    <xf numFmtId="0" fontId="87" fillId="84" borderId="115" applyNumberFormat="0" applyFont="0" applyAlignment="0" applyProtection="0"/>
    <xf numFmtId="4" fontId="77" fillId="59" borderId="119">
      <alignment horizontal="right" vertical="center"/>
    </xf>
    <xf numFmtId="0" fontId="96" fillId="81" borderId="117" applyNumberFormat="0" applyAlignment="0" applyProtection="0"/>
    <xf numFmtId="0" fontId="10" fillId="84" borderId="115" applyNumberFormat="0" applyFont="0" applyAlignment="0" applyProtection="0"/>
    <xf numFmtId="0" fontId="104" fillId="0" borderId="118" applyNumberFormat="0" applyFill="0" applyAlignment="0" applyProtection="0"/>
    <xf numFmtId="0" fontId="96" fillId="81" borderId="117" applyNumberFormat="0" applyAlignment="0" applyProtection="0"/>
    <xf numFmtId="0" fontId="103" fillId="0" borderId="118" applyNumberFormat="0" applyFill="0" applyAlignment="0" applyProtection="0"/>
    <xf numFmtId="0" fontId="103" fillId="0" borderId="122" applyNumberFormat="0" applyFill="0" applyAlignment="0" applyProtection="0"/>
    <xf numFmtId="0" fontId="92" fillId="81" borderId="116" applyNumberFormat="0" applyAlignment="0" applyProtection="0"/>
    <xf numFmtId="0" fontId="77" fillId="58" borderId="119">
      <alignment horizontal="right" vertical="center"/>
    </xf>
    <xf numFmtId="0" fontId="96" fillId="81" borderId="121" applyNumberFormat="0" applyAlignment="0" applyProtection="0"/>
    <xf numFmtId="0" fontId="96" fillId="81" borderId="117" applyNumberFormat="0" applyAlignment="0" applyProtection="0"/>
    <xf numFmtId="0" fontId="77" fillId="59" borderId="119">
      <alignment horizontal="right" vertical="center"/>
    </xf>
    <xf numFmtId="0" fontId="87" fillId="84" borderId="123" applyNumberFormat="0" applyFont="0" applyAlignment="0" applyProtection="0"/>
    <xf numFmtId="0" fontId="102" fillId="68" borderId="117" applyNumberFormat="0" applyAlignment="0" applyProtection="0"/>
    <xf numFmtId="0" fontId="104" fillId="0" borderId="118" applyNumberFormat="0" applyFill="0" applyAlignment="0" applyProtection="0"/>
    <xf numFmtId="0" fontId="104" fillId="0" borderId="122" applyNumberFormat="0" applyFill="0" applyAlignment="0" applyProtection="0"/>
    <xf numFmtId="0" fontId="87" fillId="84" borderId="115" applyNumberFormat="0" applyFont="0" applyAlignment="0" applyProtection="0"/>
    <xf numFmtId="0" fontId="103" fillId="0" borderId="118" applyNumberFormat="0" applyFill="0" applyAlignment="0" applyProtection="0"/>
    <xf numFmtId="0" fontId="92" fillId="81" borderId="120" applyNumberFormat="0" applyAlignment="0" applyProtection="0"/>
    <xf numFmtId="4" fontId="77" fillId="59" borderId="119">
      <alignment horizontal="right" vertical="center"/>
    </xf>
    <xf numFmtId="0" fontId="104" fillId="0" borderId="122" applyNumberFormat="0" applyFill="0" applyAlignment="0" applyProtection="0"/>
    <xf numFmtId="0" fontId="96" fillId="81" borderId="121" applyNumberFormat="0" applyAlignment="0" applyProtection="0"/>
    <xf numFmtId="49" fontId="47" fillId="0" borderId="124" applyNumberFormat="0" applyFont="0" applyFill="0" applyBorder="0" applyProtection="0">
      <alignment horizontal="left" vertical="center" indent="2"/>
    </xf>
    <xf numFmtId="0" fontId="102" fillId="68" borderId="117" applyNumberFormat="0" applyAlignment="0" applyProtection="0"/>
    <xf numFmtId="0" fontId="95" fillId="81" borderId="117" applyNumberFormat="0" applyAlignment="0" applyProtection="0"/>
    <xf numFmtId="0" fontId="102" fillId="68" borderId="117" applyNumberFormat="0" applyAlignment="0" applyProtection="0"/>
    <xf numFmtId="0" fontId="102" fillId="68" borderId="117" applyNumberFormat="0" applyAlignment="0" applyProtection="0"/>
    <xf numFmtId="0" fontId="96" fillId="81" borderId="117" applyNumberFormat="0" applyAlignment="0" applyProtection="0"/>
    <xf numFmtId="0" fontId="91" fillId="81" borderId="116" applyNumberFormat="0" applyAlignment="0" applyProtection="0"/>
    <xf numFmtId="0" fontId="104" fillId="0" borderId="118" applyNumberFormat="0" applyFill="0" applyAlignment="0" applyProtection="0"/>
    <xf numFmtId="0" fontId="104" fillId="0" borderId="122" applyNumberFormat="0" applyFill="0" applyAlignment="0" applyProtection="0"/>
    <xf numFmtId="0" fontId="101" fillId="68" borderId="117" applyNumberFormat="0" applyAlignment="0" applyProtection="0"/>
    <xf numFmtId="0" fontId="102" fillId="68" borderId="117" applyNumberFormat="0" applyAlignment="0" applyProtection="0"/>
    <xf numFmtId="0" fontId="91" fillId="81" borderId="116" applyNumberFormat="0" applyAlignment="0" applyProtection="0"/>
    <xf numFmtId="0" fontId="92" fillId="81" borderId="116" applyNumberFormat="0" applyAlignment="0" applyProtection="0"/>
    <xf numFmtId="0" fontId="91" fillId="81" borderId="116" applyNumberFormat="0" applyAlignment="0" applyProtection="0"/>
    <xf numFmtId="0" fontId="96" fillId="81" borderId="121" applyNumberFormat="0" applyAlignment="0" applyProtection="0"/>
    <xf numFmtId="0" fontId="102" fillId="68" borderId="117" applyNumberFormat="0" applyAlignment="0" applyProtection="0"/>
    <xf numFmtId="0" fontId="77" fillId="58" borderId="119">
      <alignment horizontal="right" vertical="center"/>
    </xf>
    <xf numFmtId="0" fontId="101" fillId="68" borderId="117" applyNumberFormat="0" applyAlignment="0" applyProtection="0"/>
    <xf numFmtId="0" fontId="95" fillId="81" borderId="117" applyNumberFormat="0" applyAlignment="0" applyProtection="0"/>
    <xf numFmtId="0" fontId="101" fillId="68" borderId="117" applyNumberFormat="0" applyAlignment="0" applyProtection="0"/>
    <xf numFmtId="0" fontId="91" fillId="81" borderId="120" applyNumberFormat="0" applyAlignment="0" applyProtection="0"/>
    <xf numFmtId="0" fontId="101" fillId="68" borderId="121" applyNumberFormat="0" applyAlignment="0" applyProtection="0"/>
    <xf numFmtId="4" fontId="77" fillId="59" borderId="124">
      <alignment horizontal="right" vertical="center"/>
    </xf>
    <xf numFmtId="0" fontId="101" fillId="68" borderId="121" applyNumberFormat="0" applyAlignment="0" applyProtection="0"/>
    <xf numFmtId="0" fontId="104" fillId="0" borderId="118" applyNumberFormat="0" applyFill="0" applyAlignment="0" applyProtection="0"/>
    <xf numFmtId="0" fontId="91" fillId="81" borderId="116" applyNumberFormat="0" applyAlignment="0" applyProtection="0"/>
    <xf numFmtId="0" fontId="96" fillId="81" borderId="117" applyNumberFormat="0" applyAlignment="0" applyProtection="0"/>
    <xf numFmtId="0" fontId="77" fillId="58" borderId="119">
      <alignment horizontal="right" vertical="center"/>
    </xf>
    <xf numFmtId="0" fontId="103" fillId="0" borderId="118" applyNumberFormat="0" applyFill="0" applyAlignment="0" applyProtection="0"/>
    <xf numFmtId="0" fontId="102" fillId="68" borderId="117" applyNumberFormat="0" applyAlignment="0" applyProtection="0"/>
    <xf numFmtId="0" fontId="77" fillId="59" borderId="119">
      <alignment horizontal="right" vertical="center"/>
    </xf>
    <xf numFmtId="0" fontId="103" fillId="0" borderId="118" applyNumberFormat="0" applyFill="0" applyAlignment="0" applyProtection="0"/>
    <xf numFmtId="0" fontId="101" fillId="68" borderId="117" applyNumberFormat="0" applyAlignment="0" applyProtection="0"/>
    <xf numFmtId="0" fontId="102" fillId="68" borderId="117" applyNumberFormat="0" applyAlignment="0" applyProtection="0"/>
    <xf numFmtId="0" fontId="91" fillId="81" borderId="116" applyNumberFormat="0" applyAlignment="0" applyProtection="0"/>
    <xf numFmtId="0" fontId="95" fillId="81" borderId="117" applyNumberFormat="0" applyAlignment="0" applyProtection="0"/>
    <xf numFmtId="0" fontId="104" fillId="0" borderId="118" applyNumberFormat="0" applyFill="0" applyAlignment="0" applyProtection="0"/>
    <xf numFmtId="0" fontId="101" fillId="68" borderId="121" applyNumberFormat="0" applyAlignment="0" applyProtection="0"/>
    <xf numFmtId="4" fontId="77" fillId="59" borderId="119">
      <alignment horizontal="right" vertical="center"/>
    </xf>
    <xf numFmtId="0" fontId="92" fillId="81" borderId="116" applyNumberFormat="0" applyAlignment="0" applyProtection="0"/>
    <xf numFmtId="0" fontId="87" fillId="84" borderId="115" applyNumberFormat="0" applyFont="0" applyAlignment="0" applyProtection="0"/>
    <xf numFmtId="4" fontId="77" fillId="59" borderId="124">
      <alignment horizontal="right" vertical="center"/>
    </xf>
    <xf numFmtId="0" fontId="96" fillId="81" borderId="117" applyNumberFormat="0" applyAlignment="0" applyProtection="0"/>
    <xf numFmtId="0" fontId="102" fillId="68" borderId="117" applyNumberFormat="0" applyAlignment="0" applyProtection="0"/>
    <xf numFmtId="0" fontId="102" fillId="68" borderId="117" applyNumberFormat="0" applyAlignment="0" applyProtection="0"/>
    <xf numFmtId="0" fontId="101" fillId="68" borderId="121" applyNumberFormat="0" applyAlignment="0" applyProtection="0"/>
    <xf numFmtId="4" fontId="77" fillId="58" borderId="119">
      <alignment horizontal="right" vertical="center"/>
    </xf>
    <xf numFmtId="0" fontId="103" fillId="0" borderId="118" applyNumberFormat="0" applyFill="0" applyAlignment="0" applyProtection="0"/>
    <xf numFmtId="0" fontId="95" fillId="81" borderId="121" applyNumberFormat="0" applyAlignment="0" applyProtection="0"/>
    <xf numFmtId="0" fontId="102" fillId="68" borderId="121" applyNumberFormat="0" applyAlignment="0" applyProtection="0"/>
    <xf numFmtId="0" fontId="91" fillId="81" borderId="120" applyNumberFormat="0" applyAlignment="0" applyProtection="0"/>
    <xf numFmtId="0" fontId="104" fillId="0" borderId="122" applyNumberFormat="0" applyFill="0" applyAlignment="0" applyProtection="0"/>
    <xf numFmtId="0" fontId="103" fillId="0" borderId="118" applyNumberFormat="0" applyFill="0" applyAlignment="0" applyProtection="0"/>
    <xf numFmtId="0" fontId="101" fillId="68" borderId="121" applyNumberFormat="0" applyAlignment="0" applyProtection="0"/>
    <xf numFmtId="0" fontId="92" fillId="81" borderId="116" applyNumberFormat="0" applyAlignment="0" applyProtection="0"/>
    <xf numFmtId="0" fontId="96" fillId="81" borderId="117" applyNumberFormat="0" applyAlignment="0" applyProtection="0"/>
    <xf numFmtId="0" fontId="101" fillId="68" borderId="117" applyNumberFormat="0" applyAlignment="0" applyProtection="0"/>
    <xf numFmtId="0" fontId="95" fillId="81" borderId="117" applyNumberFormat="0" applyAlignment="0" applyProtection="0"/>
    <xf numFmtId="4" fontId="77" fillId="59" borderId="119">
      <alignment horizontal="right" vertical="center"/>
    </xf>
    <xf numFmtId="0" fontId="87" fillId="84" borderId="115" applyNumberFormat="0" applyFont="0" applyAlignment="0" applyProtection="0"/>
    <xf numFmtId="0" fontId="87" fillId="84" borderId="115" applyNumberFormat="0" applyFont="0" applyAlignment="0" applyProtection="0"/>
    <xf numFmtId="0" fontId="95" fillId="81" borderId="117" applyNumberFormat="0" applyAlignment="0" applyProtection="0"/>
    <xf numFmtId="0" fontId="103" fillId="0" borderId="118" applyNumberFormat="0" applyFill="0" applyAlignment="0" applyProtection="0"/>
    <xf numFmtId="0" fontId="92" fillId="81" borderId="116" applyNumberFormat="0" applyAlignment="0" applyProtection="0"/>
    <xf numFmtId="0" fontId="102" fillId="68" borderId="117" applyNumberFormat="0" applyAlignment="0" applyProtection="0"/>
    <xf numFmtId="0" fontId="91" fillId="81" borderId="116" applyNumberFormat="0" applyAlignment="0" applyProtection="0"/>
    <xf numFmtId="0" fontId="77" fillId="58" borderId="119">
      <alignment horizontal="right" vertical="center"/>
    </xf>
    <xf numFmtId="0" fontId="91" fillId="81" borderId="116" applyNumberFormat="0" applyAlignment="0" applyProtection="0"/>
    <xf numFmtId="0" fontId="103" fillId="0" borderId="122" applyNumberFormat="0" applyFill="0" applyAlignment="0" applyProtection="0"/>
    <xf numFmtId="0" fontId="87" fillId="84" borderId="123" applyNumberFormat="0" applyFont="0" applyAlignment="0" applyProtection="0"/>
    <xf numFmtId="0" fontId="92" fillId="81" borderId="116" applyNumberFormat="0" applyAlignment="0" applyProtection="0"/>
    <xf numFmtId="0" fontId="96" fillId="81" borderId="117" applyNumberFormat="0" applyAlignment="0" applyProtection="0"/>
    <xf numFmtId="0" fontId="91" fillId="81" borderId="116" applyNumberFormat="0" applyAlignment="0" applyProtection="0"/>
    <xf numFmtId="0" fontId="104" fillId="0" borderId="118" applyNumberFormat="0" applyFill="0" applyAlignment="0" applyProtection="0"/>
    <xf numFmtId="0" fontId="104" fillId="0" borderId="122" applyNumberFormat="0" applyFill="0" applyAlignment="0" applyProtection="0"/>
    <xf numFmtId="0" fontId="91" fillId="81" borderId="116" applyNumberFormat="0" applyAlignment="0" applyProtection="0"/>
    <xf numFmtId="0" fontId="91" fillId="81" borderId="116" applyNumberFormat="0" applyAlignment="0" applyProtection="0"/>
    <xf numFmtId="0" fontId="101" fillId="68" borderId="117" applyNumberFormat="0" applyAlignment="0" applyProtection="0"/>
    <xf numFmtId="0" fontId="103" fillId="0" borderId="118" applyNumberFormat="0" applyFill="0" applyAlignment="0" applyProtection="0"/>
    <xf numFmtId="4" fontId="77" fillId="59" borderId="119">
      <alignment horizontal="right" vertical="center"/>
    </xf>
    <xf numFmtId="0" fontId="95" fillId="81" borderId="121" applyNumberFormat="0" applyAlignment="0" applyProtection="0"/>
    <xf numFmtId="0" fontId="104" fillId="0" borderId="118" applyNumberFormat="0" applyFill="0" applyAlignment="0" applyProtection="0"/>
    <xf numFmtId="0" fontId="92" fillId="81" borderId="116" applyNumberFormat="0" applyAlignment="0" applyProtection="0"/>
    <xf numFmtId="0" fontId="95" fillId="81" borderId="117" applyNumberFormat="0" applyAlignment="0" applyProtection="0"/>
    <xf numFmtId="0" fontId="95" fillId="81" borderId="117" applyNumberFormat="0" applyAlignment="0" applyProtection="0"/>
    <xf numFmtId="0" fontId="101" fillId="68" borderId="117" applyNumberFormat="0" applyAlignment="0" applyProtection="0"/>
    <xf numFmtId="0" fontId="104" fillId="0" borderId="118" applyNumberFormat="0" applyFill="0" applyAlignment="0" applyProtection="0"/>
    <xf numFmtId="0" fontId="87" fillId="84" borderId="115" applyNumberFormat="0" applyFont="0" applyAlignment="0" applyProtection="0"/>
    <xf numFmtId="0" fontId="10"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96" fillId="81" borderId="117" applyNumberFormat="0" applyAlignment="0" applyProtection="0"/>
    <xf numFmtId="0" fontId="96" fillId="81" borderId="117" applyNumberFormat="0" applyAlignment="0" applyProtection="0"/>
    <xf numFmtId="0" fontId="102" fillId="68" borderId="117" applyNumberFormat="0" applyAlignment="0" applyProtection="0"/>
    <xf numFmtId="0" fontId="10" fillId="84" borderId="123" applyNumberFormat="0" applyFont="0" applyAlignment="0" applyProtection="0"/>
    <xf numFmtId="0" fontId="104" fillId="0" borderId="118" applyNumberFormat="0" applyFill="0" applyAlignment="0" applyProtection="0"/>
    <xf numFmtId="0" fontId="103" fillId="0" borderId="118" applyNumberFormat="0" applyFill="0" applyAlignment="0" applyProtection="0"/>
    <xf numFmtId="0" fontId="95" fillId="81" borderId="117" applyNumberFormat="0" applyAlignment="0" applyProtection="0"/>
    <xf numFmtId="49" fontId="47" fillId="0" borderId="124" applyNumberFormat="0" applyFont="0" applyFill="0" applyBorder="0" applyProtection="0">
      <alignment horizontal="left" vertical="center" indent="2"/>
    </xf>
    <xf numFmtId="0" fontId="77" fillId="59" borderId="119">
      <alignment horizontal="right" vertical="center"/>
    </xf>
    <xf numFmtId="0" fontId="95" fillId="81" borderId="121" applyNumberFormat="0" applyAlignment="0" applyProtection="0"/>
    <xf numFmtId="4" fontId="78" fillId="58" borderId="124">
      <alignment horizontal="right" vertical="center"/>
    </xf>
    <xf numFmtId="0" fontId="102" fillId="68" borderId="117" applyNumberFormat="0" applyAlignment="0" applyProtection="0"/>
    <xf numFmtId="171" fontId="47" fillId="62" borderId="124" applyNumberFormat="0" applyFont="0" applyBorder="0" applyAlignment="0" applyProtection="0">
      <alignment horizontal="right" vertical="center"/>
    </xf>
    <xf numFmtId="0" fontId="102" fillId="68" borderId="117" applyNumberFormat="0" applyAlignment="0" applyProtection="0"/>
    <xf numFmtId="0" fontId="92" fillId="81" borderId="116" applyNumberFormat="0" applyAlignment="0" applyProtection="0"/>
    <xf numFmtId="0" fontId="102" fillId="68" borderId="121" applyNumberFormat="0" applyAlignment="0" applyProtection="0"/>
    <xf numFmtId="0" fontId="103" fillId="0" borderId="118" applyNumberFormat="0" applyFill="0" applyAlignment="0" applyProtection="0"/>
    <xf numFmtId="0" fontId="91" fillId="81" borderId="116" applyNumberFormat="0" applyAlignment="0" applyProtection="0"/>
    <xf numFmtId="0" fontId="96" fillId="81" borderId="121" applyNumberFormat="0" applyAlignment="0" applyProtection="0"/>
    <xf numFmtId="4" fontId="77" fillId="59" borderId="119">
      <alignment horizontal="right" vertical="center"/>
    </xf>
    <xf numFmtId="0" fontId="102" fillId="68" borderId="117" applyNumberFormat="0" applyAlignment="0" applyProtection="0"/>
    <xf numFmtId="0" fontId="102" fillId="68" borderId="117" applyNumberFormat="0" applyAlignment="0" applyProtection="0"/>
    <xf numFmtId="0" fontId="103" fillId="0" borderId="118" applyNumberFormat="0" applyFill="0" applyAlignment="0" applyProtection="0"/>
    <xf numFmtId="0" fontId="92" fillId="81" borderId="120" applyNumberFormat="0" applyAlignment="0" applyProtection="0"/>
    <xf numFmtId="0" fontId="91" fillId="81" borderId="116" applyNumberFormat="0" applyAlignment="0" applyProtection="0"/>
    <xf numFmtId="0" fontId="104" fillId="0" borderId="118" applyNumberFormat="0" applyFill="0" applyAlignment="0" applyProtection="0"/>
    <xf numFmtId="0" fontId="91" fillId="81" borderId="116" applyNumberFormat="0" applyAlignment="0" applyProtection="0"/>
    <xf numFmtId="0" fontId="92" fillId="81" borderId="116" applyNumberFormat="0" applyAlignment="0" applyProtection="0"/>
    <xf numFmtId="0" fontId="10" fillId="84" borderId="123" applyNumberFormat="0" applyFont="0" applyAlignment="0" applyProtection="0"/>
    <xf numFmtId="0" fontId="104" fillId="0" borderId="118" applyNumberFormat="0" applyFill="0" applyAlignment="0" applyProtection="0"/>
    <xf numFmtId="0" fontId="96" fillId="81" borderId="121" applyNumberFormat="0" applyAlignment="0" applyProtection="0"/>
    <xf numFmtId="0" fontId="96" fillId="81" borderId="117" applyNumberFormat="0" applyAlignment="0" applyProtection="0"/>
    <xf numFmtId="0" fontId="87" fillId="84" borderId="115" applyNumberFormat="0" applyFont="0" applyAlignment="0" applyProtection="0"/>
    <xf numFmtId="0" fontId="96" fillId="81" borderId="117" applyNumberFormat="0" applyAlignment="0" applyProtection="0"/>
    <xf numFmtId="0" fontId="104" fillId="0" borderId="118" applyNumberFormat="0" applyFill="0" applyAlignment="0" applyProtection="0"/>
    <xf numFmtId="0" fontId="91" fillId="81" borderId="116" applyNumberFormat="0" applyAlignment="0" applyProtection="0"/>
    <xf numFmtId="0" fontId="87" fillId="84" borderId="115" applyNumberFormat="0" applyFont="0" applyAlignment="0" applyProtection="0"/>
    <xf numFmtId="0" fontId="10" fillId="84" borderId="115" applyNumberFormat="0" applyFont="0" applyAlignment="0" applyProtection="0"/>
    <xf numFmtId="0" fontId="10" fillId="84" borderId="115" applyNumberFormat="0" applyFont="0" applyAlignment="0" applyProtection="0"/>
    <xf numFmtId="0" fontId="104" fillId="0" borderId="118" applyNumberFormat="0" applyFill="0" applyAlignment="0" applyProtection="0"/>
    <xf numFmtId="0" fontId="96" fillId="81" borderId="117" applyNumberFormat="0" applyAlignment="0" applyProtection="0"/>
    <xf numFmtId="0" fontId="95" fillId="81" borderId="121" applyNumberFormat="0" applyAlignment="0" applyProtection="0"/>
    <xf numFmtId="0" fontId="77" fillId="59" borderId="119">
      <alignment horizontal="right" vertical="center"/>
    </xf>
    <xf numFmtId="0" fontId="96" fillId="81" borderId="117" applyNumberFormat="0" applyAlignment="0" applyProtection="0"/>
    <xf numFmtId="0" fontId="101" fillId="68" borderId="121" applyNumberFormat="0" applyAlignment="0" applyProtection="0"/>
    <xf numFmtId="0" fontId="95" fillId="81" borderId="117" applyNumberFormat="0" applyAlignment="0" applyProtection="0"/>
    <xf numFmtId="0" fontId="78" fillId="58" borderId="124">
      <alignment horizontal="right" vertical="center"/>
    </xf>
    <xf numFmtId="0" fontId="103" fillId="0" borderId="118" applyNumberFormat="0" applyFill="0" applyAlignment="0" applyProtection="0"/>
    <xf numFmtId="0" fontId="91" fillId="81" borderId="116" applyNumberFormat="0" applyAlignment="0" applyProtection="0"/>
    <xf numFmtId="0" fontId="103" fillId="0" borderId="122" applyNumberFormat="0" applyFill="0" applyAlignment="0" applyProtection="0"/>
    <xf numFmtId="0" fontId="104" fillId="0" borderId="118" applyNumberFormat="0" applyFill="0" applyAlignment="0" applyProtection="0"/>
    <xf numFmtId="0" fontId="96" fillId="81" borderId="121" applyNumberFormat="0" applyAlignment="0" applyProtection="0"/>
    <xf numFmtId="0" fontId="91" fillId="81" borderId="116" applyNumberFormat="0" applyAlignment="0" applyProtection="0"/>
    <xf numFmtId="0" fontId="92" fillId="81" borderId="116" applyNumberFormat="0" applyAlignment="0" applyProtection="0"/>
    <xf numFmtId="0" fontId="101" fillId="68" borderId="117" applyNumberFormat="0" applyAlignment="0" applyProtection="0"/>
    <xf numFmtId="0" fontId="91" fillId="81" borderId="120" applyNumberFormat="0" applyAlignment="0" applyProtection="0"/>
    <xf numFmtId="0" fontId="96" fillId="81" borderId="117" applyNumberFormat="0" applyAlignment="0" applyProtection="0"/>
    <xf numFmtId="49" fontId="47" fillId="0" borderId="119" applyNumberFormat="0" applyFont="0" applyFill="0" applyBorder="0" applyProtection="0">
      <alignment horizontal="left" vertical="center" indent="2"/>
    </xf>
    <xf numFmtId="0" fontId="91" fillId="81" borderId="116" applyNumberFormat="0" applyAlignment="0" applyProtection="0"/>
    <xf numFmtId="0" fontId="91" fillId="81" borderId="116" applyNumberFormat="0" applyAlignment="0" applyProtection="0"/>
    <xf numFmtId="0" fontId="92" fillId="81" borderId="120" applyNumberFormat="0" applyAlignment="0" applyProtection="0"/>
    <xf numFmtId="0" fontId="103" fillId="0" borderId="118" applyNumberFormat="0" applyFill="0" applyAlignment="0" applyProtection="0"/>
    <xf numFmtId="0" fontId="103" fillId="0" borderId="118" applyNumberFormat="0" applyFill="0" applyAlignment="0" applyProtection="0"/>
    <xf numFmtId="0" fontId="96" fillId="81" borderId="117" applyNumberFormat="0" applyAlignment="0" applyProtection="0"/>
    <xf numFmtId="0" fontId="92" fillId="81" borderId="116" applyNumberFormat="0" applyAlignment="0" applyProtection="0"/>
    <xf numFmtId="0" fontId="92" fillId="81" borderId="116" applyNumberFormat="0" applyAlignment="0" applyProtection="0"/>
    <xf numFmtId="0" fontId="102" fillId="68" borderId="117" applyNumberFormat="0" applyAlignment="0" applyProtection="0"/>
    <xf numFmtId="0" fontId="104" fillId="0" borderId="118" applyNumberFormat="0" applyFill="0" applyAlignment="0" applyProtection="0"/>
    <xf numFmtId="0" fontId="102" fillId="68" borderId="117" applyNumberFormat="0" applyAlignment="0" applyProtection="0"/>
    <xf numFmtId="4" fontId="77" fillId="59" borderId="119">
      <alignment horizontal="right" vertical="center"/>
    </xf>
    <xf numFmtId="4" fontId="78" fillId="58" borderId="119">
      <alignment horizontal="right" vertical="center"/>
    </xf>
    <xf numFmtId="4" fontId="77" fillId="59" borderId="119">
      <alignment horizontal="right" vertical="center"/>
    </xf>
    <xf numFmtId="0" fontId="96" fillId="81" borderId="121" applyNumberFormat="0" applyAlignment="0" applyProtection="0"/>
    <xf numFmtId="0" fontId="77" fillId="59" borderId="124">
      <alignment horizontal="right" vertical="center"/>
    </xf>
    <xf numFmtId="0" fontId="10" fillId="84" borderId="123" applyNumberFormat="0" applyFont="0" applyAlignment="0" applyProtection="0"/>
    <xf numFmtId="171" fontId="47" fillId="62" borderId="124" applyNumberFormat="0" applyFont="0" applyBorder="0" applyAlignment="0" applyProtection="0">
      <alignment horizontal="right" vertical="center"/>
    </xf>
    <xf numFmtId="4" fontId="77" fillId="58" borderId="124">
      <alignment horizontal="right" vertical="center"/>
    </xf>
    <xf numFmtId="0" fontId="92" fillId="81" borderId="120" applyNumberFormat="0" applyAlignment="0" applyProtection="0"/>
    <xf numFmtId="4" fontId="77" fillId="59" borderId="124">
      <alignment horizontal="right" vertical="center"/>
    </xf>
    <xf numFmtId="0" fontId="101" fillId="68" borderId="121" applyNumberFormat="0" applyAlignment="0" applyProtection="0"/>
    <xf numFmtId="0" fontId="10" fillId="84" borderId="123" applyNumberFormat="0" applyFont="0" applyAlignment="0" applyProtection="0"/>
    <xf numFmtId="0" fontId="95" fillId="81" borderId="121" applyNumberFormat="0" applyAlignment="0" applyProtection="0"/>
    <xf numFmtId="0" fontId="103" fillId="0" borderId="118" applyNumberFormat="0" applyFill="0" applyAlignment="0" applyProtection="0"/>
    <xf numFmtId="0" fontId="91" fillId="81" borderId="116" applyNumberFormat="0" applyAlignment="0" applyProtection="0"/>
    <xf numFmtId="0" fontId="96" fillId="81" borderId="121" applyNumberFormat="0" applyAlignment="0" applyProtection="0"/>
    <xf numFmtId="0" fontId="103" fillId="0" borderId="118" applyNumberFormat="0" applyFill="0" applyAlignment="0" applyProtection="0"/>
    <xf numFmtId="0" fontId="77" fillId="59" borderId="119">
      <alignment horizontal="right" vertical="center"/>
    </xf>
    <xf numFmtId="0" fontId="104" fillId="0" borderId="118" applyNumberFormat="0" applyFill="0" applyAlignment="0" applyProtection="0"/>
    <xf numFmtId="0" fontId="95" fillId="81" borderId="117" applyNumberFormat="0" applyAlignment="0" applyProtection="0"/>
    <xf numFmtId="49" fontId="47" fillId="0" borderId="124" applyNumberFormat="0" applyFont="0" applyFill="0" applyBorder="0" applyProtection="0">
      <alignment horizontal="left" vertical="center" indent="2"/>
    </xf>
    <xf numFmtId="0" fontId="96" fillId="81" borderId="117" applyNumberFormat="0" applyAlignment="0" applyProtection="0"/>
    <xf numFmtId="0" fontId="103" fillId="0" borderId="118" applyNumberFormat="0" applyFill="0" applyAlignment="0" applyProtection="0"/>
    <xf numFmtId="0" fontId="96" fillId="81" borderId="121" applyNumberFormat="0" applyAlignment="0" applyProtection="0"/>
    <xf numFmtId="0" fontId="104" fillId="0" borderId="118" applyNumberFormat="0" applyFill="0" applyAlignment="0" applyProtection="0"/>
    <xf numFmtId="0" fontId="95" fillId="81" borderId="117" applyNumberFormat="0" applyAlignment="0" applyProtection="0"/>
    <xf numFmtId="0" fontId="87" fillId="84" borderId="115" applyNumberFormat="0" applyFont="0" applyAlignment="0" applyProtection="0"/>
    <xf numFmtId="0" fontId="92" fillId="81" borderId="120" applyNumberFormat="0" applyAlignment="0" applyProtection="0"/>
    <xf numFmtId="0" fontId="92" fillId="81" borderId="116" applyNumberFormat="0" applyAlignment="0" applyProtection="0"/>
    <xf numFmtId="0" fontId="95" fillId="81" borderId="117" applyNumberFormat="0" applyAlignment="0" applyProtection="0"/>
    <xf numFmtId="0" fontId="96" fillId="81" borderId="117" applyNumberFormat="0" applyAlignment="0" applyProtection="0"/>
    <xf numFmtId="0" fontId="77" fillId="59" borderId="124">
      <alignment horizontal="right" vertical="center"/>
    </xf>
    <xf numFmtId="4" fontId="78" fillId="58" borderId="119">
      <alignment horizontal="right" vertical="center"/>
    </xf>
    <xf numFmtId="0" fontId="103" fillId="0" borderId="118" applyNumberFormat="0" applyFill="0" applyAlignment="0" applyProtection="0"/>
    <xf numFmtId="0" fontId="91" fillId="81" borderId="120" applyNumberFormat="0" applyAlignment="0" applyProtection="0"/>
    <xf numFmtId="49" fontId="47" fillId="0" borderId="119" applyNumberFormat="0" applyFont="0" applyFill="0" applyBorder="0" applyProtection="0">
      <alignment horizontal="left" vertical="center" indent="2"/>
    </xf>
    <xf numFmtId="4" fontId="47" fillId="61" borderId="119"/>
    <xf numFmtId="0" fontId="92" fillId="81" borderId="120" applyNumberFormat="0" applyAlignment="0" applyProtection="0"/>
    <xf numFmtId="0" fontId="91" fillId="81" borderId="116" applyNumberFormat="0" applyAlignment="0" applyProtection="0"/>
    <xf numFmtId="0" fontId="104" fillId="0" borderId="118" applyNumberFormat="0" applyFill="0" applyAlignment="0" applyProtection="0"/>
    <xf numFmtId="0" fontId="77" fillId="59" borderId="119">
      <alignment horizontal="right" vertical="center"/>
    </xf>
    <xf numFmtId="0" fontId="102" fillId="68" borderId="117" applyNumberFormat="0" applyAlignment="0" applyProtection="0"/>
    <xf numFmtId="0" fontId="77" fillId="59" borderId="119">
      <alignment horizontal="right" vertical="center"/>
    </xf>
    <xf numFmtId="0" fontId="102" fillId="68" borderId="117" applyNumberFormat="0" applyAlignment="0" applyProtection="0"/>
    <xf numFmtId="0" fontId="92" fillId="81" borderId="116" applyNumberFormat="0" applyAlignment="0" applyProtection="0"/>
    <xf numFmtId="4" fontId="77" fillId="58" borderId="124">
      <alignment horizontal="right" vertical="center"/>
    </xf>
    <xf numFmtId="0" fontId="87" fillId="84" borderId="115" applyNumberFormat="0" applyFont="0" applyAlignment="0" applyProtection="0"/>
    <xf numFmtId="0" fontId="101" fillId="68" borderId="117" applyNumberFormat="0" applyAlignment="0" applyProtection="0"/>
    <xf numFmtId="0" fontId="77" fillId="59" borderId="119">
      <alignment horizontal="right" vertical="center"/>
    </xf>
    <xf numFmtId="0" fontId="96" fillId="81" borderId="117" applyNumberFormat="0" applyAlignment="0" applyProtection="0"/>
    <xf numFmtId="0" fontId="104" fillId="0" borderId="118" applyNumberFormat="0" applyFill="0" applyAlignment="0" applyProtection="0"/>
    <xf numFmtId="0" fontId="92" fillId="81" borderId="120" applyNumberFormat="0" applyAlignment="0" applyProtection="0"/>
    <xf numFmtId="0" fontId="92" fillId="81" borderId="116" applyNumberFormat="0" applyAlignment="0" applyProtection="0"/>
    <xf numFmtId="0" fontId="92" fillId="81" borderId="120" applyNumberFormat="0" applyAlignment="0" applyProtection="0"/>
    <xf numFmtId="0" fontId="92" fillId="81" borderId="116" applyNumberFormat="0" applyAlignment="0" applyProtection="0"/>
    <xf numFmtId="0" fontId="103" fillId="0" borderId="118" applyNumberFormat="0" applyFill="0" applyAlignment="0" applyProtection="0"/>
    <xf numFmtId="0" fontId="104" fillId="0" borderId="118" applyNumberFormat="0" applyFill="0" applyAlignment="0" applyProtection="0"/>
    <xf numFmtId="0" fontId="77" fillId="59" borderId="119">
      <alignment horizontal="right" vertical="center"/>
    </xf>
    <xf numFmtId="0" fontId="104" fillId="0" borderId="118" applyNumberFormat="0" applyFill="0" applyAlignment="0" applyProtection="0"/>
    <xf numFmtId="0" fontId="95" fillId="81" borderId="121" applyNumberFormat="0" applyAlignment="0" applyProtection="0"/>
    <xf numFmtId="0" fontId="92" fillId="81" borderId="116" applyNumberFormat="0" applyAlignment="0" applyProtection="0"/>
    <xf numFmtId="0" fontId="92" fillId="81" borderId="120" applyNumberFormat="0" applyAlignment="0" applyProtection="0"/>
    <xf numFmtId="0" fontId="87" fillId="84" borderId="123" applyNumberFormat="0" applyFont="0" applyAlignment="0" applyProtection="0"/>
    <xf numFmtId="0" fontId="92" fillId="81" borderId="116" applyNumberFormat="0" applyAlignment="0" applyProtection="0"/>
    <xf numFmtId="0" fontId="104" fillId="0" borderId="122" applyNumberFormat="0" applyFill="0" applyAlignment="0" applyProtection="0"/>
    <xf numFmtId="0" fontId="96" fillId="81" borderId="117" applyNumberFormat="0" applyAlignment="0" applyProtection="0"/>
    <xf numFmtId="0" fontId="78" fillId="58" borderId="119">
      <alignment horizontal="right" vertical="center"/>
    </xf>
    <xf numFmtId="0" fontId="103" fillId="0" borderId="118" applyNumberFormat="0" applyFill="0" applyAlignment="0" applyProtection="0"/>
    <xf numFmtId="0" fontId="77" fillId="59" borderId="119">
      <alignment horizontal="right" vertical="center"/>
    </xf>
    <xf numFmtId="0" fontId="102" fillId="68" borderId="117" applyNumberFormat="0" applyAlignment="0" applyProtection="0"/>
    <xf numFmtId="0" fontId="96" fillId="81" borderId="121" applyNumberFormat="0" applyAlignment="0" applyProtection="0"/>
    <xf numFmtId="4" fontId="78" fillId="58" borderId="119">
      <alignment horizontal="right" vertical="center"/>
    </xf>
    <xf numFmtId="0" fontId="92" fillId="81" borderId="116" applyNumberFormat="0" applyAlignment="0" applyProtection="0"/>
    <xf numFmtId="0" fontId="103" fillId="0" borderId="118" applyNumberFormat="0" applyFill="0" applyAlignment="0" applyProtection="0"/>
    <xf numFmtId="0" fontId="87" fillId="84" borderId="115" applyNumberFormat="0" applyFont="0" applyAlignment="0" applyProtection="0"/>
    <xf numFmtId="0" fontId="10" fillId="84" borderId="115" applyNumberFormat="0" applyFont="0" applyAlignment="0" applyProtection="0"/>
    <xf numFmtId="0" fontId="91" fillId="81" borderId="120" applyNumberFormat="0" applyAlignment="0" applyProtection="0"/>
    <xf numFmtId="0" fontId="102" fillId="68" borderId="121" applyNumberFormat="0" applyAlignment="0" applyProtection="0"/>
    <xf numFmtId="0" fontId="101" fillId="68" borderId="121" applyNumberFormat="0" applyAlignment="0" applyProtection="0"/>
    <xf numFmtId="0" fontId="87" fillId="84" borderId="115" applyNumberFormat="0" applyFont="0" applyAlignment="0" applyProtection="0"/>
    <xf numFmtId="0" fontId="101" fillId="68" borderId="117" applyNumberFormat="0" applyAlignment="0" applyProtection="0"/>
    <xf numFmtId="0" fontId="96" fillId="81" borderId="117" applyNumberFormat="0" applyAlignment="0" applyProtection="0"/>
    <xf numFmtId="4" fontId="77" fillId="59" borderId="119">
      <alignment horizontal="right" vertical="center"/>
    </xf>
    <xf numFmtId="0" fontId="96" fillId="81" borderId="117" applyNumberFormat="0" applyAlignment="0" applyProtection="0"/>
    <xf numFmtId="0" fontId="104" fillId="0" borderId="118" applyNumberFormat="0" applyFill="0" applyAlignment="0" applyProtection="0"/>
    <xf numFmtId="0" fontId="101" fillId="68" borderId="117" applyNumberFormat="0" applyAlignment="0" applyProtection="0"/>
    <xf numFmtId="0" fontId="91" fillId="81" borderId="116" applyNumberFormat="0" applyAlignment="0" applyProtection="0"/>
    <xf numFmtId="0" fontId="102" fillId="68" borderId="117" applyNumberFormat="0" applyAlignment="0" applyProtection="0"/>
    <xf numFmtId="0" fontId="104" fillId="0" borderId="122" applyNumberFormat="0" applyFill="0" applyAlignment="0" applyProtection="0"/>
    <xf numFmtId="0" fontId="103" fillId="0" borderId="118" applyNumberFormat="0" applyFill="0" applyAlignment="0" applyProtection="0"/>
    <xf numFmtId="0" fontId="104" fillId="0" borderId="122" applyNumberFormat="0" applyFill="0" applyAlignment="0" applyProtection="0"/>
    <xf numFmtId="0" fontId="103" fillId="0" borderId="122" applyNumberFormat="0" applyFill="0" applyAlignment="0" applyProtection="0"/>
    <xf numFmtId="0" fontId="78" fillId="58" borderId="119">
      <alignment horizontal="right" vertical="center"/>
    </xf>
    <xf numFmtId="49" fontId="76" fillId="0" borderId="124" applyNumberFormat="0" applyFill="0" applyBorder="0" applyProtection="0">
      <alignment horizontal="left" vertical="center"/>
    </xf>
    <xf numFmtId="0" fontId="78" fillId="58" borderId="124">
      <alignment horizontal="right" vertical="center"/>
    </xf>
    <xf numFmtId="0" fontId="101" fillId="68" borderId="121" applyNumberFormat="0" applyAlignment="0" applyProtection="0"/>
    <xf numFmtId="0" fontId="92" fillId="81" borderId="120" applyNumberFormat="0" applyAlignment="0" applyProtection="0"/>
    <xf numFmtId="0" fontId="102" fillId="68" borderId="117" applyNumberFormat="0" applyAlignment="0" applyProtection="0"/>
    <xf numFmtId="0" fontId="96" fillId="81" borderId="121" applyNumberFormat="0" applyAlignment="0" applyProtection="0"/>
    <xf numFmtId="0" fontId="101" fillId="68" borderId="121" applyNumberFormat="0" applyAlignment="0" applyProtection="0"/>
    <xf numFmtId="4" fontId="78" fillId="58" borderId="119">
      <alignment horizontal="right" vertical="center"/>
    </xf>
    <xf numFmtId="0" fontId="92" fillId="81" borderId="116" applyNumberFormat="0" applyAlignment="0" applyProtection="0"/>
    <xf numFmtId="0" fontId="96" fillId="81" borderId="121" applyNumberFormat="0" applyAlignment="0" applyProtection="0"/>
    <xf numFmtId="0" fontId="104" fillId="0" borderId="118" applyNumberFormat="0" applyFill="0" applyAlignment="0" applyProtection="0"/>
    <xf numFmtId="0" fontId="78" fillId="58" borderId="124">
      <alignment horizontal="right" vertical="center"/>
    </xf>
    <xf numFmtId="0" fontId="91" fillId="81" borderId="116" applyNumberFormat="0" applyAlignment="0" applyProtection="0"/>
    <xf numFmtId="0" fontId="96" fillId="81" borderId="117" applyNumberFormat="0" applyAlignment="0" applyProtection="0"/>
    <xf numFmtId="0" fontId="77" fillId="59" borderId="124">
      <alignment horizontal="right" vertical="center"/>
    </xf>
    <xf numFmtId="0" fontId="77" fillId="59" borderId="119">
      <alignment horizontal="right" vertical="center"/>
    </xf>
    <xf numFmtId="0" fontId="102" fillId="68" borderId="121" applyNumberFormat="0" applyAlignment="0" applyProtection="0"/>
    <xf numFmtId="0" fontId="77" fillId="58" borderId="119">
      <alignment horizontal="right" vertical="center"/>
    </xf>
    <xf numFmtId="0" fontId="91" fillId="81" borderId="120" applyNumberFormat="0" applyAlignment="0" applyProtection="0"/>
    <xf numFmtId="0" fontId="87" fillId="84" borderId="115" applyNumberFormat="0" applyFont="0" applyAlignment="0" applyProtection="0"/>
    <xf numFmtId="0" fontId="104" fillId="0" borderId="122" applyNumberFormat="0" applyFill="0" applyAlignment="0" applyProtection="0"/>
    <xf numFmtId="0" fontId="103" fillId="0" borderId="118" applyNumberFormat="0" applyFill="0" applyAlignment="0" applyProtection="0"/>
    <xf numFmtId="0" fontId="95" fillId="81" borderId="117" applyNumberFormat="0" applyAlignment="0" applyProtection="0"/>
    <xf numFmtId="0" fontId="104" fillId="0" borderId="118" applyNumberFormat="0" applyFill="0" applyAlignment="0" applyProtection="0"/>
    <xf numFmtId="0" fontId="87" fillId="84" borderId="115" applyNumberFormat="0" applyFont="0" applyAlignment="0" applyProtection="0"/>
    <xf numFmtId="0" fontId="10" fillId="84" borderId="115" applyNumberFormat="0" applyFont="0" applyAlignment="0" applyProtection="0"/>
    <xf numFmtId="0" fontId="87" fillId="84" borderId="115" applyNumberFormat="0" applyFont="0" applyAlignment="0" applyProtection="0"/>
    <xf numFmtId="0" fontId="96" fillId="81" borderId="117" applyNumberFormat="0" applyAlignment="0" applyProtection="0"/>
    <xf numFmtId="0" fontId="77" fillId="59" borderId="119">
      <alignment horizontal="right" vertical="center"/>
    </xf>
    <xf numFmtId="0" fontId="104" fillId="0" borderId="118" applyNumberFormat="0" applyFill="0" applyAlignment="0" applyProtection="0"/>
    <xf numFmtId="0" fontId="103" fillId="0" borderId="122" applyNumberFormat="0" applyFill="0" applyAlignment="0" applyProtection="0"/>
    <xf numFmtId="4" fontId="78" fillId="58" borderId="119">
      <alignment horizontal="right" vertical="center"/>
    </xf>
    <xf numFmtId="0" fontId="102" fillId="68" borderId="117" applyNumberFormat="0" applyAlignment="0" applyProtection="0"/>
    <xf numFmtId="0" fontId="87" fillId="84" borderId="123" applyNumberFormat="0" applyFont="0" applyAlignment="0" applyProtection="0"/>
    <xf numFmtId="0" fontId="92" fillId="81" borderId="120" applyNumberFormat="0" applyAlignment="0" applyProtection="0"/>
    <xf numFmtId="0" fontId="96" fillId="81" borderId="117" applyNumberFormat="0" applyAlignment="0" applyProtection="0"/>
    <xf numFmtId="0" fontId="95" fillId="81" borderId="117" applyNumberFormat="0" applyAlignment="0" applyProtection="0"/>
    <xf numFmtId="0" fontId="87" fillId="84" borderId="123" applyNumberFormat="0" applyFont="0" applyAlignment="0" applyProtection="0"/>
    <xf numFmtId="4" fontId="77" fillId="58" borderId="119">
      <alignment horizontal="right" vertical="center"/>
    </xf>
    <xf numFmtId="0" fontId="102" fillId="68" borderId="121" applyNumberFormat="0" applyAlignment="0" applyProtection="0"/>
    <xf numFmtId="0" fontId="87" fillId="84" borderId="123" applyNumberFormat="0" applyFont="0" applyAlignment="0" applyProtection="0"/>
    <xf numFmtId="0" fontId="96" fillId="81" borderId="121" applyNumberFormat="0" applyAlignment="0" applyProtection="0"/>
    <xf numFmtId="0" fontId="95" fillId="81" borderId="117" applyNumberFormat="0" applyAlignment="0" applyProtection="0"/>
    <xf numFmtId="0" fontId="104" fillId="0" borderId="122" applyNumberFormat="0" applyFill="0" applyAlignment="0" applyProtection="0"/>
    <xf numFmtId="4" fontId="77" fillId="58" borderId="119">
      <alignment horizontal="right" vertical="center"/>
    </xf>
    <xf numFmtId="0" fontId="102" fillId="68" borderId="117" applyNumberFormat="0" applyAlignment="0" applyProtection="0"/>
    <xf numFmtId="0" fontId="101" fillId="68" borderId="117" applyNumberFormat="0" applyAlignment="0" applyProtection="0"/>
    <xf numFmtId="0" fontId="104" fillId="0" borderId="118" applyNumberFormat="0" applyFill="0" applyAlignment="0" applyProtection="0"/>
    <xf numFmtId="0" fontId="92" fillId="81" borderId="120" applyNumberFormat="0" applyAlignment="0" applyProtection="0"/>
    <xf numFmtId="0" fontId="102" fillId="68" borderId="117" applyNumberFormat="0" applyAlignment="0" applyProtection="0"/>
    <xf numFmtId="0" fontId="104" fillId="0" borderId="118" applyNumberFormat="0" applyFill="0" applyAlignment="0" applyProtection="0"/>
    <xf numFmtId="0" fontId="101" fillId="68" borderId="117" applyNumberFormat="0" applyAlignment="0" applyProtection="0"/>
    <xf numFmtId="0" fontId="101" fillId="68" borderId="117" applyNumberFormat="0" applyAlignment="0" applyProtection="0"/>
    <xf numFmtId="0" fontId="77" fillId="58" borderId="124">
      <alignment horizontal="right" vertical="center"/>
    </xf>
    <xf numFmtId="0" fontId="102" fillId="68" borderId="117" applyNumberFormat="0" applyAlignment="0" applyProtection="0"/>
    <xf numFmtId="0" fontId="104" fillId="0" borderId="118" applyNumberFormat="0" applyFill="0" applyAlignment="0" applyProtection="0"/>
    <xf numFmtId="0" fontId="103" fillId="0" borderId="118" applyNumberFormat="0" applyFill="0" applyAlignment="0" applyProtection="0"/>
    <xf numFmtId="0" fontId="77" fillId="59" borderId="119">
      <alignment horizontal="right" vertical="center"/>
    </xf>
    <xf numFmtId="0" fontId="78" fillId="58" borderId="119">
      <alignment horizontal="right" vertical="center"/>
    </xf>
    <xf numFmtId="4" fontId="77" fillId="59" borderId="119">
      <alignment horizontal="right" vertical="center"/>
    </xf>
    <xf numFmtId="0" fontId="103" fillId="0" borderId="122" applyNumberFormat="0" applyFill="0" applyAlignment="0" applyProtection="0"/>
    <xf numFmtId="4" fontId="47" fillId="0" borderId="124" applyFill="0" applyBorder="0" applyProtection="0">
      <alignment horizontal="right" vertical="center"/>
    </xf>
    <xf numFmtId="0" fontId="91" fillId="81" borderId="116" applyNumberFormat="0" applyAlignment="0" applyProtection="0"/>
    <xf numFmtId="0" fontId="104" fillId="0" borderId="122" applyNumberFormat="0" applyFill="0" applyAlignment="0" applyProtection="0"/>
    <xf numFmtId="0" fontId="96" fillId="81" borderId="121" applyNumberFormat="0" applyAlignment="0" applyProtection="0"/>
    <xf numFmtId="0" fontId="92" fillId="81" borderId="120" applyNumberFormat="0" applyAlignment="0" applyProtection="0"/>
    <xf numFmtId="0" fontId="102" fillId="68" borderId="121" applyNumberFormat="0" applyAlignment="0" applyProtection="0"/>
    <xf numFmtId="0" fontId="103" fillId="0" borderId="122" applyNumberFormat="0" applyFill="0" applyAlignment="0" applyProtection="0"/>
    <xf numFmtId="0" fontId="101" fillId="68" borderId="117" applyNumberFormat="0" applyAlignment="0" applyProtection="0"/>
    <xf numFmtId="0" fontId="92" fillId="81" borderId="116" applyNumberFormat="0" applyAlignment="0" applyProtection="0"/>
    <xf numFmtId="0" fontId="102" fillId="68" borderId="121" applyNumberFormat="0" applyAlignment="0" applyProtection="0"/>
    <xf numFmtId="0" fontId="103" fillId="0" borderId="122" applyNumberFormat="0" applyFill="0" applyAlignment="0" applyProtection="0"/>
    <xf numFmtId="0" fontId="95" fillId="81" borderId="117" applyNumberFormat="0" applyAlignment="0" applyProtection="0"/>
    <xf numFmtId="4" fontId="77" fillId="59" borderId="119">
      <alignment horizontal="right" vertical="center"/>
    </xf>
    <xf numFmtId="4" fontId="77" fillId="59" borderId="124">
      <alignment horizontal="right" vertical="center"/>
    </xf>
    <xf numFmtId="0" fontId="77" fillId="59" borderId="119">
      <alignment horizontal="right" vertical="center"/>
    </xf>
    <xf numFmtId="0" fontId="104" fillId="0" borderId="118" applyNumberFormat="0" applyFill="0" applyAlignment="0" applyProtection="0"/>
    <xf numFmtId="0" fontId="101" fillId="68" borderId="117" applyNumberFormat="0" applyAlignment="0" applyProtection="0"/>
    <xf numFmtId="0" fontId="101" fillId="68" borderId="117" applyNumberFormat="0" applyAlignment="0" applyProtection="0"/>
    <xf numFmtId="0" fontId="87" fillId="84" borderId="115" applyNumberFormat="0" applyFont="0" applyAlignment="0" applyProtection="0"/>
    <xf numFmtId="0" fontId="96" fillId="81" borderId="117" applyNumberFormat="0" applyAlignment="0" applyProtection="0"/>
    <xf numFmtId="0" fontId="96" fillId="81" borderId="121" applyNumberFormat="0" applyAlignment="0" applyProtection="0"/>
    <xf numFmtId="0" fontId="103" fillId="0" borderId="118" applyNumberFormat="0" applyFill="0" applyAlignment="0" applyProtection="0"/>
    <xf numFmtId="0" fontId="133" fillId="0" borderId="124" applyFill="0" applyBorder="0">
      <alignment vertical="center"/>
    </xf>
    <xf numFmtId="0" fontId="96" fillId="81" borderId="121" applyNumberFormat="0" applyAlignment="0" applyProtection="0"/>
    <xf numFmtId="0" fontId="104" fillId="0" borderId="122" applyNumberFormat="0" applyFill="0" applyAlignment="0" applyProtection="0"/>
    <xf numFmtId="0" fontId="101" fillId="68" borderId="117" applyNumberFormat="0" applyAlignment="0" applyProtection="0"/>
    <xf numFmtId="0" fontId="96" fillId="81" borderId="117" applyNumberFormat="0" applyAlignment="0" applyProtection="0"/>
    <xf numFmtId="0" fontId="101" fillId="68" borderId="117" applyNumberFormat="0" applyAlignment="0" applyProtection="0"/>
    <xf numFmtId="0" fontId="96" fillId="81" borderId="117" applyNumberFormat="0" applyAlignment="0" applyProtection="0"/>
    <xf numFmtId="0" fontId="101" fillId="68" borderId="117" applyNumberFormat="0" applyAlignment="0" applyProtection="0"/>
    <xf numFmtId="0" fontId="101" fillId="68" borderId="117" applyNumberFormat="0" applyAlignment="0" applyProtection="0"/>
    <xf numFmtId="0" fontId="103" fillId="0" borderId="118" applyNumberFormat="0" applyFill="0" applyAlignment="0" applyProtection="0"/>
    <xf numFmtId="0" fontId="102" fillId="68" borderId="117" applyNumberFormat="0" applyAlignment="0" applyProtection="0"/>
    <xf numFmtId="0" fontId="96" fillId="81" borderId="117" applyNumberFormat="0" applyAlignment="0" applyProtection="0"/>
    <xf numFmtId="0" fontId="101" fillId="68" borderId="117" applyNumberFormat="0" applyAlignment="0" applyProtection="0"/>
    <xf numFmtId="0" fontId="96" fillId="81" borderId="117" applyNumberFormat="0" applyAlignment="0" applyProtection="0"/>
    <xf numFmtId="0" fontId="92" fillId="81" borderId="116" applyNumberFormat="0" applyAlignment="0" applyProtection="0"/>
    <xf numFmtId="0" fontId="101" fillId="68" borderId="117" applyNumberFormat="0" applyAlignment="0" applyProtection="0"/>
    <xf numFmtId="0" fontId="96" fillId="81" borderId="121" applyNumberFormat="0" applyAlignment="0" applyProtection="0"/>
    <xf numFmtId="0" fontId="95" fillId="81" borderId="117" applyNumberFormat="0" applyAlignment="0" applyProtection="0"/>
    <xf numFmtId="0" fontId="78" fillId="58" borderId="119">
      <alignment horizontal="right" vertical="center"/>
    </xf>
    <xf numFmtId="0" fontId="101" fillId="68" borderId="117" applyNumberFormat="0" applyAlignment="0" applyProtection="0"/>
    <xf numFmtId="0" fontId="96" fillId="81" borderId="117" applyNumberFormat="0" applyAlignment="0" applyProtection="0"/>
    <xf numFmtId="0" fontId="102" fillId="68" borderId="117" applyNumberFormat="0" applyAlignment="0" applyProtection="0"/>
    <xf numFmtId="0" fontId="103" fillId="0" borderId="118" applyNumberFormat="0" applyFill="0" applyAlignment="0" applyProtection="0"/>
    <xf numFmtId="0" fontId="102" fillId="68" borderId="117" applyNumberFormat="0" applyAlignment="0" applyProtection="0"/>
    <xf numFmtId="0" fontId="96" fillId="81" borderId="117" applyNumberFormat="0" applyAlignment="0" applyProtection="0"/>
    <xf numFmtId="0" fontId="92" fillId="81" borderId="116" applyNumberFormat="0" applyAlignment="0" applyProtection="0"/>
    <xf numFmtId="0" fontId="102" fillId="68" borderId="117" applyNumberFormat="0" applyAlignment="0" applyProtection="0"/>
    <xf numFmtId="0" fontId="77" fillId="58" borderId="119">
      <alignment horizontal="right" vertical="center"/>
    </xf>
    <xf numFmtId="0" fontId="92" fillId="81" borderId="116" applyNumberFormat="0" applyAlignment="0" applyProtection="0"/>
    <xf numFmtId="4" fontId="77" fillId="59" borderId="119">
      <alignment horizontal="right" vertical="center"/>
    </xf>
    <xf numFmtId="4" fontId="77" fillId="59" borderId="119">
      <alignment horizontal="right" vertical="center"/>
    </xf>
    <xf numFmtId="0" fontId="77" fillId="59" borderId="119">
      <alignment horizontal="right" vertical="center"/>
    </xf>
    <xf numFmtId="0" fontId="102" fillId="68" borderId="121" applyNumberFormat="0" applyAlignment="0" applyProtection="0"/>
    <xf numFmtId="0" fontId="102" fillId="68" borderId="121" applyNumberFormat="0" applyAlignment="0" applyProtection="0"/>
    <xf numFmtId="0" fontId="96" fillId="81" borderId="117" applyNumberFormat="0" applyAlignment="0" applyProtection="0"/>
    <xf numFmtId="0" fontId="77" fillId="59" borderId="119">
      <alignment horizontal="right" vertical="center"/>
    </xf>
    <xf numFmtId="0" fontId="102" fillId="68" borderId="121" applyNumberFormat="0" applyAlignment="0" applyProtection="0"/>
    <xf numFmtId="0" fontId="91" fillId="81" borderId="120" applyNumberFormat="0" applyAlignment="0" applyProtection="0"/>
    <xf numFmtId="0" fontId="103" fillId="0" borderId="122" applyNumberFormat="0" applyFill="0" applyAlignment="0" applyProtection="0"/>
    <xf numFmtId="0" fontId="95" fillId="81" borderId="121" applyNumberFormat="0" applyAlignment="0" applyProtection="0"/>
    <xf numFmtId="0" fontId="77" fillId="59" borderId="119">
      <alignment horizontal="right" vertical="center"/>
    </xf>
    <xf numFmtId="0" fontId="102" fillId="68" borderId="117" applyNumberFormat="0" applyAlignment="0" applyProtection="0"/>
    <xf numFmtId="0" fontId="77" fillId="59" borderId="119">
      <alignment horizontal="right" vertical="center"/>
    </xf>
    <xf numFmtId="0" fontId="96" fillId="81" borderId="121" applyNumberFormat="0" applyAlignment="0" applyProtection="0"/>
    <xf numFmtId="0" fontId="77" fillId="59" borderId="119">
      <alignment horizontal="right" vertical="center"/>
    </xf>
    <xf numFmtId="0" fontId="102" fillId="68" borderId="121" applyNumberFormat="0" applyAlignment="0" applyProtection="0"/>
    <xf numFmtId="0" fontId="103" fillId="0" borderId="118" applyNumberFormat="0" applyFill="0" applyAlignment="0" applyProtection="0"/>
    <xf numFmtId="0" fontId="10" fillId="84" borderId="123" applyNumberFormat="0" applyFont="0" applyAlignment="0" applyProtection="0"/>
    <xf numFmtId="0" fontId="92" fillId="81" borderId="120" applyNumberFormat="0" applyAlignment="0" applyProtection="0"/>
    <xf numFmtId="0" fontId="103" fillId="0" borderId="122" applyNumberFormat="0" applyFill="0" applyAlignment="0" applyProtection="0"/>
    <xf numFmtId="0" fontId="104" fillId="0" borderId="122" applyNumberFormat="0" applyFill="0" applyAlignment="0" applyProtection="0"/>
    <xf numFmtId="0" fontId="96" fillId="81" borderId="117" applyNumberFormat="0" applyAlignment="0" applyProtection="0"/>
    <xf numFmtId="0" fontId="96" fillId="81" borderId="117" applyNumberFormat="0" applyAlignment="0" applyProtection="0"/>
    <xf numFmtId="4" fontId="77" fillId="59" borderId="119">
      <alignment horizontal="right" vertical="center"/>
    </xf>
    <xf numFmtId="0" fontId="102" fillId="68" borderId="117" applyNumberFormat="0" applyAlignment="0" applyProtection="0"/>
    <xf numFmtId="0" fontId="91" fillId="81" borderId="116" applyNumberFormat="0" applyAlignment="0" applyProtection="0"/>
    <xf numFmtId="0" fontId="87" fillId="84" borderId="123" applyNumberFormat="0" applyFont="0" applyAlignment="0" applyProtection="0"/>
    <xf numFmtId="0" fontId="104" fillId="0" borderId="118" applyNumberFormat="0" applyFill="0" applyAlignment="0" applyProtection="0"/>
    <xf numFmtId="0" fontId="102" fillId="68" borderId="117" applyNumberFormat="0" applyAlignment="0" applyProtection="0"/>
    <xf numFmtId="0" fontId="102" fillId="68" borderId="117" applyNumberFormat="0" applyAlignment="0" applyProtection="0"/>
    <xf numFmtId="0" fontId="92" fillId="81" borderId="116" applyNumberFormat="0" applyAlignment="0" applyProtection="0"/>
    <xf numFmtId="0" fontId="91" fillId="81" borderId="116" applyNumberFormat="0" applyAlignment="0" applyProtection="0"/>
    <xf numFmtId="0" fontId="102" fillId="68" borderId="117" applyNumberFormat="0" applyAlignment="0" applyProtection="0"/>
    <xf numFmtId="0" fontId="96" fillId="81" borderId="121" applyNumberFormat="0" applyAlignment="0" applyProtection="0"/>
    <xf numFmtId="4" fontId="77" fillId="59" borderId="119">
      <alignment horizontal="right" vertical="center"/>
    </xf>
    <xf numFmtId="49" fontId="47" fillId="0" borderId="119" applyNumberFormat="0" applyFont="0" applyFill="0" applyBorder="0" applyProtection="0">
      <alignment horizontal="left" vertical="center" indent="2"/>
    </xf>
    <xf numFmtId="0" fontId="96" fillId="81" borderId="117" applyNumberFormat="0" applyAlignment="0" applyProtection="0"/>
    <xf numFmtId="0" fontId="87" fillId="84" borderId="115" applyNumberFormat="0" applyFont="0" applyAlignment="0" applyProtection="0"/>
    <xf numFmtId="0" fontId="96" fillId="81" borderId="117" applyNumberFormat="0" applyAlignment="0" applyProtection="0"/>
    <xf numFmtId="0" fontId="104" fillId="0" borderId="118" applyNumberFormat="0" applyFill="0" applyAlignment="0" applyProtection="0"/>
    <xf numFmtId="0" fontId="102" fillId="68" borderId="117" applyNumberFormat="0" applyAlignment="0" applyProtection="0"/>
    <xf numFmtId="0" fontId="96" fillId="81" borderId="117" applyNumberFormat="0" applyAlignment="0" applyProtection="0"/>
    <xf numFmtId="4" fontId="47" fillId="61" borderId="124"/>
    <xf numFmtId="4" fontId="77" fillId="59" borderId="119">
      <alignment horizontal="right" vertical="center"/>
    </xf>
    <xf numFmtId="0" fontId="91" fillId="81" borderId="116" applyNumberFormat="0" applyAlignment="0" applyProtection="0"/>
    <xf numFmtId="0" fontId="96" fillId="81" borderId="121"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91" fillId="81" borderId="116" applyNumberFormat="0" applyAlignment="0" applyProtection="0"/>
    <xf numFmtId="0" fontId="96" fillId="81" borderId="121" applyNumberFormat="0" applyAlignment="0" applyProtection="0"/>
    <xf numFmtId="0" fontId="102" fillId="68" borderId="117" applyNumberFormat="0" applyAlignment="0" applyProtection="0"/>
    <xf numFmtId="0" fontId="96" fillId="81" borderId="117" applyNumberFormat="0" applyAlignment="0" applyProtection="0"/>
    <xf numFmtId="4" fontId="47" fillId="61" borderId="119"/>
    <xf numFmtId="0" fontId="10" fillId="84" borderId="115" applyNumberFormat="0" applyFont="0" applyAlignment="0" applyProtection="0"/>
    <xf numFmtId="0" fontId="92" fillId="81" borderId="116" applyNumberFormat="0" applyAlignment="0" applyProtection="0"/>
    <xf numFmtId="0" fontId="96" fillId="81" borderId="121" applyNumberFormat="0" applyAlignment="0" applyProtection="0"/>
    <xf numFmtId="0" fontId="92" fillId="81" borderId="116" applyNumberFormat="0" applyAlignment="0" applyProtection="0"/>
    <xf numFmtId="0" fontId="87" fillId="84" borderId="115" applyNumberFormat="0" applyFont="0" applyAlignment="0" applyProtection="0"/>
    <xf numFmtId="0" fontId="104" fillId="0" borderId="118" applyNumberFormat="0" applyFill="0" applyAlignment="0" applyProtection="0"/>
    <xf numFmtId="4" fontId="78" fillId="58" borderId="119">
      <alignment horizontal="right" vertical="center"/>
    </xf>
    <xf numFmtId="0" fontId="95" fillId="81" borderId="117" applyNumberFormat="0" applyAlignment="0" applyProtection="0"/>
    <xf numFmtId="0" fontId="96" fillId="81" borderId="117" applyNumberFormat="0" applyAlignment="0" applyProtection="0"/>
    <xf numFmtId="0" fontId="101" fillId="68" borderId="121" applyNumberFormat="0" applyAlignment="0" applyProtection="0"/>
    <xf numFmtId="0" fontId="92" fillId="81" borderId="120" applyNumberFormat="0" applyAlignment="0" applyProtection="0"/>
    <xf numFmtId="0" fontId="96" fillId="81" borderId="117" applyNumberFormat="0" applyAlignment="0" applyProtection="0"/>
    <xf numFmtId="0" fontId="92" fillId="81" borderId="116" applyNumberFormat="0" applyAlignment="0" applyProtection="0"/>
    <xf numFmtId="0" fontId="104" fillId="0" borderId="118" applyNumberFormat="0" applyFill="0" applyAlignment="0" applyProtection="0"/>
    <xf numFmtId="0" fontId="92" fillId="81" borderId="116" applyNumberFormat="0" applyAlignment="0" applyProtection="0"/>
    <xf numFmtId="0" fontId="87" fillId="84" borderId="123" applyNumberFormat="0" applyFont="0" applyAlignment="0" applyProtection="0"/>
    <xf numFmtId="0" fontId="95" fillId="81" borderId="117" applyNumberFormat="0" applyAlignment="0" applyProtection="0"/>
    <xf numFmtId="4" fontId="77" fillId="58" borderId="119">
      <alignment horizontal="right" vertical="center"/>
    </xf>
    <xf numFmtId="0" fontId="96" fillId="81" borderId="121" applyNumberFormat="0" applyAlignment="0" applyProtection="0"/>
    <xf numFmtId="0" fontId="77" fillId="59" borderId="119">
      <alignment horizontal="right" vertical="center"/>
    </xf>
    <xf numFmtId="0" fontId="101" fillId="68" borderId="121" applyNumberFormat="0" applyAlignment="0" applyProtection="0"/>
    <xf numFmtId="0" fontId="103" fillId="0" borderId="122" applyNumberFormat="0" applyFill="0" applyAlignment="0" applyProtection="0"/>
    <xf numFmtId="49" fontId="47" fillId="0" borderId="119" applyNumberFormat="0" applyFont="0" applyFill="0" applyBorder="0" applyProtection="0">
      <alignment horizontal="left" vertical="center" indent="2"/>
    </xf>
    <xf numFmtId="0" fontId="10" fillId="84" borderId="123" applyNumberFormat="0" applyFont="0" applyAlignment="0" applyProtection="0"/>
    <xf numFmtId="0" fontId="96" fillId="81" borderId="117" applyNumberFormat="0" applyAlignment="0" applyProtection="0"/>
    <xf numFmtId="0" fontId="102" fillId="68" borderId="121" applyNumberFormat="0" applyAlignment="0" applyProtection="0"/>
    <xf numFmtId="0" fontId="101" fillId="68" borderId="117" applyNumberFormat="0" applyAlignment="0" applyProtection="0"/>
    <xf numFmtId="0" fontId="96" fillId="81" borderId="117" applyNumberFormat="0" applyAlignment="0" applyProtection="0"/>
    <xf numFmtId="0" fontId="104" fillId="0" borderId="118" applyNumberFormat="0" applyFill="0" applyAlignment="0" applyProtection="0"/>
    <xf numFmtId="0" fontId="104" fillId="0" borderId="122" applyNumberFormat="0" applyFill="0" applyAlignment="0" applyProtection="0"/>
    <xf numFmtId="0" fontId="96" fillId="81" borderId="117" applyNumberFormat="0" applyAlignment="0" applyProtection="0"/>
    <xf numFmtId="0" fontId="91" fillId="81" borderId="116" applyNumberFormat="0" applyAlignment="0" applyProtection="0"/>
    <xf numFmtId="0" fontId="103" fillId="0" borderId="118" applyNumberFormat="0" applyFill="0" applyAlignment="0" applyProtection="0"/>
    <xf numFmtId="0" fontId="102" fillId="68" borderId="121" applyNumberFormat="0" applyAlignment="0" applyProtection="0"/>
    <xf numFmtId="0" fontId="87" fillId="84" borderId="115" applyNumberFormat="0" applyFont="0" applyAlignment="0" applyProtection="0"/>
    <xf numFmtId="0" fontId="96" fillId="81" borderId="121" applyNumberFormat="0" applyAlignment="0" applyProtection="0"/>
    <xf numFmtId="0" fontId="10" fillId="84" borderId="123" applyNumberFormat="0" applyFont="0" applyAlignment="0" applyProtection="0"/>
    <xf numFmtId="0" fontId="87" fillId="84" borderId="115" applyNumberFormat="0" applyFont="0" applyAlignment="0" applyProtection="0"/>
    <xf numFmtId="0" fontId="101" fillId="68" borderId="117" applyNumberFormat="0" applyAlignment="0" applyProtection="0"/>
    <xf numFmtId="0" fontId="102" fillId="68" borderId="117" applyNumberFormat="0" applyAlignment="0" applyProtection="0"/>
    <xf numFmtId="0" fontId="96" fillId="81" borderId="117" applyNumberFormat="0" applyAlignment="0" applyProtection="0"/>
    <xf numFmtId="0" fontId="92" fillId="81" borderId="116" applyNumberFormat="0" applyAlignment="0" applyProtection="0"/>
    <xf numFmtId="4" fontId="77" fillId="58" borderId="119">
      <alignment horizontal="right" vertical="center"/>
    </xf>
    <xf numFmtId="0" fontId="101" fillId="68" borderId="117" applyNumberFormat="0" applyAlignment="0" applyProtection="0"/>
    <xf numFmtId="0" fontId="95" fillId="81" borderId="117" applyNumberFormat="0" applyAlignment="0" applyProtection="0"/>
    <xf numFmtId="0" fontId="104" fillId="0" borderId="118" applyNumberFormat="0" applyFill="0" applyAlignment="0" applyProtection="0"/>
    <xf numFmtId="0" fontId="78" fillId="58" borderId="124">
      <alignment horizontal="right" vertical="center"/>
    </xf>
    <xf numFmtId="0" fontId="95" fillId="81" borderId="117" applyNumberFormat="0" applyAlignment="0" applyProtection="0"/>
    <xf numFmtId="0" fontId="103" fillId="0" borderId="118" applyNumberFormat="0" applyFill="0" applyAlignment="0" applyProtection="0"/>
    <xf numFmtId="0" fontId="104" fillId="0" borderId="118" applyNumberFormat="0" applyFill="0" applyAlignment="0" applyProtection="0"/>
    <xf numFmtId="0" fontId="91" fillId="81" borderId="120" applyNumberFormat="0" applyAlignment="0" applyProtection="0"/>
    <xf numFmtId="0" fontId="101" fillId="68" borderId="117" applyNumberFormat="0" applyAlignment="0" applyProtection="0"/>
    <xf numFmtId="0" fontId="102" fillId="68" borderId="121" applyNumberFormat="0" applyAlignment="0" applyProtection="0"/>
    <xf numFmtId="0" fontId="78" fillId="58" borderId="124">
      <alignment horizontal="right" vertical="center"/>
    </xf>
    <xf numFmtId="0" fontId="103" fillId="0" borderId="122" applyNumberFormat="0" applyFill="0" applyAlignment="0" applyProtection="0"/>
    <xf numFmtId="0" fontId="92" fillId="81" borderId="120" applyNumberFormat="0" applyAlignment="0" applyProtection="0"/>
    <xf numFmtId="0" fontId="96" fillId="81" borderId="121" applyNumberFormat="0" applyAlignment="0" applyProtection="0"/>
    <xf numFmtId="0" fontId="95" fillId="81" borderId="117" applyNumberFormat="0" applyAlignment="0" applyProtection="0"/>
    <xf numFmtId="49" fontId="47" fillId="0" borderId="119" applyNumberFormat="0" applyFont="0" applyFill="0" applyBorder="0" applyProtection="0">
      <alignment horizontal="left" vertical="center" indent="2"/>
    </xf>
    <xf numFmtId="0" fontId="92" fillId="81" borderId="116" applyNumberFormat="0" applyAlignment="0" applyProtection="0"/>
    <xf numFmtId="0" fontId="96" fillId="81" borderId="117" applyNumberFormat="0" applyAlignment="0" applyProtection="0"/>
    <xf numFmtId="0" fontId="95" fillId="81" borderId="121" applyNumberFormat="0" applyAlignment="0" applyProtection="0"/>
    <xf numFmtId="0" fontId="92" fillId="81" borderId="116" applyNumberFormat="0" applyAlignment="0" applyProtection="0"/>
    <xf numFmtId="0" fontId="101" fillId="68" borderId="117" applyNumberFormat="0" applyAlignment="0" applyProtection="0"/>
    <xf numFmtId="0" fontId="102" fillId="68" borderId="117" applyNumberFormat="0" applyAlignment="0" applyProtection="0"/>
    <xf numFmtId="0" fontId="96" fillId="81" borderId="117" applyNumberFormat="0" applyAlignment="0" applyProtection="0"/>
    <xf numFmtId="0" fontId="101" fillId="68" borderId="121" applyNumberFormat="0" applyAlignment="0" applyProtection="0"/>
    <xf numFmtId="0" fontId="77" fillId="59" borderId="119">
      <alignment horizontal="right" vertical="center"/>
    </xf>
    <xf numFmtId="0" fontId="95" fillId="81" borderId="117" applyNumberFormat="0" applyAlignment="0" applyProtection="0"/>
    <xf numFmtId="0" fontId="102" fillId="68" borderId="117" applyNumberFormat="0" applyAlignment="0" applyProtection="0"/>
    <xf numFmtId="0" fontId="95" fillId="81" borderId="117" applyNumberFormat="0" applyAlignment="0" applyProtection="0"/>
    <xf numFmtId="0" fontId="103" fillId="0" borderId="118" applyNumberFormat="0" applyFill="0" applyAlignment="0" applyProtection="0"/>
    <xf numFmtId="0" fontId="102" fillId="68" borderId="117" applyNumberFormat="0" applyAlignment="0" applyProtection="0"/>
    <xf numFmtId="0" fontId="101" fillId="68" borderId="117" applyNumberFormat="0" applyAlignment="0" applyProtection="0"/>
    <xf numFmtId="0" fontId="78" fillId="58" borderId="119">
      <alignment horizontal="right" vertical="center"/>
    </xf>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95" fillId="81" borderId="117" applyNumberFormat="0" applyAlignment="0" applyProtection="0"/>
    <xf numFmtId="0" fontId="92" fillId="81" borderId="116" applyNumberFormat="0" applyAlignment="0" applyProtection="0"/>
    <xf numFmtId="0" fontId="102" fillId="68" borderId="117" applyNumberFormat="0" applyAlignment="0" applyProtection="0"/>
    <xf numFmtId="0" fontId="96" fillId="81" borderId="117" applyNumberFormat="0" applyAlignment="0" applyProtection="0"/>
    <xf numFmtId="0" fontId="104" fillId="0" borderId="118" applyNumberFormat="0" applyFill="0" applyAlignment="0" applyProtection="0"/>
    <xf numFmtId="0" fontId="92" fillId="81" borderId="116" applyNumberFormat="0" applyAlignment="0" applyProtection="0"/>
    <xf numFmtId="0" fontId="10" fillId="84" borderId="123" applyNumberFormat="0" applyFont="0" applyAlignment="0" applyProtection="0"/>
    <xf numFmtId="0" fontId="92" fillId="81" borderId="116" applyNumberFormat="0" applyAlignment="0" applyProtection="0"/>
    <xf numFmtId="0" fontId="101" fillId="68" borderId="117" applyNumberFormat="0" applyAlignment="0" applyProtection="0"/>
    <xf numFmtId="0" fontId="92" fillId="81" borderId="120" applyNumberFormat="0" applyAlignment="0" applyProtection="0"/>
    <xf numFmtId="4" fontId="77" fillId="58" borderId="119">
      <alignment horizontal="right" vertical="center"/>
    </xf>
    <xf numFmtId="0" fontId="95" fillId="81" borderId="117" applyNumberFormat="0" applyAlignment="0" applyProtection="0"/>
    <xf numFmtId="4" fontId="77" fillId="59" borderId="124">
      <alignment horizontal="right" vertical="center"/>
    </xf>
    <xf numFmtId="0" fontId="104" fillId="0" borderId="118" applyNumberFormat="0" applyFill="0" applyAlignment="0" applyProtection="0"/>
    <xf numFmtId="0" fontId="101" fillId="68" borderId="121" applyNumberFormat="0" applyAlignment="0" applyProtection="0"/>
    <xf numFmtId="0" fontId="92" fillId="81" borderId="120" applyNumberFormat="0" applyAlignment="0" applyProtection="0"/>
    <xf numFmtId="0" fontId="102" fillId="68" borderId="117" applyNumberFormat="0" applyAlignment="0" applyProtection="0"/>
    <xf numFmtId="4" fontId="77" fillId="59" borderId="119">
      <alignment horizontal="right" vertical="center"/>
    </xf>
    <xf numFmtId="0" fontId="103" fillId="0" borderId="118" applyNumberFormat="0" applyFill="0" applyAlignment="0" applyProtection="0"/>
    <xf numFmtId="0" fontId="102" fillId="68" borderId="117" applyNumberFormat="0" applyAlignment="0" applyProtection="0"/>
    <xf numFmtId="0" fontId="102" fillId="68" borderId="117" applyNumberFormat="0" applyAlignment="0" applyProtection="0"/>
    <xf numFmtId="0" fontId="91" fillId="81" borderId="116" applyNumberFormat="0" applyAlignment="0" applyProtection="0"/>
    <xf numFmtId="0" fontId="102" fillId="68" borderId="117" applyNumberFormat="0" applyAlignment="0" applyProtection="0"/>
    <xf numFmtId="0" fontId="104" fillId="0" borderId="118" applyNumberFormat="0" applyFill="0" applyAlignment="0" applyProtection="0"/>
    <xf numFmtId="0" fontId="103" fillId="0" borderId="118" applyNumberFormat="0" applyFill="0" applyAlignment="0" applyProtection="0"/>
    <xf numFmtId="0" fontId="91" fillId="81" borderId="116" applyNumberFormat="0" applyAlignment="0" applyProtection="0"/>
    <xf numFmtId="0" fontId="102" fillId="68" borderId="121" applyNumberFormat="0" applyAlignment="0" applyProtection="0"/>
    <xf numFmtId="0" fontId="102" fillId="68" borderId="117" applyNumberFormat="0" applyAlignment="0" applyProtection="0"/>
    <xf numFmtId="49" fontId="47" fillId="0" borderId="119" applyNumberFormat="0" applyFont="0" applyFill="0" applyBorder="0" applyProtection="0">
      <alignment horizontal="left" vertical="center" indent="2"/>
    </xf>
    <xf numFmtId="0" fontId="103" fillId="0" borderId="118" applyNumberFormat="0" applyFill="0" applyAlignment="0" applyProtection="0"/>
    <xf numFmtId="0" fontId="77" fillId="59" borderId="119">
      <alignment horizontal="right" vertical="center"/>
    </xf>
    <xf numFmtId="0" fontId="78" fillId="58" borderId="119">
      <alignment horizontal="right" vertical="center"/>
    </xf>
    <xf numFmtId="0" fontId="77" fillId="59" borderId="119">
      <alignment horizontal="right" vertical="center"/>
    </xf>
    <xf numFmtId="0" fontId="104" fillId="0" borderId="122" applyNumberFormat="0" applyFill="0" applyAlignment="0" applyProtection="0"/>
    <xf numFmtId="0" fontId="103" fillId="0" borderId="122" applyNumberFormat="0" applyFill="0" applyAlignment="0" applyProtection="0"/>
    <xf numFmtId="0" fontId="95" fillId="81" borderId="121" applyNumberFormat="0" applyAlignment="0" applyProtection="0"/>
    <xf numFmtId="4" fontId="77" fillId="59" borderId="119">
      <alignment horizontal="right" vertical="center"/>
    </xf>
    <xf numFmtId="0" fontId="101" fillId="68" borderId="121" applyNumberFormat="0" applyAlignment="0" applyProtection="0"/>
    <xf numFmtId="0" fontId="92" fillId="81" borderId="116" applyNumberFormat="0" applyAlignment="0" applyProtection="0"/>
    <xf numFmtId="0" fontId="101" fillId="68" borderId="121" applyNumberFormat="0" applyAlignment="0" applyProtection="0"/>
    <xf numFmtId="0" fontId="102" fillId="68" borderId="117" applyNumberFormat="0" applyAlignment="0" applyProtection="0"/>
    <xf numFmtId="0" fontId="92" fillId="81" borderId="116" applyNumberFormat="0" applyAlignment="0" applyProtection="0"/>
    <xf numFmtId="0" fontId="102" fillId="68" borderId="121" applyNumberFormat="0" applyAlignment="0" applyProtection="0"/>
    <xf numFmtId="0" fontId="91" fillId="81" borderId="120" applyNumberFormat="0" applyAlignment="0" applyProtection="0"/>
    <xf numFmtId="0" fontId="87" fillId="84" borderId="123" applyNumberFormat="0" applyFont="0" applyAlignment="0" applyProtection="0"/>
    <xf numFmtId="0" fontId="92" fillId="81" borderId="116" applyNumberFormat="0" applyAlignment="0" applyProtection="0"/>
    <xf numFmtId="0" fontId="95" fillId="81" borderId="117" applyNumberFormat="0" applyAlignment="0" applyProtection="0"/>
    <xf numFmtId="0" fontId="102" fillId="68" borderId="117" applyNumberFormat="0" applyAlignment="0" applyProtection="0"/>
    <xf numFmtId="0" fontId="77" fillId="59" borderId="124">
      <alignment horizontal="right" vertical="center"/>
    </xf>
    <xf numFmtId="0" fontId="103" fillId="0" borderId="118" applyNumberFormat="0" applyFill="0" applyAlignment="0" applyProtection="0"/>
    <xf numFmtId="0" fontId="78" fillId="58" borderId="119">
      <alignment horizontal="right" vertical="center"/>
    </xf>
    <xf numFmtId="0" fontId="103" fillId="0" borderId="122" applyNumberFormat="0" applyFill="0" applyAlignment="0" applyProtection="0"/>
    <xf numFmtId="0" fontId="96" fillId="81" borderId="121" applyNumberFormat="0" applyAlignment="0" applyProtection="0"/>
    <xf numFmtId="0" fontId="91" fillId="81" borderId="116" applyNumberFormat="0" applyAlignment="0" applyProtection="0"/>
    <xf numFmtId="0" fontId="77" fillId="59" borderId="124">
      <alignment horizontal="right" vertical="center"/>
    </xf>
    <xf numFmtId="0" fontId="104" fillId="0" borderId="118" applyNumberFormat="0" applyFill="0" applyAlignment="0" applyProtection="0"/>
    <xf numFmtId="0" fontId="102" fillId="68" borderId="121" applyNumberFormat="0" applyAlignment="0" applyProtection="0"/>
    <xf numFmtId="0" fontId="77" fillId="59" borderId="119">
      <alignment horizontal="right" vertical="center"/>
    </xf>
    <xf numFmtId="0" fontId="96" fillId="81" borderId="117"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10" fillId="84" borderId="115" applyNumberFormat="0" applyFont="0" applyAlignment="0" applyProtection="0"/>
    <xf numFmtId="0" fontId="104" fillId="0" borderId="118" applyNumberFormat="0" applyFill="0" applyAlignment="0" applyProtection="0"/>
    <xf numFmtId="0" fontId="101" fillId="68" borderId="117" applyNumberFormat="0" applyAlignment="0" applyProtection="0"/>
    <xf numFmtId="0" fontId="95" fillId="81" borderId="117" applyNumberFormat="0" applyAlignment="0" applyProtection="0"/>
    <xf numFmtId="0" fontId="102" fillId="68" borderId="117" applyNumberFormat="0" applyAlignment="0" applyProtection="0"/>
    <xf numFmtId="0" fontId="10" fillId="84" borderId="115" applyNumberFormat="0" applyFont="0" applyAlignment="0" applyProtection="0"/>
    <xf numFmtId="4" fontId="77" fillId="59" borderId="119">
      <alignment horizontal="right" vertical="center"/>
    </xf>
    <xf numFmtId="4" fontId="78" fillId="58" borderId="119">
      <alignment horizontal="right" vertical="center"/>
    </xf>
    <xf numFmtId="0" fontId="96" fillId="81" borderId="117" applyNumberFormat="0" applyAlignment="0" applyProtection="0"/>
    <xf numFmtId="0" fontId="96" fillId="81" borderId="121" applyNumberFormat="0" applyAlignment="0" applyProtection="0"/>
    <xf numFmtId="0" fontId="91" fillId="81" borderId="116" applyNumberFormat="0" applyAlignment="0" applyProtection="0"/>
    <xf numFmtId="0" fontId="77" fillId="59" borderId="119">
      <alignment horizontal="right" vertical="center"/>
    </xf>
    <xf numFmtId="4" fontId="77" fillId="59" borderId="119">
      <alignment horizontal="right" vertical="center"/>
    </xf>
    <xf numFmtId="0" fontId="77" fillId="59" borderId="119">
      <alignment horizontal="right" vertical="center"/>
    </xf>
    <xf numFmtId="0" fontId="102" fillId="68" borderId="117" applyNumberFormat="0" applyAlignment="0" applyProtection="0"/>
    <xf numFmtId="4" fontId="77" fillId="58" borderId="119">
      <alignment horizontal="right" vertical="center"/>
    </xf>
    <xf numFmtId="0" fontId="102" fillId="68" borderId="117" applyNumberFormat="0" applyAlignment="0" applyProtection="0"/>
    <xf numFmtId="0" fontId="92" fillId="81" borderId="116" applyNumberFormat="0" applyAlignment="0" applyProtection="0"/>
    <xf numFmtId="0" fontId="95" fillId="81" borderId="117"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102" fillId="68" borderId="117" applyNumberFormat="0" applyAlignment="0" applyProtection="0"/>
    <xf numFmtId="0" fontId="92" fillId="81" borderId="116" applyNumberFormat="0" applyAlignment="0" applyProtection="0"/>
    <xf numFmtId="0" fontId="104" fillId="0" borderId="118" applyNumberFormat="0" applyFill="0" applyAlignment="0" applyProtection="0"/>
    <xf numFmtId="0" fontId="91" fillId="81" borderId="116" applyNumberFormat="0" applyAlignment="0" applyProtection="0"/>
    <xf numFmtId="0" fontId="92" fillId="81" borderId="116" applyNumberFormat="0" applyAlignment="0" applyProtection="0"/>
    <xf numFmtId="0" fontId="102" fillId="68" borderId="121" applyNumberFormat="0" applyAlignment="0" applyProtection="0"/>
    <xf numFmtId="0" fontId="102" fillId="68" borderId="117" applyNumberFormat="0" applyAlignment="0" applyProtection="0"/>
    <xf numFmtId="0" fontId="104" fillId="0" borderId="118" applyNumberFormat="0" applyFill="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102" fillId="68" borderId="117" applyNumberFormat="0" applyAlignment="0" applyProtection="0"/>
    <xf numFmtId="0" fontId="101" fillId="68" borderId="117" applyNumberFormat="0" applyAlignment="0" applyProtection="0"/>
    <xf numFmtId="0" fontId="92" fillId="81" borderId="116" applyNumberFormat="0" applyAlignment="0" applyProtection="0"/>
    <xf numFmtId="0" fontId="104" fillId="0" borderId="118" applyNumberFormat="0" applyFill="0" applyAlignment="0" applyProtection="0"/>
    <xf numFmtId="0" fontId="92" fillId="81" borderId="116" applyNumberFormat="0" applyAlignment="0" applyProtection="0"/>
    <xf numFmtId="0" fontId="95" fillId="81" borderId="121" applyNumberFormat="0" applyAlignment="0" applyProtection="0"/>
    <xf numFmtId="0" fontId="103" fillId="0" borderId="118" applyNumberFormat="0" applyFill="0" applyAlignment="0" applyProtection="0"/>
    <xf numFmtId="0" fontId="102" fillId="68" borderId="121" applyNumberFormat="0" applyAlignment="0" applyProtection="0"/>
    <xf numFmtId="0" fontId="104" fillId="0" borderId="118" applyNumberFormat="0" applyFill="0" applyAlignment="0" applyProtection="0"/>
    <xf numFmtId="0" fontId="96" fillId="81" borderId="117" applyNumberFormat="0" applyAlignment="0" applyProtection="0"/>
    <xf numFmtId="0" fontId="95" fillId="81" borderId="117" applyNumberFormat="0" applyAlignment="0" applyProtection="0"/>
    <xf numFmtId="0" fontId="101" fillId="68" borderId="117" applyNumberFormat="0" applyAlignment="0" applyProtection="0"/>
    <xf numFmtId="0" fontId="96" fillId="81" borderId="117" applyNumberFormat="0" applyAlignment="0" applyProtection="0"/>
    <xf numFmtId="0" fontId="96" fillId="81" borderId="117" applyNumberFormat="0" applyAlignment="0" applyProtection="0"/>
    <xf numFmtId="0" fontId="104" fillId="0" borderId="118" applyNumberFormat="0" applyFill="0" applyAlignment="0" applyProtection="0"/>
    <xf numFmtId="0" fontId="103" fillId="0" borderId="122" applyNumberFormat="0" applyFill="0" applyAlignment="0" applyProtection="0"/>
    <xf numFmtId="4" fontId="78" fillId="58" borderId="119">
      <alignment horizontal="right" vertical="center"/>
    </xf>
    <xf numFmtId="49" fontId="47" fillId="0" borderId="119" applyNumberFormat="0" applyFont="0" applyFill="0" applyBorder="0" applyProtection="0">
      <alignment horizontal="left" vertical="center" indent="2"/>
    </xf>
    <xf numFmtId="0" fontId="104" fillId="0" borderId="118" applyNumberFormat="0" applyFill="0" applyAlignment="0" applyProtection="0"/>
    <xf numFmtId="4" fontId="77" fillId="58" borderId="119">
      <alignment horizontal="right" vertical="center"/>
    </xf>
    <xf numFmtId="4" fontId="77" fillId="58" borderId="119">
      <alignment horizontal="right" vertical="center"/>
    </xf>
    <xf numFmtId="0" fontId="101" fillId="68" borderId="121" applyNumberFormat="0" applyAlignment="0" applyProtection="0"/>
    <xf numFmtId="0" fontId="92" fillId="81" borderId="116" applyNumberFormat="0" applyAlignment="0" applyProtection="0"/>
    <xf numFmtId="0" fontId="96" fillId="81" borderId="117"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95" fillId="81" borderId="117" applyNumberFormat="0" applyAlignment="0" applyProtection="0"/>
    <xf numFmtId="0" fontId="104" fillId="0" borderId="122" applyNumberFormat="0" applyFill="0" applyAlignment="0" applyProtection="0"/>
    <xf numFmtId="0" fontId="87" fillId="84" borderId="123" applyNumberFormat="0" applyFont="0" applyAlignment="0" applyProtection="0"/>
    <xf numFmtId="0" fontId="104" fillId="0" borderId="122" applyNumberFormat="0" applyFill="0" applyAlignment="0" applyProtection="0"/>
    <xf numFmtId="0" fontId="95" fillId="81" borderId="121" applyNumberFormat="0" applyAlignment="0" applyProtection="0"/>
    <xf numFmtId="0" fontId="47" fillId="61" borderId="119"/>
    <xf numFmtId="0" fontId="95" fillId="81" borderId="121" applyNumberFormat="0" applyAlignment="0" applyProtection="0"/>
    <xf numFmtId="0" fontId="102" fillId="68" borderId="121" applyNumberFormat="0" applyAlignment="0" applyProtection="0"/>
    <xf numFmtId="0" fontId="92" fillId="81" borderId="116" applyNumberFormat="0" applyAlignment="0" applyProtection="0"/>
    <xf numFmtId="4" fontId="77" fillId="58" borderId="124">
      <alignment horizontal="right" vertical="center"/>
    </xf>
    <xf numFmtId="0" fontId="101" fillId="68" borderId="121" applyNumberFormat="0" applyAlignment="0" applyProtection="0"/>
    <xf numFmtId="0" fontId="103" fillId="0" borderId="118" applyNumberFormat="0" applyFill="0" applyAlignment="0" applyProtection="0"/>
    <xf numFmtId="0" fontId="92" fillId="81" borderId="116" applyNumberFormat="0" applyAlignment="0" applyProtection="0"/>
    <xf numFmtId="4" fontId="77" fillId="59" borderId="119">
      <alignment horizontal="right" vertical="center"/>
    </xf>
    <xf numFmtId="0" fontId="104" fillId="0" borderId="118" applyNumberFormat="0" applyFill="0" applyAlignment="0" applyProtection="0"/>
    <xf numFmtId="0" fontId="92" fillId="81" borderId="116" applyNumberFormat="0" applyAlignment="0" applyProtection="0"/>
    <xf numFmtId="0" fontId="96" fillId="81" borderId="117" applyNumberFormat="0" applyAlignment="0" applyProtection="0"/>
    <xf numFmtId="0" fontId="87" fillId="84" borderId="123" applyNumberFormat="0" applyFont="0" applyAlignment="0" applyProtection="0"/>
    <xf numFmtId="0" fontId="101" fillId="68" borderId="117" applyNumberFormat="0" applyAlignment="0" applyProtection="0"/>
    <xf numFmtId="0" fontId="96" fillId="81" borderId="117" applyNumberFormat="0" applyAlignment="0" applyProtection="0"/>
    <xf numFmtId="0" fontId="102" fillId="68" borderId="117" applyNumberFormat="0" applyAlignment="0" applyProtection="0"/>
    <xf numFmtId="0" fontId="95" fillId="81" borderId="117" applyNumberFormat="0" applyAlignment="0" applyProtection="0"/>
    <xf numFmtId="0" fontId="104" fillId="0" borderId="118" applyNumberFormat="0" applyFill="0" applyAlignment="0" applyProtection="0"/>
    <xf numFmtId="0" fontId="104" fillId="0" borderId="122" applyNumberFormat="0" applyFill="0" applyAlignment="0" applyProtection="0"/>
    <xf numFmtId="0" fontId="101" fillId="68" borderId="117" applyNumberFormat="0" applyAlignment="0" applyProtection="0"/>
    <xf numFmtId="0" fontId="103" fillId="0" borderId="118" applyNumberFormat="0" applyFill="0" applyAlignment="0" applyProtection="0"/>
    <xf numFmtId="4" fontId="78" fillId="58" borderId="119">
      <alignment horizontal="right" vertical="center"/>
    </xf>
    <xf numFmtId="0" fontId="104" fillId="0" borderId="122" applyNumberFormat="0" applyFill="0" applyAlignment="0" applyProtection="0"/>
    <xf numFmtId="0" fontId="95" fillId="81" borderId="117" applyNumberFormat="0" applyAlignment="0" applyProtection="0"/>
    <xf numFmtId="0" fontId="96" fillId="81" borderId="117" applyNumberFormat="0" applyAlignment="0" applyProtection="0"/>
    <xf numFmtId="0" fontId="104" fillId="0" borderId="118" applyNumberFormat="0" applyFill="0" applyAlignment="0" applyProtection="0"/>
    <xf numFmtId="0" fontId="92" fillId="81" borderId="116" applyNumberFormat="0" applyAlignment="0" applyProtection="0"/>
    <xf numFmtId="0" fontId="77" fillId="59" borderId="119">
      <alignment horizontal="right" vertical="center"/>
    </xf>
    <xf numFmtId="0" fontId="104" fillId="0" borderId="122" applyNumberFormat="0" applyFill="0" applyAlignment="0" applyProtection="0"/>
    <xf numFmtId="0" fontId="103" fillId="0" borderId="122" applyNumberFormat="0" applyFill="0" applyAlignment="0" applyProtection="0"/>
    <xf numFmtId="0" fontId="10" fillId="84" borderId="115" applyNumberFormat="0" applyFont="0" applyAlignment="0" applyProtection="0"/>
    <xf numFmtId="0" fontId="95" fillId="81" borderId="117" applyNumberFormat="0" applyAlignment="0" applyProtection="0"/>
    <xf numFmtId="0" fontId="95" fillId="81" borderId="117" applyNumberFormat="0" applyAlignment="0" applyProtection="0"/>
    <xf numFmtId="0" fontId="10"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102" fillId="68" borderId="121" applyNumberFormat="0" applyAlignment="0" applyProtection="0"/>
    <xf numFmtId="0" fontId="104" fillId="0" borderId="122" applyNumberFormat="0" applyFill="0" applyAlignment="0" applyProtection="0"/>
    <xf numFmtId="0" fontId="95" fillId="81" borderId="121" applyNumberFormat="0" applyAlignment="0" applyProtection="0"/>
    <xf numFmtId="4" fontId="47" fillId="0" borderId="124">
      <alignment horizontal="right" vertical="center"/>
    </xf>
    <xf numFmtId="0" fontId="91" fillId="81" borderId="120" applyNumberFormat="0" applyAlignment="0" applyProtection="0"/>
    <xf numFmtId="0" fontId="95" fillId="81" borderId="121" applyNumberFormat="0" applyAlignment="0" applyProtection="0"/>
    <xf numFmtId="0" fontId="10" fillId="84" borderId="115" applyNumberFormat="0" applyFont="0" applyAlignment="0" applyProtection="0"/>
    <xf numFmtId="0" fontId="10"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87" fillId="84" borderId="115" applyNumberFormat="0" applyFont="0" applyAlignment="0" applyProtection="0"/>
    <xf numFmtId="0" fontId="103" fillId="0" borderId="122" applyNumberFormat="0" applyFill="0" applyAlignment="0" applyProtection="0"/>
    <xf numFmtId="0" fontId="96" fillId="81" borderId="117" applyNumberFormat="0" applyAlignment="0" applyProtection="0"/>
    <xf numFmtId="0" fontId="96" fillId="81" borderId="117" applyNumberFormat="0" applyAlignment="0" applyProtection="0"/>
    <xf numFmtId="0" fontId="103" fillId="0" borderId="118" applyNumberFormat="0" applyFill="0" applyAlignment="0" applyProtection="0"/>
    <xf numFmtId="0" fontId="96" fillId="81" borderId="117" applyNumberFormat="0" applyAlignment="0" applyProtection="0"/>
    <xf numFmtId="0" fontId="102" fillId="68" borderId="121" applyNumberFormat="0" applyAlignment="0" applyProtection="0"/>
    <xf numFmtId="0" fontId="102" fillId="68" borderId="117" applyNumberFormat="0" applyAlignment="0" applyProtection="0"/>
    <xf numFmtId="0" fontId="78" fillId="58" borderId="119">
      <alignment horizontal="right" vertical="center"/>
    </xf>
    <xf numFmtId="0" fontId="103" fillId="0" borderId="118" applyNumberFormat="0" applyFill="0" applyAlignment="0" applyProtection="0"/>
    <xf numFmtId="49" fontId="47" fillId="0" borderId="119" applyNumberFormat="0" applyFont="0" applyFill="0" applyBorder="0" applyProtection="0">
      <alignment horizontal="left" vertical="center" indent="2"/>
    </xf>
    <xf numFmtId="4" fontId="78" fillId="58" borderId="119">
      <alignment horizontal="right" vertical="center"/>
    </xf>
    <xf numFmtId="49" fontId="47" fillId="0" borderId="124" applyNumberFormat="0" applyFont="0" applyFill="0" applyBorder="0" applyProtection="0">
      <alignment horizontal="left" vertical="center" indent="2"/>
    </xf>
    <xf numFmtId="0" fontId="101" fillId="68" borderId="117" applyNumberFormat="0" applyAlignment="0" applyProtection="0"/>
    <xf numFmtId="0" fontId="92" fillId="81" borderId="116" applyNumberFormat="0" applyAlignment="0" applyProtection="0"/>
    <xf numFmtId="0" fontId="92" fillId="81" borderId="116" applyNumberFormat="0" applyAlignment="0" applyProtection="0"/>
    <xf numFmtId="0" fontId="95" fillId="81" borderId="117" applyNumberFormat="0" applyAlignment="0" applyProtection="0"/>
    <xf numFmtId="0" fontId="96" fillId="81" borderId="117" applyNumberFormat="0" applyAlignment="0" applyProtection="0"/>
    <xf numFmtId="0" fontId="92" fillId="81" borderId="116" applyNumberFormat="0" applyAlignment="0" applyProtection="0"/>
    <xf numFmtId="0" fontId="104" fillId="0" borderId="118" applyNumberFormat="0" applyFill="0" applyAlignment="0" applyProtection="0"/>
    <xf numFmtId="0" fontId="87" fillId="84" borderId="115" applyNumberFormat="0" applyFont="0" applyAlignment="0" applyProtection="0"/>
    <xf numFmtId="0" fontId="87" fillId="84" borderId="115" applyNumberFormat="0" applyFont="0" applyAlignment="0" applyProtection="0"/>
    <xf numFmtId="0" fontId="10" fillId="84" borderId="115" applyNumberFormat="0" applyFont="0" applyAlignment="0" applyProtection="0"/>
    <xf numFmtId="0" fontId="92" fillId="81" borderId="116" applyNumberFormat="0" applyAlignment="0" applyProtection="0"/>
    <xf numFmtId="0" fontId="91" fillId="81" borderId="116" applyNumberFormat="0" applyAlignment="0" applyProtection="0"/>
    <xf numFmtId="0" fontId="96"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6" fillId="81" borderId="117" applyNumberFormat="0" applyAlignment="0" applyProtection="0"/>
    <xf numFmtId="0" fontId="77" fillId="59" borderId="119">
      <alignment horizontal="right" vertical="center"/>
    </xf>
    <xf numFmtId="0" fontId="87" fillId="84" borderId="123" applyNumberFormat="0" applyFont="0" applyAlignment="0" applyProtection="0"/>
    <xf numFmtId="0" fontId="91" fillId="81" borderId="116" applyNumberFormat="0" applyAlignment="0" applyProtection="0"/>
    <xf numFmtId="0" fontId="77" fillId="59" borderId="119">
      <alignment horizontal="right" vertical="center"/>
    </xf>
    <xf numFmtId="0" fontId="96" fillId="81" borderId="117" applyNumberFormat="0" applyAlignment="0" applyProtection="0"/>
    <xf numFmtId="0" fontId="104" fillId="0" borderId="118" applyNumberFormat="0" applyFill="0" applyAlignment="0" applyProtection="0"/>
    <xf numFmtId="0" fontId="96" fillId="81" borderId="117" applyNumberFormat="0" applyAlignment="0" applyProtection="0"/>
    <xf numFmtId="0" fontId="103" fillId="0" borderId="122" applyNumberFormat="0" applyFill="0" applyAlignment="0" applyProtection="0"/>
    <xf numFmtId="0" fontId="96" fillId="81" borderId="117" applyNumberFormat="0" applyAlignment="0" applyProtection="0"/>
    <xf numFmtId="0" fontId="92" fillId="81" borderId="116" applyNumberFormat="0" applyAlignment="0" applyProtection="0"/>
    <xf numFmtId="4" fontId="77" fillId="59" borderId="119">
      <alignment horizontal="right" vertical="center"/>
    </xf>
    <xf numFmtId="0" fontId="96" fillId="81" borderId="121" applyNumberFormat="0" applyAlignment="0" applyProtection="0"/>
    <xf numFmtId="0" fontId="78" fillId="58" borderId="124">
      <alignment horizontal="right" vertical="center"/>
    </xf>
    <xf numFmtId="0" fontId="101" fillId="68" borderId="117" applyNumberFormat="0" applyAlignment="0" applyProtection="0"/>
    <xf numFmtId="0" fontId="102" fillId="68" borderId="121" applyNumberFormat="0" applyAlignment="0" applyProtection="0"/>
    <xf numFmtId="49" fontId="47" fillId="0" borderId="124" applyNumberFormat="0" applyFont="0" applyFill="0" applyBorder="0" applyProtection="0">
      <alignment horizontal="left" vertical="center" indent="2"/>
    </xf>
    <xf numFmtId="0" fontId="77" fillId="59" borderId="119">
      <alignment horizontal="right" vertical="center"/>
    </xf>
    <xf numFmtId="0" fontId="103" fillId="0" borderId="122" applyNumberFormat="0" applyFill="0" applyAlignment="0" applyProtection="0"/>
    <xf numFmtId="0" fontId="101" fillId="68" borderId="117" applyNumberFormat="0" applyAlignment="0" applyProtection="0"/>
    <xf numFmtId="0" fontId="87" fillId="84" borderId="123" applyNumberFormat="0" applyFont="0" applyAlignment="0" applyProtection="0"/>
    <xf numFmtId="0" fontId="91" fillId="81" borderId="116" applyNumberFormat="0" applyAlignment="0" applyProtection="0"/>
    <xf numFmtId="0" fontId="77" fillId="59" borderId="119">
      <alignment horizontal="right" vertical="center"/>
    </xf>
    <xf numFmtId="4" fontId="77" fillId="58" borderId="119">
      <alignment horizontal="right" vertical="center"/>
    </xf>
    <xf numFmtId="0" fontId="102" fillId="68" borderId="117" applyNumberFormat="0" applyAlignment="0" applyProtection="0"/>
    <xf numFmtId="0" fontId="101" fillId="68" borderId="117" applyNumberFormat="0" applyAlignment="0" applyProtection="0"/>
    <xf numFmtId="0" fontId="77" fillId="59" borderId="119">
      <alignment horizontal="right" vertical="center"/>
    </xf>
    <xf numFmtId="0" fontId="101" fillId="68" borderId="117" applyNumberFormat="0" applyAlignment="0" applyProtection="0"/>
    <xf numFmtId="0" fontId="95" fillId="81" borderId="117" applyNumberFormat="0" applyAlignment="0" applyProtection="0"/>
    <xf numFmtId="0" fontId="47" fillId="0" borderId="124" applyNumberFormat="0" applyFill="0" applyAlignment="0" applyProtection="0"/>
    <xf numFmtId="0" fontId="102" fillId="68" borderId="117" applyNumberFormat="0" applyAlignment="0" applyProtection="0"/>
    <xf numFmtId="0" fontId="87" fillId="84" borderId="115" applyNumberFormat="0" applyFont="0" applyAlignment="0" applyProtection="0"/>
    <xf numFmtId="4" fontId="47" fillId="0" borderId="119">
      <alignment horizontal="right" vertical="center"/>
    </xf>
    <xf numFmtId="0" fontId="91" fillId="81" borderId="120" applyNumberFormat="0" applyAlignment="0" applyProtection="0"/>
    <xf numFmtId="0" fontId="10" fillId="84" borderId="115" applyNumberFormat="0" applyFont="0" applyAlignment="0" applyProtection="0"/>
    <xf numFmtId="0" fontId="87" fillId="84" borderId="115" applyNumberFormat="0" applyFont="0" applyAlignment="0" applyProtection="0"/>
    <xf numFmtId="0" fontId="104" fillId="0" borderId="122" applyNumberFormat="0" applyFill="0" applyAlignment="0" applyProtection="0"/>
    <xf numFmtId="0" fontId="96" fillId="81" borderId="117" applyNumberFormat="0" applyAlignment="0" applyProtection="0"/>
    <xf numFmtId="0" fontId="91" fillId="81" borderId="120" applyNumberFormat="0" applyAlignment="0" applyProtection="0"/>
    <xf numFmtId="4" fontId="77" fillId="58" borderId="119">
      <alignment horizontal="right" vertical="center"/>
    </xf>
    <xf numFmtId="0" fontId="103" fillId="0" borderId="118" applyNumberFormat="0" applyFill="0" applyAlignment="0" applyProtection="0"/>
    <xf numFmtId="0" fontId="104" fillId="0" borderId="118" applyNumberFormat="0" applyFill="0" applyAlignment="0" applyProtection="0"/>
    <xf numFmtId="0" fontId="101" fillId="68" borderId="121" applyNumberFormat="0" applyAlignment="0" applyProtection="0"/>
    <xf numFmtId="0" fontId="95" fillId="81" borderId="117" applyNumberFormat="0" applyAlignment="0" applyProtection="0"/>
    <xf numFmtId="0" fontId="92" fillId="81" borderId="116" applyNumberFormat="0" applyAlignment="0" applyProtection="0"/>
    <xf numFmtId="0" fontId="47" fillId="61" borderId="119"/>
    <xf numFmtId="0" fontId="95" fillId="81" borderId="121" applyNumberFormat="0" applyAlignment="0" applyProtection="0"/>
    <xf numFmtId="0" fontId="95" fillId="81" borderId="117" applyNumberFormat="0" applyAlignment="0" applyProtection="0"/>
    <xf numFmtId="4" fontId="77" fillId="58" borderId="119">
      <alignment horizontal="right" vertical="center"/>
    </xf>
    <xf numFmtId="0" fontId="96" fillId="81" borderId="117" applyNumberFormat="0" applyAlignment="0" applyProtection="0"/>
    <xf numFmtId="0" fontId="92" fillId="81" borderId="116" applyNumberFormat="0" applyAlignment="0" applyProtection="0"/>
    <xf numFmtId="0" fontId="96" fillId="81" borderId="117" applyNumberFormat="0" applyAlignment="0" applyProtection="0"/>
    <xf numFmtId="0" fontId="96" fillId="81" borderId="117" applyNumberFormat="0" applyAlignment="0" applyProtection="0"/>
    <xf numFmtId="0" fontId="104" fillId="0" borderId="122" applyNumberFormat="0" applyFill="0" applyAlignment="0" applyProtection="0"/>
    <xf numFmtId="0" fontId="92" fillId="81" borderId="120"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92" fillId="81" borderId="116" applyNumberFormat="0" applyAlignment="0" applyProtection="0"/>
    <xf numFmtId="0" fontId="87" fillId="84" borderId="115" applyNumberFormat="0" applyFont="0" applyAlignment="0" applyProtection="0"/>
    <xf numFmtId="0" fontId="102" fillId="68" borderId="117" applyNumberFormat="0" applyAlignment="0" applyProtection="0"/>
    <xf numFmtId="0" fontId="101" fillId="68" borderId="117" applyNumberFormat="0" applyAlignment="0" applyProtection="0"/>
    <xf numFmtId="0" fontId="10" fillId="84" borderId="115" applyNumberFormat="0" applyFont="0" applyAlignment="0" applyProtection="0"/>
    <xf numFmtId="0" fontId="77" fillId="58" borderId="119">
      <alignment horizontal="right" vertical="center"/>
    </xf>
    <xf numFmtId="4" fontId="77" fillId="59" borderId="124">
      <alignment horizontal="right" vertical="center"/>
    </xf>
    <xf numFmtId="0" fontId="103" fillId="0" borderId="118" applyNumberFormat="0" applyFill="0" applyAlignment="0" applyProtection="0"/>
    <xf numFmtId="0" fontId="77" fillId="59" borderId="124">
      <alignment horizontal="right" vertical="center"/>
    </xf>
    <xf numFmtId="0" fontId="101" fillId="68" borderId="117" applyNumberFormat="0" applyAlignment="0" applyProtection="0"/>
    <xf numFmtId="0" fontId="104" fillId="0" borderId="122" applyNumberFormat="0" applyFill="0" applyAlignment="0" applyProtection="0"/>
    <xf numFmtId="0" fontId="78" fillId="58" borderId="119">
      <alignment horizontal="right" vertical="center"/>
    </xf>
    <xf numFmtId="4" fontId="77" fillId="59" borderId="124">
      <alignment horizontal="right" vertical="center"/>
    </xf>
    <xf numFmtId="0" fontId="92" fillId="81" borderId="120" applyNumberFormat="0" applyAlignment="0" applyProtection="0"/>
    <xf numFmtId="0" fontId="102" fillId="68" borderId="117" applyNumberFormat="0" applyAlignment="0" applyProtection="0"/>
    <xf numFmtId="0" fontId="101" fillId="68" borderId="117" applyNumberFormat="0" applyAlignment="0" applyProtection="0"/>
    <xf numFmtId="0" fontId="91" fillId="81" borderId="120" applyNumberFormat="0" applyAlignment="0" applyProtection="0"/>
    <xf numFmtId="0" fontId="102" fillId="68" borderId="117" applyNumberFormat="0" applyAlignment="0" applyProtection="0"/>
    <xf numFmtId="0" fontId="92" fillId="81" borderId="116" applyNumberFormat="0" applyAlignment="0" applyProtection="0"/>
    <xf numFmtId="0" fontId="103" fillId="0" borderId="118" applyNumberFormat="0" applyFill="0" applyAlignment="0" applyProtection="0"/>
    <xf numFmtId="0" fontId="77" fillId="59" borderId="119">
      <alignment horizontal="right" vertical="center"/>
    </xf>
    <xf numFmtId="0" fontId="87" fillId="84" borderId="115" applyNumberFormat="0" applyFont="0" applyAlignment="0" applyProtection="0"/>
    <xf numFmtId="0" fontId="103" fillId="0" borderId="118" applyNumberFormat="0" applyFill="0" applyAlignment="0" applyProtection="0"/>
    <xf numFmtId="0" fontId="91" fillId="81" borderId="120" applyNumberFormat="0" applyAlignment="0" applyProtection="0"/>
    <xf numFmtId="0" fontId="101" fillId="68" borderId="121" applyNumberFormat="0" applyAlignment="0" applyProtection="0"/>
    <xf numFmtId="0" fontId="95" fillId="81" borderId="121" applyNumberFormat="0" applyAlignment="0" applyProtection="0"/>
    <xf numFmtId="0" fontId="96" fillId="81" borderId="121" applyNumberFormat="0" applyAlignment="0" applyProtection="0"/>
    <xf numFmtId="0" fontId="92" fillId="81" borderId="120" applyNumberFormat="0" applyAlignment="0" applyProtection="0"/>
    <xf numFmtId="0" fontId="102" fillId="68" borderId="117" applyNumberFormat="0" applyAlignment="0" applyProtection="0"/>
    <xf numFmtId="0" fontId="95" fillId="81" borderId="117" applyNumberFormat="0" applyAlignment="0" applyProtection="0"/>
    <xf numFmtId="0" fontId="102" fillId="68" borderId="117" applyNumberFormat="0" applyAlignment="0" applyProtection="0"/>
    <xf numFmtId="0" fontId="104" fillId="0" borderId="118" applyNumberFormat="0" applyFill="0" applyAlignment="0" applyProtection="0"/>
    <xf numFmtId="0" fontId="96" fillId="81" borderId="117" applyNumberFormat="0" applyAlignment="0" applyProtection="0"/>
    <xf numFmtId="0" fontId="96" fillId="81" borderId="117" applyNumberFormat="0" applyAlignment="0" applyProtection="0"/>
    <xf numFmtId="0" fontId="103" fillId="0" borderId="118" applyNumberFormat="0" applyFill="0" applyAlignment="0" applyProtection="0"/>
    <xf numFmtId="0" fontId="102"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91" fillId="81" borderId="116" applyNumberFormat="0" applyAlignment="0" applyProtection="0"/>
    <xf numFmtId="0" fontId="92" fillId="81" borderId="116" applyNumberFormat="0" applyAlignment="0" applyProtection="0"/>
    <xf numFmtId="0" fontId="91" fillId="81" borderId="116" applyNumberFormat="0" applyAlignment="0" applyProtection="0"/>
    <xf numFmtId="0" fontId="10" fillId="84" borderId="123" applyNumberFormat="0" applyFont="0" applyAlignment="0" applyProtection="0"/>
    <xf numFmtId="0" fontId="102" fillId="68" borderId="117" applyNumberFormat="0" applyAlignment="0" applyProtection="0"/>
    <xf numFmtId="0" fontId="77" fillId="58" borderId="119">
      <alignment horizontal="right" vertical="center"/>
    </xf>
    <xf numFmtId="0" fontId="101" fillId="68" borderId="117" applyNumberFormat="0" applyAlignment="0" applyProtection="0"/>
    <xf numFmtId="0" fontId="95" fillId="81" borderId="117" applyNumberFormat="0" applyAlignment="0" applyProtection="0"/>
    <xf numFmtId="0" fontId="103" fillId="0" borderId="118" applyNumberFormat="0" applyFill="0" applyAlignment="0" applyProtection="0"/>
    <xf numFmtId="0" fontId="102" fillId="68" borderId="121" applyNumberFormat="0" applyAlignment="0" applyProtection="0"/>
    <xf numFmtId="49" fontId="47" fillId="0" borderId="124" applyNumberFormat="0" applyFont="0" applyFill="0" applyBorder="0" applyProtection="0">
      <alignment horizontal="left" vertical="center" indent="2"/>
    </xf>
    <xf numFmtId="0" fontId="104" fillId="0" borderId="122" applyNumberFormat="0" applyFill="0" applyAlignment="0" applyProtection="0"/>
    <xf numFmtId="0" fontId="92" fillId="81" borderId="116" applyNumberFormat="0" applyAlignment="0" applyProtection="0"/>
    <xf numFmtId="0" fontId="103" fillId="0" borderId="122" applyNumberFormat="0" applyFill="0" applyAlignment="0" applyProtection="0"/>
    <xf numFmtId="4" fontId="77" fillId="59" borderId="119">
      <alignment horizontal="right" vertical="center"/>
    </xf>
    <xf numFmtId="0" fontId="91" fillId="81" borderId="116" applyNumberFormat="0" applyAlignment="0" applyProtection="0"/>
    <xf numFmtId="0" fontId="96" fillId="81" borderId="117" applyNumberFormat="0" applyAlignment="0" applyProtection="0"/>
    <xf numFmtId="0" fontId="77" fillId="58" borderId="119">
      <alignment horizontal="right" vertical="center"/>
    </xf>
    <xf numFmtId="0" fontId="103" fillId="0" borderId="118" applyNumberFormat="0" applyFill="0" applyAlignment="0" applyProtection="0"/>
    <xf numFmtId="0" fontId="102" fillId="68" borderId="117" applyNumberFormat="0" applyAlignment="0" applyProtection="0"/>
    <xf numFmtId="0" fontId="92" fillId="81" borderId="120" applyNumberFormat="0" applyAlignment="0" applyProtection="0"/>
    <xf numFmtId="0" fontId="103" fillId="0" borderId="118" applyNumberFormat="0" applyFill="0" applyAlignment="0" applyProtection="0"/>
    <xf numFmtId="0" fontId="133" fillId="0" borderId="119" applyFill="0" applyBorder="0">
      <alignment vertical="center"/>
    </xf>
    <xf numFmtId="0" fontId="102" fillId="68" borderId="117" applyNumberFormat="0" applyAlignment="0" applyProtection="0"/>
    <xf numFmtId="0" fontId="102" fillId="68" borderId="117" applyNumberFormat="0" applyAlignment="0" applyProtection="0"/>
    <xf numFmtId="0" fontId="91" fillId="81" borderId="116" applyNumberFormat="0" applyAlignment="0" applyProtection="0"/>
    <xf numFmtId="0" fontId="91" fillId="81" borderId="116" applyNumberFormat="0" applyAlignment="0" applyProtection="0"/>
    <xf numFmtId="0" fontId="101" fillId="68" borderId="121" applyNumberFormat="0" applyAlignment="0" applyProtection="0"/>
    <xf numFmtId="0" fontId="104" fillId="0" borderId="122" applyNumberFormat="0" applyFill="0" applyAlignment="0" applyProtection="0"/>
    <xf numFmtId="4" fontId="77" fillId="59" borderId="119">
      <alignment horizontal="right" vertical="center"/>
    </xf>
    <xf numFmtId="0" fontId="92" fillId="81" borderId="116" applyNumberFormat="0" applyAlignment="0" applyProtection="0"/>
    <xf numFmtId="0" fontId="77" fillId="59" borderId="119">
      <alignment horizontal="right" vertical="center"/>
    </xf>
    <xf numFmtId="0" fontId="87" fillId="84" borderId="115" applyNumberFormat="0" applyFont="0" applyAlignment="0" applyProtection="0"/>
    <xf numFmtId="0" fontId="92" fillId="81" borderId="116" applyNumberFormat="0" applyAlignment="0" applyProtection="0"/>
    <xf numFmtId="0" fontId="95" fillId="81" borderId="117" applyNumberFormat="0" applyAlignment="0" applyProtection="0"/>
    <xf numFmtId="0" fontId="102" fillId="68" borderId="117" applyNumberFormat="0" applyAlignment="0" applyProtection="0"/>
    <xf numFmtId="0" fontId="102" fillId="68" borderId="117" applyNumberFormat="0" applyAlignment="0" applyProtection="0"/>
    <xf numFmtId="0" fontId="92" fillId="81" borderId="116" applyNumberFormat="0" applyAlignment="0" applyProtection="0"/>
    <xf numFmtId="0" fontId="102" fillId="68" borderId="117" applyNumberFormat="0" applyAlignment="0" applyProtection="0"/>
    <xf numFmtId="4" fontId="77" fillId="58" borderId="124">
      <alignment horizontal="right" vertical="center"/>
    </xf>
    <xf numFmtId="0" fontId="102" fillId="68" borderId="121" applyNumberFormat="0" applyAlignment="0" applyProtection="0"/>
    <xf numFmtId="0" fontId="104" fillId="0" borderId="118" applyNumberFormat="0" applyFill="0" applyAlignment="0" applyProtection="0"/>
    <xf numFmtId="0" fontId="101" fillId="68" borderId="121" applyNumberFormat="0" applyAlignment="0" applyProtection="0"/>
    <xf numFmtId="4" fontId="78" fillId="58" borderId="119">
      <alignment horizontal="right" vertical="center"/>
    </xf>
    <xf numFmtId="0" fontId="104" fillId="0" borderId="122" applyNumberFormat="0" applyFill="0" applyAlignment="0" applyProtection="0"/>
    <xf numFmtId="4" fontId="77" fillId="59" borderId="119">
      <alignment horizontal="right" vertical="center"/>
    </xf>
    <xf numFmtId="0" fontId="103" fillId="0" borderId="118" applyNumberFormat="0" applyFill="0" applyAlignment="0" applyProtection="0"/>
    <xf numFmtId="0" fontId="96" fillId="81" borderId="117" applyNumberFormat="0" applyAlignment="0" applyProtection="0"/>
    <xf numFmtId="0" fontId="101" fillId="68" borderId="117" applyNumberFormat="0" applyAlignment="0" applyProtection="0"/>
    <xf numFmtId="0" fontId="77" fillId="59" borderId="119">
      <alignment horizontal="right" vertical="center"/>
    </xf>
    <xf numFmtId="0" fontId="87" fillId="84" borderId="115" applyNumberFormat="0" applyFont="0" applyAlignment="0" applyProtection="0"/>
    <xf numFmtId="0" fontId="87" fillId="84" borderId="115" applyNumberFormat="0" applyFont="0" applyAlignment="0" applyProtection="0"/>
    <xf numFmtId="0" fontId="96" fillId="81" borderId="117" applyNumberFormat="0" applyAlignment="0" applyProtection="0"/>
    <xf numFmtId="4" fontId="77" fillId="59" borderId="119">
      <alignment horizontal="right" vertical="center"/>
    </xf>
    <xf numFmtId="0" fontId="104" fillId="0" borderId="118" applyNumberFormat="0" applyFill="0" applyAlignment="0" applyProtection="0"/>
    <xf numFmtId="0" fontId="102" fillId="68" borderId="117" applyNumberFormat="0" applyAlignment="0" applyProtection="0"/>
    <xf numFmtId="49" fontId="47" fillId="0" borderId="119" applyNumberFormat="0" applyFont="0" applyFill="0" applyBorder="0" applyProtection="0">
      <alignment horizontal="left" vertical="center" indent="2"/>
    </xf>
    <xf numFmtId="0" fontId="95" fillId="81" borderId="117" applyNumberFormat="0" applyAlignment="0" applyProtection="0"/>
    <xf numFmtId="0" fontId="96" fillId="81" borderId="121" applyNumberFormat="0" applyAlignment="0" applyProtection="0"/>
    <xf numFmtId="0" fontId="77" fillId="59" borderId="119">
      <alignment horizontal="right" vertical="center"/>
    </xf>
    <xf numFmtId="0" fontId="104" fillId="0" borderId="118" applyNumberFormat="0" applyFill="0" applyAlignment="0" applyProtection="0"/>
    <xf numFmtId="0" fontId="103" fillId="0" borderId="118" applyNumberFormat="0" applyFill="0" applyAlignment="0" applyProtection="0"/>
    <xf numFmtId="0" fontId="95" fillId="81" borderId="117" applyNumberFormat="0" applyAlignment="0" applyProtection="0"/>
    <xf numFmtId="0" fontId="104" fillId="0" borderId="118" applyNumberFormat="0" applyFill="0" applyAlignment="0" applyProtection="0"/>
    <xf numFmtId="4" fontId="77" fillId="59" borderId="124">
      <alignment horizontal="right" vertical="center"/>
    </xf>
    <xf numFmtId="0" fontId="91" fillId="81" borderId="116" applyNumberFormat="0" applyAlignment="0" applyProtection="0"/>
    <xf numFmtId="0" fontId="87" fillId="84" borderId="123" applyNumberFormat="0" applyFont="0" applyAlignment="0" applyProtection="0"/>
    <xf numFmtId="0" fontId="95" fillId="81" borderId="117" applyNumberFormat="0" applyAlignment="0" applyProtection="0"/>
    <xf numFmtId="0" fontId="96" fillId="81" borderId="117" applyNumberFormat="0" applyAlignment="0" applyProtection="0"/>
    <xf numFmtId="0" fontId="101" fillId="68" borderId="121" applyNumberFormat="0" applyAlignment="0" applyProtection="0"/>
    <xf numFmtId="0" fontId="102" fillId="68" borderId="117" applyNumberFormat="0" applyAlignment="0" applyProtection="0"/>
    <xf numFmtId="4" fontId="77" fillId="58" borderId="119">
      <alignment horizontal="right" vertical="center"/>
    </xf>
    <xf numFmtId="0" fontId="87" fillId="84" borderId="123" applyNumberFormat="0" applyFont="0" applyAlignment="0" applyProtection="0"/>
    <xf numFmtId="0" fontId="78" fillId="58" borderId="119">
      <alignment horizontal="right" vertical="center"/>
    </xf>
    <xf numFmtId="0" fontId="77" fillId="59" borderId="119">
      <alignment horizontal="right" vertical="center"/>
    </xf>
    <xf numFmtId="0" fontId="103" fillId="0" borderId="118" applyNumberFormat="0" applyFill="0" applyAlignment="0" applyProtection="0"/>
    <xf numFmtId="0" fontId="77" fillId="58" borderId="124">
      <alignment horizontal="right" vertical="center"/>
    </xf>
    <xf numFmtId="4" fontId="77" fillId="59" borderId="124">
      <alignment horizontal="right" vertical="center"/>
    </xf>
    <xf numFmtId="0" fontId="96" fillId="81" borderId="117" applyNumberFormat="0" applyAlignment="0" applyProtection="0"/>
    <xf numFmtId="0" fontId="104" fillId="0" borderId="118" applyNumberFormat="0" applyFill="0" applyAlignment="0" applyProtection="0"/>
    <xf numFmtId="0" fontId="87" fillId="84" borderId="115" applyNumberFormat="0" applyFont="0" applyAlignment="0" applyProtection="0"/>
    <xf numFmtId="0" fontId="10" fillId="84" borderId="115" applyNumberFormat="0" applyFont="0" applyAlignment="0" applyProtection="0"/>
    <xf numFmtId="0" fontId="95" fillId="81" borderId="121" applyNumberFormat="0" applyAlignment="0" applyProtection="0"/>
    <xf numFmtId="4" fontId="77" fillId="59" borderId="124">
      <alignment horizontal="right" vertical="center"/>
    </xf>
    <xf numFmtId="0" fontId="87" fillId="84" borderId="115" applyNumberFormat="0" applyFont="0" applyAlignment="0" applyProtection="0"/>
    <xf numFmtId="0" fontId="101" fillId="68" borderId="117" applyNumberFormat="0" applyAlignment="0" applyProtection="0"/>
    <xf numFmtId="0" fontId="96" fillId="81" borderId="117" applyNumberFormat="0" applyAlignment="0" applyProtection="0"/>
    <xf numFmtId="0" fontId="95" fillId="81" borderId="117" applyNumberFormat="0" applyAlignment="0" applyProtection="0"/>
    <xf numFmtId="0" fontId="77" fillId="58" borderId="119">
      <alignment horizontal="right" vertical="center"/>
    </xf>
    <xf numFmtId="0" fontId="92" fillId="81" borderId="116" applyNumberFormat="0" applyAlignment="0" applyProtection="0"/>
    <xf numFmtId="0" fontId="103" fillId="0" borderId="118" applyNumberFormat="0" applyFill="0" applyAlignment="0" applyProtection="0"/>
    <xf numFmtId="0" fontId="103" fillId="0" borderId="118" applyNumberFormat="0" applyFill="0" applyAlignment="0" applyProtection="0"/>
    <xf numFmtId="0" fontId="101" fillId="68" borderId="117" applyNumberFormat="0" applyAlignment="0" applyProtection="0"/>
    <xf numFmtId="0" fontId="77" fillId="59" borderId="124">
      <alignment horizontal="right" vertical="center"/>
    </xf>
    <xf numFmtId="0" fontId="77" fillId="59" borderId="119">
      <alignment horizontal="right" vertical="center"/>
    </xf>
    <xf numFmtId="0" fontId="101" fillId="68" borderId="121" applyNumberFormat="0" applyAlignment="0" applyProtection="0"/>
    <xf numFmtId="0" fontId="103" fillId="0" borderId="118" applyNumberFormat="0" applyFill="0" applyAlignment="0" applyProtection="0"/>
    <xf numFmtId="0" fontId="96" fillId="81" borderId="117" applyNumberFormat="0" applyAlignment="0" applyProtection="0"/>
    <xf numFmtId="0" fontId="96" fillId="81" borderId="117" applyNumberFormat="0" applyAlignment="0" applyProtection="0"/>
    <xf numFmtId="0" fontId="103" fillId="0" borderId="118" applyNumberFormat="0" applyFill="0" applyAlignment="0" applyProtection="0"/>
    <xf numFmtId="0" fontId="102" fillId="68" borderId="117" applyNumberFormat="0" applyAlignment="0" applyProtection="0"/>
    <xf numFmtId="0" fontId="91" fillId="81" borderId="116" applyNumberFormat="0" applyAlignment="0" applyProtection="0"/>
    <xf numFmtId="0" fontId="87" fillId="84" borderId="123" applyNumberFormat="0" applyFont="0" applyAlignment="0" applyProtection="0"/>
    <xf numFmtId="0" fontId="103" fillId="0" borderId="118" applyNumberFormat="0" applyFill="0" applyAlignment="0" applyProtection="0"/>
    <xf numFmtId="0" fontId="96" fillId="81" borderId="117" applyNumberFormat="0" applyAlignment="0" applyProtection="0"/>
    <xf numFmtId="0" fontId="102" fillId="68" borderId="121" applyNumberFormat="0" applyAlignment="0" applyProtection="0"/>
    <xf numFmtId="0" fontId="102" fillId="68" borderId="117" applyNumberFormat="0" applyAlignment="0" applyProtection="0"/>
    <xf numFmtId="0" fontId="92" fillId="81" borderId="120" applyNumberFormat="0" applyAlignment="0" applyProtection="0"/>
    <xf numFmtId="0" fontId="95" fillId="81" borderId="117" applyNumberFormat="0" applyAlignment="0" applyProtection="0"/>
    <xf numFmtId="0" fontId="91" fillId="81" borderId="116" applyNumberFormat="0" applyAlignment="0" applyProtection="0"/>
    <xf numFmtId="0" fontId="96" fillId="81" borderId="117" applyNumberFormat="0" applyAlignment="0" applyProtection="0"/>
    <xf numFmtId="4" fontId="77" fillId="59" borderId="119">
      <alignment horizontal="right" vertical="center"/>
    </xf>
    <xf numFmtId="0" fontId="92" fillId="81" borderId="120" applyNumberFormat="0" applyAlignment="0" applyProtection="0"/>
    <xf numFmtId="49" fontId="47" fillId="0" borderId="119" applyNumberFormat="0" applyFont="0" applyFill="0" applyBorder="0" applyProtection="0">
      <alignment horizontal="left" vertical="center" indent="2"/>
    </xf>
    <xf numFmtId="0" fontId="101" fillId="68" borderId="121" applyNumberFormat="0" applyAlignment="0" applyProtection="0"/>
    <xf numFmtId="0" fontId="87" fillId="84" borderId="115" applyNumberFormat="0" applyFont="0" applyAlignment="0" applyProtection="0"/>
    <xf numFmtId="0" fontId="78" fillId="58" borderId="124">
      <alignment horizontal="right" vertical="center"/>
    </xf>
    <xf numFmtId="0" fontId="102" fillId="68" borderId="117" applyNumberFormat="0" applyAlignment="0" applyProtection="0"/>
    <xf numFmtId="0" fontId="96" fillId="81" borderId="117" applyNumberFormat="0" applyAlignment="0" applyProtection="0"/>
    <xf numFmtId="0" fontId="96" fillId="81" borderId="117" applyNumberFormat="0" applyAlignment="0" applyProtection="0"/>
    <xf numFmtId="0" fontId="87" fillId="84" borderId="115" applyNumberFormat="0" applyFont="0" applyAlignment="0" applyProtection="0"/>
    <xf numFmtId="0" fontId="10" fillId="84" borderId="115" applyNumberFormat="0" applyFont="0" applyAlignment="0" applyProtection="0"/>
    <xf numFmtId="0" fontId="10" fillId="84" borderId="115" applyNumberFormat="0" applyFont="0" applyAlignment="0" applyProtection="0"/>
    <xf numFmtId="0" fontId="102" fillId="68" borderId="117" applyNumberFormat="0" applyAlignment="0" applyProtection="0"/>
    <xf numFmtId="0" fontId="103" fillId="0" borderId="118" applyNumberFormat="0" applyFill="0" applyAlignment="0" applyProtection="0"/>
    <xf numFmtId="0" fontId="102" fillId="68" borderId="117" applyNumberFormat="0" applyAlignment="0" applyProtection="0"/>
    <xf numFmtId="0" fontId="103" fillId="0" borderId="122" applyNumberFormat="0" applyFill="0" applyAlignment="0" applyProtection="0"/>
    <xf numFmtId="4" fontId="77" fillId="59" borderId="119">
      <alignment horizontal="right" vertical="center"/>
    </xf>
    <xf numFmtId="0" fontId="95" fillId="81" borderId="117" applyNumberFormat="0" applyAlignment="0" applyProtection="0"/>
    <xf numFmtId="0" fontId="104" fillId="0" borderId="118" applyNumberFormat="0" applyFill="0" applyAlignment="0" applyProtection="0"/>
    <xf numFmtId="171" fontId="47" fillId="62" borderId="119" applyNumberFormat="0" applyFont="0" applyBorder="0" applyAlignment="0" applyProtection="0">
      <alignment horizontal="right" vertical="center"/>
    </xf>
    <xf numFmtId="0" fontId="92" fillId="81" borderId="120" applyNumberFormat="0" applyAlignment="0" applyProtection="0"/>
    <xf numFmtId="0" fontId="104" fillId="0" borderId="118" applyNumberFormat="0" applyFill="0" applyAlignment="0" applyProtection="0"/>
    <xf numFmtId="0" fontId="92" fillId="81" borderId="116" applyNumberFormat="0" applyAlignment="0" applyProtection="0"/>
    <xf numFmtId="0" fontId="92" fillId="81" borderId="116" applyNumberFormat="0" applyAlignment="0" applyProtection="0"/>
    <xf numFmtId="0" fontId="92" fillId="81" borderId="120" applyNumberFormat="0" applyAlignment="0" applyProtection="0"/>
    <xf numFmtId="0" fontId="96" fillId="81" borderId="117" applyNumberFormat="0" applyAlignment="0" applyProtection="0"/>
    <xf numFmtId="49" fontId="76" fillId="0" borderId="124" applyNumberFormat="0" applyFill="0" applyBorder="0" applyProtection="0">
      <alignment horizontal="left" vertical="center"/>
    </xf>
    <xf numFmtId="0" fontId="102" fillId="68" borderId="117" applyNumberFormat="0" applyAlignment="0" applyProtection="0"/>
    <xf numFmtId="0" fontId="104" fillId="0" borderId="122" applyNumberFormat="0" applyFill="0" applyAlignment="0" applyProtection="0"/>
    <xf numFmtId="0" fontId="101" fillId="68" borderId="121" applyNumberFormat="0" applyAlignment="0" applyProtection="0"/>
    <xf numFmtId="4" fontId="77" fillId="58" borderId="124">
      <alignment horizontal="right" vertical="center"/>
    </xf>
    <xf numFmtId="0" fontId="104" fillId="0" borderId="118" applyNumberFormat="0" applyFill="0" applyAlignment="0" applyProtection="0"/>
    <xf numFmtId="0" fontId="92" fillId="81" borderId="116" applyNumberFormat="0" applyAlignment="0" applyProtection="0"/>
    <xf numFmtId="0" fontId="96" fillId="81" borderId="117" applyNumberFormat="0" applyAlignment="0" applyProtection="0"/>
    <xf numFmtId="0" fontId="95" fillId="81" borderId="121" applyNumberFormat="0" applyAlignment="0" applyProtection="0"/>
    <xf numFmtId="0" fontId="103" fillId="0" borderId="118" applyNumberFormat="0" applyFill="0" applyAlignment="0" applyProtection="0"/>
    <xf numFmtId="0" fontId="103" fillId="0" borderId="118" applyNumberFormat="0" applyFill="0" applyAlignment="0" applyProtection="0"/>
    <xf numFmtId="0" fontId="96" fillId="81" borderId="117" applyNumberFormat="0" applyAlignment="0" applyProtection="0"/>
    <xf numFmtId="0" fontId="104" fillId="0" borderId="118" applyNumberFormat="0" applyFill="0" applyAlignment="0" applyProtection="0"/>
    <xf numFmtId="0" fontId="92" fillId="81" borderId="116" applyNumberFormat="0" applyAlignment="0" applyProtection="0"/>
    <xf numFmtId="0" fontId="102" fillId="68" borderId="117" applyNumberFormat="0" applyAlignment="0" applyProtection="0"/>
    <xf numFmtId="0" fontId="96" fillId="81" borderId="117" applyNumberFormat="0" applyAlignment="0" applyProtection="0"/>
    <xf numFmtId="0" fontId="102" fillId="68" borderId="117" applyNumberFormat="0" applyAlignment="0" applyProtection="0"/>
    <xf numFmtId="0" fontId="77" fillId="59" borderId="119">
      <alignment horizontal="right" vertical="center"/>
    </xf>
    <xf numFmtId="0" fontId="78" fillId="58" borderId="119">
      <alignment horizontal="right" vertical="center"/>
    </xf>
    <xf numFmtId="4" fontId="77" fillId="59" borderId="119">
      <alignment horizontal="right" vertical="center"/>
    </xf>
    <xf numFmtId="0" fontId="10" fillId="84" borderId="123" applyNumberFormat="0" applyFont="0" applyAlignment="0" applyProtection="0"/>
    <xf numFmtId="0" fontId="10" fillId="84" borderId="123" applyNumberFormat="0" applyFont="0" applyAlignment="0" applyProtection="0"/>
    <xf numFmtId="0" fontId="96" fillId="81" borderId="121" applyNumberFormat="0" applyAlignment="0" applyProtection="0"/>
    <xf numFmtId="0" fontId="103" fillId="0" borderId="122" applyNumberFormat="0" applyFill="0" applyAlignment="0" applyProtection="0"/>
    <xf numFmtId="0" fontId="95" fillId="81" borderId="121" applyNumberFormat="0" applyAlignment="0" applyProtection="0"/>
    <xf numFmtId="0" fontId="95" fillId="81" borderId="121" applyNumberFormat="0" applyAlignment="0" applyProtection="0"/>
    <xf numFmtId="0" fontId="77" fillId="59" borderId="119">
      <alignment horizontal="right" vertical="center"/>
    </xf>
    <xf numFmtId="4" fontId="77" fillId="59" borderId="119">
      <alignment horizontal="right" vertical="center"/>
    </xf>
    <xf numFmtId="0" fontId="95" fillId="81" borderId="121" applyNumberFormat="0" applyAlignment="0" applyProtection="0"/>
    <xf numFmtId="0" fontId="103" fillId="0" borderId="118" applyNumberFormat="0" applyFill="0" applyAlignment="0" applyProtection="0"/>
    <xf numFmtId="0" fontId="102" fillId="68" borderId="117" applyNumberFormat="0" applyAlignment="0" applyProtection="0"/>
    <xf numFmtId="0" fontId="104" fillId="0" borderId="122" applyNumberFormat="0" applyFill="0" applyAlignment="0" applyProtection="0"/>
    <xf numFmtId="0" fontId="103" fillId="0" borderId="118" applyNumberFormat="0" applyFill="0" applyAlignment="0" applyProtection="0"/>
    <xf numFmtId="0" fontId="102" fillId="68" borderId="117" applyNumberFormat="0" applyAlignment="0" applyProtection="0"/>
    <xf numFmtId="0" fontId="92" fillId="81" borderId="116" applyNumberFormat="0" applyAlignment="0" applyProtection="0"/>
    <xf numFmtId="0" fontId="103" fillId="0" borderId="118" applyNumberFormat="0" applyFill="0" applyAlignment="0" applyProtection="0"/>
    <xf numFmtId="0" fontId="102" fillId="68" borderId="117" applyNumberFormat="0" applyAlignment="0" applyProtection="0"/>
    <xf numFmtId="0" fontId="104" fillId="0" borderId="118" applyNumberFormat="0" applyFill="0" applyAlignment="0" applyProtection="0"/>
    <xf numFmtId="0" fontId="95" fillId="81" borderId="121" applyNumberFormat="0" applyAlignment="0" applyProtection="0"/>
    <xf numFmtId="0" fontId="104" fillId="0" borderId="118" applyNumberFormat="0" applyFill="0" applyAlignment="0" applyProtection="0"/>
    <xf numFmtId="0" fontId="101" fillId="68" borderId="117" applyNumberFormat="0" applyAlignment="0" applyProtection="0"/>
    <xf numFmtId="0" fontId="87" fillId="84" borderId="115" applyNumberFormat="0" applyFont="0" applyAlignment="0" applyProtection="0"/>
    <xf numFmtId="0" fontId="95" fillId="81" borderId="117" applyNumberFormat="0" applyAlignment="0" applyProtection="0"/>
    <xf numFmtId="0" fontId="102" fillId="68" borderId="117" applyNumberFormat="0" applyAlignment="0" applyProtection="0"/>
    <xf numFmtId="0" fontId="101" fillId="68" borderId="117" applyNumberFormat="0" applyAlignment="0" applyProtection="0"/>
    <xf numFmtId="0" fontId="96" fillId="81" borderId="117" applyNumberFormat="0" applyAlignment="0" applyProtection="0"/>
    <xf numFmtId="0" fontId="104" fillId="0" borderId="122" applyNumberFormat="0" applyFill="0" applyAlignment="0" applyProtection="0"/>
    <xf numFmtId="0" fontId="92" fillId="81" borderId="116" applyNumberFormat="0" applyAlignment="0" applyProtection="0"/>
    <xf numFmtId="0" fontId="104" fillId="0" borderId="118" applyNumberFormat="0" applyFill="0" applyAlignment="0" applyProtection="0"/>
    <xf numFmtId="0" fontId="95" fillId="81" borderId="121" applyNumberFormat="0" applyAlignment="0" applyProtection="0"/>
    <xf numFmtId="0" fontId="104" fillId="0" borderId="118" applyNumberFormat="0" applyFill="0" applyAlignment="0" applyProtection="0"/>
    <xf numFmtId="0" fontId="91" fillId="81" borderId="120" applyNumberFormat="0" applyAlignment="0" applyProtection="0"/>
    <xf numFmtId="0" fontId="96" fillId="81" borderId="117" applyNumberFormat="0" applyAlignment="0" applyProtection="0"/>
    <xf numFmtId="0" fontId="92" fillId="81" borderId="116" applyNumberFormat="0" applyAlignment="0" applyProtection="0"/>
    <xf numFmtId="0" fontId="101" fillId="68" borderId="117" applyNumberFormat="0" applyAlignment="0" applyProtection="0"/>
    <xf numFmtId="0" fontId="103" fillId="0" borderId="118" applyNumberFormat="0" applyFill="0" applyAlignment="0" applyProtection="0"/>
    <xf numFmtId="0" fontId="10" fillId="84" borderId="115" applyNumberFormat="0" applyFont="0" applyAlignment="0" applyProtection="0"/>
    <xf numFmtId="0" fontId="104" fillId="0" borderId="118" applyNumberFormat="0" applyFill="0" applyAlignment="0" applyProtection="0"/>
    <xf numFmtId="4" fontId="77" fillId="58" borderId="119">
      <alignment horizontal="right" vertical="center"/>
    </xf>
    <xf numFmtId="0" fontId="95" fillId="81" borderId="117" applyNumberFormat="0" applyAlignment="0" applyProtection="0"/>
    <xf numFmtId="0" fontId="87" fillId="84" borderId="115" applyNumberFormat="0" applyFont="0" applyAlignment="0" applyProtection="0"/>
    <xf numFmtId="0" fontId="96" fillId="81" borderId="117" applyNumberFormat="0" applyAlignment="0" applyProtection="0"/>
    <xf numFmtId="0" fontId="92" fillId="81" borderId="116" applyNumberFormat="0" applyAlignment="0" applyProtection="0"/>
    <xf numFmtId="0" fontId="101" fillId="68" borderId="117" applyNumberFormat="0" applyAlignment="0" applyProtection="0"/>
    <xf numFmtId="0" fontId="96" fillId="81" borderId="117" applyNumberFormat="0" applyAlignment="0" applyProtection="0"/>
    <xf numFmtId="0" fontId="96" fillId="81" borderId="121" applyNumberFormat="0" applyAlignment="0" applyProtection="0"/>
    <xf numFmtId="0" fontId="92" fillId="81" borderId="116" applyNumberFormat="0" applyAlignment="0" applyProtection="0"/>
    <xf numFmtId="0" fontId="95" fillId="81" borderId="117" applyNumberFormat="0" applyAlignment="0" applyProtection="0"/>
    <xf numFmtId="0" fontId="87" fillId="84" borderId="123" applyNumberFormat="0" applyFont="0" applyAlignment="0" applyProtection="0"/>
    <xf numFmtId="0" fontId="92" fillId="81" borderId="116" applyNumberFormat="0" applyAlignment="0" applyProtection="0"/>
    <xf numFmtId="0" fontId="102" fillId="68" borderId="117" applyNumberFormat="0" applyAlignment="0" applyProtection="0"/>
    <xf numFmtId="0" fontId="103" fillId="0" borderId="118" applyNumberFormat="0" applyFill="0" applyAlignment="0" applyProtection="0"/>
    <xf numFmtId="0" fontId="96" fillId="81" borderId="117" applyNumberFormat="0" applyAlignment="0" applyProtection="0"/>
    <xf numFmtId="0" fontId="92" fillId="81" borderId="116" applyNumberFormat="0" applyAlignment="0" applyProtection="0"/>
    <xf numFmtId="0" fontId="77" fillId="59" borderId="124">
      <alignment horizontal="right" vertical="center"/>
    </xf>
    <xf numFmtId="0" fontId="95" fillId="81" borderId="117" applyNumberFormat="0" applyAlignment="0" applyProtection="0"/>
    <xf numFmtId="0" fontId="77" fillId="58" borderId="119">
      <alignment horizontal="right" vertical="center"/>
    </xf>
    <xf numFmtId="0" fontId="102" fillId="68" borderId="121" applyNumberFormat="0" applyAlignment="0" applyProtection="0"/>
    <xf numFmtId="4" fontId="47" fillId="0" borderId="119" applyFill="0" applyBorder="0" applyProtection="0">
      <alignment horizontal="right" vertical="center"/>
    </xf>
    <xf numFmtId="0" fontId="47" fillId="61" borderId="124"/>
    <xf numFmtId="0" fontId="95" fillId="81" borderId="117" applyNumberFormat="0" applyAlignment="0" applyProtection="0"/>
    <xf numFmtId="0" fontId="91" fillId="81" borderId="116" applyNumberFormat="0" applyAlignment="0" applyProtection="0"/>
    <xf numFmtId="0" fontId="95" fillId="81" borderId="121" applyNumberFormat="0" applyAlignment="0" applyProtection="0"/>
    <xf numFmtId="0" fontId="91" fillId="81" borderId="116" applyNumberFormat="0" applyAlignment="0" applyProtection="0"/>
    <xf numFmtId="0" fontId="103" fillId="0" borderId="118" applyNumberFormat="0" applyFill="0" applyAlignment="0" applyProtection="0"/>
    <xf numFmtId="0" fontId="103" fillId="0" borderId="118" applyNumberFormat="0" applyFill="0" applyAlignment="0" applyProtection="0"/>
    <xf numFmtId="0" fontId="102" fillId="68" borderId="117" applyNumberFormat="0" applyAlignment="0" applyProtection="0"/>
    <xf numFmtId="0" fontId="77" fillId="58" borderId="119">
      <alignment horizontal="right" vertical="center"/>
    </xf>
    <xf numFmtId="0" fontId="101" fillId="68" borderId="117" applyNumberFormat="0" applyAlignment="0" applyProtection="0"/>
    <xf numFmtId="0" fontId="103" fillId="0" borderId="118" applyNumberFormat="0" applyFill="0" applyAlignment="0" applyProtection="0"/>
    <xf numFmtId="0" fontId="87" fillId="84" borderId="115" applyNumberFormat="0" applyFont="0" applyAlignment="0" applyProtection="0"/>
    <xf numFmtId="0" fontId="87" fillId="84" borderId="115" applyNumberFormat="0" applyFont="0" applyAlignment="0" applyProtection="0"/>
    <xf numFmtId="0" fontId="91" fillId="81" borderId="116" applyNumberFormat="0" applyAlignment="0" applyProtection="0"/>
    <xf numFmtId="0" fontId="95" fillId="81" borderId="121" applyNumberFormat="0" applyAlignment="0" applyProtection="0"/>
    <xf numFmtId="0" fontId="87" fillId="84" borderId="115" applyNumberFormat="0" applyFont="0" applyAlignment="0" applyProtection="0"/>
    <xf numFmtId="0" fontId="102" fillId="68" borderId="117" applyNumberFormat="0" applyAlignment="0" applyProtection="0"/>
    <xf numFmtId="0" fontId="103" fillId="0" borderId="118" applyNumberFormat="0" applyFill="0" applyAlignment="0" applyProtection="0"/>
    <xf numFmtId="0" fontId="101" fillId="68" borderId="117" applyNumberFormat="0" applyAlignment="0" applyProtection="0"/>
    <xf numFmtId="0" fontId="96" fillId="81" borderId="117" applyNumberFormat="0" applyAlignment="0" applyProtection="0"/>
    <xf numFmtId="0" fontId="104" fillId="0" borderId="118" applyNumberFormat="0" applyFill="0" applyAlignment="0" applyProtection="0"/>
    <xf numFmtId="0" fontId="87" fillId="84" borderId="123" applyNumberFormat="0" applyFont="0" applyAlignment="0" applyProtection="0"/>
    <xf numFmtId="0" fontId="104" fillId="0" borderId="118" applyNumberFormat="0" applyFill="0" applyAlignment="0" applyProtection="0"/>
    <xf numFmtId="0" fontId="104" fillId="0" borderId="118" applyNumberFormat="0" applyFill="0" applyAlignment="0" applyProtection="0"/>
    <xf numFmtId="49" fontId="47" fillId="0" borderId="124" applyNumberFormat="0" applyFont="0" applyFill="0" applyBorder="0" applyProtection="0">
      <alignment horizontal="left" vertical="center" indent="2"/>
    </xf>
    <xf numFmtId="0" fontId="103" fillId="0" borderId="118" applyNumberFormat="0" applyFill="0" applyAlignment="0" applyProtection="0"/>
    <xf numFmtId="0" fontId="104" fillId="0" borderId="122" applyNumberFormat="0" applyFill="0" applyAlignment="0" applyProtection="0"/>
    <xf numFmtId="0" fontId="91" fillId="81" borderId="116" applyNumberFormat="0" applyAlignment="0" applyProtection="0"/>
    <xf numFmtId="49" fontId="47" fillId="0" borderId="119" applyNumberFormat="0" applyFont="0" applyFill="0" applyBorder="0" applyProtection="0">
      <alignment horizontal="left" vertical="center" indent="2"/>
    </xf>
    <xf numFmtId="0" fontId="103" fillId="0" borderId="122" applyNumberFormat="0" applyFill="0" applyAlignment="0" applyProtection="0"/>
    <xf numFmtId="0" fontId="92" fillId="81" borderId="116" applyNumberFormat="0" applyAlignment="0" applyProtection="0"/>
    <xf numFmtId="0" fontId="95" fillId="81" borderId="117" applyNumberFormat="0" applyAlignment="0" applyProtection="0"/>
    <xf numFmtId="0" fontId="102" fillId="68" borderId="121" applyNumberFormat="0" applyAlignment="0" applyProtection="0"/>
    <xf numFmtId="0" fontId="91" fillId="81" borderId="120" applyNumberFormat="0" applyAlignment="0" applyProtection="0"/>
    <xf numFmtId="0" fontId="47" fillId="0" borderId="124" applyNumberFormat="0" applyFill="0" applyAlignment="0" applyProtection="0"/>
    <xf numFmtId="4" fontId="78" fillId="58" borderId="119">
      <alignment horizontal="right" vertical="center"/>
    </xf>
    <xf numFmtId="0" fontId="96" fillId="81" borderId="117" applyNumberFormat="0" applyAlignment="0" applyProtection="0"/>
    <xf numFmtId="0" fontId="92" fillId="81" borderId="120" applyNumberFormat="0" applyAlignment="0" applyProtection="0"/>
    <xf numFmtId="0" fontId="104" fillId="0" borderId="122" applyNumberFormat="0" applyFill="0" applyAlignment="0" applyProtection="0"/>
    <xf numFmtId="0" fontId="104" fillId="0" borderId="118" applyNumberFormat="0" applyFill="0" applyAlignment="0" applyProtection="0"/>
    <xf numFmtId="0" fontId="102" fillId="68" borderId="121" applyNumberFormat="0" applyAlignment="0" applyProtection="0"/>
    <xf numFmtId="0" fontId="95" fillId="81" borderId="117" applyNumberFormat="0" applyAlignment="0" applyProtection="0"/>
    <xf numFmtId="0" fontId="96" fillId="81" borderId="117" applyNumberFormat="0" applyAlignment="0" applyProtection="0"/>
    <xf numFmtId="0" fontId="77" fillId="59" borderId="119">
      <alignment horizontal="right" vertical="center"/>
    </xf>
    <xf numFmtId="0" fontId="101" fillId="68" borderId="117" applyNumberFormat="0" applyAlignment="0" applyProtection="0"/>
    <xf numFmtId="0" fontId="95" fillId="81" borderId="121" applyNumberFormat="0" applyAlignment="0" applyProtection="0"/>
    <xf numFmtId="0" fontId="91" fillId="81" borderId="120" applyNumberFormat="0" applyAlignment="0" applyProtection="0"/>
    <xf numFmtId="4" fontId="77" fillId="58" borderId="119">
      <alignment horizontal="right" vertical="center"/>
    </xf>
    <xf numFmtId="0" fontId="92" fillId="81" borderId="116" applyNumberFormat="0" applyAlignment="0" applyProtection="0"/>
    <xf numFmtId="4" fontId="77" fillId="59" borderId="124">
      <alignment horizontal="right" vertical="center"/>
    </xf>
    <xf numFmtId="4" fontId="77" fillId="59" borderId="119">
      <alignment horizontal="right" vertical="center"/>
    </xf>
    <xf numFmtId="0" fontId="104" fillId="0" borderId="122" applyNumberFormat="0" applyFill="0" applyAlignment="0" applyProtection="0"/>
    <xf numFmtId="0" fontId="103" fillId="0" borderId="118" applyNumberFormat="0" applyFill="0" applyAlignment="0" applyProtection="0"/>
    <xf numFmtId="0" fontId="103" fillId="0" borderId="122" applyNumberFormat="0" applyFill="0" applyAlignment="0" applyProtection="0"/>
    <xf numFmtId="0" fontId="77" fillId="58" borderId="119">
      <alignment horizontal="right" vertical="center"/>
    </xf>
    <xf numFmtId="0" fontId="87" fillId="84" borderId="115" applyNumberFormat="0" applyFont="0" applyAlignment="0" applyProtection="0"/>
    <xf numFmtId="0" fontId="10" fillId="84" borderId="115" applyNumberFormat="0" applyFont="0" applyAlignment="0" applyProtection="0"/>
    <xf numFmtId="0" fontId="87" fillId="84" borderId="115" applyNumberFormat="0" applyFont="0" applyAlignment="0" applyProtection="0"/>
    <xf numFmtId="0" fontId="95" fillId="81" borderId="117" applyNumberFormat="0" applyAlignment="0" applyProtection="0"/>
    <xf numFmtId="0" fontId="102" fillId="68" borderId="117" applyNumberFormat="0" applyAlignment="0" applyProtection="0"/>
    <xf numFmtId="0" fontId="92" fillId="81" borderId="116" applyNumberFormat="0" applyAlignment="0" applyProtection="0"/>
    <xf numFmtId="0" fontId="101" fillId="68" borderId="117" applyNumberFormat="0" applyAlignment="0" applyProtection="0"/>
    <xf numFmtId="0" fontId="92" fillId="81" borderId="116" applyNumberFormat="0" applyAlignment="0" applyProtection="0"/>
    <xf numFmtId="4" fontId="77" fillId="59" borderId="124">
      <alignment horizontal="right" vertical="center"/>
    </xf>
    <xf numFmtId="0" fontId="96" fillId="81" borderId="121" applyNumberFormat="0" applyAlignment="0" applyProtection="0"/>
    <xf numFmtId="0" fontId="102" fillId="68" borderId="121" applyNumberFormat="0" applyAlignment="0" applyProtection="0"/>
    <xf numFmtId="0" fontId="95" fillId="81" borderId="117" applyNumberFormat="0" applyAlignment="0" applyProtection="0"/>
    <xf numFmtId="0" fontId="77" fillId="58" borderId="119">
      <alignment horizontal="right" vertical="center"/>
    </xf>
    <xf numFmtId="0" fontId="101" fillId="68" borderId="121" applyNumberFormat="0" applyAlignment="0" applyProtection="0"/>
    <xf numFmtId="0" fontId="102" fillId="68" borderId="121" applyNumberFormat="0" applyAlignment="0" applyProtection="0"/>
    <xf numFmtId="0" fontId="104" fillId="0" borderId="122" applyNumberFormat="0" applyFill="0" applyAlignment="0" applyProtection="0"/>
    <xf numFmtId="0" fontId="78" fillId="58" borderId="119">
      <alignment horizontal="right" vertical="center"/>
    </xf>
    <xf numFmtId="0" fontId="101" fillId="68" borderId="117" applyNumberFormat="0" applyAlignment="0" applyProtection="0"/>
    <xf numFmtId="0" fontId="101" fillId="68" borderId="117" applyNumberFormat="0" applyAlignment="0" applyProtection="0"/>
    <xf numFmtId="0" fontId="91" fillId="81" borderId="120" applyNumberFormat="0" applyAlignment="0" applyProtection="0"/>
    <xf numFmtId="0" fontId="91" fillId="81" borderId="116" applyNumberFormat="0" applyAlignment="0" applyProtection="0"/>
    <xf numFmtId="0" fontId="102" fillId="68" borderId="117" applyNumberFormat="0" applyAlignment="0" applyProtection="0"/>
    <xf numFmtId="0" fontId="104" fillId="0" borderId="118" applyNumberFormat="0" applyFill="0" applyAlignment="0" applyProtection="0"/>
    <xf numFmtId="0" fontId="101" fillId="68" borderId="117" applyNumberFormat="0" applyAlignment="0" applyProtection="0"/>
    <xf numFmtId="0" fontId="96" fillId="81" borderId="117" applyNumberFormat="0" applyAlignment="0" applyProtection="0"/>
    <xf numFmtId="0" fontId="103" fillId="0" borderId="122" applyNumberFormat="0" applyFill="0" applyAlignment="0" applyProtection="0"/>
    <xf numFmtId="0" fontId="102" fillId="68" borderId="117" applyNumberFormat="0" applyAlignment="0" applyProtection="0"/>
    <xf numFmtId="49" fontId="47" fillId="0" borderId="119" applyNumberFormat="0" applyFont="0" applyFill="0" applyBorder="0" applyProtection="0">
      <alignment horizontal="left" vertical="center" indent="2"/>
    </xf>
    <xf numFmtId="0" fontId="103" fillId="0" borderId="118" applyNumberFormat="0" applyFill="0" applyAlignment="0" applyProtection="0"/>
    <xf numFmtId="0" fontId="77" fillId="59" borderId="119">
      <alignment horizontal="right" vertical="center"/>
    </xf>
    <xf numFmtId="0" fontId="78" fillId="58" borderId="119">
      <alignment horizontal="right" vertical="center"/>
    </xf>
    <xf numFmtId="4" fontId="77" fillId="59" borderId="119">
      <alignment horizontal="right" vertical="center"/>
    </xf>
    <xf numFmtId="0" fontId="102" fillId="68" borderId="121" applyNumberFormat="0" applyAlignment="0" applyProtection="0"/>
    <xf numFmtId="0" fontId="92" fillId="81" borderId="120" applyNumberFormat="0" applyAlignment="0" applyProtection="0"/>
    <xf numFmtId="0" fontId="92" fillId="81" borderId="116" applyNumberFormat="0" applyAlignment="0" applyProtection="0"/>
    <xf numFmtId="0" fontId="95" fillId="81" borderId="121" applyNumberFormat="0" applyAlignment="0" applyProtection="0"/>
    <xf numFmtId="0" fontId="96" fillId="81" borderId="121" applyNumberFormat="0" applyAlignment="0" applyProtection="0"/>
    <xf numFmtId="0" fontId="91" fillId="81" borderId="116" applyNumberFormat="0" applyAlignment="0" applyProtection="0"/>
    <xf numFmtId="0" fontId="92" fillId="81" borderId="116" applyNumberFormat="0" applyAlignment="0" applyProtection="0"/>
    <xf numFmtId="4" fontId="47" fillId="0" borderId="124" applyFill="0" applyBorder="0" applyProtection="0">
      <alignment horizontal="right" vertical="center"/>
    </xf>
    <xf numFmtId="0" fontId="103" fillId="0" borderId="118" applyNumberFormat="0" applyFill="0" applyAlignment="0" applyProtection="0"/>
    <xf numFmtId="0" fontId="91" fillId="81" borderId="116" applyNumberFormat="0" applyAlignment="0" applyProtection="0"/>
    <xf numFmtId="0" fontId="77" fillId="59" borderId="119">
      <alignment horizontal="right" vertical="center"/>
    </xf>
    <xf numFmtId="0" fontId="96" fillId="81" borderId="117" applyNumberFormat="0" applyAlignment="0" applyProtection="0"/>
    <xf numFmtId="4" fontId="78" fillId="58" borderId="119">
      <alignment horizontal="right" vertical="center"/>
    </xf>
    <xf numFmtId="0" fontId="103" fillId="0" borderId="118" applyNumberFormat="0" applyFill="0" applyAlignment="0" applyProtection="0"/>
    <xf numFmtId="0" fontId="103" fillId="0" borderId="118" applyNumberFormat="0" applyFill="0" applyAlignment="0" applyProtection="0"/>
    <xf numFmtId="0" fontId="77" fillId="59" borderId="119">
      <alignment horizontal="right" vertical="center"/>
    </xf>
    <xf numFmtId="0" fontId="102" fillId="68" borderId="117" applyNumberFormat="0" applyAlignment="0" applyProtection="0"/>
    <xf numFmtId="4" fontId="77" fillId="59" borderId="119">
      <alignment horizontal="right" vertical="center"/>
    </xf>
    <xf numFmtId="0" fontId="77" fillId="59" borderId="119">
      <alignment horizontal="right" vertical="center"/>
    </xf>
    <xf numFmtId="0" fontId="78" fillId="58" borderId="119">
      <alignment horizontal="right" vertical="center"/>
    </xf>
    <xf numFmtId="0" fontId="92" fillId="81" borderId="116" applyNumberFormat="0" applyAlignment="0" applyProtection="0"/>
    <xf numFmtId="0" fontId="77" fillId="58" borderId="119">
      <alignment horizontal="right" vertical="center"/>
    </xf>
    <xf numFmtId="0" fontId="104" fillId="0" borderId="118" applyNumberFormat="0" applyFill="0" applyAlignment="0" applyProtection="0"/>
    <xf numFmtId="49" fontId="47" fillId="0" borderId="119" applyNumberFormat="0" applyFont="0" applyFill="0" applyBorder="0" applyProtection="0">
      <alignment horizontal="left" vertical="center" indent="2"/>
    </xf>
    <xf numFmtId="0" fontId="104" fillId="0" borderId="118" applyNumberFormat="0" applyFill="0" applyAlignment="0" applyProtection="0"/>
    <xf numFmtId="0" fontId="78" fillId="58" borderId="124">
      <alignment horizontal="right" vertical="center"/>
    </xf>
    <xf numFmtId="0" fontId="92" fillId="81" borderId="116" applyNumberFormat="0" applyAlignment="0" applyProtection="0"/>
    <xf numFmtId="0" fontId="104" fillId="0" borderId="118" applyNumberFormat="0" applyFill="0" applyAlignment="0" applyProtection="0"/>
    <xf numFmtId="0" fontId="96" fillId="81" borderId="117" applyNumberFormat="0" applyAlignment="0" applyProtection="0"/>
    <xf numFmtId="0" fontId="102" fillId="68" borderId="117" applyNumberFormat="0" applyAlignment="0" applyProtection="0"/>
    <xf numFmtId="0" fontId="95" fillId="81" borderId="117" applyNumberFormat="0" applyAlignment="0" applyProtection="0"/>
    <xf numFmtId="0" fontId="95" fillId="81" borderId="117" applyNumberFormat="0" applyAlignment="0" applyProtection="0"/>
    <xf numFmtId="0" fontId="92" fillId="81" borderId="116" applyNumberFormat="0" applyAlignment="0" applyProtection="0"/>
    <xf numFmtId="0" fontId="91" fillId="81" borderId="120" applyNumberFormat="0" applyAlignment="0" applyProtection="0"/>
    <xf numFmtId="0" fontId="104" fillId="0" borderId="118" applyNumberFormat="0" applyFill="0" applyAlignment="0" applyProtection="0"/>
    <xf numFmtId="0" fontId="102" fillId="68" borderId="121" applyNumberFormat="0" applyAlignment="0" applyProtection="0"/>
    <xf numFmtId="0" fontId="104" fillId="0" borderId="122" applyNumberFormat="0" applyFill="0" applyAlignment="0" applyProtection="0"/>
    <xf numFmtId="0" fontId="77" fillId="58" borderId="124">
      <alignment horizontal="right" vertical="center"/>
    </xf>
    <xf numFmtId="0" fontId="103" fillId="0" borderId="122" applyNumberFormat="0" applyFill="0" applyAlignment="0" applyProtection="0"/>
    <xf numFmtId="0" fontId="91" fillId="81" borderId="116" applyNumberFormat="0" applyAlignment="0" applyProtection="0"/>
    <xf numFmtId="0" fontId="91" fillId="81" borderId="116" applyNumberFormat="0" applyAlignment="0" applyProtection="0"/>
    <xf numFmtId="0" fontId="103" fillId="0" borderId="122" applyNumberFormat="0" applyFill="0" applyAlignment="0" applyProtection="0"/>
    <xf numFmtId="0" fontId="102" fillId="68" borderId="121" applyNumberFormat="0" applyAlignment="0" applyProtection="0"/>
    <xf numFmtId="0" fontId="10" fillId="84" borderId="123" applyNumberFormat="0" applyFont="0" applyAlignment="0" applyProtection="0"/>
    <xf numFmtId="0" fontId="104" fillId="0" borderId="122" applyNumberFormat="0" applyFill="0" applyAlignment="0" applyProtection="0"/>
    <xf numFmtId="0" fontId="78" fillId="58" borderId="124">
      <alignment horizontal="right" vertical="center"/>
    </xf>
    <xf numFmtId="4" fontId="77" fillId="58" borderId="124">
      <alignment horizontal="right" vertical="center"/>
    </xf>
    <xf numFmtId="0" fontId="92" fillId="81" borderId="120" applyNumberFormat="0" applyAlignment="0" applyProtection="0"/>
    <xf numFmtId="4" fontId="78" fillId="58" borderId="119">
      <alignment horizontal="right" vertical="center"/>
    </xf>
    <xf numFmtId="4" fontId="77" fillId="59" borderId="119">
      <alignment horizontal="right" vertical="center"/>
    </xf>
    <xf numFmtId="0" fontId="102" fillId="68" borderId="121" applyNumberFormat="0" applyAlignment="0" applyProtection="0"/>
    <xf numFmtId="0" fontId="96" fillId="81" borderId="121" applyNumberFormat="0" applyAlignment="0" applyProtection="0"/>
    <xf numFmtId="0" fontId="101" fillId="68" borderId="121" applyNumberFormat="0" applyAlignment="0" applyProtection="0"/>
    <xf numFmtId="0" fontId="103" fillId="0" borderId="122" applyNumberFormat="0" applyFill="0" applyAlignment="0" applyProtection="0"/>
    <xf numFmtId="0" fontId="104" fillId="0" borderId="122" applyNumberFormat="0" applyFill="0" applyAlignment="0" applyProtection="0"/>
    <xf numFmtId="0" fontId="47" fillId="61" borderId="119"/>
    <xf numFmtId="0" fontId="77" fillId="59" borderId="124">
      <alignment horizontal="right" vertical="center"/>
    </xf>
    <xf numFmtId="0" fontId="96" fillId="81" borderId="121" applyNumberFormat="0" applyAlignment="0" applyProtection="0"/>
    <xf numFmtId="0" fontId="92" fillId="81" borderId="120" applyNumberFormat="0" applyAlignment="0" applyProtection="0"/>
    <xf numFmtId="49" fontId="47" fillId="0" borderId="119" applyNumberFormat="0" applyFont="0" applyFill="0" applyBorder="0" applyProtection="0">
      <alignment horizontal="left" vertical="center" indent="2"/>
    </xf>
    <xf numFmtId="0" fontId="78" fillId="58" borderId="124">
      <alignment horizontal="right" vertical="center"/>
    </xf>
    <xf numFmtId="0" fontId="95" fillId="81" borderId="121" applyNumberFormat="0" applyAlignment="0" applyProtection="0"/>
    <xf numFmtId="0" fontId="101" fillId="68" borderId="121"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96" fillId="81" borderId="117" applyNumberFormat="0" applyAlignment="0" applyProtection="0"/>
    <xf numFmtId="0" fontId="101" fillId="68" borderId="117" applyNumberFormat="0" applyAlignment="0" applyProtection="0"/>
    <xf numFmtId="0" fontId="103" fillId="0" borderId="122" applyNumberFormat="0" applyFill="0" applyAlignment="0" applyProtection="0"/>
    <xf numFmtId="0" fontId="101" fillId="68" borderId="117" applyNumberFormat="0" applyAlignment="0" applyProtection="0"/>
    <xf numFmtId="0" fontId="104" fillId="0" borderId="118" applyNumberFormat="0" applyFill="0" applyAlignment="0" applyProtection="0"/>
    <xf numFmtId="4" fontId="77" fillId="59" borderId="119">
      <alignment horizontal="right" vertical="center"/>
    </xf>
    <xf numFmtId="0" fontId="92" fillId="81" borderId="120" applyNumberFormat="0" applyAlignment="0" applyProtection="0"/>
    <xf numFmtId="0" fontId="95" fillId="81" borderId="117" applyNumberFormat="0" applyAlignment="0" applyProtection="0"/>
    <xf numFmtId="0" fontId="96" fillId="81" borderId="117" applyNumberFormat="0" applyAlignment="0" applyProtection="0"/>
    <xf numFmtId="0" fontId="92" fillId="81" borderId="116" applyNumberFormat="0" applyAlignment="0" applyProtection="0"/>
    <xf numFmtId="0" fontId="95" fillId="81" borderId="117" applyNumberFormat="0" applyAlignment="0" applyProtection="0"/>
    <xf numFmtId="0" fontId="95" fillId="81" borderId="121" applyNumberFormat="0" applyAlignment="0" applyProtection="0"/>
    <xf numFmtId="0" fontId="101" fillId="68" borderId="117" applyNumberFormat="0" applyAlignment="0" applyProtection="0"/>
    <xf numFmtId="0" fontId="102" fillId="68" borderId="121" applyNumberFormat="0" applyAlignment="0" applyProtection="0"/>
    <xf numFmtId="0" fontId="96" fillId="81" borderId="117" applyNumberFormat="0" applyAlignment="0" applyProtection="0"/>
    <xf numFmtId="0" fontId="91" fillId="81" borderId="116" applyNumberFormat="0" applyAlignment="0" applyProtection="0"/>
    <xf numFmtId="0" fontId="96" fillId="81" borderId="117" applyNumberFormat="0" applyAlignment="0" applyProtection="0"/>
    <xf numFmtId="0" fontId="104" fillId="0" borderId="118" applyNumberFormat="0" applyFill="0" applyAlignment="0" applyProtection="0"/>
    <xf numFmtId="0" fontId="103" fillId="0" borderId="118" applyNumberFormat="0" applyFill="0" applyAlignment="0" applyProtection="0"/>
    <xf numFmtId="0" fontId="77" fillId="59" borderId="119">
      <alignment horizontal="right" vertical="center"/>
    </xf>
    <xf numFmtId="0" fontId="102" fillId="68" borderId="117" applyNumberFormat="0" applyAlignment="0" applyProtection="0"/>
    <xf numFmtId="4" fontId="77" fillId="59" borderId="119">
      <alignment horizontal="right" vertical="center"/>
    </xf>
    <xf numFmtId="0" fontId="92" fillId="81" borderId="116" applyNumberFormat="0" applyAlignment="0" applyProtection="0"/>
    <xf numFmtId="0" fontId="92" fillId="81" borderId="116" applyNumberFormat="0" applyAlignment="0" applyProtection="0"/>
    <xf numFmtId="0" fontId="78" fillId="58" borderId="119">
      <alignment horizontal="right" vertical="center"/>
    </xf>
    <xf numFmtId="0" fontId="78" fillId="58" borderId="119">
      <alignment horizontal="right" vertical="center"/>
    </xf>
    <xf numFmtId="0" fontId="92" fillId="81" borderId="116" applyNumberFormat="0" applyAlignment="0" applyProtection="0"/>
    <xf numFmtId="4" fontId="77" fillId="58" borderId="119">
      <alignment horizontal="right" vertical="center"/>
    </xf>
    <xf numFmtId="0" fontId="104" fillId="0" borderId="118" applyNumberFormat="0" applyFill="0" applyAlignment="0" applyProtection="0"/>
    <xf numFmtId="49" fontId="47" fillId="0" borderId="119" applyNumberFormat="0" applyFont="0" applyFill="0" applyBorder="0" applyProtection="0">
      <alignment horizontal="left" vertical="center" indent="2"/>
    </xf>
    <xf numFmtId="0" fontId="104" fillId="0" borderId="118" applyNumberFormat="0" applyFill="0" applyAlignment="0" applyProtection="0"/>
    <xf numFmtId="0" fontId="92" fillId="81" borderId="116" applyNumberFormat="0" applyAlignment="0" applyProtection="0"/>
    <xf numFmtId="0" fontId="103" fillId="0" borderId="118" applyNumberFormat="0" applyFill="0" applyAlignment="0" applyProtection="0"/>
    <xf numFmtId="0" fontId="102" fillId="68" borderId="117" applyNumberFormat="0" applyAlignment="0" applyProtection="0"/>
    <xf numFmtId="0" fontId="102" fillId="68" borderId="117" applyNumberFormat="0" applyAlignment="0" applyProtection="0"/>
    <xf numFmtId="0" fontId="103" fillId="0" borderId="118" applyNumberFormat="0" applyFill="0" applyAlignment="0" applyProtection="0"/>
    <xf numFmtId="0" fontId="95" fillId="81" borderId="117" applyNumberFormat="0" applyAlignment="0" applyProtection="0"/>
    <xf numFmtId="0" fontId="96" fillId="81" borderId="117" applyNumberFormat="0" applyAlignment="0" applyProtection="0"/>
    <xf numFmtId="0" fontId="95" fillId="81" borderId="117" applyNumberFormat="0" applyAlignment="0" applyProtection="0"/>
    <xf numFmtId="0" fontId="96" fillId="81" borderId="117" applyNumberFormat="0" applyAlignment="0" applyProtection="0"/>
    <xf numFmtId="0" fontId="95" fillId="81" borderId="117" applyNumberFormat="0" applyAlignment="0" applyProtection="0"/>
    <xf numFmtId="0" fontId="102" fillId="68" borderId="117" applyNumberFormat="0" applyAlignment="0" applyProtection="0"/>
    <xf numFmtId="0" fontId="103" fillId="0" borderId="118" applyNumberFormat="0" applyFill="0" applyAlignment="0" applyProtection="0"/>
    <xf numFmtId="0" fontId="104" fillId="0" borderId="118" applyNumberFormat="0" applyFill="0" applyAlignment="0" applyProtection="0"/>
    <xf numFmtId="4" fontId="78" fillId="58" borderId="124">
      <alignment horizontal="right" vertical="center"/>
    </xf>
    <xf numFmtId="0" fontId="104" fillId="0" borderId="118" applyNumberFormat="0" applyFill="0" applyAlignment="0" applyProtection="0"/>
    <xf numFmtId="0" fontId="103" fillId="0" borderId="122" applyNumberFormat="0" applyFill="0" applyAlignment="0" applyProtection="0"/>
    <xf numFmtId="0" fontId="77" fillId="59" borderId="124">
      <alignment horizontal="right" vertical="center"/>
    </xf>
    <xf numFmtId="0" fontId="104" fillId="0" borderId="122" applyNumberFormat="0" applyFill="0" applyAlignment="0" applyProtection="0"/>
    <xf numFmtId="0" fontId="96" fillId="81" borderId="121" applyNumberFormat="0" applyAlignment="0" applyProtection="0"/>
    <xf numFmtId="0" fontId="103" fillId="0" borderId="122" applyNumberFormat="0" applyFill="0" applyAlignment="0" applyProtection="0"/>
    <xf numFmtId="0" fontId="103" fillId="0" borderId="122" applyNumberFormat="0" applyFill="0" applyAlignment="0" applyProtection="0"/>
    <xf numFmtId="0" fontId="95" fillId="81" borderId="117" applyNumberFormat="0" applyAlignment="0" applyProtection="0"/>
    <xf numFmtId="0" fontId="102" fillId="68" borderId="117" applyNumberFormat="0" applyAlignment="0" applyProtection="0"/>
    <xf numFmtId="0" fontId="103" fillId="0" borderId="118" applyNumberFormat="0" applyFill="0" applyAlignment="0" applyProtection="0"/>
    <xf numFmtId="0" fontId="104" fillId="0" borderId="118" applyNumberFormat="0" applyFill="0" applyAlignment="0" applyProtection="0"/>
    <xf numFmtId="0" fontId="96" fillId="81" borderId="117" applyNumberFormat="0" applyAlignment="0" applyProtection="0"/>
    <xf numFmtId="0" fontId="102" fillId="68" borderId="117" applyNumberFormat="0" applyAlignment="0" applyProtection="0"/>
    <xf numFmtId="0" fontId="95" fillId="81" borderId="117" applyNumberFormat="0" applyAlignment="0" applyProtection="0"/>
    <xf numFmtId="0" fontId="92" fillId="81" borderId="116" applyNumberFormat="0" applyAlignment="0" applyProtection="0"/>
    <xf numFmtId="0" fontId="103" fillId="0" borderId="118" applyNumberFormat="0" applyFill="0" applyAlignment="0" applyProtection="0"/>
    <xf numFmtId="4" fontId="77" fillId="58" borderId="119">
      <alignment horizontal="right" vertical="center"/>
    </xf>
    <xf numFmtId="0" fontId="78" fillId="58" borderId="119">
      <alignment horizontal="right" vertical="center"/>
    </xf>
    <xf numFmtId="0" fontId="104" fillId="0" borderId="118" applyNumberFormat="0" applyFill="0" applyAlignment="0" applyProtection="0"/>
    <xf numFmtId="0" fontId="104" fillId="0" borderId="122" applyNumberFormat="0" applyFill="0" applyAlignment="0" applyProtection="0"/>
    <xf numFmtId="0" fontId="102" fillId="68" borderId="117" applyNumberFormat="0" applyAlignment="0" applyProtection="0"/>
    <xf numFmtId="0" fontId="92" fillId="81" borderId="116" applyNumberFormat="0" applyAlignment="0" applyProtection="0"/>
    <xf numFmtId="0" fontId="103" fillId="0" borderId="118" applyNumberFormat="0" applyFill="0" applyAlignment="0" applyProtection="0"/>
    <xf numFmtId="0" fontId="92" fillId="81" borderId="116" applyNumberFormat="0" applyAlignment="0" applyProtection="0"/>
    <xf numFmtId="0" fontId="96" fillId="81" borderId="117" applyNumberFormat="0" applyAlignment="0" applyProtection="0"/>
    <xf numFmtId="0" fontId="102" fillId="68" borderId="117" applyNumberFormat="0" applyAlignment="0" applyProtection="0"/>
    <xf numFmtId="0" fontId="95" fillId="81" borderId="117" applyNumberFormat="0" applyAlignment="0" applyProtection="0"/>
    <xf numFmtId="0" fontId="95" fillId="81" borderId="117" applyNumberFormat="0" applyAlignment="0" applyProtection="0"/>
    <xf numFmtId="0" fontId="96" fillId="81" borderId="117" applyNumberFormat="0" applyAlignment="0" applyProtection="0"/>
    <xf numFmtId="0" fontId="92" fillId="81" borderId="116"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102"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95" fillId="81" borderId="117" applyNumberFormat="0" applyAlignment="0" applyProtection="0"/>
    <xf numFmtId="0" fontId="96" fillId="81" borderId="117" applyNumberFormat="0" applyAlignment="0" applyProtection="0"/>
    <xf numFmtId="0" fontId="95" fillId="81" borderId="117" applyNumberFormat="0" applyAlignment="0" applyProtection="0"/>
    <xf numFmtId="0" fontId="102" fillId="68" borderId="117" applyNumberFormat="0" applyAlignment="0" applyProtection="0"/>
    <xf numFmtId="0" fontId="102" fillId="68" borderId="117" applyNumberFormat="0" applyAlignment="0" applyProtection="0"/>
    <xf numFmtId="0" fontId="96" fillId="81" borderId="121" applyNumberFormat="0" applyAlignment="0" applyProtection="0"/>
    <xf numFmtId="0" fontId="104" fillId="0" borderId="122" applyNumberFormat="0" applyFill="0" applyAlignment="0" applyProtection="0"/>
    <xf numFmtId="0" fontId="91" fillId="81" borderId="116" applyNumberFormat="0" applyAlignment="0" applyProtection="0"/>
    <xf numFmtId="0" fontId="101" fillId="68" borderId="121" applyNumberFormat="0" applyAlignment="0" applyProtection="0"/>
    <xf numFmtId="0" fontId="95" fillId="81" borderId="117" applyNumberFormat="0" applyAlignment="0" applyProtection="0"/>
    <xf numFmtId="0" fontId="95" fillId="81" borderId="117" applyNumberFormat="0" applyAlignment="0" applyProtection="0"/>
    <xf numFmtId="0" fontId="96" fillId="81" borderId="117" applyNumberFormat="0" applyAlignment="0" applyProtection="0"/>
    <xf numFmtId="4" fontId="78" fillId="58" borderId="119">
      <alignment horizontal="right" vertical="center"/>
    </xf>
    <xf numFmtId="0" fontId="103" fillId="0" borderId="118" applyNumberFormat="0" applyFill="0" applyAlignment="0" applyProtection="0"/>
    <xf numFmtId="0" fontId="103" fillId="0" borderId="118" applyNumberFormat="0" applyFill="0" applyAlignment="0" applyProtection="0"/>
    <xf numFmtId="4" fontId="77" fillId="59" borderId="119">
      <alignment horizontal="right" vertical="center"/>
    </xf>
    <xf numFmtId="0" fontId="77" fillId="59" borderId="119">
      <alignment horizontal="right" vertical="center"/>
    </xf>
    <xf numFmtId="4" fontId="77" fillId="59" borderId="119">
      <alignment horizontal="right" vertical="center"/>
    </xf>
    <xf numFmtId="0" fontId="77" fillId="59" borderId="119">
      <alignment horizontal="right" vertical="center"/>
    </xf>
    <xf numFmtId="0" fontId="78" fillId="58" borderId="119">
      <alignment horizontal="right" vertical="center"/>
    </xf>
    <xf numFmtId="0" fontId="92" fillId="81" borderId="116" applyNumberFormat="0" applyAlignment="0" applyProtection="0"/>
    <xf numFmtId="4" fontId="77" fillId="58" borderId="119">
      <alignment horizontal="right" vertical="center"/>
    </xf>
    <xf numFmtId="0" fontId="104" fillId="0" borderId="118" applyNumberFormat="0" applyFill="0" applyAlignment="0" applyProtection="0"/>
    <xf numFmtId="49" fontId="47" fillId="0" borderId="119" applyNumberFormat="0" applyFont="0" applyFill="0" applyBorder="0" applyProtection="0">
      <alignment horizontal="left" vertical="center" indent="2"/>
    </xf>
    <xf numFmtId="0" fontId="104" fillId="0" borderId="118" applyNumberFormat="0" applyFill="0" applyAlignment="0" applyProtection="0"/>
    <xf numFmtId="0" fontId="77" fillId="59" borderId="119">
      <alignment horizontal="right" vertical="center"/>
    </xf>
    <xf numFmtId="0" fontId="92" fillId="81" borderId="116" applyNumberFormat="0" applyAlignment="0" applyProtection="0"/>
    <xf numFmtId="0" fontId="96" fillId="81" borderId="117" applyNumberFormat="0" applyAlignment="0" applyProtection="0"/>
    <xf numFmtId="0" fontId="101" fillId="68" borderId="117" applyNumberFormat="0" applyAlignment="0" applyProtection="0"/>
    <xf numFmtId="0" fontId="95" fillId="81" borderId="117" applyNumberFormat="0" applyAlignment="0" applyProtection="0"/>
    <xf numFmtId="0" fontId="95" fillId="81" borderId="117" applyNumberFormat="0" applyAlignment="0" applyProtection="0"/>
    <xf numFmtId="0" fontId="103" fillId="0" borderId="122" applyNumberFormat="0" applyFill="0" applyAlignment="0" applyProtection="0"/>
    <xf numFmtId="0" fontId="91" fillId="81" borderId="116" applyNumberFormat="0" applyAlignment="0" applyProtection="0"/>
    <xf numFmtId="0" fontId="78" fillId="58" borderId="124">
      <alignment horizontal="right" vertical="center"/>
    </xf>
    <xf numFmtId="0" fontId="104" fillId="0" borderId="118" applyNumberFormat="0" applyFill="0" applyAlignment="0" applyProtection="0"/>
    <xf numFmtId="0" fontId="104" fillId="0" borderId="122" applyNumberFormat="0" applyFill="0" applyAlignment="0" applyProtection="0"/>
    <xf numFmtId="0" fontId="104" fillId="0" borderId="122" applyNumberFormat="0" applyFill="0" applyAlignment="0" applyProtection="0"/>
    <xf numFmtId="0" fontId="92" fillId="81" borderId="120" applyNumberFormat="0" applyAlignment="0" applyProtection="0"/>
    <xf numFmtId="0" fontId="104" fillId="0" borderId="122" applyNumberFormat="0" applyFill="0" applyAlignment="0" applyProtection="0"/>
    <xf numFmtId="0" fontId="102" fillId="68" borderId="121" applyNumberFormat="0" applyAlignment="0" applyProtection="0"/>
    <xf numFmtId="0" fontId="92" fillId="81" borderId="116" applyNumberFormat="0" applyAlignment="0" applyProtection="0"/>
    <xf numFmtId="4" fontId="47" fillId="0" borderId="124" applyFill="0" applyBorder="0" applyProtection="0">
      <alignment horizontal="right" vertical="center"/>
    </xf>
    <xf numFmtId="0" fontId="104" fillId="0" borderId="122" applyNumberFormat="0" applyFill="0" applyAlignment="0" applyProtection="0"/>
    <xf numFmtId="0" fontId="95" fillId="81" borderId="121" applyNumberFormat="0" applyAlignment="0" applyProtection="0"/>
    <xf numFmtId="0" fontId="95" fillId="81" borderId="121" applyNumberFormat="0" applyAlignment="0" applyProtection="0"/>
    <xf numFmtId="0" fontId="102" fillId="68" borderId="121" applyNumberFormat="0" applyAlignment="0" applyProtection="0"/>
    <xf numFmtId="0" fontId="104" fillId="0" borderId="122" applyNumberFormat="0" applyFill="0" applyAlignment="0" applyProtection="0"/>
    <xf numFmtId="0" fontId="92" fillId="81" borderId="120" applyNumberFormat="0" applyAlignment="0" applyProtection="0"/>
    <xf numFmtId="0" fontId="77" fillId="58" borderId="119">
      <alignment horizontal="right" vertical="center"/>
    </xf>
    <xf numFmtId="0" fontId="95" fillId="81" borderId="121" applyNumberFormat="0" applyAlignment="0" applyProtection="0"/>
    <xf numFmtId="0" fontId="10" fillId="84" borderId="123" applyNumberFormat="0" applyFont="0" applyAlignment="0" applyProtection="0"/>
    <xf numFmtId="0" fontId="92" fillId="81" borderId="120" applyNumberFormat="0" applyAlignment="0" applyProtection="0"/>
    <xf numFmtId="0" fontId="101" fillId="68" borderId="121" applyNumberFormat="0" applyAlignment="0" applyProtection="0"/>
    <xf numFmtId="0" fontId="87" fillId="84" borderId="123" applyNumberFormat="0" applyFont="0" applyAlignment="0" applyProtection="0"/>
    <xf numFmtId="0" fontId="47" fillId="61" borderId="119"/>
    <xf numFmtId="0" fontId="104" fillId="0" borderId="122" applyNumberFormat="0" applyFill="0" applyAlignment="0" applyProtection="0"/>
    <xf numFmtId="0" fontId="92" fillId="81" borderId="120" applyNumberFormat="0" applyAlignment="0" applyProtection="0"/>
    <xf numFmtId="0" fontId="91" fillId="81" borderId="120" applyNumberFormat="0" applyAlignment="0" applyProtection="0"/>
    <xf numFmtId="0" fontId="87" fillId="84" borderId="123" applyNumberFormat="0" applyFon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96" fillId="81" borderId="117" applyNumberFormat="0" applyAlignment="0" applyProtection="0"/>
    <xf numFmtId="0" fontId="103" fillId="0" borderId="118" applyNumberFormat="0" applyFill="0" applyAlignment="0" applyProtection="0"/>
    <xf numFmtId="0" fontId="104" fillId="0" borderId="118" applyNumberFormat="0" applyFill="0" applyAlignment="0" applyProtection="0"/>
    <xf numFmtId="0" fontId="101" fillId="68" borderId="117" applyNumberFormat="0" applyAlignment="0" applyProtection="0"/>
    <xf numFmtId="0" fontId="96" fillId="81" borderId="117" applyNumberFormat="0" applyAlignment="0" applyProtection="0"/>
    <xf numFmtId="0" fontId="102" fillId="68" borderId="117" applyNumberFormat="0" applyAlignment="0" applyProtection="0"/>
    <xf numFmtId="0" fontId="96" fillId="81" borderId="117" applyNumberFormat="0" applyAlignment="0" applyProtection="0"/>
    <xf numFmtId="0" fontId="95" fillId="81" borderId="117" applyNumberFormat="0" applyAlignment="0" applyProtection="0"/>
    <xf numFmtId="0" fontId="91" fillId="81" borderId="116" applyNumberFormat="0" applyAlignment="0" applyProtection="0"/>
    <xf numFmtId="0" fontId="91" fillId="81" borderId="116" applyNumberFormat="0" applyAlignment="0" applyProtection="0"/>
    <xf numFmtId="0" fontId="91" fillId="81" borderId="116" applyNumberFormat="0" applyAlignment="0" applyProtection="0"/>
    <xf numFmtId="0" fontId="91" fillId="81" borderId="116" applyNumberFormat="0" applyAlignment="0" applyProtection="0"/>
    <xf numFmtId="0" fontId="91" fillId="81" borderId="116" applyNumberFormat="0" applyAlignment="0" applyProtection="0"/>
    <xf numFmtId="0" fontId="91" fillId="81" borderId="116" applyNumberFormat="0" applyAlignment="0" applyProtection="0"/>
    <xf numFmtId="0" fontId="91"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1" fillId="81" borderId="116" applyNumberFormat="0" applyAlignment="0" applyProtection="0"/>
    <xf numFmtId="0" fontId="91" fillId="81" borderId="116" applyNumberFormat="0" applyAlignment="0" applyProtection="0"/>
    <xf numFmtId="0" fontId="91" fillId="81" borderId="116" applyNumberFormat="0" applyAlignment="0" applyProtection="0"/>
    <xf numFmtId="0" fontId="91" fillId="81" borderId="116" applyNumberFormat="0" applyAlignment="0" applyProtection="0"/>
    <xf numFmtId="0" fontId="91" fillId="81" borderId="116" applyNumberForma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5"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96" fillId="81"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1" fillId="68" borderId="117" applyNumberFormat="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3" fillId="0" borderId="118" applyNumberFormat="0" applyFill="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102" fillId="68" borderId="117"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92" fillId="81" borderId="116" applyNumberFormat="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104" fillId="0" borderId="118" applyNumberFormat="0" applyFill="0" applyAlignment="0" applyProtection="0"/>
    <xf numFmtId="0" fontId="87" fillId="84" borderId="123" applyNumberFormat="0" applyFont="0" applyAlignment="0" applyProtection="0"/>
    <xf numFmtId="0" fontId="95" fillId="81" borderId="121" applyNumberFormat="0" applyAlignment="0" applyProtection="0"/>
    <xf numFmtId="0" fontId="96" fillId="81" borderId="121" applyNumberFormat="0" applyAlignment="0" applyProtection="0"/>
    <xf numFmtId="0" fontId="95" fillId="81" borderId="121" applyNumberFormat="0" applyAlignment="0" applyProtection="0"/>
    <xf numFmtId="0" fontId="92" fillId="81" borderId="120" applyNumberFormat="0" applyAlignment="0" applyProtection="0"/>
    <xf numFmtId="0" fontId="102" fillId="68" borderId="121" applyNumberFormat="0" applyAlignment="0" applyProtection="0"/>
    <xf numFmtId="0" fontId="96" fillId="81" borderId="121" applyNumberFormat="0" applyAlignment="0" applyProtection="0"/>
    <xf numFmtId="0" fontId="96" fillId="81" borderId="121" applyNumberFormat="0" applyAlignment="0" applyProtection="0"/>
    <xf numFmtId="0" fontId="87" fillId="84" borderId="123" applyNumberFormat="0" applyFont="0" applyAlignment="0" applyProtection="0"/>
    <xf numFmtId="0" fontId="103" fillId="0" borderId="122" applyNumberFormat="0" applyFill="0" applyAlignment="0" applyProtection="0"/>
    <xf numFmtId="0" fontId="91" fillId="81" borderId="120" applyNumberFormat="0" applyAlignment="0" applyProtection="0"/>
    <xf numFmtId="4" fontId="78" fillId="58" borderId="124">
      <alignment horizontal="right" vertical="center"/>
    </xf>
    <xf numFmtId="0" fontId="77" fillId="59" borderId="124">
      <alignment horizontal="right" vertical="center"/>
    </xf>
    <xf numFmtId="0" fontId="92" fillId="81" borderId="120" applyNumberFormat="0" applyAlignment="0" applyProtection="0"/>
    <xf numFmtId="0" fontId="95" fillId="81" borderId="121" applyNumberFormat="0" applyAlignment="0" applyProtection="0"/>
    <xf numFmtId="0" fontId="95" fillId="81" borderId="121" applyNumberFormat="0" applyAlignment="0" applyProtection="0"/>
    <xf numFmtId="0" fontId="96" fillId="81" borderId="121" applyNumberFormat="0" applyAlignment="0" applyProtection="0"/>
    <xf numFmtId="0" fontId="77" fillId="59" borderId="124">
      <alignment horizontal="right" vertical="center"/>
    </xf>
    <xf numFmtId="0" fontId="103" fillId="0" borderId="122" applyNumberFormat="0" applyFill="0" applyAlignment="0" applyProtection="0"/>
    <xf numFmtId="0" fontId="78" fillId="58" borderId="124">
      <alignment horizontal="right" vertical="center"/>
    </xf>
    <xf numFmtId="0" fontId="104" fillId="0" borderId="122" applyNumberFormat="0" applyFill="0" applyAlignment="0" applyProtection="0"/>
    <xf numFmtId="0" fontId="101" fillId="68" borderId="121" applyNumberFormat="0" applyAlignment="0" applyProtection="0"/>
    <xf numFmtId="0" fontId="101" fillId="68" borderId="121" applyNumberFormat="0" applyAlignment="0" applyProtection="0"/>
    <xf numFmtId="0" fontId="103" fillId="0" borderId="122" applyNumberFormat="0" applyFill="0" applyAlignment="0" applyProtection="0"/>
    <xf numFmtId="0" fontId="102" fillId="68" borderId="121" applyNumberFormat="0" applyAlignment="0" applyProtection="0"/>
    <xf numFmtId="0" fontId="95" fillId="81" borderId="121" applyNumberFormat="0" applyAlignment="0" applyProtection="0"/>
    <xf numFmtId="0" fontId="78" fillId="58" borderId="124">
      <alignment horizontal="right" vertical="center"/>
    </xf>
    <xf numFmtId="0" fontId="104" fillId="0" borderId="122" applyNumberFormat="0" applyFill="0" applyAlignment="0" applyProtection="0"/>
    <xf numFmtId="0" fontId="104" fillId="0" borderId="122" applyNumberFormat="0" applyFill="0" applyAlignment="0" applyProtection="0"/>
    <xf numFmtId="0" fontId="10" fillId="84" borderId="123" applyNumberFormat="0" applyFont="0" applyAlignment="0" applyProtection="0"/>
    <xf numFmtId="0" fontId="102" fillId="68" borderId="121" applyNumberFormat="0" applyAlignment="0" applyProtection="0"/>
    <xf numFmtId="0" fontId="103" fillId="0" borderId="122" applyNumberFormat="0" applyFill="0" applyAlignment="0" applyProtection="0"/>
    <xf numFmtId="0" fontId="101" fillId="68" borderId="121" applyNumberFormat="0" applyAlignment="0" applyProtection="0"/>
    <xf numFmtId="0" fontId="87" fillId="84" borderId="123" applyNumberFormat="0" applyFont="0" applyAlignment="0" applyProtection="0"/>
    <xf numFmtId="0" fontId="47" fillId="0" borderId="124">
      <alignment horizontal="right" vertical="center"/>
    </xf>
    <xf numFmtId="0" fontId="92" fillId="81" borderId="120" applyNumberFormat="0" applyAlignment="0" applyProtection="0"/>
    <xf numFmtId="0" fontId="104" fillId="0" borderId="122" applyNumberFormat="0" applyFill="0" applyAlignment="0" applyProtection="0"/>
    <xf numFmtId="0" fontId="92" fillId="81" borderId="120" applyNumberFormat="0" applyAlignment="0" applyProtection="0"/>
    <xf numFmtId="0" fontId="91" fillId="81" borderId="120" applyNumberFormat="0" applyAlignment="0" applyProtection="0"/>
    <xf numFmtId="0" fontId="10" fillId="84" borderId="123" applyNumberFormat="0" applyFont="0" applyAlignment="0" applyProtection="0"/>
    <xf numFmtId="0" fontId="103" fillId="0" borderId="122" applyNumberFormat="0" applyFill="0" applyAlignment="0" applyProtection="0"/>
    <xf numFmtId="0" fontId="91" fillId="81" borderId="120" applyNumberFormat="0" applyAlignment="0" applyProtection="0"/>
    <xf numFmtId="0" fontId="87" fillId="84" borderId="123" applyNumberFormat="0" applyFont="0" applyAlignment="0" applyProtection="0"/>
    <xf numFmtId="0" fontId="91" fillId="81" borderId="120" applyNumberFormat="0" applyAlignment="0" applyProtection="0"/>
    <xf numFmtId="0" fontId="92" fillId="81" borderId="120" applyNumberFormat="0" applyAlignment="0" applyProtection="0"/>
    <xf numFmtId="0" fontId="92" fillId="81" borderId="120" applyNumberFormat="0" applyAlignment="0" applyProtection="0"/>
    <xf numFmtId="0" fontId="104" fillId="0" borderId="122" applyNumberFormat="0" applyFill="0" applyAlignment="0" applyProtection="0"/>
    <xf numFmtId="4" fontId="77" fillId="58" borderId="124">
      <alignment horizontal="right" vertical="center"/>
    </xf>
    <xf numFmtId="49" fontId="76" fillId="0" borderId="124" applyNumberFormat="0" applyFill="0" applyBorder="0" applyProtection="0">
      <alignment horizontal="left" vertical="center"/>
    </xf>
    <xf numFmtId="0" fontId="104" fillId="0" borderId="122" applyNumberFormat="0" applyFill="0" applyAlignment="0" applyProtection="0"/>
    <xf numFmtId="0" fontId="91" fillId="81" borderId="120" applyNumberFormat="0" applyAlignment="0" applyProtection="0"/>
    <xf numFmtId="0" fontId="87" fillId="84" borderId="123" applyNumberFormat="0" applyFont="0" applyAlignment="0" applyProtection="0"/>
    <xf numFmtId="0" fontId="101" fillId="68" borderId="121" applyNumberFormat="0" applyAlignment="0" applyProtection="0"/>
    <xf numFmtId="0" fontId="101" fillId="68" borderId="121" applyNumberFormat="0" applyAlignment="0" applyProtection="0"/>
    <xf numFmtId="4" fontId="77" fillId="58" borderId="124">
      <alignment horizontal="right" vertical="center"/>
    </xf>
    <xf numFmtId="0" fontId="104" fillId="0" borderId="122" applyNumberFormat="0" applyFill="0" applyAlignment="0" applyProtection="0"/>
    <xf numFmtId="0" fontId="102" fillId="68" borderId="121" applyNumberFormat="0" applyAlignment="0" applyProtection="0"/>
    <xf numFmtId="0" fontId="103" fillId="0" borderId="122" applyNumberFormat="0" applyFill="0" applyAlignment="0" applyProtection="0"/>
    <xf numFmtId="4" fontId="77" fillId="59" borderId="124">
      <alignment horizontal="right" vertical="center"/>
    </xf>
    <xf numFmtId="0" fontId="92" fillId="81" borderId="120" applyNumberFormat="0" applyAlignment="0" applyProtection="0"/>
    <xf numFmtId="4" fontId="77" fillId="59" borderId="124">
      <alignment horizontal="right" vertical="center"/>
    </xf>
    <xf numFmtId="4" fontId="78" fillId="58" borderId="124">
      <alignment horizontal="right" vertical="center"/>
    </xf>
    <xf numFmtId="0" fontId="102" fillId="68" borderId="121" applyNumberFormat="0" applyAlignment="0" applyProtection="0"/>
    <xf numFmtId="0" fontId="102" fillId="68" borderId="121" applyNumberFormat="0" applyAlignment="0" applyProtection="0"/>
    <xf numFmtId="0" fontId="104" fillId="0" borderId="122" applyNumberFormat="0" applyFill="0" applyAlignment="0" applyProtection="0"/>
    <xf numFmtId="0" fontId="96" fillId="81" borderId="121" applyNumberFormat="0" applyAlignment="0" applyProtection="0"/>
    <xf numFmtId="0" fontId="102" fillId="68" borderId="121" applyNumberFormat="0" applyAlignment="0" applyProtection="0"/>
    <xf numFmtId="0" fontId="95" fillId="81" borderId="121" applyNumberFormat="0" applyAlignment="0" applyProtection="0"/>
    <xf numFmtId="0" fontId="47" fillId="0" borderId="124">
      <alignment horizontal="right" vertical="center"/>
    </xf>
    <xf numFmtId="0" fontId="91" fillId="81" borderId="120" applyNumberFormat="0" applyAlignment="0" applyProtection="0"/>
    <xf numFmtId="0" fontId="103" fillId="0" borderId="122" applyNumberFormat="0" applyFill="0" applyAlignment="0" applyProtection="0"/>
    <xf numFmtId="0" fontId="91" fillId="81" borderId="120" applyNumberFormat="0" applyAlignment="0" applyProtection="0"/>
    <xf numFmtId="0" fontId="104" fillId="0" borderId="122" applyNumberFormat="0" applyFill="0" applyAlignment="0" applyProtection="0"/>
    <xf numFmtId="0" fontId="102" fillId="68" borderId="121" applyNumberFormat="0" applyAlignment="0" applyProtection="0"/>
    <xf numFmtId="0" fontId="87" fillId="84" borderId="123" applyNumberFormat="0" applyFont="0" applyAlignment="0" applyProtection="0"/>
    <xf numFmtId="49" fontId="76" fillId="0" borderId="124" applyNumberFormat="0" applyFill="0" applyBorder="0" applyProtection="0">
      <alignment horizontal="left" vertical="center"/>
    </xf>
    <xf numFmtId="0" fontId="104" fillId="0" borderId="122" applyNumberFormat="0" applyFill="0" applyAlignment="0" applyProtection="0"/>
    <xf numFmtId="0" fontId="87" fillId="84" borderId="123" applyNumberFormat="0" applyFont="0" applyAlignment="0" applyProtection="0"/>
    <xf numFmtId="0" fontId="92" fillId="81" borderId="120" applyNumberFormat="0" applyAlignment="0" applyProtection="0"/>
    <xf numFmtId="0" fontId="104" fillId="0" borderId="122" applyNumberFormat="0" applyFill="0" applyAlignment="0" applyProtection="0"/>
    <xf numFmtId="0" fontId="102" fillId="68" borderId="121" applyNumberFormat="0" applyAlignment="0" applyProtection="0"/>
    <xf numFmtId="0" fontId="91" fillId="81" borderId="120" applyNumberFormat="0" applyAlignment="0" applyProtection="0"/>
    <xf numFmtId="4" fontId="77" fillId="59" borderId="124">
      <alignment horizontal="right" vertical="center"/>
    </xf>
    <xf numFmtId="0" fontId="101" fillId="68" borderId="121" applyNumberFormat="0" applyAlignment="0" applyProtection="0"/>
    <xf numFmtId="0" fontId="104" fillId="0" borderId="122" applyNumberFormat="0" applyFill="0" applyAlignment="0" applyProtection="0"/>
    <xf numFmtId="0" fontId="87" fillId="84" borderId="123" applyNumberFormat="0" applyFont="0" applyAlignment="0" applyProtection="0"/>
    <xf numFmtId="0" fontId="95" fillId="81" borderId="121" applyNumberFormat="0" applyAlignment="0" applyProtection="0"/>
    <xf numFmtId="4" fontId="77" fillId="59" borderId="124">
      <alignment horizontal="right" vertical="center"/>
    </xf>
    <xf numFmtId="0" fontId="103" fillId="0" borderId="122" applyNumberFormat="0" applyFill="0" applyAlignment="0" applyProtection="0"/>
    <xf numFmtId="0" fontId="77" fillId="59" borderId="124">
      <alignment horizontal="right" vertical="center"/>
    </xf>
    <xf numFmtId="0" fontId="102" fillId="68" borderId="121" applyNumberFormat="0" applyAlignment="0" applyProtection="0"/>
    <xf numFmtId="0" fontId="77" fillId="58" borderId="124">
      <alignment horizontal="right" vertical="center"/>
    </xf>
    <xf numFmtId="0" fontId="96" fillId="81" borderId="121" applyNumberFormat="0" applyAlignment="0" applyProtection="0"/>
    <xf numFmtId="0" fontId="92" fillId="81" borderId="120" applyNumberFormat="0" applyAlignment="0" applyProtection="0"/>
    <xf numFmtId="0" fontId="104" fillId="0" borderId="122" applyNumberFormat="0" applyFill="0" applyAlignment="0" applyProtection="0"/>
    <xf numFmtId="0" fontId="102" fillId="68" borderId="121" applyNumberFormat="0" applyAlignment="0" applyProtection="0"/>
    <xf numFmtId="0" fontId="87" fillId="84" borderId="123" applyNumberFormat="0" applyFont="0" applyAlignment="0" applyProtection="0"/>
    <xf numFmtId="0" fontId="95" fillId="81" borderId="121" applyNumberFormat="0" applyAlignment="0" applyProtection="0"/>
    <xf numFmtId="0" fontId="101" fillId="68" borderId="121" applyNumberFormat="0" applyAlignment="0" applyProtection="0"/>
    <xf numFmtId="0" fontId="102" fillId="68" borderId="121" applyNumberFormat="0" applyAlignment="0" applyProtection="0"/>
    <xf numFmtId="49" fontId="47" fillId="0" borderId="124" applyNumberFormat="0" applyFont="0" applyFill="0" applyBorder="0" applyProtection="0">
      <alignment horizontal="left" vertical="center" indent="2"/>
    </xf>
    <xf numFmtId="0" fontId="77" fillId="59" borderId="124">
      <alignment horizontal="right" vertical="center"/>
    </xf>
    <xf numFmtId="4" fontId="47" fillId="0" borderId="119">
      <alignment horizontal="right" vertical="center"/>
    </xf>
    <xf numFmtId="0" fontId="96" fillId="81" borderId="121" applyNumberFormat="0" applyAlignment="0" applyProtection="0"/>
    <xf numFmtId="0" fontId="101" fillId="68" borderId="121" applyNumberFormat="0" applyAlignment="0" applyProtection="0"/>
    <xf numFmtId="0" fontId="101" fillId="68" borderId="121" applyNumberFormat="0" applyAlignment="0" applyProtection="0"/>
    <xf numFmtId="0" fontId="103" fillId="0" borderId="122" applyNumberFormat="0" applyFill="0" applyAlignment="0" applyProtection="0"/>
    <xf numFmtId="0" fontId="101" fillId="68" borderId="121" applyNumberFormat="0" applyAlignment="0" applyProtection="0"/>
    <xf numFmtId="0" fontId="47" fillId="0" borderId="119">
      <alignment horizontal="right" vertical="center"/>
    </xf>
    <xf numFmtId="0" fontId="91" fillId="81" borderId="120" applyNumberFormat="0" applyAlignment="0" applyProtection="0"/>
    <xf numFmtId="0" fontId="104" fillId="0" borderId="122" applyNumberFormat="0" applyFill="0" applyAlignment="0" applyProtection="0"/>
    <xf numFmtId="0" fontId="96" fillId="81" borderId="121" applyNumberFormat="0" applyAlignment="0" applyProtection="0"/>
    <xf numFmtId="0" fontId="96" fillId="81" borderId="121" applyNumberFormat="0" applyAlignment="0" applyProtection="0"/>
    <xf numFmtId="0" fontId="95" fillId="81" borderId="121" applyNumberFormat="0" applyAlignment="0" applyProtection="0"/>
    <xf numFmtId="0" fontId="47" fillId="0" borderId="124" applyNumberFormat="0" applyFill="0" applyAlignment="0" applyProtection="0"/>
    <xf numFmtId="0" fontId="91" fillId="81" borderId="120"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101" fillId="68" borderId="121" applyNumberFormat="0" applyAlignment="0" applyProtection="0"/>
    <xf numFmtId="0" fontId="47" fillId="61" borderId="124"/>
    <xf numFmtId="0" fontId="95" fillId="81" borderId="121" applyNumberFormat="0" applyAlignment="0" applyProtection="0"/>
    <xf numFmtId="0" fontId="96" fillId="81" borderId="121" applyNumberFormat="0" applyAlignment="0" applyProtection="0"/>
    <xf numFmtId="0" fontId="47" fillId="0" borderId="119">
      <alignment horizontal="right" vertical="center"/>
    </xf>
    <xf numFmtId="4" fontId="77" fillId="59" borderId="124">
      <alignment horizontal="right" vertical="center"/>
    </xf>
    <xf numFmtId="49" fontId="47" fillId="0" borderId="124" applyNumberFormat="0" applyFont="0" applyFill="0" applyBorder="0" applyProtection="0">
      <alignment horizontal="left" vertical="center" indent="2"/>
    </xf>
    <xf numFmtId="0" fontId="101" fillId="68" borderId="121" applyNumberFormat="0" applyAlignment="0" applyProtection="0"/>
    <xf numFmtId="0" fontId="103" fillId="0" borderId="122" applyNumberFormat="0" applyFill="0" applyAlignment="0" applyProtection="0"/>
    <xf numFmtId="0" fontId="103" fillId="0" borderId="122" applyNumberFormat="0" applyFill="0" applyAlignment="0" applyProtection="0"/>
    <xf numFmtId="0" fontId="102" fillId="68" borderId="121" applyNumberFormat="0" applyAlignment="0" applyProtection="0"/>
    <xf numFmtId="0" fontId="77" fillId="59" borderId="124">
      <alignment horizontal="right" vertical="center"/>
    </xf>
    <xf numFmtId="0" fontId="103" fillId="0" borderId="122" applyNumberFormat="0" applyFill="0" applyAlignment="0" applyProtection="0"/>
    <xf numFmtId="0" fontId="101" fillId="68" borderId="121"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103" fillId="0" borderId="122" applyNumberFormat="0" applyFill="0" applyAlignment="0" applyProtection="0"/>
    <xf numFmtId="0" fontId="96" fillId="81" borderId="121" applyNumberFormat="0" applyAlignment="0" applyProtection="0"/>
    <xf numFmtId="0" fontId="77" fillId="59" borderId="124">
      <alignment horizontal="right" vertical="center"/>
    </xf>
    <xf numFmtId="0" fontId="104" fillId="0" borderId="122" applyNumberFormat="0" applyFill="0" applyAlignment="0" applyProtection="0"/>
    <xf numFmtId="0" fontId="102" fillId="68" borderId="121" applyNumberFormat="0" applyAlignment="0" applyProtection="0"/>
    <xf numFmtId="0" fontId="103" fillId="0" borderId="122" applyNumberFormat="0" applyFill="0" applyAlignment="0" applyProtection="0"/>
    <xf numFmtId="0" fontId="96" fillId="81" borderId="121" applyNumberFormat="0" applyAlignment="0" applyProtection="0"/>
    <xf numFmtId="0" fontId="92" fillId="81" borderId="120" applyNumberFormat="0" applyAlignment="0" applyProtection="0"/>
    <xf numFmtId="0" fontId="10" fillId="84" borderId="123" applyNumberFormat="0" applyFont="0" applyAlignment="0" applyProtection="0"/>
    <xf numFmtId="0" fontId="92" fillId="81" borderId="120" applyNumberFormat="0" applyAlignment="0" applyProtection="0"/>
    <xf numFmtId="0" fontId="91" fillId="81" borderId="120" applyNumberFormat="0" applyAlignment="0" applyProtection="0"/>
    <xf numFmtId="0" fontId="102" fillId="68" borderId="121" applyNumberFormat="0" applyAlignment="0" applyProtection="0"/>
    <xf numFmtId="0" fontId="101" fillId="68" borderId="121" applyNumberFormat="0" applyAlignment="0" applyProtection="0"/>
    <xf numFmtId="0" fontId="104" fillId="0" borderId="122" applyNumberFormat="0" applyFill="0" applyAlignment="0" applyProtection="0"/>
    <xf numFmtId="0" fontId="87" fillId="84" borderId="123" applyNumberFormat="0" applyFont="0" applyAlignment="0" applyProtection="0"/>
    <xf numFmtId="0" fontId="96" fillId="81" borderId="121" applyNumberFormat="0" applyAlignment="0" applyProtection="0"/>
    <xf numFmtId="0" fontId="103" fillId="0" borderId="122" applyNumberFormat="0" applyFill="0" applyAlignment="0" applyProtection="0"/>
    <xf numFmtId="0" fontId="103" fillId="0" borderId="122" applyNumberFormat="0" applyFill="0" applyAlignment="0" applyProtection="0"/>
    <xf numFmtId="0" fontId="87" fillId="84" borderId="123" applyNumberFormat="0" applyFont="0" applyAlignment="0" applyProtection="0"/>
    <xf numFmtId="0" fontId="101" fillId="68" borderId="121" applyNumberFormat="0" applyAlignment="0" applyProtection="0"/>
    <xf numFmtId="0" fontId="102" fillId="68" borderId="121" applyNumberFormat="0" applyAlignment="0" applyProtection="0"/>
    <xf numFmtId="0" fontId="104" fillId="0" borderId="122" applyNumberFormat="0" applyFill="0" applyAlignment="0" applyProtection="0"/>
    <xf numFmtId="0" fontId="92" fillId="81" borderId="120" applyNumberFormat="0" applyAlignment="0" applyProtection="0"/>
    <xf numFmtId="0" fontId="102" fillId="68" borderId="121" applyNumberFormat="0" applyAlignment="0" applyProtection="0"/>
    <xf numFmtId="0" fontId="95" fillId="81" borderId="121" applyNumberFormat="0" applyAlignment="0" applyProtection="0"/>
    <xf numFmtId="0" fontId="102" fillId="68" borderId="121" applyNumberFormat="0" applyAlignment="0" applyProtection="0"/>
    <xf numFmtId="0" fontId="95" fillId="81" borderId="121" applyNumberFormat="0" applyAlignment="0" applyProtection="0"/>
    <xf numFmtId="0" fontId="104" fillId="0" borderId="122" applyNumberFormat="0" applyFill="0" applyAlignment="0" applyProtection="0"/>
    <xf numFmtId="0" fontId="91" fillId="81" borderId="120" applyNumberFormat="0" applyAlignment="0" applyProtection="0"/>
    <xf numFmtId="0" fontId="91" fillId="81" borderId="120" applyNumberFormat="0" applyAlignment="0" applyProtection="0"/>
    <xf numFmtId="0" fontId="104" fillId="0" borderId="122" applyNumberFormat="0" applyFill="0" applyAlignment="0" applyProtection="0"/>
    <xf numFmtId="49" fontId="76" fillId="0" borderId="124" applyNumberFormat="0" applyFill="0" applyBorder="0" applyProtection="0">
      <alignment horizontal="left" vertical="center"/>
    </xf>
    <xf numFmtId="0" fontId="96" fillId="81" borderId="121" applyNumberFormat="0" applyAlignment="0" applyProtection="0"/>
    <xf numFmtId="0" fontId="92" fillId="81" borderId="120" applyNumberFormat="0" applyAlignment="0" applyProtection="0"/>
    <xf numFmtId="0" fontId="102" fillId="68" borderId="121" applyNumberFormat="0" applyAlignment="0" applyProtection="0"/>
    <xf numFmtId="0" fontId="102" fillId="68" borderId="121" applyNumberFormat="0" applyAlignment="0" applyProtection="0"/>
    <xf numFmtId="0" fontId="102" fillId="68" borderId="121" applyNumberFormat="0" applyAlignment="0" applyProtection="0"/>
    <xf numFmtId="0" fontId="95" fillId="81" borderId="121" applyNumberFormat="0" applyAlignment="0" applyProtection="0"/>
    <xf numFmtId="4" fontId="78" fillId="58" borderId="124">
      <alignment horizontal="right" vertical="center"/>
    </xf>
    <xf numFmtId="0" fontId="102" fillId="68" borderId="121" applyNumberFormat="0" applyAlignment="0" applyProtection="0"/>
    <xf numFmtId="0" fontId="96" fillId="81" borderId="121" applyNumberFormat="0" applyAlignment="0" applyProtection="0"/>
    <xf numFmtId="0" fontId="104" fillId="0" borderId="122" applyNumberFormat="0" applyFill="0" applyAlignment="0" applyProtection="0"/>
    <xf numFmtId="0" fontId="102" fillId="68" borderId="121" applyNumberFormat="0" applyAlignment="0" applyProtection="0"/>
    <xf numFmtId="0" fontId="101" fillId="68" borderId="121" applyNumberFormat="0" applyAlignment="0" applyProtection="0"/>
    <xf numFmtId="0" fontId="77" fillId="59" borderId="124">
      <alignment horizontal="right" vertical="center"/>
    </xf>
    <xf numFmtId="0" fontId="101" fillId="68" borderId="121" applyNumberFormat="0" applyAlignment="0" applyProtection="0"/>
    <xf numFmtId="0" fontId="102" fillId="68" borderId="121" applyNumberFormat="0" applyAlignment="0" applyProtection="0"/>
    <xf numFmtId="0" fontId="104" fillId="0" borderId="122" applyNumberFormat="0" applyFill="0" applyAlignment="0" applyProtection="0"/>
    <xf numFmtId="0" fontId="77" fillId="59" borderId="124">
      <alignment horizontal="right" vertical="center"/>
    </xf>
    <xf numFmtId="4" fontId="77" fillId="59" borderId="124">
      <alignment horizontal="right" vertical="center"/>
    </xf>
    <xf numFmtId="0" fontId="104" fillId="0" borderId="122" applyNumberFormat="0" applyFill="0" applyAlignment="0" applyProtection="0"/>
    <xf numFmtId="0" fontId="104" fillId="0" borderId="122" applyNumberFormat="0" applyFill="0" applyAlignment="0" applyProtection="0"/>
    <xf numFmtId="0" fontId="103" fillId="0" borderId="122" applyNumberFormat="0" applyFill="0" applyAlignment="0" applyProtection="0"/>
    <xf numFmtId="0" fontId="102" fillId="68" borderId="121" applyNumberFormat="0" applyAlignment="0" applyProtection="0"/>
    <xf numFmtId="0" fontId="87" fillId="84" borderId="123" applyNumberFormat="0" applyFont="0" applyAlignment="0" applyProtection="0"/>
    <xf numFmtId="0" fontId="87" fillId="84" borderId="123" applyNumberFormat="0" applyFont="0" applyAlignment="0" applyProtection="0"/>
    <xf numFmtId="0" fontId="77" fillId="59" borderId="124">
      <alignment horizontal="right" vertical="center"/>
    </xf>
    <xf numFmtId="0" fontId="96" fillId="81" borderId="121" applyNumberFormat="0" applyAlignment="0" applyProtection="0"/>
    <xf numFmtId="0" fontId="95" fillId="81" borderId="121" applyNumberFormat="0" applyAlignment="0" applyProtection="0"/>
    <xf numFmtId="0" fontId="103" fillId="0" borderId="122" applyNumberFormat="0" applyFill="0" applyAlignment="0" applyProtection="0"/>
    <xf numFmtId="0" fontId="91" fillId="81" borderId="120" applyNumberFormat="0" applyAlignment="0" applyProtection="0"/>
    <xf numFmtId="0" fontId="87" fillId="84" borderId="123" applyNumberFormat="0" applyFont="0" applyAlignment="0" applyProtection="0"/>
    <xf numFmtId="0" fontId="103" fillId="0" borderId="122" applyNumberFormat="0" applyFill="0" applyAlignment="0" applyProtection="0"/>
    <xf numFmtId="0" fontId="104" fillId="0" borderId="122" applyNumberFormat="0" applyFill="0" applyAlignment="0" applyProtection="0"/>
    <xf numFmtId="49" fontId="47" fillId="0" borderId="124" applyNumberFormat="0" applyFont="0" applyFill="0" applyBorder="0" applyProtection="0">
      <alignment horizontal="left" vertical="center" indent="2"/>
    </xf>
    <xf numFmtId="0" fontId="87" fillId="84" borderId="123" applyNumberFormat="0" applyFont="0" applyAlignment="0" applyProtection="0"/>
    <xf numFmtId="0" fontId="77" fillId="59" borderId="124">
      <alignment horizontal="right" vertical="center"/>
    </xf>
    <xf numFmtId="0" fontId="96" fillId="81" borderId="121" applyNumberFormat="0" applyAlignment="0" applyProtection="0"/>
    <xf numFmtId="4" fontId="78" fillId="58" borderId="124">
      <alignment horizontal="right" vertical="center"/>
    </xf>
    <xf numFmtId="0" fontId="95" fillId="81" borderId="121" applyNumberFormat="0" applyAlignment="0" applyProtection="0"/>
    <xf numFmtId="0" fontId="91" fillId="81" borderId="120" applyNumberFormat="0" applyAlignment="0" applyProtection="0"/>
    <xf numFmtId="0" fontId="104" fillId="0" borderId="122" applyNumberFormat="0" applyFill="0" applyAlignment="0" applyProtection="0"/>
    <xf numFmtId="0" fontId="87" fillId="84" borderId="123" applyNumberFormat="0" applyFont="0" applyAlignment="0" applyProtection="0"/>
    <xf numFmtId="0" fontId="87" fillId="84" borderId="123" applyNumberFormat="0" applyFont="0" applyAlignment="0" applyProtection="0"/>
    <xf numFmtId="0" fontId="87" fillId="84" borderId="123" applyNumberFormat="0" applyFont="0" applyAlignment="0" applyProtection="0"/>
    <xf numFmtId="4" fontId="47" fillId="61" borderId="124"/>
    <xf numFmtId="0" fontId="96" fillId="81" borderId="121" applyNumberFormat="0" applyAlignment="0" applyProtection="0"/>
    <xf numFmtId="0" fontId="96" fillId="81" borderId="121" applyNumberFormat="0" applyAlignment="0" applyProtection="0"/>
    <xf numFmtId="0" fontId="104" fillId="0" borderId="122" applyNumberFormat="0" applyFill="0" applyAlignment="0" applyProtection="0"/>
    <xf numFmtId="0" fontId="92" fillId="81" borderId="120" applyNumberFormat="0" applyAlignment="0" applyProtection="0"/>
    <xf numFmtId="0" fontId="92" fillId="81" borderId="120" applyNumberFormat="0" applyAlignment="0" applyProtection="0"/>
    <xf numFmtId="0" fontId="102" fillId="68" borderId="121" applyNumberFormat="0" applyAlignment="0" applyProtection="0"/>
    <xf numFmtId="0" fontId="104" fillId="0" borderId="122" applyNumberFormat="0" applyFill="0" applyAlignment="0" applyProtection="0"/>
    <xf numFmtId="0" fontId="101" fillId="68" borderId="121" applyNumberFormat="0" applyAlignment="0" applyProtection="0"/>
    <xf numFmtId="0" fontId="104" fillId="0" borderId="122" applyNumberFormat="0" applyFill="0" applyAlignment="0" applyProtection="0"/>
    <xf numFmtId="0" fontId="101" fillId="68" borderId="121" applyNumberFormat="0" applyAlignment="0" applyProtection="0"/>
    <xf numFmtId="0" fontId="95" fillId="81" borderId="121" applyNumberFormat="0" applyAlignment="0" applyProtection="0"/>
    <xf numFmtId="0" fontId="96" fillId="81" borderId="121" applyNumberFormat="0" applyAlignment="0" applyProtection="0"/>
    <xf numFmtId="0" fontId="104" fillId="0" borderId="122" applyNumberFormat="0" applyFill="0" applyAlignment="0" applyProtection="0"/>
    <xf numFmtId="0" fontId="96" fillId="81" borderId="121" applyNumberFormat="0" applyAlignment="0" applyProtection="0"/>
    <xf numFmtId="0" fontId="96" fillId="81" borderId="121" applyNumberFormat="0" applyAlignment="0" applyProtection="0"/>
    <xf numFmtId="0" fontId="96" fillId="81" borderId="121" applyNumberFormat="0" applyAlignment="0" applyProtection="0"/>
    <xf numFmtId="0" fontId="96" fillId="81" borderId="121" applyNumberFormat="0" applyAlignment="0" applyProtection="0"/>
    <xf numFmtId="0" fontId="91" fillId="81" borderId="120" applyNumberFormat="0" applyAlignment="0" applyProtection="0"/>
    <xf numFmtId="0" fontId="95" fillId="81" borderId="121" applyNumberFormat="0" applyAlignment="0" applyProtection="0"/>
    <xf numFmtId="0" fontId="103" fillId="0" borderId="122" applyNumberFormat="0" applyFill="0" applyAlignment="0" applyProtection="0"/>
    <xf numFmtId="0" fontId="96" fillId="81" borderId="121" applyNumberFormat="0" applyAlignment="0" applyProtection="0"/>
    <xf numFmtId="4" fontId="77" fillId="58" borderId="124">
      <alignment horizontal="right" vertical="center"/>
    </xf>
    <xf numFmtId="0" fontId="103" fillId="0" borderId="122" applyNumberFormat="0" applyFill="0" applyAlignment="0" applyProtection="0"/>
    <xf numFmtId="0" fontId="87" fillId="84" borderId="123" applyNumberFormat="0" applyFont="0" applyAlignment="0" applyProtection="0"/>
    <xf numFmtId="0" fontId="96" fillId="81" borderId="121" applyNumberFormat="0" applyAlignment="0" applyProtection="0"/>
    <xf numFmtId="0" fontId="78" fillId="58" borderId="124">
      <alignment horizontal="right" vertical="center"/>
    </xf>
    <xf numFmtId="0" fontId="92" fillId="81" borderId="120" applyNumberFormat="0" applyAlignment="0" applyProtection="0"/>
    <xf numFmtId="49" fontId="47" fillId="0" borderId="124" applyNumberFormat="0" applyFont="0" applyFill="0" applyBorder="0" applyProtection="0">
      <alignment horizontal="left" vertical="center" indent="2"/>
    </xf>
    <xf numFmtId="0" fontId="104" fillId="0" borderId="122" applyNumberFormat="0" applyFill="0" applyAlignment="0" applyProtection="0"/>
    <xf numFmtId="0" fontId="104" fillId="0" borderId="122" applyNumberFormat="0" applyFill="0" applyAlignment="0" applyProtection="0"/>
    <xf numFmtId="0" fontId="95" fillId="81" borderId="121" applyNumberFormat="0" applyAlignment="0" applyProtection="0"/>
    <xf numFmtId="0" fontId="96" fillId="81" borderId="121" applyNumberFormat="0" applyAlignment="0" applyProtection="0"/>
    <xf numFmtId="0" fontId="101" fillId="68" borderId="121" applyNumberFormat="0" applyAlignment="0" applyProtection="0"/>
    <xf numFmtId="0" fontId="47" fillId="0" borderId="124" applyNumberFormat="0" applyFill="0" applyAlignment="0" applyProtection="0"/>
    <xf numFmtId="0" fontId="103" fillId="0" borderId="122" applyNumberFormat="0" applyFill="0" applyAlignment="0" applyProtection="0"/>
    <xf numFmtId="0" fontId="92" fillId="81" borderId="120" applyNumberFormat="0" applyAlignment="0" applyProtection="0"/>
    <xf numFmtId="0" fontId="104" fillId="0" borderId="122" applyNumberFormat="0" applyFill="0" applyAlignment="0" applyProtection="0"/>
    <xf numFmtId="0" fontId="92" fillId="81" borderId="120" applyNumberFormat="0" applyAlignment="0" applyProtection="0"/>
    <xf numFmtId="0" fontId="87" fillId="84" borderId="123" applyNumberFormat="0" applyFont="0" applyAlignment="0" applyProtection="0"/>
    <xf numFmtId="0" fontId="10" fillId="84" borderId="123" applyNumberFormat="0" applyFont="0" applyAlignment="0" applyProtection="0"/>
    <xf numFmtId="0" fontId="96" fillId="81" borderId="121" applyNumberFormat="0" applyAlignment="0" applyProtection="0"/>
    <xf numFmtId="4" fontId="77" fillId="59" borderId="124">
      <alignment horizontal="right" vertical="center"/>
    </xf>
    <xf numFmtId="4" fontId="47" fillId="61" borderId="124"/>
    <xf numFmtId="0" fontId="102" fillId="68" borderId="121" applyNumberFormat="0" applyAlignment="0" applyProtection="0"/>
    <xf numFmtId="0" fontId="102" fillId="68" borderId="121" applyNumberFormat="0" applyAlignment="0" applyProtection="0"/>
    <xf numFmtId="0" fontId="77" fillId="58" borderId="124">
      <alignment horizontal="right" vertical="center"/>
    </xf>
    <xf numFmtId="0" fontId="104" fillId="0" borderId="122" applyNumberFormat="0" applyFill="0" applyAlignment="0" applyProtection="0"/>
    <xf numFmtId="0" fontId="96" fillId="81" borderId="121" applyNumberFormat="0" applyAlignment="0" applyProtection="0"/>
    <xf numFmtId="0" fontId="92" fillId="81" borderId="120" applyNumberFormat="0" applyAlignment="0" applyProtection="0"/>
    <xf numFmtId="0" fontId="92" fillId="81" borderId="120" applyNumberFormat="0" applyAlignment="0" applyProtection="0"/>
    <xf numFmtId="0" fontId="96" fillId="81" borderId="121" applyNumberFormat="0" applyAlignment="0" applyProtection="0"/>
    <xf numFmtId="0" fontId="103" fillId="0" borderId="122" applyNumberFormat="0" applyFill="0" applyAlignment="0" applyProtection="0"/>
    <xf numFmtId="0" fontId="87" fillId="84" borderId="123" applyNumberFormat="0" applyFont="0" applyAlignment="0" applyProtection="0"/>
    <xf numFmtId="0" fontId="102" fillId="68" borderId="121" applyNumberFormat="0" applyAlignment="0" applyProtection="0"/>
    <xf numFmtId="4" fontId="77" fillId="59" borderId="124">
      <alignment horizontal="right" vertical="center"/>
    </xf>
    <xf numFmtId="0" fontId="92" fillId="81" borderId="120" applyNumberFormat="0" applyAlignment="0" applyProtection="0"/>
    <xf numFmtId="0" fontId="103" fillId="0" borderId="122" applyNumberFormat="0" applyFill="0" applyAlignment="0" applyProtection="0"/>
    <xf numFmtId="4" fontId="47" fillId="0" borderId="124" applyFill="0" applyBorder="0" applyProtection="0">
      <alignment horizontal="right" vertical="center"/>
    </xf>
    <xf numFmtId="0" fontId="102" fillId="68" borderId="121" applyNumberFormat="0" applyAlignment="0" applyProtection="0"/>
    <xf numFmtId="49" fontId="76" fillId="0" borderId="124" applyNumberFormat="0" applyFill="0" applyBorder="0" applyProtection="0">
      <alignment horizontal="left" vertical="center"/>
    </xf>
    <xf numFmtId="0" fontId="101" fillId="68" borderId="121" applyNumberFormat="0" applyAlignment="0" applyProtection="0"/>
    <xf numFmtId="0" fontId="92" fillId="81" borderId="120" applyNumberFormat="0" applyAlignment="0" applyProtection="0"/>
    <xf numFmtId="0" fontId="92" fillId="81" borderId="120" applyNumberFormat="0" applyAlignment="0" applyProtection="0"/>
    <xf numFmtId="4" fontId="77" fillId="59" borderId="124">
      <alignment horizontal="right" vertical="center"/>
    </xf>
    <xf numFmtId="4" fontId="77" fillId="59" borderId="124">
      <alignment horizontal="right" vertical="center"/>
    </xf>
    <xf numFmtId="4" fontId="78" fillId="58" borderId="124">
      <alignment horizontal="right" vertical="center"/>
    </xf>
    <xf numFmtId="0" fontId="87" fillId="84" borderId="123" applyNumberFormat="0" applyFont="0" applyAlignment="0" applyProtection="0"/>
    <xf numFmtId="0" fontId="91" fillId="81" borderId="120" applyNumberFormat="0" applyAlignment="0" applyProtection="0"/>
    <xf numFmtId="0" fontId="87" fillId="84" borderId="123" applyNumberFormat="0" applyFont="0" applyAlignment="0" applyProtection="0"/>
    <xf numFmtId="0" fontId="104" fillId="0" borderId="122" applyNumberFormat="0" applyFill="0" applyAlignment="0" applyProtection="0"/>
    <xf numFmtId="0" fontId="92" fillId="81" borderId="120" applyNumberFormat="0" applyAlignment="0" applyProtection="0"/>
    <xf numFmtId="0" fontId="87" fillId="84" borderId="123" applyNumberFormat="0" applyFont="0" applyAlignment="0" applyProtection="0"/>
    <xf numFmtId="0" fontId="95" fillId="81" borderId="121" applyNumberFormat="0" applyAlignment="0" applyProtection="0"/>
    <xf numFmtId="4" fontId="47" fillId="61" borderId="124"/>
    <xf numFmtId="0" fontId="91" fillId="81" borderId="120" applyNumberFormat="0" applyAlignment="0" applyProtection="0"/>
    <xf numFmtId="0" fontId="87" fillId="84" borderId="123" applyNumberFormat="0" applyFont="0" applyAlignment="0" applyProtection="0"/>
    <xf numFmtId="0" fontId="103" fillId="0" borderId="122" applyNumberFormat="0" applyFill="0" applyAlignment="0" applyProtection="0"/>
    <xf numFmtId="0" fontId="96" fillId="81" borderId="121" applyNumberFormat="0" applyAlignment="0" applyProtection="0"/>
    <xf numFmtId="0" fontId="96" fillId="81" borderId="121" applyNumberFormat="0" applyAlignment="0" applyProtection="0"/>
    <xf numFmtId="0" fontId="92" fillId="81" borderId="120" applyNumberFormat="0" applyAlignment="0" applyProtection="0"/>
    <xf numFmtId="0" fontId="77" fillId="59" borderId="124">
      <alignment horizontal="right" vertical="center"/>
    </xf>
    <xf numFmtId="0" fontId="101" fillId="68" borderId="121" applyNumberFormat="0" applyAlignment="0" applyProtection="0"/>
    <xf numFmtId="0" fontId="77" fillId="58" borderId="124">
      <alignment horizontal="right" vertical="center"/>
    </xf>
    <xf numFmtId="0" fontId="92" fillId="81" borderId="120" applyNumberFormat="0" applyAlignment="0" applyProtection="0"/>
    <xf numFmtId="0" fontId="101" fillId="68" borderId="121" applyNumberFormat="0" applyAlignment="0" applyProtection="0"/>
    <xf numFmtId="0" fontId="87" fillId="84" borderId="123" applyNumberFormat="0" applyFont="0" applyAlignment="0" applyProtection="0"/>
    <xf numFmtId="0" fontId="96" fillId="81" borderId="121" applyNumberFormat="0" applyAlignment="0" applyProtection="0"/>
    <xf numFmtId="0" fontId="95" fillId="81" borderId="121" applyNumberFormat="0" applyAlignment="0" applyProtection="0"/>
    <xf numFmtId="0" fontId="91" fillId="81" borderId="120" applyNumberFormat="0" applyAlignment="0" applyProtection="0"/>
    <xf numFmtId="0" fontId="47" fillId="61" borderId="124"/>
    <xf numFmtId="0" fontId="96" fillId="81" borderId="121" applyNumberFormat="0" applyAlignment="0" applyProtection="0"/>
    <xf numFmtId="0" fontId="102" fillId="68" borderId="121" applyNumberFormat="0" applyAlignment="0" applyProtection="0"/>
    <xf numFmtId="0" fontId="96" fillId="81" borderId="121" applyNumberFormat="0" applyAlignment="0" applyProtection="0"/>
    <xf numFmtId="0" fontId="10" fillId="84" borderId="123" applyNumberFormat="0" applyFont="0" applyAlignment="0" applyProtection="0"/>
    <xf numFmtId="0" fontId="92" fillId="81" borderId="120" applyNumberFormat="0" applyAlignment="0" applyProtection="0"/>
    <xf numFmtId="0" fontId="102" fillId="68" borderId="121" applyNumberFormat="0" applyAlignment="0" applyProtection="0"/>
    <xf numFmtId="0" fontId="92" fillId="81" borderId="120" applyNumberFormat="0" applyAlignment="0" applyProtection="0"/>
    <xf numFmtId="0" fontId="77" fillId="59" borderId="124">
      <alignment horizontal="right" vertical="center"/>
    </xf>
    <xf numFmtId="0" fontId="104" fillId="0" borderId="122" applyNumberFormat="0" applyFill="0" applyAlignment="0" applyProtection="0"/>
    <xf numFmtId="0" fontId="103" fillId="0" borderId="122" applyNumberFormat="0" applyFill="0" applyAlignment="0" applyProtection="0"/>
    <xf numFmtId="0" fontId="102" fillId="68" borderId="121" applyNumberFormat="0" applyAlignment="0" applyProtection="0"/>
    <xf numFmtId="0" fontId="87" fillId="84" borderId="123" applyNumberFormat="0" applyFont="0" applyAlignment="0" applyProtection="0"/>
    <xf numFmtId="0" fontId="96" fillId="81" borderId="121" applyNumberFormat="0" applyAlignment="0" applyProtection="0"/>
    <xf numFmtId="49" fontId="47" fillId="0" borderId="124" applyNumberFormat="0" applyFont="0" applyFill="0" applyBorder="0" applyProtection="0">
      <alignment horizontal="left" vertical="center" indent="2"/>
    </xf>
    <xf numFmtId="0" fontId="95" fillId="81" borderId="121" applyNumberFormat="0" applyAlignment="0" applyProtection="0"/>
    <xf numFmtId="0" fontId="87" fillId="84" borderId="123" applyNumberFormat="0" applyFont="0" applyAlignment="0" applyProtection="0"/>
    <xf numFmtId="0" fontId="10" fillId="84" borderId="123" applyNumberFormat="0" applyFont="0" applyAlignment="0" applyProtection="0"/>
    <xf numFmtId="0" fontId="96" fillId="81" borderId="121" applyNumberFormat="0" applyAlignment="0" applyProtection="0"/>
    <xf numFmtId="0" fontId="92" fillId="81" borderId="120" applyNumberFormat="0" applyAlignment="0" applyProtection="0"/>
    <xf numFmtId="0" fontId="103" fillId="0" borderId="122" applyNumberFormat="0" applyFill="0" applyAlignment="0" applyProtection="0"/>
    <xf numFmtId="0" fontId="87" fillId="84" borderId="123" applyNumberFormat="0" applyFont="0" applyAlignment="0" applyProtection="0"/>
    <xf numFmtId="0" fontId="103" fillId="0" borderId="122" applyNumberFormat="0" applyFill="0" applyAlignment="0" applyProtection="0"/>
    <xf numFmtId="0" fontId="104" fillId="0" borderId="122" applyNumberFormat="0" applyFill="0" applyAlignment="0" applyProtection="0"/>
    <xf numFmtId="0" fontId="103" fillId="0" borderId="122" applyNumberFormat="0" applyFill="0" applyAlignment="0" applyProtection="0"/>
    <xf numFmtId="0" fontId="77" fillId="59" borderId="124">
      <alignment horizontal="right" vertical="center"/>
    </xf>
    <xf numFmtId="0" fontId="95" fillId="81" borderId="121" applyNumberFormat="0" applyAlignment="0" applyProtection="0"/>
    <xf numFmtId="0" fontId="77" fillId="58" borderId="124">
      <alignment horizontal="right" vertical="center"/>
    </xf>
    <xf numFmtId="0" fontId="102" fillId="68" borderId="121" applyNumberFormat="0" applyAlignment="0" applyProtection="0"/>
    <xf numFmtId="0" fontId="92" fillId="81" borderId="120" applyNumberFormat="0" applyAlignment="0" applyProtection="0"/>
    <xf numFmtId="0" fontId="104" fillId="0" borderId="122" applyNumberFormat="0" applyFill="0" applyAlignment="0" applyProtection="0"/>
    <xf numFmtId="0" fontId="92" fillId="81" borderId="120" applyNumberFormat="0" applyAlignment="0" applyProtection="0"/>
    <xf numFmtId="0" fontId="103" fillId="0" borderId="122" applyNumberFormat="0" applyFill="0" applyAlignment="0" applyProtection="0"/>
    <xf numFmtId="0" fontId="102" fillId="68" borderId="121" applyNumberFormat="0" applyAlignment="0" applyProtection="0"/>
    <xf numFmtId="0" fontId="104" fillId="0" borderId="122" applyNumberFormat="0" applyFill="0" applyAlignment="0" applyProtection="0"/>
    <xf numFmtId="4" fontId="77" fillId="59" borderId="124">
      <alignment horizontal="right" vertical="center"/>
    </xf>
    <xf numFmtId="0" fontId="103" fillId="0" borderId="122" applyNumberFormat="0" applyFill="0" applyAlignment="0" applyProtection="0"/>
    <xf numFmtId="4" fontId="77" fillId="59" borderId="124">
      <alignment horizontal="right" vertical="center"/>
    </xf>
    <xf numFmtId="0" fontId="103" fillId="0" borderId="122" applyNumberFormat="0" applyFill="0" applyAlignment="0" applyProtection="0"/>
    <xf numFmtId="0" fontId="102" fillId="68" borderId="121" applyNumberFormat="0" applyAlignment="0" applyProtection="0"/>
    <xf numFmtId="0" fontId="92" fillId="81" borderId="120" applyNumberFormat="0" applyAlignment="0" applyProtection="0"/>
    <xf numFmtId="0" fontId="103" fillId="0" borderId="122" applyNumberFormat="0" applyFill="0" applyAlignment="0" applyProtection="0"/>
    <xf numFmtId="0" fontId="95" fillId="81" borderId="121" applyNumberFormat="0" applyAlignment="0" applyProtection="0"/>
    <xf numFmtId="0" fontId="103" fillId="0" borderId="122" applyNumberFormat="0" applyFill="0" applyAlignment="0" applyProtection="0"/>
    <xf numFmtId="0" fontId="101" fillId="68" borderId="121" applyNumberFormat="0" applyAlignment="0" applyProtection="0"/>
    <xf numFmtId="0" fontId="96" fillId="81" borderId="121" applyNumberFormat="0" applyAlignment="0" applyProtection="0"/>
    <xf numFmtId="0" fontId="104" fillId="0" borderId="122" applyNumberFormat="0" applyFill="0" applyAlignment="0" applyProtection="0"/>
    <xf numFmtId="0" fontId="78" fillId="58" borderId="124">
      <alignment horizontal="right" vertical="center"/>
    </xf>
    <xf numFmtId="0" fontId="102" fillId="68" borderId="121"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104" fillId="0" borderId="122" applyNumberFormat="0" applyFill="0" applyAlignment="0" applyProtection="0"/>
    <xf numFmtId="0" fontId="104" fillId="0" borderId="122" applyNumberFormat="0" applyFill="0" applyAlignment="0" applyProtection="0"/>
    <xf numFmtId="0" fontId="92" fillId="81" borderId="120" applyNumberFormat="0" applyAlignment="0" applyProtection="0"/>
    <xf numFmtId="0" fontId="87" fillId="84" borderId="123" applyNumberFormat="0" applyFont="0" applyAlignment="0" applyProtection="0"/>
    <xf numFmtId="0" fontId="102" fillId="68" borderId="121" applyNumberFormat="0" applyAlignment="0" applyProtection="0"/>
    <xf numFmtId="0" fontId="77" fillId="58" borderId="124">
      <alignment horizontal="right" vertical="center"/>
    </xf>
    <xf numFmtId="0" fontId="87" fillId="84" borderId="123" applyNumberFormat="0" applyFont="0" applyAlignment="0" applyProtection="0"/>
    <xf numFmtId="0" fontId="96" fillId="81" borderId="121" applyNumberFormat="0" applyAlignment="0" applyProtection="0"/>
    <xf numFmtId="0" fontId="96" fillId="81" borderId="121" applyNumberFormat="0" applyAlignment="0" applyProtection="0"/>
    <xf numFmtId="0" fontId="78" fillId="58" borderId="124">
      <alignment horizontal="right" vertical="center"/>
    </xf>
    <xf numFmtId="0" fontId="102" fillId="68" borderId="121" applyNumberFormat="0" applyAlignment="0" applyProtection="0"/>
    <xf numFmtId="0" fontId="96" fillId="81" borderId="121" applyNumberFormat="0" applyAlignment="0" applyProtection="0"/>
    <xf numFmtId="0" fontId="96" fillId="81" borderId="121" applyNumberFormat="0" applyAlignment="0" applyProtection="0"/>
    <xf numFmtId="0" fontId="95" fillId="81" borderId="121" applyNumberFormat="0" applyAlignment="0" applyProtection="0"/>
    <xf numFmtId="0" fontId="104" fillId="0" borderId="122" applyNumberFormat="0" applyFill="0" applyAlignment="0" applyProtection="0"/>
    <xf numFmtId="0" fontId="101" fillId="68" borderId="121" applyNumberFormat="0" applyAlignment="0" applyProtection="0"/>
    <xf numFmtId="0" fontId="92" fillId="81" borderId="120" applyNumberFormat="0" applyAlignment="0" applyProtection="0"/>
    <xf numFmtId="0" fontId="77" fillId="58" borderId="124">
      <alignment horizontal="right" vertical="center"/>
    </xf>
    <xf numFmtId="0" fontId="92" fillId="81" borderId="120" applyNumberFormat="0" applyAlignment="0" applyProtection="0"/>
    <xf numFmtId="0" fontId="101" fillId="68" borderId="121" applyNumberFormat="0" applyAlignment="0" applyProtection="0"/>
    <xf numFmtId="0" fontId="91" fillId="81" borderId="120" applyNumberFormat="0" applyAlignment="0" applyProtection="0"/>
    <xf numFmtId="0" fontId="95" fillId="81" borderId="121"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96" fillId="81" borderId="121" applyNumberFormat="0" applyAlignment="0" applyProtection="0"/>
    <xf numFmtId="4" fontId="78" fillId="58" borderId="124">
      <alignment horizontal="right" vertical="center"/>
    </xf>
    <xf numFmtId="4" fontId="77" fillId="58" borderId="124">
      <alignment horizontal="right" vertical="center"/>
    </xf>
    <xf numFmtId="0" fontId="77" fillId="59" borderId="124">
      <alignment horizontal="right" vertical="center"/>
    </xf>
    <xf numFmtId="0" fontId="101" fillId="68" borderId="121" applyNumberFormat="0" applyAlignment="0" applyProtection="0"/>
    <xf numFmtId="0" fontId="96" fillId="81" borderId="121" applyNumberFormat="0" applyAlignment="0" applyProtection="0"/>
    <xf numFmtId="0" fontId="101" fillId="68" borderId="121" applyNumberFormat="0" applyAlignment="0" applyProtection="0"/>
    <xf numFmtId="0" fontId="102" fillId="68" borderId="121" applyNumberFormat="0" applyAlignment="0" applyProtection="0"/>
    <xf numFmtId="0" fontId="103" fillId="0" borderId="122" applyNumberFormat="0" applyFill="0" applyAlignment="0" applyProtection="0"/>
    <xf numFmtId="4" fontId="77" fillId="59" borderId="119">
      <alignment horizontal="right" vertical="center"/>
    </xf>
    <xf numFmtId="0" fontId="95" fillId="81" borderId="121" applyNumberFormat="0" applyAlignment="0" applyProtection="0"/>
    <xf numFmtId="4" fontId="77" fillId="59" borderId="119">
      <alignment horizontal="right" vertical="center"/>
    </xf>
    <xf numFmtId="0" fontId="102" fillId="68" borderId="121" applyNumberFormat="0" applyAlignment="0" applyProtection="0"/>
    <xf numFmtId="0" fontId="10" fillId="84" borderId="123" applyNumberFormat="0" applyFont="0" applyAlignment="0" applyProtection="0"/>
    <xf numFmtId="0" fontId="96" fillId="81" borderId="121" applyNumberFormat="0" applyAlignment="0" applyProtection="0"/>
    <xf numFmtId="0" fontId="102" fillId="68" borderId="121" applyNumberFormat="0" applyAlignment="0" applyProtection="0"/>
    <xf numFmtId="0" fontId="92" fillId="81" borderId="120" applyNumberFormat="0" applyAlignment="0" applyProtection="0"/>
    <xf numFmtId="0" fontId="87" fillId="84" borderId="123" applyNumberFormat="0" applyFont="0" applyAlignment="0" applyProtection="0"/>
    <xf numFmtId="0" fontId="96" fillId="81" borderId="121" applyNumberFormat="0" applyAlignment="0" applyProtection="0"/>
    <xf numFmtId="0" fontId="96" fillId="81" borderId="121" applyNumberFormat="0" applyAlignment="0" applyProtection="0"/>
    <xf numFmtId="0" fontId="10" fillId="84" borderId="123" applyNumberFormat="0" applyFont="0" applyAlignment="0" applyProtection="0"/>
    <xf numFmtId="0" fontId="102" fillId="68" borderId="121" applyNumberFormat="0" applyAlignment="0" applyProtection="0"/>
    <xf numFmtId="0" fontId="95" fillId="81" borderId="121" applyNumberFormat="0" applyAlignment="0" applyProtection="0"/>
    <xf numFmtId="0" fontId="104" fillId="0" borderId="122" applyNumberFormat="0" applyFill="0" applyAlignment="0" applyProtection="0"/>
    <xf numFmtId="0" fontId="101" fillId="68" borderId="121" applyNumberFormat="0" applyAlignment="0" applyProtection="0"/>
    <xf numFmtId="0" fontId="102" fillId="68" borderId="121" applyNumberFormat="0" applyAlignment="0" applyProtection="0"/>
    <xf numFmtId="0" fontId="101" fillId="68" borderId="121" applyNumberFormat="0" applyAlignment="0" applyProtection="0"/>
    <xf numFmtId="0" fontId="103" fillId="0" borderId="122" applyNumberFormat="0" applyFill="0" applyAlignment="0" applyProtection="0"/>
    <xf numFmtId="0" fontId="102" fillId="68" borderId="121" applyNumberFormat="0" applyAlignment="0" applyProtection="0"/>
    <xf numFmtId="0" fontId="103" fillId="0" borderId="122" applyNumberFormat="0" applyFill="0" applyAlignment="0" applyProtection="0"/>
    <xf numFmtId="0" fontId="101" fillId="68" borderId="121" applyNumberFormat="0" applyAlignment="0" applyProtection="0"/>
    <xf numFmtId="4" fontId="77" fillId="59" borderId="119">
      <alignment horizontal="right" vertical="center"/>
    </xf>
    <xf numFmtId="0" fontId="96" fillId="81" borderId="121" applyNumberFormat="0" applyAlignment="0" applyProtection="0"/>
    <xf numFmtId="4" fontId="77" fillId="59" borderId="124">
      <alignment horizontal="right" vertical="center"/>
    </xf>
    <xf numFmtId="0" fontId="92" fillId="81" borderId="120" applyNumberFormat="0" applyAlignment="0" applyProtection="0"/>
    <xf numFmtId="0" fontId="102" fillId="68" borderId="121" applyNumberFormat="0" applyAlignment="0" applyProtection="0"/>
    <xf numFmtId="0" fontId="101" fillId="68" borderId="121" applyNumberFormat="0" applyAlignment="0" applyProtection="0"/>
    <xf numFmtId="0" fontId="91" fillId="81" borderId="120" applyNumberFormat="0" applyAlignment="0" applyProtection="0"/>
    <xf numFmtId="0" fontId="77" fillId="59" borderId="119">
      <alignment horizontal="right" vertical="center"/>
    </xf>
    <xf numFmtId="0" fontId="77" fillId="59" borderId="119">
      <alignment horizontal="right" vertical="center"/>
    </xf>
    <xf numFmtId="0" fontId="77" fillId="59" borderId="119">
      <alignment horizontal="right" vertical="center"/>
    </xf>
    <xf numFmtId="4" fontId="77" fillId="59" borderId="119">
      <alignment horizontal="right" vertical="center"/>
    </xf>
    <xf numFmtId="0" fontId="77" fillId="59" borderId="119">
      <alignment horizontal="right" vertical="center"/>
    </xf>
    <xf numFmtId="4" fontId="77" fillId="59" borderId="119">
      <alignment horizontal="right" vertical="center"/>
    </xf>
    <xf numFmtId="4" fontId="77" fillId="59" borderId="119">
      <alignment horizontal="right" vertical="center"/>
    </xf>
    <xf numFmtId="0" fontId="77" fillId="59" borderId="119">
      <alignment horizontal="right" vertical="center"/>
    </xf>
    <xf numFmtId="0" fontId="102" fillId="68" borderId="121" applyNumberFormat="0" applyAlignment="0" applyProtection="0"/>
    <xf numFmtId="4" fontId="77" fillId="59" borderId="124">
      <alignment horizontal="right" vertical="center"/>
    </xf>
    <xf numFmtId="0" fontId="77" fillId="59" borderId="119">
      <alignment horizontal="right" vertical="center"/>
    </xf>
    <xf numFmtId="0" fontId="95" fillId="81" borderId="121" applyNumberFormat="0" applyAlignment="0" applyProtection="0"/>
    <xf numFmtId="0" fontId="95" fillId="81" borderId="121" applyNumberFormat="0" applyAlignment="0" applyProtection="0"/>
    <xf numFmtId="49" fontId="76" fillId="0" borderId="124" applyNumberFormat="0" applyFill="0" applyBorder="0" applyProtection="0">
      <alignment horizontal="left" vertical="center"/>
    </xf>
    <xf numFmtId="0" fontId="47" fillId="0" borderId="124">
      <alignment horizontal="right" vertical="center"/>
    </xf>
    <xf numFmtId="0" fontId="102" fillId="68" borderId="121" applyNumberFormat="0" applyAlignment="0" applyProtection="0"/>
    <xf numFmtId="0" fontId="104" fillId="0" borderId="122" applyNumberFormat="0" applyFill="0" applyAlignment="0" applyProtection="0"/>
    <xf numFmtId="0" fontId="96" fillId="81" borderId="121" applyNumberFormat="0" applyAlignment="0" applyProtection="0"/>
    <xf numFmtId="0" fontId="102" fillId="68" borderId="121" applyNumberFormat="0" applyAlignment="0" applyProtection="0"/>
    <xf numFmtId="0" fontId="95" fillId="81" borderId="121" applyNumberFormat="0" applyAlignment="0" applyProtection="0"/>
    <xf numFmtId="0" fontId="95" fillId="81" borderId="121" applyNumberFormat="0" applyAlignment="0" applyProtection="0"/>
    <xf numFmtId="0" fontId="95" fillId="81" borderId="121" applyNumberFormat="0" applyAlignment="0" applyProtection="0"/>
    <xf numFmtId="0" fontId="92" fillId="81" borderId="120" applyNumberFormat="0" applyAlignment="0" applyProtection="0"/>
    <xf numFmtId="0" fontId="92" fillId="81" borderId="120" applyNumberFormat="0" applyAlignment="0" applyProtection="0"/>
    <xf numFmtId="0" fontId="101" fillId="68" borderId="121" applyNumberFormat="0" applyAlignment="0" applyProtection="0"/>
    <xf numFmtId="4" fontId="77" fillId="59" borderId="124">
      <alignment horizontal="right" vertical="center"/>
    </xf>
    <xf numFmtId="0" fontId="104" fillId="0" borderId="122" applyNumberFormat="0" applyFill="0" applyAlignment="0" applyProtection="0"/>
    <xf numFmtId="0" fontId="95" fillId="81" borderId="121" applyNumberFormat="0" applyAlignment="0" applyProtection="0"/>
    <xf numFmtId="0" fontId="101" fillId="68" borderId="121" applyNumberFormat="0" applyAlignment="0" applyProtection="0"/>
    <xf numFmtId="0" fontId="92" fillId="81" borderId="120" applyNumberFormat="0" applyAlignment="0" applyProtection="0"/>
    <xf numFmtId="4" fontId="78" fillId="58" borderId="124">
      <alignment horizontal="right" vertical="center"/>
    </xf>
    <xf numFmtId="0" fontId="102" fillId="68" borderId="121" applyNumberFormat="0" applyAlignment="0" applyProtection="0"/>
    <xf numFmtId="0" fontId="104" fillId="0" borderId="122" applyNumberFormat="0" applyFill="0" applyAlignment="0" applyProtection="0"/>
    <xf numFmtId="0" fontId="95" fillId="81" borderId="121" applyNumberFormat="0" applyAlignment="0" applyProtection="0"/>
    <xf numFmtId="0" fontId="91" fillId="81" borderId="120" applyNumberFormat="0" applyAlignment="0" applyProtection="0"/>
    <xf numFmtId="0" fontId="96" fillId="81" borderId="121" applyNumberFormat="0" applyAlignment="0" applyProtection="0"/>
    <xf numFmtId="0" fontId="96" fillId="81" borderId="121" applyNumberFormat="0" applyAlignment="0" applyProtection="0"/>
    <xf numFmtId="0" fontId="77" fillId="58" borderId="124">
      <alignment horizontal="right" vertical="center"/>
    </xf>
    <xf numFmtId="0" fontId="96" fillId="81" borderId="121" applyNumberFormat="0" applyAlignment="0" applyProtection="0"/>
    <xf numFmtId="0" fontId="96" fillId="81" borderId="121"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104" fillId="0" borderId="122" applyNumberFormat="0" applyFill="0" applyAlignment="0" applyProtection="0"/>
    <xf numFmtId="0" fontId="87" fillId="84" borderId="123" applyNumberFormat="0" applyFont="0" applyAlignment="0" applyProtection="0"/>
    <xf numFmtId="4" fontId="47" fillId="0" borderId="124" applyFill="0" applyBorder="0" applyProtection="0">
      <alignment horizontal="right" vertical="center"/>
    </xf>
    <xf numFmtId="0" fontId="101" fillId="68" borderId="121" applyNumberFormat="0" applyAlignment="0" applyProtection="0"/>
    <xf numFmtId="0" fontId="101" fillId="68" borderId="121" applyNumberFormat="0" applyAlignment="0" applyProtection="0"/>
    <xf numFmtId="0" fontId="102" fillId="68" borderId="121" applyNumberFormat="0" applyAlignment="0" applyProtection="0"/>
    <xf numFmtId="0" fontId="87" fillId="84" borderId="123" applyNumberFormat="0" applyFont="0" applyAlignment="0" applyProtection="0"/>
    <xf numFmtId="0" fontId="104" fillId="0" borderId="122" applyNumberFormat="0" applyFill="0" applyAlignment="0" applyProtection="0"/>
    <xf numFmtId="0" fontId="102" fillId="68" borderId="121" applyNumberFormat="0" applyAlignment="0" applyProtection="0"/>
    <xf numFmtId="0" fontId="92" fillId="81" borderId="120" applyNumberFormat="0" applyAlignment="0" applyProtection="0"/>
    <xf numFmtId="0" fontId="91" fillId="81" borderId="120" applyNumberFormat="0" applyAlignment="0" applyProtection="0"/>
    <xf numFmtId="0" fontId="102" fillId="68" borderId="121" applyNumberFormat="0" applyAlignment="0" applyProtection="0"/>
    <xf numFmtId="0" fontId="103" fillId="0" borderId="122" applyNumberFormat="0" applyFill="0" applyAlignment="0" applyProtection="0"/>
    <xf numFmtId="0" fontId="95" fillId="81" borderId="121" applyNumberFormat="0" applyAlignment="0" applyProtection="0"/>
    <xf numFmtId="0" fontId="101" fillId="68" borderId="121" applyNumberFormat="0" applyAlignment="0" applyProtection="0"/>
    <xf numFmtId="0" fontId="92" fillId="81" borderId="120" applyNumberFormat="0" applyAlignment="0" applyProtection="0"/>
    <xf numFmtId="0" fontId="95" fillId="81" borderId="121" applyNumberFormat="0" applyAlignment="0" applyProtection="0"/>
    <xf numFmtId="0" fontId="104" fillId="0" borderId="122" applyNumberFormat="0" applyFill="0" applyAlignment="0" applyProtection="0"/>
    <xf numFmtId="0" fontId="92" fillId="81" borderId="120" applyNumberFormat="0" applyAlignment="0" applyProtection="0"/>
    <xf numFmtId="0" fontId="102" fillId="68" borderId="121" applyNumberFormat="0" applyAlignment="0" applyProtection="0"/>
    <xf numFmtId="0" fontId="96" fillId="81" borderId="121" applyNumberFormat="0" applyAlignment="0" applyProtection="0"/>
    <xf numFmtId="0" fontId="104" fillId="0" borderId="122" applyNumberFormat="0" applyFill="0" applyAlignment="0" applyProtection="0"/>
    <xf numFmtId="4" fontId="77" fillId="59" borderId="124">
      <alignment horizontal="right" vertical="center"/>
    </xf>
    <xf numFmtId="49" fontId="47" fillId="0" borderId="124" applyNumberFormat="0" applyFont="0" applyFill="0" applyBorder="0" applyProtection="0">
      <alignment horizontal="left" vertical="center" indent="2"/>
    </xf>
    <xf numFmtId="0" fontId="103" fillId="0" borderId="122" applyNumberFormat="0" applyFill="0" applyAlignment="0" applyProtection="0"/>
    <xf numFmtId="0" fontId="103" fillId="0" borderId="122" applyNumberFormat="0" applyFill="0" applyAlignment="0" applyProtection="0"/>
    <xf numFmtId="0" fontId="104" fillId="0" borderId="122" applyNumberFormat="0" applyFill="0" applyAlignment="0" applyProtection="0"/>
    <xf numFmtId="0" fontId="92" fillId="81" borderId="120" applyNumberFormat="0" applyAlignment="0" applyProtection="0"/>
    <xf numFmtId="0" fontId="92" fillId="81" borderId="120" applyNumberFormat="0" applyAlignment="0" applyProtection="0"/>
    <xf numFmtId="0" fontId="87" fillId="84" borderId="123" applyNumberFormat="0" applyFont="0" applyAlignment="0" applyProtection="0"/>
    <xf numFmtId="0" fontId="95" fillId="81" borderId="121" applyNumberFormat="0" applyAlignment="0" applyProtection="0"/>
    <xf numFmtId="4" fontId="77" fillId="59" borderId="124">
      <alignment horizontal="right" vertical="center"/>
    </xf>
    <xf numFmtId="0" fontId="47" fillId="61" borderId="124"/>
    <xf numFmtId="0" fontId="77" fillId="58" borderId="124">
      <alignment horizontal="right" vertical="center"/>
    </xf>
    <xf numFmtId="0" fontId="95" fillId="81" borderId="121" applyNumberFormat="0" applyAlignment="0" applyProtection="0"/>
    <xf numFmtId="0" fontId="104" fillId="0" borderId="122" applyNumberFormat="0" applyFill="0" applyAlignment="0" applyProtection="0"/>
    <xf numFmtId="0" fontId="102" fillId="68" borderId="121" applyNumberFormat="0" applyAlignment="0" applyProtection="0"/>
    <xf numFmtId="0" fontId="10" fillId="84" borderId="123" applyNumberFormat="0" applyFont="0" applyAlignment="0" applyProtection="0"/>
    <xf numFmtId="0" fontId="101" fillId="68" borderId="121" applyNumberFormat="0" applyAlignment="0" applyProtection="0"/>
    <xf numFmtId="0" fontId="102" fillId="68" borderId="121" applyNumberFormat="0" applyAlignment="0" applyProtection="0"/>
    <xf numFmtId="0" fontId="77" fillId="59" borderId="124">
      <alignment horizontal="right" vertical="center"/>
    </xf>
    <xf numFmtId="0" fontId="95" fillId="81" borderId="121" applyNumberFormat="0" applyAlignment="0" applyProtection="0"/>
    <xf numFmtId="0" fontId="96" fillId="81" borderId="121" applyNumberFormat="0" applyAlignment="0" applyProtection="0"/>
    <xf numFmtId="0" fontId="104" fillId="0" borderId="122" applyNumberFormat="0" applyFill="0" applyAlignment="0" applyProtection="0"/>
    <xf numFmtId="0" fontId="102" fillId="68" borderId="121" applyNumberFormat="0" applyAlignment="0" applyProtection="0"/>
    <xf numFmtId="0" fontId="47" fillId="0" borderId="124">
      <alignment horizontal="right" vertical="center"/>
    </xf>
    <xf numFmtId="0" fontId="92" fillId="81" borderId="120" applyNumberFormat="0" applyAlignment="0" applyProtection="0"/>
    <xf numFmtId="0" fontId="104" fillId="0" borderId="122" applyNumberFormat="0" applyFill="0" applyAlignment="0" applyProtection="0"/>
    <xf numFmtId="0" fontId="103" fillId="0" borderId="122" applyNumberFormat="0" applyFill="0" applyAlignment="0" applyProtection="0"/>
    <xf numFmtId="0" fontId="102" fillId="68" borderId="121" applyNumberFormat="0" applyAlignment="0" applyProtection="0"/>
    <xf numFmtId="0" fontId="104" fillId="0" borderId="122" applyNumberFormat="0" applyFill="0" applyAlignment="0" applyProtection="0"/>
    <xf numFmtId="0" fontId="103" fillId="0" borderId="122" applyNumberFormat="0" applyFill="0" applyAlignment="0" applyProtection="0"/>
    <xf numFmtId="0" fontId="10" fillId="84" borderId="123" applyNumberFormat="0" applyFont="0" applyAlignment="0" applyProtection="0"/>
    <xf numFmtId="0" fontId="101" fillId="68" borderId="121" applyNumberFormat="0" applyAlignment="0" applyProtection="0"/>
    <xf numFmtId="0" fontId="92" fillId="81" borderId="120" applyNumberFormat="0" applyAlignment="0" applyProtection="0"/>
    <xf numFmtId="4" fontId="77" fillId="59" borderId="124">
      <alignment horizontal="right" vertical="center"/>
    </xf>
    <xf numFmtId="0" fontId="77" fillId="58" borderId="124">
      <alignment horizontal="right" vertical="center"/>
    </xf>
    <xf numFmtId="4" fontId="78" fillId="58" borderId="124">
      <alignment horizontal="right" vertical="center"/>
    </xf>
    <xf numFmtId="0" fontId="103" fillId="0" borderId="122" applyNumberFormat="0" applyFill="0" applyAlignment="0" applyProtection="0"/>
    <xf numFmtId="0" fontId="10" fillId="84" borderId="123" applyNumberFormat="0" applyFont="0" applyAlignment="0" applyProtection="0"/>
    <xf numFmtId="4" fontId="77" fillId="58" borderId="124">
      <alignment horizontal="right" vertical="center"/>
    </xf>
    <xf numFmtId="0" fontId="101" fillId="68" borderId="121" applyNumberFormat="0" applyAlignment="0" applyProtection="0"/>
    <xf numFmtId="0" fontId="102" fillId="68" borderId="121" applyNumberFormat="0" applyAlignment="0" applyProtection="0"/>
    <xf numFmtId="0" fontId="102" fillId="68" borderId="121" applyNumberFormat="0" applyAlignment="0" applyProtection="0"/>
    <xf numFmtId="0" fontId="96" fillId="81" borderId="121" applyNumberFormat="0" applyAlignment="0" applyProtection="0"/>
    <xf numFmtId="4" fontId="78" fillId="58" borderId="124">
      <alignment horizontal="right" vertical="center"/>
    </xf>
    <xf numFmtId="0" fontId="103" fillId="0" borderId="122" applyNumberFormat="0" applyFill="0" applyAlignment="0" applyProtection="0"/>
    <xf numFmtId="4" fontId="77" fillId="59" borderId="124">
      <alignment horizontal="right" vertical="center"/>
    </xf>
    <xf numFmtId="0" fontId="101" fillId="68" borderId="121" applyNumberFormat="0" applyAlignment="0" applyProtection="0"/>
    <xf numFmtId="0" fontId="77" fillId="58" borderId="124">
      <alignment horizontal="right" vertical="center"/>
    </xf>
    <xf numFmtId="0" fontId="91" fillId="81" borderId="120" applyNumberFormat="0" applyAlignment="0" applyProtection="0"/>
    <xf numFmtId="0" fontId="92" fillId="81" borderId="120" applyNumberFormat="0" applyAlignment="0" applyProtection="0"/>
    <xf numFmtId="0" fontId="101" fillId="68" borderId="121" applyNumberFormat="0" applyAlignment="0" applyProtection="0"/>
    <xf numFmtId="0" fontId="102" fillId="68" borderId="121" applyNumberFormat="0" applyAlignment="0" applyProtection="0"/>
    <xf numFmtId="0" fontId="104" fillId="0" borderId="122" applyNumberFormat="0" applyFill="0" applyAlignment="0" applyProtection="0"/>
    <xf numFmtId="0" fontId="87" fillId="84" borderId="123" applyNumberFormat="0" applyFont="0" applyAlignment="0" applyProtection="0"/>
    <xf numFmtId="0" fontId="101" fillId="68" borderId="121" applyNumberFormat="0" applyAlignment="0" applyProtection="0"/>
    <xf numFmtId="0" fontId="77" fillId="58" borderId="124">
      <alignment horizontal="right" vertical="center"/>
    </xf>
    <xf numFmtId="4" fontId="78" fillId="58" borderId="124">
      <alignment horizontal="right" vertical="center"/>
    </xf>
    <xf numFmtId="0" fontId="91" fillId="81" borderId="120" applyNumberFormat="0" applyAlignment="0" applyProtection="0"/>
    <xf numFmtId="0" fontId="102" fillId="68" borderId="121" applyNumberFormat="0" applyAlignment="0" applyProtection="0"/>
    <xf numFmtId="0" fontId="102" fillId="68" borderId="121" applyNumberFormat="0" applyAlignment="0" applyProtection="0"/>
    <xf numFmtId="0" fontId="77" fillId="58" borderId="124">
      <alignment horizontal="right" vertical="center"/>
    </xf>
    <xf numFmtId="0" fontId="102" fillId="68" borderId="121" applyNumberFormat="0" applyAlignment="0" applyProtection="0"/>
    <xf numFmtId="0" fontId="104" fillId="0" borderId="122" applyNumberFormat="0" applyFill="0" applyAlignment="0" applyProtection="0"/>
    <xf numFmtId="0" fontId="103" fillId="0" borderId="122" applyNumberFormat="0" applyFill="0" applyAlignment="0" applyProtection="0"/>
    <xf numFmtId="0" fontId="87" fillId="84" borderId="123" applyNumberFormat="0" applyFont="0" applyAlignment="0" applyProtection="0"/>
    <xf numFmtId="0" fontId="96" fillId="81" borderId="121" applyNumberFormat="0" applyAlignment="0" applyProtection="0"/>
    <xf numFmtId="0" fontId="10" fillId="84" borderId="123" applyNumberFormat="0" applyFont="0" applyAlignment="0" applyProtection="0"/>
    <xf numFmtId="4" fontId="78" fillId="58" borderId="124">
      <alignment horizontal="right" vertical="center"/>
    </xf>
    <xf numFmtId="0" fontId="104" fillId="0" borderId="122" applyNumberFormat="0" applyFill="0" applyAlignment="0" applyProtection="0"/>
    <xf numFmtId="0" fontId="101" fillId="68" borderId="121" applyNumberFormat="0" applyAlignment="0" applyProtection="0"/>
    <xf numFmtId="0" fontId="92" fillId="81" borderId="120" applyNumberFormat="0" applyAlignment="0" applyProtection="0"/>
    <xf numFmtId="0" fontId="103" fillId="0" borderId="122" applyNumberFormat="0" applyFill="0" applyAlignment="0" applyProtection="0"/>
    <xf numFmtId="0" fontId="96" fillId="81" borderId="121" applyNumberFormat="0" applyAlignment="0" applyProtection="0"/>
    <xf numFmtId="0" fontId="87" fillId="84" borderId="123" applyNumberFormat="0" applyFont="0" applyAlignment="0" applyProtection="0"/>
    <xf numFmtId="0" fontId="96" fillId="81" borderId="121" applyNumberFormat="0" applyAlignment="0" applyProtection="0"/>
    <xf numFmtId="49" fontId="47" fillId="0" borderId="124" applyNumberFormat="0" applyFont="0" applyFill="0" applyBorder="0" applyProtection="0">
      <alignment horizontal="left" vertical="center" indent="2"/>
    </xf>
    <xf numFmtId="0" fontId="104" fillId="0" borderId="122" applyNumberFormat="0" applyFill="0" applyAlignment="0" applyProtection="0"/>
    <xf numFmtId="0" fontId="102" fillId="68" borderId="121" applyNumberFormat="0" applyAlignment="0" applyProtection="0"/>
    <xf numFmtId="0" fontId="95" fillId="81" borderId="121" applyNumberFormat="0" applyAlignment="0" applyProtection="0"/>
    <xf numFmtId="0" fontId="92" fillId="81" borderId="120" applyNumberFormat="0" applyAlignment="0" applyProtection="0"/>
    <xf numFmtId="0" fontId="77" fillId="58" borderId="124">
      <alignment horizontal="right" vertical="center"/>
    </xf>
    <xf numFmtId="0" fontId="104" fillId="0" borderId="122" applyNumberFormat="0" applyFill="0" applyAlignment="0" applyProtection="0"/>
    <xf numFmtId="0" fontId="47" fillId="0" borderId="124" applyNumberFormat="0" applyFill="0" applyAlignment="0" applyProtection="0"/>
    <xf numFmtId="49" fontId="47" fillId="0" borderId="124" applyNumberFormat="0" applyFont="0" applyFill="0" applyBorder="0" applyProtection="0">
      <alignment horizontal="left" vertical="center" indent="2"/>
    </xf>
    <xf numFmtId="0" fontId="87" fillId="84" borderId="123" applyNumberFormat="0" applyFont="0" applyAlignment="0" applyProtection="0"/>
    <xf numFmtId="0" fontId="96" fillId="81" borderId="121" applyNumberFormat="0" applyAlignment="0" applyProtection="0"/>
    <xf numFmtId="0" fontId="101" fillId="68" borderId="121" applyNumberFormat="0" applyAlignment="0" applyProtection="0"/>
    <xf numFmtId="0" fontId="77" fillId="59" borderId="124">
      <alignment horizontal="right" vertical="center"/>
    </xf>
    <xf numFmtId="4" fontId="77" fillId="58" borderId="124">
      <alignment horizontal="right" vertical="center"/>
    </xf>
    <xf numFmtId="0" fontId="95" fillId="81" borderId="121" applyNumberFormat="0" applyAlignment="0" applyProtection="0"/>
    <xf numFmtId="0" fontId="77" fillId="59" borderId="124">
      <alignment horizontal="right" vertical="center"/>
    </xf>
    <xf numFmtId="0" fontId="104" fillId="0" borderId="122" applyNumberFormat="0" applyFill="0" applyAlignment="0" applyProtection="0"/>
    <xf numFmtId="0" fontId="104" fillId="0" borderId="122" applyNumberFormat="0" applyFill="0" applyAlignment="0" applyProtection="0"/>
    <xf numFmtId="0" fontId="103" fillId="0" borderId="122" applyNumberFormat="0" applyFill="0" applyAlignment="0" applyProtection="0"/>
    <xf numFmtId="0" fontId="95" fillId="81" borderId="121" applyNumberFormat="0" applyAlignment="0" applyProtection="0"/>
    <xf numFmtId="0" fontId="95" fillId="81" borderId="121" applyNumberFormat="0" applyAlignment="0" applyProtection="0"/>
    <xf numFmtId="0" fontId="95" fillId="81" borderId="121" applyNumberFormat="0" applyAlignment="0" applyProtection="0"/>
    <xf numFmtId="0" fontId="104" fillId="0" borderId="122" applyNumberFormat="0" applyFill="0" applyAlignment="0" applyProtection="0"/>
    <xf numFmtId="0" fontId="96" fillId="81" borderId="121" applyNumberFormat="0" applyAlignment="0" applyProtection="0"/>
    <xf numFmtId="4" fontId="78" fillId="58" borderId="119">
      <alignment horizontal="right" vertical="center"/>
    </xf>
    <xf numFmtId="4" fontId="78" fillId="58" borderId="119">
      <alignment horizontal="right" vertical="center"/>
    </xf>
    <xf numFmtId="0" fontId="78" fillId="58" borderId="119">
      <alignment horizontal="right" vertical="center"/>
    </xf>
    <xf numFmtId="0" fontId="78" fillId="58" borderId="119">
      <alignment horizontal="right" vertical="center"/>
    </xf>
    <xf numFmtId="4" fontId="78" fillId="58" borderId="119">
      <alignment horizontal="right" vertical="center"/>
    </xf>
    <xf numFmtId="4" fontId="78" fillId="58" borderId="119">
      <alignment horizontal="right" vertical="center"/>
    </xf>
    <xf numFmtId="4" fontId="78" fillId="58" borderId="119">
      <alignment horizontal="right" vertical="center"/>
    </xf>
    <xf numFmtId="4" fontId="78" fillId="58" borderId="119">
      <alignment horizontal="right" vertical="center"/>
    </xf>
    <xf numFmtId="0" fontId="77" fillId="58" borderId="119">
      <alignment horizontal="right" vertical="center"/>
    </xf>
    <xf numFmtId="0" fontId="77" fillId="58" borderId="119">
      <alignment horizontal="right" vertical="center"/>
    </xf>
    <xf numFmtId="0" fontId="77" fillId="58" borderId="119">
      <alignment horizontal="right" vertical="center"/>
    </xf>
    <xf numFmtId="0" fontId="77" fillId="58" borderId="119">
      <alignment horizontal="right" vertical="center"/>
    </xf>
    <xf numFmtId="0" fontId="77" fillId="58" borderId="119">
      <alignment horizontal="right" vertical="center"/>
    </xf>
    <xf numFmtId="0" fontId="77" fillId="58" borderId="119">
      <alignment horizontal="right" vertical="center"/>
    </xf>
    <xf numFmtId="4" fontId="77" fillId="58" borderId="119">
      <alignment horizontal="right" vertical="center"/>
    </xf>
    <xf numFmtId="0" fontId="77" fillId="58" borderId="119">
      <alignment horizontal="right" vertical="center"/>
    </xf>
    <xf numFmtId="4" fontId="77" fillId="58" borderId="119">
      <alignment horizontal="right" vertical="center"/>
    </xf>
    <xf numFmtId="4" fontId="77" fillId="58" borderId="119">
      <alignment horizontal="right" vertical="center"/>
    </xf>
    <xf numFmtId="4" fontId="77" fillId="58" borderId="119">
      <alignment horizontal="right" vertical="center"/>
    </xf>
    <xf numFmtId="4" fontId="77" fillId="58" borderId="119">
      <alignment horizontal="right" vertical="center"/>
    </xf>
    <xf numFmtId="4" fontId="77" fillId="58" borderId="119">
      <alignment horizontal="right" vertical="center"/>
    </xf>
    <xf numFmtId="49" fontId="47" fillId="0" borderId="119" applyNumberFormat="0" applyFont="0" applyFill="0" applyBorder="0" applyProtection="0">
      <alignment horizontal="left" vertical="center" indent="2"/>
    </xf>
    <xf numFmtId="49" fontId="47" fillId="0" borderId="119" applyNumberFormat="0" applyFont="0" applyFill="0" applyBorder="0" applyProtection="0">
      <alignment horizontal="left" vertical="center" indent="2"/>
    </xf>
    <xf numFmtId="49" fontId="47" fillId="0" borderId="119" applyNumberFormat="0" applyFont="0" applyFill="0" applyBorder="0" applyProtection="0">
      <alignment horizontal="left" vertical="center" indent="2"/>
    </xf>
    <xf numFmtId="49" fontId="47" fillId="0" borderId="119" applyNumberFormat="0" applyFont="0" applyFill="0" applyBorder="0" applyProtection="0">
      <alignment horizontal="left" vertical="center" indent="2"/>
    </xf>
    <xf numFmtId="49" fontId="47" fillId="0" borderId="119" applyNumberFormat="0" applyFont="0" applyFill="0" applyBorder="0" applyProtection="0">
      <alignment horizontal="left" vertical="center" indent="2"/>
    </xf>
    <xf numFmtId="49" fontId="47" fillId="0" borderId="119" applyNumberFormat="0" applyFont="0" applyFill="0" applyBorder="0" applyProtection="0">
      <alignment horizontal="left" vertical="center" indent="2"/>
    </xf>
    <xf numFmtId="0" fontId="96" fillId="81" borderId="121" applyNumberFormat="0" applyAlignment="0" applyProtection="0"/>
    <xf numFmtId="0" fontId="91" fillId="81" borderId="120" applyNumberFormat="0" applyAlignment="0" applyProtection="0"/>
    <xf numFmtId="4" fontId="77" fillId="59" borderId="124">
      <alignment horizontal="right" vertical="center"/>
    </xf>
    <xf numFmtId="0" fontId="95" fillId="81" borderId="121" applyNumberFormat="0" applyAlignment="0" applyProtection="0"/>
    <xf numFmtId="0" fontId="96" fillId="81" borderId="121" applyNumberFormat="0" applyAlignment="0" applyProtection="0"/>
    <xf numFmtId="0" fontId="10" fillId="84" borderId="123" applyNumberFormat="0" applyFont="0" applyAlignment="0" applyProtection="0"/>
    <xf numFmtId="0" fontId="77" fillId="58" borderId="124">
      <alignment horizontal="right" vertical="center"/>
    </xf>
    <xf numFmtId="0" fontId="104" fillId="0" borderId="122" applyNumberFormat="0" applyFill="0" applyAlignment="0" applyProtection="0"/>
    <xf numFmtId="49" fontId="47" fillId="0" borderId="124" applyNumberFormat="0" applyFont="0" applyFill="0" applyBorder="0" applyProtection="0">
      <alignment horizontal="left" vertical="center" indent="2"/>
    </xf>
    <xf numFmtId="49" fontId="47" fillId="0" borderId="124" applyNumberFormat="0" applyFont="0" applyFill="0" applyBorder="0" applyProtection="0">
      <alignment horizontal="left" vertical="center" indent="2"/>
    </xf>
    <xf numFmtId="0" fontId="92" fillId="81" borderId="120" applyNumberFormat="0" applyAlignment="0" applyProtection="0"/>
    <xf numFmtId="0" fontId="96" fillId="81" borderId="121" applyNumberFormat="0" applyAlignment="0" applyProtection="0"/>
    <xf numFmtId="0" fontId="77" fillId="58" borderId="124">
      <alignment horizontal="right" vertical="center"/>
    </xf>
    <xf numFmtId="0" fontId="101" fillId="68" borderId="121" applyNumberFormat="0" applyAlignment="0" applyProtection="0"/>
    <xf numFmtId="0" fontId="77" fillId="59" borderId="124">
      <alignment horizontal="right" vertical="center"/>
    </xf>
    <xf numFmtId="0" fontId="103" fillId="0" borderId="122" applyNumberFormat="0" applyFill="0" applyAlignment="0" applyProtection="0"/>
    <xf numFmtId="0" fontId="101" fillId="68" borderId="121" applyNumberFormat="0" applyAlignment="0" applyProtection="0"/>
    <xf numFmtId="0" fontId="77" fillId="59" borderId="124">
      <alignment horizontal="right" vertical="center"/>
    </xf>
    <xf numFmtId="0" fontId="47" fillId="61" borderId="119"/>
    <xf numFmtId="0" fontId="91" fillId="81" borderId="120" applyNumberFormat="0" applyAlignment="0" applyProtection="0"/>
    <xf numFmtId="0" fontId="95" fillId="81" borderId="121" applyNumberFormat="0" applyAlignment="0" applyProtection="0"/>
    <xf numFmtId="0" fontId="103" fillId="0" borderId="122" applyNumberFormat="0" applyFill="0" applyAlignment="0" applyProtection="0"/>
    <xf numFmtId="0" fontId="47" fillId="61" borderId="119"/>
    <xf numFmtId="0" fontId="47" fillId="61" borderId="119"/>
    <xf numFmtId="0" fontId="47" fillId="61" borderId="119"/>
    <xf numFmtId="0" fontId="47" fillId="61" borderId="119"/>
    <xf numFmtId="0" fontId="47" fillId="61" borderId="119"/>
    <xf numFmtId="4" fontId="47" fillId="61" borderId="119"/>
    <xf numFmtId="4" fontId="47" fillId="61" borderId="119"/>
    <xf numFmtId="4" fontId="47" fillId="61" borderId="119"/>
    <xf numFmtId="171" fontId="47" fillId="62" borderId="119" applyNumberFormat="0" applyFont="0" applyBorder="0" applyAlignment="0" applyProtection="0">
      <alignment horizontal="right" vertical="center"/>
    </xf>
    <xf numFmtId="0" fontId="96" fillId="81" borderId="121" applyNumberFormat="0" applyAlignment="0" applyProtection="0"/>
    <xf numFmtId="4" fontId="47" fillId="61" borderId="119"/>
    <xf numFmtId="4" fontId="47" fillId="61" borderId="119"/>
    <xf numFmtId="0" fontId="77" fillId="59" borderId="124">
      <alignment horizontal="right" vertical="center"/>
    </xf>
    <xf numFmtId="0" fontId="10" fillId="84" borderId="123" applyNumberFormat="0" applyFont="0" applyAlignment="0" applyProtection="0"/>
    <xf numFmtId="171" fontId="47" fillId="62" borderId="119" applyNumberFormat="0" applyFont="0" applyBorder="0" applyAlignment="0" applyProtection="0">
      <alignment horizontal="right" vertical="center"/>
    </xf>
    <xf numFmtId="171" fontId="47" fillId="62" borderId="119" applyNumberFormat="0" applyFont="0" applyBorder="0" applyAlignment="0" applyProtection="0">
      <alignment horizontal="right" vertical="center"/>
    </xf>
    <xf numFmtId="171" fontId="47" fillId="62" borderId="119" applyNumberFormat="0" applyFont="0" applyBorder="0" applyAlignment="0" applyProtection="0">
      <alignment horizontal="right" vertical="center"/>
    </xf>
    <xf numFmtId="171" fontId="47" fillId="62" borderId="119" applyNumberFormat="0" applyFont="0" applyBorder="0" applyAlignment="0" applyProtection="0">
      <alignment horizontal="right" vertical="center"/>
    </xf>
    <xf numFmtId="171" fontId="47" fillId="62" borderId="119" applyNumberFormat="0" applyFont="0" applyBorder="0" applyAlignment="0" applyProtection="0">
      <alignment horizontal="right" vertical="center"/>
    </xf>
    <xf numFmtId="0" fontId="104" fillId="0" borderId="122" applyNumberFormat="0" applyFill="0" applyAlignment="0" applyProtection="0"/>
    <xf numFmtId="0" fontId="102" fillId="68" borderId="121" applyNumberFormat="0" applyAlignment="0" applyProtection="0"/>
    <xf numFmtId="0" fontId="95" fillId="81" borderId="121" applyNumberFormat="0" applyAlignment="0" applyProtection="0"/>
    <xf numFmtId="4" fontId="47" fillId="0" borderId="124" applyFill="0" applyBorder="0" applyProtection="0">
      <alignment horizontal="right" vertical="center"/>
    </xf>
    <xf numFmtId="0" fontId="101" fillId="68" borderId="121" applyNumberFormat="0" applyAlignment="0" applyProtection="0"/>
    <xf numFmtId="0" fontId="91" fillId="81" borderId="120" applyNumberFormat="0" applyAlignment="0" applyProtection="0"/>
    <xf numFmtId="4" fontId="77" fillId="58" borderId="124">
      <alignment horizontal="right" vertical="center"/>
    </xf>
    <xf numFmtId="0" fontId="96" fillId="81" borderId="121" applyNumberFormat="0" applyAlignment="0" applyProtection="0"/>
    <xf numFmtId="0" fontId="95" fillId="81" borderId="121" applyNumberFormat="0" applyAlignment="0" applyProtection="0"/>
    <xf numFmtId="0" fontId="102" fillId="68" borderId="121" applyNumberFormat="0" applyAlignment="0" applyProtection="0"/>
    <xf numFmtId="0" fontId="95" fillId="81" borderId="121" applyNumberFormat="0" applyAlignment="0" applyProtection="0"/>
    <xf numFmtId="49" fontId="47" fillId="0" borderId="124" applyNumberFormat="0" applyFont="0" applyFill="0" applyBorder="0" applyProtection="0">
      <alignment horizontal="left" vertical="center" indent="2"/>
    </xf>
    <xf numFmtId="0" fontId="95" fillId="81" borderId="121" applyNumberFormat="0" applyAlignment="0" applyProtection="0"/>
    <xf numFmtId="0" fontId="103" fillId="0" borderId="122" applyNumberFormat="0" applyFill="0" applyAlignment="0" applyProtection="0"/>
    <xf numFmtId="0" fontId="10" fillId="84" borderId="123" applyNumberFormat="0" applyFont="0" applyAlignment="0" applyProtection="0"/>
    <xf numFmtId="0" fontId="95" fillId="81" borderId="121" applyNumberFormat="0" applyAlignment="0" applyProtection="0"/>
    <xf numFmtId="4" fontId="77" fillId="59" borderId="124">
      <alignment horizontal="right" vertical="center"/>
    </xf>
    <xf numFmtId="0" fontId="102" fillId="68" borderId="121" applyNumberFormat="0" applyAlignment="0" applyProtection="0"/>
    <xf numFmtId="0" fontId="47" fillId="0" borderId="119" applyNumberFormat="0" applyFill="0" applyAlignment="0" applyProtection="0"/>
    <xf numFmtId="0" fontId="47" fillId="0" borderId="119" applyNumberFormat="0" applyFill="0" applyAlignment="0" applyProtection="0"/>
    <xf numFmtId="0" fontId="47" fillId="0" borderId="119" applyNumberFormat="0" applyFill="0" applyAlignment="0" applyProtection="0"/>
    <xf numFmtId="49" fontId="76" fillId="0" borderId="119" applyNumberFormat="0" applyFill="0" applyBorder="0" applyProtection="0">
      <alignment horizontal="left" vertical="center"/>
    </xf>
    <xf numFmtId="0" fontId="47" fillId="0" borderId="119" applyNumberFormat="0" applyFill="0" applyAlignment="0" applyProtection="0"/>
    <xf numFmtId="0" fontId="47" fillId="0" borderId="119" applyNumberFormat="0" applyFill="0" applyAlignment="0" applyProtection="0"/>
    <xf numFmtId="49" fontId="76" fillId="0" borderId="119" applyNumberFormat="0" applyFill="0" applyBorder="0" applyProtection="0">
      <alignment horizontal="left" vertical="center"/>
    </xf>
    <xf numFmtId="49" fontId="76" fillId="0" borderId="119" applyNumberFormat="0" applyFill="0" applyBorder="0" applyProtection="0">
      <alignment horizontal="left" vertical="center"/>
    </xf>
    <xf numFmtId="49" fontId="76" fillId="0" borderId="119" applyNumberFormat="0" applyFill="0" applyBorder="0" applyProtection="0">
      <alignment horizontal="left" vertical="center"/>
    </xf>
    <xf numFmtId="49" fontId="76" fillId="0" borderId="119" applyNumberFormat="0" applyFill="0" applyBorder="0" applyProtection="0">
      <alignment horizontal="left" vertical="center"/>
    </xf>
    <xf numFmtId="4" fontId="47" fillId="0" borderId="119" applyFill="0" applyBorder="0" applyProtection="0">
      <alignment horizontal="right" vertical="center"/>
    </xf>
    <xf numFmtId="49" fontId="76" fillId="0" borderId="119" applyNumberFormat="0" applyFill="0" applyBorder="0" applyProtection="0">
      <alignment horizontal="left" vertical="center"/>
    </xf>
    <xf numFmtId="49" fontId="76" fillId="0" borderId="119" applyNumberFormat="0" applyFill="0" applyBorder="0" applyProtection="0">
      <alignment horizontal="left" vertical="center"/>
    </xf>
    <xf numFmtId="4" fontId="47" fillId="0" borderId="119" applyFill="0" applyBorder="0" applyProtection="0">
      <alignment horizontal="right" vertical="center"/>
    </xf>
    <xf numFmtId="4" fontId="47" fillId="0" borderId="119" applyFill="0" applyBorder="0" applyProtection="0">
      <alignment horizontal="right" vertical="center"/>
    </xf>
    <xf numFmtId="4" fontId="47" fillId="0" borderId="119" applyFill="0" applyBorder="0" applyProtection="0">
      <alignment horizontal="right" vertical="center"/>
    </xf>
    <xf numFmtId="4" fontId="47" fillId="0" borderId="119" applyFill="0" applyBorder="0" applyProtection="0">
      <alignment horizontal="right" vertical="center"/>
    </xf>
    <xf numFmtId="4" fontId="47" fillId="0" borderId="119" applyFill="0" applyBorder="0" applyProtection="0">
      <alignment horizontal="right" vertical="center"/>
    </xf>
    <xf numFmtId="4" fontId="47" fillId="0" borderId="119">
      <alignment horizontal="right" vertical="center"/>
    </xf>
    <xf numFmtId="0" fontId="87" fillId="84" borderId="123" applyNumberFormat="0" applyFont="0" applyAlignment="0" applyProtection="0"/>
    <xf numFmtId="0" fontId="103" fillId="0" borderId="122" applyNumberFormat="0" applyFill="0" applyAlignment="0" applyProtection="0"/>
    <xf numFmtId="0" fontId="95" fillId="81" borderId="121" applyNumberFormat="0" applyAlignment="0" applyProtection="0"/>
    <xf numFmtId="0" fontId="101" fillId="68" borderId="121" applyNumberFormat="0" applyAlignment="0" applyProtection="0"/>
    <xf numFmtId="0" fontId="87" fillId="84" borderId="123" applyNumberFormat="0" applyFont="0" applyAlignment="0" applyProtection="0"/>
    <xf numFmtId="0" fontId="101" fillId="68" borderId="121" applyNumberFormat="0" applyAlignment="0" applyProtection="0"/>
    <xf numFmtId="0" fontId="47" fillId="0" borderId="119">
      <alignment horizontal="right" vertical="center"/>
    </xf>
    <xf numFmtId="0" fontId="10" fillId="84" borderId="123" applyNumberFormat="0" applyFont="0" applyAlignment="0" applyProtection="0"/>
    <xf numFmtId="0" fontId="78" fillId="58" borderId="124">
      <alignment horizontal="right" vertical="center"/>
    </xf>
    <xf numFmtId="0" fontId="87" fillId="84" borderId="123" applyNumberFormat="0" applyFont="0" applyAlignment="0" applyProtection="0"/>
    <xf numFmtId="0" fontId="102" fillId="68" borderId="121" applyNumberFormat="0" applyAlignment="0" applyProtection="0"/>
    <xf numFmtId="0" fontId="101" fillId="68" borderId="121"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91" fillId="81" borderId="120" applyNumberFormat="0" applyAlignment="0" applyProtection="0"/>
    <xf numFmtId="0" fontId="101" fillId="68" borderId="121" applyNumberFormat="0" applyAlignment="0" applyProtection="0"/>
    <xf numFmtId="0" fontId="87" fillId="84" borderId="123" applyNumberFormat="0" applyFont="0" applyAlignment="0" applyProtection="0"/>
    <xf numFmtId="0" fontId="10" fillId="84" borderId="123" applyNumberFormat="0" applyFont="0" applyAlignment="0" applyProtection="0"/>
    <xf numFmtId="4" fontId="77" fillId="59" borderId="124">
      <alignment horizontal="right" vertical="center"/>
    </xf>
    <xf numFmtId="0" fontId="96" fillId="81" borderId="121" applyNumberFormat="0" applyAlignment="0" applyProtection="0"/>
    <xf numFmtId="0" fontId="103" fillId="0" borderId="122" applyNumberFormat="0" applyFill="0" applyAlignment="0" applyProtection="0"/>
    <xf numFmtId="0" fontId="77" fillId="59" borderId="124">
      <alignment horizontal="right" vertical="center"/>
    </xf>
    <xf numFmtId="0" fontId="96" fillId="81" borderId="121" applyNumberFormat="0" applyAlignment="0" applyProtection="0"/>
    <xf numFmtId="0" fontId="91" fillId="81" borderId="120" applyNumberFormat="0" applyAlignment="0" applyProtection="0"/>
    <xf numFmtId="0" fontId="92" fillId="81" borderId="120" applyNumberFormat="0" applyAlignment="0" applyProtection="0"/>
    <xf numFmtId="0" fontId="96" fillId="81" borderId="121" applyNumberFormat="0" applyAlignment="0" applyProtection="0"/>
    <xf numFmtId="0" fontId="103" fillId="0" borderId="122" applyNumberFormat="0" applyFill="0" applyAlignment="0" applyProtection="0"/>
    <xf numFmtId="0" fontId="102" fillId="68" borderId="121" applyNumberFormat="0" applyAlignment="0" applyProtection="0"/>
    <xf numFmtId="0" fontId="77" fillId="58" borderId="124">
      <alignment horizontal="right" vertical="center"/>
    </xf>
    <xf numFmtId="0" fontId="91" fillId="81" borderId="120" applyNumberFormat="0" applyAlignment="0" applyProtection="0"/>
    <xf numFmtId="0" fontId="92" fillId="81" borderId="120" applyNumberFormat="0" applyAlignment="0" applyProtection="0"/>
    <xf numFmtId="0" fontId="87" fillId="84" borderId="123" applyNumberFormat="0" applyFont="0" applyAlignment="0" applyProtection="0"/>
    <xf numFmtId="0" fontId="96" fillId="81" borderId="121" applyNumberFormat="0" applyAlignment="0" applyProtection="0"/>
    <xf numFmtId="0" fontId="87" fillId="84" borderId="123" applyNumberFormat="0" applyFont="0" applyAlignment="0" applyProtection="0"/>
    <xf numFmtId="0" fontId="101" fillId="68" borderId="121" applyNumberFormat="0" applyAlignment="0" applyProtection="0"/>
    <xf numFmtId="4" fontId="77" fillId="58" borderId="124">
      <alignment horizontal="right" vertical="center"/>
    </xf>
    <xf numFmtId="0" fontId="87" fillId="84" borderId="123" applyNumberFormat="0" applyFont="0" applyAlignment="0" applyProtection="0"/>
    <xf numFmtId="0" fontId="103" fillId="0" borderId="122" applyNumberFormat="0" applyFill="0" applyAlignment="0" applyProtection="0"/>
    <xf numFmtId="0" fontId="77" fillId="58" borderId="124">
      <alignment horizontal="right" vertical="center"/>
    </xf>
    <xf numFmtId="0" fontId="102" fillId="68" borderId="121" applyNumberFormat="0" applyAlignment="0" applyProtection="0"/>
    <xf numFmtId="0" fontId="47" fillId="0" borderId="124">
      <alignment horizontal="right" vertical="center"/>
    </xf>
    <xf numFmtId="0" fontId="10" fillId="84" borderId="123" applyNumberFormat="0" applyFont="0" applyAlignment="0" applyProtection="0"/>
    <xf numFmtId="4" fontId="47" fillId="0" borderId="119">
      <alignment horizontal="right" vertical="center"/>
    </xf>
    <xf numFmtId="0" fontId="87" fillId="84" borderId="123" applyNumberFormat="0" applyFont="0" applyAlignment="0" applyProtection="0"/>
    <xf numFmtId="0" fontId="87" fillId="84" borderId="123" applyNumberFormat="0" applyFont="0" applyAlignment="0" applyProtection="0"/>
    <xf numFmtId="0" fontId="92" fillId="81" borderId="120" applyNumberFormat="0" applyAlignment="0" applyProtection="0"/>
    <xf numFmtId="0" fontId="92" fillId="81" borderId="120" applyNumberFormat="0" applyAlignment="0" applyProtection="0"/>
    <xf numFmtId="0" fontId="47" fillId="0" borderId="119">
      <alignment horizontal="right" vertical="center"/>
    </xf>
    <xf numFmtId="0" fontId="77" fillId="59" borderId="124">
      <alignment horizontal="right" vertical="center"/>
    </xf>
    <xf numFmtId="0" fontId="96" fillId="81" borderId="121" applyNumberFormat="0" applyAlignment="0" applyProtection="0"/>
    <xf numFmtId="0" fontId="95" fillId="81" borderId="121" applyNumberFormat="0" applyAlignment="0" applyProtection="0"/>
    <xf numFmtId="0" fontId="104" fillId="0" borderId="122" applyNumberFormat="0" applyFill="0" applyAlignment="0" applyProtection="0"/>
    <xf numFmtId="0" fontId="95" fillId="81" borderId="121" applyNumberFormat="0" applyAlignment="0" applyProtection="0"/>
    <xf numFmtId="0" fontId="77" fillId="59" borderId="124">
      <alignment horizontal="right" vertical="center"/>
    </xf>
    <xf numFmtId="0" fontId="91" fillId="81" borderId="120" applyNumberFormat="0" applyAlignment="0" applyProtection="0"/>
    <xf numFmtId="0" fontId="101" fillId="68" borderId="121" applyNumberFormat="0" applyAlignment="0" applyProtection="0"/>
    <xf numFmtId="0" fontId="10" fillId="84" borderId="123" applyNumberFormat="0" applyFont="0" applyAlignment="0" applyProtection="0"/>
    <xf numFmtId="0" fontId="96" fillId="81" borderId="121" applyNumberFormat="0" applyAlignment="0" applyProtection="0"/>
    <xf numFmtId="0" fontId="101" fillId="68" borderId="121" applyNumberFormat="0" applyAlignment="0" applyProtection="0"/>
    <xf numFmtId="0" fontId="10" fillId="84" borderId="123" applyNumberFormat="0" applyFont="0" applyAlignment="0" applyProtection="0"/>
    <xf numFmtId="0" fontId="91" fillId="81" borderId="120" applyNumberFormat="0" applyAlignment="0" applyProtection="0"/>
    <xf numFmtId="0" fontId="96" fillId="81" borderId="121" applyNumberFormat="0" applyAlignment="0" applyProtection="0"/>
    <xf numFmtId="0" fontId="103" fillId="0" borderId="122" applyNumberFormat="0" applyFill="0" applyAlignment="0" applyProtection="0"/>
    <xf numFmtId="0" fontId="96" fillId="81" borderId="121" applyNumberFormat="0" applyAlignment="0" applyProtection="0"/>
    <xf numFmtId="0" fontId="77" fillId="58" borderId="124">
      <alignment horizontal="right" vertical="center"/>
    </xf>
    <xf numFmtId="0" fontId="103" fillId="0" borderId="122" applyNumberFormat="0" applyFill="0" applyAlignment="0" applyProtection="0"/>
    <xf numFmtId="0" fontId="10" fillId="84" borderId="123" applyNumberFormat="0" applyFont="0" applyAlignment="0" applyProtection="0"/>
    <xf numFmtId="0" fontId="92" fillId="81" borderId="120" applyNumberFormat="0" applyAlignment="0" applyProtection="0"/>
    <xf numFmtId="0" fontId="102" fillId="68" borderId="121" applyNumberFormat="0" applyAlignment="0" applyProtection="0"/>
    <xf numFmtId="0" fontId="104" fillId="0" borderId="122" applyNumberFormat="0" applyFill="0" applyAlignment="0" applyProtection="0"/>
    <xf numFmtId="0" fontId="103" fillId="0" borderId="122" applyNumberFormat="0" applyFill="0" applyAlignment="0" applyProtection="0"/>
    <xf numFmtId="0" fontId="92" fillId="81" borderId="120" applyNumberFormat="0" applyAlignment="0" applyProtection="0"/>
    <xf numFmtId="0" fontId="104" fillId="0" borderId="122" applyNumberFormat="0" applyFill="0" applyAlignment="0" applyProtection="0"/>
    <xf numFmtId="0" fontId="47" fillId="0" borderId="124" applyNumberFormat="0" applyFill="0" applyAlignment="0" applyProtection="0"/>
    <xf numFmtId="0" fontId="87" fillId="84" borderId="123" applyNumberFormat="0" applyFont="0" applyAlignment="0" applyProtection="0"/>
    <xf numFmtId="4" fontId="77" fillId="59" borderId="124">
      <alignment horizontal="right" vertical="center"/>
    </xf>
    <xf numFmtId="0" fontId="104" fillId="0" borderId="122" applyNumberFormat="0" applyFill="0" applyAlignment="0" applyProtection="0"/>
    <xf numFmtId="0" fontId="96" fillId="81" borderId="121" applyNumberFormat="0" applyAlignment="0" applyProtection="0"/>
    <xf numFmtId="0" fontId="101" fillId="68" borderId="121" applyNumberFormat="0" applyAlignment="0" applyProtection="0"/>
    <xf numFmtId="0" fontId="87" fillId="84" borderId="123" applyNumberFormat="0" applyFont="0" applyAlignment="0" applyProtection="0"/>
    <xf numFmtId="0" fontId="10" fillId="84" borderId="123" applyNumberFormat="0" applyFont="0" applyAlignment="0" applyProtection="0"/>
    <xf numFmtId="0" fontId="92" fillId="81" borderId="120" applyNumberFormat="0" applyAlignment="0" applyProtection="0"/>
    <xf numFmtId="0" fontId="96" fillId="81" borderId="121" applyNumberFormat="0" applyAlignment="0" applyProtection="0"/>
    <xf numFmtId="0" fontId="95" fillId="81" borderId="121" applyNumberFormat="0" applyAlignment="0" applyProtection="0"/>
    <xf numFmtId="0" fontId="95" fillId="81" borderId="121"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104" fillId="0" borderId="122" applyNumberFormat="0" applyFill="0" applyAlignment="0" applyProtection="0"/>
    <xf numFmtId="0" fontId="96" fillId="81" borderId="121" applyNumberFormat="0" applyAlignment="0" applyProtection="0"/>
    <xf numFmtId="0" fontId="102" fillId="68" borderId="121" applyNumberFormat="0" applyAlignment="0" applyProtection="0"/>
    <xf numFmtId="4" fontId="78" fillId="58" borderId="124">
      <alignment horizontal="right" vertical="center"/>
    </xf>
    <xf numFmtId="0" fontId="77" fillId="58" borderId="124">
      <alignment horizontal="right" vertical="center"/>
    </xf>
    <xf numFmtId="0" fontId="101" fillId="68" borderId="121" applyNumberFormat="0" applyAlignment="0" applyProtection="0"/>
    <xf numFmtId="0" fontId="96" fillId="81" borderId="121" applyNumberFormat="0" applyAlignment="0" applyProtection="0"/>
    <xf numFmtId="4" fontId="77" fillId="58" borderId="124">
      <alignment horizontal="right" vertical="center"/>
    </xf>
    <xf numFmtId="0" fontId="103" fillId="0" borderId="122" applyNumberFormat="0" applyFill="0" applyAlignment="0" applyProtection="0"/>
    <xf numFmtId="0" fontId="47" fillId="0" borderId="124">
      <alignment horizontal="right" vertical="center"/>
    </xf>
    <xf numFmtId="0" fontId="103" fillId="0" borderId="122" applyNumberFormat="0" applyFill="0" applyAlignment="0" applyProtection="0"/>
    <xf numFmtId="0" fontId="92" fillId="81" borderId="120" applyNumberFormat="0" applyAlignment="0" applyProtection="0"/>
    <xf numFmtId="4" fontId="77" fillId="59" borderId="124">
      <alignment horizontal="right" vertical="center"/>
    </xf>
    <xf numFmtId="0" fontId="96" fillId="81" borderId="121" applyNumberFormat="0" applyAlignment="0" applyProtection="0"/>
    <xf numFmtId="0" fontId="103" fillId="0" borderId="122" applyNumberFormat="0" applyFill="0" applyAlignment="0" applyProtection="0"/>
    <xf numFmtId="4" fontId="78" fillId="58" borderId="124">
      <alignment horizontal="right" vertical="center"/>
    </xf>
    <xf numFmtId="0" fontId="103" fillId="0" borderId="122" applyNumberFormat="0" applyFill="0" applyAlignment="0" applyProtection="0"/>
    <xf numFmtId="0" fontId="104" fillId="0" borderId="122" applyNumberFormat="0" applyFill="0" applyAlignment="0" applyProtection="0"/>
    <xf numFmtId="0" fontId="102" fillId="68" borderId="121" applyNumberFormat="0" applyAlignment="0" applyProtection="0"/>
    <xf numFmtId="49" fontId="47" fillId="0" borderId="124" applyNumberFormat="0" applyFont="0" applyFill="0" applyBorder="0" applyProtection="0">
      <alignment horizontal="left" vertical="center" indent="2"/>
    </xf>
    <xf numFmtId="0" fontId="101" fillId="68" borderId="121" applyNumberFormat="0" applyAlignment="0" applyProtection="0"/>
    <xf numFmtId="0" fontId="96" fillId="81" borderId="121" applyNumberFormat="0" applyAlignment="0" applyProtection="0"/>
    <xf numFmtId="0" fontId="91" fillId="81" borderId="120" applyNumberFormat="0" applyAlignment="0" applyProtection="0"/>
    <xf numFmtId="0" fontId="96" fillId="81" borderId="121" applyNumberFormat="0" applyAlignment="0" applyProtection="0"/>
    <xf numFmtId="0" fontId="95" fillId="81" borderId="121" applyNumberFormat="0" applyAlignment="0" applyProtection="0"/>
    <xf numFmtId="0" fontId="102" fillId="68" borderId="121" applyNumberFormat="0" applyAlignment="0" applyProtection="0"/>
    <xf numFmtId="0" fontId="87" fillId="84" borderId="123" applyNumberFormat="0" applyFont="0" applyAlignment="0" applyProtection="0"/>
    <xf numFmtId="0" fontId="102" fillId="68" borderId="121" applyNumberFormat="0" applyAlignment="0" applyProtection="0"/>
    <xf numFmtId="0" fontId="103" fillId="0" borderId="122" applyNumberFormat="0" applyFill="0" applyAlignment="0" applyProtection="0"/>
    <xf numFmtId="0" fontId="10" fillId="84" borderId="123" applyNumberFormat="0" applyFont="0" applyAlignment="0" applyProtection="0"/>
    <xf numFmtId="0" fontId="96" fillId="81" borderId="121" applyNumberFormat="0" applyAlignment="0" applyProtection="0"/>
    <xf numFmtId="0" fontId="102" fillId="68" borderId="121" applyNumberFormat="0" applyAlignment="0" applyProtection="0"/>
    <xf numFmtId="0" fontId="104" fillId="0" borderId="122" applyNumberFormat="0" applyFill="0" applyAlignment="0" applyProtection="0"/>
    <xf numFmtId="0" fontId="102" fillId="68" borderId="121" applyNumberFormat="0" applyAlignment="0" applyProtection="0"/>
    <xf numFmtId="0" fontId="95" fillId="81" borderId="121" applyNumberFormat="0" applyAlignment="0" applyProtection="0"/>
    <xf numFmtId="0" fontId="95" fillId="81" borderId="121" applyNumberFormat="0" applyAlignment="0" applyProtection="0"/>
    <xf numFmtId="0" fontId="101" fillId="68" borderId="121" applyNumberFormat="0" applyAlignment="0" applyProtection="0"/>
    <xf numFmtId="0" fontId="104" fillId="0" borderId="122" applyNumberFormat="0" applyFill="0" applyAlignment="0" applyProtection="0"/>
    <xf numFmtId="0" fontId="91" fillId="81" borderId="120" applyNumberFormat="0" applyAlignment="0" applyProtection="0"/>
    <xf numFmtId="0" fontId="104" fillId="0" borderId="122" applyNumberFormat="0" applyFill="0" applyAlignment="0" applyProtection="0"/>
    <xf numFmtId="0" fontId="96" fillId="81" borderId="121" applyNumberFormat="0" applyAlignment="0" applyProtection="0"/>
    <xf numFmtId="0" fontId="104" fillId="0" borderId="122" applyNumberFormat="0" applyFill="0" applyAlignment="0" applyProtection="0"/>
    <xf numFmtId="0" fontId="92" fillId="81" borderId="120" applyNumberFormat="0" applyAlignment="0" applyProtection="0"/>
    <xf numFmtId="0" fontId="102" fillId="68" borderId="121" applyNumberFormat="0" applyAlignment="0" applyProtection="0"/>
    <xf numFmtId="0" fontId="104" fillId="0" borderId="122" applyNumberFormat="0" applyFill="0" applyAlignment="0" applyProtection="0"/>
    <xf numFmtId="0" fontId="103" fillId="0" borderId="122" applyNumberFormat="0" applyFill="0" applyAlignment="0" applyProtection="0"/>
    <xf numFmtId="0" fontId="101" fillId="68" borderId="121" applyNumberFormat="0" applyAlignment="0" applyProtection="0"/>
    <xf numFmtId="0" fontId="87" fillId="84" borderId="123" applyNumberFormat="0" applyFont="0" applyAlignment="0" applyProtection="0"/>
    <xf numFmtId="0" fontId="95" fillId="81" borderId="121" applyNumberFormat="0" applyAlignment="0" applyProtection="0"/>
    <xf numFmtId="0" fontId="101" fillId="68" borderId="121" applyNumberFormat="0" applyAlignment="0" applyProtection="0"/>
    <xf numFmtId="0" fontId="87" fillId="84" borderId="123" applyNumberFormat="0" applyFont="0" applyAlignment="0" applyProtection="0"/>
    <xf numFmtId="0" fontId="96" fillId="81" borderId="121" applyNumberFormat="0" applyAlignment="0" applyProtection="0"/>
    <xf numFmtId="0" fontId="103" fillId="0" borderId="122" applyNumberFormat="0" applyFill="0" applyAlignment="0" applyProtection="0"/>
    <xf numFmtId="0" fontId="92" fillId="81" borderId="120" applyNumberFormat="0" applyAlignment="0" applyProtection="0"/>
    <xf numFmtId="0" fontId="96" fillId="81" borderId="121" applyNumberFormat="0" applyAlignment="0" applyProtection="0"/>
    <xf numFmtId="0" fontId="91" fillId="81" borderId="120" applyNumberFormat="0" applyAlignment="0" applyProtection="0"/>
    <xf numFmtId="0" fontId="102" fillId="68" borderId="121" applyNumberFormat="0" applyAlignment="0" applyProtection="0"/>
    <xf numFmtId="0" fontId="96" fillId="81" borderId="121" applyNumberFormat="0" applyAlignment="0" applyProtection="0"/>
    <xf numFmtId="0" fontId="92" fillId="81" borderId="120" applyNumberFormat="0" applyAlignment="0" applyProtection="0"/>
    <xf numFmtId="0" fontId="91" fillId="81" borderId="120" applyNumberFormat="0" applyAlignment="0" applyProtection="0"/>
    <xf numFmtId="0" fontId="87" fillId="84" borderId="123" applyNumberFormat="0" applyFont="0" applyAlignment="0" applyProtection="0"/>
    <xf numFmtId="0" fontId="91" fillId="81" borderId="120" applyNumberFormat="0" applyAlignment="0" applyProtection="0"/>
    <xf numFmtId="0" fontId="103" fillId="0" borderId="122" applyNumberFormat="0" applyFill="0" applyAlignment="0" applyProtection="0"/>
    <xf numFmtId="0" fontId="102" fillId="68" borderId="121" applyNumberFormat="0" applyAlignment="0" applyProtection="0"/>
    <xf numFmtId="0" fontId="103" fillId="0" borderId="122" applyNumberFormat="0" applyFill="0" applyAlignment="0" applyProtection="0"/>
    <xf numFmtId="4" fontId="77" fillId="59" borderId="124">
      <alignment horizontal="right" vertical="center"/>
    </xf>
    <xf numFmtId="0" fontId="91" fillId="81" borderId="120" applyNumberFormat="0" applyAlignment="0" applyProtection="0"/>
    <xf numFmtId="0" fontId="96" fillId="81" borderId="121" applyNumberFormat="0" applyAlignment="0" applyProtection="0"/>
    <xf numFmtId="0" fontId="92" fillId="81" borderId="120" applyNumberFormat="0" applyAlignment="0" applyProtection="0"/>
    <xf numFmtId="0" fontId="10" fillId="84" borderId="123" applyNumberFormat="0" applyFont="0" applyAlignment="0" applyProtection="0"/>
    <xf numFmtId="0" fontId="104" fillId="0" borderId="122" applyNumberFormat="0" applyFill="0" applyAlignment="0" applyProtection="0"/>
    <xf numFmtId="0" fontId="104" fillId="0" borderId="122" applyNumberFormat="0" applyFill="0" applyAlignment="0" applyProtection="0"/>
    <xf numFmtId="0" fontId="87" fillId="84" borderId="123" applyNumberFormat="0" applyFont="0" applyAlignment="0" applyProtection="0"/>
    <xf numFmtId="0" fontId="101" fillId="68" borderId="121" applyNumberFormat="0" applyAlignment="0" applyProtection="0"/>
    <xf numFmtId="0" fontId="104" fillId="0" borderId="122" applyNumberFormat="0" applyFill="0" applyAlignment="0" applyProtection="0"/>
    <xf numFmtId="0" fontId="96" fillId="81" borderId="121" applyNumberFormat="0" applyAlignment="0" applyProtection="0"/>
    <xf numFmtId="4" fontId="77" fillId="59" borderId="124">
      <alignment horizontal="right" vertical="center"/>
    </xf>
    <xf numFmtId="0" fontId="104" fillId="0" borderId="122" applyNumberFormat="0" applyFill="0" applyAlignment="0" applyProtection="0"/>
    <xf numFmtId="0" fontId="101" fillId="68" borderId="121" applyNumberFormat="0" applyAlignment="0" applyProtection="0"/>
    <xf numFmtId="4" fontId="77" fillId="58" borderId="124">
      <alignment horizontal="right" vertical="center"/>
    </xf>
    <xf numFmtId="0" fontId="96" fillId="81" borderId="121" applyNumberFormat="0" applyAlignment="0" applyProtection="0"/>
    <xf numFmtId="0" fontId="103" fillId="0" borderId="122" applyNumberFormat="0" applyFill="0" applyAlignment="0" applyProtection="0"/>
    <xf numFmtId="0" fontId="103" fillId="0" borderId="122" applyNumberFormat="0" applyFill="0" applyAlignment="0" applyProtection="0"/>
    <xf numFmtId="0" fontId="95" fillId="81" borderId="121" applyNumberFormat="0" applyAlignment="0" applyProtection="0"/>
    <xf numFmtId="0" fontId="102" fillId="68" borderId="121" applyNumberFormat="0" applyAlignment="0" applyProtection="0"/>
    <xf numFmtId="0" fontId="91" fillId="81" borderId="120" applyNumberFormat="0" applyAlignment="0" applyProtection="0"/>
    <xf numFmtId="0" fontId="77" fillId="59" borderId="124">
      <alignment horizontal="right" vertical="center"/>
    </xf>
    <xf numFmtId="0" fontId="87" fillId="84" borderId="123" applyNumberFormat="0" applyFont="0" applyAlignment="0" applyProtection="0"/>
    <xf numFmtId="0" fontId="91" fillId="81" borderId="120" applyNumberFormat="0" applyAlignment="0" applyProtection="0"/>
    <xf numFmtId="0" fontId="101" fillId="68" borderId="121" applyNumberFormat="0" applyAlignment="0" applyProtection="0"/>
    <xf numFmtId="0" fontId="101" fillId="68" borderId="121" applyNumberFormat="0" applyAlignment="0" applyProtection="0"/>
    <xf numFmtId="0" fontId="104" fillId="0" borderId="122" applyNumberFormat="0" applyFill="0" applyAlignment="0" applyProtection="0"/>
    <xf numFmtId="0" fontId="77" fillId="59" borderId="124">
      <alignment horizontal="right" vertical="center"/>
    </xf>
    <xf numFmtId="0" fontId="96" fillId="81" borderId="121" applyNumberFormat="0" applyAlignment="0" applyProtection="0"/>
    <xf numFmtId="0" fontId="77" fillId="59" borderId="124">
      <alignment horizontal="right" vertical="center"/>
    </xf>
    <xf numFmtId="0" fontId="104" fillId="0" borderId="122" applyNumberFormat="0" applyFill="0" applyAlignment="0" applyProtection="0"/>
    <xf numFmtId="4" fontId="77" fillId="59" borderId="124">
      <alignment horizontal="right" vertical="center"/>
    </xf>
    <xf numFmtId="0" fontId="96" fillId="81" borderId="121" applyNumberFormat="0" applyAlignment="0" applyProtection="0"/>
    <xf numFmtId="0" fontId="104" fillId="0" borderId="122" applyNumberFormat="0" applyFill="0" applyAlignment="0" applyProtection="0"/>
    <xf numFmtId="0" fontId="92" fillId="81" borderId="120" applyNumberFormat="0" applyAlignment="0" applyProtection="0"/>
    <xf numFmtId="0" fontId="92" fillId="81" borderId="120" applyNumberFormat="0" applyAlignment="0" applyProtection="0"/>
    <xf numFmtId="49" fontId="47" fillId="0" borderId="124" applyNumberFormat="0" applyFont="0" applyFill="0" applyBorder="0" applyProtection="0">
      <alignment horizontal="left" vertical="center" indent="2"/>
    </xf>
    <xf numFmtId="0" fontId="104" fillId="0" borderId="122" applyNumberFormat="0" applyFill="0" applyAlignment="0" applyProtection="0"/>
    <xf numFmtId="0" fontId="102" fillId="68" borderId="121" applyNumberFormat="0" applyAlignment="0" applyProtection="0"/>
    <xf numFmtId="0" fontId="91" fillId="81" borderId="120" applyNumberFormat="0" applyAlignment="0" applyProtection="0"/>
    <xf numFmtId="0" fontId="102" fillId="68" borderId="121" applyNumberFormat="0" applyAlignment="0" applyProtection="0"/>
    <xf numFmtId="0" fontId="92" fillId="81" borderId="120" applyNumberFormat="0" applyAlignment="0" applyProtection="0"/>
    <xf numFmtId="0" fontId="95" fillId="81" borderId="121" applyNumberFormat="0" applyAlignment="0" applyProtection="0"/>
    <xf numFmtId="0" fontId="103" fillId="0" borderId="122" applyNumberFormat="0" applyFill="0" applyAlignment="0" applyProtection="0"/>
    <xf numFmtId="0" fontId="95" fillId="81" borderId="121" applyNumberFormat="0" applyAlignment="0" applyProtection="0"/>
    <xf numFmtId="4" fontId="47" fillId="0" borderId="124" applyFill="0" applyBorder="0" applyProtection="0">
      <alignment horizontal="right" vertical="center"/>
    </xf>
    <xf numFmtId="0" fontId="95" fillId="81" borderId="121" applyNumberFormat="0" applyAlignment="0" applyProtection="0"/>
    <xf numFmtId="0" fontId="92" fillId="81" borderId="120" applyNumberFormat="0" applyAlignment="0" applyProtection="0"/>
    <xf numFmtId="0" fontId="96" fillId="81" borderId="121" applyNumberFormat="0" applyAlignment="0" applyProtection="0"/>
    <xf numFmtId="0" fontId="77" fillId="59" borderId="124">
      <alignment horizontal="right" vertical="center"/>
    </xf>
    <xf numFmtId="0" fontId="102" fillId="68" borderId="121" applyNumberFormat="0" applyAlignment="0" applyProtection="0"/>
    <xf numFmtId="0" fontId="92" fillId="81" borderId="120" applyNumberFormat="0" applyAlignment="0" applyProtection="0"/>
    <xf numFmtId="0" fontId="92" fillId="81" borderId="120" applyNumberFormat="0" applyAlignment="0" applyProtection="0"/>
    <xf numFmtId="0" fontId="104" fillId="0" borderId="122" applyNumberFormat="0" applyFill="0" applyAlignment="0" applyProtection="0"/>
    <xf numFmtId="0" fontId="92" fillId="81" borderId="120" applyNumberFormat="0" applyAlignment="0" applyProtection="0"/>
    <xf numFmtId="0" fontId="104" fillId="0" borderId="122" applyNumberFormat="0" applyFill="0" applyAlignment="0" applyProtection="0"/>
    <xf numFmtId="0" fontId="102" fillId="68" borderId="121" applyNumberFormat="0" applyAlignment="0" applyProtection="0"/>
    <xf numFmtId="0" fontId="104" fillId="0" borderId="122" applyNumberFormat="0" applyFill="0" applyAlignment="0" applyProtection="0"/>
    <xf numFmtId="0" fontId="87" fillId="84" borderId="123" applyNumberFormat="0" applyFont="0" applyAlignment="0" applyProtection="0"/>
    <xf numFmtId="0" fontId="96" fillId="81" borderId="121" applyNumberFormat="0" applyAlignment="0" applyProtection="0"/>
    <xf numFmtId="0" fontId="102" fillId="68" borderId="121" applyNumberFormat="0" applyAlignment="0" applyProtection="0"/>
    <xf numFmtId="0" fontId="95" fillId="81" borderId="121" applyNumberFormat="0" applyAlignment="0" applyProtection="0"/>
    <xf numFmtId="0" fontId="104" fillId="0" borderId="122" applyNumberFormat="0" applyFill="0" applyAlignment="0" applyProtection="0"/>
    <xf numFmtId="4" fontId="77" fillId="59" borderId="124">
      <alignment horizontal="right" vertical="center"/>
    </xf>
    <xf numFmtId="0" fontId="95" fillId="81" borderId="121" applyNumberFormat="0" applyAlignment="0" applyProtection="0"/>
    <xf numFmtId="0" fontId="92" fillId="81" borderId="120" applyNumberFormat="0" applyAlignment="0" applyProtection="0"/>
    <xf numFmtId="0" fontId="104" fillId="0" borderId="122" applyNumberFormat="0" applyFill="0" applyAlignment="0" applyProtection="0"/>
    <xf numFmtId="0" fontId="96" fillId="81" borderId="121" applyNumberFormat="0" applyAlignment="0" applyProtection="0"/>
    <xf numFmtId="0" fontId="77" fillId="59" borderId="124">
      <alignment horizontal="right" vertical="center"/>
    </xf>
    <xf numFmtId="0" fontId="102" fillId="68" borderId="121" applyNumberFormat="0" applyAlignment="0" applyProtection="0"/>
    <xf numFmtId="0" fontId="95" fillId="81" borderId="121" applyNumberFormat="0" applyAlignment="0" applyProtection="0"/>
    <xf numFmtId="4" fontId="77" fillId="59" borderId="124">
      <alignment horizontal="right" vertical="center"/>
    </xf>
    <xf numFmtId="0" fontId="95" fillId="81" borderId="121" applyNumberFormat="0" applyAlignment="0" applyProtection="0"/>
    <xf numFmtId="0" fontId="77" fillId="58" borderId="124">
      <alignment horizontal="right" vertical="center"/>
    </xf>
    <xf numFmtId="0" fontId="101" fillId="68" borderId="121" applyNumberFormat="0" applyAlignment="0" applyProtection="0"/>
    <xf numFmtId="0" fontId="101" fillId="68" borderId="121" applyNumberFormat="0" applyAlignment="0" applyProtection="0"/>
    <xf numFmtId="0" fontId="101" fillId="68" borderId="121" applyNumberFormat="0" applyAlignment="0" applyProtection="0"/>
    <xf numFmtId="0" fontId="96" fillId="81" borderId="121" applyNumberFormat="0" applyAlignment="0" applyProtection="0"/>
    <xf numFmtId="0" fontId="87" fillId="84" borderId="123" applyNumberFormat="0" applyFont="0" applyAlignment="0" applyProtection="0"/>
    <xf numFmtId="0" fontId="104" fillId="0" borderId="122" applyNumberFormat="0" applyFill="0" applyAlignment="0" applyProtection="0"/>
    <xf numFmtId="0" fontId="96" fillId="81" borderId="121" applyNumberFormat="0" applyAlignment="0" applyProtection="0"/>
    <xf numFmtId="0" fontId="101" fillId="68" borderId="121" applyNumberFormat="0" applyAlignment="0" applyProtection="0"/>
    <xf numFmtId="0" fontId="101" fillId="68" borderId="121" applyNumberFormat="0" applyAlignment="0" applyProtection="0"/>
    <xf numFmtId="0" fontId="101" fillId="68" borderId="121" applyNumberFormat="0" applyAlignment="0" applyProtection="0"/>
    <xf numFmtId="0" fontId="102" fillId="68" borderId="121" applyNumberFormat="0" applyAlignment="0" applyProtection="0"/>
    <xf numFmtId="0" fontId="104" fillId="0" borderId="122" applyNumberFormat="0" applyFill="0" applyAlignment="0" applyProtection="0"/>
    <xf numFmtId="0" fontId="91" fillId="81" borderId="120" applyNumberFormat="0" applyAlignment="0" applyProtection="0"/>
    <xf numFmtId="0" fontId="77" fillId="59" borderId="124">
      <alignment horizontal="right" vertical="center"/>
    </xf>
    <xf numFmtId="0" fontId="96" fillId="81" borderId="121" applyNumberFormat="0" applyAlignment="0" applyProtection="0"/>
    <xf numFmtId="0" fontId="47" fillId="0" borderId="124">
      <alignment horizontal="right" vertical="center"/>
    </xf>
    <xf numFmtId="0" fontId="91" fillId="81" borderId="120" applyNumberFormat="0" applyAlignment="0" applyProtection="0"/>
    <xf numFmtId="4" fontId="78" fillId="58" borderId="124">
      <alignment horizontal="right" vertical="center"/>
    </xf>
    <xf numFmtId="0" fontId="103" fillId="0" borderId="122" applyNumberFormat="0" applyFill="0" applyAlignment="0" applyProtection="0"/>
    <xf numFmtId="0" fontId="92" fillId="81" borderId="120" applyNumberFormat="0" applyAlignment="0" applyProtection="0"/>
    <xf numFmtId="0" fontId="104" fillId="0" borderId="122" applyNumberFormat="0" applyFill="0" applyAlignment="0" applyProtection="0"/>
    <xf numFmtId="0" fontId="96" fillId="81" borderId="121" applyNumberFormat="0" applyAlignment="0" applyProtection="0"/>
    <xf numFmtId="0" fontId="102" fillId="68" borderId="121" applyNumberFormat="0" applyAlignment="0" applyProtection="0"/>
    <xf numFmtId="0" fontId="103" fillId="0" borderId="122" applyNumberFormat="0" applyFill="0" applyAlignment="0" applyProtection="0"/>
    <xf numFmtId="0" fontId="92" fillId="81" borderId="120" applyNumberFormat="0" applyAlignment="0" applyProtection="0"/>
    <xf numFmtId="0" fontId="92" fillId="81" borderId="120" applyNumberFormat="0" applyAlignment="0" applyProtection="0"/>
    <xf numFmtId="4" fontId="77" fillId="58" borderId="124">
      <alignment horizontal="right" vertical="center"/>
    </xf>
    <xf numFmtId="0" fontId="104" fillId="0" borderId="122" applyNumberFormat="0" applyFill="0" applyAlignment="0" applyProtection="0"/>
    <xf numFmtId="0" fontId="102" fillId="68" borderId="121" applyNumberFormat="0" applyAlignment="0" applyProtection="0"/>
    <xf numFmtId="0" fontId="95" fillId="81" borderId="121" applyNumberFormat="0" applyAlignment="0" applyProtection="0"/>
    <xf numFmtId="0" fontId="101" fillId="68" borderId="121" applyNumberFormat="0" applyAlignment="0" applyProtection="0"/>
    <xf numFmtId="0" fontId="92" fillId="81" borderId="120" applyNumberFormat="0" applyAlignment="0" applyProtection="0"/>
    <xf numFmtId="0" fontId="102" fillId="68" borderId="121" applyNumberFormat="0" applyAlignment="0" applyProtection="0"/>
    <xf numFmtId="0" fontId="101" fillId="68" borderId="121" applyNumberFormat="0" applyAlignment="0" applyProtection="0"/>
    <xf numFmtId="0" fontId="87" fillId="84" borderId="123" applyNumberFormat="0" applyFont="0" applyAlignment="0" applyProtection="0"/>
    <xf numFmtId="0" fontId="101" fillId="68" borderId="121" applyNumberFormat="0" applyAlignment="0" applyProtection="0"/>
    <xf numFmtId="0" fontId="102" fillId="68" borderId="121" applyNumberFormat="0" applyAlignment="0" applyProtection="0"/>
    <xf numFmtId="0" fontId="101" fillId="68" borderId="121" applyNumberFormat="0" applyAlignment="0" applyProtection="0"/>
    <xf numFmtId="0" fontId="2" fillId="0" borderId="0"/>
    <xf numFmtId="0" fontId="104" fillId="0" borderId="122" applyNumberFormat="0" applyFill="0" applyAlignment="0" applyProtection="0"/>
    <xf numFmtId="0" fontId="102" fillId="68" borderId="121" applyNumberFormat="0" applyAlignment="0" applyProtection="0"/>
    <xf numFmtId="4" fontId="77" fillId="59" borderId="124">
      <alignment horizontal="right" vertical="center"/>
    </xf>
    <xf numFmtId="0" fontId="96" fillId="81" borderId="121" applyNumberFormat="0" applyAlignment="0" applyProtection="0"/>
    <xf numFmtId="0" fontId="87" fillId="84" borderId="123" applyNumberFormat="0" applyFont="0" applyAlignment="0" applyProtection="0"/>
    <xf numFmtId="0" fontId="96" fillId="81" borderId="121" applyNumberFormat="0" applyAlignment="0" applyProtection="0"/>
    <xf numFmtId="0" fontId="104" fillId="0" borderId="122" applyNumberFormat="0" applyFill="0" applyAlignment="0" applyProtection="0"/>
    <xf numFmtId="0" fontId="96" fillId="81" borderId="121" applyNumberFormat="0" applyAlignment="0" applyProtection="0"/>
    <xf numFmtId="4" fontId="77" fillId="58" borderId="124">
      <alignment horizontal="right" vertical="center"/>
    </xf>
    <xf numFmtId="0" fontId="77" fillId="59" borderId="124">
      <alignment horizontal="right" vertical="center"/>
    </xf>
    <xf numFmtId="0" fontId="104" fillId="0" borderId="122" applyNumberFormat="0" applyFill="0" applyAlignment="0" applyProtection="0"/>
    <xf numFmtId="0" fontId="77" fillId="59" borderId="124">
      <alignment horizontal="right" vertical="center"/>
    </xf>
    <xf numFmtId="0" fontId="102" fillId="68" borderId="121" applyNumberFormat="0" applyAlignment="0" applyProtection="0"/>
    <xf numFmtId="0" fontId="92" fillId="81" borderId="120" applyNumberFormat="0" applyAlignment="0" applyProtection="0"/>
    <xf numFmtId="4" fontId="77" fillId="59" borderId="124">
      <alignment horizontal="right" vertical="center"/>
    </xf>
    <xf numFmtId="0" fontId="77" fillId="58" borderId="124">
      <alignment horizontal="right" vertical="center"/>
    </xf>
    <xf numFmtId="0" fontId="92" fillId="81" borderId="120" applyNumberFormat="0" applyAlignment="0" applyProtection="0"/>
    <xf numFmtId="0" fontId="47" fillId="61" borderId="124"/>
    <xf numFmtId="0" fontId="104" fillId="0" borderId="122" applyNumberFormat="0" applyFill="0" applyAlignment="0" applyProtection="0"/>
    <xf numFmtId="0" fontId="103" fillId="0" borderId="122" applyNumberFormat="0" applyFill="0" applyAlignment="0" applyProtection="0"/>
    <xf numFmtId="0" fontId="47" fillId="0" borderId="124" applyNumberFormat="0" applyFill="0" applyAlignment="0" applyProtection="0"/>
    <xf numFmtId="0" fontId="103" fillId="0" borderId="122" applyNumberFormat="0" applyFill="0" applyAlignment="0" applyProtection="0"/>
    <xf numFmtId="0" fontId="95" fillId="81" borderId="121" applyNumberFormat="0" applyAlignment="0" applyProtection="0"/>
    <xf numFmtId="0" fontId="102" fillId="68" borderId="121" applyNumberFormat="0" applyAlignment="0" applyProtection="0"/>
    <xf numFmtId="0" fontId="103" fillId="0" borderId="122" applyNumberFormat="0" applyFill="0" applyAlignment="0" applyProtection="0"/>
    <xf numFmtId="0" fontId="87" fillId="84" borderId="123" applyNumberFormat="0" applyFont="0" applyAlignment="0" applyProtection="0"/>
    <xf numFmtId="4" fontId="47" fillId="61" borderId="124"/>
    <xf numFmtId="0" fontId="103" fillId="0" borderId="122" applyNumberFormat="0" applyFill="0" applyAlignment="0" applyProtection="0"/>
    <xf numFmtId="0" fontId="101" fillId="68" borderId="121" applyNumberFormat="0" applyAlignment="0" applyProtection="0"/>
    <xf numFmtId="0" fontId="95" fillId="81" borderId="121" applyNumberFormat="0" applyAlignment="0" applyProtection="0"/>
    <xf numFmtId="0" fontId="92" fillId="81" borderId="120" applyNumberFormat="0" applyAlignment="0" applyProtection="0"/>
    <xf numFmtId="4" fontId="78" fillId="58" borderId="124">
      <alignment horizontal="right" vertical="center"/>
    </xf>
    <xf numFmtId="4" fontId="77" fillId="59" borderId="124">
      <alignment horizontal="right" vertical="center"/>
    </xf>
    <xf numFmtId="0" fontId="91" fillId="81" borderId="120" applyNumberFormat="0" applyAlignment="0" applyProtection="0"/>
    <xf numFmtId="0" fontId="87" fillId="84" borderId="123" applyNumberFormat="0" applyFont="0" applyAlignment="0" applyProtection="0"/>
    <xf numFmtId="0" fontId="102" fillId="68" borderId="121" applyNumberFormat="0" applyAlignment="0" applyProtection="0"/>
    <xf numFmtId="0" fontId="47" fillId="61" borderId="124"/>
    <xf numFmtId="0" fontId="101" fillId="68" borderId="121" applyNumberFormat="0" applyAlignment="0" applyProtection="0"/>
    <xf numFmtId="0" fontId="102" fillId="68" borderId="121"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102" fillId="68" borderId="121" applyNumberFormat="0" applyAlignment="0" applyProtection="0"/>
    <xf numFmtId="0" fontId="103" fillId="0" borderId="122" applyNumberFormat="0" applyFill="0" applyAlignment="0" applyProtection="0"/>
    <xf numFmtId="0" fontId="101" fillId="68" borderId="121" applyNumberFormat="0" applyAlignment="0" applyProtection="0"/>
    <xf numFmtId="0" fontId="96" fillId="81" borderId="121" applyNumberFormat="0" applyAlignment="0" applyProtection="0"/>
    <xf numFmtId="49" fontId="47" fillId="0" borderId="124" applyNumberFormat="0" applyFont="0" applyFill="0" applyBorder="0" applyProtection="0">
      <alignment horizontal="left" vertical="center" indent="2"/>
    </xf>
    <xf numFmtId="49" fontId="47" fillId="0" borderId="124" applyNumberFormat="0" applyFont="0" applyFill="0" applyBorder="0" applyProtection="0">
      <alignment horizontal="left" vertical="center" indent="2"/>
    </xf>
    <xf numFmtId="0" fontId="96" fillId="81" borderId="121" applyNumberFormat="0" applyAlignment="0" applyProtection="0"/>
    <xf numFmtId="0" fontId="96" fillId="81" borderId="121" applyNumberFormat="0" applyAlignment="0" applyProtection="0"/>
    <xf numFmtId="0" fontId="91" fillId="81" borderId="120" applyNumberFormat="0" applyAlignment="0" applyProtection="0"/>
    <xf numFmtId="0" fontId="102" fillId="68" borderId="121" applyNumberFormat="0" applyAlignment="0" applyProtection="0"/>
    <xf numFmtId="0" fontId="103" fillId="0" borderId="122" applyNumberFormat="0" applyFill="0" applyAlignment="0" applyProtection="0"/>
    <xf numFmtId="0" fontId="102" fillId="68" borderId="121" applyNumberFormat="0" applyAlignment="0" applyProtection="0"/>
    <xf numFmtId="0" fontId="77" fillId="58" borderId="124">
      <alignment horizontal="right" vertical="center"/>
    </xf>
    <xf numFmtId="0" fontId="102" fillId="68" borderId="121" applyNumberFormat="0" applyAlignment="0" applyProtection="0"/>
    <xf numFmtId="0" fontId="102" fillId="68" borderId="121" applyNumberFormat="0" applyAlignment="0" applyProtection="0"/>
    <xf numFmtId="0" fontId="103" fillId="0" borderId="122" applyNumberFormat="0" applyFill="0" applyAlignment="0" applyProtection="0"/>
    <xf numFmtId="0" fontId="104" fillId="0" borderId="122" applyNumberFormat="0" applyFill="0" applyAlignment="0" applyProtection="0"/>
    <xf numFmtId="0" fontId="87" fillId="84" borderId="123" applyNumberFormat="0" applyFont="0" applyAlignment="0" applyProtection="0"/>
    <xf numFmtId="0" fontId="92" fillId="81" borderId="120" applyNumberFormat="0" applyAlignment="0" applyProtection="0"/>
    <xf numFmtId="0" fontId="96" fillId="81" borderId="121" applyNumberFormat="0" applyAlignment="0" applyProtection="0"/>
    <xf numFmtId="0" fontId="104" fillId="0" borderId="122" applyNumberFormat="0" applyFill="0" applyAlignment="0" applyProtection="0"/>
    <xf numFmtId="4" fontId="77" fillId="59" borderId="124">
      <alignment horizontal="right" vertical="center"/>
    </xf>
    <xf numFmtId="0" fontId="10" fillId="84" borderId="123" applyNumberFormat="0" applyFont="0" applyAlignment="0" applyProtection="0"/>
    <xf numFmtId="0" fontId="92" fillId="81" borderId="120" applyNumberFormat="0" applyAlignment="0" applyProtection="0"/>
    <xf numFmtId="0" fontId="103" fillId="0" borderId="122" applyNumberFormat="0" applyFill="0" applyAlignment="0" applyProtection="0"/>
    <xf numFmtId="0" fontId="104" fillId="0" borderId="122" applyNumberFormat="0" applyFill="0" applyAlignment="0" applyProtection="0"/>
    <xf numFmtId="0" fontId="104" fillId="0" borderId="122" applyNumberFormat="0" applyFill="0" applyAlignment="0" applyProtection="0"/>
    <xf numFmtId="0" fontId="104" fillId="0" borderId="122" applyNumberFormat="0" applyFill="0" applyAlignment="0" applyProtection="0"/>
    <xf numFmtId="0" fontId="91" fillId="81" borderId="120" applyNumberFormat="0" applyAlignment="0" applyProtection="0"/>
    <xf numFmtId="0" fontId="87" fillId="84" borderId="123" applyNumberFormat="0" applyFont="0" applyAlignment="0" applyProtection="0"/>
    <xf numFmtId="4" fontId="47" fillId="0" borderId="124" applyFill="0" applyBorder="0" applyProtection="0">
      <alignment horizontal="right" vertical="center"/>
    </xf>
    <xf numFmtId="0" fontId="10" fillId="84" borderId="123" applyNumberFormat="0" applyFont="0" applyAlignment="0" applyProtection="0"/>
    <xf numFmtId="171" fontId="47" fillId="62" borderId="124" applyNumberFormat="0" applyFont="0" applyBorder="0" applyAlignment="0" applyProtection="0">
      <alignment horizontal="right" vertical="center"/>
    </xf>
    <xf numFmtId="0" fontId="77" fillId="59" borderId="124">
      <alignment horizontal="right" vertical="center"/>
    </xf>
    <xf numFmtId="0" fontId="104" fillId="0" borderId="122" applyNumberFormat="0" applyFill="0" applyAlignment="0" applyProtection="0"/>
    <xf numFmtId="0" fontId="96" fillId="81" borderId="121" applyNumberFormat="0" applyAlignment="0" applyProtection="0"/>
    <xf numFmtId="0" fontId="91" fillId="81" borderId="120" applyNumberFormat="0" applyAlignment="0" applyProtection="0"/>
    <xf numFmtId="0" fontId="77" fillId="59" borderId="124">
      <alignment horizontal="right" vertical="center"/>
    </xf>
    <xf numFmtId="0" fontId="87" fillId="84" borderId="123" applyNumberFormat="0" applyFont="0" applyAlignment="0" applyProtection="0"/>
    <xf numFmtId="0" fontId="104" fillId="0" borderId="122" applyNumberFormat="0" applyFill="0" applyAlignment="0" applyProtection="0"/>
    <xf numFmtId="0" fontId="91" fillId="81" borderId="120" applyNumberFormat="0" applyAlignment="0" applyProtection="0"/>
    <xf numFmtId="0" fontId="101" fillId="68" borderId="121" applyNumberFormat="0" applyAlignment="0" applyProtection="0"/>
    <xf numFmtId="0" fontId="96" fillId="81" borderId="121" applyNumberFormat="0" applyAlignment="0" applyProtection="0"/>
    <xf numFmtId="49" fontId="47" fillId="0" borderId="124" applyNumberFormat="0" applyFont="0" applyFill="0" applyBorder="0" applyProtection="0">
      <alignment horizontal="left" vertical="center" indent="2"/>
    </xf>
    <xf numFmtId="0" fontId="92" fillId="81" borderId="120" applyNumberFormat="0" applyAlignment="0" applyProtection="0"/>
    <xf numFmtId="0" fontId="104" fillId="0" borderId="122" applyNumberFormat="0" applyFill="0" applyAlignment="0" applyProtection="0"/>
    <xf numFmtId="0" fontId="92" fillId="81" borderId="120" applyNumberFormat="0" applyAlignment="0" applyProtection="0"/>
    <xf numFmtId="0" fontId="104" fillId="0" borderId="122" applyNumberFormat="0" applyFill="0" applyAlignment="0" applyProtection="0"/>
    <xf numFmtId="4" fontId="77" fillId="59" borderId="124">
      <alignment horizontal="right" vertical="center"/>
    </xf>
    <xf numFmtId="0" fontId="77" fillId="59" borderId="124">
      <alignment horizontal="right" vertical="center"/>
    </xf>
    <xf numFmtId="4" fontId="77" fillId="58" borderId="124">
      <alignment horizontal="right" vertical="center"/>
    </xf>
    <xf numFmtId="0" fontId="96" fillId="81" borderId="121" applyNumberFormat="0" applyAlignment="0" applyProtection="0"/>
    <xf numFmtId="0" fontId="91" fillId="81" borderId="120" applyNumberFormat="0" applyAlignment="0" applyProtection="0"/>
    <xf numFmtId="0" fontId="103" fillId="0" borderId="122" applyNumberFormat="0" applyFill="0" applyAlignment="0" applyProtection="0"/>
    <xf numFmtId="0" fontId="92" fillId="81" borderId="120" applyNumberFormat="0" applyAlignment="0" applyProtection="0"/>
    <xf numFmtId="49" fontId="47" fillId="0" borderId="124" applyNumberFormat="0" applyFont="0" applyFill="0" applyBorder="0" applyProtection="0">
      <alignment horizontal="left" vertical="center" indent="2"/>
    </xf>
    <xf numFmtId="0" fontId="102" fillId="68" borderId="121" applyNumberFormat="0" applyAlignment="0" applyProtection="0"/>
    <xf numFmtId="0" fontId="92" fillId="81" borderId="120" applyNumberFormat="0" applyAlignment="0" applyProtection="0"/>
    <xf numFmtId="0" fontId="104" fillId="0" borderId="122" applyNumberFormat="0" applyFill="0" applyAlignment="0" applyProtection="0"/>
    <xf numFmtId="0" fontId="96" fillId="81" borderId="121" applyNumberFormat="0" applyAlignment="0" applyProtection="0"/>
    <xf numFmtId="4" fontId="47" fillId="61" borderId="124"/>
    <xf numFmtId="4" fontId="47" fillId="0" borderId="124" applyFill="0" applyBorder="0" applyProtection="0">
      <alignment horizontal="right" vertical="center"/>
    </xf>
    <xf numFmtId="0" fontId="102" fillId="68" borderId="121" applyNumberFormat="0" applyAlignment="0" applyProtection="0"/>
    <xf numFmtId="0" fontId="77" fillId="58" borderId="124">
      <alignment horizontal="right" vertical="center"/>
    </xf>
    <xf numFmtId="4" fontId="47" fillId="0" borderId="124">
      <alignment horizontal="right" vertical="center"/>
    </xf>
    <xf numFmtId="0" fontId="104" fillId="0" borderId="122" applyNumberFormat="0" applyFill="0" applyAlignment="0" applyProtection="0"/>
    <xf numFmtId="0" fontId="96" fillId="81" borderId="121" applyNumberFormat="0" applyAlignment="0" applyProtection="0"/>
    <xf numFmtId="0" fontId="96" fillId="81" borderId="121" applyNumberFormat="0" applyAlignment="0" applyProtection="0"/>
    <xf numFmtId="0" fontId="77" fillId="59" borderId="124">
      <alignment horizontal="right" vertical="center"/>
    </xf>
    <xf numFmtId="0" fontId="77" fillId="58" borderId="124">
      <alignment horizontal="right" vertical="center"/>
    </xf>
    <xf numFmtId="0" fontId="102" fillId="68" borderId="121" applyNumberFormat="0" applyAlignment="0" applyProtection="0"/>
    <xf numFmtId="0" fontId="95" fillId="81" borderId="121" applyNumberFormat="0" applyAlignment="0" applyProtection="0"/>
    <xf numFmtId="0" fontId="104" fillId="0" borderId="122" applyNumberFormat="0" applyFill="0" applyAlignment="0" applyProtection="0"/>
    <xf numFmtId="4" fontId="77" fillId="59" borderId="124">
      <alignment horizontal="right" vertical="center"/>
    </xf>
    <xf numFmtId="0" fontId="103" fillId="0" borderId="122" applyNumberFormat="0" applyFill="0" applyAlignment="0" applyProtection="0"/>
    <xf numFmtId="0" fontId="104" fillId="0" borderId="122" applyNumberFormat="0" applyFill="0" applyAlignment="0" applyProtection="0"/>
    <xf numFmtId="0" fontId="102" fillId="68" borderId="121" applyNumberFormat="0" applyAlignment="0" applyProtection="0"/>
    <xf numFmtId="171" fontId="47" fillId="62" borderId="124" applyNumberFormat="0" applyFont="0" applyBorder="0" applyAlignment="0" applyProtection="0">
      <alignment horizontal="right" vertical="center"/>
    </xf>
    <xf numFmtId="0" fontId="103" fillId="0" borderId="122" applyNumberFormat="0" applyFill="0" applyAlignment="0" applyProtection="0"/>
    <xf numFmtId="0" fontId="104" fillId="0" borderId="122" applyNumberFormat="0" applyFill="0" applyAlignment="0" applyProtection="0"/>
    <xf numFmtId="0" fontId="87" fillId="84" borderId="123" applyNumberFormat="0" applyFont="0" applyAlignment="0" applyProtection="0"/>
    <xf numFmtId="0" fontId="92" fillId="81" borderId="120" applyNumberFormat="0" applyAlignment="0" applyProtection="0"/>
    <xf numFmtId="0" fontId="10" fillId="84" borderId="123" applyNumberFormat="0" applyFont="0" applyAlignment="0" applyProtection="0"/>
    <xf numFmtId="0" fontId="102" fillId="68" borderId="121" applyNumberFormat="0" applyAlignment="0" applyProtection="0"/>
    <xf numFmtId="0" fontId="87" fillId="84" borderId="123" applyNumberFormat="0" applyFont="0" applyAlignment="0" applyProtection="0"/>
    <xf numFmtId="0" fontId="96" fillId="81" borderId="121" applyNumberFormat="0" applyAlignment="0" applyProtection="0"/>
    <xf numFmtId="0" fontId="92" fillId="81" borderId="120" applyNumberFormat="0" applyAlignment="0" applyProtection="0"/>
    <xf numFmtId="0" fontId="96" fillId="81" borderId="121" applyNumberFormat="0" applyAlignment="0" applyProtection="0"/>
    <xf numFmtId="0" fontId="101" fillId="68" borderId="121" applyNumberFormat="0" applyAlignment="0" applyProtection="0"/>
    <xf numFmtId="0" fontId="101" fillId="68" borderId="121" applyNumberFormat="0" applyAlignment="0" applyProtection="0"/>
    <xf numFmtId="0" fontId="10" fillId="84" borderId="123" applyNumberFormat="0" applyFont="0" applyAlignment="0" applyProtection="0"/>
    <xf numFmtId="0" fontId="101" fillId="68" borderId="121" applyNumberFormat="0" applyAlignment="0" applyProtection="0"/>
    <xf numFmtId="0" fontId="92" fillId="81" borderId="120" applyNumberFormat="0" applyAlignment="0" applyProtection="0"/>
    <xf numFmtId="0" fontId="103" fillId="0" borderId="122" applyNumberFormat="0" applyFill="0" applyAlignment="0" applyProtection="0"/>
    <xf numFmtId="0" fontId="95" fillId="81" borderId="121" applyNumberFormat="0" applyAlignment="0" applyProtection="0"/>
    <xf numFmtId="0" fontId="103" fillId="0" borderId="122" applyNumberFormat="0" applyFill="0" applyAlignment="0" applyProtection="0"/>
    <xf numFmtId="0" fontId="104" fillId="0" borderId="122" applyNumberFormat="0" applyFill="0" applyAlignment="0" applyProtection="0"/>
    <xf numFmtId="0" fontId="101" fillId="68" borderId="121" applyNumberFormat="0" applyAlignment="0" applyProtection="0"/>
    <xf numFmtId="0" fontId="104" fillId="0" borderId="122" applyNumberFormat="0" applyFill="0" applyAlignment="0" applyProtection="0"/>
    <xf numFmtId="0" fontId="96" fillId="81" borderId="121" applyNumberFormat="0" applyAlignment="0" applyProtection="0"/>
    <xf numFmtId="0" fontId="78" fillId="58" borderId="124">
      <alignment horizontal="right" vertical="center"/>
    </xf>
    <xf numFmtId="4" fontId="47" fillId="0" borderId="124">
      <alignment horizontal="right" vertical="center"/>
    </xf>
    <xf numFmtId="4" fontId="47" fillId="0" borderId="119">
      <alignment horizontal="right" vertical="center"/>
    </xf>
    <xf numFmtId="0" fontId="95" fillId="81" borderId="121" applyNumberFormat="0" applyAlignment="0" applyProtection="0"/>
    <xf numFmtId="0" fontId="96" fillId="81" borderId="121" applyNumberFormat="0" applyAlignment="0" applyProtection="0"/>
    <xf numFmtId="0" fontId="103" fillId="0" borderId="122" applyNumberFormat="0" applyFill="0" applyAlignment="0" applyProtection="0"/>
    <xf numFmtId="0" fontId="47" fillId="0" borderId="124">
      <alignment horizontal="right" vertical="center"/>
    </xf>
    <xf numFmtId="0" fontId="87" fillId="84" borderId="123" applyNumberFormat="0" applyFont="0" applyAlignment="0" applyProtection="0"/>
    <xf numFmtId="0" fontId="96" fillId="81" borderId="121" applyNumberFormat="0" applyAlignment="0" applyProtection="0"/>
    <xf numFmtId="0" fontId="47" fillId="0" borderId="119">
      <alignment horizontal="right" vertical="center"/>
    </xf>
    <xf numFmtId="0" fontId="92" fillId="81" borderId="120" applyNumberFormat="0" applyAlignment="0" applyProtection="0"/>
    <xf numFmtId="0" fontId="102" fillId="68" borderId="121" applyNumberFormat="0" applyAlignment="0" applyProtection="0"/>
    <xf numFmtId="0" fontId="96" fillId="81" borderId="121" applyNumberFormat="0" applyAlignment="0" applyProtection="0"/>
    <xf numFmtId="0" fontId="102" fillId="68" borderId="121" applyNumberFormat="0" applyAlignment="0" applyProtection="0"/>
    <xf numFmtId="0" fontId="92" fillId="81" borderId="120" applyNumberFormat="0" applyAlignment="0" applyProtection="0"/>
    <xf numFmtId="0" fontId="101" fillId="68" borderId="121" applyNumberFormat="0" applyAlignment="0" applyProtection="0"/>
    <xf numFmtId="0" fontId="96" fillId="81" borderId="121" applyNumberFormat="0" applyAlignment="0" applyProtection="0"/>
    <xf numFmtId="0" fontId="96" fillId="81" borderId="121" applyNumberFormat="0" applyAlignment="0" applyProtection="0"/>
    <xf numFmtId="0" fontId="95" fillId="81" borderId="121" applyNumberFormat="0" applyAlignment="0" applyProtection="0"/>
    <xf numFmtId="0" fontId="102" fillId="68" borderId="121" applyNumberFormat="0" applyAlignment="0" applyProtection="0"/>
    <xf numFmtId="0" fontId="101" fillId="68" borderId="121" applyNumberFormat="0" applyAlignment="0" applyProtection="0"/>
    <xf numFmtId="0" fontId="10" fillId="84" borderId="123" applyNumberFormat="0" applyFont="0" applyAlignment="0" applyProtection="0"/>
    <xf numFmtId="0" fontId="103" fillId="0" borderId="122" applyNumberFormat="0" applyFill="0" applyAlignment="0" applyProtection="0"/>
    <xf numFmtId="0" fontId="47" fillId="0" borderId="119">
      <alignment horizontal="right" vertical="center"/>
    </xf>
    <xf numFmtId="0" fontId="102" fillId="68" borderId="121" applyNumberFormat="0" applyAlignment="0" applyProtection="0"/>
    <xf numFmtId="0" fontId="96" fillId="81" borderId="121" applyNumberFormat="0" applyAlignment="0" applyProtection="0"/>
    <xf numFmtId="0" fontId="47" fillId="0" borderId="119">
      <alignment horizontal="right" vertical="center"/>
    </xf>
    <xf numFmtId="0" fontId="77" fillId="59" borderId="124">
      <alignment horizontal="right" vertical="center"/>
    </xf>
    <xf numFmtId="0" fontId="104" fillId="0" borderId="122" applyNumberFormat="0" applyFill="0" applyAlignment="0" applyProtection="0"/>
    <xf numFmtId="0" fontId="104" fillId="0" borderId="122" applyNumberFormat="0" applyFill="0" applyAlignment="0" applyProtection="0"/>
    <xf numFmtId="0" fontId="77" fillId="59" borderId="124">
      <alignment horizontal="right" vertical="center"/>
    </xf>
    <xf numFmtId="0" fontId="10" fillId="84" borderId="123" applyNumberFormat="0" applyFont="0" applyAlignment="0" applyProtection="0"/>
    <xf numFmtId="0" fontId="96" fillId="81" borderId="121" applyNumberFormat="0" applyAlignment="0" applyProtection="0"/>
    <xf numFmtId="0" fontId="101" fillId="68" borderId="121" applyNumberFormat="0" applyAlignment="0" applyProtection="0"/>
    <xf numFmtId="4" fontId="77" fillId="58" borderId="124">
      <alignment horizontal="right" vertical="center"/>
    </xf>
    <xf numFmtId="0" fontId="77" fillId="59" borderId="124">
      <alignment horizontal="right" vertical="center"/>
    </xf>
    <xf numFmtId="0" fontId="92" fillId="81" borderId="120" applyNumberFormat="0" applyAlignment="0" applyProtection="0"/>
    <xf numFmtId="0" fontId="102" fillId="68" borderId="121" applyNumberFormat="0" applyAlignment="0" applyProtection="0"/>
    <xf numFmtId="0" fontId="102" fillId="68" borderId="121"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104" fillId="0" borderId="122" applyNumberFormat="0" applyFill="0" applyAlignment="0" applyProtection="0"/>
    <xf numFmtId="0" fontId="101" fillId="68" borderId="121" applyNumberFormat="0" applyAlignment="0" applyProtection="0"/>
    <xf numFmtId="0" fontId="102" fillId="68" borderId="121" applyNumberFormat="0" applyAlignment="0" applyProtection="0"/>
    <xf numFmtId="0" fontId="102" fillId="68" borderId="121" applyNumberFormat="0" applyAlignment="0" applyProtection="0"/>
    <xf numFmtId="0" fontId="102" fillId="68" borderId="121" applyNumberFormat="0" applyAlignment="0" applyProtection="0"/>
    <xf numFmtId="0" fontId="102" fillId="68" borderId="121" applyNumberFormat="0" applyAlignment="0" applyProtection="0"/>
    <xf numFmtId="0" fontId="102" fillId="68" borderId="121" applyNumberFormat="0" applyAlignment="0" applyProtection="0"/>
    <xf numFmtId="0" fontId="104" fillId="0" borderId="122" applyNumberFormat="0" applyFill="0" applyAlignment="0" applyProtection="0"/>
    <xf numFmtId="4" fontId="47" fillId="0" borderId="124">
      <alignment horizontal="right" vertical="center"/>
    </xf>
    <xf numFmtId="0" fontId="102" fillId="68" borderId="121"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104" fillId="0" borderId="122" applyNumberFormat="0" applyFill="0" applyAlignment="0" applyProtection="0"/>
    <xf numFmtId="0" fontId="95" fillId="81" borderId="121" applyNumberFormat="0" applyAlignment="0" applyProtection="0"/>
    <xf numFmtId="0" fontId="92" fillId="81" borderId="120" applyNumberFormat="0" applyAlignment="0" applyProtection="0"/>
    <xf numFmtId="0" fontId="104" fillId="0" borderId="122" applyNumberFormat="0" applyFill="0" applyAlignment="0" applyProtection="0"/>
    <xf numFmtId="0" fontId="10" fillId="84" borderId="123" applyNumberFormat="0" applyFont="0" applyAlignment="0" applyProtection="0"/>
    <xf numFmtId="0" fontId="92" fillId="81" borderId="120" applyNumberFormat="0" applyAlignment="0" applyProtection="0"/>
    <xf numFmtId="0" fontId="103" fillId="0" borderId="122" applyNumberFormat="0" applyFill="0" applyAlignment="0" applyProtection="0"/>
    <xf numFmtId="0" fontId="102" fillId="68" borderId="121"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96" fillId="81" borderId="121" applyNumberFormat="0" applyAlignment="0" applyProtection="0"/>
    <xf numFmtId="0" fontId="103" fillId="0" borderId="122" applyNumberFormat="0" applyFill="0" applyAlignment="0" applyProtection="0"/>
    <xf numFmtId="0" fontId="103" fillId="0" borderId="122" applyNumberFormat="0" applyFill="0" applyAlignment="0" applyProtection="0"/>
    <xf numFmtId="0" fontId="92" fillId="81" borderId="120" applyNumberFormat="0" applyAlignment="0" applyProtection="0"/>
    <xf numFmtId="0" fontId="96" fillId="81" borderId="121" applyNumberFormat="0" applyAlignment="0" applyProtection="0"/>
    <xf numFmtId="0" fontId="92" fillId="81" borderId="120" applyNumberFormat="0" applyAlignment="0" applyProtection="0"/>
    <xf numFmtId="0" fontId="102" fillId="68" borderId="121" applyNumberFormat="0" applyAlignment="0" applyProtection="0"/>
    <xf numFmtId="4" fontId="77" fillId="59" borderId="124">
      <alignment horizontal="right" vertical="center"/>
    </xf>
    <xf numFmtId="0" fontId="104" fillId="0" borderId="122" applyNumberFormat="0" applyFill="0" applyAlignment="0" applyProtection="0"/>
    <xf numFmtId="0" fontId="96" fillId="81" borderId="121" applyNumberFormat="0" applyAlignment="0" applyProtection="0"/>
    <xf numFmtId="0" fontId="104" fillId="0" borderId="122" applyNumberFormat="0" applyFill="0" applyAlignment="0" applyProtection="0"/>
    <xf numFmtId="0" fontId="91" fillId="81" borderId="120" applyNumberFormat="0" applyAlignment="0" applyProtection="0"/>
    <xf numFmtId="0" fontId="91" fillId="81" borderId="120" applyNumberFormat="0" applyAlignment="0" applyProtection="0"/>
    <xf numFmtId="4" fontId="77" fillId="59" borderId="124">
      <alignment horizontal="right" vertical="center"/>
    </xf>
    <xf numFmtId="0" fontId="104" fillId="0" borderId="122" applyNumberFormat="0" applyFill="0" applyAlignment="0" applyProtection="0"/>
    <xf numFmtId="4" fontId="47" fillId="0" borderId="124">
      <alignment horizontal="right" vertical="center"/>
    </xf>
    <xf numFmtId="0" fontId="101" fillId="68" borderId="121" applyNumberFormat="0" applyAlignment="0" applyProtection="0"/>
    <xf numFmtId="0" fontId="87" fillId="84" borderId="123" applyNumberFormat="0" applyFont="0" applyAlignment="0" applyProtection="0"/>
    <xf numFmtId="0" fontId="96" fillId="81" borderId="121" applyNumberFormat="0" applyAlignment="0" applyProtection="0"/>
    <xf numFmtId="0" fontId="96" fillId="81" borderId="121" applyNumberFormat="0" applyAlignment="0" applyProtection="0"/>
    <xf numFmtId="0" fontId="101" fillId="68" borderId="121" applyNumberFormat="0" applyAlignment="0" applyProtection="0"/>
    <xf numFmtId="0" fontId="103" fillId="0" borderId="122" applyNumberFormat="0" applyFill="0" applyAlignment="0" applyProtection="0"/>
    <xf numFmtId="0" fontId="104" fillId="0" borderId="122" applyNumberFormat="0" applyFill="0" applyAlignment="0" applyProtection="0"/>
    <xf numFmtId="0" fontId="92" fillId="81" borderId="120" applyNumberFormat="0" applyAlignment="0" applyProtection="0"/>
    <xf numFmtId="0" fontId="96" fillId="81" borderId="121" applyNumberFormat="0" applyAlignment="0" applyProtection="0"/>
    <xf numFmtId="4" fontId="77" fillId="59" borderId="124">
      <alignment horizontal="right" vertical="center"/>
    </xf>
    <xf numFmtId="0" fontId="102" fillId="68" borderId="121" applyNumberFormat="0" applyAlignment="0" applyProtection="0"/>
    <xf numFmtId="0" fontId="104" fillId="0" borderId="122" applyNumberFormat="0" applyFill="0" applyAlignment="0" applyProtection="0"/>
    <xf numFmtId="0" fontId="96" fillId="81" borderId="121" applyNumberFormat="0" applyAlignment="0" applyProtection="0"/>
    <xf numFmtId="0" fontId="102" fillId="68" borderId="121" applyNumberFormat="0" applyAlignment="0" applyProtection="0"/>
    <xf numFmtId="0" fontId="96" fillId="81" borderId="121" applyNumberFormat="0" applyAlignment="0" applyProtection="0"/>
    <xf numFmtId="0" fontId="95" fillId="81" borderId="121" applyNumberFormat="0" applyAlignment="0" applyProtection="0"/>
    <xf numFmtId="0" fontId="101" fillId="68" borderId="121" applyNumberFormat="0" applyAlignment="0" applyProtection="0"/>
    <xf numFmtId="0" fontId="104" fillId="0" borderId="122" applyNumberFormat="0" applyFill="0" applyAlignment="0" applyProtection="0"/>
    <xf numFmtId="0" fontId="96" fillId="81" borderId="121" applyNumberFormat="0" applyAlignment="0" applyProtection="0"/>
    <xf numFmtId="0" fontId="103" fillId="0" borderId="122" applyNumberFormat="0" applyFill="0" applyAlignment="0" applyProtection="0"/>
    <xf numFmtId="0" fontId="102" fillId="68" borderId="121" applyNumberFormat="0" applyAlignment="0" applyProtection="0"/>
    <xf numFmtId="4" fontId="77" fillId="59" borderId="124">
      <alignment horizontal="right" vertical="center"/>
    </xf>
    <xf numFmtId="0" fontId="77" fillId="59" borderId="124">
      <alignment horizontal="right" vertical="center"/>
    </xf>
    <xf numFmtId="0" fontId="101" fillId="68" borderId="121" applyNumberFormat="0" applyAlignment="0" applyProtection="0"/>
    <xf numFmtId="0" fontId="77" fillId="58" borderId="124">
      <alignment horizontal="right" vertical="center"/>
    </xf>
    <xf numFmtId="0" fontId="87" fillId="84" borderId="123" applyNumberFormat="0" applyFont="0" applyAlignment="0" applyProtection="0"/>
    <xf numFmtId="0" fontId="87" fillId="84" borderId="123" applyNumberFormat="0" applyFont="0" applyAlignment="0" applyProtection="0"/>
    <xf numFmtId="0" fontId="10" fillId="84" borderId="123" applyNumberFormat="0" applyFont="0" applyAlignment="0" applyProtection="0"/>
    <xf numFmtId="0" fontId="104" fillId="0" borderId="122" applyNumberFormat="0" applyFill="0" applyAlignment="0" applyProtection="0"/>
    <xf numFmtId="4" fontId="77" fillId="59" borderId="124">
      <alignment horizontal="right" vertical="center"/>
    </xf>
    <xf numFmtId="0" fontId="87" fillId="84" borderId="123" applyNumberFormat="0" applyFont="0" applyAlignment="0" applyProtection="0"/>
    <xf numFmtId="0" fontId="95" fillId="81" borderId="121" applyNumberFormat="0" applyAlignment="0" applyProtection="0"/>
    <xf numFmtId="0" fontId="92" fillId="81" borderId="120" applyNumberFormat="0" applyAlignment="0" applyProtection="0"/>
    <xf numFmtId="0" fontId="104" fillId="0" borderId="122" applyNumberFormat="0" applyFill="0" applyAlignment="0" applyProtection="0"/>
    <xf numFmtId="0" fontId="92" fillId="81" borderId="120" applyNumberFormat="0" applyAlignment="0" applyProtection="0"/>
    <xf numFmtId="0" fontId="96" fillId="81" borderId="121" applyNumberFormat="0" applyAlignment="0" applyProtection="0"/>
    <xf numFmtId="0" fontId="96" fillId="81" borderId="121" applyNumberFormat="0" applyAlignment="0" applyProtection="0"/>
    <xf numFmtId="0" fontId="92" fillId="81" borderId="120" applyNumberFormat="0" applyAlignment="0" applyProtection="0"/>
    <xf numFmtId="0" fontId="101" fillId="68" borderId="121" applyNumberFormat="0" applyAlignment="0" applyProtection="0"/>
    <xf numFmtId="0" fontId="92" fillId="81" borderId="120" applyNumberFormat="0" applyAlignment="0" applyProtection="0"/>
    <xf numFmtId="4" fontId="77" fillId="59" borderId="124">
      <alignment horizontal="right" vertical="center"/>
    </xf>
    <xf numFmtId="0" fontId="102" fillId="68" borderId="121" applyNumberFormat="0" applyAlignment="0" applyProtection="0"/>
    <xf numFmtId="0" fontId="87" fillId="84" borderId="123" applyNumberFormat="0" applyFont="0" applyAlignment="0" applyProtection="0"/>
    <xf numFmtId="0" fontId="102" fillId="68" borderId="121" applyNumberFormat="0" applyAlignment="0" applyProtection="0"/>
    <xf numFmtId="0" fontId="91" fillId="81" borderId="120" applyNumberFormat="0" applyAlignment="0" applyProtection="0"/>
    <xf numFmtId="0" fontId="103" fillId="0" borderId="122" applyNumberFormat="0" applyFill="0" applyAlignment="0" applyProtection="0"/>
    <xf numFmtId="0" fontId="87" fillId="84" borderId="123" applyNumberFormat="0" applyFont="0" applyAlignment="0" applyProtection="0"/>
    <xf numFmtId="0" fontId="96" fillId="81" borderId="121" applyNumberFormat="0" applyAlignment="0" applyProtection="0"/>
    <xf numFmtId="0" fontId="95" fillId="81" borderId="121" applyNumberFormat="0" applyAlignment="0" applyProtection="0"/>
    <xf numFmtId="0" fontId="92" fillId="81" borderId="120" applyNumberFormat="0" applyAlignment="0" applyProtection="0"/>
    <xf numFmtId="0" fontId="103" fillId="0" borderId="122" applyNumberFormat="0" applyFill="0" applyAlignment="0" applyProtection="0"/>
    <xf numFmtId="0" fontId="87" fillId="84" borderId="123" applyNumberFormat="0" applyFont="0" applyAlignment="0" applyProtection="0"/>
    <xf numFmtId="0" fontId="96" fillId="81" borderId="121" applyNumberFormat="0" applyAlignment="0" applyProtection="0"/>
    <xf numFmtId="0" fontId="102" fillId="68" borderId="121" applyNumberFormat="0" applyAlignment="0" applyProtection="0"/>
    <xf numFmtId="0" fontId="92" fillId="81" borderId="120" applyNumberFormat="0" applyAlignment="0" applyProtection="0"/>
    <xf numFmtId="0" fontId="92" fillId="81" borderId="120" applyNumberFormat="0" applyAlignment="0" applyProtection="0"/>
    <xf numFmtId="0" fontId="104" fillId="0" borderId="122" applyNumberFormat="0" applyFill="0" applyAlignment="0" applyProtection="0"/>
    <xf numFmtId="0" fontId="96" fillId="81" borderId="121" applyNumberFormat="0" applyAlignment="0" applyProtection="0"/>
    <xf numFmtId="0" fontId="96" fillId="81" borderId="121" applyNumberFormat="0" applyAlignment="0" applyProtection="0"/>
    <xf numFmtId="0" fontId="77" fillId="59" borderId="124">
      <alignment horizontal="right" vertical="center"/>
    </xf>
    <xf numFmtId="0" fontId="96" fillId="81" borderId="121" applyNumberFormat="0" applyAlignment="0" applyProtection="0"/>
    <xf numFmtId="0" fontId="92" fillId="81" borderId="120" applyNumberFormat="0" applyAlignment="0" applyProtection="0"/>
    <xf numFmtId="0" fontId="87" fillId="84" borderId="123" applyNumberFormat="0" applyFont="0" applyAlignment="0" applyProtection="0"/>
    <xf numFmtId="0" fontId="91" fillId="81" borderId="120" applyNumberFormat="0" applyAlignment="0" applyProtection="0"/>
    <xf numFmtId="0" fontId="47" fillId="61" borderId="124"/>
    <xf numFmtId="0" fontId="103" fillId="0" borderId="122" applyNumberFormat="0" applyFill="0" applyAlignment="0" applyProtection="0"/>
    <xf numFmtId="0" fontId="133" fillId="0" borderId="119" applyFill="0" applyBorder="0">
      <alignment vertical="center"/>
    </xf>
    <xf numFmtId="0" fontId="102" fillId="68" borderId="121" applyNumberFormat="0" applyAlignment="0" applyProtection="0"/>
    <xf numFmtId="0" fontId="102" fillId="68" borderId="121" applyNumberFormat="0" applyAlignment="0" applyProtection="0"/>
    <xf numFmtId="4" fontId="77" fillId="59" borderId="124">
      <alignment horizontal="right" vertical="center"/>
    </xf>
    <xf numFmtId="0" fontId="92" fillId="81" borderId="120" applyNumberFormat="0" applyAlignment="0" applyProtection="0"/>
    <xf numFmtId="0" fontId="92" fillId="81" borderId="120" applyNumberFormat="0" applyAlignment="0" applyProtection="0"/>
    <xf numFmtId="0" fontId="78" fillId="58" borderId="124">
      <alignment horizontal="right" vertical="center"/>
    </xf>
    <xf numFmtId="0" fontId="96" fillId="81" borderId="121" applyNumberFormat="0" applyAlignment="0" applyProtection="0"/>
    <xf numFmtId="0" fontId="104" fillId="0" borderId="122" applyNumberFormat="0" applyFill="0" applyAlignment="0" applyProtection="0"/>
    <xf numFmtId="0" fontId="102" fillId="68" borderId="121" applyNumberFormat="0" applyAlignment="0" applyProtection="0"/>
    <xf numFmtId="0" fontId="101" fillId="68" borderId="121" applyNumberFormat="0" applyAlignment="0" applyProtection="0"/>
    <xf numFmtId="0" fontId="103" fillId="0" borderId="122" applyNumberFormat="0" applyFill="0" applyAlignment="0" applyProtection="0"/>
    <xf numFmtId="0" fontId="102" fillId="68" borderId="121" applyNumberFormat="0" applyAlignment="0" applyProtection="0"/>
    <xf numFmtId="0" fontId="104" fillId="0" borderId="122" applyNumberFormat="0" applyFill="0" applyAlignment="0" applyProtection="0"/>
    <xf numFmtId="0" fontId="95" fillId="81" borderId="121" applyNumberFormat="0" applyAlignment="0" applyProtection="0"/>
    <xf numFmtId="0" fontId="102" fillId="68" borderId="121" applyNumberFormat="0" applyAlignment="0" applyProtection="0"/>
    <xf numFmtId="0" fontId="95" fillId="81" borderId="121" applyNumberFormat="0" applyAlignment="0" applyProtection="0"/>
    <xf numFmtId="0" fontId="96" fillId="81" borderId="121" applyNumberFormat="0" applyAlignment="0" applyProtection="0"/>
    <xf numFmtId="0" fontId="10" fillId="84" borderId="123" applyNumberFormat="0" applyFont="0" applyAlignment="0" applyProtection="0"/>
    <xf numFmtId="0" fontId="101" fillId="68" borderId="121" applyNumberFormat="0" applyAlignment="0" applyProtection="0"/>
    <xf numFmtId="49" fontId="76" fillId="0" borderId="124" applyNumberFormat="0" applyFill="0" applyBorder="0" applyProtection="0">
      <alignment horizontal="left" vertical="center"/>
    </xf>
    <xf numFmtId="0" fontId="78" fillId="58" borderId="124">
      <alignment horizontal="right" vertical="center"/>
    </xf>
    <xf numFmtId="0" fontId="95" fillId="81" borderId="121" applyNumberFormat="0" applyAlignment="0" applyProtection="0"/>
    <xf numFmtId="0" fontId="92" fillId="81" borderId="120" applyNumberFormat="0" applyAlignment="0" applyProtection="0"/>
    <xf numFmtId="4" fontId="77" fillId="58" borderId="124">
      <alignment horizontal="right" vertical="center"/>
    </xf>
    <xf numFmtId="0" fontId="92" fillId="81" borderId="120" applyNumberFormat="0" applyAlignment="0" applyProtection="0"/>
    <xf numFmtId="0" fontId="96" fillId="81" borderId="121" applyNumberFormat="0" applyAlignment="0" applyProtection="0"/>
    <xf numFmtId="0" fontId="92" fillId="81" borderId="120" applyNumberFormat="0" applyAlignment="0" applyProtection="0"/>
    <xf numFmtId="0" fontId="103" fillId="0" borderId="122" applyNumberFormat="0" applyFill="0" applyAlignment="0" applyProtection="0"/>
    <xf numFmtId="0" fontId="92" fillId="81" borderId="120" applyNumberFormat="0" applyAlignment="0" applyProtection="0"/>
    <xf numFmtId="0" fontId="96" fillId="81" borderId="121" applyNumberFormat="0" applyAlignment="0" applyProtection="0"/>
    <xf numFmtId="0" fontId="92" fillId="81" borderId="120" applyNumberFormat="0" applyAlignment="0" applyProtection="0"/>
    <xf numFmtId="0" fontId="102" fillId="68" borderId="121" applyNumberFormat="0" applyAlignment="0" applyProtection="0"/>
    <xf numFmtId="0" fontId="95" fillId="81" borderId="121" applyNumberFormat="0" applyAlignment="0" applyProtection="0"/>
    <xf numFmtId="0" fontId="77" fillId="59" borderId="124">
      <alignment horizontal="right" vertical="center"/>
    </xf>
    <xf numFmtId="0" fontId="102" fillId="68" borderId="121" applyNumberFormat="0" applyAlignment="0" applyProtection="0"/>
    <xf numFmtId="4" fontId="77" fillId="58" borderId="124">
      <alignment horizontal="right" vertical="center"/>
    </xf>
    <xf numFmtId="0" fontId="92" fillId="81" borderId="120" applyNumberFormat="0" applyAlignment="0" applyProtection="0"/>
    <xf numFmtId="0" fontId="103" fillId="0" borderId="122" applyNumberFormat="0" applyFill="0" applyAlignment="0" applyProtection="0"/>
    <xf numFmtId="0" fontId="96" fillId="81" borderId="121" applyNumberFormat="0" applyAlignment="0" applyProtection="0"/>
    <xf numFmtId="0" fontId="77" fillId="59" borderId="124">
      <alignment horizontal="right" vertical="center"/>
    </xf>
    <xf numFmtId="0" fontId="96" fillId="81" borderId="121" applyNumberFormat="0" applyAlignment="0" applyProtection="0"/>
    <xf numFmtId="0" fontId="10" fillId="84" borderId="123" applyNumberFormat="0" applyFont="0" applyAlignment="0" applyProtection="0"/>
    <xf numFmtId="0" fontId="95" fillId="81" borderId="121" applyNumberFormat="0" applyAlignment="0" applyProtection="0"/>
    <xf numFmtId="0" fontId="92" fillId="81" borderId="120" applyNumberFormat="0" applyAlignment="0" applyProtection="0"/>
    <xf numFmtId="0" fontId="102" fillId="68" borderId="121" applyNumberFormat="0" applyAlignment="0" applyProtection="0"/>
    <xf numFmtId="0" fontId="87" fillId="84" borderId="123" applyNumberFormat="0" applyFont="0" applyAlignment="0" applyProtection="0"/>
    <xf numFmtId="0" fontId="103" fillId="0" borderId="122" applyNumberFormat="0" applyFill="0" applyAlignment="0" applyProtection="0"/>
    <xf numFmtId="0" fontId="103" fillId="0" borderId="122" applyNumberFormat="0" applyFill="0" applyAlignment="0" applyProtection="0"/>
    <xf numFmtId="0" fontId="104" fillId="0" borderId="122" applyNumberFormat="0" applyFill="0" applyAlignment="0" applyProtection="0"/>
    <xf numFmtId="0" fontId="91" fillId="81" borderId="120" applyNumberFormat="0" applyAlignment="0" applyProtection="0"/>
    <xf numFmtId="0" fontId="96" fillId="81" borderId="121" applyNumberFormat="0" applyAlignment="0" applyProtection="0"/>
    <xf numFmtId="0" fontId="104" fillId="0" borderId="122" applyNumberFormat="0" applyFill="0" applyAlignment="0" applyProtection="0"/>
    <xf numFmtId="4" fontId="77" fillId="59" borderId="124">
      <alignment horizontal="right" vertical="center"/>
    </xf>
    <xf numFmtId="0" fontId="95" fillId="81" borderId="121" applyNumberFormat="0" applyAlignment="0" applyProtection="0"/>
    <xf numFmtId="0" fontId="92" fillId="81" borderId="120" applyNumberFormat="0" applyAlignment="0" applyProtection="0"/>
    <xf numFmtId="0" fontId="92" fillId="81" borderId="120" applyNumberFormat="0" applyAlignment="0" applyProtection="0"/>
    <xf numFmtId="0" fontId="101" fillId="68" borderId="121" applyNumberFormat="0" applyAlignment="0" applyProtection="0"/>
    <xf numFmtId="0" fontId="92" fillId="81" borderId="120" applyNumberFormat="0" applyAlignment="0" applyProtection="0"/>
    <xf numFmtId="0" fontId="103" fillId="0" borderId="122" applyNumberFormat="0" applyFill="0" applyAlignment="0" applyProtection="0"/>
    <xf numFmtId="0" fontId="102" fillId="68" borderId="121" applyNumberFormat="0" applyAlignment="0" applyProtection="0"/>
    <xf numFmtId="0" fontId="102" fillId="68" borderId="121" applyNumberFormat="0" applyAlignment="0" applyProtection="0"/>
    <xf numFmtId="0" fontId="91" fillId="81" borderId="120" applyNumberFormat="0" applyAlignment="0" applyProtection="0"/>
    <xf numFmtId="0" fontId="95" fillId="81" borderId="121" applyNumberFormat="0" applyAlignment="0" applyProtection="0"/>
    <xf numFmtId="0" fontId="102" fillId="68" borderId="121" applyNumberFormat="0" applyAlignment="0" applyProtection="0"/>
    <xf numFmtId="49" fontId="47" fillId="0" borderId="124" applyNumberFormat="0" applyFont="0" applyFill="0" applyBorder="0" applyProtection="0">
      <alignment horizontal="left" vertical="center" indent="2"/>
    </xf>
    <xf numFmtId="0" fontId="102" fillId="68" borderId="121" applyNumberFormat="0" applyAlignment="0" applyProtection="0"/>
    <xf numFmtId="0" fontId="96" fillId="81" borderId="121" applyNumberFormat="0" applyAlignment="0" applyProtection="0"/>
    <xf numFmtId="0" fontId="77" fillId="58" borderId="124">
      <alignment horizontal="right" vertical="center"/>
    </xf>
    <xf numFmtId="0" fontId="96" fillId="81" borderId="121" applyNumberFormat="0" applyAlignment="0" applyProtection="0"/>
    <xf numFmtId="4" fontId="77" fillId="59" borderId="124">
      <alignment horizontal="right" vertical="center"/>
    </xf>
    <xf numFmtId="0" fontId="77" fillId="59" borderId="124">
      <alignment horizontal="right" vertical="center"/>
    </xf>
    <xf numFmtId="0" fontId="95" fillId="81" borderId="121" applyNumberFormat="0" applyAlignment="0" applyProtection="0"/>
    <xf numFmtId="0" fontId="96" fillId="81" borderId="121" applyNumberFormat="0" applyAlignment="0" applyProtection="0"/>
    <xf numFmtId="0" fontId="95" fillId="81" borderId="121" applyNumberFormat="0" applyAlignment="0" applyProtection="0"/>
    <xf numFmtId="0" fontId="91" fillId="81" borderId="120" applyNumberFormat="0" applyAlignment="0" applyProtection="0"/>
    <xf numFmtId="49" fontId="47" fillId="0" borderId="124" applyNumberFormat="0" applyFont="0" applyFill="0" applyBorder="0" applyProtection="0">
      <alignment horizontal="left" vertical="center" indent="2"/>
    </xf>
    <xf numFmtId="0" fontId="91" fillId="81" borderId="120" applyNumberFormat="0" applyAlignment="0" applyProtection="0"/>
    <xf numFmtId="0" fontId="92" fillId="81" borderId="120" applyNumberFormat="0" applyAlignment="0" applyProtection="0"/>
    <xf numFmtId="0" fontId="10" fillId="84" borderId="123" applyNumberFormat="0" applyFont="0" applyAlignment="0" applyProtection="0"/>
    <xf numFmtId="0" fontId="87" fillId="84" borderId="123" applyNumberFormat="0" applyFont="0" applyAlignment="0" applyProtection="0"/>
    <xf numFmtId="0" fontId="102" fillId="68" borderId="121" applyNumberFormat="0" applyAlignment="0" applyProtection="0"/>
    <xf numFmtId="0" fontId="87" fillId="84" borderId="123" applyNumberFormat="0" applyFont="0" applyAlignment="0" applyProtection="0"/>
    <xf numFmtId="0" fontId="78" fillId="58" borderId="124">
      <alignment horizontal="right" vertical="center"/>
    </xf>
    <xf numFmtId="0" fontId="103" fillId="0" borderId="122" applyNumberFormat="0" applyFill="0" applyAlignment="0" applyProtection="0"/>
    <xf numFmtId="0" fontId="91" fillId="81" borderId="120" applyNumberFormat="0" applyAlignment="0" applyProtection="0"/>
    <xf numFmtId="0" fontId="102" fillId="68" borderId="121" applyNumberFormat="0" applyAlignment="0" applyProtection="0"/>
    <xf numFmtId="0" fontId="104" fillId="0" borderId="122" applyNumberFormat="0" applyFill="0" applyAlignment="0" applyProtection="0"/>
    <xf numFmtId="0" fontId="10" fillId="84" borderId="123" applyNumberFormat="0" applyFont="0" applyAlignment="0" applyProtection="0"/>
    <xf numFmtId="0" fontId="10" fillId="84" borderId="123" applyNumberFormat="0" applyFont="0" applyAlignment="0" applyProtection="0"/>
    <xf numFmtId="0" fontId="77" fillId="59" borderId="124">
      <alignment horizontal="right" vertical="center"/>
    </xf>
    <xf numFmtId="0" fontId="10" fillId="84" borderId="123" applyNumberFormat="0" applyFont="0" applyAlignment="0" applyProtection="0"/>
    <xf numFmtId="49" fontId="47" fillId="0" borderId="124" applyNumberFormat="0" applyFont="0" applyFill="0" applyBorder="0" applyProtection="0">
      <alignment horizontal="left" vertical="center" indent="2"/>
    </xf>
    <xf numFmtId="0" fontId="104" fillId="0" borderId="122" applyNumberFormat="0" applyFill="0" applyAlignment="0" applyProtection="0"/>
    <xf numFmtId="0" fontId="92" fillId="81" borderId="120" applyNumberFormat="0" applyAlignment="0" applyProtection="0"/>
    <xf numFmtId="0" fontId="103" fillId="0" borderId="122" applyNumberFormat="0" applyFill="0" applyAlignment="0" applyProtection="0"/>
    <xf numFmtId="0" fontId="87" fillId="84" borderId="123" applyNumberFormat="0" applyFont="0" applyAlignment="0" applyProtection="0"/>
    <xf numFmtId="4" fontId="77" fillId="59" borderId="124">
      <alignment horizontal="right" vertical="center"/>
    </xf>
    <xf numFmtId="0" fontId="96" fillId="81" borderId="121" applyNumberFormat="0" applyAlignment="0" applyProtection="0"/>
    <xf numFmtId="0" fontId="101" fillId="68" borderId="121" applyNumberFormat="0" applyAlignment="0" applyProtection="0"/>
    <xf numFmtId="0" fontId="104" fillId="0" borderId="122" applyNumberFormat="0" applyFill="0" applyAlignment="0" applyProtection="0"/>
    <xf numFmtId="0" fontId="92" fillId="81" borderId="120" applyNumberFormat="0" applyAlignment="0" applyProtection="0"/>
    <xf numFmtId="0" fontId="96" fillId="81" borderId="121" applyNumberFormat="0" applyAlignment="0" applyProtection="0"/>
    <xf numFmtId="0" fontId="103" fillId="0" borderId="122" applyNumberFormat="0" applyFill="0" applyAlignment="0" applyProtection="0"/>
    <xf numFmtId="0" fontId="87" fillId="84" borderId="123" applyNumberFormat="0" applyFont="0" applyAlignment="0" applyProtection="0"/>
    <xf numFmtId="0" fontId="92" fillId="81" borderId="120" applyNumberFormat="0" applyAlignment="0" applyProtection="0"/>
    <xf numFmtId="0" fontId="104" fillId="0" borderId="122" applyNumberFormat="0" applyFill="0" applyAlignment="0" applyProtection="0"/>
    <xf numFmtId="0" fontId="91" fillId="81" borderId="120" applyNumberFormat="0" applyAlignment="0" applyProtection="0"/>
    <xf numFmtId="0" fontId="96" fillId="81" borderId="121" applyNumberFormat="0" applyAlignment="0" applyProtection="0"/>
    <xf numFmtId="4" fontId="77" fillId="59" borderId="119">
      <alignment horizontal="right" vertical="center"/>
    </xf>
    <xf numFmtId="0" fontId="104" fillId="0" borderId="122" applyNumberFormat="0" applyFill="0" applyAlignment="0" applyProtection="0"/>
    <xf numFmtId="4" fontId="47" fillId="0" borderId="119">
      <alignment horizontal="right" vertical="center"/>
    </xf>
    <xf numFmtId="4" fontId="78" fillId="58" borderId="124">
      <alignment horizontal="right" vertical="center"/>
    </xf>
    <xf numFmtId="0" fontId="102" fillId="68" borderId="121"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47" fillId="0" borderId="119">
      <alignment horizontal="right" vertical="center"/>
    </xf>
    <xf numFmtId="0" fontId="96" fillId="81" borderId="121" applyNumberFormat="0" applyAlignment="0" applyProtection="0"/>
    <xf numFmtId="0" fontId="104" fillId="0" borderId="122" applyNumberFormat="0" applyFill="0" applyAlignment="0" applyProtection="0"/>
    <xf numFmtId="0" fontId="77" fillId="58" borderId="124">
      <alignment horizontal="right" vertical="center"/>
    </xf>
    <xf numFmtId="0" fontId="91" fillId="81" borderId="120" applyNumberFormat="0" applyAlignment="0" applyProtection="0"/>
    <xf numFmtId="0" fontId="133" fillId="0" borderId="124" applyFill="0" applyBorder="0">
      <alignment vertical="center"/>
    </xf>
    <xf numFmtId="4" fontId="47" fillId="0" borderId="124">
      <alignment horizontal="right" vertical="center"/>
    </xf>
    <xf numFmtId="0" fontId="95" fillId="81" borderId="121" applyNumberFormat="0" applyAlignment="0" applyProtection="0"/>
    <xf numFmtId="0" fontId="104" fillId="0" borderId="122" applyNumberFormat="0" applyFill="0" applyAlignment="0" applyProtection="0"/>
    <xf numFmtId="0" fontId="96" fillId="81" borderId="121" applyNumberFormat="0" applyAlignment="0" applyProtection="0"/>
    <xf numFmtId="0" fontId="96" fillId="81" borderId="121" applyNumberFormat="0" applyAlignment="0" applyProtection="0"/>
    <xf numFmtId="0" fontId="77" fillId="59" borderId="124">
      <alignment horizontal="right" vertical="center"/>
    </xf>
    <xf numFmtId="0" fontId="87" fillId="84" borderId="123" applyNumberFormat="0" applyFont="0" applyAlignment="0" applyProtection="0"/>
    <xf numFmtId="0" fontId="87" fillId="84" borderId="123" applyNumberFormat="0" applyFont="0" applyAlignment="0" applyProtection="0"/>
    <xf numFmtId="0" fontId="95" fillId="81" borderId="121" applyNumberFormat="0" applyAlignment="0" applyProtection="0"/>
    <xf numFmtId="0" fontId="102" fillId="68" borderId="121" applyNumberFormat="0" applyAlignment="0" applyProtection="0"/>
    <xf numFmtId="0" fontId="87" fillId="84" borderId="123" applyNumberFormat="0" applyFont="0" applyAlignment="0" applyProtection="0"/>
    <xf numFmtId="0" fontId="87" fillId="84" borderId="123" applyNumberFormat="0" applyFont="0" applyAlignment="0" applyProtection="0"/>
    <xf numFmtId="4" fontId="77" fillId="59" borderId="124">
      <alignment horizontal="right" vertical="center"/>
    </xf>
    <xf numFmtId="0" fontId="101" fillId="68" borderId="121" applyNumberFormat="0" applyAlignment="0" applyProtection="0"/>
    <xf numFmtId="0" fontId="92" fillId="81" borderId="120" applyNumberFormat="0" applyAlignment="0" applyProtection="0"/>
    <xf numFmtId="49" fontId="47" fillId="0" borderId="124" applyNumberFormat="0" applyFont="0" applyFill="0" applyBorder="0" applyProtection="0">
      <alignment horizontal="left" vertical="center" indent="2"/>
    </xf>
    <xf numFmtId="0" fontId="101" fillId="68" borderId="121" applyNumberFormat="0" applyAlignment="0" applyProtection="0"/>
    <xf numFmtId="4" fontId="47" fillId="61" borderId="119"/>
    <xf numFmtId="0" fontId="96" fillId="81" borderId="121" applyNumberFormat="0" applyAlignment="0" applyProtection="0"/>
    <xf numFmtId="0" fontId="47" fillId="0" borderId="119" applyNumberFormat="0" applyFill="0" applyAlignment="0" applyProtection="0"/>
    <xf numFmtId="0" fontId="92" fillId="81" borderId="120" applyNumberFormat="0" applyAlignment="0" applyProtection="0"/>
    <xf numFmtId="0" fontId="92" fillId="81" borderId="120" applyNumberFormat="0" applyAlignment="0" applyProtection="0"/>
    <xf numFmtId="4" fontId="77" fillId="58" borderId="124">
      <alignment horizontal="right" vertical="center"/>
    </xf>
    <xf numFmtId="0" fontId="91" fillId="81" borderId="120" applyNumberFormat="0" applyAlignment="0" applyProtection="0"/>
    <xf numFmtId="4" fontId="47" fillId="0" borderId="119">
      <alignment horizontal="right" vertical="center"/>
    </xf>
    <xf numFmtId="0" fontId="95" fillId="81" borderId="121" applyNumberFormat="0" applyAlignment="0" applyProtection="0"/>
    <xf numFmtId="0" fontId="78" fillId="58" borderId="124">
      <alignment horizontal="right" vertical="center"/>
    </xf>
    <xf numFmtId="4" fontId="77" fillId="59" borderId="124">
      <alignment horizontal="right" vertical="center"/>
    </xf>
    <xf numFmtId="0" fontId="47" fillId="0" borderId="124" applyNumberFormat="0" applyFill="0" applyAlignment="0" applyProtection="0"/>
    <xf numFmtId="0" fontId="96" fillId="81" borderId="121" applyNumberFormat="0" applyAlignment="0" applyProtection="0"/>
    <xf numFmtId="0" fontId="96" fillId="81" borderId="121" applyNumberFormat="0" applyAlignment="0" applyProtection="0"/>
    <xf numFmtId="4" fontId="47" fillId="0" borderId="119">
      <alignment horizontal="right" vertical="center"/>
    </xf>
    <xf numFmtId="0" fontId="96" fillId="81" borderId="121" applyNumberFormat="0" applyAlignment="0" applyProtection="0"/>
    <xf numFmtId="0" fontId="91" fillId="81" borderId="120" applyNumberFormat="0" applyAlignment="0" applyProtection="0"/>
    <xf numFmtId="0" fontId="91" fillId="81" borderId="120" applyNumberFormat="0" applyAlignment="0" applyProtection="0"/>
    <xf numFmtId="0" fontId="47" fillId="0" borderId="119">
      <alignment horizontal="right" vertical="center"/>
    </xf>
    <xf numFmtId="0" fontId="102" fillId="68" borderId="121" applyNumberFormat="0" applyAlignment="0" applyProtection="0"/>
    <xf numFmtId="0" fontId="78" fillId="58" borderId="124">
      <alignment horizontal="right" vertical="center"/>
    </xf>
    <xf numFmtId="0" fontId="103" fillId="0" borderId="122" applyNumberFormat="0" applyFill="0" applyAlignment="0" applyProtection="0"/>
    <xf numFmtId="0" fontId="104" fillId="0" borderId="122" applyNumberFormat="0" applyFill="0" applyAlignment="0" applyProtection="0"/>
    <xf numFmtId="0" fontId="104" fillId="0" borderId="122" applyNumberFormat="0" applyFill="0" applyAlignment="0" applyProtection="0"/>
    <xf numFmtId="0" fontId="96" fillId="81" borderId="121" applyNumberFormat="0" applyAlignment="0" applyProtection="0"/>
    <xf numFmtId="0" fontId="96" fillId="81" borderId="121" applyNumberFormat="0" applyAlignment="0" applyProtection="0"/>
    <xf numFmtId="49" fontId="47" fillId="0" borderId="124" applyNumberFormat="0" applyFont="0" applyFill="0" applyBorder="0" applyProtection="0">
      <alignment horizontal="left" vertical="center" indent="2"/>
    </xf>
    <xf numFmtId="0" fontId="104" fillId="0" borderId="122" applyNumberFormat="0" applyFill="0" applyAlignment="0" applyProtection="0"/>
    <xf numFmtId="0" fontId="92" fillId="81" borderId="120" applyNumberFormat="0" applyAlignment="0" applyProtection="0"/>
    <xf numFmtId="4" fontId="47" fillId="61" borderId="124"/>
    <xf numFmtId="0" fontId="104" fillId="0" borderId="122" applyNumberFormat="0" applyFill="0" applyAlignment="0" applyProtection="0"/>
    <xf numFmtId="4" fontId="77" fillId="58" borderId="124">
      <alignment horizontal="right" vertical="center"/>
    </xf>
    <xf numFmtId="0" fontId="95" fillId="81" borderId="121" applyNumberFormat="0" applyAlignment="0" applyProtection="0"/>
    <xf numFmtId="0" fontId="47" fillId="61" borderId="124"/>
    <xf numFmtId="0" fontId="91" fillId="81" borderId="120" applyNumberFormat="0" applyAlignment="0" applyProtection="0"/>
    <xf numFmtId="0" fontId="87" fillId="84" borderId="123" applyNumberFormat="0" applyFont="0" applyAlignment="0" applyProtection="0"/>
    <xf numFmtId="0" fontId="104" fillId="0" borderId="122" applyNumberFormat="0" applyFill="0" applyAlignment="0" applyProtection="0"/>
    <xf numFmtId="0" fontId="95" fillId="81" borderId="121" applyNumberFormat="0" applyAlignment="0" applyProtection="0"/>
    <xf numFmtId="0" fontId="102" fillId="68" borderId="121" applyNumberFormat="0" applyAlignment="0" applyProtection="0"/>
    <xf numFmtId="0" fontId="102" fillId="68" borderId="121" applyNumberFormat="0" applyAlignment="0" applyProtection="0"/>
    <xf numFmtId="0" fontId="104" fillId="0" borderId="122" applyNumberFormat="0" applyFill="0" applyAlignment="0" applyProtection="0"/>
    <xf numFmtId="0" fontId="102" fillId="68" borderId="121" applyNumberFormat="0" applyAlignment="0" applyProtection="0"/>
    <xf numFmtId="0" fontId="104" fillId="0" borderId="122" applyNumberFormat="0" applyFill="0" applyAlignment="0" applyProtection="0"/>
    <xf numFmtId="0" fontId="78" fillId="58" borderId="124">
      <alignment horizontal="right" vertical="center"/>
    </xf>
    <xf numFmtId="0" fontId="96" fillId="81" borderId="121" applyNumberFormat="0" applyAlignment="0" applyProtection="0"/>
    <xf numFmtId="0" fontId="10" fillId="84" borderId="123" applyNumberFormat="0" applyFont="0" applyAlignment="0" applyProtection="0"/>
    <xf numFmtId="0" fontId="103" fillId="0" borderId="122" applyNumberFormat="0" applyFill="0" applyAlignment="0" applyProtection="0"/>
    <xf numFmtId="0" fontId="10" fillId="84" borderId="123" applyNumberFormat="0" applyFont="0" applyAlignment="0" applyProtection="0"/>
    <xf numFmtId="0" fontId="77" fillId="59" borderId="124">
      <alignment horizontal="right" vertical="center"/>
    </xf>
    <xf numFmtId="0" fontId="96" fillId="81" borderId="121" applyNumberFormat="0" applyAlignment="0" applyProtection="0"/>
    <xf numFmtId="0" fontId="96" fillId="81" borderId="121" applyNumberFormat="0" applyAlignment="0" applyProtection="0"/>
    <xf numFmtId="0" fontId="103" fillId="0" borderId="122" applyNumberFormat="0" applyFill="0" applyAlignment="0" applyProtection="0"/>
    <xf numFmtId="0" fontId="92" fillId="81" borderId="120" applyNumberFormat="0" applyAlignment="0" applyProtection="0"/>
    <xf numFmtId="0" fontId="96" fillId="81" borderId="121" applyNumberFormat="0" applyAlignment="0" applyProtection="0"/>
    <xf numFmtId="0" fontId="96" fillId="81" borderId="121" applyNumberFormat="0" applyAlignment="0" applyProtection="0"/>
    <xf numFmtId="0" fontId="77" fillId="59" borderId="124">
      <alignment horizontal="right" vertical="center"/>
    </xf>
    <xf numFmtId="0" fontId="101" fillId="68" borderId="121" applyNumberFormat="0" applyAlignment="0" applyProtection="0"/>
    <xf numFmtId="0" fontId="91" fillId="81" borderId="120" applyNumberFormat="0" applyAlignment="0" applyProtection="0"/>
    <xf numFmtId="0" fontId="78" fillId="58" borderId="124">
      <alignment horizontal="right" vertical="center"/>
    </xf>
    <xf numFmtId="0" fontId="92" fillId="81" borderId="120" applyNumberFormat="0" applyAlignment="0" applyProtection="0"/>
    <xf numFmtId="0" fontId="91" fillId="81" borderId="120" applyNumberFormat="0" applyAlignment="0" applyProtection="0"/>
    <xf numFmtId="0" fontId="77" fillId="59" borderId="124">
      <alignment horizontal="right" vertical="center"/>
    </xf>
    <xf numFmtId="0" fontId="77" fillId="59" borderId="124">
      <alignment horizontal="right" vertical="center"/>
    </xf>
    <xf numFmtId="0" fontId="102" fillId="68" borderId="121" applyNumberFormat="0" applyAlignment="0" applyProtection="0"/>
    <xf numFmtId="0" fontId="101" fillId="68" borderId="121" applyNumberFormat="0" applyAlignment="0" applyProtection="0"/>
    <xf numFmtId="0" fontId="103" fillId="0" borderId="122" applyNumberFormat="0" applyFill="0" applyAlignment="0" applyProtection="0"/>
    <xf numFmtId="0" fontId="102" fillId="68" borderId="121" applyNumberFormat="0" applyAlignment="0" applyProtection="0"/>
    <xf numFmtId="0" fontId="77" fillId="59" borderId="124">
      <alignment horizontal="right" vertical="center"/>
    </xf>
    <xf numFmtId="0" fontId="102" fillId="68" borderId="121" applyNumberFormat="0" applyAlignment="0" applyProtection="0"/>
    <xf numFmtId="4" fontId="77" fillId="58" borderId="124">
      <alignment horizontal="right" vertical="center"/>
    </xf>
    <xf numFmtId="0" fontId="103" fillId="0" borderId="122" applyNumberFormat="0" applyFill="0" applyAlignment="0" applyProtection="0"/>
    <xf numFmtId="0" fontId="77" fillId="58" borderId="124">
      <alignment horizontal="right" vertical="center"/>
    </xf>
    <xf numFmtId="0" fontId="92" fillId="81" borderId="120" applyNumberFormat="0" applyAlignment="0" applyProtection="0"/>
    <xf numFmtId="0" fontId="95" fillId="81" borderId="121" applyNumberFormat="0" applyAlignment="0" applyProtection="0"/>
    <xf numFmtId="0" fontId="78" fillId="58" borderId="124">
      <alignment horizontal="right" vertical="center"/>
    </xf>
    <xf numFmtId="0" fontId="77" fillId="59" borderId="124">
      <alignment horizontal="right" vertical="center"/>
    </xf>
    <xf numFmtId="0" fontId="96" fillId="81" borderId="121" applyNumberFormat="0" applyAlignment="0" applyProtection="0"/>
    <xf numFmtId="0" fontId="101" fillId="68" borderId="121" applyNumberFormat="0" applyAlignment="0" applyProtection="0"/>
    <xf numFmtId="0" fontId="102" fillId="68" borderId="121" applyNumberFormat="0" applyAlignment="0" applyProtection="0"/>
    <xf numFmtId="0" fontId="92" fillId="81" borderId="120" applyNumberFormat="0" applyAlignment="0" applyProtection="0"/>
    <xf numFmtId="0" fontId="77" fillId="59" borderId="124">
      <alignment horizontal="right" vertical="center"/>
    </xf>
    <xf numFmtId="0" fontId="96" fillId="81" borderId="121" applyNumberFormat="0" applyAlignment="0" applyProtection="0"/>
    <xf numFmtId="0" fontId="103" fillId="0" borderId="122" applyNumberFormat="0" applyFill="0" applyAlignment="0" applyProtection="0"/>
    <xf numFmtId="0" fontId="101" fillId="68" borderId="121" applyNumberFormat="0" applyAlignment="0" applyProtection="0"/>
    <xf numFmtId="0" fontId="92" fillId="81" borderId="120" applyNumberFormat="0" applyAlignment="0" applyProtection="0"/>
    <xf numFmtId="0" fontId="102" fillId="68" borderId="121" applyNumberFormat="0" applyAlignment="0" applyProtection="0"/>
    <xf numFmtId="0" fontId="95" fillId="81" borderId="121" applyNumberFormat="0" applyAlignment="0" applyProtection="0"/>
    <xf numFmtId="0" fontId="104" fillId="0" borderId="122" applyNumberFormat="0" applyFill="0" applyAlignment="0" applyProtection="0"/>
    <xf numFmtId="0" fontId="92" fillId="81" borderId="120" applyNumberFormat="0" applyAlignment="0" applyProtection="0"/>
    <xf numFmtId="0" fontId="96" fillId="81" borderId="121" applyNumberFormat="0" applyAlignment="0" applyProtection="0"/>
    <xf numFmtId="0" fontId="95" fillId="81" borderId="121" applyNumberFormat="0" applyAlignment="0" applyProtection="0"/>
    <xf numFmtId="0" fontId="96" fillId="81" borderId="121" applyNumberFormat="0" applyAlignment="0" applyProtection="0"/>
    <xf numFmtId="0" fontId="87" fillId="84" borderId="123" applyNumberFormat="0" applyFont="0" applyAlignment="0" applyProtection="0"/>
    <xf numFmtId="0" fontId="102" fillId="68" borderId="121" applyNumberFormat="0" applyAlignment="0" applyProtection="0"/>
    <xf numFmtId="0" fontId="96" fillId="81" borderId="121" applyNumberFormat="0" applyAlignment="0" applyProtection="0"/>
    <xf numFmtId="0" fontId="95" fillId="81" borderId="121" applyNumberFormat="0" applyAlignment="0" applyProtection="0"/>
    <xf numFmtId="0" fontId="103" fillId="0" borderId="122" applyNumberFormat="0" applyFill="0" applyAlignment="0" applyProtection="0"/>
    <xf numFmtId="0" fontId="102" fillId="68" borderId="121" applyNumberFormat="0" applyAlignment="0" applyProtection="0"/>
    <xf numFmtId="0" fontId="96" fillId="81" borderId="121" applyNumberFormat="0" applyAlignment="0" applyProtection="0"/>
    <xf numFmtId="0" fontId="103" fillId="0" borderId="122" applyNumberFormat="0" applyFill="0" applyAlignment="0" applyProtection="0"/>
    <xf numFmtId="0" fontId="101" fillId="68" borderId="121" applyNumberFormat="0" applyAlignment="0" applyProtection="0"/>
    <xf numFmtId="0" fontId="102" fillId="68" borderId="121" applyNumberFormat="0" applyAlignment="0" applyProtection="0"/>
    <xf numFmtId="0" fontId="77" fillId="59" borderId="124">
      <alignment horizontal="right" vertical="center"/>
    </xf>
    <xf numFmtId="0" fontId="101" fillId="68" borderId="121" applyNumberFormat="0" applyAlignment="0" applyProtection="0"/>
    <xf numFmtId="0" fontId="102" fillId="68" borderId="121" applyNumberFormat="0" applyAlignment="0" applyProtection="0"/>
    <xf numFmtId="0" fontId="96" fillId="81" borderId="121" applyNumberFormat="0" applyAlignment="0" applyProtection="0"/>
    <xf numFmtId="0" fontId="104" fillId="0" borderId="122" applyNumberFormat="0" applyFill="0" applyAlignment="0" applyProtection="0"/>
    <xf numFmtId="0" fontId="10" fillId="84" borderId="123" applyNumberFormat="0" applyFont="0" applyAlignment="0" applyProtection="0"/>
    <xf numFmtId="0" fontId="10" fillId="84" borderId="123" applyNumberFormat="0" applyFont="0" applyAlignment="0" applyProtection="0"/>
    <xf numFmtId="0" fontId="102" fillId="68" borderId="121" applyNumberFormat="0" applyAlignment="0" applyProtection="0"/>
    <xf numFmtId="4" fontId="77" fillId="59" borderId="124">
      <alignment horizontal="right" vertical="center"/>
    </xf>
    <xf numFmtId="0" fontId="77" fillId="58" borderId="124">
      <alignment horizontal="right" vertical="center"/>
    </xf>
    <xf numFmtId="0" fontId="102" fillId="68" borderId="121"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96" fillId="81" borderId="121" applyNumberFormat="0" applyAlignment="0" applyProtection="0"/>
    <xf numFmtId="0" fontId="87" fillId="84" borderId="123" applyNumberFormat="0" applyFont="0" applyAlignment="0" applyProtection="0"/>
    <xf numFmtId="0" fontId="102" fillId="68" borderId="121" applyNumberFormat="0" applyAlignment="0" applyProtection="0"/>
    <xf numFmtId="0" fontId="91" fillId="81" borderId="120" applyNumberFormat="0" applyAlignment="0" applyProtection="0"/>
    <xf numFmtId="171" fontId="47" fillId="62" borderId="124" applyNumberFormat="0" applyFont="0" applyBorder="0" applyAlignment="0" applyProtection="0">
      <alignment horizontal="right" vertical="center"/>
    </xf>
    <xf numFmtId="0" fontId="103" fillId="0" borderId="122" applyNumberFormat="0" applyFill="0" applyAlignment="0" applyProtection="0"/>
    <xf numFmtId="0" fontId="95" fillId="81" borderId="121" applyNumberFormat="0" applyAlignment="0" applyProtection="0"/>
    <xf numFmtId="0" fontId="102" fillId="68" borderId="121" applyNumberFormat="0" applyAlignment="0" applyProtection="0"/>
    <xf numFmtId="0" fontId="96" fillId="81" borderId="121" applyNumberFormat="0" applyAlignment="0" applyProtection="0"/>
    <xf numFmtId="0" fontId="95" fillId="81" borderId="121" applyNumberFormat="0" applyAlignment="0" applyProtection="0"/>
    <xf numFmtId="0" fontId="91" fillId="81" borderId="120" applyNumberFormat="0" applyAlignment="0" applyProtection="0"/>
    <xf numFmtId="0" fontId="95" fillId="81" borderId="121" applyNumberFormat="0" applyAlignment="0" applyProtection="0"/>
    <xf numFmtId="0" fontId="101" fillId="68" borderId="121" applyNumberFormat="0" applyAlignment="0" applyProtection="0"/>
    <xf numFmtId="0" fontId="104" fillId="0" borderId="122" applyNumberFormat="0" applyFill="0" applyAlignment="0" applyProtection="0"/>
    <xf numFmtId="0" fontId="95" fillId="81" borderId="121" applyNumberFormat="0" applyAlignment="0" applyProtection="0"/>
    <xf numFmtId="0" fontId="91" fillId="81" borderId="120" applyNumberFormat="0" applyAlignment="0" applyProtection="0"/>
    <xf numFmtId="0" fontId="102" fillId="68" borderId="121" applyNumberFormat="0" applyAlignment="0" applyProtection="0"/>
    <xf numFmtId="4" fontId="77" fillId="59" borderId="124">
      <alignment horizontal="right" vertical="center"/>
    </xf>
    <xf numFmtId="0" fontId="10" fillId="84" borderId="123" applyNumberFormat="0" applyFont="0" applyAlignment="0" applyProtection="0"/>
    <xf numFmtId="0" fontId="102" fillId="68" borderId="121" applyNumberFormat="0" applyAlignment="0" applyProtection="0"/>
    <xf numFmtId="0" fontId="96" fillId="81" borderId="121" applyNumberFormat="0" applyAlignment="0" applyProtection="0"/>
    <xf numFmtId="0" fontId="96" fillId="81" borderId="121" applyNumberFormat="0" applyAlignment="0" applyProtection="0"/>
    <xf numFmtId="0" fontId="102" fillId="68" borderId="121" applyNumberFormat="0" applyAlignment="0" applyProtection="0"/>
    <xf numFmtId="0" fontId="103" fillId="0" borderId="122" applyNumberFormat="0" applyFill="0" applyAlignment="0" applyProtection="0"/>
    <xf numFmtId="0" fontId="10" fillId="84" borderId="123" applyNumberFormat="0" applyFont="0" applyAlignment="0" applyProtection="0"/>
    <xf numFmtId="0" fontId="102" fillId="68" borderId="121" applyNumberFormat="0" applyAlignment="0" applyProtection="0"/>
    <xf numFmtId="0" fontId="104" fillId="0" borderId="122" applyNumberFormat="0" applyFill="0" applyAlignment="0" applyProtection="0"/>
    <xf numFmtId="0" fontId="91" fillId="81" borderId="120" applyNumberFormat="0" applyAlignment="0" applyProtection="0"/>
    <xf numFmtId="0" fontId="92" fillId="81" borderId="120" applyNumberFormat="0" applyAlignment="0" applyProtection="0"/>
    <xf numFmtId="0" fontId="104" fillId="0" borderId="122" applyNumberFormat="0" applyFill="0" applyAlignment="0" applyProtection="0"/>
    <xf numFmtId="0" fontId="91" fillId="81" borderId="120"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92" fillId="81" borderId="120" applyNumberFormat="0" applyAlignment="0" applyProtection="0"/>
    <xf numFmtId="0" fontId="92" fillId="81" borderId="120" applyNumberFormat="0" applyAlignment="0" applyProtection="0"/>
    <xf numFmtId="0" fontId="102" fillId="68" borderId="121" applyNumberFormat="0" applyAlignment="0" applyProtection="0"/>
    <xf numFmtId="0" fontId="102" fillId="68" borderId="121" applyNumberFormat="0" applyAlignment="0" applyProtection="0"/>
    <xf numFmtId="0" fontId="101" fillId="68" borderId="121" applyNumberFormat="0" applyAlignment="0" applyProtection="0"/>
    <xf numFmtId="0" fontId="77" fillId="59" borderId="124">
      <alignment horizontal="right" vertical="center"/>
    </xf>
    <xf numFmtId="49" fontId="47" fillId="0" borderId="124" applyNumberFormat="0" applyFont="0" applyFill="0" applyBorder="0" applyProtection="0">
      <alignment horizontal="left" vertical="center" indent="2"/>
    </xf>
    <xf numFmtId="0" fontId="91" fillId="81" borderId="120" applyNumberFormat="0" applyAlignment="0" applyProtection="0"/>
    <xf numFmtId="0" fontId="103" fillId="0" borderId="122" applyNumberFormat="0" applyFill="0" applyAlignment="0" applyProtection="0"/>
    <xf numFmtId="0" fontId="77" fillId="59" borderId="124">
      <alignment horizontal="right" vertical="center"/>
    </xf>
    <xf numFmtId="0" fontId="92" fillId="81" borderId="120" applyNumberFormat="0" applyAlignment="0" applyProtection="0"/>
    <xf numFmtId="0" fontId="10" fillId="84" borderId="123" applyNumberFormat="0" applyFont="0" applyAlignment="0" applyProtection="0"/>
    <xf numFmtId="0" fontId="104" fillId="0" borderId="122" applyNumberFormat="0" applyFill="0" applyAlignment="0" applyProtection="0"/>
    <xf numFmtId="0" fontId="103" fillId="0" borderId="122" applyNumberFormat="0" applyFill="0" applyAlignment="0" applyProtection="0"/>
    <xf numFmtId="4" fontId="77" fillId="59" borderId="124">
      <alignment horizontal="right" vertical="center"/>
    </xf>
    <xf numFmtId="0" fontId="10" fillId="84" borderId="123" applyNumberFormat="0" applyFont="0" applyAlignment="0" applyProtection="0"/>
    <xf numFmtId="0" fontId="102" fillId="68" borderId="121" applyNumberFormat="0" applyAlignment="0" applyProtection="0"/>
    <xf numFmtId="4" fontId="77" fillId="59" borderId="124">
      <alignment horizontal="right" vertical="center"/>
    </xf>
    <xf numFmtId="0" fontId="92" fillId="81" borderId="120" applyNumberFormat="0" applyAlignment="0" applyProtection="0"/>
    <xf numFmtId="0" fontId="95" fillId="81" borderId="121" applyNumberFormat="0" applyAlignment="0" applyProtection="0"/>
    <xf numFmtId="0" fontId="95" fillId="81" borderId="121" applyNumberFormat="0" applyAlignment="0" applyProtection="0"/>
    <xf numFmtId="0" fontId="77" fillId="59" borderId="124">
      <alignment horizontal="right" vertical="center"/>
    </xf>
    <xf numFmtId="0" fontId="102" fillId="68" borderId="121" applyNumberFormat="0" applyAlignment="0" applyProtection="0"/>
    <xf numFmtId="0" fontId="104" fillId="0" borderId="122" applyNumberFormat="0" applyFill="0" applyAlignment="0" applyProtection="0"/>
    <xf numFmtId="0" fontId="92" fillId="81" borderId="120" applyNumberFormat="0" applyAlignment="0" applyProtection="0"/>
    <xf numFmtId="4" fontId="77" fillId="58" borderId="124">
      <alignment horizontal="right" vertical="center"/>
    </xf>
    <xf numFmtId="0" fontId="92" fillId="81" borderId="120" applyNumberFormat="0" applyAlignment="0" applyProtection="0"/>
    <xf numFmtId="0" fontId="96" fillId="81" borderId="121" applyNumberFormat="0" applyAlignment="0" applyProtection="0"/>
    <xf numFmtId="0" fontId="102" fillId="68" borderId="121" applyNumberFormat="0" applyAlignment="0" applyProtection="0"/>
    <xf numFmtId="0" fontId="101" fillId="68" borderId="121" applyNumberFormat="0" applyAlignment="0" applyProtection="0"/>
    <xf numFmtId="0" fontId="101" fillId="68" borderId="121" applyNumberFormat="0" applyAlignment="0" applyProtection="0"/>
    <xf numFmtId="0" fontId="91" fillId="81" borderId="120" applyNumberFormat="0" applyAlignment="0" applyProtection="0"/>
    <xf numFmtId="0" fontId="95" fillId="81" borderId="121" applyNumberFormat="0" applyAlignment="0" applyProtection="0"/>
    <xf numFmtId="0" fontId="103" fillId="0" borderId="122" applyNumberFormat="0" applyFill="0" applyAlignment="0" applyProtection="0"/>
    <xf numFmtId="49" fontId="47" fillId="0" borderId="124" applyNumberFormat="0" applyFont="0" applyFill="0" applyBorder="0" applyProtection="0">
      <alignment horizontal="left" vertical="center" indent="2"/>
    </xf>
    <xf numFmtId="0" fontId="104" fillId="0" borderId="122" applyNumberFormat="0" applyFill="0" applyAlignment="0" applyProtection="0"/>
    <xf numFmtId="0" fontId="103" fillId="0" borderId="122" applyNumberFormat="0" applyFill="0" applyAlignment="0" applyProtection="0"/>
    <xf numFmtId="0" fontId="77" fillId="59" borderId="124">
      <alignment horizontal="right" vertical="center"/>
    </xf>
    <xf numFmtId="0" fontId="96" fillId="81" borderId="121" applyNumberFormat="0" applyAlignment="0" applyProtection="0"/>
    <xf numFmtId="49" fontId="47" fillId="0" borderId="124" applyNumberFormat="0" applyFont="0" applyFill="0" applyBorder="0" applyProtection="0">
      <alignment horizontal="left" vertical="center" indent="2"/>
    </xf>
    <xf numFmtId="0" fontId="101" fillId="68" borderId="121" applyNumberFormat="0" applyAlignment="0" applyProtection="0"/>
    <xf numFmtId="0" fontId="104" fillId="0" borderId="122" applyNumberFormat="0" applyFill="0" applyAlignment="0" applyProtection="0"/>
    <xf numFmtId="0" fontId="87" fillId="84" borderId="123" applyNumberFormat="0" applyFont="0" applyAlignment="0" applyProtection="0"/>
    <xf numFmtId="0" fontId="96" fillId="81" borderId="121" applyNumberFormat="0" applyAlignment="0" applyProtection="0"/>
    <xf numFmtId="4" fontId="47" fillId="0" borderId="124">
      <alignment horizontal="right" vertical="center"/>
    </xf>
    <xf numFmtId="4" fontId="78" fillId="58" borderId="124">
      <alignment horizontal="right" vertical="center"/>
    </xf>
    <xf numFmtId="0" fontId="96" fillId="81" borderId="121" applyNumberFormat="0" applyAlignment="0" applyProtection="0"/>
    <xf numFmtId="0" fontId="104" fillId="0" borderId="122" applyNumberFormat="0" applyFill="0" applyAlignment="0" applyProtection="0"/>
    <xf numFmtId="0" fontId="92" fillId="81" borderId="120" applyNumberFormat="0" applyAlignment="0" applyProtection="0"/>
    <xf numFmtId="4" fontId="78" fillId="58" borderId="124">
      <alignment horizontal="right" vertical="center"/>
    </xf>
    <xf numFmtId="0" fontId="95" fillId="81" borderId="121" applyNumberFormat="0" applyAlignment="0" applyProtection="0"/>
    <xf numFmtId="0" fontId="95" fillId="81" borderId="121" applyNumberFormat="0" applyAlignment="0" applyProtection="0"/>
    <xf numFmtId="0" fontId="101" fillId="68" borderId="121" applyNumberFormat="0" applyAlignment="0" applyProtection="0"/>
    <xf numFmtId="0" fontId="91" fillId="81" borderId="120" applyNumberFormat="0" applyAlignment="0" applyProtection="0"/>
    <xf numFmtId="0" fontId="10" fillId="84" borderId="123" applyNumberFormat="0" applyFont="0" applyAlignment="0" applyProtection="0"/>
    <xf numFmtId="0" fontId="101" fillId="68" borderId="121" applyNumberFormat="0" applyAlignment="0" applyProtection="0"/>
    <xf numFmtId="0" fontId="103" fillId="0" borderId="122" applyNumberFormat="0" applyFill="0" applyAlignment="0" applyProtection="0"/>
    <xf numFmtId="0" fontId="103" fillId="0" borderId="122" applyNumberFormat="0" applyFill="0" applyAlignment="0" applyProtection="0"/>
    <xf numFmtId="0" fontId="77" fillId="59" borderId="124">
      <alignment horizontal="right" vertical="center"/>
    </xf>
    <xf numFmtId="0" fontId="77" fillId="59" borderId="124">
      <alignment horizontal="right" vertical="center"/>
    </xf>
    <xf numFmtId="4" fontId="77" fillId="58" borderId="124">
      <alignment horizontal="right" vertical="center"/>
    </xf>
    <xf numFmtId="0" fontId="92" fillId="81" borderId="120" applyNumberFormat="0" applyAlignment="0" applyProtection="0"/>
    <xf numFmtId="0" fontId="77" fillId="59" borderId="124">
      <alignment horizontal="right" vertical="center"/>
    </xf>
    <xf numFmtId="0" fontId="95" fillId="81" borderId="121" applyNumberFormat="0" applyAlignment="0" applyProtection="0"/>
    <xf numFmtId="0" fontId="96" fillId="81" borderId="121" applyNumberFormat="0" applyAlignment="0" applyProtection="0"/>
    <xf numFmtId="4" fontId="77" fillId="59" borderId="124">
      <alignment horizontal="right" vertical="center"/>
    </xf>
    <xf numFmtId="4" fontId="77" fillId="59" borderId="124">
      <alignment horizontal="right" vertical="center"/>
    </xf>
    <xf numFmtId="0" fontId="77" fillId="58" borderId="124">
      <alignment horizontal="right" vertical="center"/>
    </xf>
    <xf numFmtId="0" fontId="104" fillId="0" borderId="122" applyNumberFormat="0" applyFill="0" applyAlignment="0" applyProtection="0"/>
    <xf numFmtId="0" fontId="78" fillId="58" borderId="124">
      <alignment horizontal="right" vertical="center"/>
    </xf>
    <xf numFmtId="0" fontId="96" fillId="81" borderId="121" applyNumberFormat="0" applyAlignment="0" applyProtection="0"/>
    <xf numFmtId="0" fontId="95" fillId="81" borderId="121" applyNumberFormat="0" applyAlignment="0" applyProtection="0"/>
    <xf numFmtId="0" fontId="102" fillId="68" borderId="121" applyNumberFormat="0" applyAlignment="0" applyProtection="0"/>
    <xf numFmtId="0" fontId="91" fillId="81" borderId="120" applyNumberFormat="0" applyAlignment="0" applyProtection="0"/>
    <xf numFmtId="0" fontId="102" fillId="68" borderId="121" applyNumberFormat="0" applyAlignment="0" applyProtection="0"/>
    <xf numFmtId="0" fontId="102" fillId="68" borderId="121" applyNumberFormat="0" applyAlignment="0" applyProtection="0"/>
    <xf numFmtId="0" fontId="92" fillId="81" borderId="120" applyNumberFormat="0" applyAlignment="0" applyProtection="0"/>
    <xf numFmtId="0" fontId="77" fillId="58" borderId="124">
      <alignment horizontal="right" vertical="center"/>
    </xf>
    <xf numFmtId="0" fontId="104" fillId="0" borderId="122" applyNumberFormat="0" applyFill="0" applyAlignment="0" applyProtection="0"/>
    <xf numFmtId="0" fontId="47" fillId="61" borderId="124"/>
    <xf numFmtId="0" fontId="96" fillId="81" borderId="121" applyNumberFormat="0" applyAlignment="0" applyProtection="0"/>
    <xf numFmtId="0" fontId="92" fillId="81" borderId="120" applyNumberFormat="0" applyAlignment="0" applyProtection="0"/>
    <xf numFmtId="0" fontId="96" fillId="81" borderId="121" applyNumberFormat="0" applyAlignment="0" applyProtection="0"/>
    <xf numFmtId="0" fontId="87" fillId="84" borderId="123" applyNumberFormat="0" applyFont="0" applyAlignment="0" applyProtection="0"/>
    <xf numFmtId="0" fontId="87" fillId="84" borderId="123" applyNumberFormat="0" applyFont="0" applyAlignment="0" applyProtection="0"/>
    <xf numFmtId="171" fontId="47" fillId="62" borderId="124" applyNumberFormat="0" applyFont="0" applyBorder="0" applyAlignment="0" applyProtection="0">
      <alignment horizontal="right" vertical="center"/>
    </xf>
    <xf numFmtId="0" fontId="92" fillId="81" borderId="120" applyNumberFormat="0" applyAlignment="0" applyProtection="0"/>
    <xf numFmtId="0" fontId="101" fillId="68" borderId="121" applyNumberFormat="0" applyAlignment="0" applyProtection="0"/>
    <xf numFmtId="49" fontId="76" fillId="0" borderId="124" applyNumberFormat="0" applyFill="0" applyBorder="0" applyProtection="0">
      <alignment horizontal="left" vertical="center"/>
    </xf>
    <xf numFmtId="0" fontId="87" fillId="84" borderId="123" applyNumberFormat="0" applyFont="0" applyAlignment="0" applyProtection="0"/>
    <xf numFmtId="0" fontId="87" fillId="84" borderId="123" applyNumberFormat="0" applyFont="0" applyAlignment="0" applyProtection="0"/>
    <xf numFmtId="0" fontId="95" fillId="81" borderId="121" applyNumberFormat="0" applyAlignment="0" applyProtection="0"/>
    <xf numFmtId="0" fontId="103" fillId="0" borderId="122" applyNumberFormat="0" applyFill="0" applyAlignment="0" applyProtection="0"/>
    <xf numFmtId="0" fontId="101" fillId="68" borderId="121" applyNumberFormat="0" applyAlignment="0" applyProtection="0"/>
    <xf numFmtId="0" fontId="96" fillId="81" borderId="121" applyNumberFormat="0" applyAlignment="0" applyProtection="0"/>
    <xf numFmtId="49" fontId="76" fillId="0" borderId="124" applyNumberFormat="0" applyFill="0" applyBorder="0" applyProtection="0">
      <alignment horizontal="left" vertical="center"/>
    </xf>
    <xf numFmtId="0" fontId="95" fillId="81" borderId="121" applyNumberFormat="0" applyAlignment="0" applyProtection="0"/>
    <xf numFmtId="0" fontId="103" fillId="0" borderId="122" applyNumberFormat="0" applyFill="0" applyAlignment="0" applyProtection="0"/>
    <xf numFmtId="0" fontId="96" fillId="81" borderId="121" applyNumberFormat="0" applyAlignment="0" applyProtection="0"/>
    <xf numFmtId="4" fontId="77" fillId="58" borderId="124">
      <alignment horizontal="right" vertical="center"/>
    </xf>
    <xf numFmtId="0" fontId="96" fillId="81" borderId="121" applyNumberFormat="0" applyAlignment="0" applyProtection="0"/>
    <xf numFmtId="0" fontId="104" fillId="0" borderId="122" applyNumberFormat="0" applyFill="0" applyAlignment="0" applyProtection="0"/>
    <xf numFmtId="0" fontId="102" fillId="68" borderId="121"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91" fillId="81" borderId="120" applyNumberFormat="0" applyAlignment="0" applyProtection="0"/>
    <xf numFmtId="0" fontId="10" fillId="84" borderId="123" applyNumberFormat="0" applyFont="0" applyAlignment="0" applyProtection="0"/>
    <xf numFmtId="0" fontId="104" fillId="0" borderId="122" applyNumberFormat="0" applyFill="0" applyAlignment="0" applyProtection="0"/>
    <xf numFmtId="0" fontId="92" fillId="81" borderId="120" applyNumberFormat="0" applyAlignment="0" applyProtection="0"/>
    <xf numFmtId="0" fontId="92" fillId="81" borderId="120" applyNumberFormat="0" applyAlignment="0" applyProtection="0"/>
    <xf numFmtId="0" fontId="95" fillId="81" borderId="121" applyNumberFormat="0" applyAlignment="0" applyProtection="0"/>
    <xf numFmtId="0" fontId="96" fillId="81" borderId="121" applyNumberFormat="0" applyAlignment="0" applyProtection="0"/>
    <xf numFmtId="4" fontId="78" fillId="58" borderId="124">
      <alignment horizontal="right" vertical="center"/>
    </xf>
    <xf numFmtId="0" fontId="101" fillId="68" borderId="121" applyNumberFormat="0" applyAlignment="0" applyProtection="0"/>
    <xf numFmtId="0" fontId="104" fillId="0" borderId="122" applyNumberFormat="0" applyFill="0" applyAlignment="0" applyProtection="0"/>
    <xf numFmtId="0" fontId="102" fillId="68" borderId="121" applyNumberFormat="0" applyAlignment="0" applyProtection="0"/>
    <xf numFmtId="0" fontId="101" fillId="68" borderId="121" applyNumberFormat="0" applyAlignment="0" applyProtection="0"/>
    <xf numFmtId="0" fontId="101" fillId="68" borderId="121" applyNumberFormat="0" applyAlignment="0" applyProtection="0"/>
    <xf numFmtId="0" fontId="77" fillId="58" borderId="124">
      <alignment horizontal="right" vertical="center"/>
    </xf>
    <xf numFmtId="0" fontId="91" fillId="81" borderId="120" applyNumberFormat="0" applyAlignment="0" applyProtection="0"/>
    <xf numFmtId="0" fontId="91" fillId="81" borderId="120" applyNumberFormat="0" applyAlignment="0" applyProtection="0"/>
    <xf numFmtId="0" fontId="77" fillId="59" borderId="124">
      <alignment horizontal="right" vertical="center"/>
    </xf>
    <xf numFmtId="0" fontId="92" fillId="81" borderId="120" applyNumberFormat="0" applyAlignment="0" applyProtection="0"/>
    <xf numFmtId="0" fontId="102" fillId="68" borderId="121" applyNumberFormat="0" applyAlignment="0" applyProtection="0"/>
    <xf numFmtId="0" fontId="92" fillId="81" borderId="120" applyNumberFormat="0" applyAlignment="0" applyProtection="0"/>
    <xf numFmtId="0" fontId="101" fillId="68" borderId="121" applyNumberFormat="0" applyAlignment="0" applyProtection="0"/>
    <xf numFmtId="0" fontId="103" fillId="0" borderId="122" applyNumberFormat="0" applyFill="0" applyAlignment="0" applyProtection="0"/>
    <xf numFmtId="0" fontId="104" fillId="0" borderId="122" applyNumberFormat="0" applyFill="0" applyAlignment="0" applyProtection="0"/>
    <xf numFmtId="0" fontId="104" fillId="0" borderId="122" applyNumberFormat="0" applyFill="0" applyAlignment="0" applyProtection="0"/>
    <xf numFmtId="0" fontId="96" fillId="81" borderId="121" applyNumberFormat="0" applyAlignment="0" applyProtection="0"/>
    <xf numFmtId="4" fontId="77" fillId="59" borderId="124">
      <alignment horizontal="right" vertical="center"/>
    </xf>
    <xf numFmtId="0" fontId="95" fillId="81" borderId="121" applyNumberFormat="0" applyAlignment="0" applyProtection="0"/>
    <xf numFmtId="0" fontId="91" fillId="81" borderId="120" applyNumberFormat="0" applyAlignment="0" applyProtection="0"/>
    <xf numFmtId="0" fontId="87" fillId="84" borderId="123" applyNumberFormat="0" applyFont="0" applyAlignment="0" applyProtection="0"/>
    <xf numFmtId="0" fontId="104" fillId="0" borderId="122" applyNumberFormat="0" applyFill="0" applyAlignment="0" applyProtection="0"/>
    <xf numFmtId="0" fontId="104" fillId="0" borderId="122" applyNumberFormat="0" applyFill="0" applyAlignment="0" applyProtection="0"/>
    <xf numFmtId="0" fontId="91" fillId="81" borderId="120" applyNumberFormat="0" applyAlignment="0" applyProtection="0"/>
    <xf numFmtId="0" fontId="102" fillId="68" borderId="121" applyNumberFormat="0" applyAlignment="0" applyProtection="0"/>
    <xf numFmtId="0" fontId="101" fillId="68" borderId="121" applyNumberFormat="0" applyAlignment="0" applyProtection="0"/>
    <xf numFmtId="0" fontId="104" fillId="0" borderId="122" applyNumberFormat="0" applyFill="0" applyAlignment="0" applyProtection="0"/>
    <xf numFmtId="0" fontId="102" fillId="68" borderId="121" applyNumberFormat="0" applyAlignment="0" applyProtection="0"/>
    <xf numFmtId="0" fontId="102" fillId="68" borderId="121" applyNumberFormat="0" applyAlignment="0" applyProtection="0"/>
    <xf numFmtId="0" fontId="47" fillId="61" borderId="124"/>
    <xf numFmtId="0" fontId="95" fillId="81" borderId="121" applyNumberFormat="0" applyAlignment="0" applyProtection="0"/>
    <xf numFmtId="0" fontId="102" fillId="68" borderId="121" applyNumberFormat="0" applyAlignment="0" applyProtection="0"/>
    <xf numFmtId="0" fontId="101" fillId="68" borderId="121" applyNumberFormat="0" applyAlignment="0" applyProtection="0"/>
    <xf numFmtId="0" fontId="104" fillId="0" borderId="122" applyNumberFormat="0" applyFill="0" applyAlignment="0" applyProtection="0"/>
    <xf numFmtId="0" fontId="96" fillId="81" borderId="121" applyNumberFormat="0" applyAlignment="0" applyProtection="0"/>
    <xf numFmtId="0" fontId="104" fillId="0" borderId="122" applyNumberFormat="0" applyFill="0" applyAlignment="0" applyProtection="0"/>
    <xf numFmtId="0" fontId="103" fillId="0" borderId="122" applyNumberFormat="0" applyFill="0" applyAlignment="0" applyProtection="0"/>
    <xf numFmtId="0" fontId="103" fillId="0" borderId="122" applyNumberFormat="0" applyFill="0" applyAlignment="0" applyProtection="0"/>
    <xf numFmtId="0" fontId="91" fillId="81" borderId="120" applyNumberFormat="0" applyAlignment="0" applyProtection="0"/>
    <xf numFmtId="0" fontId="95" fillId="81" borderId="121" applyNumberFormat="0" applyAlignment="0" applyProtection="0"/>
    <xf numFmtId="0" fontId="96" fillId="81" borderId="121" applyNumberFormat="0" applyAlignment="0" applyProtection="0"/>
    <xf numFmtId="0" fontId="103" fillId="0" borderId="122" applyNumberFormat="0" applyFill="0" applyAlignment="0" applyProtection="0"/>
    <xf numFmtId="0" fontId="96" fillId="81" borderId="121" applyNumberFormat="0" applyAlignment="0" applyProtection="0"/>
    <xf numFmtId="0" fontId="101" fillId="68" borderId="121" applyNumberFormat="0" applyAlignment="0" applyProtection="0"/>
    <xf numFmtId="0" fontId="96" fillId="81" borderId="121" applyNumberFormat="0" applyAlignment="0" applyProtection="0"/>
    <xf numFmtId="0" fontId="95" fillId="81" borderId="121" applyNumberFormat="0" applyAlignment="0" applyProtection="0"/>
    <xf numFmtId="0" fontId="102" fillId="68" borderId="121" applyNumberFormat="0" applyAlignment="0" applyProtection="0"/>
    <xf numFmtId="0" fontId="96" fillId="81" borderId="121" applyNumberFormat="0" applyAlignment="0" applyProtection="0"/>
    <xf numFmtId="0" fontId="101" fillId="68" borderId="121" applyNumberFormat="0" applyAlignment="0" applyProtection="0"/>
    <xf numFmtId="0" fontId="102" fillId="68" borderId="121" applyNumberFormat="0" applyAlignment="0" applyProtection="0"/>
    <xf numFmtId="0" fontId="77" fillId="58" borderId="124">
      <alignment horizontal="right" vertical="center"/>
    </xf>
    <xf numFmtId="0" fontId="101" fillId="68" borderId="121" applyNumberFormat="0" applyAlignment="0" applyProtection="0"/>
    <xf numFmtId="0" fontId="78" fillId="58" borderId="124">
      <alignment horizontal="right" vertical="center"/>
    </xf>
    <xf numFmtId="4" fontId="77" fillId="59" borderId="124">
      <alignment horizontal="right" vertical="center"/>
    </xf>
    <xf numFmtId="0" fontId="92" fillId="81" borderId="120" applyNumberFormat="0" applyAlignment="0" applyProtection="0"/>
    <xf numFmtId="0" fontId="95" fillId="81" borderId="121" applyNumberFormat="0" applyAlignment="0" applyProtection="0"/>
    <xf numFmtId="0" fontId="102" fillId="68" borderId="121" applyNumberFormat="0" applyAlignment="0" applyProtection="0"/>
    <xf numFmtId="0" fontId="102" fillId="68" borderId="121" applyNumberFormat="0" applyAlignment="0" applyProtection="0"/>
    <xf numFmtId="4" fontId="47" fillId="61" borderId="124"/>
    <xf numFmtId="0" fontId="95" fillId="81" borderId="121" applyNumberFormat="0" applyAlignment="0" applyProtection="0"/>
    <xf numFmtId="4" fontId="78" fillId="58" borderId="124">
      <alignment horizontal="right" vertical="center"/>
    </xf>
    <xf numFmtId="0" fontId="96" fillId="81" borderId="121" applyNumberFormat="0" applyAlignment="0" applyProtection="0"/>
    <xf numFmtId="0" fontId="104" fillId="0" borderId="122" applyNumberFormat="0" applyFill="0" applyAlignment="0" applyProtection="0"/>
    <xf numFmtId="0" fontId="77" fillId="59" borderId="124">
      <alignment horizontal="right" vertical="center"/>
    </xf>
    <xf numFmtId="0" fontId="87" fillId="84" borderId="123" applyNumberFormat="0" applyFont="0" applyAlignment="0" applyProtection="0"/>
    <xf numFmtId="0" fontId="77" fillId="58" borderId="124">
      <alignment horizontal="right" vertical="center"/>
    </xf>
    <xf numFmtId="0" fontId="91" fillId="81" borderId="120" applyNumberFormat="0" applyAlignment="0" applyProtection="0"/>
    <xf numFmtId="4" fontId="47" fillId="0" borderId="119">
      <alignment horizontal="right" vertical="center"/>
    </xf>
    <xf numFmtId="0" fontId="78" fillId="58" borderId="124">
      <alignment horizontal="right" vertical="center"/>
    </xf>
    <xf numFmtId="0" fontId="77" fillId="58" borderId="124">
      <alignment horizontal="right" vertical="center"/>
    </xf>
    <xf numFmtId="0" fontId="102" fillId="68" borderId="121" applyNumberFormat="0" applyAlignment="0" applyProtection="0"/>
    <xf numFmtId="0" fontId="91" fillId="81" borderId="120" applyNumberFormat="0" applyAlignment="0" applyProtection="0"/>
    <xf numFmtId="0" fontId="47" fillId="0" borderId="119">
      <alignment horizontal="right" vertical="center"/>
    </xf>
    <xf numFmtId="0" fontId="47" fillId="0" borderId="124">
      <alignment horizontal="right" vertical="center"/>
    </xf>
    <xf numFmtId="0" fontId="95" fillId="81" borderId="121" applyNumberFormat="0" applyAlignment="0" applyProtection="0"/>
    <xf numFmtId="0" fontId="102" fillId="68" borderId="121" applyNumberFormat="0" applyAlignment="0" applyProtection="0"/>
    <xf numFmtId="0" fontId="47" fillId="61" borderId="124"/>
    <xf numFmtId="4" fontId="78" fillId="58" borderId="124">
      <alignment horizontal="right" vertical="center"/>
    </xf>
    <xf numFmtId="0" fontId="78" fillId="58" borderId="124">
      <alignment horizontal="right" vertical="center"/>
    </xf>
    <xf numFmtId="0" fontId="101" fillId="68" borderId="121" applyNumberFormat="0" applyAlignment="0" applyProtection="0"/>
    <xf numFmtId="0" fontId="101" fillId="68" borderId="121" applyNumberFormat="0" applyAlignment="0" applyProtection="0"/>
    <xf numFmtId="0" fontId="92" fillId="81" borderId="120" applyNumberFormat="0" applyAlignment="0" applyProtection="0"/>
    <xf numFmtId="0" fontId="78" fillId="58" borderId="124">
      <alignment horizontal="right" vertical="center"/>
    </xf>
    <xf numFmtId="0" fontId="101" fillId="68" borderId="121" applyNumberFormat="0" applyAlignment="0" applyProtection="0"/>
    <xf numFmtId="0" fontId="96" fillId="81" borderId="121" applyNumberFormat="0" applyAlignment="0" applyProtection="0"/>
    <xf numFmtId="0" fontId="102" fillId="68" borderId="121" applyNumberFormat="0" applyAlignment="0" applyProtection="0"/>
    <xf numFmtId="4" fontId="47" fillId="0" borderId="119">
      <alignment horizontal="right" vertical="center"/>
    </xf>
    <xf numFmtId="0" fontId="96" fillId="81" borderId="121" applyNumberFormat="0" applyAlignment="0" applyProtection="0"/>
    <xf numFmtId="49" fontId="47" fillId="0" borderId="124" applyNumberFormat="0" applyFont="0" applyFill="0" applyBorder="0" applyProtection="0">
      <alignment horizontal="left" vertical="center" indent="2"/>
    </xf>
    <xf numFmtId="0" fontId="103" fillId="0" borderId="122" applyNumberFormat="0" applyFill="0" applyAlignment="0" applyProtection="0"/>
    <xf numFmtId="0" fontId="102" fillId="68" borderId="121" applyNumberFormat="0" applyAlignment="0" applyProtection="0"/>
    <xf numFmtId="0" fontId="102" fillId="68" borderId="121" applyNumberFormat="0" applyAlignment="0" applyProtection="0"/>
    <xf numFmtId="0" fontId="101" fillId="68" borderId="121" applyNumberFormat="0" applyAlignment="0" applyProtection="0"/>
    <xf numFmtId="0" fontId="47" fillId="0" borderId="119">
      <alignment horizontal="right" vertical="center"/>
    </xf>
    <xf numFmtId="0" fontId="91" fillId="81" borderId="120" applyNumberFormat="0" applyAlignment="0" applyProtection="0"/>
    <xf numFmtId="0" fontId="102" fillId="68" borderId="121" applyNumberFormat="0" applyAlignment="0" applyProtection="0"/>
    <xf numFmtId="0" fontId="103" fillId="0" borderId="122" applyNumberFormat="0" applyFill="0" applyAlignment="0" applyProtection="0"/>
    <xf numFmtId="0" fontId="92" fillId="81" borderId="120" applyNumberFormat="0" applyAlignment="0" applyProtection="0"/>
    <xf numFmtId="0" fontId="101" fillId="68" borderId="121" applyNumberFormat="0" applyAlignment="0" applyProtection="0"/>
    <xf numFmtId="49" fontId="47" fillId="0" borderId="124" applyNumberFormat="0" applyFont="0" applyFill="0" applyBorder="0" applyProtection="0">
      <alignment horizontal="left" vertical="center" indent="2"/>
    </xf>
    <xf numFmtId="0" fontId="95" fillId="81" borderId="121" applyNumberFormat="0" applyAlignment="0" applyProtection="0"/>
    <xf numFmtId="0" fontId="91" fillId="81" borderId="120" applyNumberFormat="0" applyAlignment="0" applyProtection="0"/>
    <xf numFmtId="0" fontId="77" fillId="58" borderId="124">
      <alignment horizontal="right" vertical="center"/>
    </xf>
    <xf numFmtId="0" fontId="10" fillId="84" borderId="123" applyNumberFormat="0" applyFont="0" applyAlignment="0" applyProtection="0"/>
    <xf numFmtId="0" fontId="87" fillId="84" borderId="123" applyNumberFormat="0" applyFont="0" applyAlignment="0" applyProtection="0"/>
    <xf numFmtId="0" fontId="102" fillId="68" borderId="121" applyNumberFormat="0" applyAlignment="0" applyProtection="0"/>
    <xf numFmtId="0" fontId="101" fillId="68" borderId="121" applyNumberFormat="0" applyAlignment="0" applyProtection="0"/>
    <xf numFmtId="0" fontId="101" fillId="68" borderId="121" applyNumberFormat="0" applyAlignment="0" applyProtection="0"/>
    <xf numFmtId="4" fontId="77" fillId="59" borderId="124">
      <alignment horizontal="right" vertical="center"/>
    </xf>
    <xf numFmtId="0" fontId="103" fillId="0" borderId="122" applyNumberFormat="0" applyFill="0" applyAlignment="0" applyProtection="0"/>
    <xf numFmtId="0" fontId="47" fillId="0" borderId="124">
      <alignment horizontal="right" vertical="center"/>
    </xf>
    <xf numFmtId="0" fontId="95" fillId="81" borderId="121" applyNumberFormat="0" applyAlignment="0" applyProtection="0"/>
    <xf numFmtId="4" fontId="77" fillId="59" borderId="124">
      <alignment horizontal="right" vertical="center"/>
    </xf>
    <xf numFmtId="0" fontId="92" fillId="81" borderId="120" applyNumberFormat="0" applyAlignment="0" applyProtection="0"/>
    <xf numFmtId="0" fontId="87" fillId="84" borderId="123" applyNumberFormat="0" applyFont="0" applyAlignment="0" applyProtection="0"/>
    <xf numFmtId="0" fontId="102" fillId="68" borderId="121" applyNumberFormat="0" applyAlignment="0" applyProtection="0"/>
    <xf numFmtId="4" fontId="77" fillId="58" borderId="124">
      <alignment horizontal="right" vertical="center"/>
    </xf>
    <xf numFmtId="0" fontId="104" fillId="0" borderId="122" applyNumberFormat="0" applyFill="0" applyAlignment="0" applyProtection="0"/>
    <xf numFmtId="0" fontId="92" fillId="81" borderId="120" applyNumberFormat="0" applyAlignment="0" applyProtection="0"/>
    <xf numFmtId="0" fontId="87" fillId="84" borderId="123" applyNumberFormat="0" applyFont="0" applyAlignment="0" applyProtection="0"/>
    <xf numFmtId="0" fontId="10" fillId="84" borderId="123" applyNumberFormat="0" applyFont="0" applyAlignment="0" applyProtection="0"/>
    <xf numFmtId="0" fontId="87" fillId="84" borderId="123" applyNumberFormat="0" applyFont="0" applyAlignment="0" applyProtection="0"/>
    <xf numFmtId="0" fontId="96" fillId="81" borderId="121" applyNumberFormat="0" applyAlignment="0" applyProtection="0"/>
    <xf numFmtId="0" fontId="96" fillId="81" borderId="121" applyNumberFormat="0" applyAlignment="0" applyProtection="0"/>
    <xf numFmtId="0" fontId="96" fillId="81" borderId="121" applyNumberFormat="0" applyAlignment="0" applyProtection="0"/>
    <xf numFmtId="0" fontId="91" fillId="81" borderId="120" applyNumberFormat="0" applyAlignment="0" applyProtection="0"/>
    <xf numFmtId="4" fontId="47" fillId="61" borderId="124"/>
    <xf numFmtId="0" fontId="91" fillId="81" borderId="120" applyNumberFormat="0" applyAlignment="0" applyProtection="0"/>
    <xf numFmtId="0" fontId="104" fillId="0" borderId="122" applyNumberFormat="0" applyFill="0" applyAlignment="0" applyProtection="0"/>
    <xf numFmtId="0" fontId="96" fillId="81" borderId="121" applyNumberFormat="0" applyAlignment="0" applyProtection="0"/>
    <xf numFmtId="0" fontId="104" fillId="0" borderId="122" applyNumberFormat="0" applyFill="0" applyAlignment="0" applyProtection="0"/>
    <xf numFmtId="0" fontId="87" fillId="84" borderId="123" applyNumberFormat="0" applyFont="0" applyAlignment="0" applyProtection="0"/>
    <xf numFmtId="0" fontId="92" fillId="81" borderId="120" applyNumberFormat="0" applyAlignment="0" applyProtection="0"/>
    <xf numFmtId="0" fontId="95" fillId="81" borderId="121" applyNumberFormat="0" applyAlignment="0" applyProtection="0"/>
    <xf numFmtId="0" fontId="91" fillId="81" borderId="120" applyNumberFormat="0" applyAlignment="0" applyProtection="0"/>
    <xf numFmtId="0" fontId="87" fillId="84" borderId="123" applyNumberFormat="0" applyFont="0" applyAlignment="0" applyProtection="0"/>
    <xf numFmtId="0" fontId="91" fillId="81" borderId="120" applyNumberFormat="0" applyAlignment="0" applyProtection="0"/>
    <xf numFmtId="0" fontId="101" fillId="68" borderId="121" applyNumberFormat="0" applyAlignment="0" applyProtection="0"/>
    <xf numFmtId="0" fontId="77" fillId="59" borderId="124">
      <alignment horizontal="right" vertical="center"/>
    </xf>
    <xf numFmtId="0" fontId="91" fillId="81" borderId="120" applyNumberFormat="0" applyAlignment="0" applyProtection="0"/>
    <xf numFmtId="0" fontId="103" fillId="0" borderId="122" applyNumberFormat="0" applyFill="0" applyAlignment="0" applyProtection="0"/>
    <xf numFmtId="0" fontId="87" fillId="84" borderId="123" applyNumberFormat="0" applyFont="0" applyAlignment="0" applyProtection="0"/>
    <xf numFmtId="4" fontId="77" fillId="58" borderId="124">
      <alignment horizontal="right" vertical="center"/>
    </xf>
    <xf numFmtId="0" fontId="92" fillId="81" borderId="120" applyNumberFormat="0" applyAlignment="0" applyProtection="0"/>
    <xf numFmtId="4" fontId="77" fillId="58" borderId="124">
      <alignment horizontal="right" vertical="center"/>
    </xf>
    <xf numFmtId="0" fontId="104" fillId="0" borderId="122" applyNumberFormat="0" applyFill="0" applyAlignment="0" applyProtection="0"/>
    <xf numFmtId="0" fontId="92" fillId="81" borderId="120" applyNumberFormat="0" applyAlignment="0" applyProtection="0"/>
    <xf numFmtId="0" fontId="96" fillId="81" borderId="121"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104" fillId="0" borderId="122" applyNumberFormat="0" applyFill="0" applyAlignment="0" applyProtection="0"/>
    <xf numFmtId="0" fontId="101" fillId="68" borderId="121" applyNumberFormat="0" applyAlignment="0" applyProtection="0"/>
    <xf numFmtId="0" fontId="96" fillId="81" borderId="121" applyNumberFormat="0" applyAlignment="0" applyProtection="0"/>
    <xf numFmtId="0" fontId="104" fillId="0" borderId="122" applyNumberFormat="0" applyFill="0" applyAlignment="0" applyProtection="0"/>
    <xf numFmtId="0" fontId="96" fillId="81" borderId="121" applyNumberFormat="0" applyAlignment="0" applyProtection="0"/>
    <xf numFmtId="0" fontId="96" fillId="81" borderId="121" applyNumberFormat="0" applyAlignment="0" applyProtection="0"/>
    <xf numFmtId="0" fontId="104" fillId="0" borderId="122" applyNumberFormat="0" applyFill="0" applyAlignment="0" applyProtection="0"/>
    <xf numFmtId="0" fontId="101" fillId="68" borderId="121" applyNumberFormat="0" applyAlignment="0" applyProtection="0"/>
    <xf numFmtId="0" fontId="95" fillId="81" borderId="121" applyNumberFormat="0" applyAlignment="0" applyProtection="0"/>
    <xf numFmtId="0" fontId="103" fillId="0" borderId="122" applyNumberFormat="0" applyFill="0" applyAlignment="0" applyProtection="0"/>
    <xf numFmtId="0" fontId="101" fillId="68" borderId="121" applyNumberFormat="0" applyAlignment="0" applyProtection="0"/>
    <xf numFmtId="0" fontId="96" fillId="81" borderId="121" applyNumberFormat="0" applyAlignment="0" applyProtection="0"/>
    <xf numFmtId="0" fontId="96" fillId="81" borderId="121" applyNumberFormat="0" applyAlignment="0" applyProtection="0"/>
    <xf numFmtId="0" fontId="102" fillId="68" borderId="121" applyNumberFormat="0" applyAlignment="0" applyProtection="0"/>
    <xf numFmtId="0" fontId="101" fillId="68" borderId="121" applyNumberFormat="0" applyAlignment="0" applyProtection="0"/>
    <xf numFmtId="0" fontId="10" fillId="84" borderId="123" applyNumberFormat="0" applyFont="0" applyAlignment="0" applyProtection="0"/>
    <xf numFmtId="4" fontId="77" fillId="59" borderId="124">
      <alignment horizontal="right" vertical="center"/>
    </xf>
    <xf numFmtId="0" fontId="104" fillId="0" borderId="122" applyNumberFormat="0" applyFill="0" applyAlignment="0" applyProtection="0"/>
    <xf numFmtId="0" fontId="92" fillId="81" borderId="120" applyNumberFormat="0" applyAlignment="0" applyProtection="0"/>
    <xf numFmtId="0" fontId="104" fillId="0" borderId="122" applyNumberFormat="0" applyFill="0" applyAlignment="0" applyProtection="0"/>
    <xf numFmtId="4" fontId="77" fillId="58" borderId="124">
      <alignment horizontal="right" vertical="center"/>
    </xf>
    <xf numFmtId="0" fontId="96" fillId="81" borderId="121" applyNumberFormat="0" applyAlignment="0" applyProtection="0"/>
    <xf numFmtId="0" fontId="103" fillId="0" borderId="122" applyNumberFormat="0" applyFill="0" applyAlignment="0" applyProtection="0"/>
    <xf numFmtId="0" fontId="91" fillId="81" borderId="120" applyNumberFormat="0" applyAlignment="0" applyProtection="0"/>
    <xf numFmtId="0" fontId="96" fillId="81" borderId="121" applyNumberFormat="0" applyAlignment="0" applyProtection="0"/>
    <xf numFmtId="0" fontId="102" fillId="68" borderId="121" applyNumberFormat="0" applyAlignment="0" applyProtection="0"/>
    <xf numFmtId="0" fontId="104" fillId="0" borderId="122" applyNumberFormat="0" applyFill="0" applyAlignment="0" applyProtection="0"/>
    <xf numFmtId="0" fontId="103" fillId="0" borderId="122" applyNumberFormat="0" applyFill="0" applyAlignment="0" applyProtection="0"/>
    <xf numFmtId="0" fontId="91" fillId="81" borderId="120" applyNumberFormat="0" applyAlignment="0" applyProtection="0"/>
    <xf numFmtId="0" fontId="77" fillId="59" borderId="124">
      <alignment horizontal="right" vertical="center"/>
    </xf>
    <xf numFmtId="0" fontId="96" fillId="81" borderId="121" applyNumberFormat="0" applyAlignment="0" applyProtection="0"/>
    <xf numFmtId="0" fontId="95" fillId="81" borderId="121"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91" fillId="81" borderId="120" applyNumberFormat="0" applyAlignment="0" applyProtection="0"/>
    <xf numFmtId="0" fontId="96" fillId="81" borderId="121" applyNumberFormat="0" applyAlignment="0" applyProtection="0"/>
    <xf numFmtId="0" fontId="104" fillId="0" borderId="122" applyNumberFormat="0" applyFill="0" applyAlignment="0" applyProtection="0"/>
    <xf numFmtId="0" fontId="102" fillId="68" borderId="121" applyNumberFormat="0" applyAlignment="0" applyProtection="0"/>
    <xf numFmtId="0" fontId="91" fillId="81" borderId="120" applyNumberFormat="0" applyAlignment="0" applyProtection="0"/>
    <xf numFmtId="0" fontId="10" fillId="84" borderId="123" applyNumberFormat="0" applyFont="0" applyAlignment="0" applyProtection="0"/>
    <xf numFmtId="0" fontId="96" fillId="81" borderId="121" applyNumberFormat="0" applyAlignment="0" applyProtection="0"/>
    <xf numFmtId="0" fontId="10" fillId="84" borderId="123" applyNumberFormat="0" applyFont="0" applyAlignment="0" applyProtection="0"/>
    <xf numFmtId="0" fontId="102" fillId="68" borderId="121" applyNumberFormat="0" applyAlignment="0" applyProtection="0"/>
    <xf numFmtId="0" fontId="91" fillId="81" borderId="120" applyNumberFormat="0" applyAlignment="0" applyProtection="0"/>
    <xf numFmtId="0" fontId="92" fillId="81" borderId="120" applyNumberFormat="0" applyAlignment="0" applyProtection="0"/>
    <xf numFmtId="0" fontId="10" fillId="84" borderId="123" applyNumberFormat="0" applyFont="0" applyAlignment="0" applyProtection="0"/>
    <xf numFmtId="0" fontId="104" fillId="0" borderId="122" applyNumberFormat="0" applyFill="0" applyAlignment="0" applyProtection="0"/>
    <xf numFmtId="0" fontId="77" fillId="59" borderId="124">
      <alignment horizontal="right" vertical="center"/>
    </xf>
    <xf numFmtId="0" fontId="104" fillId="0" borderId="122" applyNumberFormat="0" applyFill="0" applyAlignment="0" applyProtection="0"/>
    <xf numFmtId="0" fontId="104" fillId="0" borderId="122" applyNumberFormat="0" applyFill="0" applyAlignment="0" applyProtection="0"/>
    <xf numFmtId="0" fontId="96" fillId="81" borderId="121" applyNumberFormat="0" applyAlignment="0" applyProtection="0"/>
    <xf numFmtId="0" fontId="104" fillId="0" borderId="122" applyNumberFormat="0" applyFill="0" applyAlignment="0" applyProtection="0"/>
    <xf numFmtId="0" fontId="101" fillId="68" borderId="121" applyNumberFormat="0" applyAlignment="0" applyProtection="0"/>
    <xf numFmtId="0" fontId="95" fillId="81" borderId="121" applyNumberFormat="0" applyAlignment="0" applyProtection="0"/>
    <xf numFmtId="0" fontId="103" fillId="0" borderId="122" applyNumberFormat="0" applyFill="0" applyAlignment="0" applyProtection="0"/>
    <xf numFmtId="0" fontId="91" fillId="81" borderId="120" applyNumberFormat="0" applyAlignment="0" applyProtection="0"/>
    <xf numFmtId="0" fontId="95" fillId="81" borderId="121" applyNumberFormat="0" applyAlignment="0" applyProtection="0"/>
    <xf numFmtId="0" fontId="96" fillId="81" borderId="121" applyNumberFormat="0" applyAlignment="0" applyProtection="0"/>
    <xf numFmtId="0" fontId="102" fillId="68" borderId="121" applyNumberFormat="0" applyAlignment="0" applyProtection="0"/>
    <xf numFmtId="0" fontId="96" fillId="81" borderId="121" applyNumberFormat="0" applyAlignment="0" applyProtection="0"/>
    <xf numFmtId="171" fontId="47" fillId="62" borderId="124" applyNumberFormat="0" applyFont="0" applyBorder="0" applyAlignment="0" applyProtection="0">
      <alignment horizontal="right" vertical="center"/>
    </xf>
    <xf numFmtId="0" fontId="77" fillId="59" borderId="124">
      <alignment horizontal="right" vertical="center"/>
    </xf>
    <xf numFmtId="0" fontId="92" fillId="81" borderId="120" applyNumberFormat="0" applyAlignment="0" applyProtection="0"/>
    <xf numFmtId="0" fontId="96" fillId="81" borderId="121" applyNumberFormat="0" applyAlignment="0" applyProtection="0"/>
    <xf numFmtId="0" fontId="91" fillId="81" borderId="120" applyNumberFormat="0" applyAlignment="0" applyProtection="0"/>
    <xf numFmtId="0" fontId="104" fillId="0" borderId="122" applyNumberFormat="0" applyFill="0" applyAlignment="0" applyProtection="0"/>
    <xf numFmtId="0" fontId="96" fillId="81" borderId="121" applyNumberFormat="0" applyAlignment="0" applyProtection="0"/>
    <xf numFmtId="0" fontId="91" fillId="81" borderId="120" applyNumberFormat="0" applyAlignment="0" applyProtection="0"/>
    <xf numFmtId="0" fontId="87" fillId="84" borderId="123" applyNumberFormat="0" applyFont="0" applyAlignment="0" applyProtection="0"/>
    <xf numFmtId="0" fontId="103" fillId="0" borderId="122" applyNumberFormat="0" applyFill="0" applyAlignment="0" applyProtection="0"/>
    <xf numFmtId="0" fontId="104" fillId="0" borderId="122" applyNumberFormat="0" applyFill="0" applyAlignment="0" applyProtection="0"/>
    <xf numFmtId="0" fontId="96" fillId="81" borderId="121" applyNumberFormat="0" applyAlignment="0" applyProtection="0"/>
    <xf numFmtId="0" fontId="78" fillId="58" borderId="124">
      <alignment horizontal="right" vertical="center"/>
    </xf>
    <xf numFmtId="0" fontId="91" fillId="81" borderId="120" applyNumberFormat="0" applyAlignment="0" applyProtection="0"/>
    <xf numFmtId="4" fontId="77" fillId="59" borderId="124">
      <alignment horizontal="right" vertical="center"/>
    </xf>
    <xf numFmtId="0" fontId="92" fillId="81" borderId="120" applyNumberFormat="0" applyAlignment="0" applyProtection="0"/>
    <xf numFmtId="0" fontId="92" fillId="81" borderId="120" applyNumberFormat="0" applyAlignment="0" applyProtection="0"/>
    <xf numFmtId="0" fontId="91" fillId="81" borderId="120" applyNumberFormat="0" applyAlignment="0" applyProtection="0"/>
    <xf numFmtId="0" fontId="102" fillId="68" borderId="121" applyNumberFormat="0" applyAlignment="0" applyProtection="0"/>
    <xf numFmtId="4" fontId="77" fillId="59" borderId="124">
      <alignment horizontal="right" vertical="center"/>
    </xf>
    <xf numFmtId="0" fontId="102" fillId="68" borderId="121" applyNumberFormat="0" applyAlignment="0" applyProtection="0"/>
    <xf numFmtId="0" fontId="102" fillId="68" borderId="121" applyNumberFormat="0" applyAlignment="0" applyProtection="0"/>
    <xf numFmtId="0" fontId="95" fillId="81" borderId="121" applyNumberFormat="0" applyAlignment="0" applyProtection="0"/>
    <xf numFmtId="0" fontId="102" fillId="68" borderId="121" applyNumberFormat="0" applyAlignment="0" applyProtection="0"/>
    <xf numFmtId="0" fontId="104" fillId="0" borderId="122" applyNumberFormat="0" applyFill="0" applyAlignment="0" applyProtection="0"/>
    <xf numFmtId="0" fontId="103" fillId="0" borderId="122" applyNumberFormat="0" applyFill="0" applyAlignment="0" applyProtection="0"/>
    <xf numFmtId="0" fontId="87" fillId="84" borderId="123" applyNumberFormat="0" applyFont="0" applyAlignment="0" applyProtection="0"/>
    <xf numFmtId="0" fontId="95" fillId="81" borderId="121" applyNumberFormat="0" applyAlignment="0" applyProtection="0"/>
    <xf numFmtId="0" fontId="102" fillId="68" borderId="121" applyNumberFormat="0" applyAlignment="0" applyProtection="0"/>
    <xf numFmtId="0" fontId="92" fillId="81" borderId="120" applyNumberFormat="0" applyAlignment="0" applyProtection="0"/>
    <xf numFmtId="0" fontId="102" fillId="68" borderId="121" applyNumberFormat="0" applyAlignment="0" applyProtection="0"/>
    <xf numFmtId="0" fontId="101" fillId="68" borderId="121" applyNumberFormat="0" applyAlignment="0" applyProtection="0"/>
    <xf numFmtId="4" fontId="78" fillId="58" borderId="124">
      <alignment horizontal="right" vertical="center"/>
    </xf>
    <xf numFmtId="0" fontId="91" fillId="81" borderId="120" applyNumberFormat="0" applyAlignment="0" applyProtection="0"/>
    <xf numFmtId="0" fontId="101" fillId="68" borderId="121" applyNumberFormat="0" applyAlignment="0" applyProtection="0"/>
    <xf numFmtId="0" fontId="104" fillId="0" borderId="122" applyNumberFormat="0" applyFill="0" applyAlignment="0" applyProtection="0"/>
    <xf numFmtId="0" fontId="91" fillId="81" borderId="120" applyNumberFormat="0" applyAlignment="0" applyProtection="0"/>
    <xf numFmtId="0" fontId="102" fillId="68" borderId="121" applyNumberFormat="0" applyAlignment="0" applyProtection="0"/>
    <xf numFmtId="0" fontId="95" fillId="81" borderId="121" applyNumberFormat="0" applyAlignment="0" applyProtection="0"/>
    <xf numFmtId="0" fontId="87" fillId="84" borderId="123" applyNumberFormat="0" applyFont="0" applyAlignment="0" applyProtection="0"/>
    <xf numFmtId="0" fontId="95" fillId="81" borderId="121" applyNumberFormat="0" applyAlignment="0" applyProtection="0"/>
    <xf numFmtId="0" fontId="96" fillId="81" borderId="121" applyNumberFormat="0" applyAlignment="0" applyProtection="0"/>
    <xf numFmtId="0" fontId="95" fillId="81" borderId="121" applyNumberFormat="0" applyAlignment="0" applyProtection="0"/>
    <xf numFmtId="0" fontId="103" fillId="0" borderId="122" applyNumberFormat="0" applyFill="0" applyAlignment="0" applyProtection="0"/>
    <xf numFmtId="0" fontId="87" fillId="84" borderId="123" applyNumberFormat="0" applyFont="0" applyAlignment="0" applyProtection="0"/>
    <xf numFmtId="0" fontId="92" fillId="81" borderId="120" applyNumberFormat="0" applyAlignment="0" applyProtection="0"/>
    <xf numFmtId="0" fontId="96" fillId="81" borderId="121" applyNumberFormat="0" applyAlignment="0" applyProtection="0"/>
    <xf numFmtId="0" fontId="102" fillId="68" borderId="121" applyNumberFormat="0" applyAlignment="0" applyProtection="0"/>
    <xf numFmtId="0" fontId="92" fillId="81" borderId="120" applyNumberFormat="0" applyAlignment="0" applyProtection="0"/>
    <xf numFmtId="0" fontId="101" fillId="68" borderId="121" applyNumberFormat="0" applyAlignment="0" applyProtection="0"/>
    <xf numFmtId="0" fontId="78" fillId="58" borderId="124">
      <alignment horizontal="right" vertical="center"/>
    </xf>
    <xf numFmtId="0" fontId="87" fillId="84" borderId="123" applyNumberFormat="0" applyFont="0" applyAlignment="0" applyProtection="0"/>
    <xf numFmtId="0" fontId="87" fillId="84" borderId="123" applyNumberFormat="0" applyFont="0" applyAlignment="0" applyProtection="0"/>
    <xf numFmtId="4" fontId="77" fillId="58" borderId="124">
      <alignment horizontal="right" vertical="center"/>
    </xf>
    <xf numFmtId="0" fontId="87" fillId="84" borderId="123" applyNumberFormat="0" applyFont="0" applyAlignment="0" applyProtection="0"/>
    <xf numFmtId="4" fontId="78" fillId="58" borderId="124">
      <alignment horizontal="right" vertical="center"/>
    </xf>
    <xf numFmtId="0" fontId="96" fillId="81" borderId="121" applyNumberFormat="0" applyAlignment="0" applyProtection="0"/>
    <xf numFmtId="0" fontId="87" fillId="84" borderId="123" applyNumberFormat="0" applyFont="0" applyAlignment="0" applyProtection="0"/>
    <xf numFmtId="4" fontId="77" fillId="58" borderId="124">
      <alignment horizontal="right" vertical="center"/>
    </xf>
    <xf numFmtId="0" fontId="96" fillId="81" borderId="121" applyNumberFormat="0" applyAlignment="0" applyProtection="0"/>
    <xf numFmtId="0" fontId="102" fillId="68" borderId="121" applyNumberFormat="0" applyAlignment="0" applyProtection="0"/>
    <xf numFmtId="4" fontId="77" fillId="59" borderId="124">
      <alignment horizontal="right" vertical="center"/>
    </xf>
    <xf numFmtId="0" fontId="103" fillId="0" borderId="122" applyNumberFormat="0" applyFill="0" applyAlignment="0" applyProtection="0"/>
    <xf numFmtId="0" fontId="103" fillId="0" borderId="122" applyNumberFormat="0" applyFill="0" applyAlignment="0" applyProtection="0"/>
    <xf numFmtId="0" fontId="78" fillId="58" borderId="124">
      <alignment horizontal="right" vertical="center"/>
    </xf>
    <xf numFmtId="0" fontId="78" fillId="58" borderId="124">
      <alignment horizontal="right" vertical="center"/>
    </xf>
    <xf numFmtId="0" fontId="102" fillId="68" borderId="121" applyNumberFormat="0" applyAlignment="0" applyProtection="0"/>
    <xf numFmtId="0" fontId="102" fillId="68" borderId="121" applyNumberFormat="0" applyAlignment="0" applyProtection="0"/>
    <xf numFmtId="0" fontId="92" fillId="81" borderId="120" applyNumberFormat="0" applyAlignment="0" applyProtection="0"/>
    <xf numFmtId="0" fontId="102" fillId="68" borderId="121" applyNumberFormat="0" applyAlignment="0" applyProtection="0"/>
    <xf numFmtId="4" fontId="47" fillId="0" borderId="124">
      <alignment horizontal="right" vertical="center"/>
    </xf>
    <xf numFmtId="4" fontId="47" fillId="0" borderId="124" applyFill="0" applyBorder="0" applyProtection="0">
      <alignment horizontal="right" vertical="center"/>
    </xf>
    <xf numFmtId="0" fontId="95" fillId="81" borderId="121" applyNumberFormat="0" applyAlignment="0" applyProtection="0"/>
    <xf numFmtId="0" fontId="96" fillId="81" borderId="121" applyNumberFormat="0" applyAlignment="0" applyProtection="0"/>
    <xf numFmtId="0" fontId="101" fillId="68" borderId="121" applyNumberFormat="0" applyAlignment="0" applyProtection="0"/>
    <xf numFmtId="0" fontId="102" fillId="68" borderId="121" applyNumberFormat="0" applyAlignment="0" applyProtection="0"/>
    <xf numFmtId="0" fontId="103" fillId="0" borderId="122" applyNumberFormat="0" applyFill="0" applyAlignment="0" applyProtection="0"/>
    <xf numFmtId="0" fontId="102" fillId="68" borderId="121" applyNumberFormat="0" applyAlignment="0" applyProtection="0"/>
    <xf numFmtId="0" fontId="103" fillId="0" borderId="122" applyNumberFormat="0" applyFill="0" applyAlignment="0" applyProtection="0"/>
    <xf numFmtId="4" fontId="78" fillId="58" borderId="124">
      <alignment horizontal="right" vertical="center"/>
    </xf>
    <xf numFmtId="0" fontId="92" fillId="81" borderId="120" applyNumberFormat="0" applyAlignment="0" applyProtection="0"/>
    <xf numFmtId="0" fontId="102" fillId="68" borderId="121" applyNumberFormat="0" applyAlignment="0" applyProtection="0"/>
    <xf numFmtId="0" fontId="95" fillId="81" borderId="121" applyNumberFormat="0" applyAlignment="0" applyProtection="0"/>
    <xf numFmtId="49" fontId="47" fillId="0" borderId="124" applyNumberFormat="0" applyFont="0" applyFill="0" applyBorder="0" applyProtection="0">
      <alignment horizontal="left" vertical="center" indent="2"/>
    </xf>
    <xf numFmtId="0" fontId="103" fillId="0" borderId="122" applyNumberFormat="0" applyFill="0" applyAlignment="0" applyProtection="0"/>
    <xf numFmtId="0" fontId="91" fillId="81" borderId="120" applyNumberFormat="0" applyAlignment="0" applyProtection="0"/>
    <xf numFmtId="0" fontId="101" fillId="68" borderId="121" applyNumberFormat="0" applyAlignment="0" applyProtection="0"/>
    <xf numFmtId="0" fontId="91" fillId="81" borderId="120"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102" fillId="68" borderId="121" applyNumberFormat="0" applyAlignment="0" applyProtection="0"/>
    <xf numFmtId="0" fontId="91" fillId="81" borderId="120" applyNumberFormat="0" applyAlignment="0" applyProtection="0"/>
    <xf numFmtId="4" fontId="77" fillId="59" borderId="124">
      <alignment horizontal="right" vertical="center"/>
    </xf>
    <xf numFmtId="0" fontId="95" fillId="81" borderId="121" applyNumberFormat="0" applyAlignment="0" applyProtection="0"/>
    <xf numFmtId="0" fontId="95" fillId="81" borderId="121" applyNumberFormat="0" applyAlignment="0" applyProtection="0"/>
    <xf numFmtId="0" fontId="96" fillId="81" borderId="121" applyNumberFormat="0" applyAlignment="0" applyProtection="0"/>
    <xf numFmtId="0" fontId="78" fillId="58" borderId="124">
      <alignment horizontal="right" vertical="center"/>
    </xf>
    <xf numFmtId="0" fontId="96" fillId="81" borderId="121" applyNumberFormat="0" applyAlignment="0" applyProtection="0"/>
    <xf numFmtId="0" fontId="104" fillId="0" borderId="122" applyNumberFormat="0" applyFill="0" applyAlignment="0" applyProtection="0"/>
    <xf numFmtId="0" fontId="10" fillId="84" borderId="123" applyNumberFormat="0" applyFont="0" applyAlignment="0" applyProtection="0"/>
    <xf numFmtId="0" fontId="87" fillId="84" borderId="123" applyNumberFormat="0" applyFont="0" applyAlignment="0" applyProtection="0"/>
    <xf numFmtId="0" fontId="103" fillId="0" borderId="122" applyNumberFormat="0" applyFill="0" applyAlignment="0" applyProtection="0"/>
    <xf numFmtId="0" fontId="101" fillId="68" borderId="121"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10" fillId="84" borderId="123" applyNumberFormat="0" applyFont="0" applyAlignment="0" applyProtection="0"/>
    <xf numFmtId="0" fontId="95" fillId="81" borderId="121" applyNumberFormat="0" applyAlignment="0" applyProtection="0"/>
    <xf numFmtId="0" fontId="95" fillId="81" borderId="121" applyNumberFormat="0" applyAlignment="0" applyProtection="0"/>
    <xf numFmtId="4" fontId="78" fillId="58" borderId="124">
      <alignment horizontal="right" vertical="center"/>
    </xf>
    <xf numFmtId="0" fontId="92" fillId="81" borderId="120" applyNumberFormat="0" applyAlignment="0" applyProtection="0"/>
    <xf numFmtId="0" fontId="87" fillId="84" borderId="123" applyNumberFormat="0" applyFont="0" applyAlignment="0" applyProtection="0"/>
    <xf numFmtId="0" fontId="87" fillId="84" borderId="123" applyNumberFormat="0" applyFont="0" applyAlignment="0" applyProtection="0"/>
    <xf numFmtId="0" fontId="104" fillId="0" borderId="122" applyNumberFormat="0" applyFill="0" applyAlignment="0" applyProtection="0"/>
    <xf numFmtId="0" fontId="87" fillId="84" borderId="123" applyNumberFormat="0" applyFont="0" applyAlignment="0" applyProtection="0"/>
    <xf numFmtId="0" fontId="91" fillId="81" borderId="120" applyNumberFormat="0" applyAlignment="0" applyProtection="0"/>
    <xf numFmtId="0" fontId="91" fillId="81" borderId="120" applyNumberFormat="0" applyAlignment="0" applyProtection="0"/>
    <xf numFmtId="0" fontId="10" fillId="84" borderId="123" applyNumberFormat="0" applyFont="0" applyAlignment="0" applyProtection="0"/>
    <xf numFmtId="0" fontId="103" fillId="0" borderId="122" applyNumberFormat="0" applyFill="0" applyAlignment="0" applyProtection="0"/>
    <xf numFmtId="0" fontId="92" fillId="81" borderId="120" applyNumberFormat="0" applyAlignment="0" applyProtection="0"/>
    <xf numFmtId="0" fontId="91" fillId="81" borderId="120" applyNumberFormat="0" applyAlignment="0" applyProtection="0"/>
    <xf numFmtId="0" fontId="87" fillId="84" borderId="123" applyNumberFormat="0" applyFont="0" applyAlignment="0" applyProtection="0"/>
    <xf numFmtId="0" fontId="95" fillId="81" borderId="121" applyNumberFormat="0" applyAlignment="0" applyProtection="0"/>
    <xf numFmtId="0" fontId="87" fillId="84" borderId="123" applyNumberFormat="0" applyFont="0" applyAlignment="0" applyProtection="0"/>
    <xf numFmtId="0" fontId="103" fillId="0" borderId="122" applyNumberFormat="0" applyFill="0" applyAlignment="0" applyProtection="0"/>
    <xf numFmtId="0" fontId="96" fillId="81" borderId="121" applyNumberFormat="0" applyAlignment="0" applyProtection="0"/>
    <xf numFmtId="0" fontId="104" fillId="0" borderId="122" applyNumberFormat="0" applyFill="0" applyAlignment="0" applyProtection="0"/>
    <xf numFmtId="0" fontId="95" fillId="81" borderId="121" applyNumberFormat="0" applyAlignment="0" applyProtection="0"/>
    <xf numFmtId="0" fontId="10" fillId="84" borderId="123" applyNumberFormat="0" applyFont="0" applyAlignment="0" applyProtection="0"/>
    <xf numFmtId="0" fontId="96" fillId="81" borderId="121" applyNumberFormat="0" applyAlignment="0" applyProtection="0"/>
    <xf numFmtId="0" fontId="103" fillId="0" borderId="122" applyNumberFormat="0" applyFill="0" applyAlignment="0" applyProtection="0"/>
    <xf numFmtId="0" fontId="77" fillId="58" borderId="124">
      <alignment horizontal="right" vertical="center"/>
    </xf>
    <xf numFmtId="0" fontId="95" fillId="81" borderId="121" applyNumberFormat="0" applyAlignment="0" applyProtection="0"/>
    <xf numFmtId="0" fontId="96" fillId="81" borderId="121" applyNumberFormat="0" applyAlignment="0" applyProtection="0"/>
    <xf numFmtId="0" fontId="96" fillId="81" borderId="121" applyNumberFormat="0" applyAlignment="0" applyProtection="0"/>
    <xf numFmtId="0" fontId="92" fillId="81" borderId="120" applyNumberFormat="0" applyAlignment="0" applyProtection="0"/>
    <xf numFmtId="0" fontId="102" fillId="68" borderId="121" applyNumberFormat="0" applyAlignment="0" applyProtection="0"/>
    <xf numFmtId="4" fontId="77" fillId="59" borderId="124">
      <alignment horizontal="right" vertical="center"/>
    </xf>
    <xf numFmtId="171" fontId="47" fillId="62" borderId="124" applyNumberFormat="0" applyFont="0" applyBorder="0" applyAlignment="0" applyProtection="0">
      <alignment horizontal="right" vertical="center"/>
    </xf>
    <xf numFmtId="0" fontId="92" fillId="81" borderId="120" applyNumberFormat="0" applyAlignment="0" applyProtection="0"/>
    <xf numFmtId="0" fontId="102" fillId="68" borderId="121" applyNumberFormat="0" applyAlignment="0" applyProtection="0"/>
    <xf numFmtId="0" fontId="77" fillId="58" borderId="124">
      <alignment horizontal="right" vertical="center"/>
    </xf>
    <xf numFmtId="0" fontId="78" fillId="58" borderId="124">
      <alignment horizontal="right" vertical="center"/>
    </xf>
    <xf numFmtId="49" fontId="47" fillId="0" borderId="124" applyNumberFormat="0" applyFont="0" applyFill="0" applyBorder="0" applyProtection="0">
      <alignment horizontal="left" vertical="center" indent="2"/>
    </xf>
    <xf numFmtId="0" fontId="102" fillId="68" borderId="121" applyNumberFormat="0" applyAlignment="0" applyProtection="0"/>
    <xf numFmtId="4" fontId="47" fillId="0" borderId="124" applyFill="0" applyBorder="0" applyProtection="0">
      <alignment horizontal="right" vertical="center"/>
    </xf>
    <xf numFmtId="0" fontId="96" fillId="81" borderId="121" applyNumberFormat="0" applyAlignment="0" applyProtection="0"/>
    <xf numFmtId="0" fontId="102" fillId="68" borderId="121" applyNumberFormat="0" applyAlignment="0" applyProtection="0"/>
    <xf numFmtId="0" fontId="10" fillId="84" borderId="123" applyNumberFormat="0" applyFont="0" applyAlignment="0" applyProtection="0"/>
    <xf numFmtId="0" fontId="101" fillId="68" borderId="121" applyNumberFormat="0" applyAlignment="0" applyProtection="0"/>
    <xf numFmtId="4" fontId="78" fillId="58" borderId="124">
      <alignment horizontal="right" vertical="center"/>
    </xf>
    <xf numFmtId="0" fontId="102" fillId="68" borderId="121" applyNumberFormat="0" applyAlignment="0" applyProtection="0"/>
    <xf numFmtId="0" fontId="92" fillId="81" borderId="120" applyNumberFormat="0" applyAlignment="0" applyProtection="0"/>
    <xf numFmtId="49" fontId="47" fillId="0" borderId="124" applyNumberFormat="0" applyFont="0" applyFill="0" applyBorder="0" applyProtection="0">
      <alignment horizontal="left" vertical="center" indent="2"/>
    </xf>
    <xf numFmtId="0" fontId="96" fillId="81" borderId="121" applyNumberFormat="0" applyAlignment="0" applyProtection="0"/>
    <xf numFmtId="0" fontId="102" fillId="68" borderId="121" applyNumberFormat="0" applyAlignment="0" applyProtection="0"/>
    <xf numFmtId="0" fontId="102" fillId="68" borderId="121" applyNumberFormat="0" applyAlignment="0" applyProtection="0"/>
    <xf numFmtId="0" fontId="91" fillId="81" borderId="120" applyNumberFormat="0" applyAlignment="0" applyProtection="0"/>
    <xf numFmtId="0" fontId="96" fillId="81" borderId="121" applyNumberFormat="0" applyAlignment="0" applyProtection="0"/>
    <xf numFmtId="0" fontId="92" fillId="81" borderId="120" applyNumberFormat="0" applyAlignment="0" applyProtection="0"/>
    <xf numFmtId="0" fontId="103" fillId="0" borderId="122" applyNumberFormat="0" applyFill="0" applyAlignment="0" applyProtection="0"/>
    <xf numFmtId="0" fontId="91" fillId="81" borderId="120" applyNumberFormat="0" applyAlignment="0" applyProtection="0"/>
    <xf numFmtId="4" fontId="77" fillId="58" borderId="124">
      <alignment horizontal="right" vertical="center"/>
    </xf>
    <xf numFmtId="0" fontId="96" fillId="81" borderId="121" applyNumberFormat="0" applyAlignment="0" applyProtection="0"/>
    <xf numFmtId="0" fontId="95" fillId="81" borderId="121" applyNumberFormat="0" applyAlignment="0" applyProtection="0"/>
    <xf numFmtId="0" fontId="92" fillId="81" borderId="120" applyNumberFormat="0" applyAlignment="0" applyProtection="0"/>
    <xf numFmtId="0" fontId="96" fillId="81" borderId="121" applyNumberFormat="0" applyAlignment="0" applyProtection="0"/>
    <xf numFmtId="0" fontId="92" fillId="81" borderId="120" applyNumberFormat="0" applyAlignment="0" applyProtection="0"/>
    <xf numFmtId="0" fontId="91" fillId="81" borderId="120" applyNumberFormat="0" applyAlignment="0" applyProtection="0"/>
    <xf numFmtId="0" fontId="104" fillId="0" borderId="122" applyNumberFormat="0" applyFill="0" applyAlignment="0" applyProtection="0"/>
    <xf numFmtId="0" fontId="101" fillId="68" borderId="121" applyNumberFormat="0" applyAlignment="0" applyProtection="0"/>
    <xf numFmtId="0" fontId="102" fillId="68" borderId="121" applyNumberFormat="0" applyAlignment="0" applyProtection="0"/>
    <xf numFmtId="0" fontId="101" fillId="68" borderId="121" applyNumberFormat="0" applyAlignment="0" applyProtection="0"/>
    <xf numFmtId="0" fontId="91" fillId="81" borderId="120" applyNumberFormat="0" applyAlignment="0" applyProtection="0"/>
    <xf numFmtId="0" fontId="91" fillId="81" borderId="120" applyNumberFormat="0" applyAlignment="0" applyProtection="0"/>
    <xf numFmtId="4" fontId="77" fillId="58" borderId="124">
      <alignment horizontal="right" vertical="center"/>
    </xf>
    <xf numFmtId="0" fontId="102" fillId="68" borderId="121" applyNumberFormat="0" applyAlignment="0" applyProtection="0"/>
    <xf numFmtId="49" fontId="47" fillId="0" borderId="124" applyNumberFormat="0" applyFont="0" applyFill="0" applyBorder="0" applyProtection="0">
      <alignment horizontal="left" vertical="center" indent="2"/>
    </xf>
    <xf numFmtId="0" fontId="77" fillId="58" borderId="124">
      <alignment horizontal="right" vertical="center"/>
    </xf>
    <xf numFmtId="0" fontId="96" fillId="81" borderId="121" applyNumberFormat="0" applyAlignment="0" applyProtection="0"/>
    <xf numFmtId="0" fontId="102" fillId="68" borderId="121" applyNumberFormat="0" applyAlignment="0" applyProtection="0"/>
    <xf numFmtId="0" fontId="96" fillId="81" borderId="121" applyNumberFormat="0" applyAlignment="0" applyProtection="0"/>
    <xf numFmtId="4" fontId="78" fillId="58" borderId="124">
      <alignment horizontal="right" vertical="center"/>
    </xf>
    <xf numFmtId="0" fontId="102" fillId="68" borderId="121" applyNumberFormat="0" applyAlignment="0" applyProtection="0"/>
    <xf numFmtId="0" fontId="104" fillId="0" borderId="122" applyNumberFormat="0" applyFill="0" applyAlignment="0" applyProtection="0"/>
    <xf numFmtId="0" fontId="91" fillId="81" borderId="120" applyNumberFormat="0" applyAlignment="0" applyProtection="0"/>
    <xf numFmtId="0" fontId="77" fillId="58" borderId="124">
      <alignment horizontal="right" vertical="center"/>
    </xf>
    <xf numFmtId="0" fontId="95" fillId="81" borderId="121" applyNumberFormat="0" applyAlignment="0" applyProtection="0"/>
    <xf numFmtId="0" fontId="87" fillId="84" borderId="123" applyNumberFormat="0" applyFont="0" applyAlignment="0" applyProtection="0"/>
    <xf numFmtId="0" fontId="96" fillId="81" borderId="121" applyNumberFormat="0" applyAlignment="0" applyProtection="0"/>
    <xf numFmtId="0" fontId="95" fillId="81" borderId="121" applyNumberFormat="0" applyAlignment="0" applyProtection="0"/>
    <xf numFmtId="0" fontId="96" fillId="81" borderId="121" applyNumberFormat="0" applyAlignment="0" applyProtection="0"/>
    <xf numFmtId="0" fontId="104" fillId="0" borderId="122" applyNumberFormat="0" applyFill="0" applyAlignment="0" applyProtection="0"/>
    <xf numFmtId="0" fontId="102" fillId="68" borderId="121" applyNumberFormat="0" applyAlignment="0" applyProtection="0"/>
    <xf numFmtId="0" fontId="101" fillId="68" borderId="121" applyNumberFormat="0" applyAlignment="0" applyProtection="0"/>
    <xf numFmtId="0" fontId="102" fillId="68" borderId="121" applyNumberFormat="0" applyAlignment="0" applyProtection="0"/>
    <xf numFmtId="0" fontId="96" fillId="81" borderId="121" applyNumberFormat="0" applyAlignment="0" applyProtection="0"/>
    <xf numFmtId="0" fontId="77" fillId="59" borderId="124">
      <alignment horizontal="right" vertical="center"/>
    </xf>
    <xf numFmtId="0" fontId="78" fillId="58" borderId="124">
      <alignment horizontal="right" vertical="center"/>
    </xf>
    <xf numFmtId="0" fontId="95" fillId="81" borderId="121" applyNumberFormat="0" applyAlignment="0" applyProtection="0"/>
    <xf numFmtId="0" fontId="103" fillId="0" borderId="122" applyNumberFormat="0" applyFill="0" applyAlignment="0" applyProtection="0"/>
    <xf numFmtId="4" fontId="77" fillId="58" borderId="124">
      <alignment horizontal="right" vertical="center"/>
    </xf>
    <xf numFmtId="0" fontId="102" fillId="68" borderId="121" applyNumberFormat="0" applyAlignment="0" applyProtection="0"/>
    <xf numFmtId="0" fontId="102" fillId="68" borderId="121" applyNumberFormat="0" applyAlignment="0" applyProtection="0"/>
    <xf numFmtId="0" fontId="10" fillId="84" borderId="123" applyNumberFormat="0" applyFont="0" applyAlignment="0" applyProtection="0"/>
    <xf numFmtId="0" fontId="102" fillId="68" borderId="121" applyNumberFormat="0" applyAlignment="0" applyProtection="0"/>
    <xf numFmtId="0" fontId="104" fillId="0" borderId="122" applyNumberFormat="0" applyFill="0" applyAlignment="0" applyProtection="0"/>
    <xf numFmtId="0" fontId="101" fillId="68" borderId="121" applyNumberFormat="0" applyAlignment="0" applyProtection="0"/>
    <xf numFmtId="0" fontId="96" fillId="81" borderId="121" applyNumberFormat="0" applyAlignment="0" applyProtection="0"/>
    <xf numFmtId="0" fontId="102" fillId="68" borderId="121" applyNumberFormat="0" applyAlignment="0" applyProtection="0"/>
    <xf numFmtId="0" fontId="92" fillId="81" borderId="120" applyNumberFormat="0" applyAlignment="0" applyProtection="0"/>
    <xf numFmtId="0" fontId="104" fillId="0" borderId="122" applyNumberFormat="0" applyFill="0" applyAlignment="0" applyProtection="0"/>
    <xf numFmtId="0" fontId="104" fillId="0" borderId="122" applyNumberFormat="0" applyFill="0" applyAlignment="0" applyProtection="0"/>
    <xf numFmtId="0" fontId="101" fillId="68" borderId="121" applyNumberFormat="0" applyAlignment="0" applyProtection="0"/>
    <xf numFmtId="49" fontId="47" fillId="0" borderId="124" applyNumberFormat="0" applyFont="0" applyFill="0" applyBorder="0" applyProtection="0">
      <alignment horizontal="left" vertical="center" indent="2"/>
    </xf>
    <xf numFmtId="0" fontId="103" fillId="0" borderId="122" applyNumberFormat="0" applyFill="0" applyAlignment="0" applyProtection="0"/>
    <xf numFmtId="0" fontId="102" fillId="68" borderId="121" applyNumberFormat="0" applyAlignment="0" applyProtection="0"/>
    <xf numFmtId="0" fontId="102" fillId="68" borderId="121" applyNumberFormat="0" applyAlignment="0" applyProtection="0"/>
    <xf numFmtId="0" fontId="96" fillId="81" borderId="121" applyNumberFormat="0" applyAlignment="0" applyProtection="0"/>
    <xf numFmtId="4" fontId="78" fillId="58" borderId="124">
      <alignment horizontal="right" vertical="center"/>
    </xf>
    <xf numFmtId="0" fontId="104" fillId="0" borderId="122" applyNumberFormat="0" applyFill="0" applyAlignment="0" applyProtection="0"/>
    <xf numFmtId="4" fontId="78" fillId="58" borderId="124">
      <alignment horizontal="right" vertical="center"/>
    </xf>
    <xf numFmtId="4" fontId="77" fillId="59" borderId="124">
      <alignment horizontal="right" vertical="center"/>
    </xf>
    <xf numFmtId="0" fontId="102" fillId="68" borderId="121" applyNumberFormat="0" applyAlignment="0" applyProtection="0"/>
    <xf numFmtId="0" fontId="87" fillId="84" borderId="123" applyNumberFormat="0" applyFont="0" applyAlignment="0" applyProtection="0"/>
    <xf numFmtId="0" fontId="101" fillId="68" borderId="121" applyNumberFormat="0" applyAlignment="0" applyProtection="0"/>
    <xf numFmtId="4" fontId="78" fillId="58" borderId="124">
      <alignment horizontal="right" vertical="center"/>
    </xf>
    <xf numFmtId="0" fontId="92" fillId="81" borderId="120" applyNumberFormat="0" applyAlignment="0" applyProtection="0"/>
    <xf numFmtId="0" fontId="103" fillId="0" borderId="122" applyNumberFormat="0" applyFill="0" applyAlignment="0" applyProtection="0"/>
    <xf numFmtId="0" fontId="92" fillId="81" borderId="120" applyNumberFormat="0" applyAlignment="0" applyProtection="0"/>
    <xf numFmtId="0" fontId="87" fillId="84" borderId="123" applyNumberFormat="0" applyFont="0" applyAlignment="0" applyProtection="0"/>
    <xf numFmtId="0" fontId="103" fillId="0" borderId="122" applyNumberFormat="0" applyFill="0" applyAlignment="0" applyProtection="0"/>
    <xf numFmtId="0" fontId="104" fillId="0" borderId="122" applyNumberFormat="0" applyFill="0" applyAlignment="0" applyProtection="0"/>
    <xf numFmtId="0" fontId="104" fillId="0" borderId="122" applyNumberFormat="0" applyFill="0" applyAlignment="0" applyProtection="0"/>
    <xf numFmtId="0" fontId="104" fillId="0" borderId="122" applyNumberFormat="0" applyFill="0" applyAlignment="0" applyProtection="0"/>
    <xf numFmtId="0" fontId="96" fillId="81" borderId="121" applyNumberFormat="0" applyAlignment="0" applyProtection="0"/>
    <xf numFmtId="0" fontId="78" fillId="58" borderId="124">
      <alignment horizontal="right" vertical="center"/>
    </xf>
    <xf numFmtId="0" fontId="96" fillId="81" borderId="121" applyNumberFormat="0" applyAlignment="0" applyProtection="0"/>
    <xf numFmtId="0" fontId="102" fillId="68" borderId="121" applyNumberFormat="0" applyAlignment="0" applyProtection="0"/>
    <xf numFmtId="0" fontId="95" fillId="81" borderId="121" applyNumberFormat="0" applyAlignment="0" applyProtection="0"/>
    <xf numFmtId="0" fontId="92" fillId="81" borderId="120" applyNumberFormat="0" applyAlignment="0" applyProtection="0"/>
    <xf numFmtId="0" fontId="96" fillId="81" borderId="121" applyNumberFormat="0" applyAlignment="0" applyProtection="0"/>
    <xf numFmtId="0" fontId="92" fillId="81" borderId="120" applyNumberFormat="0" applyAlignment="0" applyProtection="0"/>
    <xf numFmtId="0" fontId="96" fillId="81" borderId="121" applyNumberFormat="0" applyAlignment="0" applyProtection="0"/>
    <xf numFmtId="0" fontId="104" fillId="0" borderId="122" applyNumberFormat="0" applyFill="0" applyAlignment="0" applyProtection="0"/>
    <xf numFmtId="0" fontId="95" fillId="81" borderId="121" applyNumberFormat="0" applyAlignment="0" applyProtection="0"/>
    <xf numFmtId="4" fontId="77" fillId="58" borderId="124">
      <alignment horizontal="right" vertical="center"/>
    </xf>
    <xf numFmtId="0" fontId="47" fillId="61" borderId="124"/>
    <xf numFmtId="0" fontId="104" fillId="0" borderId="122" applyNumberFormat="0" applyFill="0" applyAlignment="0" applyProtection="0"/>
    <xf numFmtId="0" fontId="102" fillId="68" borderId="121" applyNumberFormat="0" applyAlignment="0" applyProtection="0"/>
    <xf numFmtId="0" fontId="92" fillId="81" borderId="120" applyNumberFormat="0" applyAlignment="0" applyProtection="0"/>
    <xf numFmtId="0" fontId="103" fillId="0" borderId="122" applyNumberFormat="0" applyFill="0" applyAlignment="0" applyProtection="0"/>
    <xf numFmtId="0" fontId="91" fillId="81" borderId="120" applyNumberFormat="0" applyAlignment="0" applyProtection="0"/>
    <xf numFmtId="0" fontId="95" fillId="81" borderId="121" applyNumberFormat="0" applyAlignment="0" applyProtection="0"/>
    <xf numFmtId="0" fontId="87" fillId="84" borderId="123" applyNumberFormat="0" applyFont="0" applyAlignment="0" applyProtection="0"/>
    <xf numFmtId="0" fontId="104" fillId="0" borderId="122" applyNumberFormat="0" applyFill="0" applyAlignment="0" applyProtection="0"/>
    <xf numFmtId="0" fontId="91" fillId="81" borderId="120" applyNumberFormat="0" applyAlignment="0" applyProtection="0"/>
    <xf numFmtId="0" fontId="102" fillId="68" borderId="121" applyNumberFormat="0" applyAlignment="0" applyProtection="0"/>
    <xf numFmtId="0" fontId="92" fillId="81" borderId="120" applyNumberFormat="0" applyAlignment="0" applyProtection="0"/>
    <xf numFmtId="0" fontId="91" fillId="81" borderId="120" applyNumberFormat="0" applyAlignment="0" applyProtection="0"/>
    <xf numFmtId="0" fontId="101" fillId="68" borderId="121" applyNumberFormat="0" applyAlignment="0" applyProtection="0"/>
    <xf numFmtId="0" fontId="87" fillId="84" borderId="123" applyNumberFormat="0" applyFont="0" applyAlignment="0" applyProtection="0"/>
    <xf numFmtId="0" fontId="102" fillId="68" borderId="121" applyNumberFormat="0" applyAlignment="0" applyProtection="0"/>
    <xf numFmtId="0" fontId="87" fillId="84" borderId="123" applyNumberFormat="0" applyFont="0" applyAlignment="0" applyProtection="0"/>
    <xf numFmtId="0" fontId="96" fillId="81" borderId="121" applyNumberFormat="0" applyAlignment="0" applyProtection="0"/>
    <xf numFmtId="0" fontId="92" fillId="81" borderId="120" applyNumberFormat="0" applyAlignment="0" applyProtection="0"/>
    <xf numFmtId="0" fontId="87" fillId="84" borderId="123" applyNumberFormat="0" applyFont="0" applyAlignment="0" applyProtection="0"/>
    <xf numFmtId="4" fontId="78" fillId="58" borderId="124">
      <alignment horizontal="right" vertical="center"/>
    </xf>
    <xf numFmtId="0" fontId="102" fillId="68" borderId="121" applyNumberFormat="0" applyAlignment="0" applyProtection="0"/>
    <xf numFmtId="4" fontId="77" fillId="59" borderId="124">
      <alignment horizontal="right" vertical="center"/>
    </xf>
    <xf numFmtId="4" fontId="77" fillId="59" borderId="124">
      <alignment horizontal="right" vertical="center"/>
    </xf>
    <xf numFmtId="0" fontId="91" fillId="81" borderId="120" applyNumberFormat="0" applyAlignment="0" applyProtection="0"/>
    <xf numFmtId="0" fontId="95" fillId="81" borderId="121" applyNumberFormat="0" applyAlignment="0" applyProtection="0"/>
    <xf numFmtId="4" fontId="47" fillId="0" borderId="124" applyFill="0" applyBorder="0" applyProtection="0">
      <alignment horizontal="right" vertical="center"/>
    </xf>
    <xf numFmtId="0" fontId="91" fillId="81" borderId="120" applyNumberFormat="0" applyAlignment="0" applyProtection="0"/>
    <xf numFmtId="0" fontId="96" fillId="81" borderId="121" applyNumberFormat="0" applyAlignment="0" applyProtection="0"/>
    <xf numFmtId="0" fontId="87" fillId="84" borderId="123" applyNumberFormat="0" applyFont="0" applyAlignment="0" applyProtection="0"/>
    <xf numFmtId="0" fontId="92" fillId="81" borderId="120" applyNumberFormat="0" applyAlignment="0" applyProtection="0"/>
    <xf numFmtId="0" fontId="87" fillId="84" borderId="123" applyNumberFormat="0" applyFont="0" applyAlignment="0" applyProtection="0"/>
    <xf numFmtId="0" fontId="95" fillId="81" borderId="121" applyNumberFormat="0" applyAlignment="0" applyProtection="0"/>
    <xf numFmtId="0" fontId="96" fillId="81" borderId="121" applyNumberFormat="0" applyAlignment="0" applyProtection="0"/>
    <xf numFmtId="0" fontId="104" fillId="0" borderId="122" applyNumberFormat="0" applyFill="0" applyAlignment="0" applyProtection="0"/>
    <xf numFmtId="0" fontId="96" fillId="81" borderId="121" applyNumberFormat="0" applyAlignment="0" applyProtection="0"/>
    <xf numFmtId="0" fontId="102" fillId="68" borderId="121" applyNumberFormat="0" applyAlignment="0" applyProtection="0"/>
    <xf numFmtId="0" fontId="87" fillId="84" borderId="123" applyNumberFormat="0" applyFont="0" applyAlignment="0" applyProtection="0"/>
    <xf numFmtId="0" fontId="96" fillId="81" borderId="121" applyNumberFormat="0" applyAlignment="0" applyProtection="0"/>
    <xf numFmtId="49" fontId="47" fillId="0" borderId="124" applyNumberFormat="0" applyFont="0" applyFill="0" applyBorder="0" applyProtection="0">
      <alignment horizontal="left" vertical="center" indent="2"/>
    </xf>
    <xf numFmtId="0" fontId="102" fillId="68" borderId="121" applyNumberFormat="0" applyAlignment="0" applyProtection="0"/>
    <xf numFmtId="0" fontId="77" fillId="58" borderId="124">
      <alignment horizontal="right" vertical="center"/>
    </xf>
    <xf numFmtId="0" fontId="92" fillId="81" borderId="120" applyNumberFormat="0" applyAlignment="0" applyProtection="0"/>
    <xf numFmtId="0" fontId="102" fillId="68" borderId="121" applyNumberFormat="0" applyAlignment="0" applyProtection="0"/>
    <xf numFmtId="0" fontId="101" fillId="68" borderId="121" applyNumberFormat="0" applyAlignment="0" applyProtection="0"/>
    <xf numFmtId="0" fontId="102" fillId="68" borderId="121" applyNumberFormat="0" applyAlignment="0" applyProtection="0"/>
    <xf numFmtId="0" fontId="77" fillId="59" borderId="124">
      <alignment horizontal="right" vertical="center"/>
    </xf>
    <xf numFmtId="0" fontId="102" fillId="68" borderId="121" applyNumberFormat="0" applyAlignment="0" applyProtection="0"/>
    <xf numFmtId="0" fontId="96" fillId="81" borderId="121" applyNumberFormat="0" applyAlignment="0" applyProtection="0"/>
    <xf numFmtId="0" fontId="77" fillId="58" borderId="124">
      <alignment horizontal="right" vertical="center"/>
    </xf>
    <xf numFmtId="0" fontId="92" fillId="81" borderId="120" applyNumberFormat="0" applyAlignment="0" applyProtection="0"/>
    <xf numFmtId="0" fontId="77" fillId="58" borderId="124">
      <alignment horizontal="right" vertical="center"/>
    </xf>
    <xf numFmtId="0" fontId="101" fillId="68" borderId="121" applyNumberFormat="0" applyAlignment="0" applyProtection="0"/>
    <xf numFmtId="0" fontId="133" fillId="0" borderId="124" applyFill="0" applyBorder="0">
      <alignment vertical="center"/>
    </xf>
    <xf numFmtId="0" fontId="2" fillId="0" borderId="0"/>
    <xf numFmtId="0" fontId="2" fillId="0" borderId="0"/>
    <xf numFmtId="4" fontId="47" fillId="61" borderId="129"/>
    <xf numFmtId="4" fontId="47" fillId="61" borderId="129"/>
    <xf numFmtId="4" fontId="47" fillId="61" borderId="129"/>
    <xf numFmtId="4" fontId="47" fillId="61" borderId="129"/>
    <xf numFmtId="4" fontId="47" fillId="61" borderId="129"/>
    <xf numFmtId="4" fontId="47" fillId="61" borderId="129"/>
    <xf numFmtId="0" fontId="47" fillId="0" borderId="129">
      <alignment horizontal="right" vertical="center"/>
    </xf>
    <xf numFmtId="171" fontId="47" fillId="62" borderId="129" applyNumberFormat="0" applyFont="0" applyBorder="0" applyAlignment="0" applyProtection="0">
      <alignment horizontal="righ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 fontId="47" fillId="0" borderId="129">
      <alignment horizontal="right" vertical="center"/>
    </xf>
    <xf numFmtId="4" fontId="47" fillId="0" borderId="129">
      <alignment horizontal="right" vertical="center"/>
    </xf>
    <xf numFmtId="171" fontId="47" fillId="62" borderId="129" applyNumberFormat="0" applyFont="0" applyBorder="0" applyAlignment="0" applyProtection="0">
      <alignment horizontal="right" vertical="center"/>
    </xf>
    <xf numFmtId="0" fontId="47" fillId="0" borderId="129" applyNumberFormat="0" applyFill="0" applyAlignment="0" applyProtection="0"/>
    <xf numFmtId="4" fontId="47" fillId="0" borderId="129">
      <alignment horizontal="right" vertical="center"/>
    </xf>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4" fontId="47" fillId="61" borderId="129"/>
    <xf numFmtId="4" fontId="47" fillId="61" borderId="129"/>
    <xf numFmtId="4" fontId="47" fillId="61" borderId="129"/>
    <xf numFmtId="4" fontId="47" fillId="61" borderId="129"/>
    <xf numFmtId="4" fontId="47" fillId="61" borderId="129"/>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0" fontId="47" fillId="0" borderId="129">
      <alignment horizontal="right" vertical="center"/>
    </xf>
    <xf numFmtId="0" fontId="47" fillId="0" borderId="129">
      <alignment horizontal="right" vertical="center"/>
    </xf>
    <xf numFmtId="0" fontId="47" fillId="0" borderId="129">
      <alignment horizontal="right" vertical="center"/>
    </xf>
    <xf numFmtId="0" fontId="47" fillId="0" borderId="129">
      <alignment horizontal="right" vertical="center"/>
    </xf>
    <xf numFmtId="0" fontId="47" fillId="0" borderId="129">
      <alignment horizontal="right" vertical="center"/>
    </xf>
    <xf numFmtId="0" fontId="47" fillId="0" borderId="129">
      <alignment horizontal="right" vertical="center"/>
    </xf>
    <xf numFmtId="4" fontId="47" fillId="0" borderId="129">
      <alignment horizontal="right" vertical="center"/>
    </xf>
    <xf numFmtId="4" fontId="47" fillId="0" borderId="129">
      <alignment horizontal="right" vertical="center"/>
    </xf>
    <xf numFmtId="4" fontId="47" fillId="0" borderId="129">
      <alignment horizontal="right" vertical="center"/>
    </xf>
    <xf numFmtId="4" fontId="47" fillId="0" borderId="129">
      <alignment horizontal="right" vertical="center"/>
    </xf>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4" fontId="47" fillId="61" borderId="129"/>
    <xf numFmtId="0" fontId="47" fillId="61" borderId="129"/>
    <xf numFmtId="49" fontId="76" fillId="0" borderId="129" applyNumberFormat="0" applyFill="0" applyBorder="0" applyProtection="0">
      <alignment horizontal="left" vertical="center"/>
    </xf>
    <xf numFmtId="4" fontId="47" fillId="0" borderId="129" applyFill="0" applyBorder="0" applyProtection="0">
      <alignment horizontal="right" vertical="center"/>
    </xf>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4" fontId="47" fillId="0" borderId="129">
      <alignment horizontal="right" vertical="center"/>
    </xf>
    <xf numFmtId="0" fontId="47" fillId="0" borderId="129">
      <alignment horizontal="right" vertical="center"/>
    </xf>
    <xf numFmtId="0" fontId="47" fillId="0" borderId="129">
      <alignment horizontal="right" vertical="center"/>
    </xf>
    <xf numFmtId="4" fontId="47" fillId="0" borderId="129">
      <alignment horizontal="right" vertical="center"/>
    </xf>
    <xf numFmtId="0" fontId="47" fillId="0" borderId="129">
      <alignment horizontal="right" vertical="center"/>
    </xf>
    <xf numFmtId="0" fontId="47" fillId="0" borderId="129">
      <alignment horizontal="right" vertical="center"/>
    </xf>
    <xf numFmtId="0" fontId="47" fillId="0" borderId="129">
      <alignment horizontal="right" vertical="center"/>
    </xf>
    <xf numFmtId="0" fontId="47" fillId="0" borderId="129">
      <alignment horizontal="right" vertical="center"/>
    </xf>
    <xf numFmtId="4" fontId="47" fillId="0" borderId="129">
      <alignment horizontal="right" vertical="center"/>
    </xf>
    <xf numFmtId="4" fontId="47" fillId="0" borderId="129">
      <alignment horizontal="right" vertical="center"/>
    </xf>
    <xf numFmtId="4" fontId="47" fillId="0" borderId="129">
      <alignment horizontal="right" vertical="center"/>
    </xf>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33" fillId="0" borderId="129" applyFill="0" applyBorder="0">
      <alignment vertical="center"/>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1" fillId="0" borderId="0"/>
    <xf numFmtId="0" fontId="1" fillId="0" borderId="0"/>
    <xf numFmtId="168" fontId="1" fillId="0" borderId="0" applyFont="0" applyFill="0" applyBorder="0" applyAlignment="0" applyProtection="0"/>
    <xf numFmtId="0" fontId="1" fillId="0" borderId="0"/>
    <xf numFmtId="9" fontId="1" fillId="0" borderId="0" applyFont="0" applyFill="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33" borderId="5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92" fillId="81" borderId="125" applyNumberFormat="0" applyAlignment="0" applyProtection="0"/>
    <xf numFmtId="9" fontId="1" fillId="0" borderId="0" applyFont="0" applyFill="0" applyBorder="0" applyAlignment="0" applyProtection="0"/>
    <xf numFmtId="0" fontId="92" fillId="81" borderId="125" applyNumberFormat="0" applyAlignment="0" applyProtection="0"/>
    <xf numFmtId="4" fontId="77" fillId="59" borderId="129">
      <alignment horizontal="right" vertical="center"/>
    </xf>
    <xf numFmtId="0" fontId="95" fillId="81" borderId="126" applyNumberFormat="0" applyAlignment="0" applyProtection="0"/>
    <xf numFmtId="0" fontId="1" fillId="33" borderId="54"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02" fillId="68" borderId="126" applyNumberFormat="0" applyAlignment="0" applyProtection="0"/>
    <xf numFmtId="0" fontId="1" fillId="51" borderId="0" applyNumberFormat="0" applyBorder="0" applyAlignment="0" applyProtection="0"/>
    <xf numFmtId="0" fontId="1" fillId="52" borderId="0" applyNumberFormat="0" applyBorder="0" applyAlignment="0" applyProtection="0"/>
    <xf numFmtId="0" fontId="102" fillId="68" borderId="126" applyNumberFormat="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168" fontId="1" fillId="0" borderId="0" applyFont="0" applyFill="0" applyBorder="0" applyAlignment="0" applyProtection="0"/>
    <xf numFmtId="0" fontId="96" fillId="81" borderId="126" applyNumberFormat="0" applyAlignment="0" applyProtection="0"/>
    <xf numFmtId="0" fontId="101" fillId="68"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77" fillId="59" borderId="129">
      <alignment horizontal="right" vertical="center"/>
    </xf>
    <xf numFmtId="0" fontId="103" fillId="0" borderId="127" applyNumberFormat="0" applyFill="0" applyAlignment="0" applyProtection="0"/>
    <xf numFmtId="0" fontId="96"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92" fillId="81" borderId="125" applyNumberFormat="0" applyAlignment="0" applyProtection="0"/>
    <xf numFmtId="0" fontId="95" fillId="81" borderId="126" applyNumberFormat="0" applyAlignment="0" applyProtection="0"/>
    <xf numFmtId="0" fontId="91" fillId="81" borderId="125" applyNumberFormat="0" applyAlignment="0" applyProtection="0"/>
    <xf numFmtId="0" fontId="101" fillId="68" borderId="126" applyNumberFormat="0" applyAlignment="0" applyProtection="0"/>
    <xf numFmtId="0" fontId="78" fillId="58" borderId="129">
      <alignment horizontal="right" vertical="center"/>
    </xf>
    <xf numFmtId="0" fontId="104" fillId="0" borderId="127" applyNumberFormat="0" applyFill="0" applyAlignment="0" applyProtection="0"/>
    <xf numFmtId="0" fontId="96" fillId="81" borderId="126" applyNumberFormat="0" applyAlignment="0" applyProtection="0"/>
    <xf numFmtId="0" fontId="1" fillId="33" borderId="54" applyNumberFormat="0" applyFont="0" applyAlignment="0" applyProtection="0"/>
    <xf numFmtId="0" fontId="47" fillId="0" borderId="129" applyNumberFormat="0" applyFill="0" applyAlignment="0" applyProtection="0"/>
    <xf numFmtId="0" fontId="92" fillId="81" borderId="125" applyNumberFormat="0" applyAlignment="0" applyProtection="0"/>
    <xf numFmtId="0" fontId="95" fillId="81" borderId="126" applyNumberFormat="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4" fontId="77" fillId="59" borderId="129">
      <alignment horizontal="right" vertical="center"/>
    </xf>
    <xf numFmtId="0" fontId="96" fillId="81"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101" fillId="68" borderId="126" applyNumberFormat="0" applyAlignment="0" applyProtection="0"/>
    <xf numFmtId="0" fontId="91"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101" fillId="68" borderId="126" applyNumberFormat="0" applyAlignment="0" applyProtection="0"/>
    <xf numFmtId="0" fontId="101" fillId="68" borderId="126" applyNumberFormat="0" applyAlignment="0" applyProtection="0"/>
    <xf numFmtId="0" fontId="95" fillId="81" borderId="126" applyNumberFormat="0" applyAlignment="0" applyProtection="0"/>
    <xf numFmtId="168" fontId="1" fillId="0" borderId="0" applyFont="0" applyFill="0" applyBorder="0" applyAlignment="0" applyProtection="0"/>
    <xf numFmtId="0" fontId="102" fillId="68" borderId="126" applyNumberFormat="0" applyAlignment="0" applyProtection="0"/>
    <xf numFmtId="0" fontId="87" fillId="84" borderId="128" applyNumberFormat="0" applyFont="0" applyAlignment="0" applyProtection="0"/>
    <xf numFmtId="0" fontId="92" fillId="81" borderId="125" applyNumberFormat="0" applyAlignment="0" applyProtection="0"/>
    <xf numFmtId="168" fontId="1" fillId="0" borderId="0" applyFont="0" applyFill="0" applyBorder="0" applyAlignment="0" applyProtection="0"/>
    <xf numFmtId="0" fontId="133" fillId="0" borderId="129" applyFill="0" applyBorder="0">
      <alignment vertical="center"/>
    </xf>
    <xf numFmtId="0" fontId="77" fillId="58" borderId="129">
      <alignment horizontal="right" vertical="center"/>
    </xf>
    <xf numFmtId="0" fontId="91" fillId="81" borderId="125" applyNumberFormat="0" applyAlignment="0" applyProtection="0"/>
    <xf numFmtId="0" fontId="103"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1" fillId="0" borderId="0"/>
    <xf numFmtId="0" fontId="103" fillId="0" borderId="127" applyNumberFormat="0" applyFill="0" applyAlignment="0" applyProtection="0"/>
    <xf numFmtId="0" fontId="96" fillId="81" borderId="126" applyNumberFormat="0" applyAlignment="0" applyProtection="0"/>
    <xf numFmtId="0" fontId="91" fillId="81" borderId="125" applyNumberFormat="0" applyAlignment="0" applyProtection="0"/>
    <xf numFmtId="0" fontId="103" fillId="0" borderId="127" applyNumberFormat="0" applyFill="0" applyAlignment="0" applyProtection="0"/>
    <xf numFmtId="0" fontId="102" fillId="68" borderId="126" applyNumberForma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3" fillId="0" borderId="127" applyNumberFormat="0" applyFill="0" applyAlignment="0" applyProtection="0"/>
    <xf numFmtId="0" fontId="103"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104"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91" fillId="81" borderId="125" applyNumberFormat="0" applyAlignment="0" applyProtection="0"/>
    <xf numFmtId="0" fontId="101" fillId="68" borderId="126" applyNumberFormat="0" applyAlignment="0" applyProtection="0"/>
    <xf numFmtId="0" fontId="101" fillId="68" borderId="126"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8" fillId="58" borderId="129">
      <alignment horizontal="right" vertical="center"/>
    </xf>
    <xf numFmtId="0" fontId="77" fillId="58" borderId="129">
      <alignment horizontal="right" vertical="center"/>
    </xf>
    <xf numFmtId="0" fontId="87" fillId="84" borderId="128" applyNumberFormat="0" applyFont="0" applyAlignment="0" applyProtection="0"/>
    <xf numFmtId="0" fontId="77" fillId="59" borderId="129">
      <alignment horizontal="right" vertical="center"/>
    </xf>
    <xf numFmtId="0" fontId="96" fillId="81" borderId="126" applyNumberFormat="0" applyAlignment="0" applyProtection="0"/>
    <xf numFmtId="0" fontId="101" fillId="68" borderId="126" applyNumberFormat="0" applyAlignment="0" applyProtection="0"/>
    <xf numFmtId="0" fontId="77" fillId="58" borderId="129">
      <alignment horizontal="right" vertical="center"/>
    </xf>
    <xf numFmtId="0" fontId="95" fillId="81" borderId="126" applyNumberFormat="0" applyAlignment="0" applyProtection="0"/>
    <xf numFmtId="0" fontId="91" fillId="81" borderId="125" applyNumberFormat="0" applyAlignment="0" applyProtection="0"/>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104" fillId="0" borderId="127" applyNumberFormat="0" applyFill="0" applyAlignment="0" applyProtection="0"/>
    <xf numFmtId="49" fontId="76" fillId="0" borderId="129" applyNumberFormat="0" applyFill="0" applyBorder="0" applyProtection="0">
      <alignment horizontal="left" vertical="center"/>
    </xf>
    <xf numFmtId="4" fontId="78" fillId="58" borderId="129">
      <alignment horizontal="right" vertical="center"/>
    </xf>
    <xf numFmtId="0" fontId="10" fillId="84" borderId="128" applyNumberFormat="0" applyFont="0" applyAlignment="0" applyProtection="0"/>
    <xf numFmtId="0" fontId="102" fillId="68"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49" fontId="76" fillId="0" borderId="129" applyNumberFormat="0" applyFill="0" applyBorder="0" applyProtection="0">
      <alignment horizontal="left" vertical="center"/>
    </xf>
    <xf numFmtId="0" fontId="77" fillId="59" borderId="129">
      <alignment horizontal="right" vertical="center"/>
    </xf>
    <xf numFmtId="0" fontId="91" fillId="81" borderId="125" applyNumberFormat="0" applyAlignment="0" applyProtection="0"/>
    <xf numFmtId="0" fontId="95" fillId="81" borderId="126" applyNumberFormat="0" applyAlignment="0" applyProtection="0"/>
    <xf numFmtId="0" fontId="103" fillId="0" borderId="127" applyNumberFormat="0" applyFill="0" applyAlignment="0" applyProtection="0"/>
    <xf numFmtId="4" fontId="77" fillId="58" borderId="129">
      <alignment horizontal="right" vertical="center"/>
    </xf>
    <xf numFmtId="0" fontId="1" fillId="0" borderId="0"/>
    <xf numFmtId="0" fontId="1" fillId="0" borderId="0"/>
    <xf numFmtId="0" fontId="1" fillId="0" borderId="0"/>
    <xf numFmtId="0" fontId="1" fillId="0" borderId="0"/>
    <xf numFmtId="0" fontId="1" fillId="0" borderId="0"/>
    <xf numFmtId="0" fontId="87" fillId="84" borderId="128" applyNumberFormat="0" applyFont="0" applyAlignment="0" applyProtection="0"/>
    <xf numFmtId="0" fontId="1" fillId="0" borderId="0"/>
    <xf numFmtId="0" fontId="1" fillId="0" borderId="0"/>
    <xf numFmtId="0" fontId="77" fillId="59" borderId="129">
      <alignment horizontal="right" vertical="center"/>
    </xf>
    <xf numFmtId="0" fontId="10" fillId="84" borderId="128" applyNumberFormat="0" applyFont="0" applyAlignment="0" applyProtection="0"/>
    <xf numFmtId="0" fontId="96" fillId="81" borderId="126" applyNumberFormat="0" applyAlignment="0" applyProtection="0"/>
    <xf numFmtId="4" fontId="78" fillId="58" borderId="129">
      <alignment horizontal="right" vertical="center"/>
    </xf>
    <xf numFmtId="0" fontId="104"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 fillId="0" borderId="0"/>
    <xf numFmtId="0" fontId="101"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95" fillId="81" borderId="126" applyNumberFormat="0" applyAlignment="0" applyProtection="0"/>
    <xf numFmtId="0" fontId="102" fillId="68" borderId="126" applyNumberFormat="0" applyAlignment="0" applyProtection="0"/>
    <xf numFmtId="0" fontId="77" fillId="59" borderId="129">
      <alignment horizontal="right" vertical="center"/>
    </xf>
    <xf numFmtId="0" fontId="101"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92" fillId="81" borderId="125" applyNumberFormat="0" applyAlignment="0" applyProtection="0"/>
    <xf numFmtId="9" fontId="1" fillId="0" borderId="0" applyFont="0" applyFill="0" applyBorder="0" applyAlignment="0" applyProtection="0"/>
    <xf numFmtId="0" fontId="102" fillId="68" borderId="126" applyNumberFormat="0" applyAlignment="0" applyProtection="0"/>
    <xf numFmtId="0" fontId="104" fillId="0" borderId="127" applyNumberFormat="0" applyFill="0" applyAlignment="0" applyProtection="0"/>
    <xf numFmtId="0" fontId="77" fillId="59" borderId="129">
      <alignment horizontal="right" vertical="center"/>
    </xf>
    <xf numFmtId="0" fontId="103" fillId="0" borderId="127" applyNumberFormat="0" applyFill="0" applyAlignment="0" applyProtection="0"/>
    <xf numFmtId="0" fontId="95" fillId="81" borderId="126" applyNumberFormat="0" applyAlignment="0" applyProtection="0"/>
    <xf numFmtId="0" fontId="104" fillId="0" borderId="127" applyNumberFormat="0" applyFill="0" applyAlignment="0" applyProtection="0"/>
    <xf numFmtId="0" fontId="47" fillId="61" borderId="129"/>
    <xf numFmtId="0" fontId="10" fillId="84" borderId="128" applyNumberFormat="0" applyFont="0" applyAlignment="0" applyProtection="0"/>
    <xf numFmtId="0" fontId="95"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10" fillId="84" borderId="128" applyNumberFormat="0" applyFont="0" applyAlignment="0" applyProtection="0"/>
    <xf numFmtId="0" fontId="78" fillId="58" borderId="129">
      <alignment horizontal="right" vertical="center"/>
    </xf>
    <xf numFmtId="0" fontId="77" fillId="59" borderId="129">
      <alignment horizontal="right" vertical="center"/>
    </xf>
    <xf numFmtId="0" fontId="96" fillId="81" borderId="126" applyNumberFormat="0" applyAlignment="0" applyProtection="0"/>
    <xf numFmtId="0" fontId="77" fillId="59" borderId="129">
      <alignment horizontal="right" vertical="center"/>
    </xf>
    <xf numFmtId="4" fontId="77" fillId="59" borderId="129">
      <alignment horizontal="right" vertical="center"/>
    </xf>
    <xf numFmtId="0" fontId="78" fillId="58" borderId="129">
      <alignment horizontal="right" vertical="center"/>
    </xf>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104"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91" fillId="81" borderId="125" applyNumberFormat="0" applyAlignment="0" applyProtection="0"/>
    <xf numFmtId="0" fontId="95" fillId="81" borderId="126" applyNumberFormat="0" applyAlignment="0" applyProtection="0"/>
    <xf numFmtId="0" fontId="92" fillId="81" borderId="125" applyNumberFormat="0" applyAlignment="0" applyProtection="0"/>
    <xf numFmtId="0" fontId="92" fillId="81" borderId="125" applyNumberFormat="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 fontId="77" fillId="59" borderId="129">
      <alignment horizontal="right" vertical="center"/>
    </xf>
    <xf numFmtId="168"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0" fontId="104" fillId="0" borderId="127" applyNumberFormat="0" applyFill="0" applyAlignment="0" applyProtection="0"/>
    <xf numFmtId="0" fontId="87" fillId="84" borderId="128" applyNumberFormat="0" applyFont="0" applyAlignment="0" applyProtection="0"/>
    <xf numFmtId="0" fontId="103" fillId="0" borderId="127" applyNumberFormat="0" applyFill="0" applyAlignment="0" applyProtection="0"/>
    <xf numFmtId="0" fontId="102" fillId="68" borderId="126" applyNumberFormat="0" applyAlignment="0" applyProtection="0"/>
    <xf numFmtId="0" fontId="87" fillId="84" borderId="128" applyNumberFormat="0" applyFont="0" applyAlignment="0" applyProtection="0"/>
    <xf numFmtId="0" fontId="47" fillId="61" borderId="129"/>
    <xf numFmtId="0" fontId="10" fillId="84" borderId="128" applyNumberFormat="0" applyFont="0" applyAlignment="0" applyProtection="0"/>
    <xf numFmtId="0" fontId="1" fillId="0" borderId="0"/>
    <xf numFmtId="0" fontId="1" fillId="0" borderId="0"/>
    <xf numFmtId="0" fontId="95" fillId="81" borderId="126" applyNumberFormat="0" applyAlignment="0" applyProtection="0"/>
    <xf numFmtId="0" fontId="87" fillId="84" borderId="128" applyNumberFormat="0" applyFont="0" applyAlignment="0" applyProtection="0"/>
    <xf numFmtId="4" fontId="77" fillId="59" borderId="129">
      <alignment horizontal="right" vertical="center"/>
    </xf>
    <xf numFmtId="0" fontId="103" fillId="0" borderId="127" applyNumberFormat="0" applyFill="0" applyAlignment="0" applyProtection="0"/>
    <xf numFmtId="0" fontId="101" fillId="68" borderId="126" applyNumberFormat="0" applyAlignment="0" applyProtection="0"/>
    <xf numFmtId="0" fontId="91" fillId="81" borderId="125" applyNumberFormat="0" applyAlignment="0" applyProtection="0"/>
    <xf numFmtId="9" fontId="1" fillId="0" borderId="0" applyFont="0" applyFill="0" applyBorder="0" applyAlignment="0" applyProtection="0"/>
    <xf numFmtId="0" fontId="102" fillId="68" borderId="126" applyNumberFormat="0" applyAlignment="0" applyProtection="0"/>
    <xf numFmtId="9" fontId="1" fillId="0" borderId="0" applyFont="0" applyFill="0" applyBorder="0" applyAlignment="0" applyProtection="0"/>
    <xf numFmtId="0" fontId="10"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91"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103"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10" fillId="84" borderId="128" applyNumberFormat="0" applyFont="0" applyAlignment="0" applyProtection="0"/>
    <xf numFmtId="4" fontId="77" fillId="59" borderId="129">
      <alignment horizontal="right" vertical="center"/>
    </xf>
    <xf numFmtId="4" fontId="77" fillId="59" borderId="129">
      <alignment horizontal="right" vertical="center"/>
    </xf>
    <xf numFmtId="0" fontId="96" fillId="81" borderId="126"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95" fillId="81" borderId="126" applyNumberFormat="0" applyAlignment="0" applyProtection="0"/>
    <xf numFmtId="0" fontId="77" fillId="58" borderId="129">
      <alignment horizontal="right" vertical="center"/>
    </xf>
    <xf numFmtId="0" fontId="104" fillId="0" borderId="127" applyNumberFormat="0" applyFill="0" applyAlignment="0" applyProtection="0"/>
    <xf numFmtId="0" fontId="104" fillId="0" borderId="127" applyNumberFormat="0" applyFill="0" applyAlignment="0" applyProtection="0"/>
    <xf numFmtId="0" fontId="10" fillId="84" borderId="128" applyNumberFormat="0" applyFont="0" applyAlignment="0" applyProtection="0"/>
    <xf numFmtId="4" fontId="77" fillId="59" borderId="129">
      <alignment horizontal="right" vertical="center"/>
    </xf>
    <xf numFmtId="0" fontId="96" fillId="81"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77" fillId="59" borderId="129">
      <alignment horizontal="right" vertical="center"/>
    </xf>
    <xf numFmtId="0" fontId="95"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92" fillId="81" borderId="125" applyNumberFormat="0" applyAlignment="0" applyProtection="0"/>
    <xf numFmtId="4" fontId="77" fillId="58" borderId="129">
      <alignment horizontal="right" vertical="center"/>
    </xf>
    <xf numFmtId="0" fontId="92" fillId="81" borderId="125" applyNumberFormat="0" applyAlignment="0" applyProtection="0"/>
    <xf numFmtId="0" fontId="101" fillId="68" borderId="126" applyNumberFormat="0" applyAlignment="0" applyProtection="0"/>
    <xf numFmtId="0" fontId="104" fillId="0" borderId="127" applyNumberFormat="0" applyFill="0" applyAlignment="0" applyProtection="0"/>
    <xf numFmtId="4" fontId="78" fillId="58" borderId="129">
      <alignment horizontal="right" vertical="center"/>
    </xf>
    <xf numFmtId="0" fontId="10" fillId="84" borderId="128" applyNumberFormat="0" applyFont="0" applyAlignment="0" applyProtection="0"/>
    <xf numFmtId="0" fontId="101"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77" fillId="59" borderId="129">
      <alignment horizontal="right" vertical="center"/>
    </xf>
    <xf numFmtId="0" fontId="95" fillId="81"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103" fillId="0" borderId="127" applyNumberFormat="0" applyFill="0" applyAlignment="0" applyProtection="0"/>
    <xf numFmtId="0" fontId="78" fillId="58" borderId="129">
      <alignment horizontal="right" vertical="center"/>
    </xf>
    <xf numFmtId="0" fontId="96"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171" fontId="47" fillId="62" borderId="129" applyNumberFormat="0" applyFont="0" applyBorder="0" applyAlignment="0" applyProtection="0">
      <alignment horizontal="right" vertical="center"/>
    </xf>
    <xf numFmtId="0" fontId="92" fillId="81" borderId="125" applyNumberFormat="0" applyAlignment="0" applyProtection="0"/>
    <xf numFmtId="0" fontId="104" fillId="0" borderId="127" applyNumberFormat="0" applyFill="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102" fillId="68" borderId="126" applyNumberFormat="0" applyAlignment="0" applyProtection="0"/>
    <xf numFmtId="4" fontId="77" fillId="59" borderId="129">
      <alignment horizontal="right" vertical="center"/>
    </xf>
    <xf numFmtId="0" fontId="91" fillId="81" borderId="125" applyNumberFormat="0" applyAlignment="0" applyProtection="0"/>
    <xf numFmtId="0" fontId="96" fillId="81" borderId="126" applyNumberFormat="0" applyAlignment="0" applyProtection="0"/>
    <xf numFmtId="0" fontId="95" fillId="81" borderId="126" applyNumberFormat="0" applyAlignment="0" applyProtection="0"/>
    <xf numFmtId="4" fontId="77" fillId="59" borderId="129">
      <alignment horizontal="right" vertical="center"/>
    </xf>
    <xf numFmtId="0" fontId="104" fillId="0" borderId="127" applyNumberFormat="0" applyFill="0" applyAlignment="0" applyProtection="0"/>
    <xf numFmtId="0" fontId="78" fillId="58" borderId="129">
      <alignment horizontal="right" vertical="center"/>
    </xf>
    <xf numFmtId="0" fontId="77" fillId="58" borderId="129">
      <alignment horizontal="right" vertical="center"/>
    </xf>
    <xf numFmtId="0" fontId="77" fillId="59" borderId="129">
      <alignment horizontal="right" vertical="center"/>
    </xf>
    <xf numFmtId="0" fontId="91" fillId="81" borderId="125" applyNumberFormat="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77" fillId="59" borderId="129">
      <alignment horizontal="right" vertical="center"/>
    </xf>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6"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 fillId="84" borderId="128" applyNumberFormat="0" applyFont="0" applyAlignment="0" applyProtection="0"/>
    <xf numFmtId="0" fontId="10" fillId="84" borderId="128" applyNumberFormat="0" applyFon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87" fillId="84" borderId="128" applyNumberFormat="0" applyFont="0" applyAlignment="0" applyProtection="0"/>
    <xf numFmtId="0" fontId="91" fillId="81" borderId="125" applyNumberFormat="0" applyAlignment="0" applyProtection="0"/>
    <xf numFmtId="0" fontId="77" fillId="59" borderId="129">
      <alignment horizontal="right" vertical="center"/>
    </xf>
    <xf numFmtId="0" fontId="101"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102" fillId="68" borderId="126" applyNumberFormat="0" applyAlignment="0" applyProtection="0"/>
    <xf numFmtId="0" fontId="78" fillId="58" borderId="129">
      <alignment horizontal="right" vertical="center"/>
    </xf>
    <xf numFmtId="0" fontId="78" fillId="58" borderId="129">
      <alignment horizontal="right" vertical="center"/>
    </xf>
    <xf numFmtId="0" fontId="92" fillId="81" borderId="125" applyNumberFormat="0" applyAlignment="0" applyProtection="0"/>
    <xf numFmtId="0" fontId="87" fillId="84" borderId="128" applyNumberFormat="0" applyFont="0" applyAlignment="0" applyProtection="0"/>
    <xf numFmtId="0" fontId="96" fillId="81" borderId="126" applyNumberFormat="0" applyAlignment="0" applyProtection="0"/>
    <xf numFmtId="0" fontId="104" fillId="0" borderId="127" applyNumberFormat="0" applyFill="0" applyAlignment="0" applyProtection="0"/>
    <xf numFmtId="4" fontId="77" fillId="58" borderId="129">
      <alignment horizontal="right" vertical="center"/>
    </xf>
    <xf numFmtId="0" fontId="95" fillId="81" borderId="126" applyNumberFormat="0" applyAlignment="0" applyProtection="0"/>
    <xf numFmtId="0" fontId="101"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4" fontId="47" fillId="61" borderId="129"/>
    <xf numFmtId="0" fontId="104"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95"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78" fillId="58" borderId="129">
      <alignment horizontal="right" vertical="center"/>
    </xf>
    <xf numFmtId="4" fontId="77" fillId="58" borderId="129">
      <alignment horizontal="right" vertical="center"/>
    </xf>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95"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47" fillId="61" borderId="129"/>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96" fillId="81" borderId="126" applyNumberFormat="0" applyAlignment="0" applyProtection="0"/>
    <xf numFmtId="4" fontId="47" fillId="0" borderId="129">
      <alignment horizontal="right" vertical="center"/>
    </xf>
    <xf numFmtId="0" fontId="96"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10"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92" fillId="81" borderId="125" applyNumberFormat="0" applyAlignment="0" applyProtection="0"/>
    <xf numFmtId="0" fontId="77" fillId="59" borderId="129">
      <alignment horizontal="right" vertical="center"/>
    </xf>
    <xf numFmtId="0" fontId="104" fillId="0" borderId="127" applyNumberFormat="0" applyFill="0" applyAlignment="0" applyProtection="0"/>
    <xf numFmtId="0" fontId="92" fillId="81" borderId="125" applyNumberFormat="0" applyAlignment="0" applyProtection="0"/>
    <xf numFmtId="0" fontId="10" fillId="84" borderId="128" applyNumberFormat="0" applyFont="0" applyAlignment="0" applyProtection="0"/>
    <xf numFmtId="49" fontId="47" fillId="0" borderId="129" applyNumberFormat="0" applyFont="0" applyFill="0" applyBorder="0" applyProtection="0">
      <alignment horizontal="left" vertical="center" indent="2"/>
    </xf>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47" fillId="0" borderId="129" applyNumberFormat="0" applyFill="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77" fillId="59" borderId="129">
      <alignment horizontal="right" vertical="center"/>
    </xf>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1" fillId="68" borderId="126" applyNumberFormat="0" applyAlignment="0" applyProtection="0"/>
    <xf numFmtId="0" fontId="1" fillId="0" borderId="0"/>
    <xf numFmtId="0" fontId="101" fillId="68" borderId="12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1" fillId="68" borderId="126" applyNumberFormat="0" applyAlignment="0" applyProtection="0"/>
    <xf numFmtId="0" fontId="1" fillId="0" borderId="0"/>
    <xf numFmtId="0" fontId="1" fillId="0" borderId="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4" fontId="78" fillId="58" borderId="129">
      <alignment horizontal="right" vertical="center"/>
    </xf>
    <xf numFmtId="0" fontId="104" fillId="0" borderId="127" applyNumberFormat="0" applyFill="0" applyAlignment="0" applyProtection="0"/>
    <xf numFmtId="0" fontId="10" fillId="84" borderId="128" applyNumberFormat="0" applyFont="0" applyAlignment="0" applyProtection="0"/>
    <xf numFmtId="0" fontId="96" fillId="81" borderId="126" applyNumberFormat="0" applyAlignment="0" applyProtection="0"/>
    <xf numFmtId="0" fontId="87" fillId="84" borderId="128" applyNumberFormat="0" applyFont="0" applyAlignment="0" applyProtection="0"/>
    <xf numFmtId="0" fontId="1" fillId="0" borderId="0"/>
    <xf numFmtId="0" fontId="101" fillId="68"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4" fontId="77" fillId="58" borderId="129">
      <alignment horizontal="right" vertical="center"/>
    </xf>
    <xf numFmtId="0" fontId="87" fillId="84" borderId="128" applyNumberFormat="0" applyFont="0" applyAlignment="0" applyProtection="0"/>
    <xf numFmtId="0" fontId="103"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4" fontId="77" fillId="58" borderId="129">
      <alignment horizontal="right" vertical="center"/>
    </xf>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77" fillId="59" borderId="129">
      <alignment horizontal="right" vertical="center"/>
    </xf>
    <xf numFmtId="0" fontId="47" fillId="0" borderId="129">
      <alignment horizontal="right" vertical="center"/>
    </xf>
    <xf numFmtId="0" fontId="102"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6" fillId="81"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47" fillId="0" borderId="129" applyNumberFormat="0" applyFill="0" applyAlignment="0" applyProtection="0"/>
    <xf numFmtId="0" fontId="1" fillId="0" borderId="0"/>
    <xf numFmtId="0" fontId="102" fillId="68" borderId="126" applyNumberFormat="0" applyAlignment="0" applyProtection="0"/>
    <xf numFmtId="0" fontId="1" fillId="0" borderId="0"/>
    <xf numFmtId="0" fontId="1" fillId="0" borderId="0"/>
    <xf numFmtId="0" fontId="102"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95"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92" fillId="81" borderId="125" applyNumberFormat="0" applyAlignment="0" applyProtection="0"/>
    <xf numFmtId="0" fontId="102" fillId="68" borderId="126" applyNumberFormat="0" applyAlignment="0" applyProtection="0"/>
    <xf numFmtId="0" fontId="91" fillId="81" borderId="125" applyNumberFormat="0" applyAlignment="0" applyProtection="0"/>
    <xf numFmtId="0" fontId="91" fillId="81" borderId="125" applyNumberFormat="0" applyAlignment="0" applyProtection="0"/>
    <xf numFmtId="0" fontId="102" fillId="68" borderId="126" applyNumberFormat="0" applyAlignment="0" applyProtection="0"/>
    <xf numFmtId="0" fontId="91" fillId="81" borderId="125" applyNumberFormat="0" applyAlignment="0" applyProtection="0"/>
    <xf numFmtId="0" fontId="95" fillId="81" borderId="126"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6" fillId="81" borderId="126" applyNumberFormat="0" applyAlignment="0" applyProtection="0"/>
    <xf numFmtId="0" fontId="10" fillId="84" borderId="128" applyNumberFormat="0" applyFont="0" applyAlignment="0" applyProtection="0"/>
    <xf numFmtId="0" fontId="95" fillId="81"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77" fillId="59" borderId="129">
      <alignment horizontal="right" vertical="center"/>
    </xf>
    <xf numFmtId="0" fontId="102" fillId="68" borderId="126" applyNumberFormat="0" applyAlignment="0" applyProtection="0"/>
    <xf numFmtId="0" fontId="103" fillId="0" borderId="127" applyNumberFormat="0" applyFill="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102" fillId="68"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87" fillId="84" borderId="128" applyNumberFormat="0" applyFont="0" applyAlignment="0" applyProtection="0"/>
    <xf numFmtId="0" fontId="104"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 fillId="84" borderId="128" applyNumberFormat="0" applyFont="0" applyAlignment="0" applyProtection="0"/>
    <xf numFmtId="0" fontId="10"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1"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77" fillId="59" borderId="129">
      <alignment horizontal="right" vertical="center"/>
    </xf>
    <xf numFmtId="0" fontId="102"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87" fillId="84" borderId="128" applyNumberFormat="0" applyFont="0" applyAlignment="0" applyProtection="0"/>
    <xf numFmtId="4" fontId="77" fillId="59" borderId="129">
      <alignment horizontal="right" vertical="center"/>
    </xf>
    <xf numFmtId="0" fontId="103" fillId="0" borderId="127" applyNumberFormat="0" applyFill="0" applyAlignment="0" applyProtection="0"/>
    <xf numFmtId="0" fontId="10" fillId="84" borderId="128" applyNumberFormat="0" applyFont="0" applyAlignment="0" applyProtection="0"/>
    <xf numFmtId="0" fontId="104" fillId="0" borderId="127" applyNumberFormat="0" applyFill="0" applyAlignment="0" applyProtection="0"/>
    <xf numFmtId="0" fontId="92" fillId="81" borderId="125" applyNumberFormat="0" applyAlignment="0" applyProtection="0"/>
    <xf numFmtId="4" fontId="77" fillId="59" borderId="129">
      <alignment horizontal="right" vertical="center"/>
    </xf>
    <xf numFmtId="0" fontId="92" fillId="81" borderId="125" applyNumberFormat="0" applyAlignment="0" applyProtection="0"/>
    <xf numFmtId="0" fontId="104" fillId="0" borderId="127"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10" fillId="84" borderId="128" applyNumberFormat="0" applyFont="0" applyAlignment="0" applyProtection="0"/>
    <xf numFmtId="0" fontId="87" fillId="84" borderId="128" applyNumberFormat="0" applyFon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103"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102" fillId="68" borderId="126" applyNumberFormat="0" applyAlignment="0" applyProtection="0"/>
    <xf numFmtId="4" fontId="47" fillId="0" borderId="129">
      <alignment horizontal="right" vertical="center"/>
    </xf>
    <xf numFmtId="0" fontId="102"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87" fillId="84" borderId="128" applyNumberFormat="0" applyFont="0" applyAlignment="0" applyProtection="0"/>
    <xf numFmtId="0" fontId="91" fillId="81" borderId="125" applyNumberFormat="0" applyAlignment="0" applyProtection="0"/>
    <xf numFmtId="0" fontId="104" fillId="0" borderId="127" applyNumberFormat="0" applyFill="0" applyAlignment="0" applyProtection="0"/>
    <xf numFmtId="43" fontId="1" fillId="0" borderId="0" applyFont="0" applyFill="0" applyBorder="0" applyAlignment="0" applyProtection="0"/>
    <xf numFmtId="0" fontId="96" fillId="81" borderId="126"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96" fillId="81" borderId="126" applyNumberFormat="0" applyAlignment="0" applyProtection="0"/>
    <xf numFmtId="0" fontId="92" fillId="81" borderId="125" applyNumberFormat="0" applyAlignment="0" applyProtection="0"/>
    <xf numFmtId="43" fontId="1" fillId="0" borderId="0" applyFont="0" applyFill="0" applyBorder="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87" fillId="84" borderId="128" applyNumberFormat="0" applyFont="0" applyAlignment="0" applyProtection="0"/>
    <xf numFmtId="0" fontId="104" fillId="0" borderId="127" applyNumberFormat="0" applyFill="0" applyAlignment="0" applyProtection="0"/>
    <xf numFmtId="0" fontId="96" fillId="81"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95" fillId="81" borderId="126"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6" fillId="81"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6" fillId="81" borderId="126" applyNumberFormat="0" applyAlignment="0" applyProtection="0"/>
    <xf numFmtId="4" fontId="77" fillId="59" borderId="129">
      <alignment horizontal="right" vertical="center"/>
    </xf>
    <xf numFmtId="0" fontId="95" fillId="81" borderId="126"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 fillId="0" borderId="0"/>
    <xf numFmtId="0" fontId="92" fillId="81" borderId="125" applyNumberFormat="0" applyAlignment="0" applyProtection="0"/>
    <xf numFmtId="4" fontId="77" fillId="59" borderId="129">
      <alignment horizontal="right" vertical="center"/>
    </xf>
    <xf numFmtId="0" fontId="104" fillId="0" borderId="127" applyNumberFormat="0" applyFill="0" applyAlignment="0" applyProtection="0"/>
    <xf numFmtId="0" fontId="77" fillId="59" borderId="129">
      <alignment horizontal="right" vertical="center"/>
    </xf>
    <xf numFmtId="0" fontId="92"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92" fillId="81" borderId="125" applyNumberFormat="0" applyAlignment="0" applyProtection="0"/>
    <xf numFmtId="0" fontId="77" fillId="59" borderId="129">
      <alignment horizontal="right" vertical="center"/>
    </xf>
    <xf numFmtId="0" fontId="102" fillId="68" borderId="126" applyNumberForma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101" fillId="68" borderId="126" applyNumberFormat="0" applyAlignment="0" applyProtection="0"/>
    <xf numFmtId="0" fontId="92" fillId="81" borderId="125" applyNumberFormat="0" applyAlignment="0" applyProtection="0"/>
    <xf numFmtId="0" fontId="47" fillId="61" borderId="129"/>
    <xf numFmtId="4" fontId="77" fillId="58" borderId="129">
      <alignment horizontal="right" vertical="center"/>
    </xf>
    <xf numFmtId="0" fontId="47" fillId="61" borderId="129"/>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78" fillId="58" borderId="129">
      <alignment horizontal="right" vertical="center"/>
    </xf>
    <xf numFmtId="0" fontId="10" fillId="84" borderId="128" applyNumberFormat="0" applyFont="0" applyAlignment="0" applyProtection="0"/>
    <xf numFmtId="0" fontId="92" fillId="81" borderId="125" applyNumberFormat="0" applyAlignment="0" applyProtection="0"/>
    <xf numFmtId="4" fontId="77" fillId="58" borderId="129">
      <alignment horizontal="right" vertical="center"/>
    </xf>
    <xf numFmtId="0" fontId="92" fillId="81" borderId="125" applyNumberFormat="0" applyAlignment="0" applyProtection="0"/>
    <xf numFmtId="0" fontId="78" fillId="58" borderId="129">
      <alignment horizontal="right" vertical="center"/>
    </xf>
    <xf numFmtId="0" fontId="77" fillId="58" borderId="129">
      <alignment horizontal="right" vertical="center"/>
    </xf>
    <xf numFmtId="4" fontId="77" fillId="59" borderId="129">
      <alignment horizontal="right" vertical="center"/>
    </xf>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92" fillId="81" borderId="125" applyNumberFormat="0" applyAlignment="0" applyProtection="0"/>
    <xf numFmtId="0" fontId="87" fillId="84" borderId="128" applyNumberFormat="0" applyFont="0" applyAlignment="0" applyProtection="0"/>
    <xf numFmtId="0" fontId="10" fillId="84" borderId="128" applyNumberFormat="0" applyFon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92" fillId="81" borderId="125" applyNumberFormat="0" applyAlignment="0" applyProtection="0"/>
    <xf numFmtId="0" fontId="95"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87" fillId="84" borderId="128" applyNumberFormat="0" applyFon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95" fillId="81" borderId="126" applyNumberFormat="0" applyAlignment="0" applyProtection="0"/>
    <xf numFmtId="0" fontId="10" fillId="84" borderId="128" applyNumberFormat="0" applyFont="0" applyAlignment="0" applyProtection="0"/>
    <xf numFmtId="0" fontId="92" fillId="81" borderId="125" applyNumberFormat="0" applyAlignment="0" applyProtection="0"/>
    <xf numFmtId="0" fontId="104"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101"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4" fontId="77" fillId="59" borderId="129">
      <alignment horizontal="right" vertical="center"/>
    </xf>
    <xf numFmtId="0" fontId="95"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95"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87" fillId="84" borderId="128" applyNumberFormat="0" applyFont="0" applyAlignment="0" applyProtection="0"/>
    <xf numFmtId="4" fontId="78" fillId="58" borderId="129">
      <alignment horizontal="right" vertical="center"/>
    </xf>
    <xf numFmtId="0" fontId="87" fillId="84" borderId="128" applyNumberFormat="0" applyFont="0" applyAlignment="0" applyProtection="0"/>
    <xf numFmtId="0" fontId="91" fillId="81" borderId="125" applyNumberFormat="0" applyAlignment="0" applyProtection="0"/>
    <xf numFmtId="4" fontId="77" fillId="58" borderId="129">
      <alignment horizontal="right" vertical="center"/>
    </xf>
    <xf numFmtId="0" fontId="77" fillId="58" borderId="129">
      <alignment horizontal="right" vertical="center"/>
    </xf>
    <xf numFmtId="0" fontId="96" fillId="81" borderId="126" applyNumberFormat="0" applyAlignment="0" applyProtection="0"/>
    <xf numFmtId="0" fontId="102" fillId="68" borderId="126" applyNumberFormat="0" applyAlignment="0" applyProtection="0"/>
    <xf numFmtId="49" fontId="76" fillId="0" borderId="129" applyNumberFormat="0" applyFill="0" applyBorder="0" applyProtection="0">
      <alignment horizontal="left" vertical="center"/>
    </xf>
    <xf numFmtId="0" fontId="10" fillId="84" borderId="128" applyNumberFormat="0" applyFont="0" applyAlignment="0" applyProtection="0"/>
    <xf numFmtId="4" fontId="77" fillId="58" borderId="129">
      <alignment horizontal="right" vertical="center"/>
    </xf>
    <xf numFmtId="0" fontId="102" fillId="68" borderId="126" applyNumberFormat="0" applyAlignment="0" applyProtection="0"/>
    <xf numFmtId="0" fontId="96" fillId="81" borderId="126" applyNumberFormat="0" applyAlignment="0" applyProtection="0"/>
    <xf numFmtId="0" fontId="92" fillId="81" borderId="125" applyNumberFormat="0" applyAlignment="0" applyProtection="0"/>
    <xf numFmtId="4" fontId="77" fillId="59" borderId="129">
      <alignment horizontal="right" vertical="center"/>
    </xf>
    <xf numFmtId="0" fontId="101"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10" fillId="84" borderId="128" applyNumberFormat="0" applyFont="0" applyAlignment="0" applyProtection="0"/>
    <xf numFmtId="0" fontId="96" fillId="81" borderId="126"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78" fillId="58" borderId="129">
      <alignment horizontal="right" vertical="center"/>
    </xf>
    <xf numFmtId="0" fontId="91" fillId="81" borderId="125"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4" fontId="77" fillId="59" borderId="129">
      <alignment horizontal="right" vertical="center"/>
    </xf>
    <xf numFmtId="0" fontId="101" fillId="68" borderId="126" applyNumberFormat="0" applyAlignment="0" applyProtection="0"/>
    <xf numFmtId="0" fontId="77" fillId="59" borderId="129">
      <alignment horizontal="right" vertical="center"/>
    </xf>
    <xf numFmtId="0" fontId="104"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96" fillId="81" borderId="126" applyNumberFormat="0" applyAlignment="0" applyProtection="0"/>
    <xf numFmtId="0" fontId="78" fillId="58"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0" fontId="78" fillId="58" borderId="129">
      <alignment horizontal="right" vertical="center"/>
    </xf>
    <xf numFmtId="0" fontId="77" fillId="58" borderId="129">
      <alignment horizontal="right" vertical="center"/>
    </xf>
    <xf numFmtId="0" fontId="77" fillId="58" borderId="129">
      <alignment horizontal="right" vertical="center"/>
    </xf>
    <xf numFmtId="0" fontId="87" fillId="84" borderId="128" applyNumberFormat="0" applyFont="0" applyAlignment="0" applyProtection="0"/>
    <xf numFmtId="0" fontId="103" fillId="0" borderId="127" applyNumberFormat="0" applyFill="0" applyAlignment="0" applyProtection="0"/>
    <xf numFmtId="0" fontId="47" fillId="61" borderId="129"/>
    <xf numFmtId="0" fontId="102" fillId="68" borderId="126" applyNumberFormat="0" applyAlignment="0" applyProtection="0"/>
    <xf numFmtId="0" fontId="95" fillId="81" borderId="126" applyNumberFormat="0" applyAlignment="0" applyProtection="0"/>
    <xf numFmtId="0" fontId="104" fillId="0" borderId="127" applyNumberFormat="0" applyFill="0" applyAlignment="0" applyProtection="0"/>
    <xf numFmtId="49" fontId="76" fillId="0" borderId="129" applyNumberFormat="0" applyFill="0" applyBorder="0" applyProtection="0">
      <alignment horizontal="left" vertical="center"/>
    </xf>
    <xf numFmtId="4" fontId="47" fillId="0" borderId="129" applyFill="0" applyBorder="0" applyProtection="0">
      <alignment horizontal="right" vertical="center"/>
    </xf>
    <xf numFmtId="4" fontId="77" fillId="59" borderId="129">
      <alignment horizontal="right" vertical="center"/>
    </xf>
    <xf numFmtId="0" fontId="91" fillId="81" borderId="125" applyNumberFormat="0" applyAlignment="0" applyProtection="0"/>
    <xf numFmtId="0" fontId="77" fillId="59" borderId="129">
      <alignment horizontal="right" vertical="center"/>
    </xf>
    <xf numFmtId="0" fontId="104"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92" fillId="81" borderId="125" applyNumberFormat="0" applyAlignment="0" applyProtection="0"/>
    <xf numFmtId="4" fontId="77" fillId="59" borderId="129">
      <alignment horizontal="right" vertical="center"/>
    </xf>
    <xf numFmtId="0" fontId="103" fillId="0" borderId="127" applyNumberFormat="0" applyFill="0" applyAlignment="0" applyProtection="0"/>
    <xf numFmtId="0" fontId="87" fillId="84" borderId="128" applyNumberFormat="0" applyFont="0" applyAlignment="0" applyProtection="0"/>
    <xf numFmtId="0" fontId="104" fillId="0" borderId="127" applyNumberFormat="0" applyFill="0" applyAlignment="0" applyProtection="0"/>
    <xf numFmtId="0" fontId="96" fillId="81" borderId="126" applyNumberFormat="0" applyAlignment="0" applyProtection="0"/>
    <xf numFmtId="4" fontId="77" fillId="59" borderId="129">
      <alignment horizontal="right" vertical="center"/>
    </xf>
    <xf numFmtId="0" fontId="95" fillId="81" borderId="126" applyNumberFormat="0" applyAlignment="0" applyProtection="0"/>
    <xf numFmtId="0" fontId="101" fillId="68" borderId="126" applyNumberFormat="0" applyAlignment="0" applyProtection="0"/>
    <xf numFmtId="49" fontId="47" fillId="0" borderId="129" applyNumberFormat="0" applyFont="0" applyFill="0" applyBorder="0" applyProtection="0">
      <alignment horizontal="left" vertical="center" indent="2"/>
    </xf>
    <xf numFmtId="0" fontId="87" fillId="84" borderId="128" applyNumberFormat="0" applyFont="0" applyAlignment="0" applyProtection="0"/>
    <xf numFmtId="0" fontId="102" fillId="68" borderId="126" applyNumberFormat="0" applyAlignment="0" applyProtection="0"/>
    <xf numFmtId="0" fontId="92"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1" fillId="81" borderId="125" applyNumberFormat="0" applyAlignment="0" applyProtection="0"/>
    <xf numFmtId="0" fontId="104" fillId="0" borderId="127" applyNumberFormat="0" applyFill="0" applyAlignment="0" applyProtection="0"/>
    <xf numFmtId="0" fontId="10" fillId="84" borderId="128" applyNumberFormat="0" applyFont="0" applyAlignment="0" applyProtection="0"/>
    <xf numFmtId="0" fontId="92" fillId="81" borderId="125" applyNumberFormat="0" applyAlignment="0" applyProtection="0"/>
    <xf numFmtId="0" fontId="87" fillId="84" borderId="128" applyNumberFormat="0" applyFont="0" applyAlignment="0" applyProtection="0"/>
    <xf numFmtId="0" fontId="101" fillId="68" borderId="126" applyNumberFormat="0" applyAlignment="0" applyProtection="0"/>
    <xf numFmtId="4" fontId="77" fillId="59" borderId="129">
      <alignment horizontal="right" vertical="center"/>
    </xf>
    <xf numFmtId="0" fontId="96" fillId="81" borderId="126" applyNumberFormat="0" applyAlignment="0" applyProtection="0"/>
    <xf numFmtId="0" fontId="78" fillId="58" borderId="129">
      <alignment horizontal="right" vertical="center"/>
    </xf>
    <xf numFmtId="0" fontId="104" fillId="0" borderId="127" applyNumberFormat="0" applyFill="0" applyAlignment="0" applyProtection="0"/>
    <xf numFmtId="0" fontId="96" fillId="81" borderId="126" applyNumberFormat="0" applyAlignment="0" applyProtection="0"/>
    <xf numFmtId="4" fontId="47" fillId="0" borderId="129">
      <alignment horizontal="right" vertical="center"/>
    </xf>
    <xf numFmtId="0" fontId="96" fillId="81" borderId="126" applyNumberFormat="0" applyAlignment="0" applyProtection="0"/>
    <xf numFmtId="0" fontId="10" fillId="84" borderId="128" applyNumberFormat="0" applyFont="0" applyAlignment="0" applyProtection="0"/>
    <xf numFmtId="0" fontId="103" fillId="0" borderId="127" applyNumberFormat="0" applyFill="0" applyAlignment="0" applyProtection="0"/>
    <xf numFmtId="0" fontId="92" fillId="81" borderId="125" applyNumberFormat="0" applyAlignment="0" applyProtection="0"/>
    <xf numFmtId="0" fontId="95" fillId="81" borderId="126" applyNumberFormat="0" applyAlignment="0" applyProtection="0"/>
    <xf numFmtId="0" fontId="102" fillId="68" borderId="126" applyNumberFormat="0" applyAlignment="0" applyProtection="0"/>
    <xf numFmtId="0" fontId="77" fillId="59" borderId="129">
      <alignment horizontal="right" vertical="center"/>
    </xf>
    <xf numFmtId="0" fontId="77" fillId="59" borderId="129">
      <alignment horizontal="right" vertical="center"/>
    </xf>
    <xf numFmtId="0" fontId="95" fillId="81" borderId="126" applyNumberForma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91" fillId="81" borderId="125" applyNumberFormat="0" applyAlignment="0" applyProtection="0"/>
    <xf numFmtId="0" fontId="87" fillId="84" borderId="128" applyNumberFormat="0" applyFont="0" applyAlignment="0" applyProtection="0"/>
    <xf numFmtId="4" fontId="77" fillId="59" borderId="129">
      <alignment horizontal="right" vertical="center"/>
    </xf>
    <xf numFmtId="0" fontId="77" fillId="59" borderId="129">
      <alignment horizontal="right" vertical="center"/>
    </xf>
    <xf numFmtId="0" fontId="78" fillId="58" borderId="129">
      <alignment horizontal="right" vertical="center"/>
    </xf>
    <xf numFmtId="0" fontId="91"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0" fontId="77" fillId="59" borderId="129">
      <alignment horizontal="right" vertical="center"/>
    </xf>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4" fontId="77" fillId="58" borderId="129">
      <alignment horizontal="right" vertical="center"/>
    </xf>
    <xf numFmtId="0" fontId="104" fillId="0" borderId="127" applyNumberFormat="0" applyFill="0" applyAlignment="0" applyProtection="0"/>
    <xf numFmtId="0" fontId="101" fillId="68" borderId="126" applyNumberFormat="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95"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47" fillId="61" borderId="129"/>
    <xf numFmtId="0" fontId="10" fillId="84" borderId="128" applyNumberFormat="0" applyFont="0" applyAlignment="0" applyProtection="0"/>
    <xf numFmtId="0" fontId="92" fillId="81" borderId="125"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5" fillId="81"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104" fillId="0" borderId="127" applyNumberFormat="0" applyFill="0" applyAlignment="0" applyProtection="0"/>
    <xf numFmtId="4" fontId="77" fillId="58" borderId="129">
      <alignment horizontal="right" vertical="center"/>
    </xf>
    <xf numFmtId="49" fontId="47" fillId="0" borderId="129" applyNumberFormat="0" applyFont="0" applyFill="0" applyBorder="0" applyProtection="0">
      <alignment horizontal="left" vertical="center" indent="2"/>
    </xf>
    <xf numFmtId="0" fontId="101" fillId="68"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96" fillId="81" borderId="126" applyNumberFormat="0" applyAlignment="0" applyProtection="0"/>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96"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171" fontId="47" fillId="62" borderId="129" applyNumberFormat="0" applyFont="0" applyBorder="0" applyAlignment="0" applyProtection="0">
      <alignment horizontal="right" vertical="center"/>
    </xf>
    <xf numFmtId="4" fontId="78" fillId="58" borderId="129">
      <alignment horizontal="right" vertical="center"/>
    </xf>
    <xf numFmtId="0" fontId="78" fillId="58" borderId="129">
      <alignment horizontal="right" vertical="center"/>
    </xf>
    <xf numFmtId="49" fontId="47" fillId="0" borderId="129" applyNumberFormat="0" applyFont="0" applyFill="0" applyBorder="0" applyProtection="0">
      <alignment horizontal="left" vertical="center" indent="2"/>
    </xf>
    <xf numFmtId="0" fontId="77" fillId="58" borderId="129">
      <alignment horizontal="right" vertical="center"/>
    </xf>
    <xf numFmtId="0" fontId="101" fillId="68" borderId="126" applyNumberFormat="0" applyAlignment="0" applyProtection="0"/>
    <xf numFmtId="0" fontId="102" fillId="68" borderId="126" applyNumberFormat="0" applyAlignment="0" applyProtection="0"/>
    <xf numFmtId="0" fontId="47" fillId="61" borderId="129"/>
    <xf numFmtId="0" fontId="104" fillId="0" borderId="127" applyNumberFormat="0" applyFill="0" applyAlignment="0" applyProtection="0"/>
    <xf numFmtId="0" fontId="47" fillId="0" borderId="129" applyNumberFormat="0" applyFill="0" applyAlignment="0" applyProtection="0"/>
    <xf numFmtId="0" fontId="91" fillId="81" borderId="125" applyNumberFormat="0" applyAlignment="0" applyProtection="0"/>
    <xf numFmtId="0" fontId="92" fillId="81" borderId="125" applyNumberFormat="0" applyAlignment="0" applyProtection="0"/>
    <xf numFmtId="4" fontId="47" fillId="0" borderId="129" applyFill="0" applyBorder="0" applyProtection="0">
      <alignment horizontal="right" vertical="center"/>
    </xf>
    <xf numFmtId="0" fontId="92" fillId="81" borderId="125" applyNumberFormat="0" applyAlignment="0" applyProtection="0"/>
    <xf numFmtId="0" fontId="95" fillId="81" borderId="126" applyNumberFormat="0" applyAlignment="0" applyProtection="0"/>
    <xf numFmtId="0" fontId="91" fillId="81" borderId="125" applyNumberFormat="0" applyAlignment="0" applyProtection="0"/>
    <xf numFmtId="0" fontId="96" fillId="81" borderId="126" applyNumberFormat="0" applyAlignment="0" applyProtection="0"/>
    <xf numFmtId="0" fontId="47" fillId="0" borderId="129">
      <alignment horizontal="right" vertical="center"/>
    </xf>
    <xf numFmtId="4" fontId="77" fillId="58" borderId="129">
      <alignment horizontal="right" vertical="center"/>
    </xf>
    <xf numFmtId="0" fontId="103" fillId="0" borderId="127" applyNumberFormat="0" applyFill="0" applyAlignment="0" applyProtection="0"/>
    <xf numFmtId="0" fontId="77" fillId="58" borderId="129">
      <alignment horizontal="right" vertical="center"/>
    </xf>
    <xf numFmtId="0" fontId="104"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4" fontId="77" fillId="59" borderId="129">
      <alignment horizontal="right" vertical="center"/>
    </xf>
    <xf numFmtId="0" fontId="95" fillId="81" borderId="126" applyNumberFormat="0" applyAlignment="0" applyProtection="0"/>
    <xf numFmtId="4" fontId="77" fillId="58" borderId="129">
      <alignment horizontal="right" vertical="center"/>
    </xf>
    <xf numFmtId="0" fontId="102"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104" fillId="0" borderId="127" applyNumberFormat="0" applyFill="0" applyAlignment="0" applyProtection="0"/>
    <xf numFmtId="0" fontId="95"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4" fontId="77" fillId="59" borderId="129">
      <alignment horizontal="right" vertical="center"/>
    </xf>
    <xf numFmtId="0" fontId="95" fillId="81"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47" fillId="0" borderId="129">
      <alignment horizontal="right" vertical="center"/>
    </xf>
    <xf numFmtId="0" fontId="101" fillId="68" borderId="126" applyNumberFormat="0" applyAlignment="0" applyProtection="0"/>
    <xf numFmtId="4" fontId="77" fillId="59" borderId="129">
      <alignment horizontal="right" vertical="center"/>
    </xf>
    <xf numFmtId="171" fontId="47" fillId="62" borderId="129" applyNumberFormat="0" applyFont="0" applyBorder="0" applyAlignment="0" applyProtection="0">
      <alignment horizontal="right" vertical="center"/>
    </xf>
    <xf numFmtId="0" fontId="10" fillId="84" borderId="128" applyNumberFormat="0" applyFont="0" applyAlignment="0" applyProtection="0"/>
    <xf numFmtId="0" fontId="87" fillId="84" borderId="128" applyNumberFormat="0" applyFont="0" applyAlignment="0" applyProtection="0"/>
    <xf numFmtId="171" fontId="47" fillId="62" borderId="129" applyNumberFormat="0" applyFont="0" applyBorder="0" applyAlignment="0" applyProtection="0">
      <alignment horizontal="right" vertical="center"/>
    </xf>
    <xf numFmtId="0" fontId="92"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77" fillId="59" borderId="129">
      <alignment horizontal="right" vertical="center"/>
    </xf>
    <xf numFmtId="0" fontId="102" fillId="68"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91"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96" fillId="81"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91" fillId="81" borderId="125" applyNumberFormat="0" applyAlignment="0" applyProtection="0"/>
    <xf numFmtId="0" fontId="104" fillId="0" borderId="127" applyNumberFormat="0" applyFill="0" applyAlignment="0" applyProtection="0"/>
    <xf numFmtId="0" fontId="101"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 fillId="84" borderId="128" applyNumberFormat="0" applyFon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87" fillId="84" borderId="128" applyNumberFormat="0" applyFont="0" applyAlignment="0" applyProtection="0"/>
    <xf numFmtId="0" fontId="92" fillId="81" borderId="125" applyNumberFormat="0" applyAlignment="0" applyProtection="0"/>
    <xf numFmtId="0" fontId="95" fillId="81" borderId="126" applyNumberFormat="0" applyAlignment="0" applyProtection="0"/>
    <xf numFmtId="0" fontId="92" fillId="81" borderId="125" applyNumberFormat="0" applyAlignment="0" applyProtection="0"/>
    <xf numFmtId="0" fontId="78" fillId="58" borderId="129">
      <alignment horizontal="right" vertical="center"/>
    </xf>
    <xf numFmtId="0" fontId="77" fillId="59" borderId="129">
      <alignment horizontal="right" vertical="center"/>
    </xf>
    <xf numFmtId="0" fontId="102" fillId="68" borderId="126" applyNumberFormat="0" applyAlignment="0" applyProtection="0"/>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4" fontId="77" fillId="59" borderId="129">
      <alignment horizontal="right" vertical="center"/>
    </xf>
    <xf numFmtId="49" fontId="47" fillId="0" borderId="129" applyNumberFormat="0" applyFont="0" applyFill="0" applyBorder="0" applyProtection="0">
      <alignment horizontal="left" vertical="center" indent="2"/>
    </xf>
    <xf numFmtId="4" fontId="78" fillId="58" borderId="129">
      <alignment horizontal="right" vertical="center"/>
    </xf>
    <xf numFmtId="4" fontId="78" fillId="58" borderId="129">
      <alignment horizontal="right" vertical="center"/>
    </xf>
    <xf numFmtId="0" fontId="77" fillId="58" borderId="129">
      <alignment horizontal="right" vertical="center"/>
    </xf>
    <xf numFmtId="0" fontId="77" fillId="58" borderId="129">
      <alignment horizontal="right" vertical="center"/>
    </xf>
    <xf numFmtId="0" fontId="92" fillId="81" borderId="125" applyNumberFormat="0" applyAlignment="0" applyProtection="0"/>
    <xf numFmtId="4" fontId="77" fillId="58" borderId="129">
      <alignment horizontal="right" vertical="center"/>
    </xf>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78" fillId="58" borderId="129">
      <alignment horizontal="right" vertical="center"/>
    </xf>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91"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5"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101" fillId="68" borderId="126" applyNumberFormat="0" applyAlignment="0" applyProtection="0"/>
    <xf numFmtId="4" fontId="47" fillId="0" borderId="129" applyFill="0" applyBorder="0" applyProtection="0">
      <alignment horizontal="right" vertical="center"/>
    </xf>
    <xf numFmtId="0" fontId="47" fillId="0" borderId="129" applyNumberFormat="0" applyFill="0" applyAlignment="0" applyProtection="0"/>
    <xf numFmtId="0" fontId="102" fillId="68" borderId="126" applyNumberFormat="0" applyAlignment="0" applyProtection="0"/>
    <xf numFmtId="4" fontId="47" fillId="0" borderId="129" applyFill="0" applyBorder="0" applyProtection="0">
      <alignment horizontal="right" vertical="center"/>
    </xf>
    <xf numFmtId="0" fontId="104" fillId="0" borderId="127" applyNumberFormat="0" applyFill="0" applyAlignment="0" applyProtection="0"/>
    <xf numFmtId="0" fontId="10" fillId="84" borderId="128" applyNumberFormat="0" applyFont="0" applyAlignment="0" applyProtection="0"/>
    <xf numFmtId="171" fontId="47" fillId="62" borderId="129" applyNumberFormat="0" applyFont="0" applyBorder="0" applyAlignment="0" applyProtection="0">
      <alignment horizontal="right" vertical="center"/>
    </xf>
    <xf numFmtId="0" fontId="87" fillId="84" borderId="128" applyNumberFormat="0" applyFont="0" applyAlignment="0" applyProtection="0"/>
    <xf numFmtId="0" fontId="87" fillId="84" borderId="128" applyNumberFormat="0" applyFont="0" applyAlignment="0" applyProtection="0"/>
    <xf numFmtId="0" fontId="101"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4" fontId="77" fillId="59" borderId="129">
      <alignment horizontal="right" vertical="center"/>
    </xf>
    <xf numFmtId="0" fontId="96"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01" fillId="68" borderId="126" applyNumberFormat="0" applyAlignment="0" applyProtection="0"/>
    <xf numFmtId="0" fontId="10" fillId="84" borderId="128" applyNumberFormat="0" applyFont="0" applyAlignment="0" applyProtection="0"/>
    <xf numFmtId="0" fontId="102" fillId="68" borderId="126" applyNumberFormat="0" applyAlignment="0" applyProtection="0"/>
    <xf numFmtId="0" fontId="47" fillId="0" borderId="129">
      <alignment horizontal="right" vertical="center"/>
    </xf>
    <xf numFmtId="0" fontId="87" fillId="84" borderId="128" applyNumberFormat="0" applyFont="0" applyAlignment="0" applyProtection="0"/>
    <xf numFmtId="0" fontId="104" fillId="0" borderId="127" applyNumberFormat="0" applyFill="0" applyAlignment="0" applyProtection="0"/>
    <xf numFmtId="0" fontId="96" fillId="81" borderId="126" applyNumberFormat="0" applyAlignment="0" applyProtection="0"/>
    <xf numFmtId="0" fontId="77" fillId="58" borderId="129">
      <alignment horizontal="right" vertical="center"/>
    </xf>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101" fillId="68" borderId="126" applyNumberFormat="0" applyAlignment="0" applyProtection="0"/>
    <xf numFmtId="4" fontId="47" fillId="61" borderId="129"/>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4" fontId="77" fillId="59" borderId="129">
      <alignment horizontal="right" vertical="center"/>
    </xf>
    <xf numFmtId="4" fontId="47" fillId="0" borderId="129" applyFill="0" applyBorder="0" applyProtection="0">
      <alignment horizontal="right" vertical="center"/>
    </xf>
    <xf numFmtId="0" fontId="103" fillId="0" borderId="127" applyNumberFormat="0" applyFill="0" applyAlignment="0" applyProtection="0"/>
    <xf numFmtId="0" fontId="87" fillId="84" borderId="128" applyNumberFormat="0" applyFont="0" applyAlignment="0" applyProtection="0"/>
    <xf numFmtId="0" fontId="77" fillId="59" borderId="129">
      <alignment horizontal="right" vertical="center"/>
    </xf>
    <xf numFmtId="0" fontId="92" fillId="81" borderId="125"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4" fontId="77" fillId="59" borderId="129">
      <alignment horizontal="right" vertical="center"/>
    </xf>
    <xf numFmtId="0" fontId="95"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92" fillId="81" borderId="125" applyNumberForma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78" fillId="58" borderId="129">
      <alignment horizontal="right" vertical="center"/>
    </xf>
    <xf numFmtId="0" fontId="102"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5" fillId="81" borderId="126" applyNumberFormat="0" applyAlignment="0" applyProtection="0"/>
    <xf numFmtId="0" fontId="104" fillId="0" borderId="127" applyNumberFormat="0" applyFill="0" applyAlignment="0" applyProtection="0"/>
    <xf numFmtId="4" fontId="77" fillId="58" borderId="129">
      <alignment horizontal="right" vertical="center"/>
    </xf>
    <xf numFmtId="0" fontId="133" fillId="0" borderId="129" applyFill="0" applyBorder="0">
      <alignment vertical="center"/>
    </xf>
    <xf numFmtId="0" fontId="101" fillId="68" borderId="126" applyNumberFormat="0" applyAlignment="0" applyProtection="0"/>
    <xf numFmtId="0" fontId="95" fillId="81" borderId="126" applyNumberFormat="0" applyAlignment="0" applyProtection="0"/>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103" fillId="0" borderId="127" applyNumberFormat="0" applyFill="0" applyAlignment="0" applyProtection="0"/>
    <xf numFmtId="4" fontId="47" fillId="61" borderId="129"/>
    <xf numFmtId="0" fontId="77" fillId="58" borderId="129">
      <alignment horizontal="right" vertical="center"/>
    </xf>
    <xf numFmtId="0" fontId="102"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78" fillId="58" borderId="129">
      <alignment horizontal="right" vertical="center"/>
    </xf>
    <xf numFmtId="4" fontId="77" fillId="58" borderId="129">
      <alignment horizontal="right" vertical="center"/>
    </xf>
    <xf numFmtId="0" fontId="102" fillId="68" borderId="126" applyNumberFormat="0" applyAlignment="0" applyProtection="0"/>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92" fillId="81" borderId="125" applyNumberFormat="0" applyAlignment="0" applyProtection="0"/>
    <xf numFmtId="0" fontId="92" fillId="81" borderId="125" applyNumberFormat="0" applyAlignment="0" applyProtection="0"/>
    <xf numFmtId="0" fontId="95" fillId="81" borderId="126" applyNumberFormat="0" applyAlignment="0" applyProtection="0"/>
    <xf numFmtId="0" fontId="103" fillId="0" borderId="127" applyNumberFormat="0" applyFill="0" applyAlignment="0" applyProtection="0"/>
    <xf numFmtId="4" fontId="77" fillId="59" borderId="129">
      <alignment horizontal="right" vertical="center"/>
    </xf>
    <xf numFmtId="0" fontId="87" fillId="84" borderId="128" applyNumberFormat="0" applyFont="0" applyAlignment="0" applyProtection="0"/>
    <xf numFmtId="0" fontId="10" fillId="84" borderId="128" applyNumberFormat="0" applyFont="0" applyAlignment="0" applyProtection="0"/>
    <xf numFmtId="0" fontId="92" fillId="81" borderId="125" applyNumberFormat="0" applyAlignment="0" applyProtection="0"/>
    <xf numFmtId="0" fontId="104" fillId="0" borderId="127" applyNumberFormat="0" applyFill="0" applyAlignment="0" applyProtection="0"/>
    <xf numFmtId="0" fontId="95" fillId="81"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4" fontId="77" fillId="58" borderId="129">
      <alignment horizontal="right" vertical="center"/>
    </xf>
    <xf numFmtId="0" fontId="10" fillId="84" borderId="128" applyNumberFormat="0" applyFont="0" applyAlignment="0" applyProtection="0"/>
    <xf numFmtId="0" fontId="104" fillId="0" borderId="127" applyNumberFormat="0" applyFill="0" applyAlignment="0" applyProtection="0"/>
    <xf numFmtId="49" fontId="76" fillId="0" borderId="129" applyNumberFormat="0" applyFill="0" applyBorder="0" applyProtection="0">
      <alignment horizontal="left" vertical="center"/>
    </xf>
    <xf numFmtId="4" fontId="47" fillId="61" borderId="129"/>
    <xf numFmtId="0" fontId="78" fillId="58" borderId="129">
      <alignment horizontal="right" vertical="center"/>
    </xf>
    <xf numFmtId="0" fontId="47" fillId="61" borderId="129"/>
    <xf numFmtId="0" fontId="91" fillId="81" borderId="125" applyNumberFormat="0" applyAlignment="0" applyProtection="0"/>
    <xf numFmtId="0" fontId="95"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 fillId="84" borderId="128" applyNumberFormat="0" applyFont="0" applyAlignment="0" applyProtection="0"/>
    <xf numFmtId="0" fontId="101" fillId="68" borderId="126" applyNumberFormat="0" applyAlignment="0" applyProtection="0"/>
    <xf numFmtId="4" fontId="77" fillId="59" borderId="129">
      <alignment horizontal="right" vertical="center"/>
    </xf>
    <xf numFmtId="0" fontId="92" fillId="81" borderId="125" applyNumberFormat="0" applyAlignment="0" applyProtection="0"/>
    <xf numFmtId="0" fontId="104"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0" fontId="77" fillId="58" borderId="129">
      <alignment horizontal="right" vertical="center"/>
    </xf>
    <xf numFmtId="0" fontId="92" fillId="81" borderId="125" applyNumberFormat="0" applyAlignment="0" applyProtection="0"/>
    <xf numFmtId="0" fontId="77" fillId="58" borderId="129">
      <alignment horizontal="right" vertical="center"/>
    </xf>
    <xf numFmtId="4" fontId="77" fillId="58" borderId="129">
      <alignment horizontal="right" vertical="center"/>
    </xf>
    <xf numFmtId="4" fontId="78" fillId="58" borderId="129">
      <alignment horizontal="right" vertical="center"/>
    </xf>
    <xf numFmtId="0" fontId="78" fillId="58" borderId="129">
      <alignment horizontal="right" vertical="center"/>
    </xf>
    <xf numFmtId="49" fontId="47" fillId="0" borderId="129" applyNumberFormat="0" applyFont="0" applyFill="0" applyBorder="0" applyProtection="0">
      <alignment horizontal="left" vertical="center" indent="2"/>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8" fillId="58" borderId="129">
      <alignment horizontal="right" vertical="center"/>
    </xf>
    <xf numFmtId="0" fontId="102" fillId="68" borderId="126" applyNumberFormat="0" applyAlignment="0" applyProtection="0"/>
    <xf numFmtId="0" fontId="91" fillId="81" borderId="125" applyNumberFormat="0" applyAlignment="0" applyProtection="0"/>
    <xf numFmtId="0" fontId="87" fillId="84" borderId="128" applyNumberFormat="0" applyFont="0" applyAlignment="0" applyProtection="0"/>
    <xf numFmtId="0" fontId="91" fillId="81" borderId="125"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91" fillId="81" borderId="125"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10" fillId="84" borderId="128" applyNumberFormat="0" applyFon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92"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4" fontId="77" fillId="59" borderId="129">
      <alignment horizontal="right" vertical="center"/>
    </xf>
    <xf numFmtId="0" fontId="95"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78" fillId="58" borderId="129">
      <alignment horizontal="right" vertical="center"/>
    </xf>
    <xf numFmtId="4" fontId="78" fillId="58" borderId="129">
      <alignment horizontal="right" vertical="center"/>
    </xf>
    <xf numFmtId="0" fontId="10" fillId="84" borderId="128" applyNumberFormat="0" applyFont="0" applyAlignment="0" applyProtection="0"/>
    <xf numFmtId="4" fontId="77" fillId="58" borderId="129">
      <alignment horizontal="right" vertical="center"/>
    </xf>
    <xf numFmtId="0" fontId="95" fillId="81" borderId="126" applyNumberFormat="0" applyAlignment="0" applyProtection="0"/>
    <xf numFmtId="0" fontId="102" fillId="68" borderId="126" applyNumberFormat="0" applyAlignment="0" applyProtection="0"/>
    <xf numFmtId="4" fontId="47" fillId="61" borderId="129"/>
    <xf numFmtId="0" fontId="95" fillId="81" borderId="126" applyNumberFormat="0" applyAlignment="0" applyProtection="0"/>
    <xf numFmtId="49" fontId="76" fillId="0" borderId="129" applyNumberFormat="0" applyFill="0" applyBorder="0" applyProtection="0">
      <alignment horizontal="left" vertical="center"/>
    </xf>
    <xf numFmtId="0" fontId="104" fillId="0" borderId="127" applyNumberFormat="0" applyFill="0" applyAlignment="0" applyProtection="0"/>
    <xf numFmtId="0" fontId="92" fillId="81" borderId="125" applyNumberFormat="0" applyAlignment="0" applyProtection="0"/>
    <xf numFmtId="0" fontId="101" fillId="68" borderId="126" applyNumberFormat="0" applyAlignment="0" applyProtection="0"/>
    <xf numFmtId="4" fontId="47" fillId="61" borderId="129"/>
    <xf numFmtId="0" fontId="92" fillId="81" borderId="125"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87" fillId="84" borderId="128" applyNumberFormat="0" applyFont="0" applyAlignment="0" applyProtection="0"/>
    <xf numFmtId="0" fontId="92" fillId="81" borderId="125" applyNumberFormat="0" applyAlignment="0" applyProtection="0"/>
    <xf numFmtId="0" fontId="91" fillId="81" borderId="125" applyNumberFormat="0" applyAlignment="0" applyProtection="0"/>
    <xf numFmtId="0" fontId="104" fillId="0" borderId="127" applyNumberFormat="0" applyFill="0" applyAlignment="0" applyProtection="0"/>
    <xf numFmtId="0" fontId="91" fillId="81" borderId="125" applyNumberFormat="0" applyAlignment="0" applyProtection="0"/>
    <xf numFmtId="49" fontId="76" fillId="0" borderId="129" applyNumberFormat="0" applyFill="0" applyBorder="0" applyProtection="0">
      <alignment horizontal="left" vertical="center"/>
    </xf>
    <xf numFmtId="0" fontId="101" fillId="68" borderId="126" applyNumberFormat="0" applyAlignment="0" applyProtection="0"/>
    <xf numFmtId="171" fontId="47" fillId="62" borderId="129" applyNumberFormat="0" applyFont="0" applyBorder="0" applyAlignment="0" applyProtection="0">
      <alignment horizontal="right" vertical="center"/>
    </xf>
    <xf numFmtId="4" fontId="78" fillId="58" borderId="129">
      <alignment horizontal="right" vertical="center"/>
    </xf>
    <xf numFmtId="0" fontId="78" fillId="58" borderId="129">
      <alignment horizontal="right" vertical="center"/>
    </xf>
    <xf numFmtId="0" fontId="77" fillId="58" borderId="129">
      <alignment horizontal="right" vertical="center"/>
    </xf>
    <xf numFmtId="0" fontId="77" fillId="58" borderId="129">
      <alignment horizontal="right" vertical="center"/>
    </xf>
    <xf numFmtId="0" fontId="96" fillId="81" borderId="126" applyNumberFormat="0" applyAlignment="0" applyProtection="0"/>
    <xf numFmtId="0" fontId="102" fillId="68" borderId="126" applyNumberFormat="0" applyAlignment="0" applyProtection="0"/>
    <xf numFmtId="0" fontId="47" fillId="61" borderId="129"/>
    <xf numFmtId="0" fontId="96" fillId="81" borderId="126" applyNumberFormat="0" applyAlignment="0" applyProtection="0"/>
    <xf numFmtId="0" fontId="47" fillId="0" borderId="129" applyNumberFormat="0" applyFill="0" applyAlignment="0" applyProtection="0"/>
    <xf numFmtId="0" fontId="104" fillId="0" borderId="127" applyNumberFormat="0" applyFill="0" applyAlignment="0" applyProtection="0"/>
    <xf numFmtId="4" fontId="47" fillId="0" borderId="129" applyFill="0" applyBorder="0" applyProtection="0">
      <alignment horizontal="right" vertical="center"/>
    </xf>
    <xf numFmtId="0" fontId="103"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47" fillId="0" borderId="129" applyNumberFormat="0" applyFill="0" applyAlignment="0" applyProtection="0"/>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95" fillId="81"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47" fillId="0" borderId="129">
      <alignment horizontal="right" vertical="center"/>
    </xf>
    <xf numFmtId="0" fontId="91" fillId="81" borderId="125" applyNumberFormat="0" applyAlignment="0" applyProtection="0"/>
    <xf numFmtId="0" fontId="96" fillId="81" borderId="126"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6" fillId="81"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 fillId="84" borderId="128" applyNumberFormat="0" applyFon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87"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78" fillId="58" borderId="129">
      <alignment horizontal="right" vertical="center"/>
    </xf>
    <xf numFmtId="0" fontId="77" fillId="59" borderId="129">
      <alignment horizontal="right" vertical="center"/>
    </xf>
    <xf numFmtId="0" fontId="102" fillId="68" borderId="126" applyNumberFormat="0" applyAlignment="0" applyProtection="0"/>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4" fontId="77" fillId="59" borderId="129">
      <alignment horizontal="right" vertical="center"/>
    </xf>
    <xf numFmtId="49" fontId="47" fillId="0" borderId="129" applyNumberFormat="0" applyFont="0" applyFill="0" applyBorder="0" applyProtection="0">
      <alignment horizontal="left" vertical="center" indent="2"/>
    </xf>
    <xf numFmtId="4" fontId="78" fillId="58" borderId="129">
      <alignment horizontal="right" vertical="center"/>
    </xf>
    <xf numFmtId="4" fontId="78" fillId="58" borderId="129">
      <alignment horizontal="right" vertical="center"/>
    </xf>
    <xf numFmtId="0" fontId="77" fillId="58" borderId="129">
      <alignment horizontal="right" vertical="center"/>
    </xf>
    <xf numFmtId="0" fontId="77" fillId="58" borderId="129">
      <alignment horizontal="right" vertical="center"/>
    </xf>
    <xf numFmtId="0" fontId="92" fillId="81" borderId="125" applyNumberFormat="0" applyAlignment="0" applyProtection="0"/>
    <xf numFmtId="4" fontId="77" fillId="58" borderId="129">
      <alignment horizontal="right" vertical="center"/>
    </xf>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91"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5"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92" fillId="81" borderId="125" applyNumberFormat="0" applyAlignment="0" applyProtection="0"/>
    <xf numFmtId="0" fontId="95" fillId="81" borderId="126" applyNumberFormat="0" applyAlignment="0" applyProtection="0"/>
    <xf numFmtId="49" fontId="47" fillId="0" borderId="129" applyNumberFormat="0" applyFont="0" applyFill="0" applyBorder="0" applyProtection="0">
      <alignment horizontal="left" vertical="center" indent="2"/>
    </xf>
    <xf numFmtId="49" fontId="76" fillId="0" borderId="129" applyNumberFormat="0" applyFill="0" applyBorder="0" applyProtection="0">
      <alignment horizontal="left" vertical="center"/>
    </xf>
    <xf numFmtId="0" fontId="47" fillId="0" borderId="129" applyNumberFormat="0" applyFill="0" applyAlignment="0" applyProtection="0"/>
    <xf numFmtId="0" fontId="91" fillId="81" borderId="125" applyNumberFormat="0" applyAlignment="0" applyProtection="0"/>
    <xf numFmtId="49" fontId="76" fillId="0" borderId="129" applyNumberFormat="0" applyFill="0" applyBorder="0" applyProtection="0">
      <alignment horizontal="left" vertical="center"/>
    </xf>
    <xf numFmtId="0" fontId="104" fillId="0" borderId="127" applyNumberFormat="0" applyFill="0" applyAlignment="0" applyProtection="0"/>
    <xf numFmtId="0" fontId="10" fillId="84" borderId="128" applyNumberFormat="0" applyFont="0" applyAlignment="0" applyProtection="0"/>
    <xf numFmtId="0" fontId="101" fillId="68"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101"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01"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87" fillId="84" borderId="128" applyNumberFormat="0" applyFont="0" applyAlignment="0" applyProtection="0"/>
    <xf numFmtId="0" fontId="77" fillId="59" borderId="129">
      <alignment horizontal="right" vertical="center"/>
    </xf>
    <xf numFmtId="0" fontId="96" fillId="81" borderId="126" applyNumberFormat="0" applyAlignment="0" applyProtection="0"/>
    <xf numFmtId="0" fontId="102" fillId="68" borderId="126" applyNumberFormat="0" applyAlignment="0" applyProtection="0"/>
    <xf numFmtId="4" fontId="77" fillId="58" borderId="129">
      <alignment horizontal="right" vertical="center"/>
    </xf>
    <xf numFmtId="0" fontId="102"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77" fillId="58" borderId="129">
      <alignment horizontal="right" vertical="center"/>
    </xf>
    <xf numFmtId="0" fontId="104" fillId="0" borderId="127" applyNumberFormat="0" applyFill="0" applyAlignment="0" applyProtection="0"/>
    <xf numFmtId="0" fontId="92" fillId="81" borderId="125" applyNumberFormat="0" applyAlignment="0" applyProtection="0"/>
    <xf numFmtId="0" fontId="95" fillId="81" borderId="126" applyNumberFormat="0" applyAlignment="0" applyProtection="0"/>
    <xf numFmtId="0" fontId="10" fillId="84" borderId="128" applyNumberFormat="0" applyFont="0" applyAlignment="0" applyProtection="0"/>
    <xf numFmtId="0" fontId="103" fillId="0" borderId="127" applyNumberFormat="0" applyFill="0" applyAlignment="0" applyProtection="0"/>
    <xf numFmtId="4" fontId="77" fillId="59" borderId="129">
      <alignment horizontal="right" vertical="center"/>
    </xf>
    <xf numFmtId="4" fontId="77" fillId="59" borderId="129">
      <alignment horizontal="right" vertical="center"/>
    </xf>
    <xf numFmtId="0" fontId="10" fillId="84" borderId="128" applyNumberFormat="0" applyFont="0" applyAlignment="0" applyProtection="0"/>
    <xf numFmtId="0" fontId="10" fillId="84" borderId="128" applyNumberFormat="0" applyFont="0" applyAlignment="0" applyProtection="0"/>
    <xf numFmtId="0" fontId="96" fillId="81" borderId="126" applyNumberFormat="0" applyAlignment="0" applyProtection="0"/>
    <xf numFmtId="0" fontId="96" fillId="81" borderId="126" applyNumberFormat="0" applyAlignment="0" applyProtection="0"/>
    <xf numFmtId="0" fontId="87" fillId="84" borderId="128" applyNumberFormat="0" applyFont="0" applyAlignment="0" applyProtection="0"/>
    <xf numFmtId="4" fontId="47" fillId="0" borderId="129">
      <alignment horizontal="right" vertical="center"/>
    </xf>
    <xf numFmtId="0" fontId="96" fillId="81" borderId="126" applyNumberFormat="0" applyAlignment="0" applyProtection="0"/>
    <xf numFmtId="0" fontId="96" fillId="81" borderId="126" applyNumberFormat="0" applyAlignment="0" applyProtection="0"/>
    <xf numFmtId="0" fontId="91"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103" fillId="0" borderId="127" applyNumberFormat="0" applyFill="0" applyAlignment="0" applyProtection="0"/>
    <xf numFmtId="4" fontId="47" fillId="61" borderId="129"/>
    <xf numFmtId="0" fontId="77" fillId="58" borderId="129">
      <alignment horizontal="right" vertical="center"/>
    </xf>
    <xf numFmtId="0" fontId="95"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92" fillId="81" borderId="125" applyNumberFormat="0" applyAlignment="0" applyProtection="0"/>
    <xf numFmtId="0" fontId="95" fillId="81" borderId="126" applyNumberFormat="0" applyAlignment="0" applyProtection="0"/>
    <xf numFmtId="0" fontId="96" fillId="81"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 fillId="84" borderId="128" applyNumberFormat="0" applyFon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87"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78" fillId="58"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4" fontId="77" fillId="59" borderId="129">
      <alignment horizontal="right" vertical="center"/>
    </xf>
    <xf numFmtId="49" fontId="47" fillId="0" borderId="129" applyNumberFormat="0" applyFont="0" applyFill="0" applyBorder="0" applyProtection="0">
      <alignment horizontal="left" vertical="center" indent="2"/>
    </xf>
    <xf numFmtId="4" fontId="78" fillId="58" borderId="129">
      <alignment horizontal="right" vertical="center"/>
    </xf>
    <xf numFmtId="4" fontId="78" fillId="58" borderId="129">
      <alignment horizontal="right" vertical="center"/>
    </xf>
    <xf numFmtId="4" fontId="77" fillId="58" borderId="129">
      <alignment horizontal="right" vertical="center"/>
    </xf>
    <xf numFmtId="0" fontId="77" fillId="58" borderId="129">
      <alignment horizontal="right" vertical="center"/>
    </xf>
    <xf numFmtId="0" fontId="92" fillId="81" borderId="125" applyNumberFormat="0" applyAlignment="0" applyProtection="0"/>
    <xf numFmtId="4" fontId="77" fillId="58" borderId="129">
      <alignment horizontal="right" vertical="center"/>
    </xf>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5" fillId="81"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92" fillId="81" borderId="125" applyNumberFormat="0" applyAlignment="0" applyProtection="0"/>
    <xf numFmtId="171" fontId="47" fillId="62" borderId="129" applyNumberFormat="0" applyFont="0" applyBorder="0" applyAlignment="0" applyProtection="0">
      <alignment horizontal="right" vertical="center"/>
    </xf>
    <xf numFmtId="0" fontId="10" fillId="84" borderId="128" applyNumberFormat="0" applyFont="0" applyAlignment="0" applyProtection="0"/>
    <xf numFmtId="49" fontId="76" fillId="0" borderId="129" applyNumberFormat="0" applyFill="0" applyBorder="0" applyProtection="0">
      <alignment horizontal="left" vertical="center"/>
    </xf>
    <xf numFmtId="0" fontId="104" fillId="0" borderId="127" applyNumberFormat="0" applyFill="0" applyAlignment="0" applyProtection="0"/>
    <xf numFmtId="0" fontId="104" fillId="0" borderId="127" applyNumberFormat="0" applyFill="0" applyAlignment="0" applyProtection="0"/>
    <xf numFmtId="0" fontId="10"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104" fillId="0" borderId="127" applyNumberFormat="0" applyFill="0" applyAlignment="0" applyProtection="0"/>
    <xf numFmtId="0" fontId="92" fillId="81" borderId="125" applyNumberFormat="0" applyAlignment="0" applyProtection="0"/>
    <xf numFmtId="4" fontId="77" fillId="59" borderId="129">
      <alignment horizontal="right" vertical="center"/>
    </xf>
    <xf numFmtId="0" fontId="96" fillId="81" borderId="126" applyNumberFormat="0" applyAlignment="0" applyProtection="0"/>
    <xf numFmtId="0" fontId="10" fillId="84" borderId="128" applyNumberFormat="0" applyFont="0" applyAlignment="0" applyProtection="0"/>
    <xf numFmtId="4" fontId="77" fillId="59" borderId="129">
      <alignment horizontal="right" vertical="center"/>
    </xf>
    <xf numFmtId="0" fontId="101" fillId="68" borderId="126" applyNumberFormat="0" applyAlignment="0" applyProtection="0"/>
    <xf numFmtId="0" fontId="92" fillId="81" borderId="125" applyNumberFormat="0" applyAlignment="0" applyProtection="0"/>
    <xf numFmtId="0" fontId="92" fillId="81" borderId="125" applyNumberFormat="0" applyAlignment="0" applyProtection="0"/>
    <xf numFmtId="49" fontId="47" fillId="0" borderId="129" applyNumberFormat="0" applyFont="0" applyFill="0" applyBorder="0" applyProtection="0">
      <alignment horizontal="left" vertical="center" indent="2"/>
    </xf>
    <xf numFmtId="0" fontId="87" fillId="84" borderId="128" applyNumberFormat="0" applyFont="0" applyAlignment="0" applyProtection="0"/>
    <xf numFmtId="0" fontId="96" fillId="81" borderId="126" applyNumberFormat="0" applyAlignment="0" applyProtection="0"/>
    <xf numFmtId="0" fontId="92"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91" fillId="81" borderId="125" applyNumberFormat="0" applyAlignment="0" applyProtection="0"/>
    <xf numFmtId="0" fontId="104"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4" fontId="77" fillId="58" borderId="129">
      <alignment horizontal="right" vertical="center"/>
    </xf>
    <xf numFmtId="0" fontId="101" fillId="68" borderId="126" applyNumberFormat="0" applyAlignment="0" applyProtection="0"/>
    <xf numFmtId="0" fontId="78" fillId="58" borderId="129">
      <alignment horizontal="right" vertical="center"/>
    </xf>
    <xf numFmtId="0" fontId="101" fillId="68" borderId="126" applyNumberFormat="0" applyAlignment="0" applyProtection="0"/>
    <xf numFmtId="49" fontId="47" fillId="0" borderId="129" applyNumberFormat="0" applyFont="0" applyFill="0" applyBorder="0" applyProtection="0">
      <alignment horizontal="left" vertical="center" indent="2"/>
    </xf>
    <xf numFmtId="0" fontId="91" fillId="81" borderId="125" applyNumberFormat="0" applyAlignment="0" applyProtection="0"/>
    <xf numFmtId="0" fontId="101" fillId="68" borderId="126" applyNumberFormat="0" applyAlignment="0" applyProtection="0"/>
    <xf numFmtId="0" fontId="92" fillId="81" borderId="125" applyNumberFormat="0" applyAlignment="0" applyProtection="0"/>
    <xf numFmtId="4" fontId="77" fillId="59" borderId="129">
      <alignment horizontal="right" vertical="center"/>
    </xf>
    <xf numFmtId="0" fontId="102" fillId="68" borderId="126" applyNumberFormat="0" applyAlignment="0" applyProtection="0"/>
    <xf numFmtId="0" fontId="1" fillId="0" borderId="0"/>
    <xf numFmtId="168" fontId="1" fillId="0" borderId="0" applyFont="0" applyFill="0" applyBorder="0" applyAlignment="0" applyProtection="0"/>
    <xf numFmtId="0" fontId="91" fillId="81" borderId="125" applyNumberFormat="0" applyAlignment="0" applyProtection="0"/>
    <xf numFmtId="0" fontId="87" fillId="84" borderId="128" applyNumberFormat="0" applyFont="0" applyAlignment="0" applyProtection="0"/>
    <xf numFmtId="0" fontId="95" fillId="81"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95" fillId="81" borderId="126" applyNumberFormat="0" applyAlignment="0" applyProtection="0"/>
    <xf numFmtId="0" fontId="104" fillId="0" borderId="127" applyNumberFormat="0" applyFill="0" applyAlignment="0" applyProtection="0"/>
    <xf numFmtId="0" fontId="133" fillId="0" borderId="129" applyFill="0" applyBorder="0">
      <alignment vertical="center"/>
    </xf>
    <xf numFmtId="4" fontId="77" fillId="58" borderId="129">
      <alignment horizontal="right" vertical="center"/>
    </xf>
    <xf numFmtId="0" fontId="47" fillId="0" borderId="129" applyNumberFormat="0" applyFill="0" applyAlignment="0" applyProtection="0"/>
    <xf numFmtId="0" fontId="78" fillId="58" borderId="129">
      <alignment horizontal="right" vertical="center"/>
    </xf>
    <xf numFmtId="0" fontId="101" fillId="68" borderId="126" applyNumberFormat="0" applyAlignment="0" applyProtection="0"/>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10"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91" fillId="81" borderId="125" applyNumberFormat="0" applyAlignment="0" applyProtection="0"/>
    <xf numFmtId="0" fontId="91" fillId="81" borderId="125" applyNumberFormat="0" applyAlignment="0" applyProtection="0"/>
    <xf numFmtId="49" fontId="76" fillId="0" borderId="129" applyNumberFormat="0" applyFill="0" applyBorder="0" applyProtection="0">
      <alignment horizontal="left" vertical="center"/>
    </xf>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104"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77" fillId="59" borderId="129">
      <alignment horizontal="right" vertical="center"/>
    </xf>
    <xf numFmtId="4" fontId="77" fillId="58" borderId="129">
      <alignment horizontal="right" vertical="center"/>
    </xf>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4" fontId="47" fillId="0" borderId="129">
      <alignment horizontal="right" vertical="center"/>
    </xf>
    <xf numFmtId="0" fontId="103" fillId="0" borderId="127" applyNumberFormat="0" applyFill="0" applyAlignment="0" applyProtection="0"/>
    <xf numFmtId="0" fontId="87" fillId="84" borderId="128" applyNumberFormat="0" applyFont="0" applyAlignment="0" applyProtection="0"/>
    <xf numFmtId="0" fontId="103" fillId="0" borderId="127" applyNumberFormat="0" applyFill="0" applyAlignment="0" applyProtection="0"/>
    <xf numFmtId="4" fontId="47" fillId="0" borderId="129">
      <alignment horizontal="right" vertical="center"/>
    </xf>
    <xf numFmtId="0" fontId="104" fillId="0" borderId="127" applyNumberFormat="0" applyFill="0" applyAlignment="0" applyProtection="0"/>
    <xf numFmtId="0" fontId="92" fillId="81" borderId="125" applyNumberFormat="0" applyAlignment="0" applyProtection="0"/>
    <xf numFmtId="0" fontId="101" fillId="68"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101" fillId="68" borderId="126" applyNumberFormat="0" applyAlignment="0" applyProtection="0"/>
    <xf numFmtId="0" fontId="95" fillId="81" borderId="126" applyNumberFormat="0" applyAlignment="0" applyProtection="0"/>
    <xf numFmtId="0" fontId="102" fillId="68"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101" fillId="68" borderId="126" applyNumberFormat="0" applyAlignment="0" applyProtection="0"/>
    <xf numFmtId="0" fontId="77" fillId="59" borderId="129">
      <alignment horizontal="right" vertical="center"/>
    </xf>
    <xf numFmtId="0" fontId="96" fillId="81" borderId="126" applyNumberFormat="0" applyAlignment="0" applyProtection="0"/>
    <xf numFmtId="0" fontId="92" fillId="81" borderId="125" applyNumberFormat="0" applyAlignment="0" applyProtection="0"/>
    <xf numFmtId="0" fontId="95"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91" fillId="81" borderId="125" applyNumberFormat="0" applyAlignment="0" applyProtection="0"/>
    <xf numFmtId="0" fontId="91" fillId="81" borderId="125"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4" fontId="77" fillId="58" borderId="129">
      <alignment horizontal="right" vertical="center"/>
    </xf>
    <xf numFmtId="0" fontId="92" fillId="81" borderId="125" applyNumberFormat="0" applyAlignment="0" applyProtection="0"/>
    <xf numFmtId="4" fontId="77" fillId="58" borderId="129">
      <alignment horizontal="right" vertical="center"/>
    </xf>
    <xf numFmtId="0" fontId="96" fillId="81" borderId="126" applyNumberFormat="0" applyAlignment="0" applyProtection="0"/>
    <xf numFmtId="0" fontId="87" fillId="84" borderId="128" applyNumberFormat="0" applyFont="0" applyAlignment="0" applyProtection="0"/>
    <xf numFmtId="4" fontId="78" fillId="58" borderId="129">
      <alignment horizontal="right" vertical="center"/>
    </xf>
    <xf numFmtId="4" fontId="77" fillId="59" borderId="129">
      <alignment horizontal="right" vertical="center"/>
    </xf>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4" fontId="77" fillId="58" borderId="129">
      <alignment horizontal="right" vertical="center"/>
    </xf>
    <xf numFmtId="0" fontId="87" fillId="84" borderId="128" applyNumberFormat="0" applyFont="0" applyAlignment="0" applyProtection="0"/>
    <xf numFmtId="0" fontId="104" fillId="0" borderId="127" applyNumberFormat="0" applyFill="0" applyAlignment="0" applyProtection="0"/>
    <xf numFmtId="0" fontId="96" fillId="81" borderId="126" applyNumberFormat="0" applyAlignment="0" applyProtection="0"/>
    <xf numFmtId="0" fontId="77" fillId="59" borderId="129">
      <alignment horizontal="right" vertical="center"/>
    </xf>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 fillId="84" borderId="128" applyNumberFormat="0" applyFont="0" applyAlignment="0" applyProtection="0"/>
    <xf numFmtId="0" fontId="78" fillId="58" borderId="129">
      <alignment horizontal="right" vertical="center"/>
    </xf>
    <xf numFmtId="0" fontId="87" fillId="84" borderId="128" applyNumberFormat="0" applyFont="0" applyAlignment="0" applyProtection="0"/>
    <xf numFmtId="0" fontId="104"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95" fillId="81" borderId="126" applyNumberFormat="0" applyAlignment="0" applyProtection="0"/>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4" fontId="77" fillId="59" borderId="129">
      <alignment horizontal="right" vertical="center"/>
    </xf>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77" fillId="58" borderId="129">
      <alignment horizontal="right" vertical="center"/>
    </xf>
    <xf numFmtId="4" fontId="77" fillId="59" borderId="129">
      <alignment horizontal="right" vertical="center"/>
    </xf>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 fillId="84" borderId="128" applyNumberFormat="0" applyFont="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77" fillId="59" borderId="129">
      <alignment horizontal="right" vertical="center"/>
    </xf>
    <xf numFmtId="0" fontId="133" fillId="0" borderId="129" applyFill="0" applyBorder="0">
      <alignment vertical="center"/>
    </xf>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92" fillId="81" borderId="125" applyNumberFormat="0" applyAlignment="0" applyProtection="0"/>
    <xf numFmtId="0" fontId="92" fillId="81" borderId="125" applyNumberFormat="0" applyAlignment="0" applyProtection="0"/>
    <xf numFmtId="0" fontId="103"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1" fillId="81" borderId="125" applyNumberFormat="0" applyAlignment="0" applyProtection="0"/>
    <xf numFmtId="0" fontId="10" fillId="84" borderId="128" applyNumberFormat="0" applyFont="0" applyAlignment="0" applyProtection="0"/>
    <xf numFmtId="4" fontId="47" fillId="61" borderId="129"/>
    <xf numFmtId="0" fontId="104" fillId="0" borderId="127" applyNumberFormat="0" applyFill="0" applyAlignment="0" applyProtection="0"/>
    <xf numFmtId="0" fontId="87" fillId="84" borderId="128" applyNumberFormat="0" applyFont="0" applyAlignment="0" applyProtection="0"/>
    <xf numFmtId="0" fontId="104" fillId="0" borderId="127" applyNumberFormat="0" applyFill="0" applyAlignment="0" applyProtection="0"/>
    <xf numFmtId="0" fontId="95" fillId="81" borderId="126" applyNumberFormat="0" applyAlignment="0" applyProtection="0"/>
    <xf numFmtId="0" fontId="77" fillId="58" borderId="129">
      <alignment horizontal="right" vertical="center"/>
    </xf>
    <xf numFmtId="4" fontId="47" fillId="0" borderId="129">
      <alignment horizontal="right" vertical="center"/>
    </xf>
    <xf numFmtId="0" fontId="103" fillId="0" borderId="127" applyNumberFormat="0" applyFill="0" applyAlignment="0" applyProtection="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10" fillId="84" borderId="128" applyNumberFormat="0" applyFont="0" applyAlignment="0" applyProtection="0"/>
    <xf numFmtId="0" fontId="96" fillId="81" borderId="126" applyNumberFormat="0" applyAlignment="0" applyProtection="0"/>
    <xf numFmtId="0" fontId="95" fillId="81"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0" fontId="78" fillId="58" borderId="129">
      <alignment horizontal="right" vertical="center"/>
    </xf>
    <xf numFmtId="0" fontId="101" fillId="68" borderId="126" applyNumberFormat="0" applyAlignment="0" applyProtection="0"/>
    <xf numFmtId="0" fontId="77" fillId="59" borderId="129">
      <alignment horizontal="right" vertical="center"/>
    </xf>
    <xf numFmtId="0" fontId="10" fillId="84" borderId="128" applyNumberFormat="0" applyFont="0" applyAlignment="0" applyProtection="0"/>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92" fillId="81" borderId="125" applyNumberFormat="0" applyAlignment="0" applyProtection="0"/>
    <xf numFmtId="0" fontId="91" fillId="81" borderId="125" applyNumberFormat="0" applyAlignment="0" applyProtection="0"/>
    <xf numFmtId="0" fontId="77" fillId="59" borderId="129">
      <alignment horizontal="right" vertical="center"/>
    </xf>
    <xf numFmtId="0" fontId="101" fillId="68" borderId="126" applyNumberFormat="0" applyAlignment="0" applyProtection="0"/>
    <xf numFmtId="0" fontId="102" fillId="68" borderId="126" applyNumberFormat="0" applyAlignment="0" applyProtection="0"/>
    <xf numFmtId="0" fontId="91" fillId="81" borderId="125" applyNumberFormat="0" applyAlignment="0" applyProtection="0"/>
    <xf numFmtId="0" fontId="102" fillId="68"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49" fontId="47" fillId="0" borderId="129" applyNumberFormat="0" applyFont="0" applyFill="0" applyBorder="0" applyProtection="0">
      <alignment horizontal="left" vertical="center" indent="2"/>
    </xf>
    <xf numFmtId="0" fontId="10" fillId="84" borderId="128" applyNumberFormat="0" applyFont="0" applyAlignment="0" applyProtection="0"/>
    <xf numFmtId="0" fontId="92" fillId="81" borderId="125" applyNumberFormat="0" applyAlignment="0" applyProtection="0"/>
    <xf numFmtId="4" fontId="47" fillId="0" borderId="129" applyFill="0" applyBorder="0" applyProtection="0">
      <alignment horizontal="right" vertical="center"/>
    </xf>
    <xf numFmtId="0" fontId="104" fillId="0" borderId="127" applyNumberFormat="0" applyFill="0" applyAlignment="0" applyProtection="0"/>
    <xf numFmtId="0" fontId="78" fillId="58" borderId="129">
      <alignment horizontal="right" vertical="center"/>
    </xf>
    <xf numFmtId="4" fontId="47" fillId="61" borderId="129"/>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77" fillId="58" borderId="129">
      <alignment horizontal="right" vertical="center"/>
    </xf>
    <xf numFmtId="0" fontId="101"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92" fillId="81" borderId="125" applyNumberFormat="0" applyAlignment="0" applyProtection="0"/>
    <xf numFmtId="0" fontId="77" fillId="58" borderId="129">
      <alignment horizontal="right" vertical="center"/>
    </xf>
    <xf numFmtId="4" fontId="77" fillId="58" borderId="129">
      <alignment horizontal="right" vertical="center"/>
    </xf>
    <xf numFmtId="4" fontId="78" fillId="58" borderId="129">
      <alignment horizontal="right" vertical="center"/>
    </xf>
    <xf numFmtId="0" fontId="77" fillId="58" borderId="129">
      <alignment horizontal="right" vertical="center"/>
    </xf>
    <xf numFmtId="49" fontId="47" fillId="0" borderId="129" applyNumberFormat="0" applyFont="0" applyFill="0" applyBorder="0" applyProtection="0">
      <alignment horizontal="left" vertical="center" indent="2"/>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8" fillId="58" borderId="129">
      <alignment horizontal="right" vertical="center"/>
    </xf>
    <xf numFmtId="0" fontId="102" fillId="68" borderId="126"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95" fillId="81" borderId="126" applyNumberFormat="0" applyAlignment="0" applyProtection="0"/>
    <xf numFmtId="0" fontId="10" fillId="84" borderId="128" applyNumberFormat="0" applyFon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10" fillId="84" borderId="128" applyNumberFormat="0" applyFon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92"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101"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77" fillId="59" borderId="129">
      <alignment horizontal="right" vertical="center"/>
    </xf>
    <xf numFmtId="0" fontId="103" fillId="0" borderId="127" applyNumberFormat="0" applyFill="0" applyAlignment="0" applyProtection="0"/>
    <xf numFmtId="4" fontId="77" fillId="59" borderId="129">
      <alignment horizontal="right" vertical="center"/>
    </xf>
    <xf numFmtId="0" fontId="87" fillId="84" borderId="128" applyNumberFormat="0" applyFont="0" applyAlignment="0" applyProtection="0"/>
    <xf numFmtId="0" fontId="104" fillId="0" borderId="127" applyNumberFormat="0" applyFill="0" applyAlignment="0" applyProtection="0"/>
    <xf numFmtId="0" fontId="10" fillId="84" borderId="128" applyNumberFormat="0" applyFont="0" applyAlignment="0" applyProtection="0"/>
    <xf numFmtId="0" fontId="102"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77" fillId="58" borderId="129">
      <alignment horizontal="right" vertical="center"/>
    </xf>
    <xf numFmtId="4" fontId="78" fillId="58" borderId="129">
      <alignment horizontal="right" vertical="center"/>
    </xf>
    <xf numFmtId="0" fontId="96" fillId="81" borderId="126" applyNumberFormat="0" applyAlignment="0" applyProtection="0"/>
    <xf numFmtId="4" fontId="77" fillId="58" borderId="129">
      <alignment horizontal="right" vertical="center"/>
    </xf>
    <xf numFmtId="0" fontId="77" fillId="59" borderId="129">
      <alignment horizontal="right" vertical="center"/>
    </xf>
    <xf numFmtId="0" fontId="104" fillId="0" borderId="127" applyNumberFormat="0" applyFill="0" applyAlignment="0" applyProtection="0"/>
    <xf numFmtId="4" fontId="47" fillId="61" borderId="129"/>
    <xf numFmtId="0" fontId="103" fillId="0" borderId="127" applyNumberFormat="0" applyFill="0" applyAlignment="0" applyProtection="0"/>
    <xf numFmtId="49" fontId="76" fillId="0" borderId="129" applyNumberFormat="0" applyFill="0" applyBorder="0" applyProtection="0">
      <alignment horizontal="left" vertical="center"/>
    </xf>
    <xf numFmtId="0" fontId="47" fillId="0" borderId="129"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0" fontId="95"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87" fillId="84" borderId="128" applyNumberFormat="0" applyFont="0" applyAlignment="0" applyProtection="0"/>
    <xf numFmtId="4" fontId="47" fillId="0" borderId="129" applyFill="0" applyBorder="0" applyProtection="0">
      <alignment horizontal="right" vertical="center"/>
    </xf>
    <xf numFmtId="0" fontId="101" fillId="68" borderId="126" applyNumberFormat="0" applyAlignment="0" applyProtection="0"/>
    <xf numFmtId="0" fontId="104" fillId="0" borderId="127" applyNumberFormat="0" applyFill="0" applyAlignment="0" applyProtection="0"/>
    <xf numFmtId="4" fontId="78" fillId="58" borderId="129">
      <alignment horizontal="right" vertical="center"/>
    </xf>
    <xf numFmtId="0" fontId="78" fillId="58" borderId="129">
      <alignment horizontal="right" vertical="center"/>
    </xf>
    <xf numFmtId="0" fontId="103" fillId="0" borderId="127" applyNumberFormat="0" applyFill="0" applyAlignment="0" applyProtection="0"/>
    <xf numFmtId="0" fontId="77" fillId="58" borderId="129">
      <alignment horizontal="right" vertical="center"/>
    </xf>
    <xf numFmtId="0" fontId="96" fillId="81" borderId="126" applyNumberFormat="0" applyAlignment="0" applyProtection="0"/>
    <xf numFmtId="0" fontId="96" fillId="81" borderId="126" applyNumberFormat="0" applyAlignment="0" applyProtection="0"/>
    <xf numFmtId="4" fontId="47" fillId="61" borderId="129"/>
    <xf numFmtId="0" fontId="96" fillId="81" borderId="126" applyNumberFormat="0" applyAlignment="0" applyProtection="0"/>
    <xf numFmtId="0" fontId="47" fillId="0" borderId="129" applyNumberFormat="0" applyFill="0" applyAlignment="0" applyProtection="0"/>
    <xf numFmtId="0" fontId="102" fillId="68" borderId="126" applyNumberFormat="0" applyAlignment="0" applyProtection="0"/>
    <xf numFmtId="0" fontId="104" fillId="0" borderId="127" applyNumberFormat="0" applyFill="0" applyAlignment="0" applyProtection="0"/>
    <xf numFmtId="4" fontId="47" fillId="0" borderId="129" applyFill="0" applyBorder="0" applyProtection="0">
      <alignment horizontal="right" vertical="center"/>
    </xf>
    <xf numFmtId="0" fontId="103"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4" fontId="77" fillId="58" borderId="129">
      <alignment horizontal="right" vertical="center"/>
    </xf>
    <xf numFmtId="0" fontId="95" fillId="81" borderId="126" applyNumberFormat="0" applyAlignment="0" applyProtection="0"/>
    <xf numFmtId="4" fontId="47" fillId="0" borderId="129" applyFill="0" applyBorder="0" applyProtection="0">
      <alignment horizontal="right" vertical="center"/>
    </xf>
    <xf numFmtId="0" fontId="91" fillId="81" borderId="125" applyNumberFormat="0" applyAlignment="0" applyProtection="0"/>
    <xf numFmtId="0" fontId="47" fillId="0" borderId="129" applyNumberFormat="0" applyFill="0" applyAlignment="0" applyProtection="0"/>
    <xf numFmtId="0" fontId="95" fillId="81" borderId="126" applyNumberFormat="0" applyAlignment="0" applyProtection="0"/>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103" fillId="0" borderId="127" applyNumberFormat="0" applyFill="0" applyAlignment="0" applyProtection="0"/>
    <xf numFmtId="49" fontId="76" fillId="0" borderId="129" applyNumberFormat="0" applyFill="0" applyBorder="0" applyProtection="0">
      <alignment horizontal="left" vertical="center"/>
    </xf>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104" fillId="0" borderId="127" applyNumberFormat="0" applyFill="0" applyAlignment="0" applyProtection="0"/>
    <xf numFmtId="0" fontId="77" fillId="59" borderId="129">
      <alignment horizontal="right" vertical="center"/>
    </xf>
    <xf numFmtId="0" fontId="103" fillId="0" borderId="127" applyNumberFormat="0" applyFill="0" applyAlignment="0" applyProtection="0"/>
    <xf numFmtId="0" fontId="87" fillId="84" borderId="128" applyNumberFormat="0" applyFont="0" applyAlignment="0" applyProtection="0"/>
    <xf numFmtId="0" fontId="133" fillId="0" borderId="129" applyFill="0" applyBorder="0">
      <alignment vertical="center"/>
    </xf>
    <xf numFmtId="0" fontId="95"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102" fillId="68"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 fillId="84" borderId="128" applyNumberFormat="0" applyFon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95" fillId="81" borderId="126" applyNumberFormat="0" applyAlignment="0" applyProtection="0"/>
    <xf numFmtId="0" fontId="91" fillId="81" borderId="125" applyNumberFormat="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87"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78" fillId="58"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4" fontId="77" fillId="59" borderId="129">
      <alignment horizontal="right" vertical="center"/>
    </xf>
    <xf numFmtId="49" fontId="47" fillId="0" borderId="129" applyNumberFormat="0" applyFont="0" applyFill="0" applyBorder="0" applyProtection="0">
      <alignment horizontal="left" vertical="center" indent="2"/>
    </xf>
    <xf numFmtId="4" fontId="78" fillId="58" borderId="129">
      <alignment horizontal="right" vertical="center"/>
    </xf>
    <xf numFmtId="4" fontId="78" fillId="58" borderId="129">
      <alignment horizontal="right" vertical="center"/>
    </xf>
    <xf numFmtId="4" fontId="77" fillId="58" borderId="129">
      <alignment horizontal="right" vertical="center"/>
    </xf>
    <xf numFmtId="0" fontId="77" fillId="58" borderId="129">
      <alignment horizontal="right" vertical="center"/>
    </xf>
    <xf numFmtId="0" fontId="92" fillId="81" borderId="125" applyNumberFormat="0" applyAlignment="0" applyProtection="0"/>
    <xf numFmtId="4" fontId="77" fillId="58" borderId="129">
      <alignment horizontal="right" vertical="center"/>
    </xf>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77" fillId="58" borderId="129">
      <alignment horizontal="right" vertical="center"/>
    </xf>
    <xf numFmtId="0" fontId="104"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171" fontId="47" fillId="62" borderId="129" applyNumberFormat="0" applyFont="0" applyBorder="0" applyAlignment="0" applyProtection="0">
      <alignment horizontal="right" vertical="center"/>
    </xf>
    <xf numFmtId="0" fontId="87" fillId="84" borderId="128" applyNumberFormat="0" applyFont="0" applyAlignment="0" applyProtection="0"/>
    <xf numFmtId="0" fontId="103" fillId="0" borderId="127" applyNumberFormat="0" applyFill="0" applyAlignment="0" applyProtection="0"/>
    <xf numFmtId="49" fontId="76" fillId="0" borderId="129" applyNumberFormat="0" applyFill="0" applyBorder="0" applyProtection="0">
      <alignment horizontal="left" vertical="center"/>
    </xf>
    <xf numFmtId="0" fontId="92" fillId="81" borderId="125" applyNumberFormat="0" applyAlignment="0" applyProtection="0"/>
    <xf numFmtId="0" fontId="101" fillId="68" borderId="126" applyNumberFormat="0" applyAlignment="0" applyProtection="0"/>
    <xf numFmtId="0" fontId="104" fillId="0" borderId="127" applyNumberFormat="0" applyFill="0" applyAlignment="0" applyProtection="0"/>
    <xf numFmtId="0" fontId="10"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95"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4" fontId="77" fillId="59" borderId="129">
      <alignment horizontal="right" vertical="center"/>
    </xf>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102" fillId="68"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47" fillId="0" borderId="129">
      <alignment horizontal="right" vertical="center"/>
    </xf>
    <xf numFmtId="0" fontId="87" fillId="84" borderId="128" applyNumberFormat="0" applyFont="0" applyAlignment="0" applyProtection="0"/>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102" fillId="68" borderId="126" applyNumberFormat="0" applyAlignment="0" applyProtection="0"/>
    <xf numFmtId="0" fontId="91" fillId="81" borderId="125" applyNumberFormat="0" applyAlignment="0" applyProtection="0"/>
    <xf numFmtId="0" fontId="101" fillId="68" borderId="126" applyNumberFormat="0" applyAlignment="0" applyProtection="0"/>
    <xf numFmtId="0" fontId="95" fillId="81" borderId="126" applyNumberFormat="0" applyAlignment="0" applyProtection="0"/>
    <xf numFmtId="0" fontId="10" fillId="84" borderId="128" applyNumberFormat="0" applyFont="0" applyAlignment="0" applyProtection="0"/>
    <xf numFmtId="0" fontId="95" fillId="81" borderId="126" applyNumberFormat="0" applyAlignment="0" applyProtection="0"/>
    <xf numFmtId="0" fontId="10" fillId="84" borderId="128" applyNumberFormat="0" applyFont="0" applyAlignment="0" applyProtection="0"/>
    <xf numFmtId="49" fontId="47" fillId="0" borderId="129" applyNumberFormat="0" applyFont="0" applyFill="0" applyBorder="0" applyProtection="0">
      <alignment horizontal="left" vertical="center" indent="2"/>
    </xf>
    <xf numFmtId="4" fontId="77" fillId="59" borderId="129">
      <alignment horizontal="right" vertical="center"/>
    </xf>
    <xf numFmtId="0" fontId="10" fillId="84" borderId="128" applyNumberFormat="0" applyFont="0" applyAlignment="0" applyProtection="0"/>
    <xf numFmtId="0" fontId="91" fillId="81" borderId="125" applyNumberFormat="0" applyAlignment="0" applyProtection="0"/>
    <xf numFmtId="0" fontId="96" fillId="81" borderId="126" applyNumberFormat="0" applyAlignment="0" applyProtection="0"/>
    <xf numFmtId="0" fontId="87" fillId="84" borderId="128" applyNumberFormat="0" applyFont="0" applyAlignment="0" applyProtection="0"/>
    <xf numFmtId="4" fontId="77" fillId="59" borderId="129">
      <alignment horizontal="right" vertical="center"/>
    </xf>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1"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4" fontId="77" fillId="59" borderId="129">
      <alignment horizontal="right" vertical="center"/>
    </xf>
    <xf numFmtId="0" fontId="101"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92" fillId="81" borderId="125" applyNumberFormat="0" applyAlignment="0" applyProtection="0"/>
    <xf numFmtId="0" fontId="95" fillId="81" borderId="126" applyNumberFormat="0" applyAlignment="0" applyProtection="0"/>
    <xf numFmtId="0" fontId="101" fillId="68"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 fillId="84" borderId="128" applyNumberFormat="0" applyFont="0" applyAlignment="0" applyProtection="0"/>
    <xf numFmtId="0" fontId="95"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87" fillId="84" borderId="128" applyNumberFormat="0" applyFont="0" applyAlignment="0" applyProtection="0"/>
    <xf numFmtId="0" fontId="91" fillId="81" borderId="125" applyNumberFormat="0" applyAlignment="0" applyProtection="0"/>
    <xf numFmtId="0" fontId="92" fillId="81" borderId="125" applyNumberFormat="0" applyAlignment="0" applyProtection="0"/>
    <xf numFmtId="0" fontId="78" fillId="58"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49" fontId="47" fillId="0" borderId="129" applyNumberFormat="0" applyFont="0" applyFill="0" applyBorder="0" applyProtection="0">
      <alignment horizontal="left" vertical="center" indent="2"/>
    </xf>
    <xf numFmtId="4" fontId="78" fillId="58" borderId="129">
      <alignment horizontal="right" vertical="center"/>
    </xf>
    <xf numFmtId="4" fontId="78" fillId="58" borderId="129">
      <alignment horizontal="right" vertical="center"/>
    </xf>
    <xf numFmtId="4" fontId="77" fillId="58" borderId="129">
      <alignment horizontal="right" vertical="center"/>
    </xf>
    <xf numFmtId="0" fontId="77" fillId="58" borderId="129">
      <alignment horizontal="right" vertical="center"/>
    </xf>
    <xf numFmtId="0" fontId="92" fillId="81" borderId="125" applyNumberFormat="0" applyAlignment="0" applyProtection="0"/>
    <xf numFmtId="4" fontId="77" fillId="58" borderId="129">
      <alignment horizontal="right" vertical="center"/>
    </xf>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103"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95" fillId="81" borderId="126" applyNumberFormat="0" applyAlignment="0" applyProtection="0"/>
    <xf numFmtId="0" fontId="91" fillId="81" borderId="125"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78" fillId="58" borderId="129">
      <alignment horizontal="right" vertical="center"/>
    </xf>
    <xf numFmtId="171" fontId="47" fillId="62" borderId="129" applyNumberFormat="0" applyFont="0" applyBorder="0" applyAlignment="0" applyProtection="0">
      <alignment horizontal="right" vertical="center"/>
    </xf>
    <xf numFmtId="0" fontId="104" fillId="0" borderId="127" applyNumberFormat="0" applyFill="0" applyAlignment="0" applyProtection="0"/>
    <xf numFmtId="0" fontId="95" fillId="81" borderId="126" applyNumberFormat="0" applyAlignment="0" applyProtection="0"/>
    <xf numFmtId="0" fontId="77" fillId="59" borderId="129">
      <alignment horizontal="right" vertical="center"/>
    </xf>
    <xf numFmtId="0" fontId="104" fillId="0" borderId="127" applyNumberFormat="0" applyFill="0" applyAlignment="0" applyProtection="0"/>
    <xf numFmtId="0" fontId="10" fillId="84" borderId="128" applyNumberFormat="0" applyFont="0" applyAlignment="0" applyProtection="0"/>
    <xf numFmtId="0" fontId="77" fillId="58" borderId="129">
      <alignment horizontal="right" vertical="center"/>
    </xf>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78" fillId="58" borderId="129">
      <alignment horizontal="right" vertical="center"/>
    </xf>
    <xf numFmtId="0" fontId="102" fillId="68" borderId="126" applyNumberFormat="0" applyAlignment="0" applyProtection="0"/>
    <xf numFmtId="0" fontId="77" fillId="58" borderId="129">
      <alignment horizontal="right" vertical="center"/>
    </xf>
    <xf numFmtId="0" fontId="91" fillId="81" borderId="125" applyNumberFormat="0" applyAlignment="0" applyProtection="0"/>
    <xf numFmtId="0" fontId="102" fillId="68" borderId="126" applyNumberFormat="0" applyAlignment="0" applyProtection="0"/>
    <xf numFmtId="0" fontId="92" fillId="81" borderId="125" applyNumberFormat="0" applyAlignment="0" applyProtection="0"/>
    <xf numFmtId="0" fontId="96" fillId="81" borderId="126" applyNumberFormat="0" applyAlignment="0" applyProtection="0"/>
    <xf numFmtId="0" fontId="78" fillId="58" borderId="129">
      <alignment horizontal="right" vertical="center"/>
    </xf>
    <xf numFmtId="0" fontId="103"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77" fillId="59" borderId="129">
      <alignment horizontal="right" vertical="center"/>
    </xf>
    <xf numFmtId="0" fontId="96"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47" fillId="0" borderId="129">
      <alignment horizontal="right" vertical="center"/>
    </xf>
    <xf numFmtId="0" fontId="101" fillId="68" borderId="126" applyNumberFormat="0" applyAlignment="0" applyProtection="0"/>
    <xf numFmtId="0" fontId="92" fillId="81" borderId="125" applyNumberFormat="0" applyAlignment="0" applyProtection="0"/>
    <xf numFmtId="0" fontId="95" fillId="81" borderId="126" applyNumberFormat="0" applyAlignment="0" applyProtection="0"/>
    <xf numFmtId="0" fontId="47" fillId="61" borderId="129"/>
    <xf numFmtId="0" fontId="104"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4" fontId="77" fillId="58" borderId="129">
      <alignment horizontal="right" vertical="center"/>
    </xf>
    <xf numFmtId="0" fontId="87" fillId="84" borderId="128" applyNumberFormat="0" applyFont="0" applyAlignment="0" applyProtection="0"/>
    <xf numFmtId="0" fontId="103" fillId="0" borderId="127" applyNumberFormat="0" applyFill="0" applyAlignment="0" applyProtection="0"/>
    <xf numFmtId="4" fontId="77" fillId="59" borderId="129">
      <alignment horizontal="right" vertical="center"/>
    </xf>
    <xf numFmtId="0" fontId="77" fillId="58" borderId="129">
      <alignment horizontal="right" vertical="center"/>
    </xf>
    <xf numFmtId="0" fontId="104" fillId="0" borderId="127" applyNumberFormat="0" applyFill="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87" fillId="84" borderId="128" applyNumberFormat="0" applyFon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0" fontId="77" fillId="59" borderId="129">
      <alignment horizontal="right" vertical="center"/>
    </xf>
    <xf numFmtId="0" fontId="104" fillId="0" borderId="127" applyNumberFormat="0" applyFill="0" applyAlignment="0" applyProtection="0"/>
    <xf numFmtId="0" fontId="96" fillId="81" borderId="126" applyNumberFormat="0" applyAlignment="0" applyProtection="0"/>
    <xf numFmtId="0" fontId="92" fillId="81" borderId="125" applyNumberFormat="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95" fillId="81" borderId="126" applyNumberFormat="0" applyAlignment="0" applyProtection="0"/>
    <xf numFmtId="0" fontId="10" fillId="84" borderId="128" applyNumberFormat="0" applyFont="0" applyAlignment="0" applyProtection="0"/>
    <xf numFmtId="0" fontId="133" fillId="0" borderId="129" applyFill="0" applyBorder="0">
      <alignment vertical="center"/>
    </xf>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3" fillId="0" borderId="127"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4" fontId="77" fillId="59" borderId="129">
      <alignment horizontal="right" vertical="center"/>
    </xf>
    <xf numFmtId="0" fontId="104" fillId="0" borderId="127" applyNumberFormat="0" applyFill="0" applyAlignment="0" applyProtection="0"/>
    <xf numFmtId="0" fontId="95" fillId="81" borderId="126" applyNumberFormat="0" applyAlignment="0" applyProtection="0"/>
    <xf numFmtId="4" fontId="77" fillId="59" borderId="129">
      <alignment horizontal="right" vertical="center"/>
    </xf>
    <xf numFmtId="0" fontId="104" fillId="0" borderId="127" applyNumberFormat="0" applyFill="0" applyAlignment="0" applyProtection="0"/>
    <xf numFmtId="0" fontId="77" fillId="59" borderId="129">
      <alignment horizontal="right" vertical="center"/>
    </xf>
    <xf numFmtId="0" fontId="91"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77" fillId="59" borderId="129">
      <alignment horizontal="right" vertical="center"/>
    </xf>
    <xf numFmtId="0" fontId="95" fillId="81" borderId="126" applyNumberFormat="0" applyAlignment="0" applyProtection="0"/>
    <xf numFmtId="0" fontId="87" fillId="84" borderId="128" applyNumberFormat="0" applyFont="0" applyAlignment="0" applyProtection="0"/>
    <xf numFmtId="49" fontId="47" fillId="0" borderId="129" applyNumberFormat="0" applyFont="0" applyFill="0" applyBorder="0" applyProtection="0">
      <alignment horizontal="left" vertical="center" indent="2"/>
    </xf>
    <xf numFmtId="0" fontId="77" fillId="59" borderId="129">
      <alignment horizontal="right" vertical="center"/>
    </xf>
    <xf numFmtId="0" fontId="77" fillId="59" borderId="129">
      <alignment horizontal="right" vertical="center"/>
    </xf>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92" fillId="81" borderId="125" applyNumberFormat="0" applyAlignment="0" applyProtection="0"/>
    <xf numFmtId="0" fontId="95" fillId="81" borderId="126" applyNumberFormat="0" applyAlignment="0" applyProtection="0"/>
    <xf numFmtId="0" fontId="101" fillId="68" borderId="126" applyNumberFormat="0" applyAlignment="0" applyProtection="0"/>
    <xf numFmtId="171" fontId="47" fillId="62" borderId="129" applyNumberFormat="0" applyFont="0" applyBorder="0" applyAlignment="0" applyProtection="0">
      <alignment horizontal="right" vertical="center"/>
    </xf>
    <xf numFmtId="0" fontId="91" fillId="81" borderId="125" applyNumberFormat="0" applyAlignment="0" applyProtection="0"/>
    <xf numFmtId="0" fontId="102" fillId="68" borderId="126" applyNumberFormat="0" applyAlignment="0" applyProtection="0"/>
    <xf numFmtId="4" fontId="47" fillId="0" borderId="129" applyFill="0" applyBorder="0" applyProtection="0">
      <alignment horizontal="right" vertical="center"/>
    </xf>
    <xf numFmtId="0" fontId="101" fillId="68"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77" fillId="58" borderId="129">
      <alignment horizontal="right" vertical="center"/>
    </xf>
    <xf numFmtId="0" fontId="102" fillId="68" borderId="126" applyNumberFormat="0" applyAlignment="0" applyProtection="0"/>
    <xf numFmtId="0" fontId="96" fillId="81" borderId="126" applyNumberFormat="0" applyAlignment="0" applyProtection="0"/>
    <xf numFmtId="4" fontId="78" fillId="58" borderId="129">
      <alignment horizontal="right" vertical="center"/>
    </xf>
    <xf numFmtId="0" fontId="104" fillId="0" borderId="127" applyNumberFormat="0" applyFill="0" applyAlignment="0" applyProtection="0"/>
    <xf numFmtId="0" fontId="92" fillId="81" borderId="125" applyNumberFormat="0" applyAlignment="0" applyProtection="0"/>
    <xf numFmtId="4" fontId="47" fillId="61" borderId="129"/>
    <xf numFmtId="0" fontId="92" fillId="81" borderId="125" applyNumberFormat="0" applyAlignment="0" applyProtection="0"/>
    <xf numFmtId="0" fontId="92" fillId="81" borderId="125"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77" fillId="58" borderId="129">
      <alignment horizontal="right" vertical="center"/>
    </xf>
    <xf numFmtId="0" fontId="10" fillId="84" borderId="128" applyNumberFormat="0" applyFont="0" applyAlignment="0" applyProtection="0"/>
    <xf numFmtId="0" fontId="104" fillId="0" borderId="127" applyNumberFormat="0" applyFill="0" applyAlignment="0" applyProtection="0"/>
    <xf numFmtId="0" fontId="92" fillId="81" borderId="125" applyNumberFormat="0" applyAlignment="0" applyProtection="0"/>
    <xf numFmtId="49" fontId="47" fillId="0" borderId="129" applyNumberFormat="0" applyFont="0" applyFill="0" applyBorder="0" applyProtection="0">
      <alignment horizontal="left" vertical="center" indent="2"/>
    </xf>
    <xf numFmtId="0" fontId="10" fillId="84" borderId="128" applyNumberFormat="0" applyFont="0" applyAlignment="0" applyProtection="0"/>
    <xf numFmtId="0" fontId="96" fillId="81" borderId="126" applyNumberFormat="0" applyAlignment="0" applyProtection="0"/>
    <xf numFmtId="0" fontId="92" fillId="81" borderId="125" applyNumberFormat="0" applyAlignment="0" applyProtection="0"/>
    <xf numFmtId="0" fontId="96" fillId="81" borderId="126" applyNumberFormat="0" applyAlignment="0" applyProtection="0"/>
    <xf numFmtId="4" fontId="78" fillId="58" borderId="129">
      <alignment horizontal="right" vertical="center"/>
    </xf>
    <xf numFmtId="0" fontId="103" fillId="0" borderId="127" applyNumberFormat="0" applyFill="0" applyAlignment="0" applyProtection="0"/>
    <xf numFmtId="0" fontId="96" fillId="81" borderId="126"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103" fillId="0" borderId="127" applyNumberFormat="0" applyFill="0" applyAlignment="0" applyProtection="0"/>
    <xf numFmtId="0" fontId="91" fillId="81" borderId="125" applyNumberFormat="0" applyAlignment="0" applyProtection="0"/>
    <xf numFmtId="0" fontId="103" fillId="0" borderId="127" applyNumberFormat="0" applyFill="0" applyAlignment="0" applyProtection="0"/>
    <xf numFmtId="0" fontId="101" fillId="68" borderId="126" applyNumberFormat="0" applyAlignment="0" applyProtection="0"/>
    <xf numFmtId="4" fontId="78" fillId="58" borderId="129">
      <alignment horizontal="right" vertical="center"/>
    </xf>
    <xf numFmtId="49" fontId="76" fillId="0" borderId="129" applyNumberFormat="0" applyFill="0" applyBorder="0" applyProtection="0">
      <alignment horizontal="left" vertical="center"/>
    </xf>
    <xf numFmtId="0" fontId="96"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4" fontId="77" fillId="59" borderId="129">
      <alignment horizontal="right" vertical="center"/>
    </xf>
    <xf numFmtId="0" fontId="91" fillId="81" borderId="125" applyNumberFormat="0" applyAlignment="0" applyProtection="0"/>
    <xf numFmtId="4" fontId="77" fillId="59" borderId="129">
      <alignment horizontal="right" vertical="center"/>
    </xf>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1" fillId="81" borderId="125" applyNumberFormat="0" applyAlignment="0" applyProtection="0"/>
    <xf numFmtId="0" fontId="92" fillId="81" borderId="125" applyNumberFormat="0" applyAlignment="0" applyProtection="0"/>
    <xf numFmtId="0" fontId="101" fillId="68" borderId="126" applyNumberFormat="0" applyAlignment="0" applyProtection="0"/>
    <xf numFmtId="0" fontId="92"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77" fillId="59" borderId="129">
      <alignment horizontal="right" vertical="center"/>
    </xf>
    <xf numFmtId="0" fontId="92" fillId="81" borderId="125" applyNumberFormat="0" applyAlignment="0" applyProtection="0"/>
    <xf numFmtId="0" fontId="102" fillId="68" borderId="126" applyNumberFormat="0" applyAlignment="0" applyProtection="0"/>
    <xf numFmtId="0" fontId="101" fillId="68" borderId="126" applyNumberFormat="0" applyAlignment="0" applyProtection="0"/>
    <xf numFmtId="0" fontId="87" fillId="84" borderId="128" applyNumberFormat="0" applyFont="0" applyAlignment="0" applyProtection="0"/>
    <xf numFmtId="0" fontId="77" fillId="58" borderId="129">
      <alignment horizontal="right" vertical="center"/>
    </xf>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95" fillId="81" borderId="126" applyNumberFormat="0" applyAlignment="0" applyProtection="0"/>
    <xf numFmtId="0" fontId="87" fillId="84" borderId="128" applyNumberFormat="0" applyFont="0" applyAlignment="0" applyProtection="0"/>
    <xf numFmtId="0" fontId="10" fillId="84" borderId="128" applyNumberFormat="0" applyFont="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91" fillId="81" borderId="125"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91" fillId="81" borderId="125" applyNumberFormat="0" applyAlignment="0" applyProtection="0"/>
    <xf numFmtId="0" fontId="92" fillId="81" borderId="125" applyNumberFormat="0" applyAlignment="0" applyProtection="0"/>
    <xf numFmtId="0" fontId="102" fillId="68" borderId="126" applyNumberFormat="0" applyAlignment="0" applyProtection="0"/>
    <xf numFmtId="0" fontId="92" fillId="81" borderId="125" applyNumberFormat="0" applyAlignment="0" applyProtection="0"/>
    <xf numFmtId="171" fontId="47" fillId="62" borderId="129" applyNumberFormat="0" applyFont="0" applyBorder="0" applyAlignment="0" applyProtection="0">
      <alignment horizontal="right" vertical="center"/>
    </xf>
    <xf numFmtId="0" fontId="96"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4" fontId="78" fillId="58" borderId="129">
      <alignment horizontal="right" vertical="center"/>
    </xf>
    <xf numFmtId="0" fontId="87" fillId="84" borderId="128" applyNumberFormat="0" applyFont="0" applyAlignment="0" applyProtection="0"/>
    <xf numFmtId="0" fontId="77" fillId="59" borderId="129">
      <alignment horizontal="right" vertical="center"/>
    </xf>
    <xf numFmtId="0" fontId="92" fillId="81" borderId="125" applyNumberFormat="0" applyAlignment="0" applyProtection="0"/>
    <xf numFmtId="0" fontId="87" fillId="84" borderId="128" applyNumberFormat="0" applyFont="0" applyAlignment="0" applyProtection="0"/>
    <xf numFmtId="0" fontId="95"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47" fillId="0" borderId="129" applyNumberFormat="0" applyFill="0" applyAlignment="0" applyProtection="0"/>
    <xf numFmtId="0" fontId="96" fillId="81" borderId="126" applyNumberFormat="0" applyAlignment="0" applyProtection="0"/>
    <xf numFmtId="0" fontId="102" fillId="68" borderId="126" applyNumberFormat="0" applyAlignment="0" applyProtection="0"/>
    <xf numFmtId="4" fontId="77" fillId="58" borderId="129">
      <alignment horizontal="right" vertical="center"/>
    </xf>
    <xf numFmtId="0" fontId="87" fillId="84" borderId="128" applyNumberFormat="0" applyFont="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77" fillId="59" borderId="129">
      <alignment horizontal="right" vertical="center"/>
    </xf>
    <xf numFmtId="0" fontId="92" fillId="81" borderId="125" applyNumberFormat="0" applyAlignment="0" applyProtection="0"/>
    <xf numFmtId="4" fontId="77" fillId="59" borderId="129">
      <alignment horizontal="right" vertical="center"/>
    </xf>
    <xf numFmtId="0" fontId="95" fillId="81" borderId="126" applyNumberFormat="0" applyAlignment="0" applyProtection="0"/>
    <xf numFmtId="0" fontId="77" fillId="59" borderId="129">
      <alignment horizontal="right" vertical="center"/>
    </xf>
    <xf numFmtId="0" fontId="103" fillId="0" borderId="127" applyNumberFormat="0" applyFill="0" applyAlignment="0" applyProtection="0"/>
    <xf numFmtId="4" fontId="77" fillId="58" borderId="129">
      <alignment horizontal="right" vertical="center"/>
    </xf>
    <xf numFmtId="0" fontId="102" fillId="68" borderId="126" applyNumberFormat="0" applyAlignment="0" applyProtection="0"/>
    <xf numFmtId="0" fontId="96" fillId="81" borderId="126" applyNumberFormat="0" applyAlignment="0" applyProtection="0"/>
    <xf numFmtId="0" fontId="47" fillId="0" borderId="129">
      <alignment horizontal="right" vertical="center"/>
    </xf>
    <xf numFmtId="0" fontId="87" fillId="84" borderId="128" applyNumberFormat="0" applyFont="0" applyAlignment="0" applyProtection="0"/>
    <xf numFmtId="0" fontId="96" fillId="81" borderId="126" applyNumberFormat="0" applyAlignment="0" applyProtection="0"/>
    <xf numFmtId="0" fontId="95" fillId="81" borderId="126" applyNumberFormat="0" applyAlignment="0" applyProtection="0"/>
    <xf numFmtId="0" fontId="101" fillId="68" borderId="126" applyNumberFormat="0" applyAlignment="0" applyProtection="0"/>
    <xf numFmtId="4" fontId="77" fillId="59" borderId="129">
      <alignment horizontal="right" vertical="center"/>
    </xf>
    <xf numFmtId="0" fontId="103"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77" fillId="58" borderId="129">
      <alignment horizontal="right" vertical="center"/>
    </xf>
    <xf numFmtId="0" fontId="102"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47" fillId="61" borderId="129"/>
    <xf numFmtId="0" fontId="77" fillId="59" borderId="129">
      <alignment horizontal="right" vertical="center"/>
    </xf>
    <xf numFmtId="0" fontId="95" fillId="81"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4" fontId="77" fillId="59" borderId="129">
      <alignment horizontal="right" vertical="center"/>
    </xf>
    <xf numFmtId="0" fontId="96"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102" fillId="68" borderId="126" applyNumberFormat="0" applyAlignment="0" applyProtection="0"/>
    <xf numFmtId="0" fontId="103" fillId="0" borderId="127" applyNumberFormat="0" applyFill="0" applyAlignment="0" applyProtection="0"/>
    <xf numFmtId="49" fontId="47" fillId="0" borderId="129" applyNumberFormat="0" applyFont="0" applyFill="0" applyBorder="0" applyProtection="0">
      <alignment horizontal="left" vertical="center" indent="2"/>
    </xf>
    <xf numFmtId="0" fontId="91" fillId="81" borderId="125" applyNumberFormat="0" applyAlignment="0" applyProtection="0"/>
    <xf numFmtId="0" fontId="95" fillId="81" borderId="126" applyNumberFormat="0" applyAlignment="0" applyProtection="0"/>
    <xf numFmtId="0" fontId="91" fillId="81" borderId="125" applyNumberFormat="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95" fillId="81" borderId="126" applyNumberFormat="0" applyAlignment="0" applyProtection="0"/>
    <xf numFmtId="0" fontId="87" fillId="84" borderId="128" applyNumberFormat="0" applyFont="0" applyAlignment="0" applyProtection="0"/>
    <xf numFmtId="0" fontId="47" fillId="0" borderId="129">
      <alignment horizontal="right" vertical="center"/>
    </xf>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5" fillId="81" borderId="126" applyNumberFormat="0" applyAlignment="0" applyProtection="0"/>
    <xf numFmtId="0" fontId="95" fillId="81" borderId="126" applyNumberFormat="0" applyAlignment="0" applyProtection="0"/>
    <xf numFmtId="4" fontId="77" fillId="59" borderId="129">
      <alignment horizontal="right" vertical="center"/>
    </xf>
    <xf numFmtId="0" fontId="87" fillId="84" borderId="128" applyNumberFormat="0" applyFont="0" applyAlignment="0" applyProtection="0"/>
    <xf numFmtId="0" fontId="102" fillId="68" borderId="126" applyNumberFormat="0" applyAlignment="0" applyProtection="0"/>
    <xf numFmtId="0" fontId="77" fillId="58" borderId="129">
      <alignment horizontal="right" vertical="center"/>
    </xf>
    <xf numFmtId="0" fontId="95" fillId="81" borderId="126" applyNumberFormat="0" applyAlignment="0" applyProtection="0"/>
    <xf numFmtId="0" fontId="102"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101"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96" fillId="81"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96" fillId="81"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 fillId="84" borderId="128" applyNumberFormat="0" applyFont="0" applyAlignment="0" applyProtection="0"/>
    <xf numFmtId="4" fontId="77" fillId="59" borderId="129">
      <alignment horizontal="right" vertical="center"/>
    </xf>
    <xf numFmtId="0" fontId="95" fillId="81" borderId="126" applyNumberFormat="0" applyAlignment="0" applyProtection="0"/>
    <xf numFmtId="0" fontId="78" fillId="58" borderId="129">
      <alignment horizontal="right" vertical="center"/>
    </xf>
    <xf numFmtId="0" fontId="96" fillId="81" borderId="126" applyNumberFormat="0" applyAlignment="0" applyProtection="0"/>
    <xf numFmtId="0" fontId="10" fillId="84" borderId="128" applyNumberFormat="0" applyFont="0" applyAlignment="0" applyProtection="0"/>
    <xf numFmtId="0" fontId="91" fillId="81" borderId="125" applyNumberFormat="0" applyAlignment="0" applyProtection="0"/>
    <xf numFmtId="0" fontId="10" fillId="84" borderId="128" applyNumberFormat="0" applyFont="0" applyAlignment="0" applyProtection="0"/>
    <xf numFmtId="0" fontId="101" fillId="68" borderId="126" applyNumberFormat="0" applyAlignment="0" applyProtection="0"/>
    <xf numFmtId="0" fontId="77" fillId="58" borderId="129">
      <alignment horizontal="right" vertical="center"/>
    </xf>
    <xf numFmtId="0" fontId="96" fillId="81" borderId="126" applyNumberForma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95" fillId="81"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77" fillId="59" borderId="129">
      <alignment horizontal="right" vertical="center"/>
    </xf>
    <xf numFmtId="0" fontId="87" fillId="84" borderId="128" applyNumberFormat="0" applyFont="0" applyAlignment="0" applyProtection="0"/>
    <xf numFmtId="0" fontId="101"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91" fillId="81" borderId="125" applyNumberFormat="0" applyAlignment="0" applyProtection="0"/>
    <xf numFmtId="4" fontId="47" fillId="0" borderId="129" applyFill="0" applyBorder="0" applyProtection="0">
      <alignment horizontal="right" vertical="center"/>
    </xf>
    <xf numFmtId="0" fontId="102" fillId="68" borderId="126" applyNumberFormat="0" applyAlignment="0" applyProtection="0"/>
    <xf numFmtId="0" fontId="10" fillId="84" borderId="128" applyNumberFormat="0" applyFont="0" applyAlignment="0" applyProtection="0"/>
    <xf numFmtId="0" fontId="96" fillId="81" borderId="126" applyNumberFormat="0" applyAlignment="0" applyProtection="0"/>
    <xf numFmtId="4" fontId="77" fillId="58" borderId="129">
      <alignment horizontal="right" vertical="center"/>
    </xf>
    <xf numFmtId="0" fontId="78" fillId="58" borderId="129">
      <alignment horizontal="right" vertical="center"/>
    </xf>
    <xf numFmtId="0" fontId="102" fillId="68" borderId="126" applyNumberFormat="0" applyAlignment="0" applyProtection="0"/>
    <xf numFmtId="0" fontId="103" fillId="0" borderId="127" applyNumberFormat="0" applyFill="0" applyAlignment="0" applyProtection="0"/>
    <xf numFmtId="4" fontId="47" fillId="0" borderId="129" applyFill="0" applyBorder="0" applyProtection="0">
      <alignment horizontal="right" vertical="center"/>
    </xf>
    <xf numFmtId="0" fontId="77" fillId="59" borderId="129">
      <alignment horizontal="right" vertical="center"/>
    </xf>
    <xf numFmtId="4" fontId="77" fillId="59" borderId="129">
      <alignment horizontal="right" vertical="center"/>
    </xf>
    <xf numFmtId="0" fontId="91" fillId="81" borderId="125"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102" fillId="68" borderId="126" applyNumberFormat="0" applyAlignment="0" applyProtection="0"/>
    <xf numFmtId="0" fontId="91" fillId="81" borderId="125" applyNumberFormat="0" applyAlignment="0" applyProtection="0"/>
    <xf numFmtId="0" fontId="95" fillId="81" borderId="126" applyNumberFormat="0" applyAlignment="0" applyProtection="0"/>
    <xf numFmtId="0" fontId="92" fillId="81" borderId="125" applyNumberFormat="0" applyAlignment="0" applyProtection="0"/>
    <xf numFmtId="0" fontId="87" fillId="84" borderId="128" applyNumberFormat="0" applyFont="0" applyAlignment="0" applyProtection="0"/>
    <xf numFmtId="4" fontId="77" fillId="59" borderId="129">
      <alignment horizontal="right" vertical="center"/>
    </xf>
    <xf numFmtId="0" fontId="104" fillId="0" borderId="127" applyNumberFormat="0" applyFill="0" applyAlignment="0" applyProtection="0"/>
    <xf numFmtId="0" fontId="102" fillId="68" borderId="126" applyNumberFormat="0" applyAlignment="0" applyProtection="0"/>
    <xf numFmtId="0" fontId="47" fillId="0" borderId="129" applyNumberFormat="0" applyFill="0" applyAlignment="0" applyProtection="0"/>
    <xf numFmtId="0" fontId="92" fillId="81" borderId="125" applyNumberFormat="0" applyAlignment="0" applyProtection="0"/>
    <xf numFmtId="0" fontId="103" fillId="0" borderId="127" applyNumberFormat="0" applyFill="0" applyAlignment="0" applyProtection="0"/>
    <xf numFmtId="4" fontId="77" fillId="58" borderId="129">
      <alignment horizontal="right" vertical="center"/>
    </xf>
    <xf numFmtId="0" fontId="77" fillId="59" borderId="129">
      <alignment horizontal="right" vertical="center"/>
    </xf>
    <xf numFmtId="0" fontId="101" fillId="68" borderId="126" applyNumberFormat="0" applyAlignment="0" applyProtection="0"/>
    <xf numFmtId="0" fontId="102" fillId="68" borderId="126" applyNumberFormat="0" applyAlignment="0" applyProtection="0"/>
    <xf numFmtId="0" fontId="10" fillId="84" borderId="128" applyNumberFormat="0" applyFont="0" applyAlignment="0" applyProtection="0"/>
    <xf numFmtId="0" fontId="91"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101"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101" fillId="68" borderId="126" applyNumberFormat="0" applyAlignment="0" applyProtection="0"/>
    <xf numFmtId="0" fontId="77" fillId="59" borderId="129">
      <alignment horizontal="right" vertical="center"/>
    </xf>
    <xf numFmtId="0" fontId="103"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77" fillId="58" borderId="129">
      <alignment horizontal="right" vertical="center"/>
    </xf>
    <xf numFmtId="0" fontId="77" fillId="59" borderId="129">
      <alignment horizontal="right" vertical="center"/>
    </xf>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91" fillId="81" borderId="125" applyNumberFormat="0" applyAlignment="0" applyProtection="0"/>
    <xf numFmtId="0" fontId="96" fillId="81" borderId="126" applyNumberFormat="0" applyAlignment="0" applyProtection="0"/>
    <xf numFmtId="0" fontId="77" fillId="58" borderId="129">
      <alignment horizontal="right" vertical="center"/>
    </xf>
    <xf numFmtId="0" fontId="47" fillId="0" borderId="129">
      <alignment horizontal="right" vertical="center"/>
    </xf>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47" fillId="61" borderId="129"/>
    <xf numFmtId="0" fontId="103" fillId="0" borderId="127" applyNumberFormat="0" applyFill="0" applyAlignment="0" applyProtection="0"/>
    <xf numFmtId="0" fontId="10" fillId="84" borderId="128" applyNumberFormat="0" applyFont="0" applyAlignment="0" applyProtection="0"/>
    <xf numFmtId="0" fontId="101" fillId="68" borderId="126" applyNumberFormat="0" applyAlignment="0" applyProtection="0"/>
    <xf numFmtId="49" fontId="76" fillId="0" borderId="129" applyNumberFormat="0" applyFill="0" applyBorder="0" applyProtection="0">
      <alignment horizontal="left" vertical="center"/>
    </xf>
    <xf numFmtId="0" fontId="102" fillId="68" borderId="126" applyNumberFormat="0" applyAlignment="0" applyProtection="0"/>
    <xf numFmtId="4" fontId="47" fillId="61" borderId="129"/>
    <xf numFmtId="0" fontId="95" fillId="81" borderId="126" applyNumberFormat="0" applyAlignment="0" applyProtection="0"/>
    <xf numFmtId="0" fontId="10" fillId="84" borderId="128" applyNumberFormat="0" applyFont="0" applyAlignment="0" applyProtection="0"/>
    <xf numFmtId="0" fontId="102"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101" fillId="68" borderId="126" applyNumberFormat="0" applyAlignment="0" applyProtection="0"/>
    <xf numFmtId="0" fontId="103" fillId="0" borderId="127" applyNumberFormat="0" applyFill="0" applyAlignment="0" applyProtection="0"/>
    <xf numFmtId="0" fontId="47" fillId="0" borderId="129">
      <alignment horizontal="right" vertical="center"/>
    </xf>
    <xf numFmtId="0" fontId="103" fillId="0" borderId="127" applyNumberFormat="0" applyFill="0" applyAlignment="0" applyProtection="0"/>
    <xf numFmtId="0" fontId="95"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5" fillId="81" borderId="126" applyNumberFormat="0" applyAlignment="0" applyProtection="0"/>
    <xf numFmtId="0" fontId="10" fillId="84" borderId="128" applyNumberFormat="0" applyFont="0" applyAlignment="0" applyProtection="0"/>
    <xf numFmtId="0" fontId="77" fillId="59" borderId="129">
      <alignment horizontal="right" vertical="center"/>
    </xf>
    <xf numFmtId="4" fontId="77" fillId="59" borderId="129">
      <alignment horizontal="right" vertical="center"/>
    </xf>
    <xf numFmtId="0" fontId="96"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95" fillId="81" borderId="126" applyNumberFormat="0" applyAlignment="0" applyProtection="0"/>
    <xf numFmtId="4" fontId="77" fillId="59" borderId="129">
      <alignment horizontal="right" vertical="center"/>
    </xf>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47" fillId="0" borderId="129">
      <alignment horizontal="right" vertical="center"/>
    </xf>
    <xf numFmtId="4" fontId="77" fillId="59" borderId="129">
      <alignment horizontal="right" vertical="center"/>
    </xf>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4" fontId="77" fillId="59" borderId="129">
      <alignment horizontal="right" vertical="center"/>
    </xf>
    <xf numFmtId="0" fontId="10" fillId="84" borderId="128" applyNumberFormat="0" applyFont="0" applyAlignment="0" applyProtection="0"/>
    <xf numFmtId="0" fontId="104" fillId="0" borderId="127" applyNumberFormat="0" applyFill="0" applyAlignment="0" applyProtection="0"/>
    <xf numFmtId="0" fontId="78" fillId="58" borderId="129">
      <alignment horizontal="right" vertical="center"/>
    </xf>
    <xf numFmtId="0" fontId="77" fillId="59" borderId="129">
      <alignment horizontal="right" vertical="center"/>
    </xf>
    <xf numFmtId="0" fontId="101"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96"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102" fillId="68" borderId="126" applyNumberFormat="0" applyAlignment="0" applyProtection="0"/>
    <xf numFmtId="0" fontId="91"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4" fontId="78" fillId="58" borderId="129">
      <alignment horizontal="right" vertical="center"/>
    </xf>
    <xf numFmtId="49" fontId="47" fillId="0" borderId="129" applyNumberFormat="0" applyFont="0" applyFill="0" applyBorder="0" applyProtection="0">
      <alignment horizontal="left" vertical="center" indent="2"/>
    </xf>
    <xf numFmtId="0" fontId="87" fillId="84" borderId="128" applyNumberFormat="0" applyFont="0" applyAlignment="0" applyProtection="0"/>
    <xf numFmtId="4" fontId="47" fillId="0" borderId="129">
      <alignment horizontal="right" vertical="center"/>
    </xf>
    <xf numFmtId="0" fontId="87" fillId="84" borderId="128" applyNumberFormat="0" applyFont="0" applyAlignment="0" applyProtection="0"/>
    <xf numFmtId="0" fontId="91"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47" fillId="0" borderId="129">
      <alignment horizontal="right" vertical="center"/>
    </xf>
    <xf numFmtId="0" fontId="92" fillId="81" borderId="125" applyNumberFormat="0" applyAlignment="0" applyProtection="0"/>
    <xf numFmtId="0" fontId="95" fillId="81" borderId="126" applyNumberFormat="0" applyAlignment="0" applyProtection="0"/>
    <xf numFmtId="0" fontId="102" fillId="68" borderId="126" applyNumberFormat="0" applyAlignment="0" applyProtection="0"/>
    <xf numFmtId="0" fontId="87" fillId="84" borderId="128" applyNumberFormat="0" applyFont="0" applyAlignment="0" applyProtection="0"/>
    <xf numFmtId="4" fontId="77" fillId="58" borderId="129">
      <alignment horizontal="right" vertical="center"/>
    </xf>
    <xf numFmtId="0" fontId="104" fillId="0" borderId="127" applyNumberFormat="0" applyFill="0" applyAlignment="0" applyProtection="0"/>
    <xf numFmtId="0" fontId="87" fillId="84" borderId="128" applyNumberFormat="0" applyFont="0" applyAlignment="0" applyProtection="0"/>
    <xf numFmtId="0" fontId="104" fillId="0" borderId="127" applyNumberFormat="0" applyFill="0" applyAlignment="0" applyProtection="0"/>
    <xf numFmtId="0" fontId="101" fillId="68" borderId="126" applyNumberFormat="0" applyAlignment="0" applyProtection="0"/>
    <xf numFmtId="4" fontId="77" fillId="58" borderId="129">
      <alignment horizontal="right" vertical="center"/>
    </xf>
    <xf numFmtId="0" fontId="102" fillId="68" borderId="126" applyNumberFormat="0" applyAlignment="0" applyProtection="0"/>
    <xf numFmtId="0" fontId="91"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47" fillId="0" borderId="129">
      <alignment horizontal="right" vertical="center"/>
    </xf>
    <xf numFmtId="0" fontId="96" fillId="81" borderId="126" applyNumberFormat="0" applyAlignment="0" applyProtection="0"/>
    <xf numFmtId="0" fontId="102" fillId="68" borderId="126" applyNumberFormat="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96" fillId="81" borderId="126" applyNumberFormat="0" applyAlignment="0" applyProtection="0"/>
    <xf numFmtId="0" fontId="47" fillId="0" borderId="129">
      <alignment horizontal="right" vertical="center"/>
    </xf>
    <xf numFmtId="0" fontId="101" fillId="68" borderId="126" applyNumberFormat="0" applyAlignment="0" applyProtection="0"/>
    <xf numFmtId="0" fontId="101" fillId="68" borderId="126" applyNumberFormat="0" applyAlignment="0" applyProtection="0"/>
    <xf numFmtId="0" fontId="95"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77" fillId="59" borderId="129">
      <alignment horizontal="right" vertical="center"/>
    </xf>
    <xf numFmtId="0" fontId="91"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77" fillId="58" borderId="129">
      <alignment horizontal="right" vertical="center"/>
    </xf>
    <xf numFmtId="49" fontId="76" fillId="0" borderId="129" applyNumberFormat="0" applyFill="0" applyBorder="0" applyProtection="0">
      <alignment horizontal="left" vertical="center"/>
    </xf>
    <xf numFmtId="0" fontId="95" fillId="81"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95" fillId="81" borderId="126" applyNumberFormat="0" applyAlignment="0" applyProtection="0"/>
    <xf numFmtId="0" fontId="91"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4" fontId="78" fillId="58" borderId="129">
      <alignment horizontal="right" vertical="center"/>
    </xf>
    <xf numFmtId="0" fontId="91" fillId="81" borderId="125" applyNumberFormat="0" applyAlignment="0" applyProtection="0"/>
    <xf numFmtId="0" fontId="102" fillId="68" borderId="126" applyNumberFormat="0" applyAlignment="0" applyProtection="0"/>
    <xf numFmtId="4" fontId="78" fillId="58" borderId="129">
      <alignment horizontal="right" vertical="center"/>
    </xf>
    <xf numFmtId="0" fontId="87" fillId="84" borderId="128" applyNumberFormat="0" applyFont="0" applyAlignment="0" applyProtection="0"/>
    <xf numFmtId="49" fontId="47" fillId="0" borderId="129" applyNumberFormat="0" applyFont="0" applyFill="0" applyBorder="0" applyProtection="0">
      <alignment horizontal="left" vertical="center" indent="2"/>
    </xf>
    <xf numFmtId="0" fontId="103" fillId="0" borderId="127" applyNumberFormat="0" applyFill="0" applyAlignment="0" applyProtection="0"/>
    <xf numFmtId="0" fontId="102" fillId="68" borderId="126" applyNumberFormat="0" applyAlignment="0" applyProtection="0"/>
    <xf numFmtId="0" fontId="10" fillId="84" borderId="128" applyNumberFormat="0" applyFont="0" applyAlignment="0" applyProtection="0"/>
    <xf numFmtId="0" fontId="78" fillId="58" borderId="129">
      <alignment horizontal="right" vertical="center"/>
    </xf>
    <xf numFmtId="0" fontId="95" fillId="81" borderId="126" applyNumberFormat="0" applyAlignment="0" applyProtection="0"/>
    <xf numFmtId="0" fontId="92" fillId="81" borderId="125" applyNumberFormat="0" applyAlignment="0" applyProtection="0"/>
    <xf numFmtId="4" fontId="78" fillId="58" borderId="129">
      <alignment horizontal="right" vertical="center"/>
    </xf>
    <xf numFmtId="0" fontId="96" fillId="81" borderId="126" applyNumberFormat="0" applyAlignment="0" applyProtection="0"/>
    <xf numFmtId="0" fontId="77" fillId="58" borderId="129">
      <alignment horizontal="right" vertical="center"/>
    </xf>
    <xf numFmtId="0" fontId="104" fillId="0" borderId="127" applyNumberFormat="0" applyFill="0" applyAlignment="0" applyProtection="0"/>
    <xf numFmtId="0" fontId="104" fillId="0" borderId="127" applyNumberFormat="0" applyFill="0" applyAlignment="0" applyProtection="0"/>
    <xf numFmtId="4" fontId="77" fillId="59" borderId="129">
      <alignment horizontal="right" vertical="center"/>
    </xf>
    <xf numFmtId="0" fontId="104" fillId="0" borderId="127" applyNumberFormat="0" applyFill="0" applyAlignment="0" applyProtection="0"/>
    <xf numFmtId="0" fontId="92" fillId="81" borderId="125" applyNumberFormat="0" applyAlignment="0" applyProtection="0"/>
    <xf numFmtId="0" fontId="78" fillId="58" borderId="129">
      <alignment horizontal="right" vertical="center"/>
    </xf>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92" fillId="81" borderId="125" applyNumberFormat="0" applyAlignment="0" applyProtection="0"/>
    <xf numFmtId="4" fontId="77" fillId="59" borderId="129">
      <alignment horizontal="right" vertical="center"/>
    </xf>
    <xf numFmtId="0" fontId="96"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10" fillId="84" borderId="128" applyNumberFormat="0" applyFont="0" applyAlignment="0" applyProtection="0"/>
    <xf numFmtId="0" fontId="78" fillId="58" borderId="129">
      <alignment horizontal="right" vertical="center"/>
    </xf>
    <xf numFmtId="0" fontId="10" fillId="84" borderId="128" applyNumberFormat="0" applyFon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4" fontId="78" fillId="58" borderId="129">
      <alignment horizontal="right" vertical="center"/>
    </xf>
    <xf numFmtId="0" fontId="77" fillId="59" borderId="129">
      <alignment horizontal="right" vertical="center"/>
    </xf>
    <xf numFmtId="0" fontId="104" fillId="0" borderId="127" applyNumberFormat="0" applyFill="0" applyAlignment="0" applyProtection="0"/>
    <xf numFmtId="0" fontId="10" fillId="84" borderId="128" applyNumberFormat="0" applyFont="0" applyAlignment="0" applyProtection="0"/>
    <xf numFmtId="4" fontId="77" fillId="59" borderId="129">
      <alignment horizontal="right" vertical="center"/>
    </xf>
    <xf numFmtId="0" fontId="102" fillId="68" borderId="126" applyNumberFormat="0" applyAlignment="0" applyProtection="0"/>
    <xf numFmtId="0" fontId="92" fillId="81" borderId="125" applyNumberFormat="0" applyAlignment="0" applyProtection="0"/>
    <xf numFmtId="0" fontId="95" fillId="81" borderId="126" applyNumberFormat="0" applyAlignment="0" applyProtection="0"/>
    <xf numFmtId="0" fontId="102" fillId="68" borderId="126" applyNumberFormat="0" applyAlignment="0" applyProtection="0"/>
    <xf numFmtId="0" fontId="92"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0" fontId="91" fillId="81" borderId="125" applyNumberFormat="0" applyAlignment="0" applyProtection="0"/>
    <xf numFmtId="4" fontId="77" fillId="59" borderId="129">
      <alignment horizontal="right" vertical="center"/>
    </xf>
    <xf numFmtId="0" fontId="96"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78" fillId="58" borderId="129">
      <alignment horizontal="right" vertical="center"/>
    </xf>
    <xf numFmtId="0" fontId="77" fillId="58" borderId="129">
      <alignment horizontal="right" vertical="center"/>
    </xf>
    <xf numFmtId="0" fontId="95" fillId="81" borderId="126" applyNumberFormat="0" applyAlignment="0" applyProtection="0"/>
    <xf numFmtId="4" fontId="77" fillId="59" borderId="129">
      <alignment horizontal="right" vertical="center"/>
    </xf>
    <xf numFmtId="171" fontId="47" fillId="62" borderId="129" applyNumberFormat="0" applyFont="0" applyBorder="0" applyAlignment="0" applyProtection="0">
      <alignment horizontal="right" vertical="center"/>
    </xf>
    <xf numFmtId="0" fontId="103" fillId="0" borderId="127" applyNumberFormat="0" applyFill="0" applyAlignment="0" applyProtection="0"/>
    <xf numFmtId="0" fontId="95" fillId="81" borderId="126"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4" fontId="47" fillId="61" borderId="129"/>
    <xf numFmtId="0" fontId="104" fillId="0" borderId="127" applyNumberFormat="0" applyFill="0" applyAlignment="0" applyProtection="0"/>
    <xf numFmtId="0" fontId="95" fillId="81"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91" fillId="81" borderId="125" applyNumberFormat="0" applyAlignment="0" applyProtection="0"/>
    <xf numFmtId="49" fontId="47" fillId="0" borderId="129" applyNumberFormat="0" applyFont="0" applyFill="0" applyBorder="0" applyProtection="0">
      <alignment horizontal="left" vertical="center" indent="2"/>
    </xf>
    <xf numFmtId="0" fontId="101" fillId="68" borderId="126" applyNumberFormat="0" applyAlignment="0" applyProtection="0"/>
    <xf numFmtId="4" fontId="77" fillId="59" borderId="129">
      <alignment horizontal="right" vertical="center"/>
    </xf>
    <xf numFmtId="0" fontId="102" fillId="68" borderId="126" applyNumberFormat="0" applyAlignment="0" applyProtection="0"/>
    <xf numFmtId="0" fontId="47" fillId="0" borderId="129">
      <alignment horizontal="right" vertical="center"/>
    </xf>
    <xf numFmtId="0" fontId="95"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87" fillId="84" borderId="128" applyNumberFormat="0" applyFont="0" applyAlignment="0" applyProtection="0"/>
    <xf numFmtId="0" fontId="96" fillId="81" borderId="126" applyNumberFormat="0" applyAlignment="0" applyProtection="0"/>
    <xf numFmtId="0" fontId="102" fillId="68" borderId="126" applyNumberFormat="0" applyAlignment="0" applyProtection="0"/>
    <xf numFmtId="0" fontId="91" fillId="81" borderId="125"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91" fillId="81" borderId="125" applyNumberFormat="0" applyAlignment="0" applyProtection="0"/>
    <xf numFmtId="0" fontId="103"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92"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4" fontId="77" fillId="59" borderId="129">
      <alignment horizontal="right" vertical="center"/>
    </xf>
    <xf numFmtId="0" fontId="95" fillId="81" borderId="126" applyNumberFormat="0" applyAlignment="0" applyProtection="0"/>
    <xf numFmtId="0" fontId="10" fillId="84" borderId="128" applyNumberFormat="0" applyFont="0" applyAlignment="0" applyProtection="0"/>
    <xf numFmtId="0" fontId="78" fillId="58" borderId="129">
      <alignment horizontal="right" vertical="center"/>
    </xf>
    <xf numFmtId="0" fontId="101" fillId="68" borderId="126" applyNumberFormat="0" applyAlignment="0" applyProtection="0"/>
    <xf numFmtId="0" fontId="87"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102" fillId="68" borderId="126" applyNumberFormat="0" applyAlignment="0" applyProtection="0"/>
    <xf numFmtId="0" fontId="91" fillId="81" borderId="125" applyNumberFormat="0" applyAlignment="0" applyProtection="0"/>
    <xf numFmtId="4" fontId="77" fillId="59" borderId="129">
      <alignment horizontal="right" vertical="center"/>
    </xf>
    <xf numFmtId="0" fontId="102"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77" fillId="59" borderId="129">
      <alignment horizontal="right" vertical="center"/>
    </xf>
    <xf numFmtId="0" fontId="104" fillId="0" borderId="127" applyNumberFormat="0" applyFill="0" applyAlignment="0" applyProtection="0"/>
    <xf numFmtId="0" fontId="91" fillId="81" borderId="125" applyNumberFormat="0" applyAlignment="0" applyProtection="0"/>
    <xf numFmtId="0" fontId="102" fillId="68" borderId="126" applyNumberFormat="0" applyAlignment="0" applyProtection="0"/>
    <xf numFmtId="0" fontId="77" fillId="58" borderId="129">
      <alignment horizontal="right" vertical="center"/>
    </xf>
    <xf numFmtId="0" fontId="133" fillId="0" borderId="129" applyFill="0" applyBorder="0">
      <alignment vertical="center"/>
    </xf>
    <xf numFmtId="0" fontId="104" fillId="0" borderId="127" applyNumberFormat="0" applyFill="0" applyAlignment="0" applyProtection="0"/>
    <xf numFmtId="0" fontId="95" fillId="81" borderId="126" applyNumberFormat="0" applyAlignment="0" applyProtection="0"/>
    <xf numFmtId="0" fontId="103" fillId="0" borderId="127" applyNumberFormat="0" applyFill="0" applyAlignment="0" applyProtection="0"/>
    <xf numFmtId="0" fontId="92" fillId="81" borderId="125" applyNumberFormat="0" applyAlignment="0" applyProtection="0"/>
    <xf numFmtId="4" fontId="77" fillId="59" borderId="129">
      <alignment horizontal="right" vertical="center"/>
    </xf>
    <xf numFmtId="4" fontId="47" fillId="0" borderId="129">
      <alignment horizontal="right" vertical="center"/>
    </xf>
    <xf numFmtId="0" fontId="96" fillId="81"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91"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77" fillId="58" borderId="129">
      <alignment horizontal="right" vertical="center"/>
    </xf>
    <xf numFmtId="0" fontId="92" fillId="81" borderId="125" applyNumberFormat="0" applyAlignment="0" applyProtection="0"/>
    <xf numFmtId="0" fontId="102" fillId="68" borderId="126" applyNumberFormat="0" applyAlignment="0" applyProtection="0"/>
    <xf numFmtId="0" fontId="77" fillId="58" borderId="129">
      <alignment horizontal="right" vertical="center"/>
    </xf>
    <xf numFmtId="0" fontId="91" fillId="81" borderId="125"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77" fillId="58" borderId="129">
      <alignment horizontal="right" vertical="center"/>
    </xf>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96" fillId="81" borderId="126" applyNumberFormat="0" applyAlignment="0" applyProtection="0"/>
    <xf numFmtId="4" fontId="77" fillId="59" borderId="129">
      <alignment horizontal="right" vertical="center"/>
    </xf>
    <xf numFmtId="0" fontId="96"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77" fillId="59" borderId="129">
      <alignment horizontal="right" vertical="center"/>
    </xf>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91"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4" fontId="78" fillId="58" borderId="129">
      <alignment horizontal="right" vertical="center"/>
    </xf>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101" fillId="68" borderId="126" applyNumberFormat="0" applyAlignment="0" applyProtection="0"/>
    <xf numFmtId="4" fontId="77" fillId="59" borderId="129">
      <alignment horizontal="right" vertical="center"/>
    </xf>
    <xf numFmtId="0" fontId="87" fillId="84" borderId="128" applyNumberFormat="0" applyFont="0" applyAlignment="0" applyProtection="0"/>
    <xf numFmtId="0" fontId="92" fillId="81" borderId="125"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103" fillId="0" borderId="127" applyNumberFormat="0" applyFill="0" applyAlignment="0" applyProtection="0"/>
    <xf numFmtId="4" fontId="47" fillId="61" borderId="129"/>
    <xf numFmtId="0" fontId="104"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92" fillId="81" borderId="125" applyNumberFormat="0" applyAlignment="0" applyProtection="0"/>
    <xf numFmtId="0" fontId="96" fillId="81" borderId="126" applyNumberFormat="0" applyAlignment="0" applyProtection="0"/>
    <xf numFmtId="0" fontId="77" fillId="59" borderId="129">
      <alignment horizontal="right" vertical="center"/>
    </xf>
    <xf numFmtId="0" fontId="96" fillId="81" borderId="126" applyNumberFormat="0" applyAlignment="0" applyProtection="0"/>
    <xf numFmtId="0" fontId="95" fillId="81"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96" fillId="81" borderId="126" applyNumberFormat="0" applyAlignment="0" applyProtection="0"/>
    <xf numFmtId="0" fontId="95" fillId="81" borderId="126" applyNumberFormat="0" applyAlignment="0" applyProtection="0"/>
    <xf numFmtId="4" fontId="77" fillId="59" borderId="129">
      <alignment horizontal="right" vertical="center"/>
    </xf>
    <xf numFmtId="0" fontId="10" fillId="84" borderId="128" applyNumberFormat="0" applyFont="0" applyAlignment="0" applyProtection="0"/>
    <xf numFmtId="4" fontId="77" fillId="59" borderId="129">
      <alignment horizontal="right" vertical="center"/>
    </xf>
    <xf numFmtId="0" fontId="92" fillId="81" borderId="125" applyNumberFormat="0" applyAlignment="0" applyProtection="0"/>
    <xf numFmtId="0" fontId="103"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0" fontId="78" fillId="58" borderId="129">
      <alignment horizontal="right" vertical="center"/>
    </xf>
    <xf numFmtId="0" fontId="87" fillId="84" borderId="128" applyNumberFormat="0" applyFont="0" applyAlignment="0" applyProtection="0"/>
    <xf numFmtId="0" fontId="91" fillId="81" borderId="125" applyNumberFormat="0" applyAlignment="0" applyProtection="0"/>
    <xf numFmtId="0" fontId="102" fillId="68"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4" fontId="77" fillId="59" borderId="129">
      <alignment horizontal="right" vertical="center"/>
    </xf>
    <xf numFmtId="0" fontId="102" fillId="68" borderId="126" applyNumberFormat="0" applyAlignment="0" applyProtection="0"/>
    <xf numFmtId="4" fontId="77" fillId="59" borderId="129">
      <alignment horizontal="right" vertical="center"/>
    </xf>
    <xf numFmtId="0" fontId="101" fillId="68" borderId="126" applyNumberFormat="0" applyAlignment="0" applyProtection="0"/>
    <xf numFmtId="0" fontId="77" fillId="59" borderId="129">
      <alignment horizontal="right" vertical="center"/>
    </xf>
    <xf numFmtId="0" fontId="77" fillId="58" borderId="129">
      <alignment horizontal="right" vertical="center"/>
    </xf>
    <xf numFmtId="0" fontId="92" fillId="81" borderId="125" applyNumberFormat="0" applyAlignment="0" applyProtection="0"/>
    <xf numFmtId="4" fontId="78" fillId="58" borderId="129">
      <alignment horizontal="right" vertical="center"/>
    </xf>
    <xf numFmtId="4" fontId="77" fillId="58" borderId="129">
      <alignment horizontal="right" vertical="center"/>
    </xf>
    <xf numFmtId="0" fontId="92" fillId="81" borderId="125" applyNumberFormat="0" applyAlignment="0" applyProtection="0"/>
    <xf numFmtId="0" fontId="95" fillId="81" borderId="126" applyNumberFormat="0" applyAlignment="0" applyProtection="0"/>
    <xf numFmtId="4" fontId="77" fillId="58" borderId="129">
      <alignment horizontal="right" vertical="center"/>
    </xf>
    <xf numFmtId="0" fontId="102"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91" fillId="81" borderId="125" applyNumberFormat="0" applyAlignment="0" applyProtection="0"/>
    <xf numFmtId="0" fontId="95"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87" fillId="84" borderId="128" applyNumberFormat="0" applyFont="0" applyAlignment="0" applyProtection="0"/>
    <xf numFmtId="0" fontId="92" fillId="81" borderId="125" applyNumberFormat="0" applyAlignment="0" applyProtection="0"/>
    <xf numFmtId="0" fontId="101" fillId="68" borderId="126" applyNumberFormat="0" applyAlignment="0" applyProtection="0"/>
    <xf numFmtId="0" fontId="95"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1" fillId="68" borderId="126" applyNumberFormat="0" applyAlignment="0" applyProtection="0"/>
    <xf numFmtId="0" fontId="87"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10" fillId="84" borderId="128" applyNumberFormat="0" applyFont="0" applyAlignment="0" applyProtection="0"/>
    <xf numFmtId="0" fontId="104" fillId="0" borderId="127" applyNumberFormat="0" applyFill="0" applyAlignment="0" applyProtection="0"/>
    <xf numFmtId="4" fontId="77" fillId="59" borderId="129">
      <alignment horizontal="right" vertical="center"/>
    </xf>
    <xf numFmtId="0" fontId="102" fillId="68" borderId="126" applyNumberFormat="0" applyAlignment="0" applyProtection="0"/>
    <xf numFmtId="4" fontId="77" fillId="59" borderId="129">
      <alignment horizontal="right" vertical="center"/>
    </xf>
    <xf numFmtId="0" fontId="96" fillId="81" borderId="126" applyNumberFormat="0" applyAlignment="0" applyProtection="0"/>
    <xf numFmtId="4" fontId="77" fillId="59" borderId="129">
      <alignment horizontal="right" vertical="center"/>
    </xf>
    <xf numFmtId="0" fontId="102" fillId="68"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4" fontId="47" fillId="61" borderId="129"/>
    <xf numFmtId="4" fontId="77" fillId="58" borderId="129">
      <alignment horizontal="right" vertical="center"/>
    </xf>
    <xf numFmtId="0" fontId="77" fillId="58" borderId="129">
      <alignment horizontal="right" vertical="center"/>
    </xf>
    <xf numFmtId="0" fontId="96" fillId="81"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102"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4" fontId="47" fillId="0" borderId="129">
      <alignment horizontal="right" vertical="center"/>
    </xf>
    <xf numFmtId="0" fontId="77" fillId="58" borderId="129">
      <alignment horizontal="right" vertical="center"/>
    </xf>
    <xf numFmtId="0" fontId="104" fillId="0" borderId="127" applyNumberFormat="0" applyFill="0" applyAlignment="0" applyProtection="0"/>
    <xf numFmtId="0" fontId="91" fillId="81" borderId="125" applyNumberFormat="0" applyAlignment="0" applyProtection="0"/>
    <xf numFmtId="0" fontId="101" fillId="68" borderId="126" applyNumberFormat="0" applyAlignment="0" applyProtection="0"/>
    <xf numFmtId="0" fontId="101" fillId="68" borderId="126" applyNumberFormat="0" applyAlignment="0" applyProtection="0"/>
    <xf numFmtId="4" fontId="47" fillId="61" borderId="129"/>
    <xf numFmtId="0" fontId="103" fillId="0" borderId="127" applyNumberFormat="0" applyFill="0" applyAlignment="0" applyProtection="0"/>
    <xf numFmtId="4" fontId="77" fillId="59" borderId="129">
      <alignment horizontal="right" vertical="center"/>
    </xf>
    <xf numFmtId="0" fontId="95"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87" fillId="84" borderId="128" applyNumberFormat="0" applyFont="0" applyAlignment="0" applyProtection="0"/>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91" fillId="81" borderId="125" applyNumberFormat="0" applyAlignment="0" applyProtection="0"/>
    <xf numFmtId="0" fontId="91" fillId="81" borderId="125" applyNumberFormat="0" applyAlignment="0" applyProtection="0"/>
    <xf numFmtId="0" fontId="47" fillId="0" borderId="129">
      <alignment horizontal="right" vertical="center"/>
    </xf>
    <xf numFmtId="4" fontId="77" fillId="59" borderId="129">
      <alignment horizontal="right" vertical="center"/>
    </xf>
    <xf numFmtId="49" fontId="76" fillId="0" borderId="129" applyNumberFormat="0" applyFill="0" applyBorder="0" applyProtection="0">
      <alignment horizontal="left" vertical="center"/>
    </xf>
    <xf numFmtId="0" fontId="10" fillId="84" borderId="128" applyNumberFormat="0" applyFont="0" applyAlignment="0" applyProtection="0"/>
    <xf numFmtId="0" fontId="77" fillId="59" borderId="129">
      <alignment horizontal="right" vertical="center"/>
    </xf>
    <xf numFmtId="0" fontId="77" fillId="58" borderId="129">
      <alignment horizontal="right" vertical="center"/>
    </xf>
    <xf numFmtId="0" fontId="91" fillId="81" borderId="125" applyNumberFormat="0" applyAlignment="0" applyProtection="0"/>
    <xf numFmtId="0" fontId="103"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4" fontId="47" fillId="61" borderId="129"/>
    <xf numFmtId="0" fontId="92" fillId="81" borderId="125" applyNumberFormat="0" applyAlignment="0" applyProtection="0"/>
    <xf numFmtId="4" fontId="77" fillId="59" borderId="129">
      <alignment horizontal="right" vertical="center"/>
    </xf>
    <xf numFmtId="0" fontId="96" fillId="81"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102" fillId="68" borderId="126" applyNumberFormat="0" applyAlignment="0" applyProtection="0"/>
    <xf numFmtId="0" fontId="87" fillId="84" borderId="128" applyNumberFormat="0" applyFont="0" applyAlignment="0" applyProtection="0"/>
    <xf numFmtId="4" fontId="77" fillId="59" borderId="129">
      <alignment horizontal="right" vertical="center"/>
    </xf>
    <xf numFmtId="0" fontId="96" fillId="81" borderId="126" applyNumberFormat="0" applyAlignment="0" applyProtection="0"/>
    <xf numFmtId="0" fontId="77" fillId="59" borderId="129">
      <alignment horizontal="right" vertical="center"/>
    </xf>
    <xf numFmtId="0" fontId="91" fillId="81" borderId="125"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104" fillId="0" borderId="127" applyNumberFormat="0" applyFill="0" applyAlignment="0" applyProtection="0"/>
    <xf numFmtId="0" fontId="95" fillId="81"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77" fillId="59" borderId="129">
      <alignment horizontal="right" vertical="center"/>
    </xf>
    <xf numFmtId="0" fontId="92" fillId="81" borderId="125" applyNumberFormat="0" applyAlignment="0" applyProtection="0"/>
    <xf numFmtId="0" fontId="103" fillId="0" borderId="127" applyNumberFormat="0" applyFill="0" applyAlignment="0" applyProtection="0"/>
    <xf numFmtId="0" fontId="101" fillId="68" borderId="126" applyNumberFormat="0" applyAlignment="0" applyProtection="0"/>
    <xf numFmtId="0" fontId="92" fillId="81" borderId="125" applyNumberFormat="0" applyAlignment="0" applyProtection="0"/>
    <xf numFmtId="0" fontId="101"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 fillId="84" borderId="128" applyNumberFormat="0" applyFont="0" applyAlignment="0" applyProtection="0"/>
    <xf numFmtId="0" fontId="103"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77" fillId="58" borderId="129">
      <alignment horizontal="right" vertical="center"/>
    </xf>
    <xf numFmtId="0" fontId="78" fillId="58" borderId="129">
      <alignment horizontal="right" vertical="center"/>
    </xf>
    <xf numFmtId="0" fontId="95" fillId="81" borderId="126" applyNumberFormat="0" applyAlignment="0" applyProtection="0"/>
    <xf numFmtId="0" fontId="103" fillId="0" borderId="127" applyNumberFormat="0" applyFill="0" applyAlignment="0" applyProtection="0"/>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92" fillId="81" borderId="125" applyNumberFormat="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4" fontId="78" fillId="58" borderId="129">
      <alignment horizontal="right" vertical="center"/>
    </xf>
    <xf numFmtId="0" fontId="103"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96" fillId="81" borderId="126" applyNumberFormat="0" applyAlignment="0" applyProtection="0"/>
    <xf numFmtId="4" fontId="78" fillId="58" borderId="129">
      <alignment horizontal="right" vertical="center"/>
    </xf>
    <xf numFmtId="0" fontId="103"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0" fontId="47" fillId="61" borderId="129"/>
    <xf numFmtId="4" fontId="77" fillId="58" borderId="129">
      <alignment horizontal="right" vertical="center"/>
    </xf>
    <xf numFmtId="0" fontId="96" fillId="81" borderId="126" applyNumberFormat="0" applyAlignment="0" applyProtection="0"/>
    <xf numFmtId="4" fontId="78" fillId="58" borderId="129">
      <alignment horizontal="right" vertical="center"/>
    </xf>
    <xf numFmtId="0" fontId="91" fillId="81" borderId="125" applyNumberFormat="0" applyAlignment="0" applyProtection="0"/>
    <xf numFmtId="0" fontId="103" fillId="0" borderId="127" applyNumberFormat="0" applyFill="0" applyAlignment="0" applyProtection="0"/>
    <xf numFmtId="0" fontId="77" fillId="59" borderId="129">
      <alignment horizontal="right" vertical="center"/>
    </xf>
    <xf numFmtId="0" fontId="96" fillId="81" borderId="126" applyNumberFormat="0" applyAlignment="0" applyProtection="0"/>
    <xf numFmtId="0" fontId="87" fillId="84" borderId="128" applyNumberFormat="0" applyFont="0" applyAlignment="0" applyProtection="0"/>
    <xf numFmtId="0" fontId="77" fillId="58" borderId="129">
      <alignment horizontal="right" vertical="center"/>
    </xf>
    <xf numFmtId="0" fontId="104" fillId="0" borderId="127" applyNumberFormat="0" applyFill="0" applyAlignment="0" applyProtection="0"/>
    <xf numFmtId="0" fontId="87" fillId="84" borderId="128" applyNumberFormat="0" applyFont="0" applyAlignment="0" applyProtection="0"/>
    <xf numFmtId="0" fontId="102" fillId="68"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0" fontId="77" fillId="59" borderId="129">
      <alignment horizontal="right" vertical="center"/>
    </xf>
    <xf numFmtId="4" fontId="78" fillId="58" borderId="129">
      <alignment horizontal="right" vertical="center"/>
    </xf>
    <xf numFmtId="0" fontId="96"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91" fillId="81" borderId="125" applyNumberFormat="0" applyAlignment="0" applyProtection="0"/>
    <xf numFmtId="0" fontId="101"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96" fillId="81" borderId="126" applyNumberFormat="0" applyAlignment="0" applyProtection="0"/>
    <xf numFmtId="4" fontId="78" fillId="58" borderId="129">
      <alignment horizontal="right" vertical="center"/>
    </xf>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47" fillId="61" borderId="129"/>
    <xf numFmtId="0" fontId="91"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77" fillId="59" borderId="129">
      <alignment horizontal="right" vertical="center"/>
    </xf>
    <xf numFmtId="0" fontId="103" fillId="0" borderId="127" applyNumberFormat="0" applyFill="0" applyAlignment="0" applyProtection="0"/>
    <xf numFmtId="0" fontId="91" fillId="81" borderId="125"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102" fillId="68"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95" fillId="81" borderId="126" applyNumberFormat="0" applyAlignment="0" applyProtection="0"/>
    <xf numFmtId="4" fontId="77" fillId="59" borderId="129">
      <alignment horizontal="right" vertical="center"/>
    </xf>
    <xf numFmtId="0" fontId="102" fillId="68" borderId="126" applyNumberFormat="0" applyAlignment="0" applyProtection="0"/>
    <xf numFmtId="0" fontId="92" fillId="81" borderId="125" applyNumberFormat="0" applyAlignment="0" applyProtection="0"/>
    <xf numFmtId="0" fontId="10" fillId="84" borderId="128" applyNumberFormat="0" applyFon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4" fontId="77" fillId="58" borderId="129">
      <alignment horizontal="right" vertical="center"/>
    </xf>
    <xf numFmtId="0" fontId="95" fillId="81"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95" fillId="81" borderId="126" applyNumberFormat="0" applyAlignment="0" applyProtection="0"/>
    <xf numFmtId="0" fontId="92" fillId="81" borderId="125" applyNumberFormat="0" applyAlignment="0" applyProtection="0"/>
    <xf numFmtId="0" fontId="91" fillId="81" borderId="125" applyNumberFormat="0" applyAlignment="0" applyProtection="0"/>
    <xf numFmtId="4" fontId="77" fillId="58" borderId="129">
      <alignment horizontal="right" vertical="center"/>
    </xf>
    <xf numFmtId="0" fontId="92" fillId="81" borderId="125" applyNumberFormat="0" applyAlignment="0" applyProtection="0"/>
    <xf numFmtId="4" fontId="77" fillId="58" borderId="129">
      <alignment horizontal="right" vertical="center"/>
    </xf>
    <xf numFmtId="0" fontId="103" fillId="0" borderId="127" applyNumberFormat="0" applyFill="0" applyAlignment="0" applyProtection="0"/>
    <xf numFmtId="0" fontId="87" fillId="84" borderId="128" applyNumberFormat="0" applyFon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4" fontId="77" fillId="59" borderId="129">
      <alignment horizontal="right" vertical="center"/>
    </xf>
    <xf numFmtId="0" fontId="101" fillId="68" borderId="126" applyNumberFormat="0" applyAlignment="0" applyProtection="0"/>
    <xf numFmtId="0" fontId="92" fillId="81" borderId="125" applyNumberFormat="0" applyAlignment="0" applyProtection="0"/>
    <xf numFmtId="0" fontId="87" fillId="84" borderId="128" applyNumberFormat="0" applyFont="0" applyAlignment="0" applyProtection="0"/>
    <xf numFmtId="0" fontId="91"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4" fontId="78" fillId="58" borderId="129">
      <alignment horizontal="right" vertical="center"/>
    </xf>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4" fontId="77" fillId="59" borderId="129">
      <alignment horizontal="right" vertical="center"/>
    </xf>
    <xf numFmtId="0" fontId="78" fillId="58" borderId="129">
      <alignment horizontal="right" vertical="center"/>
    </xf>
    <xf numFmtId="0" fontId="102" fillId="68" borderId="126" applyNumberFormat="0" applyAlignment="0" applyProtection="0"/>
    <xf numFmtId="4" fontId="47" fillId="61" borderId="129"/>
    <xf numFmtId="0" fontId="91"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1" fillId="68" borderId="126" applyNumberFormat="0" applyAlignment="0" applyProtection="0"/>
    <xf numFmtId="0" fontId="77" fillId="59" borderId="129">
      <alignment horizontal="right" vertical="center"/>
    </xf>
    <xf numFmtId="0" fontId="92"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49" fontId="76" fillId="0" borderId="129" applyNumberFormat="0" applyFill="0" applyBorder="0" applyProtection="0">
      <alignment horizontal="left" vertical="center"/>
    </xf>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77" fillId="59" borderId="129">
      <alignment horizontal="right" vertical="center"/>
    </xf>
    <xf numFmtId="0" fontId="102" fillId="68" borderId="126" applyNumberFormat="0" applyAlignment="0" applyProtection="0"/>
    <xf numFmtId="0" fontId="103" fillId="0" borderId="127" applyNumberFormat="0" applyFill="0" applyAlignment="0" applyProtection="0"/>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103" fillId="0" borderId="127" applyNumberFormat="0" applyFill="0" applyAlignment="0" applyProtection="0"/>
    <xf numFmtId="0" fontId="101" fillId="68"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0" fontId="92" fillId="81" borderId="125" applyNumberFormat="0" applyAlignment="0" applyProtection="0"/>
    <xf numFmtId="4" fontId="77" fillId="59" borderId="129">
      <alignment horizontal="right" vertical="center"/>
    </xf>
    <xf numFmtId="0" fontId="101" fillId="68" borderId="126" applyNumberFormat="0" applyAlignment="0" applyProtection="0"/>
    <xf numFmtId="0" fontId="104" fillId="0" borderId="127" applyNumberFormat="0" applyFill="0" applyAlignment="0" applyProtection="0"/>
    <xf numFmtId="0" fontId="77" fillId="58" borderId="129">
      <alignment horizontal="right" vertical="center"/>
    </xf>
    <xf numFmtId="0" fontId="104"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78" fillId="58" borderId="129">
      <alignment horizontal="right" vertical="center"/>
    </xf>
    <xf numFmtId="0" fontId="96" fillId="81" borderId="126" applyNumberFormat="0" applyAlignment="0" applyProtection="0"/>
    <xf numFmtId="0" fontId="95"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78" fillId="58" borderId="129">
      <alignment horizontal="right" vertical="center"/>
    </xf>
    <xf numFmtId="0" fontId="47" fillId="61" borderId="129"/>
    <xf numFmtId="0" fontId="92" fillId="81" borderId="125" applyNumberFormat="0" applyAlignment="0" applyProtection="0"/>
    <xf numFmtId="0" fontId="77" fillId="58" borderId="129">
      <alignment horizontal="right" vertical="center"/>
    </xf>
    <xf numFmtId="0" fontId="77" fillId="58" borderId="129">
      <alignment horizontal="right" vertical="center"/>
    </xf>
    <xf numFmtId="0" fontId="91" fillId="81" borderId="125" applyNumberFormat="0" applyAlignment="0" applyProtection="0"/>
    <xf numFmtId="0" fontId="47" fillId="61" borderId="129"/>
    <xf numFmtId="0" fontId="96" fillId="81" borderId="126" applyNumberFormat="0" applyAlignment="0" applyProtection="0"/>
    <xf numFmtId="0" fontId="47" fillId="61" borderId="129"/>
    <xf numFmtId="0" fontId="47" fillId="61" borderId="129"/>
    <xf numFmtId="0" fontId="47" fillId="61" borderId="129"/>
    <xf numFmtId="0" fontId="47" fillId="61" borderId="129"/>
    <xf numFmtId="0" fontId="47" fillId="61" borderId="129"/>
    <xf numFmtId="4" fontId="47" fillId="61" borderId="129"/>
    <xf numFmtId="4" fontId="47" fillId="61" borderId="129"/>
    <xf numFmtId="4" fontId="47" fillId="61" borderId="129"/>
    <xf numFmtId="171" fontId="47" fillId="62" borderId="129" applyNumberFormat="0" applyFont="0" applyBorder="0" applyAlignment="0" applyProtection="0">
      <alignment horizontal="right" vertical="center"/>
    </xf>
    <xf numFmtId="0" fontId="104" fillId="0" borderId="127" applyNumberFormat="0" applyFill="0" applyAlignment="0" applyProtection="0"/>
    <xf numFmtId="4" fontId="47" fillId="61" borderId="129"/>
    <xf numFmtId="4" fontId="47" fillId="61" borderId="129"/>
    <xf numFmtId="0" fontId="102" fillId="68" borderId="126" applyNumberFormat="0" applyAlignment="0" applyProtection="0"/>
    <xf numFmtId="0" fontId="102" fillId="68" borderId="126" applyNumberFormat="0" applyAlignment="0" applyProtection="0"/>
    <xf numFmtId="0" fontId="91" fillId="81" borderId="125" applyNumberFormat="0" applyAlignment="0" applyProtection="0"/>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0" fontId="96" fillId="81" borderId="126" applyNumberFormat="0" applyAlignment="0" applyProtection="0"/>
    <xf numFmtId="4" fontId="77" fillId="59" borderId="129">
      <alignment horizontal="right" vertical="center"/>
    </xf>
    <xf numFmtId="0" fontId="104"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0" fontId="10" fillId="84" borderId="128" applyNumberFormat="0" applyFont="0" applyAlignment="0" applyProtection="0"/>
    <xf numFmtId="0" fontId="102"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92" fillId="81" borderId="125" applyNumberFormat="0" applyAlignment="0" applyProtection="0"/>
    <xf numFmtId="0" fontId="77" fillId="58" borderId="129">
      <alignment horizontal="right" vertical="center"/>
    </xf>
    <xf numFmtId="0" fontId="103" fillId="0" borderId="127" applyNumberFormat="0" applyFill="0" applyAlignment="0" applyProtection="0"/>
    <xf numFmtId="0" fontId="101" fillId="68" borderId="126" applyNumberFormat="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49" fontId="76" fillId="0" borderId="129" applyNumberFormat="0" applyFill="0" applyBorder="0" applyProtection="0">
      <alignment horizontal="left" vertical="center"/>
    </xf>
    <xf numFmtId="0" fontId="47" fillId="0" borderId="129" applyNumberFormat="0" applyFill="0" applyAlignment="0" applyProtection="0"/>
    <xf numFmtId="0" fontId="47" fillId="0" borderId="129" applyNumberFormat="0" applyFill="0" applyAlignment="0" applyProtection="0"/>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9" fontId="76" fillId="0" borderId="129" applyNumberFormat="0" applyFill="0" applyBorder="0" applyProtection="0">
      <alignment horizontal="lef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lignment horizontal="right" vertical="center"/>
    </xf>
    <xf numFmtId="4" fontId="77" fillId="58" borderId="129">
      <alignment horizontal="right" vertical="center"/>
    </xf>
    <xf numFmtId="0" fontId="91" fillId="81" borderId="125" applyNumberFormat="0" applyAlignment="0" applyProtection="0"/>
    <xf numFmtId="0" fontId="102" fillId="68" borderId="126" applyNumberFormat="0" applyAlignment="0" applyProtection="0"/>
    <xf numFmtId="0" fontId="10" fillId="84" borderId="128" applyNumberFormat="0" applyFont="0" applyAlignment="0" applyProtection="0"/>
    <xf numFmtId="0" fontId="96" fillId="81" borderId="126" applyNumberFormat="0" applyAlignment="0" applyProtection="0"/>
    <xf numFmtId="0" fontId="95" fillId="81" borderId="126" applyNumberFormat="0" applyAlignment="0" applyProtection="0"/>
    <xf numFmtId="0" fontId="47" fillId="0" borderId="129">
      <alignment horizontal="right" vertical="center"/>
    </xf>
    <xf numFmtId="0" fontId="101"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92" fillId="81" borderId="125" applyNumberFormat="0" applyAlignment="0" applyProtection="0"/>
    <xf numFmtId="4" fontId="77" fillId="59" borderId="129">
      <alignment horizontal="right" vertical="center"/>
    </xf>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101" fillId="68" borderId="126" applyNumberFormat="0" applyAlignment="0" applyProtection="0"/>
    <xf numFmtId="0" fontId="87"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4" fontId="77" fillId="59" borderId="129">
      <alignment horizontal="right" vertical="center"/>
    </xf>
    <xf numFmtId="4" fontId="78" fillId="58" borderId="129">
      <alignment horizontal="right" vertical="center"/>
    </xf>
    <xf numFmtId="0" fontId="95" fillId="81" borderId="126" applyNumberFormat="0" applyAlignment="0" applyProtection="0"/>
    <xf numFmtId="0" fontId="103" fillId="0" borderId="127" applyNumberFormat="0" applyFill="0" applyAlignment="0" applyProtection="0"/>
    <xf numFmtId="49" fontId="47" fillId="0" borderId="129" applyNumberFormat="0" applyFont="0" applyFill="0" applyBorder="0" applyProtection="0">
      <alignment horizontal="left" vertical="center" indent="2"/>
    </xf>
    <xf numFmtId="4" fontId="77" fillId="59" borderId="129">
      <alignment horizontal="right" vertical="center"/>
    </xf>
    <xf numFmtId="0" fontId="102" fillId="68"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103"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101" fillId="68" borderId="126" applyNumberFormat="0" applyAlignment="0" applyProtection="0"/>
    <xf numFmtId="4" fontId="47" fillId="61" borderId="129"/>
    <xf numFmtId="0" fontId="91" fillId="81" borderId="125" applyNumberFormat="0" applyAlignment="0" applyProtection="0"/>
    <xf numFmtId="0" fontId="47" fillId="0" borderId="129" applyNumberFormat="0" applyFill="0" applyAlignment="0" applyProtection="0"/>
    <xf numFmtId="49" fontId="47" fillId="0" borderId="129" applyNumberFormat="0" applyFont="0" applyFill="0" applyBorder="0" applyProtection="0">
      <alignment horizontal="left" vertical="center" indent="2"/>
    </xf>
    <xf numFmtId="0" fontId="10" fillId="84" borderId="128" applyNumberFormat="0" applyFont="0" applyAlignment="0" applyProtection="0"/>
    <xf numFmtId="0" fontId="95" fillId="81" borderId="126" applyNumberFormat="0" applyAlignment="0" applyProtection="0"/>
    <xf numFmtId="0" fontId="104" fillId="0" borderId="127" applyNumberFormat="0" applyFill="0" applyAlignment="0" applyProtection="0"/>
    <xf numFmtId="4" fontId="77" fillId="58" borderId="129">
      <alignment horizontal="right" vertical="center"/>
    </xf>
    <xf numFmtId="4" fontId="47" fillId="0" borderId="129">
      <alignment horizontal="right" vertical="center"/>
    </xf>
    <xf numFmtId="0" fontId="96" fillId="81" borderId="126" applyNumberFormat="0" applyAlignment="0" applyProtection="0"/>
    <xf numFmtId="0" fontId="91" fillId="81" borderId="125" applyNumberFormat="0" applyAlignment="0" applyProtection="0"/>
    <xf numFmtId="0" fontId="92" fillId="81" borderId="125" applyNumberFormat="0" applyAlignment="0" applyProtection="0"/>
    <xf numFmtId="0" fontId="101" fillId="68" borderId="126" applyNumberFormat="0" applyAlignment="0" applyProtection="0"/>
    <xf numFmtId="0" fontId="92" fillId="81" borderId="125" applyNumberFormat="0" applyAlignment="0" applyProtection="0"/>
    <xf numFmtId="4" fontId="47" fillId="0" borderId="129">
      <alignment horizontal="right" vertical="center"/>
    </xf>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 fillId="84" borderId="128" applyNumberFormat="0" applyFont="0" applyAlignment="0" applyProtection="0"/>
    <xf numFmtId="0" fontId="87" fillId="84" borderId="128" applyNumberFormat="0" applyFont="0" applyAlignment="0" applyProtection="0"/>
    <xf numFmtId="0" fontId="101" fillId="68" borderId="126" applyNumberFormat="0" applyAlignment="0" applyProtection="0"/>
    <xf numFmtId="0" fontId="47" fillId="0" borderId="129">
      <alignment horizontal="right" vertical="center"/>
    </xf>
    <xf numFmtId="0" fontId="103" fillId="0" borderId="127" applyNumberFormat="0" applyFill="0" applyAlignment="0" applyProtection="0"/>
    <xf numFmtId="0" fontId="101" fillId="68" borderId="126" applyNumberFormat="0" applyAlignment="0" applyProtection="0"/>
    <xf numFmtId="4" fontId="77" fillId="59" borderId="129">
      <alignment horizontal="right" vertical="center"/>
    </xf>
    <xf numFmtId="0" fontId="96" fillId="81" borderId="126" applyNumberFormat="0" applyAlignment="0" applyProtection="0"/>
    <xf numFmtId="0" fontId="95" fillId="81" borderId="126" applyNumberFormat="0" applyAlignment="0" applyProtection="0"/>
    <xf numFmtId="0" fontId="101" fillId="68" borderId="126" applyNumberFormat="0" applyAlignment="0" applyProtection="0"/>
    <xf numFmtId="0" fontId="92" fillId="81" borderId="125" applyNumberFormat="0" applyAlignment="0" applyProtection="0"/>
    <xf numFmtId="0" fontId="96" fillId="81" borderId="126" applyNumberFormat="0" applyAlignment="0" applyProtection="0"/>
    <xf numFmtId="0" fontId="77" fillId="59" borderId="129">
      <alignment horizontal="right" vertical="center"/>
    </xf>
    <xf numFmtId="0" fontId="10" fillId="84" borderId="128" applyNumberFormat="0" applyFont="0" applyAlignment="0" applyProtection="0"/>
    <xf numFmtId="0" fontId="96" fillId="81" borderId="126" applyNumberFormat="0" applyAlignment="0" applyProtection="0"/>
    <xf numFmtId="0" fontId="10" fillId="84" borderId="128" applyNumberFormat="0" applyFont="0" applyAlignment="0" applyProtection="0"/>
    <xf numFmtId="0" fontId="104" fillId="0" borderId="127" applyNumberFormat="0" applyFill="0" applyAlignment="0" applyProtection="0"/>
    <xf numFmtId="4" fontId="77" fillId="59" borderId="129">
      <alignment horizontal="right" vertical="center"/>
    </xf>
    <xf numFmtId="0" fontId="95" fillId="81" borderId="126" applyNumberFormat="0" applyAlignment="0" applyProtection="0"/>
    <xf numFmtId="0" fontId="91" fillId="81" borderId="125" applyNumberFormat="0" applyAlignment="0" applyProtection="0"/>
    <xf numFmtId="171" fontId="47" fillId="62" borderId="129" applyNumberFormat="0" applyFont="0" applyBorder="0" applyAlignment="0" applyProtection="0">
      <alignment horizontal="right" vertical="center"/>
    </xf>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10" fillId="84" borderId="128" applyNumberFormat="0" applyFont="0" applyAlignment="0" applyProtection="0"/>
    <xf numFmtId="0" fontId="96"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03"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91"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77" fillId="59" borderId="129">
      <alignment horizontal="right" vertical="center"/>
    </xf>
    <xf numFmtId="0" fontId="104" fillId="0" borderId="127" applyNumberFormat="0" applyFill="0" applyAlignment="0" applyProtection="0"/>
    <xf numFmtId="0" fontId="102" fillId="68"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95" fillId="81" borderId="126" applyNumberFormat="0" applyAlignment="0" applyProtection="0"/>
    <xf numFmtId="0" fontId="92"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102" fillId="68" borderId="126" applyNumberFormat="0" applyAlignment="0" applyProtection="0"/>
    <xf numFmtId="4" fontId="77" fillId="59" borderId="129">
      <alignment horizontal="right" vertical="center"/>
    </xf>
    <xf numFmtId="0" fontId="103" fillId="0" borderId="127" applyNumberFormat="0" applyFill="0" applyAlignment="0" applyProtection="0"/>
    <xf numFmtId="0" fontId="103" fillId="0" borderId="127" applyNumberFormat="0" applyFill="0" applyAlignment="0" applyProtection="0"/>
    <xf numFmtId="4" fontId="77" fillId="59" borderId="129">
      <alignment horizontal="right" vertical="center"/>
    </xf>
    <xf numFmtId="0" fontId="87" fillId="84" borderId="128" applyNumberFormat="0" applyFont="0" applyAlignment="0" applyProtection="0"/>
    <xf numFmtId="0" fontId="101" fillId="68" borderId="126"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95" fillId="81" borderId="126" applyNumberFormat="0" applyAlignment="0" applyProtection="0"/>
    <xf numFmtId="4" fontId="47" fillId="0" borderId="129">
      <alignment horizontal="right" vertical="center"/>
    </xf>
    <xf numFmtId="0" fontId="77" fillId="58" borderId="129">
      <alignment horizontal="right" vertical="center"/>
    </xf>
    <xf numFmtId="0" fontId="96"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101" fillId="68" borderId="126" applyNumberFormat="0" applyAlignment="0" applyProtection="0"/>
    <xf numFmtId="0" fontId="96" fillId="81" borderId="126" applyNumberFormat="0" applyAlignment="0" applyProtection="0"/>
    <xf numFmtId="4" fontId="77" fillId="58" borderId="129">
      <alignment horizontal="right" vertical="center"/>
    </xf>
    <xf numFmtId="4" fontId="77" fillId="59" borderId="129">
      <alignment horizontal="right" vertical="center"/>
    </xf>
    <xf numFmtId="0" fontId="104" fillId="0" borderId="127" applyNumberFormat="0" applyFill="0" applyAlignment="0" applyProtection="0"/>
    <xf numFmtId="0" fontId="96" fillId="81" borderId="126" applyNumberFormat="0" applyAlignment="0" applyProtection="0"/>
    <xf numFmtId="4" fontId="78" fillId="58" borderId="129">
      <alignment horizontal="right" vertical="center"/>
    </xf>
    <xf numFmtId="0" fontId="92" fillId="81" borderId="125"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95" fillId="81"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95"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91"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104" fillId="0" borderId="127" applyNumberFormat="0" applyFill="0" applyAlignment="0" applyProtection="0"/>
    <xf numFmtId="0" fontId="91" fillId="81" borderId="125" applyNumberFormat="0" applyAlignment="0" applyProtection="0"/>
    <xf numFmtId="0" fontId="87" fillId="84" borderId="128" applyNumberFormat="0" applyFont="0" applyAlignment="0" applyProtection="0"/>
    <xf numFmtId="0" fontId="102" fillId="68"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1" fillId="81" borderId="125" applyNumberFormat="0" applyAlignment="0" applyProtection="0"/>
    <xf numFmtId="0" fontId="96"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103" fillId="0" borderId="127" applyNumberFormat="0" applyFill="0" applyAlignment="0" applyProtection="0"/>
    <xf numFmtId="0" fontId="92" fillId="81" borderId="125" applyNumberFormat="0" applyAlignment="0" applyProtection="0"/>
    <xf numFmtId="4" fontId="77" fillId="58" borderId="129">
      <alignment horizontal="right" vertical="center"/>
    </xf>
    <xf numFmtId="0" fontId="103"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47" fillId="0" borderId="129" applyNumberFormat="0" applyFill="0" applyAlignment="0" applyProtection="0"/>
    <xf numFmtId="4" fontId="78" fillId="58" borderId="129">
      <alignment horizontal="right" vertical="center"/>
    </xf>
    <xf numFmtId="0" fontId="77" fillId="59" borderId="129">
      <alignment horizontal="right" vertical="center"/>
    </xf>
    <xf numFmtId="0" fontId="10"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77" fillId="59" borderId="129">
      <alignment horizontal="right" vertical="center"/>
    </xf>
    <xf numFmtId="0" fontId="91"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47" fillId="0" borderId="129"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101" fillId="68"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78" fillId="58" borderId="129">
      <alignment horizontal="right" vertical="center"/>
    </xf>
    <xf numFmtId="0" fontId="78" fillId="58" borderId="129">
      <alignment horizontal="right" vertical="center"/>
    </xf>
    <xf numFmtId="0" fontId="104" fillId="0" borderId="127" applyNumberFormat="0" applyFill="0" applyAlignment="0" applyProtection="0"/>
    <xf numFmtId="0" fontId="96" fillId="81" borderId="126" applyNumberFormat="0" applyAlignment="0" applyProtection="0"/>
    <xf numFmtId="0" fontId="77" fillId="58" borderId="129">
      <alignment horizontal="right" vertical="center"/>
    </xf>
    <xf numFmtId="49" fontId="76" fillId="0" borderId="129" applyNumberFormat="0" applyFill="0" applyBorder="0" applyProtection="0">
      <alignment horizontal="left" vertical="center"/>
    </xf>
    <xf numFmtId="0" fontId="95" fillId="81" borderId="126" applyNumberFormat="0" applyAlignment="0" applyProtection="0"/>
    <xf numFmtId="0" fontId="47" fillId="0" borderId="129">
      <alignment horizontal="right" vertical="center"/>
    </xf>
    <xf numFmtId="0" fontId="101" fillId="68" borderId="126" applyNumberFormat="0" applyAlignment="0" applyProtection="0"/>
    <xf numFmtId="0" fontId="102" fillId="68" borderId="126" applyNumberFormat="0" applyAlignment="0" applyProtection="0"/>
    <xf numFmtId="4" fontId="78" fillId="58" borderId="129">
      <alignment horizontal="right" vertical="center"/>
    </xf>
    <xf numFmtId="0" fontId="104" fillId="0" borderId="127" applyNumberFormat="0" applyFill="0" applyAlignment="0" applyProtection="0"/>
    <xf numFmtId="4" fontId="47" fillId="0" borderId="129" applyFill="0" applyBorder="0" applyProtection="0">
      <alignment horizontal="right" vertical="center"/>
    </xf>
    <xf numFmtId="0" fontId="103" fillId="0" borderId="127" applyNumberFormat="0" applyFill="0" applyAlignment="0" applyProtection="0"/>
    <xf numFmtId="0" fontId="101" fillId="68" borderId="126" applyNumberFormat="0" applyAlignment="0" applyProtection="0"/>
    <xf numFmtId="0" fontId="77" fillId="58" borderId="129">
      <alignment horizontal="right" vertical="center"/>
    </xf>
    <xf numFmtId="0" fontId="102"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95" fillId="81" borderId="126" applyNumberFormat="0" applyAlignment="0" applyProtection="0"/>
    <xf numFmtId="0" fontId="104" fillId="0" borderId="127" applyNumberFormat="0" applyFill="0" applyAlignment="0" applyProtection="0"/>
    <xf numFmtId="4" fontId="77" fillId="58" borderId="129">
      <alignment horizontal="right" vertical="center"/>
    </xf>
    <xf numFmtId="0" fontId="103"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77" fillId="58" borderId="129">
      <alignment horizontal="right" vertical="center"/>
    </xf>
    <xf numFmtId="4" fontId="77" fillId="59" borderId="129">
      <alignment horizontal="right" vertical="center"/>
    </xf>
    <xf numFmtId="0" fontId="77" fillId="58" borderId="129">
      <alignment horizontal="right" vertical="center"/>
    </xf>
    <xf numFmtId="0" fontId="91" fillId="81" borderId="125" applyNumberFormat="0" applyAlignment="0" applyProtection="0"/>
    <xf numFmtId="0" fontId="103" fillId="0" borderId="127" applyNumberFormat="0" applyFill="0" applyAlignment="0" applyProtection="0"/>
    <xf numFmtId="4" fontId="77" fillId="58" borderId="129">
      <alignment horizontal="right" vertical="center"/>
    </xf>
    <xf numFmtId="4" fontId="47" fillId="61" borderId="129"/>
    <xf numFmtId="0" fontId="103"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4" fontId="77" fillId="58" borderId="129">
      <alignment horizontal="right" vertical="center"/>
    </xf>
    <xf numFmtId="0" fontId="78" fillId="58" borderId="129">
      <alignment horizontal="right" vertical="center"/>
    </xf>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92" fillId="81" borderId="125" applyNumberFormat="0" applyAlignment="0" applyProtection="0"/>
    <xf numFmtId="0" fontId="103" fillId="0" borderId="127" applyNumberFormat="0" applyFill="0" applyAlignment="0" applyProtection="0"/>
    <xf numFmtId="4" fontId="77" fillId="58" borderId="129">
      <alignment horizontal="right" vertical="center"/>
    </xf>
    <xf numFmtId="0" fontId="87" fillId="84" borderId="128" applyNumberFormat="0" applyFont="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101" fillId="68" borderId="126" applyNumberFormat="0" applyAlignment="0" applyProtection="0"/>
    <xf numFmtId="4" fontId="47" fillId="0" borderId="129" applyFill="0" applyBorder="0" applyProtection="0">
      <alignment horizontal="right" vertical="center"/>
    </xf>
    <xf numFmtId="0" fontId="96"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92" fillId="81" borderId="125" applyNumberFormat="0" applyAlignment="0" applyProtection="0"/>
    <xf numFmtId="4" fontId="47" fillId="0" borderId="129" applyFill="0" applyBorder="0" applyProtection="0">
      <alignment horizontal="right" vertical="center"/>
    </xf>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49" fontId="76" fillId="0" borderId="129" applyNumberFormat="0" applyFill="0" applyBorder="0" applyProtection="0">
      <alignment horizontal="left" vertical="center"/>
    </xf>
    <xf numFmtId="4" fontId="77" fillId="58" borderId="129">
      <alignment horizontal="right" vertical="center"/>
    </xf>
    <xf numFmtId="0" fontId="87" fillId="84" borderId="128" applyNumberFormat="0" applyFont="0" applyAlignment="0" applyProtection="0"/>
    <xf numFmtId="0" fontId="103" fillId="0" borderId="127" applyNumberFormat="0" applyFill="0" applyAlignment="0" applyProtection="0"/>
    <xf numFmtId="0" fontId="104" fillId="0" borderId="127" applyNumberFormat="0" applyFill="0" applyAlignment="0" applyProtection="0"/>
    <xf numFmtId="49" fontId="76" fillId="0" borderId="129" applyNumberFormat="0" applyFill="0" applyBorder="0" applyProtection="0">
      <alignment horizontal="left" vertical="center"/>
    </xf>
    <xf numFmtId="0" fontId="104" fillId="0" borderId="127" applyNumberFormat="0" applyFill="0" applyAlignment="0" applyProtection="0"/>
    <xf numFmtId="0" fontId="77" fillId="59" borderId="129">
      <alignment horizontal="right" vertical="center"/>
    </xf>
    <xf numFmtId="0" fontId="102" fillId="68" borderId="126" applyNumberFormat="0" applyAlignment="0" applyProtection="0"/>
    <xf numFmtId="0" fontId="104" fillId="0" borderId="127" applyNumberFormat="0" applyFill="0" applyAlignment="0" applyProtection="0"/>
    <xf numFmtId="4" fontId="77" fillId="58" borderId="129">
      <alignment horizontal="right" vertical="center"/>
    </xf>
    <xf numFmtId="0"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95" fillId="81" borderId="126" applyNumberFormat="0" applyAlignment="0" applyProtection="0"/>
    <xf numFmtId="0" fontId="92" fillId="81" borderId="125" applyNumberFormat="0" applyAlignment="0" applyProtection="0"/>
    <xf numFmtId="0" fontId="10" fillId="84" borderId="128" applyNumberFormat="0" applyFont="0" applyAlignment="0" applyProtection="0"/>
    <xf numFmtId="0" fontId="77" fillId="59" borderId="129">
      <alignment horizontal="right" vertical="center"/>
    </xf>
    <xf numFmtId="0" fontId="101" fillId="68" borderId="126" applyNumberFormat="0" applyAlignment="0" applyProtection="0"/>
    <xf numFmtId="0" fontId="10"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47" fillId="0" borderId="129">
      <alignment horizontal="right" vertical="center"/>
    </xf>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4" fontId="78" fillId="58" borderId="129">
      <alignment horizontal="right" vertical="center"/>
    </xf>
    <xf numFmtId="0" fontId="104" fillId="0" borderId="127" applyNumberFormat="0" applyFill="0" applyAlignment="0" applyProtection="0"/>
    <xf numFmtId="0" fontId="10" fillId="84" borderId="128" applyNumberFormat="0" applyFont="0" applyAlignment="0" applyProtection="0"/>
    <xf numFmtId="0" fontId="102"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78" fillId="58" borderId="129">
      <alignment horizontal="right" vertical="center"/>
    </xf>
    <xf numFmtId="0" fontId="104" fillId="0" borderId="127" applyNumberFormat="0" applyFill="0" applyAlignment="0" applyProtection="0"/>
    <xf numFmtId="4" fontId="78" fillId="58" borderId="129">
      <alignment horizontal="right" vertical="center"/>
    </xf>
    <xf numFmtId="0" fontId="91" fillId="81" borderId="125" applyNumberFormat="0" applyAlignment="0" applyProtection="0"/>
    <xf numFmtId="0" fontId="77" fillId="59" borderId="129">
      <alignment horizontal="right" vertical="center"/>
    </xf>
    <xf numFmtId="0" fontId="92" fillId="81" borderId="125"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 fillId="84" borderId="128" applyNumberFormat="0" applyFont="0" applyAlignment="0" applyProtection="0"/>
    <xf numFmtId="0" fontId="103" fillId="0" borderId="127" applyNumberFormat="0" applyFill="0" applyAlignment="0" applyProtection="0"/>
    <xf numFmtId="0" fontId="101" fillId="68" borderId="126" applyNumberFormat="0" applyAlignment="0" applyProtection="0"/>
    <xf numFmtId="0" fontId="10" fillId="84" borderId="128" applyNumberFormat="0" applyFont="0" applyAlignment="0" applyProtection="0"/>
    <xf numFmtId="0" fontId="77" fillId="58" borderId="129">
      <alignment horizontal="right" vertical="center"/>
    </xf>
    <xf numFmtId="0" fontId="91" fillId="81" borderId="125" applyNumberFormat="0" applyAlignment="0" applyProtection="0"/>
    <xf numFmtId="0" fontId="104" fillId="0" borderId="127"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77" fillId="59" borderId="129">
      <alignment horizontal="right" vertical="center"/>
    </xf>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91" fillId="81" borderId="125" applyNumberFormat="0" applyAlignment="0" applyProtection="0"/>
    <xf numFmtId="4" fontId="77" fillId="59" borderId="129">
      <alignment horizontal="right" vertical="center"/>
    </xf>
    <xf numFmtId="0" fontId="101" fillId="68" borderId="126" applyNumberFormat="0" applyAlignment="0" applyProtection="0"/>
    <xf numFmtId="0" fontId="92" fillId="81" borderId="125" applyNumberFormat="0" applyAlignment="0" applyProtection="0"/>
    <xf numFmtId="0" fontId="10" fillId="84" borderId="128" applyNumberFormat="0" applyFont="0" applyAlignment="0" applyProtection="0"/>
    <xf numFmtId="0" fontId="96" fillId="81" borderId="126" applyNumberFormat="0" applyAlignment="0" applyProtection="0"/>
    <xf numFmtId="49" fontId="76" fillId="0" borderId="129" applyNumberFormat="0" applyFill="0" applyBorder="0" applyProtection="0">
      <alignment horizontal="left" vertical="center"/>
    </xf>
    <xf numFmtId="0" fontId="47" fillId="0" borderId="129" applyNumberFormat="0" applyFill="0" applyAlignment="0" applyProtection="0"/>
    <xf numFmtId="0" fontId="101" fillId="68" borderId="126" applyNumberFormat="0" applyAlignment="0" applyProtection="0"/>
    <xf numFmtId="0" fontId="102" fillId="68" borderId="126" applyNumberFormat="0" applyAlignment="0" applyProtection="0"/>
    <xf numFmtId="4" fontId="77" fillId="58" borderId="129">
      <alignment horizontal="right" vertical="center"/>
    </xf>
    <xf numFmtId="0" fontId="96"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77" fillId="59" borderId="129">
      <alignment horizontal="right" vertical="center"/>
    </xf>
    <xf numFmtId="0" fontId="95" fillId="81" borderId="126" applyNumberFormat="0" applyAlignment="0" applyProtection="0"/>
    <xf numFmtId="0" fontId="91" fillId="81" borderId="125" applyNumberFormat="0" applyAlignment="0" applyProtection="0"/>
    <xf numFmtId="49" fontId="47" fillId="0" borderId="129" applyNumberFormat="0" applyFont="0" applyFill="0" applyBorder="0" applyProtection="0">
      <alignment horizontal="left" vertical="center" indent="2"/>
    </xf>
    <xf numFmtId="0" fontId="77" fillId="59" borderId="129">
      <alignment horizontal="right" vertical="center"/>
    </xf>
    <xf numFmtId="0" fontId="87" fillId="84" borderId="128" applyNumberFormat="0" applyFont="0" applyAlignment="0" applyProtection="0"/>
    <xf numFmtId="0" fontId="101" fillId="68" borderId="126" applyNumberFormat="0" applyAlignment="0" applyProtection="0"/>
    <xf numFmtId="0" fontId="91" fillId="81" borderId="125" applyNumberFormat="0" applyAlignment="0" applyProtection="0"/>
    <xf numFmtId="0" fontId="87" fillId="84" borderId="128" applyNumberFormat="0" applyFont="0" applyAlignment="0" applyProtection="0"/>
    <xf numFmtId="0" fontId="96"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95" fillId="81" borderId="126" applyNumberFormat="0" applyAlignment="0" applyProtection="0"/>
    <xf numFmtId="0" fontId="87" fillId="84" borderId="128" applyNumberFormat="0" applyFont="0" applyAlignment="0" applyProtection="0"/>
    <xf numFmtId="0" fontId="102" fillId="68"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95"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4" fontId="77" fillId="59" borderId="129">
      <alignment horizontal="right" vertical="center"/>
    </xf>
    <xf numFmtId="0" fontId="47" fillId="0" borderId="129" applyNumberFormat="0" applyFill="0" applyAlignment="0" applyProtection="0"/>
    <xf numFmtId="0" fontId="78" fillId="58" borderId="129">
      <alignment horizontal="right" vertical="center"/>
    </xf>
    <xf numFmtId="0" fontId="87" fillId="84" borderId="128" applyNumberFormat="0" applyFont="0" applyAlignment="0" applyProtection="0"/>
    <xf numFmtId="0" fontId="101" fillId="68" borderId="126" applyNumberFormat="0" applyAlignment="0" applyProtection="0"/>
    <xf numFmtId="0" fontId="10" fillId="84" borderId="128" applyNumberFormat="0" applyFon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4" fontId="77" fillId="59" borderId="129">
      <alignment horizontal="right" vertical="center"/>
    </xf>
    <xf numFmtId="0" fontId="87" fillId="84" borderId="128" applyNumberFormat="0" applyFont="0" applyAlignment="0" applyProtection="0"/>
    <xf numFmtId="0" fontId="92" fillId="81" borderId="125" applyNumberFormat="0" applyAlignment="0" applyProtection="0"/>
    <xf numFmtId="4" fontId="47" fillId="0" borderId="129">
      <alignment horizontal="right" vertical="center"/>
    </xf>
    <xf numFmtId="0" fontId="91" fillId="81" borderId="125" applyNumberFormat="0" applyAlignment="0" applyProtection="0"/>
    <xf numFmtId="0" fontId="101" fillId="68"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10" fillId="84" borderId="128" applyNumberFormat="0" applyFont="0" applyAlignment="0" applyProtection="0"/>
    <xf numFmtId="0" fontId="77" fillId="59" borderId="129">
      <alignment horizontal="right" vertical="center"/>
    </xf>
    <xf numFmtId="0" fontId="96"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4" fontId="77" fillId="58" borderId="129">
      <alignment horizontal="right" vertical="center"/>
    </xf>
    <xf numFmtId="0" fontId="92" fillId="81" borderId="125" applyNumberFormat="0" applyAlignment="0" applyProtection="0"/>
    <xf numFmtId="0" fontId="77" fillId="59" borderId="129">
      <alignment horizontal="right" vertical="center"/>
    </xf>
    <xf numFmtId="0" fontId="103"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77" fillId="59" borderId="129">
      <alignment horizontal="right" vertical="center"/>
    </xf>
    <xf numFmtId="0" fontId="101" fillId="68" borderId="126" applyNumberFormat="0" applyAlignment="0" applyProtection="0"/>
    <xf numFmtId="0" fontId="92" fillId="81" borderId="125" applyNumberFormat="0" applyAlignment="0" applyProtection="0"/>
    <xf numFmtId="0" fontId="95" fillId="81"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102" fillId="68" borderId="126" applyNumberFormat="0" applyAlignment="0" applyProtection="0"/>
    <xf numFmtId="0" fontId="102" fillId="68" borderId="126" applyNumberFormat="0" applyAlignment="0" applyProtection="0"/>
    <xf numFmtId="0" fontId="91" fillId="81" borderId="125" applyNumberFormat="0" applyAlignment="0" applyProtection="0"/>
    <xf numFmtId="0" fontId="77" fillId="59" borderId="129">
      <alignment horizontal="right" vertical="center"/>
    </xf>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78" fillId="58" borderId="129">
      <alignment horizontal="right" vertical="center"/>
    </xf>
    <xf numFmtId="0" fontId="102" fillId="68"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104" fillId="0" borderId="127" applyNumberFormat="0" applyFill="0" applyAlignment="0" applyProtection="0"/>
    <xf numFmtId="0" fontId="102" fillId="68" borderId="126" applyNumberFormat="0" applyAlignment="0" applyProtection="0"/>
    <xf numFmtId="0" fontId="77" fillId="59" borderId="129">
      <alignment horizontal="right" vertical="center"/>
    </xf>
    <xf numFmtId="0" fontId="96" fillId="81" borderId="126" applyNumberFormat="0" applyAlignment="0" applyProtection="0"/>
    <xf numFmtId="0" fontId="78" fillId="58" borderId="129">
      <alignment horizontal="right" vertical="center"/>
    </xf>
    <xf numFmtId="0" fontId="104" fillId="0" borderId="127" applyNumberFormat="0" applyFill="0" applyAlignment="0" applyProtection="0"/>
    <xf numFmtId="4" fontId="78" fillId="58" borderId="129">
      <alignment horizontal="right" vertical="center"/>
    </xf>
    <xf numFmtId="0" fontId="92" fillId="81" borderId="125" applyNumberFormat="0" applyAlignment="0" applyProtection="0"/>
    <xf numFmtId="0" fontId="47" fillId="0" borderId="129" applyNumberFormat="0" applyFill="0" applyAlignment="0" applyProtection="0"/>
    <xf numFmtId="0" fontId="104" fillId="0" borderId="127" applyNumberFormat="0" applyFill="0" applyAlignment="0" applyProtection="0"/>
    <xf numFmtId="4" fontId="77" fillId="59" borderId="129">
      <alignment horizontal="right" vertical="center"/>
    </xf>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5" fillId="81" borderId="126" applyNumberFormat="0" applyAlignment="0" applyProtection="0"/>
    <xf numFmtId="0" fontId="103" fillId="0" borderId="127" applyNumberFormat="0" applyFill="0" applyAlignment="0" applyProtection="0"/>
    <xf numFmtId="171" fontId="47" fillId="62" borderId="129" applyNumberFormat="0" applyFont="0" applyBorder="0" applyAlignment="0" applyProtection="0">
      <alignment horizontal="right" vertical="center"/>
    </xf>
    <xf numFmtId="0" fontId="10" fillId="84" borderId="128" applyNumberFormat="0" applyFont="0" applyAlignment="0" applyProtection="0"/>
    <xf numFmtId="0" fontId="102" fillId="68" borderId="126" applyNumberFormat="0" applyAlignment="0" applyProtection="0"/>
    <xf numFmtId="0" fontId="95" fillId="81" borderId="126" applyNumberFormat="0" applyAlignment="0" applyProtection="0"/>
    <xf numFmtId="0" fontId="96" fillId="81" borderId="126" applyNumberFormat="0" applyAlignment="0" applyProtection="0"/>
    <xf numFmtId="4" fontId="77" fillId="59" borderId="129">
      <alignment horizontal="right" vertical="center"/>
    </xf>
    <xf numFmtId="0" fontId="47" fillId="0" borderId="129" applyNumberFormat="0" applyFill="0" applyAlignment="0" applyProtection="0"/>
    <xf numFmtId="0" fontId="96" fillId="81" borderId="126" applyNumberFormat="0" applyAlignment="0" applyProtection="0"/>
    <xf numFmtId="4" fontId="77" fillId="59" borderId="129">
      <alignment horizontal="right" vertical="center"/>
    </xf>
    <xf numFmtId="0" fontId="10" fillId="84" borderId="128" applyNumberFormat="0" applyFont="0" applyAlignment="0" applyProtection="0"/>
    <xf numFmtId="0" fontId="104" fillId="0" borderId="127" applyNumberFormat="0" applyFill="0" applyAlignment="0" applyProtection="0"/>
    <xf numFmtId="0" fontId="96" fillId="81" borderId="126" applyNumberFormat="0" applyAlignment="0" applyProtection="0"/>
    <xf numFmtId="4" fontId="77" fillId="59" borderId="129">
      <alignment horizontal="right" vertical="center"/>
    </xf>
    <xf numFmtId="0" fontId="101" fillId="68" borderId="126" applyNumberFormat="0" applyAlignment="0" applyProtection="0"/>
    <xf numFmtId="0" fontId="92"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0" fontId="77" fillId="58" borderId="129">
      <alignment horizontal="right" vertical="center"/>
    </xf>
    <xf numFmtId="0" fontId="95" fillId="81" borderId="126" applyNumberFormat="0" applyAlignment="0" applyProtection="0"/>
    <xf numFmtId="0" fontId="77" fillId="58" borderId="129">
      <alignment horizontal="right" vertical="center"/>
    </xf>
    <xf numFmtId="0" fontId="96" fillId="81" borderId="126" applyNumberFormat="0" applyAlignment="0" applyProtection="0"/>
    <xf numFmtId="0" fontId="92" fillId="81" borderId="125" applyNumberFormat="0" applyAlignment="0" applyProtection="0"/>
    <xf numFmtId="0" fontId="92" fillId="81" borderId="125" applyNumberFormat="0" applyAlignment="0" applyProtection="0"/>
    <xf numFmtId="0" fontId="103" fillId="0" borderId="127" applyNumberFormat="0" applyFill="0" applyAlignment="0" applyProtection="0"/>
    <xf numFmtId="0" fontId="103" fillId="0" borderId="127" applyNumberFormat="0" applyFill="0" applyAlignment="0" applyProtection="0"/>
    <xf numFmtId="171" fontId="47" fillId="62" borderId="129" applyNumberFormat="0" applyFont="0" applyBorder="0" applyAlignment="0" applyProtection="0">
      <alignment horizontal="right" vertical="center"/>
    </xf>
    <xf numFmtId="0" fontId="96" fillId="81"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95" fillId="81" borderId="126" applyNumberFormat="0" applyAlignment="0" applyProtection="0"/>
    <xf numFmtId="0" fontId="104" fillId="0" borderId="127" applyNumberFormat="0" applyFill="0" applyAlignment="0" applyProtection="0"/>
    <xf numFmtId="0" fontId="10" fillId="84" borderId="128" applyNumberFormat="0" applyFont="0" applyAlignment="0" applyProtection="0"/>
    <xf numFmtId="0" fontId="96" fillId="81" borderId="126" applyNumberFormat="0" applyAlignment="0" applyProtection="0"/>
    <xf numFmtId="0" fontId="102" fillId="68" borderId="126" applyNumberFormat="0" applyAlignment="0" applyProtection="0"/>
    <xf numFmtId="0" fontId="91" fillId="81" borderId="125" applyNumberFormat="0" applyAlignment="0" applyProtection="0"/>
    <xf numFmtId="0" fontId="91" fillId="81" borderId="125" applyNumberFormat="0" applyAlignment="0" applyProtection="0"/>
    <xf numFmtId="4" fontId="77" fillId="59" borderId="129">
      <alignment horizontal="right" vertical="center"/>
    </xf>
    <xf numFmtId="0" fontId="10" fillId="84" borderId="128" applyNumberFormat="0" applyFont="0" applyAlignment="0" applyProtection="0"/>
    <xf numFmtId="0" fontId="102"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95" fillId="81"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96" fillId="81" borderId="126" applyNumberFormat="0" applyAlignment="0" applyProtection="0"/>
    <xf numFmtId="4" fontId="77" fillId="58" borderId="129">
      <alignment horizontal="right" vertical="center"/>
    </xf>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87" fillId="84" borderId="128" applyNumberFormat="0" applyFont="0" applyAlignment="0" applyProtection="0"/>
    <xf numFmtId="0" fontId="92" fillId="81" borderId="125" applyNumberFormat="0" applyAlignment="0" applyProtection="0"/>
    <xf numFmtId="0" fontId="95" fillId="81" borderId="126"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91" fillId="81" borderId="125" applyNumberFormat="0" applyAlignment="0" applyProtection="0"/>
    <xf numFmtId="0" fontId="78" fillId="58" borderId="129">
      <alignment horizontal="right" vertical="center"/>
    </xf>
    <xf numFmtId="0" fontId="101" fillId="68" borderId="126" applyNumberFormat="0" applyAlignment="0" applyProtection="0"/>
    <xf numFmtId="4" fontId="47" fillId="61" borderId="129"/>
    <xf numFmtId="0" fontId="103" fillId="0" borderId="127" applyNumberFormat="0" applyFill="0" applyAlignment="0" applyProtection="0"/>
    <xf numFmtId="0" fontId="87" fillId="84" borderId="128" applyNumberFormat="0" applyFont="0" applyAlignment="0" applyProtection="0"/>
    <xf numFmtId="0" fontId="104" fillId="0" borderId="127" applyNumberFormat="0" applyFill="0" applyAlignment="0" applyProtection="0"/>
    <xf numFmtId="0" fontId="101" fillId="68" borderId="126" applyNumberFormat="0" applyAlignment="0" applyProtection="0"/>
    <xf numFmtId="4" fontId="47" fillId="0" borderId="129">
      <alignment horizontal="right" vertical="center"/>
    </xf>
    <xf numFmtId="0" fontId="87" fillId="84" borderId="128" applyNumberFormat="0" applyFont="0" applyAlignment="0" applyProtection="0"/>
    <xf numFmtId="0" fontId="103" fillId="0" borderId="127" applyNumberFormat="0" applyFill="0" applyAlignment="0" applyProtection="0"/>
    <xf numFmtId="0" fontId="95"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47" fillId="0" borderId="129">
      <alignment horizontal="right" vertical="center"/>
    </xf>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4" fontId="78" fillId="58" borderId="129">
      <alignment horizontal="right" vertical="center"/>
    </xf>
    <xf numFmtId="0" fontId="77" fillId="59" borderId="129">
      <alignment horizontal="right" vertical="center"/>
    </xf>
    <xf numFmtId="0" fontId="101" fillId="68" borderId="126" applyNumberFormat="0" applyAlignment="0" applyProtection="0"/>
    <xf numFmtId="0" fontId="102" fillId="68" borderId="126" applyNumberFormat="0" applyAlignment="0" applyProtection="0"/>
    <xf numFmtId="4" fontId="77" fillId="59" borderId="129">
      <alignment horizontal="right" vertical="center"/>
    </xf>
    <xf numFmtId="0" fontId="101"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47" fillId="0" borderId="129">
      <alignment horizontal="right" vertical="center"/>
    </xf>
    <xf numFmtId="0" fontId="102" fillId="68" borderId="126" applyNumberFormat="0" applyAlignment="0" applyProtection="0"/>
    <xf numFmtId="4" fontId="47" fillId="0" borderId="129">
      <alignment horizontal="right" vertical="center"/>
    </xf>
    <xf numFmtId="0" fontId="87" fillId="84" borderId="128" applyNumberFormat="0" applyFont="0" applyAlignment="0" applyProtection="0"/>
    <xf numFmtId="0" fontId="92" fillId="81" borderId="125" applyNumberFormat="0" applyAlignment="0" applyProtection="0"/>
    <xf numFmtId="0" fontId="102" fillId="68" borderId="126"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102" fillId="68" borderId="126" applyNumberFormat="0" applyAlignment="0" applyProtection="0"/>
    <xf numFmtId="0" fontId="47" fillId="0" borderId="129">
      <alignment horizontal="right" vertical="center"/>
    </xf>
    <xf numFmtId="0" fontId="95" fillId="81"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103" fillId="0" borderId="127" applyNumberFormat="0" applyFill="0" applyAlignment="0" applyProtection="0"/>
    <xf numFmtId="4" fontId="77" fillId="59" borderId="129">
      <alignment horizontal="right" vertical="center"/>
    </xf>
    <xf numFmtId="0" fontId="104" fillId="0" borderId="127" applyNumberFormat="0" applyFill="0" applyAlignment="0" applyProtection="0"/>
    <xf numFmtId="171" fontId="47" fillId="62" borderId="129" applyNumberFormat="0" applyFont="0" applyBorder="0" applyAlignment="0" applyProtection="0">
      <alignment horizontal="right" vertical="center"/>
    </xf>
    <xf numFmtId="0" fontId="102" fillId="68" borderId="126" applyNumberFormat="0" applyAlignment="0" applyProtection="0"/>
    <xf numFmtId="0" fontId="47" fillId="61" borderId="129"/>
    <xf numFmtId="0" fontId="92" fillId="81" borderId="125" applyNumberFormat="0" applyAlignment="0" applyProtection="0"/>
    <xf numFmtId="0" fontId="95" fillId="81" borderId="126" applyNumberFormat="0" applyAlignment="0" applyProtection="0"/>
    <xf numFmtId="4" fontId="78" fillId="58" borderId="129">
      <alignment horizontal="right" vertical="center"/>
    </xf>
    <xf numFmtId="0" fontId="87" fillId="84" borderId="128" applyNumberFormat="0" applyFont="0" applyAlignment="0" applyProtection="0"/>
    <xf numFmtId="0" fontId="104" fillId="0" borderId="127" applyNumberFormat="0" applyFill="0" applyAlignment="0" applyProtection="0"/>
    <xf numFmtId="0" fontId="87" fillId="84" borderId="128" applyNumberFormat="0" applyFont="0" applyAlignment="0" applyProtection="0"/>
    <xf numFmtId="0" fontId="92" fillId="81" borderId="125" applyNumberFormat="0" applyAlignment="0" applyProtection="0"/>
    <xf numFmtId="0" fontId="101"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95" fillId="81" borderId="126" applyNumberFormat="0" applyAlignment="0" applyProtection="0"/>
    <xf numFmtId="0" fontId="78" fillId="58" borderId="129">
      <alignment horizontal="right" vertical="center"/>
    </xf>
    <xf numFmtId="4" fontId="78" fillId="58" borderId="129">
      <alignment horizontal="right" vertical="center"/>
    </xf>
    <xf numFmtId="0" fontId="77" fillId="59" borderId="129">
      <alignment horizontal="right" vertical="center"/>
    </xf>
    <xf numFmtId="0" fontId="96" fillId="81" borderId="126" applyNumberFormat="0" applyAlignment="0" applyProtection="0"/>
    <xf numFmtId="171" fontId="47" fillId="62" borderId="129" applyNumberFormat="0" applyFont="0" applyBorder="0" applyAlignment="0" applyProtection="0">
      <alignment horizontal="right" vertical="center"/>
    </xf>
    <xf numFmtId="0" fontId="92" fillId="81" borderId="125" applyNumberFormat="0" applyAlignment="0" applyProtection="0"/>
    <xf numFmtId="0" fontId="92" fillId="81" borderId="125" applyNumberFormat="0" applyAlignment="0" applyProtection="0"/>
    <xf numFmtId="0" fontId="96" fillId="81" borderId="126" applyNumberFormat="0" applyAlignment="0" applyProtection="0"/>
    <xf numFmtId="0" fontId="87" fillId="84" borderId="128" applyNumberFormat="0" applyFont="0" applyAlignment="0" applyProtection="0"/>
    <xf numFmtId="0" fontId="92"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91" fillId="81" borderId="125" applyNumberFormat="0" applyAlignment="0" applyProtection="0"/>
    <xf numFmtId="0" fontId="47" fillId="61" borderId="129"/>
    <xf numFmtId="0" fontId="92" fillId="81" borderId="125" applyNumberFormat="0" applyAlignment="0" applyProtection="0"/>
    <xf numFmtId="0" fontId="104" fillId="0" borderId="127" applyNumberFormat="0" applyFill="0" applyAlignment="0" applyProtection="0"/>
    <xf numFmtId="0" fontId="96" fillId="81" borderId="126" applyNumberFormat="0" applyAlignment="0" applyProtection="0"/>
    <xf numFmtId="0" fontId="91" fillId="81" borderId="125" applyNumberFormat="0" applyAlignment="0" applyProtection="0"/>
    <xf numFmtId="0" fontId="103"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91" fillId="81" borderId="125"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91" fillId="81" borderId="125" applyNumberFormat="0" applyAlignment="0" applyProtection="0"/>
    <xf numFmtId="0" fontId="92" fillId="81" borderId="125" applyNumberFormat="0" applyAlignment="0" applyProtection="0"/>
    <xf numFmtId="0" fontId="101" fillId="68" borderId="126" applyNumberFormat="0" applyAlignment="0" applyProtection="0"/>
    <xf numFmtId="0" fontId="77" fillId="58" borderId="129">
      <alignment horizontal="right" vertical="center"/>
    </xf>
    <xf numFmtId="4" fontId="77" fillId="59" borderId="129">
      <alignment horizontal="right" vertical="center"/>
    </xf>
    <xf numFmtId="0" fontId="77" fillId="59" borderId="129">
      <alignment horizontal="right" vertical="center"/>
    </xf>
    <xf numFmtId="0" fontId="96" fillId="81" borderId="126" applyNumberFormat="0" applyAlignment="0" applyProtection="0"/>
    <xf numFmtId="0" fontId="91" fillId="81" borderId="125" applyNumberFormat="0" applyAlignment="0" applyProtection="0"/>
    <xf numFmtId="0" fontId="92" fillId="81" borderId="125" applyNumberFormat="0" applyAlignment="0" applyProtection="0"/>
    <xf numFmtId="0" fontId="96" fillId="81" borderId="126" applyNumberFormat="0" applyAlignment="0" applyProtection="0"/>
    <xf numFmtId="0" fontId="101" fillId="68" borderId="126" applyNumberFormat="0" applyAlignment="0" applyProtection="0"/>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104" fillId="0" borderId="127" applyNumberFormat="0" applyFill="0" applyAlignment="0" applyProtection="0"/>
    <xf numFmtId="0" fontId="78" fillId="58" borderId="129">
      <alignment horizontal="right" vertical="center"/>
    </xf>
    <xf numFmtId="0" fontId="95" fillId="81" borderId="126" applyNumberFormat="0" applyAlignment="0" applyProtection="0"/>
    <xf numFmtId="4" fontId="77" fillId="58" borderId="129">
      <alignment horizontal="right" vertical="center"/>
    </xf>
    <xf numFmtId="0" fontId="77" fillId="59" borderId="129">
      <alignment horizontal="right" vertical="center"/>
    </xf>
    <xf numFmtId="0" fontId="95"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104" fillId="0" borderId="127" applyNumberFormat="0" applyFill="0" applyAlignment="0" applyProtection="0"/>
    <xf numFmtId="0" fontId="91" fillId="81" borderId="125" applyNumberFormat="0" applyAlignment="0" applyProtection="0"/>
    <xf numFmtId="0" fontId="101" fillId="68" borderId="126" applyNumberFormat="0" applyAlignment="0" applyProtection="0"/>
    <xf numFmtId="0" fontId="77" fillId="59" borderId="129">
      <alignment horizontal="right" vertical="center"/>
    </xf>
    <xf numFmtId="4" fontId="47" fillId="61" borderId="129"/>
    <xf numFmtId="0" fontId="96" fillId="81" borderId="126" applyNumberFormat="0" applyAlignment="0" applyProtection="0"/>
    <xf numFmtId="0" fontId="95" fillId="81" borderId="126" applyNumberFormat="0" applyAlignment="0" applyProtection="0"/>
    <xf numFmtId="4" fontId="77" fillId="58" borderId="129">
      <alignment horizontal="right" vertical="center"/>
    </xf>
    <xf numFmtId="0" fontId="95" fillId="81" borderId="126" applyNumberFormat="0" applyAlignment="0" applyProtection="0"/>
    <xf numFmtId="0" fontId="77" fillId="58" borderId="129">
      <alignment horizontal="right" vertical="center"/>
    </xf>
    <xf numFmtId="0" fontId="104"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 fillId="84" borderId="128" applyNumberFormat="0" applyFont="0" applyAlignment="0" applyProtection="0"/>
    <xf numFmtId="0" fontId="77" fillId="58" borderId="129">
      <alignment horizontal="right" vertical="center"/>
    </xf>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4" fontId="77" fillId="58" borderId="129">
      <alignment horizontal="right" vertical="center"/>
    </xf>
    <xf numFmtId="4" fontId="47" fillId="0" borderId="129">
      <alignment horizontal="right" vertical="center"/>
    </xf>
    <xf numFmtId="0" fontId="95" fillId="81" borderId="126" applyNumberFormat="0" applyAlignment="0" applyProtection="0"/>
    <xf numFmtId="0" fontId="102" fillId="68" borderId="126" applyNumberFormat="0" applyAlignment="0" applyProtection="0"/>
    <xf numFmtId="4" fontId="78" fillId="58" borderId="129">
      <alignment horizontal="right" vertical="center"/>
    </xf>
    <xf numFmtId="0" fontId="103"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78" fillId="58" borderId="129">
      <alignment horizontal="right" vertical="center"/>
    </xf>
    <xf numFmtId="49" fontId="47" fillId="0" borderId="129" applyNumberFormat="0" applyFont="0" applyFill="0" applyBorder="0" applyProtection="0">
      <alignment horizontal="left" vertical="center" indent="2"/>
    </xf>
    <xf numFmtId="0" fontId="95" fillId="81"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92" fillId="81" borderId="125" applyNumberFormat="0" applyAlignment="0" applyProtection="0"/>
    <xf numFmtId="0" fontId="95" fillId="81" borderId="126"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4" fontId="78" fillId="58" borderId="129">
      <alignment horizontal="right" vertical="center"/>
    </xf>
    <xf numFmtId="0" fontId="92" fillId="81" borderId="125" applyNumberFormat="0" applyAlignment="0" applyProtection="0"/>
    <xf numFmtId="0" fontId="101"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49" fontId="76" fillId="0" borderId="129" applyNumberFormat="0" applyFill="0" applyBorder="0" applyProtection="0">
      <alignment horizontal="left" vertical="center"/>
    </xf>
    <xf numFmtId="0" fontId="91" fillId="81" borderId="125" applyNumberFormat="0" applyAlignment="0" applyProtection="0"/>
    <xf numFmtId="0" fontId="104"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92" fillId="81" borderId="125" applyNumberFormat="0" applyAlignment="0" applyProtection="0"/>
    <xf numFmtId="4" fontId="77" fillId="59" borderId="129">
      <alignment horizontal="right" vertical="center"/>
    </xf>
    <xf numFmtId="0" fontId="95" fillId="81" borderId="126" applyNumberFormat="0" applyAlignment="0" applyProtection="0"/>
    <xf numFmtId="0" fontId="87" fillId="84" borderId="128" applyNumberFormat="0" applyFont="0" applyAlignment="0" applyProtection="0"/>
    <xf numFmtId="4" fontId="78" fillId="58" borderId="129">
      <alignment horizontal="right" vertical="center"/>
    </xf>
    <xf numFmtId="0" fontId="10" fillId="84" borderId="128" applyNumberFormat="0" applyFont="0" applyAlignment="0" applyProtection="0"/>
    <xf numFmtId="0" fontId="96" fillId="81" borderId="126" applyNumberFormat="0" applyAlignment="0" applyProtection="0"/>
    <xf numFmtId="0" fontId="101" fillId="68" borderId="126" applyNumberFormat="0" applyAlignment="0" applyProtection="0"/>
    <xf numFmtId="0" fontId="91" fillId="81" borderId="125" applyNumberFormat="0" applyAlignment="0" applyProtection="0"/>
    <xf numFmtId="0" fontId="96" fillId="81"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77" fillId="59" borderId="129">
      <alignment horizontal="right" vertical="center"/>
    </xf>
    <xf numFmtId="0" fontId="104" fillId="0" borderId="127" applyNumberFormat="0" applyFill="0" applyAlignment="0" applyProtection="0"/>
    <xf numFmtId="0" fontId="47" fillId="61" borderId="129"/>
    <xf numFmtId="0" fontId="10" fillId="84" borderId="128" applyNumberFormat="0" applyFont="0" applyAlignment="0" applyProtection="0"/>
    <xf numFmtId="0" fontId="87" fillId="84" borderId="128" applyNumberFormat="0" applyFont="0" applyAlignment="0" applyProtection="0"/>
    <xf numFmtId="0" fontId="102" fillId="68" borderId="126" applyNumberFormat="0" applyAlignment="0" applyProtection="0"/>
    <xf numFmtId="0" fontId="101" fillId="68" borderId="126"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104" fillId="0" borderId="127" applyNumberFormat="0" applyFill="0" applyAlignment="0" applyProtection="0"/>
    <xf numFmtId="0" fontId="47" fillId="0" borderId="129" applyNumberFormat="0" applyFill="0" applyAlignment="0" applyProtection="0"/>
    <xf numFmtId="0" fontId="77" fillId="58" borderId="129">
      <alignment horizontal="right" vertical="center"/>
    </xf>
    <xf numFmtId="0" fontId="47" fillId="61" borderId="129"/>
    <xf numFmtId="0" fontId="92" fillId="81" borderId="125" applyNumberFormat="0" applyAlignment="0" applyProtection="0"/>
    <xf numFmtId="0" fontId="95"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77" fillId="59" borderId="129">
      <alignment horizontal="right" vertical="center"/>
    </xf>
    <xf numFmtId="0" fontId="92" fillId="81" borderId="125" applyNumberFormat="0" applyAlignment="0" applyProtection="0"/>
    <xf numFmtId="0" fontId="104" fillId="0" borderId="127" applyNumberFormat="0" applyFill="0" applyAlignment="0" applyProtection="0"/>
    <xf numFmtId="0" fontId="78" fillId="58" borderId="129">
      <alignment horizontal="right" vertical="center"/>
    </xf>
    <xf numFmtId="0" fontId="104" fillId="0" borderId="127" applyNumberFormat="0" applyFill="0" applyAlignment="0" applyProtection="0"/>
    <xf numFmtId="0" fontId="101" fillId="68"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92" fillId="81" borderId="125" applyNumberFormat="0" applyAlignment="0" applyProtection="0"/>
    <xf numFmtId="0" fontId="102" fillId="68" borderId="126" applyNumberFormat="0" applyAlignment="0" applyProtection="0"/>
    <xf numFmtId="4" fontId="77" fillId="59" borderId="129">
      <alignment horizontal="right" vertical="center"/>
    </xf>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91" fillId="81" borderId="125" applyNumberFormat="0" applyAlignment="0" applyProtection="0"/>
    <xf numFmtId="0" fontId="102" fillId="68" borderId="126" applyNumberFormat="0" applyAlignment="0" applyProtection="0"/>
    <xf numFmtId="0" fontId="87" fillId="84" borderId="128" applyNumberFormat="0" applyFont="0" applyAlignment="0" applyProtection="0"/>
    <xf numFmtId="0" fontId="102" fillId="68" borderId="126" applyNumberFormat="0" applyAlignment="0" applyProtection="0"/>
    <xf numFmtId="4" fontId="77" fillId="58" borderId="129">
      <alignment horizontal="right" vertical="center"/>
    </xf>
    <xf numFmtId="49" fontId="76" fillId="0" borderId="129" applyNumberFormat="0" applyFill="0" applyBorder="0" applyProtection="0">
      <alignment horizontal="left" vertical="center"/>
    </xf>
    <xf numFmtId="0" fontId="102"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1" fillId="81" borderId="125" applyNumberFormat="0" applyAlignment="0" applyProtection="0"/>
    <xf numFmtId="0" fontId="92" fillId="81" borderId="125" applyNumberFormat="0" applyAlignment="0" applyProtection="0"/>
    <xf numFmtId="0" fontId="102" fillId="68" borderId="126" applyNumberFormat="0" applyAlignment="0" applyProtection="0"/>
    <xf numFmtId="0" fontId="87" fillId="84" borderId="128" applyNumberFormat="0" applyFont="0" applyAlignment="0" applyProtection="0"/>
    <xf numFmtId="0" fontId="95" fillId="81" borderId="126"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78" fillId="58" borderId="129">
      <alignment horizontal="right" vertical="center"/>
    </xf>
    <xf numFmtId="0" fontId="104" fillId="0" borderId="127" applyNumberFormat="0" applyFill="0" applyAlignment="0" applyProtection="0"/>
    <xf numFmtId="0" fontId="77" fillId="59" borderId="129">
      <alignment horizontal="right" vertical="center"/>
    </xf>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77" fillId="59" borderId="129">
      <alignment horizontal="right" vertical="center"/>
    </xf>
    <xf numFmtId="0" fontId="10" fillId="84" borderId="128" applyNumberFormat="0" applyFont="0" applyAlignment="0" applyProtection="0"/>
    <xf numFmtId="0" fontId="92" fillId="81" borderId="125" applyNumberFormat="0" applyAlignment="0" applyProtection="0"/>
    <xf numFmtId="0" fontId="96" fillId="81" borderId="126" applyNumberFormat="0" applyAlignment="0" applyProtection="0"/>
    <xf numFmtId="0" fontId="10" fillId="84" borderId="128" applyNumberFormat="0" applyFont="0" applyAlignment="0" applyProtection="0"/>
    <xf numFmtId="0" fontId="96" fillId="81"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92" fillId="81" borderId="125" applyNumberFormat="0" applyAlignment="0" applyProtection="0"/>
    <xf numFmtId="171" fontId="47" fillId="62" borderId="129" applyNumberFormat="0" applyFont="0" applyBorder="0" applyAlignment="0" applyProtection="0">
      <alignment horizontal="right" vertical="center"/>
    </xf>
    <xf numFmtId="0" fontId="91"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103"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95"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91" fillId="81" borderId="125" applyNumberFormat="0" applyAlignment="0" applyProtection="0"/>
    <xf numFmtId="4" fontId="77" fillId="59" borderId="129">
      <alignment horizontal="right" vertical="center"/>
    </xf>
    <xf numFmtId="0" fontId="77" fillId="59" borderId="129">
      <alignment horizontal="right" vertical="center"/>
    </xf>
    <xf numFmtId="4" fontId="78" fillId="58" borderId="129">
      <alignment horizontal="right" vertical="center"/>
    </xf>
    <xf numFmtId="0" fontId="104"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0" fontId="92" fillId="81" borderId="125" applyNumberFormat="0" applyAlignment="0" applyProtection="0"/>
    <xf numFmtId="0" fontId="95" fillId="81" borderId="126" applyNumberFormat="0" applyAlignment="0" applyProtection="0"/>
    <xf numFmtId="0" fontId="87" fillId="84" borderId="128" applyNumberFormat="0" applyFont="0" applyAlignment="0" applyProtection="0"/>
    <xf numFmtId="4" fontId="78" fillId="58" borderId="129">
      <alignment horizontal="right" vertical="center"/>
    </xf>
    <xf numFmtId="0" fontId="96" fillId="81" borderId="126" applyNumberFormat="0" applyAlignment="0" applyProtection="0"/>
    <xf numFmtId="0" fontId="87" fillId="84" borderId="128" applyNumberFormat="0" applyFont="0" applyAlignment="0" applyProtection="0"/>
    <xf numFmtId="0" fontId="102" fillId="68" borderId="126" applyNumberFormat="0" applyAlignment="0" applyProtection="0"/>
    <xf numFmtId="0" fontId="96" fillId="81" borderId="126"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104" fillId="0" borderId="127" applyNumberFormat="0" applyFill="0" applyAlignment="0" applyProtection="0"/>
    <xf numFmtId="0" fontId="92" fillId="81" borderId="125" applyNumberFormat="0" applyAlignment="0" applyProtection="0"/>
    <xf numFmtId="0" fontId="87" fillId="84" borderId="128" applyNumberFormat="0" applyFont="0" applyAlignment="0" applyProtection="0"/>
    <xf numFmtId="0" fontId="96" fillId="81"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101" fillId="68" borderId="126" applyNumberFormat="0" applyAlignment="0" applyProtection="0"/>
    <xf numFmtId="0" fontId="92" fillId="81" borderId="125" applyNumberFormat="0" applyAlignment="0" applyProtection="0"/>
    <xf numFmtId="0" fontId="101" fillId="68" borderId="126" applyNumberFormat="0" applyAlignment="0" applyProtection="0"/>
    <xf numFmtId="4" fontId="78" fillId="58" borderId="129">
      <alignment horizontal="right" vertical="center"/>
    </xf>
    <xf numFmtId="0" fontId="102" fillId="68" borderId="126" applyNumberFormat="0" applyAlignment="0" applyProtection="0"/>
    <xf numFmtId="0" fontId="92" fillId="81" borderId="125" applyNumberFormat="0" applyAlignment="0" applyProtection="0"/>
    <xf numFmtId="0" fontId="91" fillId="81" borderId="125" applyNumberFormat="0" applyAlignment="0" applyProtection="0"/>
    <xf numFmtId="0" fontId="103" fillId="0" borderId="127" applyNumberFormat="0" applyFill="0" applyAlignment="0" applyProtection="0"/>
    <xf numFmtId="49" fontId="76" fillId="0" borderId="129" applyNumberFormat="0" applyFill="0" applyBorder="0" applyProtection="0">
      <alignment horizontal="left" vertical="center"/>
    </xf>
    <xf numFmtId="0" fontId="96"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95" fillId="81" borderId="126" applyNumberFormat="0" applyAlignment="0" applyProtection="0"/>
    <xf numFmtId="4" fontId="78" fillId="58" borderId="129">
      <alignment horizontal="right" vertical="center"/>
    </xf>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4" fontId="78" fillId="58" borderId="129">
      <alignment horizontal="right" vertical="center"/>
    </xf>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3" fillId="0" borderId="127" applyNumberFormat="0" applyFill="0" applyAlignment="0" applyProtection="0"/>
    <xf numFmtId="0" fontId="91" fillId="81" borderId="125" applyNumberFormat="0" applyAlignment="0" applyProtection="0"/>
    <xf numFmtId="0" fontId="92" fillId="81" borderId="125" applyNumberFormat="0" applyAlignment="0" applyProtection="0"/>
    <xf numFmtId="0" fontId="95" fillId="81" borderId="126" applyNumberFormat="0" applyAlignment="0" applyProtection="0"/>
    <xf numFmtId="4" fontId="77" fillId="59" borderId="129">
      <alignment horizontal="right" vertical="center"/>
    </xf>
    <xf numFmtId="0" fontId="91" fillId="81" borderId="125" applyNumberFormat="0" applyAlignment="0" applyProtection="0"/>
    <xf numFmtId="0" fontId="87" fillId="84" borderId="128" applyNumberFormat="0" applyFont="0" applyAlignment="0" applyProtection="0"/>
    <xf numFmtId="4" fontId="47" fillId="0" borderId="129">
      <alignment horizontal="right" vertical="center"/>
    </xf>
    <xf numFmtId="0" fontId="92" fillId="81" borderId="125" applyNumberFormat="0" applyAlignment="0" applyProtection="0"/>
    <xf numFmtId="4" fontId="77" fillId="59" borderId="129">
      <alignment horizontal="right" vertical="center"/>
    </xf>
    <xf numFmtId="0" fontId="91" fillId="81" borderId="125" applyNumberFormat="0" applyAlignment="0" applyProtection="0"/>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104" fillId="0" borderId="127" applyNumberFormat="0" applyFill="0" applyAlignment="0" applyProtection="0"/>
    <xf numFmtId="0" fontId="47" fillId="0" borderId="129">
      <alignment horizontal="right" vertical="center"/>
    </xf>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77" fillId="59" borderId="129">
      <alignment horizontal="right" vertical="center"/>
    </xf>
    <xf numFmtId="49" fontId="47" fillId="0" borderId="129" applyNumberFormat="0" applyFont="0" applyFill="0" applyBorder="0" applyProtection="0">
      <alignment horizontal="left" vertical="center" indent="2"/>
    </xf>
    <xf numFmtId="0" fontId="10" fillId="84" borderId="128" applyNumberFormat="0" applyFont="0" applyAlignment="0" applyProtection="0"/>
    <xf numFmtId="0" fontId="103"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77" fillId="58" borderId="129">
      <alignment horizontal="right" vertical="center"/>
    </xf>
    <xf numFmtId="0" fontId="92" fillId="81" borderId="125" applyNumberFormat="0" applyAlignment="0" applyProtection="0"/>
    <xf numFmtId="0" fontId="102" fillId="68" borderId="126" applyNumberFormat="0" applyAlignment="0" applyProtection="0"/>
    <xf numFmtId="0" fontId="103" fillId="0" borderId="127" applyNumberFormat="0" applyFill="0" applyAlignment="0" applyProtection="0"/>
    <xf numFmtId="0" fontId="95" fillId="81" borderId="126" applyNumberFormat="0" applyAlignment="0" applyProtection="0"/>
    <xf numFmtId="0" fontId="47" fillId="61" borderId="129"/>
    <xf numFmtId="0" fontId="92" fillId="81" borderId="125" applyNumberFormat="0" applyAlignment="0" applyProtection="0"/>
    <xf numFmtId="0" fontId="104" fillId="0" borderId="127" applyNumberFormat="0" applyFill="0" applyAlignment="0" applyProtection="0"/>
    <xf numFmtId="4" fontId="47" fillId="0" borderId="129" applyFill="0" applyBorder="0" applyProtection="0">
      <alignment horizontal="right" vertical="center"/>
    </xf>
    <xf numFmtId="0" fontId="91" fillId="81" borderId="125" applyNumberFormat="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47" fillId="0" borderId="129">
      <alignment horizontal="right" vertical="center"/>
    </xf>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101" fillId="68" borderId="126" applyNumberFormat="0" applyAlignment="0" applyProtection="0"/>
    <xf numFmtId="0" fontId="103" fillId="0" borderId="127" applyNumberFormat="0" applyFill="0" applyAlignment="0" applyProtection="0"/>
    <xf numFmtId="4" fontId="47" fillId="0" borderId="129">
      <alignment horizontal="right" vertical="center"/>
    </xf>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47" fillId="0" borderId="129">
      <alignment horizontal="right" vertical="center"/>
    </xf>
    <xf numFmtId="0" fontId="102" fillId="68" borderId="126" applyNumberFormat="0" applyAlignment="0" applyProtection="0"/>
    <xf numFmtId="0" fontId="92" fillId="81" borderId="125" applyNumberFormat="0" applyAlignment="0" applyProtection="0"/>
    <xf numFmtId="0" fontId="47" fillId="0" borderId="129">
      <alignment horizontal="right" vertical="center"/>
    </xf>
    <xf numFmtId="0" fontId="101" fillId="68" borderId="126" applyNumberFormat="0" applyAlignment="0" applyProtection="0"/>
    <xf numFmtId="0" fontId="91" fillId="81" borderId="125"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87" fillId="84" borderId="128" applyNumberFormat="0" applyFont="0" applyAlignment="0" applyProtection="0"/>
    <xf numFmtId="0" fontId="102" fillId="68" borderId="126" applyNumberFormat="0" applyAlignment="0" applyProtection="0"/>
    <xf numFmtId="0" fontId="102" fillId="68" borderId="126" applyNumberFormat="0" applyAlignment="0" applyProtection="0"/>
    <xf numFmtId="4" fontId="78" fillId="58" borderId="129">
      <alignment horizontal="right" vertical="center"/>
    </xf>
    <xf numFmtId="0" fontId="102" fillId="68" borderId="126" applyNumberFormat="0" applyAlignment="0" applyProtection="0"/>
    <xf numFmtId="0" fontId="91" fillId="81" borderId="125" applyNumberFormat="0" applyAlignment="0" applyProtection="0"/>
    <xf numFmtId="4" fontId="77" fillId="59" borderId="129">
      <alignment horizontal="right" vertical="center"/>
    </xf>
    <xf numFmtId="0" fontId="101" fillId="68" borderId="126" applyNumberFormat="0" applyAlignment="0" applyProtection="0"/>
    <xf numFmtId="0" fontId="103" fillId="0" borderId="127" applyNumberFormat="0" applyFill="0" applyAlignment="0" applyProtection="0"/>
    <xf numFmtId="0" fontId="10" fillId="84" borderId="128" applyNumberFormat="0" applyFont="0" applyAlignment="0" applyProtection="0"/>
    <xf numFmtId="0" fontId="101" fillId="68" borderId="126" applyNumberFormat="0" applyAlignment="0" applyProtection="0"/>
    <xf numFmtId="0" fontId="92" fillId="81" borderId="125" applyNumberFormat="0" applyAlignment="0" applyProtection="0"/>
    <xf numFmtId="0" fontId="101" fillId="68" borderId="126" applyNumberFormat="0" applyAlignment="0" applyProtection="0"/>
    <xf numFmtId="0" fontId="77" fillId="59" borderId="129">
      <alignment horizontal="right" vertical="center"/>
    </xf>
    <xf numFmtId="0" fontId="101" fillId="68" borderId="126" applyNumberFormat="0" applyAlignment="0" applyProtection="0"/>
    <xf numFmtId="49" fontId="47" fillId="0" borderId="129" applyNumberFormat="0" applyFont="0" applyFill="0" applyBorder="0" applyProtection="0">
      <alignment horizontal="left" vertical="center" indent="2"/>
    </xf>
    <xf numFmtId="0" fontId="103" fillId="0" borderId="127" applyNumberFormat="0" applyFill="0" applyAlignment="0" applyProtection="0"/>
    <xf numFmtId="0" fontId="103" fillId="0" borderId="127" applyNumberFormat="0" applyFill="0" applyAlignment="0" applyProtection="0"/>
    <xf numFmtId="0" fontId="77" fillId="59" borderId="129">
      <alignment horizontal="right" vertical="center"/>
    </xf>
    <xf numFmtId="0" fontId="92" fillId="81" borderId="125" applyNumberFormat="0" applyAlignment="0" applyProtection="0"/>
    <xf numFmtId="0" fontId="96" fillId="81" borderId="126" applyNumberFormat="0" applyAlignment="0" applyProtection="0"/>
    <xf numFmtId="4" fontId="77" fillId="59" borderId="129">
      <alignment horizontal="right" vertical="center"/>
    </xf>
    <xf numFmtId="0" fontId="47" fillId="0" borderId="129">
      <alignment horizontal="right" vertical="center"/>
    </xf>
    <xf numFmtId="0" fontId="92" fillId="81" borderId="125" applyNumberFormat="0" applyAlignment="0" applyProtection="0"/>
    <xf numFmtId="0" fontId="47" fillId="61" borderId="129"/>
    <xf numFmtId="0" fontId="78" fillId="58" borderId="129">
      <alignment horizontal="right" vertical="center"/>
    </xf>
    <xf numFmtId="0" fontId="95" fillId="81" borderId="126" applyNumberFormat="0" applyAlignment="0" applyProtection="0"/>
    <xf numFmtId="0" fontId="96" fillId="81" borderId="126" applyNumberFormat="0" applyAlignment="0" applyProtection="0"/>
    <xf numFmtId="0" fontId="77" fillId="59" borderId="129">
      <alignment horizontal="right" vertical="center"/>
    </xf>
    <xf numFmtId="0" fontId="96" fillId="81"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77" fillId="59" borderId="129">
      <alignment horizontal="right" vertical="center"/>
    </xf>
    <xf numFmtId="0" fontId="96" fillId="81" borderId="126" applyNumberFormat="0" applyAlignment="0" applyProtection="0"/>
    <xf numFmtId="0" fontId="92" fillId="81" borderId="125" applyNumberFormat="0" applyAlignment="0" applyProtection="0"/>
    <xf numFmtId="0" fontId="92" fillId="81" borderId="125" applyNumberFormat="0" applyAlignment="0" applyProtection="0"/>
    <xf numFmtId="4" fontId="78" fillId="58" borderId="129">
      <alignment horizontal="right" vertical="center"/>
    </xf>
    <xf numFmtId="0" fontId="95" fillId="81" borderId="126" applyNumberFormat="0" applyAlignment="0" applyProtection="0"/>
    <xf numFmtId="0" fontId="77" fillId="59" borderId="129">
      <alignment horizontal="right" vertical="center"/>
    </xf>
    <xf numFmtId="4" fontId="78" fillId="58" borderId="129">
      <alignment horizontal="right" vertical="center"/>
    </xf>
    <xf numFmtId="0" fontId="87" fillId="84" borderId="128" applyNumberFormat="0" applyFont="0" applyAlignment="0" applyProtection="0"/>
    <xf numFmtId="0" fontId="78" fillId="58" borderId="129">
      <alignment horizontal="right" vertical="center"/>
    </xf>
    <xf numFmtId="0" fontId="102" fillId="68" borderId="126" applyNumberFormat="0" applyAlignment="0" applyProtection="0"/>
    <xf numFmtId="0" fontId="92" fillId="81" borderId="125" applyNumberFormat="0" applyAlignment="0" applyProtection="0"/>
    <xf numFmtId="49" fontId="47" fillId="0" borderId="129" applyNumberFormat="0" applyFont="0" applyFill="0" applyBorder="0" applyProtection="0">
      <alignment horizontal="left" vertical="center" indent="2"/>
    </xf>
    <xf numFmtId="0" fontId="91" fillId="81" borderId="125" applyNumberFormat="0" applyAlignment="0" applyProtection="0"/>
    <xf numFmtId="0" fontId="91" fillId="81" borderId="125" applyNumberFormat="0" applyAlignment="0" applyProtection="0"/>
    <xf numFmtId="0" fontId="96" fillId="81" borderId="126" applyNumberFormat="0" applyAlignment="0" applyProtection="0"/>
    <xf numFmtId="0" fontId="92" fillId="81" borderId="125" applyNumberFormat="0" applyAlignment="0" applyProtection="0"/>
    <xf numFmtId="0" fontId="10" fillId="84" borderId="128" applyNumberFormat="0" applyFont="0" applyAlignment="0" applyProtection="0"/>
    <xf numFmtId="0" fontId="78" fillId="58" borderId="129">
      <alignment horizontal="right" vertical="center"/>
    </xf>
    <xf numFmtId="4" fontId="47" fillId="61" borderId="129"/>
    <xf numFmtId="0" fontId="87" fillId="84" borderId="128" applyNumberFormat="0" applyFont="0" applyAlignment="0" applyProtection="0"/>
    <xf numFmtId="0" fontId="10" fillId="84" borderId="128" applyNumberFormat="0" applyFont="0" applyAlignment="0" applyProtection="0"/>
    <xf numFmtId="0" fontId="101" fillId="68" borderId="126" applyNumberFormat="0" applyAlignment="0" applyProtection="0"/>
    <xf numFmtId="0" fontId="95" fillId="81" borderId="126" applyNumberFormat="0" applyAlignment="0" applyProtection="0"/>
    <xf numFmtId="0" fontId="101" fillId="68"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95" fillId="81" borderId="126" applyNumberFormat="0" applyAlignment="0" applyProtection="0"/>
    <xf numFmtId="0" fontId="92" fillId="81" borderId="125" applyNumberFormat="0" applyAlignment="0" applyProtection="0"/>
    <xf numFmtId="0" fontId="101" fillId="68" borderId="126" applyNumberFormat="0" applyAlignment="0" applyProtection="0"/>
    <xf numFmtId="0" fontId="87" fillId="84" borderId="128" applyNumberFormat="0" applyFont="0" applyAlignment="0" applyProtection="0"/>
    <xf numFmtId="0" fontId="102"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5" fillId="81" borderId="126" applyNumberFormat="0" applyAlignment="0" applyProtection="0"/>
    <xf numFmtId="0" fontId="96" fillId="81" borderId="126" applyNumberFormat="0" applyAlignment="0" applyProtection="0"/>
    <xf numFmtId="0" fontId="91" fillId="81" borderId="125" applyNumberFormat="0" applyAlignment="0" applyProtection="0"/>
    <xf numFmtId="4" fontId="47" fillId="0" borderId="129" applyFill="0" applyBorder="0" applyProtection="0">
      <alignment horizontal="right" vertical="center"/>
    </xf>
    <xf numFmtId="0" fontId="104"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95" fillId="81" borderId="126" applyNumberFormat="0" applyAlignment="0" applyProtection="0"/>
    <xf numFmtId="0" fontId="96" fillId="81" borderId="126" applyNumberFormat="0" applyAlignment="0" applyProtection="0"/>
    <xf numFmtId="0" fontId="91" fillId="81" borderId="125" applyNumberFormat="0" applyAlignment="0" applyProtection="0"/>
    <xf numFmtId="0" fontId="78" fillId="58" borderId="129">
      <alignment horizontal="right" vertical="center"/>
    </xf>
    <xf numFmtId="4" fontId="47" fillId="0" borderId="129">
      <alignment horizontal="right" vertical="center"/>
    </xf>
    <xf numFmtId="0" fontId="10" fillId="84" borderId="128" applyNumberFormat="0" applyFont="0" applyAlignment="0" applyProtection="0"/>
    <xf numFmtId="49" fontId="47" fillId="0" borderId="129" applyNumberFormat="0" applyFont="0" applyFill="0" applyBorder="0" applyProtection="0">
      <alignment horizontal="left" vertical="center" indent="2"/>
    </xf>
    <xf numFmtId="49" fontId="76" fillId="0" borderId="129" applyNumberFormat="0" applyFill="0" applyBorder="0" applyProtection="0">
      <alignment horizontal="left" vertical="center"/>
    </xf>
    <xf numFmtId="0" fontId="102" fillId="68" borderId="126" applyNumberFormat="0" applyAlignment="0" applyProtection="0"/>
    <xf numFmtId="0" fontId="10" fillId="84" borderId="128" applyNumberFormat="0" applyFont="0" applyAlignment="0" applyProtection="0"/>
    <xf numFmtId="0" fontId="95"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77" fillId="58" borderId="129">
      <alignment horizontal="right" vertical="center"/>
    </xf>
    <xf numFmtId="0" fontId="95" fillId="81" borderId="126" applyNumberFormat="0" applyAlignment="0" applyProtection="0"/>
    <xf numFmtId="0" fontId="10" fillId="84" borderId="128" applyNumberFormat="0" applyFont="0" applyAlignment="0" applyProtection="0"/>
    <xf numFmtId="0" fontId="92" fillId="81" borderId="125" applyNumberFormat="0" applyAlignment="0" applyProtection="0"/>
    <xf numFmtId="0" fontId="91" fillId="81" borderId="125" applyNumberFormat="0" applyAlignment="0" applyProtection="0"/>
    <xf numFmtId="0" fontId="96" fillId="81" borderId="126" applyNumberFormat="0" applyAlignment="0" applyProtection="0"/>
    <xf numFmtId="0" fontId="102" fillId="68" borderId="126" applyNumberFormat="0" applyAlignment="0" applyProtection="0"/>
    <xf numFmtId="0" fontId="87" fillId="84" borderId="128" applyNumberFormat="0" applyFont="0" applyAlignment="0" applyProtection="0"/>
    <xf numFmtId="4"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4" fontId="78" fillId="58" borderId="129">
      <alignment horizontal="right" vertical="center"/>
    </xf>
    <xf numFmtId="0" fontId="96" fillId="81" borderId="126" applyNumberFormat="0" applyAlignment="0" applyProtection="0"/>
    <xf numFmtId="0" fontId="104" fillId="0" borderId="127" applyNumberFormat="0" applyFill="0" applyAlignment="0" applyProtection="0"/>
    <xf numFmtId="4" fontId="78" fillId="58" borderId="129">
      <alignment horizontal="right" vertical="center"/>
    </xf>
    <xf numFmtId="0" fontId="104" fillId="0" borderId="127" applyNumberFormat="0" applyFill="0" applyAlignment="0" applyProtection="0"/>
    <xf numFmtId="4" fontId="77" fillId="59" borderId="129">
      <alignment horizontal="right" vertical="center"/>
    </xf>
    <xf numFmtId="0" fontId="101" fillId="68" borderId="126" applyNumberFormat="0" applyAlignment="0" applyProtection="0"/>
    <xf numFmtId="0" fontId="96" fillId="81" borderId="126" applyNumberFormat="0" applyAlignment="0" applyProtection="0"/>
    <xf numFmtId="0" fontId="91" fillId="81" borderId="125" applyNumberFormat="0" applyAlignment="0" applyProtection="0"/>
    <xf numFmtId="0" fontId="92" fillId="81" borderId="125" applyNumberFormat="0" applyAlignment="0" applyProtection="0"/>
    <xf numFmtId="0" fontId="103" fillId="0" borderId="127" applyNumberFormat="0" applyFill="0" applyAlignment="0" applyProtection="0"/>
    <xf numFmtId="0" fontId="92" fillId="81" borderId="125" applyNumberFormat="0" applyAlignment="0" applyProtection="0"/>
    <xf numFmtId="0" fontId="87" fillId="84" borderId="128" applyNumberFormat="0" applyFont="0" applyAlignment="0" applyProtection="0"/>
    <xf numFmtId="49" fontId="76" fillId="0" borderId="129" applyNumberFormat="0" applyFill="0" applyBorder="0" applyProtection="0">
      <alignment horizontal="left" vertical="center"/>
    </xf>
    <xf numFmtId="0" fontId="104" fillId="0" borderId="127" applyNumberFormat="0" applyFill="0" applyAlignment="0" applyProtection="0"/>
    <xf numFmtId="4" fontId="77" fillId="59" borderId="129">
      <alignment horizontal="right" vertical="center"/>
    </xf>
    <xf numFmtId="0" fontId="103" fillId="0" borderId="127" applyNumberFormat="0" applyFill="0" applyAlignment="0" applyProtection="0"/>
    <xf numFmtId="0" fontId="91" fillId="81" borderId="125" applyNumberFormat="0" applyAlignment="0" applyProtection="0"/>
    <xf numFmtId="0" fontId="103" fillId="0" borderId="127" applyNumberFormat="0" applyFill="0" applyAlignment="0" applyProtection="0"/>
    <xf numFmtId="0" fontId="96" fillId="81" borderId="126" applyNumberFormat="0" applyAlignment="0" applyProtection="0"/>
    <xf numFmtId="0" fontId="77" fillId="59" borderId="129">
      <alignment horizontal="right" vertical="center"/>
    </xf>
    <xf numFmtId="0" fontId="104"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77" fillId="59" borderId="129">
      <alignment horizontal="right" vertical="center"/>
    </xf>
    <xf numFmtId="0" fontId="101"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77" fillId="58" borderId="129">
      <alignment horizontal="right" vertical="center"/>
    </xf>
    <xf numFmtId="171" fontId="47" fillId="62" borderId="129" applyNumberFormat="0" applyFont="0" applyBorder="0" applyAlignment="0" applyProtection="0">
      <alignment horizontal="right" vertical="center"/>
    </xf>
    <xf numFmtId="0" fontId="96" fillId="81" borderId="126" applyNumberFormat="0" applyAlignment="0" applyProtection="0"/>
    <xf numFmtId="0" fontId="77" fillId="59" borderId="129">
      <alignment horizontal="right" vertical="center"/>
    </xf>
    <xf numFmtId="0" fontId="102" fillId="68"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92" fillId="81" borderId="125" applyNumberFormat="0" applyAlignment="0" applyProtection="0"/>
    <xf numFmtId="0" fontId="87"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4" fontId="77" fillId="58" borderId="129">
      <alignment horizontal="right" vertical="center"/>
    </xf>
    <xf numFmtId="0" fontId="91" fillId="81" borderId="125" applyNumberFormat="0" applyAlignment="0" applyProtection="0"/>
    <xf numFmtId="0" fontId="104" fillId="0" borderId="127" applyNumberFormat="0" applyFill="0" applyAlignment="0" applyProtection="0"/>
    <xf numFmtId="4" fontId="77" fillId="59" borderId="129">
      <alignment horizontal="right" vertical="center"/>
    </xf>
    <xf numFmtId="0" fontId="103" fillId="0" borderId="127" applyNumberFormat="0" applyFill="0" applyAlignment="0" applyProtection="0"/>
    <xf numFmtId="0" fontId="87" fillId="84" borderId="128" applyNumberFormat="0" applyFont="0" applyAlignment="0" applyProtection="0"/>
    <xf numFmtId="0" fontId="96" fillId="81" borderId="126" applyNumberFormat="0" applyAlignment="0" applyProtection="0"/>
    <xf numFmtId="0" fontId="102" fillId="68" borderId="126" applyNumberFormat="0" applyAlignment="0" applyProtection="0"/>
    <xf numFmtId="171" fontId="47" fillId="62" borderId="129" applyNumberFormat="0" applyFont="0" applyBorder="0" applyAlignment="0" applyProtection="0">
      <alignment horizontal="right" vertical="center"/>
    </xf>
    <xf numFmtId="0" fontId="103" fillId="0" borderId="127" applyNumberFormat="0" applyFill="0" applyAlignment="0" applyProtection="0"/>
    <xf numFmtId="4" fontId="47" fillId="0" borderId="129">
      <alignment horizontal="right" vertical="center"/>
    </xf>
    <xf numFmtId="0" fontId="102" fillId="68"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6"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101" fillId="68" borderId="126" applyNumberFormat="0" applyAlignment="0" applyProtection="0"/>
    <xf numFmtId="0" fontId="77" fillId="58" borderId="129">
      <alignment horizontal="right" vertical="center"/>
    </xf>
    <xf numFmtId="0" fontId="103" fillId="0" borderId="127"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47" fillId="0" borderId="129" applyNumberFormat="0" applyFill="0" applyAlignment="0" applyProtection="0"/>
    <xf numFmtId="0" fontId="10" fillId="84" borderId="128" applyNumberFormat="0" applyFont="0" applyAlignment="0" applyProtection="0"/>
    <xf numFmtId="0" fontId="104" fillId="0" borderId="127" applyNumberFormat="0" applyFill="0" applyAlignment="0" applyProtection="0"/>
    <xf numFmtId="0" fontId="95"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95" fillId="81"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77" fillId="58" borderId="129">
      <alignment horizontal="right" vertical="center"/>
    </xf>
    <xf numFmtId="0" fontId="101"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78" fillId="58" borderId="129">
      <alignment horizontal="right" vertical="center"/>
    </xf>
    <xf numFmtId="49" fontId="47" fillId="0" borderId="129" applyNumberFormat="0" applyFont="0" applyFill="0" applyBorder="0" applyProtection="0">
      <alignment horizontal="left" vertical="center" indent="2"/>
    </xf>
    <xf numFmtId="49" fontId="76" fillId="0" borderId="129" applyNumberFormat="0" applyFill="0" applyBorder="0" applyProtection="0">
      <alignment horizontal="left" vertical="center"/>
    </xf>
    <xf numFmtId="0" fontId="96"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49" fontId="76" fillId="0" borderId="129" applyNumberFormat="0" applyFill="0" applyBorder="0" applyProtection="0">
      <alignment horizontal="left" vertical="center"/>
    </xf>
    <xf numFmtId="0" fontId="104"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10" fillId="84" borderId="128" applyNumberFormat="0" applyFont="0" applyAlignment="0" applyProtection="0"/>
    <xf numFmtId="0" fontId="95" fillId="81" borderId="126" applyNumberFormat="0" applyAlignment="0" applyProtection="0"/>
    <xf numFmtId="0" fontId="104" fillId="0" borderId="127" applyNumberFormat="0" applyFill="0" applyAlignment="0" applyProtection="0"/>
    <xf numFmtId="0" fontId="91" fillId="81" borderId="125" applyNumberFormat="0" applyAlignment="0" applyProtection="0"/>
    <xf numFmtId="4" fontId="77" fillId="59" borderId="129">
      <alignment horizontal="right" vertical="center"/>
    </xf>
    <xf numFmtId="0" fontId="102" fillId="68" borderId="126" applyNumberFormat="0" applyAlignment="0" applyProtection="0"/>
    <xf numFmtId="0" fontId="78" fillId="58" borderId="129">
      <alignment horizontal="right" vertical="center"/>
    </xf>
    <xf numFmtId="0" fontId="96"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10" fillId="84" borderId="128" applyNumberFormat="0" applyFont="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4" fontId="77" fillId="58" borderId="129">
      <alignment horizontal="right" vertical="center"/>
    </xf>
    <xf numFmtId="0" fontId="102" fillId="68" borderId="126" applyNumberFormat="0" applyAlignment="0" applyProtection="0"/>
    <xf numFmtId="4" fontId="47" fillId="0" borderId="129">
      <alignment horizontal="right" vertical="center"/>
    </xf>
    <xf numFmtId="0" fontId="102" fillId="68" borderId="126" applyNumberFormat="0" applyAlignment="0" applyProtection="0"/>
    <xf numFmtId="0" fontId="101" fillId="68" borderId="126" applyNumberFormat="0" applyAlignment="0" applyProtection="0"/>
    <xf numFmtId="0" fontId="77" fillId="59" borderId="129">
      <alignment horizontal="right" vertical="center"/>
    </xf>
    <xf numFmtId="0" fontId="92" fillId="81" borderId="125" applyNumberFormat="0" applyAlignment="0" applyProtection="0"/>
    <xf numFmtId="4" fontId="77" fillId="58" borderId="129">
      <alignment horizontal="right" vertical="center"/>
    </xf>
    <xf numFmtId="0" fontId="95"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103" fillId="0" borderId="127" applyNumberFormat="0" applyFill="0" applyAlignment="0" applyProtection="0"/>
    <xf numFmtId="0" fontId="10" fillId="84" borderId="128" applyNumberFormat="0" applyFont="0" applyAlignment="0" applyProtection="0"/>
    <xf numFmtId="0" fontId="102" fillId="68" borderId="126" applyNumberFormat="0" applyAlignment="0" applyProtection="0"/>
    <xf numFmtId="0" fontId="47" fillId="61" borderId="129"/>
    <xf numFmtId="0" fontId="95" fillId="81"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4" fontId="78" fillId="58" borderId="129">
      <alignment horizontal="right" vertical="center"/>
    </xf>
    <xf numFmtId="0" fontId="47" fillId="61" borderId="129"/>
    <xf numFmtId="0" fontId="91" fillId="81" borderId="125" applyNumberFormat="0" applyAlignment="0" applyProtection="0"/>
    <xf numFmtId="0" fontId="96" fillId="81" borderId="126" applyNumberFormat="0" applyAlignment="0" applyProtection="0"/>
    <xf numFmtId="0" fontId="91"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101" fillId="68" borderId="126" applyNumberFormat="0" applyAlignment="0" applyProtection="0"/>
    <xf numFmtId="0" fontId="101" fillId="68" borderId="126" applyNumberFormat="0" applyAlignment="0" applyProtection="0"/>
    <xf numFmtId="4" fontId="47" fillId="0" borderId="129" applyFill="0" applyBorder="0" applyProtection="0">
      <alignment horizontal="right" vertical="center"/>
    </xf>
    <xf numFmtId="0" fontId="91"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102"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92" fillId="81" borderId="125" applyNumberFormat="0" applyAlignment="0" applyProtection="0"/>
    <xf numFmtId="0" fontId="96" fillId="81" borderId="126" applyNumberFormat="0" applyAlignment="0" applyProtection="0"/>
    <xf numFmtId="0" fontId="133" fillId="0" borderId="129" applyFill="0" applyBorder="0">
      <alignment vertical="center"/>
    </xf>
    <xf numFmtId="0" fontId="104"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87" fillId="84" borderId="128" applyNumberFormat="0" applyFont="0" applyAlignment="0" applyProtection="0"/>
    <xf numFmtId="0" fontId="102" fillId="68" borderId="126" applyNumberFormat="0" applyAlignment="0" applyProtection="0"/>
    <xf numFmtId="0" fontId="77" fillId="58" borderId="129">
      <alignment horizontal="right" vertical="center"/>
    </xf>
    <xf numFmtId="0" fontId="96" fillId="81" borderId="126" applyNumberFormat="0" applyAlignment="0" applyProtection="0"/>
    <xf numFmtId="0" fontId="103" fillId="0" borderId="127" applyNumberFormat="0" applyFill="0" applyAlignment="0" applyProtection="0"/>
    <xf numFmtId="4" fontId="77" fillId="59" borderId="129">
      <alignment horizontal="right" vertical="center"/>
    </xf>
    <xf numFmtId="0" fontId="91" fillId="81" borderId="125" applyNumberFormat="0" applyAlignment="0" applyProtection="0"/>
    <xf numFmtId="0" fontId="91" fillId="81" borderId="125" applyNumberFormat="0" applyAlignment="0" applyProtection="0"/>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4" fontId="47" fillId="0" borderId="129" applyFill="0" applyBorder="0" applyProtection="0">
      <alignment horizontal="right" vertical="center"/>
    </xf>
    <xf numFmtId="0" fontId="77" fillId="59" borderId="129">
      <alignment horizontal="right" vertical="center"/>
    </xf>
    <xf numFmtId="0" fontId="96" fillId="81" borderId="126" applyNumberFormat="0" applyAlignment="0" applyProtection="0"/>
    <xf numFmtId="0" fontId="102" fillId="68" borderId="126" applyNumberFormat="0" applyAlignment="0" applyProtection="0"/>
    <xf numFmtId="0" fontId="87" fillId="84" borderId="128" applyNumberFormat="0" applyFont="0" applyAlignment="0" applyProtection="0"/>
    <xf numFmtId="0" fontId="77" fillId="58" borderId="129">
      <alignment horizontal="right" vertical="center"/>
    </xf>
    <xf numFmtId="0" fontId="10" fillId="84" borderId="128" applyNumberFormat="0" applyFont="0" applyAlignment="0" applyProtection="0"/>
    <xf numFmtId="0" fontId="95" fillId="81" borderId="126" applyNumberFormat="0" applyAlignment="0" applyProtection="0"/>
    <xf numFmtId="0" fontId="96" fillId="81" borderId="126" applyNumberFormat="0" applyAlignment="0" applyProtection="0"/>
    <xf numFmtId="0" fontId="78" fillId="58" borderId="129">
      <alignment horizontal="right" vertical="center"/>
    </xf>
    <xf numFmtId="0" fontId="96" fillId="81" borderId="126" applyNumberFormat="0" applyAlignment="0" applyProtection="0"/>
    <xf numFmtId="0" fontId="92" fillId="81" borderId="125" applyNumberFormat="0" applyAlignment="0" applyProtection="0"/>
    <xf numFmtId="4" fontId="47" fillId="0" borderId="129">
      <alignment horizontal="right" vertical="center"/>
    </xf>
    <xf numFmtId="0" fontId="103"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87" fillId="84" borderId="128" applyNumberFormat="0" applyFont="0" applyAlignment="0" applyProtection="0"/>
    <xf numFmtId="4" fontId="77" fillId="59" borderId="129">
      <alignment horizontal="right" vertical="center"/>
    </xf>
    <xf numFmtId="49" fontId="76" fillId="0" borderId="129" applyNumberFormat="0" applyFill="0" applyBorder="0" applyProtection="0">
      <alignment horizontal="left" vertical="center"/>
    </xf>
    <xf numFmtId="0" fontId="91" fillId="81" borderId="125" applyNumberFormat="0" applyAlignment="0" applyProtection="0"/>
    <xf numFmtId="0" fontId="96" fillId="81" borderId="126" applyNumberFormat="0" applyAlignment="0" applyProtection="0"/>
    <xf numFmtId="0" fontId="91" fillId="81" borderId="125" applyNumberFormat="0" applyAlignment="0" applyProtection="0"/>
    <xf numFmtId="0" fontId="10" fillId="84" borderId="128" applyNumberFormat="0" applyFont="0" applyAlignment="0" applyProtection="0"/>
    <xf numFmtId="0" fontId="92" fillId="81" borderId="125"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101" fillId="68" borderId="126" applyNumberFormat="0" applyAlignment="0" applyProtection="0"/>
    <xf numFmtId="0" fontId="92" fillId="81" borderId="125" applyNumberFormat="0" applyAlignment="0" applyProtection="0"/>
    <xf numFmtId="49" fontId="76" fillId="0" borderId="129" applyNumberFormat="0" applyFill="0" applyBorder="0" applyProtection="0">
      <alignment horizontal="left" vertical="center"/>
    </xf>
    <xf numFmtId="4" fontId="47" fillId="0" borderId="129" applyFill="0" applyBorder="0" applyProtection="0">
      <alignment horizontal="right" vertical="center"/>
    </xf>
    <xf numFmtId="0" fontId="87" fillId="84" borderId="128" applyNumberFormat="0" applyFont="0" applyAlignment="0" applyProtection="0"/>
    <xf numFmtId="0" fontId="96"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4" fontId="47" fillId="0" borderId="129">
      <alignment horizontal="right" vertical="center"/>
    </xf>
    <xf numFmtId="0" fontId="104" fillId="0" borderId="127" applyNumberFormat="0" applyFill="0" applyAlignment="0" applyProtection="0"/>
    <xf numFmtId="0" fontId="102" fillId="68" borderId="126" applyNumberFormat="0" applyAlignment="0" applyProtection="0"/>
    <xf numFmtId="0" fontId="87" fillId="84" borderId="128" applyNumberFormat="0" applyFont="0" applyAlignment="0" applyProtection="0"/>
    <xf numFmtId="4" fontId="78" fillId="58" borderId="129">
      <alignment horizontal="right" vertical="center"/>
    </xf>
    <xf numFmtId="0" fontId="101" fillId="68" borderId="126" applyNumberFormat="0" applyAlignment="0" applyProtection="0"/>
    <xf numFmtId="0" fontId="77" fillId="59" borderId="129">
      <alignment horizontal="right" vertical="center"/>
    </xf>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77" fillId="59" borderId="129">
      <alignment horizontal="right" vertical="center"/>
    </xf>
    <xf numFmtId="0" fontId="91" fillId="81" borderId="125" applyNumberFormat="0" applyAlignment="0" applyProtection="0"/>
    <xf numFmtId="4" fontId="78" fillId="58" borderId="129">
      <alignment horizontal="right" vertical="center"/>
    </xf>
    <xf numFmtId="0" fontId="95" fillId="81" borderId="126" applyNumberFormat="0" applyAlignment="0" applyProtection="0"/>
    <xf numFmtId="0" fontId="95" fillId="81" borderId="126" applyNumberFormat="0" applyAlignment="0" applyProtection="0"/>
    <xf numFmtId="0" fontId="77" fillId="58" borderId="129">
      <alignment horizontal="right" vertical="center"/>
    </xf>
    <xf numFmtId="0" fontId="47" fillId="0" borderId="129" applyNumberFormat="0" applyFill="0" applyAlignment="0" applyProtection="0"/>
    <xf numFmtId="0" fontId="102" fillId="68" borderId="126" applyNumberFormat="0" applyAlignment="0" applyProtection="0"/>
    <xf numFmtId="0" fontId="95" fillId="81" borderId="126" applyNumberFormat="0" applyAlignment="0" applyProtection="0"/>
    <xf numFmtId="0" fontId="91" fillId="81" borderId="125" applyNumberFormat="0" applyAlignment="0" applyProtection="0"/>
    <xf numFmtId="0" fontId="92" fillId="81" borderId="125" applyNumberFormat="0" applyAlignment="0" applyProtection="0"/>
    <xf numFmtId="0" fontId="103" fillId="0" borderId="127" applyNumberFormat="0" applyFill="0" applyAlignment="0" applyProtection="0"/>
    <xf numFmtId="0" fontId="78" fillId="58" borderId="129">
      <alignment horizontal="right" vertical="center"/>
    </xf>
    <xf numFmtId="0" fontId="77" fillId="59" borderId="129">
      <alignment horizontal="right" vertical="center"/>
    </xf>
    <xf numFmtId="0" fontId="104" fillId="0" borderId="127" applyNumberFormat="0" applyFill="0" applyAlignment="0" applyProtection="0"/>
    <xf numFmtId="0" fontId="102" fillId="68" borderId="126" applyNumberFormat="0" applyAlignment="0" applyProtection="0"/>
    <xf numFmtId="4" fontId="78" fillId="58" borderId="129">
      <alignment horizontal="right" vertical="center"/>
    </xf>
    <xf numFmtId="0" fontId="102" fillId="68" borderId="126" applyNumberFormat="0" applyAlignment="0" applyProtection="0"/>
    <xf numFmtId="0" fontId="101" fillId="68" borderId="126" applyNumberFormat="0" applyAlignment="0" applyProtection="0"/>
    <xf numFmtId="4" fontId="77" fillId="58" borderId="129">
      <alignment horizontal="right" vertical="center"/>
    </xf>
    <xf numFmtId="0" fontId="95" fillId="81" borderId="126" applyNumberFormat="0" applyAlignment="0" applyProtection="0"/>
    <xf numFmtId="0" fontId="103" fillId="0" borderId="127" applyNumberFormat="0" applyFill="0" applyAlignment="0" applyProtection="0"/>
    <xf numFmtId="0" fontId="47" fillId="61" borderId="129"/>
    <xf numFmtId="0" fontId="92" fillId="81" borderId="125" applyNumberFormat="0" applyAlignment="0" applyProtection="0"/>
    <xf numFmtId="0" fontId="87" fillId="84" borderId="128" applyNumberFormat="0" applyFont="0" applyAlignment="0" applyProtection="0"/>
    <xf numFmtId="0" fontId="96" fillId="81" borderId="126" applyNumberFormat="0" applyAlignment="0" applyProtection="0"/>
    <xf numFmtId="0" fontId="92" fillId="81" borderId="125" applyNumberFormat="0" applyAlignment="0" applyProtection="0"/>
    <xf numFmtId="0" fontId="95" fillId="81" borderId="126" applyNumberFormat="0" applyAlignment="0" applyProtection="0"/>
    <xf numFmtId="0" fontId="101" fillId="68" borderId="126" applyNumberFormat="0" applyAlignment="0" applyProtection="0"/>
    <xf numFmtId="4" fontId="77" fillId="59" borderId="129">
      <alignment horizontal="right" vertical="center"/>
    </xf>
    <xf numFmtId="0" fontId="92"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4" fontId="77" fillId="58" borderId="129">
      <alignment horizontal="right" vertical="center"/>
    </xf>
    <xf numFmtId="0" fontId="96" fillId="81" borderId="126" applyNumberFormat="0" applyAlignment="0" applyProtection="0"/>
    <xf numFmtId="0" fontId="103" fillId="0" borderId="127" applyNumberFormat="0" applyFill="0" applyAlignment="0" applyProtection="0"/>
    <xf numFmtId="4" fontId="78" fillId="58" borderId="129">
      <alignment horizontal="right" vertical="center"/>
    </xf>
    <xf numFmtId="0" fontId="101" fillId="68" borderId="126" applyNumberFormat="0" applyAlignment="0" applyProtection="0"/>
    <xf numFmtId="0" fontId="87" fillId="84" borderId="128" applyNumberFormat="0" applyFont="0" applyAlignment="0" applyProtection="0"/>
    <xf numFmtId="4" fontId="77" fillId="59" borderId="129">
      <alignment horizontal="right" vertical="center"/>
    </xf>
    <xf numFmtId="0" fontId="101" fillId="68" borderId="126" applyNumberFormat="0" applyAlignment="0" applyProtection="0"/>
    <xf numFmtId="0" fontId="101" fillId="68"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78" fillId="58" borderId="129">
      <alignment horizontal="right" vertical="center"/>
    </xf>
    <xf numFmtId="171" fontId="47" fillId="62" borderId="129" applyNumberFormat="0" applyFont="0" applyBorder="0" applyAlignment="0" applyProtection="0">
      <alignment horizontal="right" vertical="center"/>
    </xf>
    <xf numFmtId="0" fontId="104" fillId="0" borderId="127" applyNumberFormat="0" applyFill="0" applyAlignment="0" applyProtection="0"/>
    <xf numFmtId="0" fontId="92" fillId="81" borderId="125"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96" fillId="81" borderId="126" applyNumberFormat="0" applyAlignment="0" applyProtection="0"/>
    <xf numFmtId="0" fontId="78" fillId="58" borderId="129">
      <alignment horizontal="right" vertical="center"/>
    </xf>
    <xf numFmtId="0" fontId="92"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77" fillId="58" borderId="129">
      <alignment horizontal="right" vertical="center"/>
    </xf>
    <xf numFmtId="0" fontId="77" fillId="59" borderId="129">
      <alignment horizontal="right" vertical="center"/>
    </xf>
    <xf numFmtId="0" fontId="92" fillId="81" borderId="125" applyNumberFormat="0" applyAlignment="0" applyProtection="0"/>
    <xf numFmtId="0" fontId="104" fillId="0" borderId="127" applyNumberFormat="0" applyFill="0" applyAlignment="0" applyProtection="0"/>
    <xf numFmtId="4" fontId="47" fillId="61" borderId="129"/>
    <xf numFmtId="0" fontId="102" fillId="68" borderId="126"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4" fontId="47" fillId="0" borderId="129">
      <alignment horizontal="right" vertical="center"/>
    </xf>
    <xf numFmtId="0" fontId="92"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49" fontId="76" fillId="0" borderId="129" applyNumberFormat="0" applyFill="0" applyBorder="0" applyProtection="0">
      <alignment horizontal="left" vertical="center"/>
    </xf>
    <xf numFmtId="0" fontId="101" fillId="68" borderId="126" applyNumberFormat="0" applyAlignment="0" applyProtection="0"/>
    <xf numFmtId="0" fontId="47" fillId="0" borderId="129">
      <alignment horizontal="right" vertical="center"/>
    </xf>
    <xf numFmtId="0" fontId="102" fillId="68" borderId="126" applyNumberFormat="0" applyAlignment="0" applyProtection="0"/>
    <xf numFmtId="0" fontId="96" fillId="81" borderId="126" applyNumberFormat="0" applyAlignment="0" applyProtection="0"/>
    <xf numFmtId="4" fontId="47" fillId="0" borderId="129" applyFill="0" applyBorder="0" applyProtection="0">
      <alignment horizontal="right" vertical="center"/>
    </xf>
    <xf numFmtId="0" fontId="78" fillId="58" borderId="129">
      <alignment horizontal="right" vertical="center"/>
    </xf>
    <xf numFmtId="0" fontId="95"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87" fillId="84" borderId="128" applyNumberFormat="0" applyFont="0" applyAlignment="0" applyProtection="0"/>
    <xf numFmtId="0" fontId="92" fillId="81" borderId="125" applyNumberFormat="0" applyAlignment="0" applyProtection="0"/>
    <xf numFmtId="0" fontId="102" fillId="68" borderId="126" applyNumberFormat="0" applyAlignment="0" applyProtection="0"/>
    <xf numFmtId="0" fontId="10" fillId="84" borderId="128" applyNumberFormat="0" applyFont="0" applyAlignment="0" applyProtection="0"/>
    <xf numFmtId="4" fontId="78" fillId="58" borderId="129">
      <alignment horizontal="right" vertical="center"/>
    </xf>
    <xf numFmtId="0" fontId="104" fillId="0" borderId="127" applyNumberFormat="0" applyFill="0" applyAlignment="0" applyProtection="0"/>
    <xf numFmtId="4" fontId="47" fillId="0" borderId="129">
      <alignment horizontal="right" vertical="center"/>
    </xf>
    <xf numFmtId="0" fontId="102" fillId="68" borderId="126" applyNumberFormat="0" applyAlignment="0" applyProtection="0"/>
    <xf numFmtId="0" fontId="95" fillId="81" borderId="126" applyNumberFormat="0" applyAlignment="0" applyProtection="0"/>
    <xf numFmtId="0" fontId="102" fillId="68"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47" fillId="0" borderId="129">
      <alignment horizontal="right" vertical="center"/>
    </xf>
    <xf numFmtId="0" fontId="91" fillId="81" borderId="125" applyNumberFormat="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4" fontId="78" fillId="58" borderId="129">
      <alignment horizontal="right" vertical="center"/>
    </xf>
    <xf numFmtId="0" fontId="102" fillId="68" borderId="126" applyNumberFormat="0" applyAlignment="0" applyProtection="0"/>
    <xf numFmtId="0" fontId="91" fillId="81" borderId="125"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102" fillId="68" borderId="126" applyNumberFormat="0" applyAlignment="0" applyProtection="0"/>
    <xf numFmtId="4" fontId="77" fillId="59" borderId="129">
      <alignment horizontal="right" vertical="center"/>
    </xf>
    <xf numFmtId="0" fontId="96" fillId="81" borderId="126"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103" fillId="0" borderId="127" applyNumberFormat="0" applyFill="0" applyAlignment="0" applyProtection="0"/>
    <xf numFmtId="0" fontId="91" fillId="81" borderId="125" applyNumberFormat="0" applyAlignment="0" applyProtection="0"/>
    <xf numFmtId="0" fontId="95"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78" fillId="58" borderId="129">
      <alignment horizontal="right" vertical="center"/>
    </xf>
    <xf numFmtId="0" fontId="77" fillId="59" borderId="129">
      <alignment horizontal="right" vertical="center"/>
    </xf>
    <xf numFmtId="0" fontId="103" fillId="0" borderId="127" applyNumberFormat="0" applyFill="0" applyAlignment="0" applyProtection="0"/>
    <xf numFmtId="0" fontId="95"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92" fillId="81" borderId="125" applyNumberFormat="0" applyAlignment="0" applyProtection="0"/>
    <xf numFmtId="0" fontId="101" fillId="68" borderId="126" applyNumberFormat="0" applyAlignment="0" applyProtection="0"/>
    <xf numFmtId="0" fontId="92"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102" fillId="68" borderId="126" applyNumberFormat="0" applyAlignment="0" applyProtection="0"/>
    <xf numFmtId="0" fontId="47" fillId="0" borderId="129">
      <alignment horizontal="right" vertical="center"/>
    </xf>
    <xf numFmtId="0" fontId="101"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91"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102" fillId="68" borderId="126" applyNumberFormat="0" applyAlignment="0" applyProtection="0"/>
    <xf numFmtId="4" fontId="77" fillId="59" borderId="129">
      <alignment horizontal="right" vertical="center"/>
    </xf>
    <xf numFmtId="0" fontId="91" fillId="81" borderId="125" applyNumberFormat="0" applyAlignment="0" applyProtection="0"/>
    <xf numFmtId="0" fontId="92" fillId="81" borderId="125" applyNumberFormat="0" applyAlignment="0" applyProtection="0"/>
    <xf numFmtId="4" fontId="77" fillId="59" borderId="129">
      <alignment horizontal="right" vertical="center"/>
    </xf>
    <xf numFmtId="0" fontId="102" fillId="68"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87" fillId="84" borderId="128" applyNumberFormat="0" applyFont="0" applyAlignment="0" applyProtection="0"/>
    <xf numFmtId="0" fontId="92" fillId="81" borderId="125" applyNumberFormat="0" applyAlignment="0" applyProtection="0"/>
    <xf numFmtId="0" fontId="95"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77" fillId="59" borderId="129">
      <alignment horizontal="right" vertical="center"/>
    </xf>
    <xf numFmtId="0" fontId="96"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101" fillId="68"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77" fillId="59" borderId="129">
      <alignment horizontal="right" vertical="center"/>
    </xf>
    <xf numFmtId="49" fontId="76" fillId="0" borderId="129" applyNumberFormat="0" applyFill="0" applyBorder="0" applyProtection="0">
      <alignment horizontal="left" vertical="center"/>
    </xf>
    <xf numFmtId="0" fontId="102"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101"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77" fillId="59" borderId="129">
      <alignment horizontal="right" vertical="center"/>
    </xf>
    <xf numFmtId="4" fontId="78" fillId="58" borderId="129">
      <alignment horizontal="right" vertical="center"/>
    </xf>
    <xf numFmtId="0" fontId="101" fillId="68"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4" fontId="78" fillId="58" borderId="129">
      <alignment horizontal="right" vertical="center"/>
    </xf>
    <xf numFmtId="0" fontId="104" fillId="0" borderId="127" applyNumberFormat="0" applyFill="0" applyAlignment="0" applyProtection="0"/>
    <xf numFmtId="0" fontId="77" fillId="59" borderId="129">
      <alignment horizontal="right" vertical="center"/>
    </xf>
    <xf numFmtId="0" fontId="102"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95" fillId="81" borderId="126" applyNumberFormat="0" applyAlignment="0" applyProtection="0"/>
    <xf numFmtId="49" fontId="47" fillId="0" borderId="129" applyNumberFormat="0" applyFont="0" applyFill="0" applyBorder="0" applyProtection="0">
      <alignment horizontal="left" vertical="center" indent="2"/>
    </xf>
    <xf numFmtId="0" fontId="87" fillId="84" borderId="128" applyNumberFormat="0" applyFont="0" applyAlignment="0" applyProtection="0"/>
    <xf numFmtId="0" fontId="101"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78" fillId="58" borderId="129">
      <alignment horizontal="right" vertical="center"/>
    </xf>
    <xf numFmtId="0" fontId="87" fillId="84" borderId="128" applyNumberFormat="0" applyFont="0" applyAlignment="0" applyProtection="0"/>
    <xf numFmtId="0" fontId="91" fillId="81" borderId="125" applyNumberFormat="0" applyAlignment="0" applyProtection="0"/>
    <xf numFmtId="0" fontId="96" fillId="81" borderId="126" applyNumberFormat="0" applyAlignment="0" applyProtection="0"/>
    <xf numFmtId="0" fontId="87" fillId="84" borderId="128" applyNumberFormat="0" applyFont="0" applyAlignment="0" applyProtection="0"/>
    <xf numFmtId="0" fontId="78" fillId="58" borderId="129">
      <alignment horizontal="right" vertical="center"/>
    </xf>
    <xf numFmtId="0" fontId="95"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77" fillId="59" borderId="129">
      <alignment horizontal="right" vertical="center"/>
    </xf>
    <xf numFmtId="0" fontId="77" fillId="59" borderId="129">
      <alignment horizontal="right" vertical="center"/>
    </xf>
    <xf numFmtId="0" fontId="91" fillId="81" borderId="125" applyNumberFormat="0" applyAlignment="0" applyProtection="0"/>
    <xf numFmtId="171" fontId="47" fillId="62" borderId="129" applyNumberFormat="0" applyFont="0" applyBorder="0" applyAlignment="0" applyProtection="0">
      <alignment horizontal="right" vertical="center"/>
    </xf>
    <xf numFmtId="0" fontId="102" fillId="68" borderId="126" applyNumberFormat="0" applyAlignment="0" applyProtection="0"/>
    <xf numFmtId="0" fontId="95" fillId="81" borderId="126" applyNumberFormat="0" applyAlignment="0" applyProtection="0"/>
    <xf numFmtId="0" fontId="92" fillId="81" borderId="125" applyNumberFormat="0" applyAlignment="0" applyProtection="0"/>
    <xf numFmtId="0" fontId="91"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91" fillId="81" borderId="125" applyNumberFormat="0" applyAlignment="0" applyProtection="0"/>
    <xf numFmtId="0" fontId="103" fillId="0" borderId="127" applyNumberFormat="0" applyFill="0" applyAlignment="0" applyProtection="0"/>
    <xf numFmtId="0" fontId="95" fillId="81" borderId="126" applyNumberFormat="0" applyAlignment="0" applyProtection="0"/>
    <xf numFmtId="0" fontId="101" fillId="68" borderId="126" applyNumberFormat="0" applyAlignment="0" applyProtection="0"/>
    <xf numFmtId="4" fontId="77" fillId="58" borderId="129">
      <alignment horizontal="right" vertical="center"/>
    </xf>
    <xf numFmtId="0" fontId="101"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6" fillId="81" borderId="126" applyNumberFormat="0" applyAlignment="0" applyProtection="0"/>
    <xf numFmtId="0" fontId="87" fillId="84" borderId="128" applyNumberFormat="0" applyFont="0" applyAlignment="0" applyProtection="0"/>
    <xf numFmtId="0" fontId="91" fillId="81" borderId="125" applyNumberFormat="0" applyAlignment="0" applyProtection="0"/>
    <xf numFmtId="0" fontId="95" fillId="81" borderId="126" applyNumberFormat="0" applyAlignment="0" applyProtection="0"/>
    <xf numFmtId="0" fontId="102" fillId="68" borderId="126" applyNumberFormat="0" applyAlignment="0" applyProtection="0"/>
    <xf numFmtId="0" fontId="92" fillId="81" borderId="125" applyNumberFormat="0" applyAlignment="0" applyProtection="0"/>
    <xf numFmtId="0" fontId="104" fillId="0" borderId="127" applyNumberFormat="0" applyFill="0" applyAlignment="0" applyProtection="0"/>
    <xf numFmtId="4" fontId="78" fillId="58" borderId="129">
      <alignment horizontal="right" vertical="center"/>
    </xf>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4" fontId="78" fillId="58" borderId="129">
      <alignment horizontal="right" vertical="center"/>
    </xf>
    <xf numFmtId="4" fontId="77" fillId="59" borderId="129">
      <alignment horizontal="right" vertical="center"/>
    </xf>
    <xf numFmtId="0" fontId="95" fillId="81" borderId="126" applyNumberFormat="0" applyAlignment="0" applyProtection="0"/>
    <xf numFmtId="0" fontId="96" fillId="81" borderId="126" applyNumberFormat="0" applyAlignment="0" applyProtection="0"/>
    <xf numFmtId="0" fontId="77" fillId="58" borderId="129">
      <alignment horizontal="right" vertical="center"/>
    </xf>
    <xf numFmtId="4" fontId="78" fillId="58" borderId="129">
      <alignment horizontal="right" vertical="center"/>
    </xf>
    <xf numFmtId="0" fontId="95"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95"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102" fillId="68" borderId="126" applyNumberFormat="0" applyAlignment="0" applyProtection="0"/>
    <xf numFmtId="0" fontId="91" fillId="81" borderId="125"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103" fillId="0" borderId="127" applyNumberFormat="0" applyFill="0" applyAlignment="0" applyProtection="0"/>
    <xf numFmtId="4" fontId="77" fillId="59" borderId="129">
      <alignment horizontal="right" vertical="center"/>
    </xf>
    <xf numFmtId="0" fontId="102" fillId="68"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96" fillId="81" borderId="126" applyNumberFormat="0" applyAlignment="0" applyProtection="0"/>
    <xf numFmtId="4" fontId="47" fillId="0" borderId="129" applyFill="0" applyBorder="0" applyProtection="0">
      <alignment horizontal="right" vertical="center"/>
    </xf>
    <xf numFmtId="0" fontId="101" fillId="68" borderId="126" applyNumberFormat="0" applyAlignment="0" applyProtection="0"/>
    <xf numFmtId="0" fontId="87" fillId="84" borderId="128" applyNumberFormat="0" applyFont="0" applyAlignment="0" applyProtection="0"/>
    <xf numFmtId="0" fontId="92" fillId="81" borderId="125" applyNumberFormat="0" applyAlignment="0" applyProtection="0"/>
    <xf numFmtId="0" fontId="104" fillId="0" borderId="127" applyNumberFormat="0" applyFill="0" applyAlignment="0" applyProtection="0"/>
    <xf numFmtId="0" fontId="47" fillId="61" borderId="129"/>
    <xf numFmtId="0" fontId="91" fillId="81" borderId="125" applyNumberFormat="0" applyAlignment="0" applyProtection="0"/>
    <xf numFmtId="0" fontId="87" fillId="84" borderId="128" applyNumberFormat="0" applyFont="0" applyAlignment="0" applyProtection="0"/>
    <xf numFmtId="0" fontId="91" fillId="81" borderId="125" applyNumberFormat="0" applyAlignment="0" applyProtection="0"/>
    <xf numFmtId="0" fontId="95"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101" fillId="68" borderId="126" applyNumberFormat="0" applyAlignment="0" applyProtection="0"/>
    <xf numFmtId="0" fontId="91" fillId="81" borderId="125" applyNumberFormat="0" applyAlignment="0" applyProtection="0"/>
    <xf numFmtId="0" fontId="78" fillId="58" borderId="129">
      <alignment horizontal="right" vertical="center"/>
    </xf>
    <xf numFmtId="0" fontId="77" fillId="59" borderId="129">
      <alignment horizontal="right" vertical="center"/>
    </xf>
    <xf numFmtId="0" fontId="102" fillId="68" borderId="126" applyNumberFormat="0" applyAlignment="0" applyProtection="0"/>
    <xf numFmtId="0" fontId="77" fillId="59" borderId="129">
      <alignment horizontal="right" vertical="center"/>
    </xf>
    <xf numFmtId="0" fontId="91" fillId="81" borderId="125" applyNumberFormat="0" applyAlignment="0" applyProtection="0"/>
    <xf numFmtId="0" fontId="92" fillId="81" borderId="125"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91" fillId="81" borderId="125" applyNumberFormat="0" applyAlignment="0" applyProtection="0"/>
    <xf numFmtId="0" fontId="104" fillId="0" borderId="127" applyNumberFormat="0" applyFill="0" applyAlignment="0" applyProtection="0"/>
    <xf numFmtId="0" fontId="91" fillId="81" borderId="125" applyNumberFormat="0" applyAlignment="0" applyProtection="0"/>
    <xf numFmtId="0" fontId="92" fillId="81" borderId="125" applyNumberFormat="0" applyAlignment="0" applyProtection="0"/>
    <xf numFmtId="0" fontId="103"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95" fillId="81"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77" fillId="59" borderId="129">
      <alignment horizontal="right" vertical="center"/>
    </xf>
    <xf numFmtId="0" fontId="77" fillId="59" borderId="129">
      <alignment horizontal="right" vertical="center"/>
    </xf>
    <xf numFmtId="0" fontId="103"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4" fontId="77" fillId="58" borderId="129">
      <alignment horizontal="right" vertical="center"/>
    </xf>
    <xf numFmtId="0" fontId="87" fillId="84" borderId="128" applyNumberFormat="0" applyFont="0" applyAlignment="0" applyProtection="0"/>
    <xf numFmtId="171" fontId="47" fillId="62" borderId="129" applyNumberFormat="0" applyFont="0" applyBorder="0" applyAlignment="0" applyProtection="0">
      <alignment horizontal="right" vertical="center"/>
    </xf>
    <xf numFmtId="0" fontId="87" fillId="84" borderId="128" applyNumberFormat="0" applyFont="0" applyAlignment="0" applyProtection="0"/>
    <xf numFmtId="0" fontId="103"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77" fillId="59" borderId="129">
      <alignment horizontal="right" vertical="center"/>
    </xf>
    <xf numFmtId="0" fontId="87" fillId="84" borderId="128" applyNumberFormat="0" applyFont="0" applyAlignment="0" applyProtection="0"/>
    <xf numFmtId="0" fontId="103" fillId="0" borderId="127" applyNumberFormat="0" applyFill="0" applyAlignment="0" applyProtection="0"/>
    <xf numFmtId="0" fontId="10" fillId="84" borderId="128" applyNumberFormat="0" applyFont="0" applyAlignment="0" applyProtection="0"/>
    <xf numFmtId="0" fontId="104"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77" fillId="59" borderId="129">
      <alignment horizontal="right" vertical="center"/>
    </xf>
    <xf numFmtId="0" fontId="91" fillId="81" borderId="125" applyNumberFormat="0" applyAlignment="0" applyProtection="0"/>
    <xf numFmtId="0" fontId="95"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0" fontId="104" fillId="0" borderId="127" applyNumberFormat="0" applyFill="0" applyAlignment="0" applyProtection="0"/>
    <xf numFmtId="4" fontId="77" fillId="59" borderId="129">
      <alignment horizontal="right" vertical="center"/>
    </xf>
    <xf numFmtId="0" fontId="92" fillId="81" borderId="125" applyNumberFormat="0" applyAlignment="0" applyProtection="0"/>
    <xf numFmtId="0" fontId="104" fillId="0" borderId="127" applyNumberFormat="0" applyFill="0" applyAlignment="0" applyProtection="0"/>
    <xf numFmtId="0" fontId="77" fillId="58" borderId="129">
      <alignment horizontal="right" vertical="center"/>
    </xf>
    <xf numFmtId="0" fontId="96" fillId="81" borderId="126" applyNumberFormat="0" applyAlignment="0" applyProtection="0"/>
    <xf numFmtId="0" fontId="92" fillId="81" borderId="125" applyNumberFormat="0" applyAlignment="0" applyProtection="0"/>
    <xf numFmtId="4" fontId="77" fillId="59" borderId="129">
      <alignment horizontal="right" vertical="center"/>
    </xf>
    <xf numFmtId="0" fontId="104" fillId="0" borderId="127" applyNumberFormat="0" applyFill="0" applyAlignment="0" applyProtection="0"/>
    <xf numFmtId="0" fontId="95"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95" fillId="81" borderId="126" applyNumberFormat="0" applyAlignment="0" applyProtection="0"/>
    <xf numFmtId="0" fontId="96" fillId="81"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92" fillId="81" borderId="125" applyNumberFormat="0" applyAlignment="0" applyProtection="0"/>
    <xf numFmtId="0" fontId="103" fillId="0" borderId="127" applyNumberFormat="0" applyFill="0" applyAlignment="0" applyProtection="0"/>
    <xf numFmtId="0" fontId="91" fillId="81" borderId="125" applyNumberFormat="0" applyAlignment="0" applyProtection="0"/>
    <xf numFmtId="0" fontId="95" fillId="81" borderId="126" applyNumberFormat="0" applyAlignment="0" applyProtection="0"/>
    <xf numFmtId="4" fontId="77" fillId="59" borderId="129">
      <alignment horizontal="right" vertical="center"/>
    </xf>
    <xf numFmtId="0" fontId="91" fillId="81" borderId="125" applyNumberFormat="0" applyAlignment="0" applyProtection="0"/>
    <xf numFmtId="0" fontId="104"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4" fontId="77" fillId="59" borderId="129">
      <alignment horizontal="right" vertical="center"/>
    </xf>
    <xf numFmtId="0" fontId="77" fillId="59" borderId="129">
      <alignment horizontal="right" vertical="center"/>
    </xf>
    <xf numFmtId="0" fontId="104" fillId="0" borderId="127" applyNumberFormat="0" applyFill="0" applyAlignment="0" applyProtection="0"/>
    <xf numFmtId="0" fontId="87" fillId="84" borderId="128" applyNumberFormat="0" applyFont="0" applyAlignment="0" applyProtection="0"/>
    <xf numFmtId="0" fontId="96" fillId="81" borderId="126" applyNumberFormat="0" applyAlignment="0" applyProtection="0"/>
    <xf numFmtId="0" fontId="77" fillId="59" borderId="129">
      <alignment horizontal="right" vertical="center"/>
    </xf>
    <xf numFmtId="0" fontId="77" fillId="59" borderId="129">
      <alignment horizontal="right" vertical="center"/>
    </xf>
    <xf numFmtId="0" fontId="102" fillId="68" borderId="126" applyNumberFormat="0" applyAlignment="0" applyProtection="0"/>
    <xf numFmtId="0" fontId="101" fillId="68" borderId="126" applyNumberFormat="0" applyAlignment="0" applyProtection="0"/>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78" fillId="58" borderId="129">
      <alignment horizontal="right" vertical="center"/>
    </xf>
    <xf numFmtId="49" fontId="47" fillId="0" borderId="129" applyNumberFormat="0" applyFont="0" applyFill="0" applyBorder="0" applyProtection="0">
      <alignment horizontal="left" vertical="center" indent="2"/>
    </xf>
    <xf numFmtId="0" fontId="87" fillId="84" borderId="128" applyNumberFormat="0" applyFont="0" applyAlignment="0" applyProtection="0"/>
    <xf numFmtId="0" fontId="101" fillId="68" borderId="126" applyNumberFormat="0" applyAlignment="0" applyProtection="0"/>
    <xf numFmtId="0" fontId="91" fillId="81" borderId="125" applyNumberFormat="0" applyAlignment="0" applyProtection="0"/>
    <xf numFmtId="0" fontId="77" fillId="59" borderId="129">
      <alignment horizontal="right" vertical="center"/>
    </xf>
    <xf numFmtId="0" fontId="102" fillId="68" borderId="126" applyNumberFormat="0" applyAlignment="0" applyProtection="0"/>
    <xf numFmtId="0" fontId="47" fillId="0" borderId="129">
      <alignment horizontal="right" vertical="center"/>
    </xf>
    <xf numFmtId="0" fontId="91" fillId="81" borderId="125" applyNumberFormat="0" applyAlignment="0" applyProtection="0"/>
    <xf numFmtId="0" fontId="103" fillId="0" borderId="127" applyNumberFormat="0" applyFill="0" applyAlignment="0" applyProtection="0"/>
    <xf numFmtId="0" fontId="77" fillId="58" borderId="129">
      <alignment horizontal="right" vertical="center"/>
    </xf>
    <xf numFmtId="0" fontId="87" fillId="84" borderId="128" applyNumberFormat="0" applyFont="0" applyAlignment="0" applyProtection="0"/>
    <xf numFmtId="0" fontId="95"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10" fillId="84" borderId="128" applyNumberFormat="0" applyFont="0" applyAlignment="0" applyProtection="0"/>
    <xf numFmtId="0" fontId="102"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77" fillId="59" borderId="129">
      <alignment horizontal="right" vertical="center"/>
    </xf>
    <xf numFmtId="0" fontId="87" fillId="84" borderId="128" applyNumberFormat="0" applyFont="0" applyAlignment="0" applyProtection="0"/>
    <xf numFmtId="0" fontId="91" fillId="81" borderId="125" applyNumberFormat="0" applyAlignment="0" applyProtection="0"/>
    <xf numFmtId="4" fontId="78" fillId="58" borderId="129">
      <alignment horizontal="right" vertical="center"/>
    </xf>
    <xf numFmtId="0" fontId="10" fillId="84" borderId="128" applyNumberFormat="0" applyFont="0" applyAlignment="0" applyProtection="0"/>
    <xf numFmtId="0" fontId="78" fillId="58" borderId="129">
      <alignment horizontal="right" vertical="center"/>
    </xf>
    <xf numFmtId="0" fontId="102" fillId="68" borderId="126" applyNumberFormat="0" applyAlignment="0" applyProtection="0"/>
    <xf numFmtId="171" fontId="47" fillId="62" borderId="129" applyNumberFormat="0" applyFont="0" applyBorder="0" applyAlignment="0" applyProtection="0">
      <alignment horizontal="right" vertical="center"/>
    </xf>
    <xf numFmtId="0" fontId="78" fillId="58" borderId="129">
      <alignment horizontal="right" vertical="center"/>
    </xf>
    <xf numFmtId="0" fontId="96"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4" fontId="47" fillId="0" borderId="129" applyFill="0" applyBorder="0" applyProtection="0">
      <alignment horizontal="right" vertical="center"/>
    </xf>
    <xf numFmtId="0" fontId="104" fillId="0" borderId="127" applyNumberFormat="0" applyFill="0" applyAlignment="0" applyProtection="0"/>
    <xf numFmtId="0" fontId="10" fillId="84" borderId="128" applyNumberFormat="0" applyFont="0" applyAlignment="0" applyProtection="0"/>
    <xf numFmtId="0" fontId="96" fillId="81" borderId="126" applyNumberFormat="0" applyAlignment="0" applyProtection="0"/>
    <xf numFmtId="0" fontId="91" fillId="81" borderId="125" applyNumberFormat="0" applyAlignment="0" applyProtection="0"/>
    <xf numFmtId="0" fontId="95"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95" fillId="81" borderId="126" applyNumberFormat="0" applyAlignment="0" applyProtection="0"/>
    <xf numFmtId="4" fontId="77" fillId="59" borderId="129">
      <alignment horizontal="right" vertical="center"/>
    </xf>
    <xf numFmtId="0" fontId="87" fillId="84" borderId="128" applyNumberFormat="0" applyFont="0" applyAlignment="0" applyProtection="0"/>
    <xf numFmtId="0" fontId="91" fillId="81" borderId="125" applyNumberFormat="0" applyAlignment="0" applyProtection="0"/>
    <xf numFmtId="0" fontId="92" fillId="81" borderId="125" applyNumberFormat="0" applyAlignment="0" applyProtection="0"/>
    <xf numFmtId="0" fontId="77" fillId="59" borderId="129">
      <alignment horizontal="right" vertical="center"/>
    </xf>
    <xf numFmtId="0" fontId="47" fillId="0" borderId="129" applyNumberFormat="0" applyFill="0" applyAlignment="0" applyProtection="0"/>
    <xf numFmtId="0" fontId="95" fillId="81" borderId="126" applyNumberFormat="0" applyAlignment="0" applyProtection="0"/>
    <xf numFmtId="0" fontId="47" fillId="61" borderId="129"/>
    <xf numFmtId="0" fontId="104" fillId="0" borderId="127" applyNumberFormat="0" applyFill="0" applyAlignment="0" applyProtection="0"/>
    <xf numFmtId="0" fontId="78" fillId="58" borderId="129">
      <alignment horizontal="right" vertical="center"/>
    </xf>
    <xf numFmtId="0" fontId="96" fillId="81" borderId="126" applyNumberFormat="0" applyAlignment="0" applyProtection="0"/>
    <xf numFmtId="0" fontId="92" fillId="81" borderId="125" applyNumberFormat="0" applyAlignment="0" applyProtection="0"/>
    <xf numFmtId="0" fontId="10" fillId="84" borderId="128" applyNumberFormat="0" applyFont="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77" fillId="59" borderId="129">
      <alignment horizontal="right" vertical="center"/>
    </xf>
    <xf numFmtId="0" fontId="104"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4" fontId="77" fillId="58" borderId="129">
      <alignment horizontal="right" vertical="center"/>
    </xf>
    <xf numFmtId="4" fontId="77" fillId="59" borderId="129">
      <alignment horizontal="right" vertical="center"/>
    </xf>
    <xf numFmtId="0" fontId="102" fillId="68"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96" fillId="81" borderId="126" applyNumberFormat="0" applyAlignment="0" applyProtection="0"/>
    <xf numFmtId="0" fontId="47" fillId="0" borderId="129">
      <alignment horizontal="right" vertical="center"/>
    </xf>
    <xf numFmtId="0" fontId="101"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0" fontId="87" fillId="84" borderId="128" applyNumberFormat="0" applyFont="0" applyAlignment="0" applyProtection="0"/>
    <xf numFmtId="0" fontId="101" fillId="68" borderId="126" applyNumberFormat="0" applyAlignment="0" applyProtection="0"/>
    <xf numFmtId="4" fontId="77" fillId="58" borderId="129">
      <alignment horizontal="right" vertical="center"/>
    </xf>
    <xf numFmtId="0" fontId="91" fillId="81" borderId="125" applyNumberFormat="0" applyAlignment="0" applyProtection="0"/>
    <xf numFmtId="0" fontId="96" fillId="81" borderId="126" applyNumberFormat="0" applyAlignment="0" applyProtection="0"/>
    <xf numFmtId="0" fontId="101" fillId="68" borderId="126" applyNumberForma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77" fillId="58" borderId="129">
      <alignment horizontal="right" vertical="center"/>
    </xf>
    <xf numFmtId="4" fontId="77" fillId="58" borderId="129">
      <alignment horizontal="right" vertical="center"/>
    </xf>
    <xf numFmtId="0" fontId="102"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92" fillId="81" borderId="125" applyNumberFormat="0" applyAlignment="0" applyProtection="0"/>
    <xf numFmtId="0" fontId="77" fillId="59" borderId="129">
      <alignment horizontal="right" vertical="center"/>
    </xf>
    <xf numFmtId="0" fontId="10" fillId="84" borderId="128" applyNumberFormat="0" applyFont="0" applyAlignment="0" applyProtection="0"/>
    <xf numFmtId="0" fontId="104" fillId="0" borderId="127" applyNumberFormat="0" applyFill="0" applyAlignment="0" applyProtection="0"/>
    <xf numFmtId="0" fontId="91" fillId="81" borderId="125" applyNumberFormat="0" applyAlignment="0" applyProtection="0"/>
    <xf numFmtId="0" fontId="104" fillId="0" borderId="127" applyNumberFormat="0" applyFill="0" applyAlignment="0" applyProtection="0"/>
    <xf numFmtId="0" fontId="95" fillId="81" borderId="126" applyNumberFormat="0" applyAlignment="0" applyProtection="0"/>
    <xf numFmtId="4" fontId="77" fillId="59" borderId="129">
      <alignment horizontal="right" vertical="center"/>
    </xf>
    <xf numFmtId="0" fontId="10" fillId="84" borderId="128" applyNumberFormat="0" applyFont="0" applyAlignment="0" applyProtection="0"/>
    <xf numFmtId="0" fontId="103" fillId="0" borderId="127" applyNumberFormat="0" applyFill="0" applyAlignment="0" applyProtection="0"/>
    <xf numFmtId="0" fontId="101" fillId="68"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102" fillId="68" borderId="126" applyNumberFormat="0" applyAlignment="0" applyProtection="0"/>
    <xf numFmtId="0" fontId="77" fillId="59" borderId="129">
      <alignment horizontal="right" vertical="center"/>
    </xf>
    <xf numFmtId="0" fontId="101" fillId="68"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4" fontId="77" fillId="58" borderId="129">
      <alignment horizontal="right" vertical="center"/>
    </xf>
    <xf numFmtId="0" fontId="47" fillId="0" borderId="129" applyNumberFormat="0" applyFill="0" applyAlignment="0" applyProtection="0"/>
    <xf numFmtId="0" fontId="92" fillId="81" borderId="125" applyNumberFormat="0" applyAlignment="0" applyProtection="0"/>
    <xf numFmtId="0" fontId="92" fillId="81" borderId="125" applyNumberFormat="0" applyAlignment="0" applyProtection="0"/>
    <xf numFmtId="0" fontId="101" fillId="68" borderId="126" applyNumberFormat="0" applyAlignment="0" applyProtection="0"/>
    <xf numFmtId="4" fontId="77" fillId="59" borderId="129">
      <alignment horizontal="right" vertical="center"/>
    </xf>
    <xf numFmtId="0" fontId="96" fillId="81" borderId="126" applyNumberFormat="0" applyAlignment="0" applyProtection="0"/>
    <xf numFmtId="0" fontId="95" fillId="81" borderId="126" applyNumberFormat="0" applyAlignment="0" applyProtection="0"/>
    <xf numFmtId="0" fontId="10" fillId="84" borderId="128" applyNumberFormat="0" applyFont="0" applyAlignment="0" applyProtection="0"/>
    <xf numFmtId="4" fontId="77" fillId="59" borderId="129">
      <alignment horizontal="right" vertical="center"/>
    </xf>
    <xf numFmtId="0" fontId="87" fillId="84" borderId="128" applyNumberFormat="0" applyFont="0" applyAlignment="0" applyProtection="0"/>
    <xf numFmtId="4" fontId="78" fillId="58" borderId="129">
      <alignment horizontal="right" vertical="center"/>
    </xf>
    <xf numFmtId="0" fontId="102" fillId="68" borderId="126" applyNumberFormat="0" applyAlignment="0" applyProtection="0"/>
    <xf numFmtId="4" fontId="47" fillId="0" borderId="129" applyFill="0" applyBorder="0" applyProtection="0">
      <alignment horizontal="right" vertical="center"/>
    </xf>
    <xf numFmtId="0" fontId="91" fillId="81" borderId="125" applyNumberFormat="0" applyAlignment="0" applyProtection="0"/>
    <xf numFmtId="0" fontId="104"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4" fontId="77" fillId="59" borderId="129">
      <alignment horizontal="right" vertical="center"/>
    </xf>
    <xf numFmtId="0" fontId="104" fillId="0" borderId="127" applyNumberFormat="0" applyFill="0" applyAlignment="0" applyProtection="0"/>
    <xf numFmtId="0" fontId="95" fillId="81" borderId="126" applyNumberFormat="0" applyAlignment="0" applyProtection="0"/>
    <xf numFmtId="0" fontId="47" fillId="0" borderId="129" applyNumberFormat="0" applyFill="0" applyAlignment="0" applyProtection="0"/>
    <xf numFmtId="0" fontId="102" fillId="68" borderId="126" applyNumberFormat="0" applyAlignment="0" applyProtection="0"/>
    <xf numFmtId="0" fontId="96" fillId="81" borderId="126" applyNumberFormat="0" applyAlignment="0" applyProtection="0"/>
    <xf numFmtId="0" fontId="91"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 fillId="84" borderId="128" applyNumberFormat="0" applyFont="0" applyAlignment="0" applyProtection="0"/>
    <xf numFmtId="0" fontId="96" fillId="81" borderId="126" applyNumberFormat="0" applyAlignment="0" applyProtection="0"/>
    <xf numFmtId="0" fontId="92" fillId="81" borderId="125" applyNumberFormat="0" applyAlignment="0" applyProtection="0"/>
    <xf numFmtId="4" fontId="78" fillId="58" borderId="129">
      <alignment horizontal="right" vertical="center"/>
    </xf>
    <xf numFmtId="0" fontId="92"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102"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77" fillId="58" borderId="129">
      <alignment horizontal="right" vertical="center"/>
    </xf>
    <xf numFmtId="0" fontId="78" fillId="58" borderId="129">
      <alignment horizontal="right" vertical="center"/>
    </xf>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101" fillId="68" borderId="126" applyNumberFormat="0" applyAlignment="0" applyProtection="0"/>
    <xf numFmtId="0" fontId="96" fillId="81" borderId="126" applyNumberFormat="0" applyAlignment="0" applyProtection="0"/>
    <xf numFmtId="4" fontId="77" fillId="59" borderId="129">
      <alignment horizontal="right" vertical="center"/>
    </xf>
    <xf numFmtId="0" fontId="102" fillId="68" borderId="126"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78" fillId="58" borderId="129">
      <alignment horizontal="right" vertical="center"/>
    </xf>
    <xf numFmtId="0" fontId="87" fillId="84" borderId="128" applyNumberFormat="0" applyFont="0" applyAlignment="0" applyProtection="0"/>
    <xf numFmtId="4" fontId="47" fillId="0" borderId="129">
      <alignment horizontal="right" vertical="center"/>
    </xf>
    <xf numFmtId="0" fontId="87" fillId="84" borderId="128" applyNumberFormat="0" applyFont="0" applyAlignment="0" applyProtection="0"/>
    <xf numFmtId="0" fontId="92" fillId="81" borderId="125" applyNumberFormat="0" applyAlignment="0" applyProtection="0"/>
    <xf numFmtId="0" fontId="78" fillId="58" borderId="129">
      <alignment horizontal="right" vertical="center"/>
    </xf>
    <xf numFmtId="0" fontId="103" fillId="0" borderId="127" applyNumberFormat="0" applyFill="0" applyAlignment="0" applyProtection="0"/>
    <xf numFmtId="0" fontId="87" fillId="84" borderId="128" applyNumberFormat="0" applyFont="0" applyAlignment="0" applyProtection="0"/>
    <xf numFmtId="4" fontId="77" fillId="59" borderId="129">
      <alignment horizontal="right" vertical="center"/>
    </xf>
    <xf numFmtId="0" fontId="96"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92" fillId="81" borderId="125"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103" fillId="0" borderId="127" applyNumberFormat="0" applyFill="0" applyAlignment="0" applyProtection="0"/>
    <xf numFmtId="0" fontId="87" fillId="84" borderId="128" applyNumberFormat="0" applyFont="0" applyAlignment="0" applyProtection="0"/>
    <xf numFmtId="0" fontId="104"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49" fontId="76" fillId="0" borderId="129" applyNumberFormat="0" applyFill="0" applyBorder="0" applyProtection="0">
      <alignment horizontal="left" vertical="center"/>
    </xf>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91" fillId="81" borderId="125" applyNumberFormat="0" applyAlignment="0" applyProtection="0"/>
    <xf numFmtId="0" fontId="87" fillId="84" borderId="128" applyNumberFormat="0" applyFont="0" applyAlignment="0" applyProtection="0"/>
    <xf numFmtId="0" fontId="95" fillId="81" borderId="126" applyNumberFormat="0" applyAlignment="0" applyProtection="0"/>
    <xf numFmtId="0" fontId="92" fillId="81" borderId="125" applyNumberFormat="0" applyAlignment="0" applyProtection="0"/>
    <xf numFmtId="0" fontId="87" fillId="84" borderId="128" applyNumberFormat="0" applyFont="0" applyAlignment="0" applyProtection="0"/>
    <xf numFmtId="0" fontId="91" fillId="81" borderId="125" applyNumberFormat="0" applyAlignment="0" applyProtection="0"/>
    <xf numFmtId="0" fontId="104" fillId="0" borderId="127" applyNumberFormat="0" applyFill="0" applyAlignment="0" applyProtection="0"/>
    <xf numFmtId="0" fontId="10" fillId="84" borderId="128" applyNumberFormat="0" applyFont="0" applyAlignment="0" applyProtection="0"/>
    <xf numFmtId="0" fontId="87" fillId="84" borderId="128" applyNumberFormat="0" applyFont="0" applyAlignment="0" applyProtection="0"/>
    <xf numFmtId="0" fontId="104" fillId="0" borderId="127" applyNumberFormat="0" applyFill="0" applyAlignment="0" applyProtection="0"/>
    <xf numFmtId="0" fontId="101" fillId="68" borderId="126" applyNumberFormat="0" applyAlignment="0" applyProtection="0"/>
    <xf numFmtId="0" fontId="77" fillId="59" borderId="129">
      <alignment horizontal="right" vertical="center"/>
    </xf>
    <xf numFmtId="0" fontId="104"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77" fillId="58" borderId="129">
      <alignment horizontal="right" vertical="center"/>
    </xf>
    <xf numFmtId="0" fontId="96" fillId="81" borderId="126" applyNumberFormat="0" applyAlignment="0" applyProtection="0"/>
    <xf numFmtId="0" fontId="101" fillId="68" borderId="126" applyNumberFormat="0" applyAlignment="0" applyProtection="0"/>
    <xf numFmtId="49" fontId="47" fillId="0" borderId="129" applyNumberFormat="0" applyFont="0" applyFill="0" applyBorder="0" applyProtection="0">
      <alignment horizontal="left" vertical="center" indent="2"/>
    </xf>
    <xf numFmtId="0" fontId="87" fillId="84" borderId="128" applyNumberFormat="0" applyFont="0" applyAlignment="0" applyProtection="0"/>
    <xf numFmtId="0" fontId="103" fillId="0" borderId="127" applyNumberFormat="0" applyFill="0" applyAlignment="0" applyProtection="0"/>
    <xf numFmtId="0" fontId="10" fillId="84" borderId="128" applyNumberFormat="0" applyFont="0" applyAlignment="0" applyProtection="0"/>
    <xf numFmtId="0" fontId="87" fillId="84" borderId="128" applyNumberFormat="0" applyFont="0" applyAlignment="0" applyProtection="0"/>
    <xf numFmtId="4" fontId="78" fillId="58" borderId="129">
      <alignment horizontal="right" vertical="center"/>
    </xf>
    <xf numFmtId="0" fontId="102" fillId="68" borderId="126" applyNumberFormat="0" applyAlignment="0" applyProtection="0"/>
    <xf numFmtId="0" fontId="10" fillId="84" borderId="128" applyNumberFormat="0" applyFont="0" applyAlignment="0" applyProtection="0"/>
    <xf numFmtId="0" fontId="96"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92" fillId="81" borderId="125" applyNumberFormat="0" applyAlignment="0" applyProtection="0"/>
    <xf numFmtId="0" fontId="77" fillId="59" borderId="129">
      <alignment horizontal="right" vertical="center"/>
    </xf>
    <xf numFmtId="0" fontId="92" fillId="81" borderId="125" applyNumberFormat="0" applyAlignment="0" applyProtection="0"/>
    <xf numFmtId="0" fontId="92" fillId="81" borderId="125" applyNumberFormat="0" applyAlignment="0" applyProtection="0"/>
    <xf numFmtId="0" fontId="78" fillId="58" borderId="129">
      <alignment horizontal="right" vertical="center"/>
    </xf>
    <xf numFmtId="0" fontId="95" fillId="81" borderId="126" applyNumberFormat="0" applyAlignment="0" applyProtection="0"/>
    <xf numFmtId="0" fontId="10" fillId="84" borderId="128" applyNumberFormat="0" applyFont="0" applyAlignment="0" applyProtection="0"/>
    <xf numFmtId="0" fontId="77" fillId="59" borderId="129">
      <alignment horizontal="right" vertical="center"/>
    </xf>
    <xf numFmtId="0" fontId="103" fillId="0" borderId="127" applyNumberFormat="0" applyFill="0" applyAlignment="0" applyProtection="0"/>
    <xf numFmtId="0" fontId="104" fillId="0" borderId="127" applyNumberFormat="0" applyFill="0" applyAlignment="0" applyProtection="0"/>
    <xf numFmtId="0" fontId="78" fillId="58" borderId="129">
      <alignment horizontal="right" vertical="center"/>
    </xf>
    <xf numFmtId="0" fontId="91"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0" fillId="84" borderId="128" applyNumberFormat="0" applyFont="0" applyAlignment="0" applyProtection="0"/>
    <xf numFmtId="0" fontId="101" fillId="68" borderId="126" applyNumberFormat="0" applyAlignment="0" applyProtection="0"/>
    <xf numFmtId="0" fontId="102" fillId="68" borderId="126" applyNumberFormat="0" applyAlignment="0" applyProtection="0"/>
    <xf numFmtId="0" fontId="101" fillId="68" borderId="126" applyNumberFormat="0" applyAlignment="0" applyProtection="0"/>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101" fillId="68" borderId="126" applyNumberFormat="0" applyAlignment="0" applyProtection="0"/>
    <xf numFmtId="0" fontId="77" fillId="59" borderId="129">
      <alignment horizontal="right" vertical="center"/>
    </xf>
    <xf numFmtId="0" fontId="102" fillId="68"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95" fillId="81" borderId="126" applyNumberFormat="0" applyAlignment="0" applyProtection="0"/>
    <xf numFmtId="4" fontId="47" fillId="0" borderId="129" applyFill="0" applyBorder="0" applyProtection="0">
      <alignment horizontal="right" vertical="center"/>
    </xf>
    <xf numFmtId="0" fontId="77" fillId="58" borderId="129">
      <alignment horizontal="right" vertical="center"/>
    </xf>
    <xf numFmtId="0" fontId="102" fillId="68" borderId="126" applyNumberFormat="0" applyAlignment="0" applyProtection="0"/>
    <xf numFmtId="0" fontId="95" fillId="81" borderId="126" applyNumberFormat="0" applyAlignment="0" applyProtection="0"/>
    <xf numFmtId="0" fontId="92" fillId="81" borderId="125" applyNumberFormat="0" applyAlignment="0" applyProtection="0"/>
    <xf numFmtId="0" fontId="47" fillId="0" borderId="129">
      <alignment horizontal="right" vertical="center"/>
    </xf>
    <xf numFmtId="4" fontId="77" fillId="59" borderId="129">
      <alignment horizontal="right" vertical="center"/>
    </xf>
    <xf numFmtId="0" fontId="96" fillId="81" borderId="126" applyNumberFormat="0" applyAlignment="0" applyProtection="0"/>
    <xf numFmtId="0" fontId="47" fillId="0" borderId="129">
      <alignment horizontal="right" vertical="center"/>
    </xf>
    <xf numFmtId="0" fontId="95"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1" fillId="81" borderId="125"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77" fillId="58" borderId="129">
      <alignment horizontal="right" vertical="center"/>
    </xf>
    <xf numFmtId="0" fontId="91" fillId="81" borderId="125" applyNumberFormat="0" applyAlignment="0" applyProtection="0"/>
    <xf numFmtId="49" fontId="76" fillId="0" borderId="129" applyNumberFormat="0" applyFill="0" applyBorder="0" applyProtection="0">
      <alignment horizontal="left" vertical="center"/>
    </xf>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47" fillId="0" borderId="129" applyNumberFormat="0" applyFill="0" applyAlignment="0" applyProtection="0"/>
    <xf numFmtId="0" fontId="101" fillId="68" borderId="126" applyNumberFormat="0" applyAlignment="0" applyProtection="0"/>
    <xf numFmtId="0" fontId="77" fillId="59" borderId="129">
      <alignment horizontal="right" vertical="center"/>
    </xf>
    <xf numFmtId="0" fontId="102" fillId="68" borderId="126" applyNumberFormat="0" applyAlignment="0" applyProtection="0"/>
    <xf numFmtId="0" fontId="101" fillId="68" borderId="126" applyNumberFormat="0" applyAlignment="0" applyProtection="0"/>
    <xf numFmtId="0" fontId="47" fillId="61" borderId="129"/>
    <xf numFmtId="0" fontId="77" fillId="58" borderId="129">
      <alignment horizontal="right" vertical="center"/>
    </xf>
    <xf numFmtId="0" fontId="104" fillId="0" borderId="127" applyNumberFormat="0" applyFill="0" applyAlignment="0" applyProtection="0"/>
    <xf numFmtId="0" fontId="10" fillId="84" borderId="128" applyNumberFormat="0" applyFon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4" fontId="77" fillId="58" borderId="129">
      <alignment horizontal="right" vertical="center"/>
    </xf>
    <xf numFmtId="0" fontId="96" fillId="81" borderId="126" applyNumberFormat="0" applyAlignment="0" applyProtection="0"/>
    <xf numFmtId="0" fontId="103" fillId="0" borderId="127" applyNumberFormat="0" applyFill="0" applyAlignment="0" applyProtection="0"/>
    <xf numFmtId="0" fontId="47" fillId="0" borderId="129">
      <alignment horizontal="right" vertical="center"/>
    </xf>
    <xf numFmtId="4" fontId="77" fillId="59" borderId="129">
      <alignment horizontal="right" vertical="center"/>
    </xf>
    <xf numFmtId="0" fontId="101" fillId="68" borderId="126" applyNumberFormat="0" applyAlignment="0" applyProtection="0"/>
    <xf numFmtId="0" fontId="77" fillId="59" borderId="129">
      <alignment horizontal="right" vertical="center"/>
    </xf>
    <xf numFmtId="0" fontId="91" fillId="81" borderId="125" applyNumberFormat="0" applyAlignment="0" applyProtection="0"/>
    <xf numFmtId="4" fontId="78" fillId="58" borderId="129">
      <alignment horizontal="right" vertical="center"/>
    </xf>
    <xf numFmtId="0" fontId="104" fillId="0" borderId="127" applyNumberFormat="0" applyFill="0" applyAlignment="0" applyProtection="0"/>
    <xf numFmtId="0" fontId="92" fillId="81" borderId="125"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47" fillId="61" borderId="129"/>
    <xf numFmtId="0" fontId="92" fillId="81" borderId="125" applyNumberFormat="0" applyAlignment="0" applyProtection="0"/>
    <xf numFmtId="0" fontId="102"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4" fontId="77" fillId="59" borderId="129">
      <alignment horizontal="right" vertical="center"/>
    </xf>
    <xf numFmtId="0" fontId="103"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77" fillId="59" borderId="129">
      <alignment horizontal="right" vertical="center"/>
    </xf>
    <xf numFmtId="0" fontId="102" fillId="68" borderId="126" applyNumberFormat="0" applyAlignment="0" applyProtection="0"/>
    <xf numFmtId="0" fontId="92" fillId="81" borderId="125" applyNumberFormat="0" applyAlignment="0" applyProtection="0"/>
    <xf numFmtId="0" fontId="104" fillId="0" borderId="127" applyNumberFormat="0" applyFill="0" applyAlignment="0" applyProtection="0"/>
    <xf numFmtId="4" fontId="77" fillId="59" borderId="129">
      <alignment horizontal="right" vertical="center"/>
    </xf>
    <xf numFmtId="0" fontId="95" fillId="81" borderId="126" applyNumberFormat="0" applyAlignment="0" applyProtection="0"/>
    <xf numFmtId="0" fontId="91" fillId="81" borderId="125" applyNumberFormat="0" applyAlignment="0" applyProtection="0"/>
    <xf numFmtId="0" fontId="101" fillId="68" borderId="126" applyNumberFormat="0" applyAlignment="0" applyProtection="0"/>
    <xf numFmtId="4" fontId="47" fillId="61" borderId="129"/>
    <xf numFmtId="0" fontId="92" fillId="81" borderId="125" applyNumberFormat="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102" fillId="68" borderId="126" applyNumberFormat="0" applyAlignment="0" applyProtection="0"/>
    <xf numFmtId="0" fontId="92"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78" fillId="58" borderId="129">
      <alignment horizontal="right" vertical="center"/>
    </xf>
    <xf numFmtId="0" fontId="92" fillId="81" borderId="125" applyNumberFormat="0" applyAlignment="0" applyProtection="0"/>
    <xf numFmtId="0" fontId="104" fillId="0" borderId="127" applyNumberFormat="0" applyFill="0" applyAlignment="0" applyProtection="0"/>
    <xf numFmtId="0" fontId="95" fillId="81" borderId="126" applyNumberFormat="0" applyAlignment="0" applyProtection="0"/>
    <xf numFmtId="0" fontId="77" fillId="59" borderId="129">
      <alignment horizontal="right" vertical="center"/>
    </xf>
    <xf numFmtId="0" fontId="101" fillId="68" borderId="126" applyNumberFormat="0" applyAlignment="0" applyProtection="0"/>
    <xf numFmtId="0" fontId="95" fillId="81" borderId="126" applyNumberFormat="0" applyAlignment="0" applyProtection="0"/>
    <xf numFmtId="0" fontId="87" fillId="84" borderId="128" applyNumberFormat="0" applyFont="0" applyAlignment="0" applyProtection="0"/>
    <xf numFmtId="0" fontId="102" fillId="68" borderId="126" applyNumberFormat="0" applyAlignment="0" applyProtection="0"/>
    <xf numFmtId="0" fontId="96" fillId="81" borderId="126" applyNumberFormat="0" applyAlignment="0" applyProtection="0"/>
    <xf numFmtId="4" fontId="77" fillId="58" borderId="129">
      <alignment horizontal="right" vertical="center"/>
    </xf>
    <xf numFmtId="4" fontId="78" fillId="58" borderId="129">
      <alignment horizontal="right" vertical="center"/>
    </xf>
    <xf numFmtId="0" fontId="102" fillId="68" borderId="126" applyNumberFormat="0" applyAlignment="0" applyProtection="0"/>
    <xf numFmtId="0" fontId="102" fillId="68" borderId="126" applyNumberFormat="0" applyAlignment="0" applyProtection="0"/>
    <xf numFmtId="4" fontId="47" fillId="0" borderId="129">
      <alignment horizontal="right" vertical="center"/>
    </xf>
    <xf numFmtId="0" fontId="104" fillId="0" borderId="127" applyNumberFormat="0" applyFill="0" applyAlignment="0" applyProtection="0"/>
    <xf numFmtId="4" fontId="78" fillId="58" borderId="129">
      <alignment horizontal="right" vertical="center"/>
    </xf>
    <xf numFmtId="0" fontId="77" fillId="59" borderId="129">
      <alignment horizontal="right" vertical="center"/>
    </xf>
    <xf numFmtId="0" fontId="77" fillId="59" borderId="129">
      <alignment horizontal="right" vertical="center"/>
    </xf>
    <xf numFmtId="0" fontId="102"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 fillId="84" borderId="128" applyNumberFormat="0" applyFont="0" applyAlignment="0" applyProtection="0"/>
    <xf numFmtId="0" fontId="101"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4" fontId="78" fillId="58" borderId="129">
      <alignment horizontal="right" vertical="center"/>
    </xf>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91" fillId="81" borderId="125" applyNumberFormat="0" applyAlignment="0" applyProtection="0"/>
    <xf numFmtId="0" fontId="101" fillId="68" borderId="126" applyNumberFormat="0" applyAlignment="0" applyProtection="0"/>
    <xf numFmtId="4" fontId="47" fillId="0" borderId="129" applyFill="0" applyBorder="0" applyProtection="0">
      <alignment horizontal="right" vertical="center"/>
    </xf>
    <xf numFmtId="4" fontId="47" fillId="61" borderId="129"/>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10" fillId="84" borderId="128" applyNumberFormat="0" applyFont="0" applyAlignment="0" applyProtection="0"/>
    <xf numFmtId="0" fontId="96"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101" fillId="68" borderId="126" applyNumberFormat="0" applyAlignment="0" applyProtection="0"/>
    <xf numFmtId="0" fontId="95" fillId="81" borderId="126" applyNumberFormat="0" applyAlignment="0" applyProtection="0"/>
    <xf numFmtId="0" fontId="92" fillId="81" borderId="125" applyNumberFormat="0" applyAlignment="0" applyProtection="0"/>
    <xf numFmtId="0" fontId="91" fillId="81" borderId="125" applyNumberFormat="0" applyAlignment="0" applyProtection="0"/>
    <xf numFmtId="4" fontId="47" fillId="0" borderId="129">
      <alignment horizontal="right" vertical="center"/>
    </xf>
    <xf numFmtId="0" fontId="104" fillId="0" borderId="127" applyNumberFormat="0" applyFill="0" applyAlignment="0" applyProtection="0"/>
    <xf numFmtId="0" fontId="102" fillId="68" borderId="126" applyNumberFormat="0" applyAlignment="0" applyProtection="0"/>
    <xf numFmtId="4" fontId="77" fillId="58" borderId="129">
      <alignment horizontal="right" vertical="center"/>
    </xf>
    <xf numFmtId="4" fontId="77" fillId="59" borderId="129">
      <alignment horizontal="right" vertical="center"/>
    </xf>
    <xf numFmtId="0" fontId="96" fillId="81" borderId="126" applyNumberFormat="0" applyAlignment="0" applyProtection="0"/>
    <xf numFmtId="0" fontId="96" fillId="81" borderId="126" applyNumberFormat="0" applyAlignment="0" applyProtection="0"/>
    <xf numFmtId="0" fontId="77" fillId="59" borderId="129">
      <alignment horizontal="right" vertical="center"/>
    </xf>
    <xf numFmtId="0" fontId="91" fillId="81" borderId="125" applyNumberFormat="0" applyAlignment="0" applyProtection="0"/>
    <xf numFmtId="0" fontId="103" fillId="0" borderId="127"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2" fillId="81" borderId="125" applyNumberFormat="0" applyAlignment="0" applyProtection="0"/>
    <xf numFmtId="0" fontId="102" fillId="68" borderId="126" applyNumberFormat="0" applyAlignment="0" applyProtection="0"/>
    <xf numFmtId="0" fontId="77" fillId="58" borderId="129">
      <alignment horizontal="right" vertical="center"/>
    </xf>
    <xf numFmtId="0" fontId="95" fillId="81" borderId="126" applyNumberFormat="0" applyAlignment="0" applyProtection="0"/>
    <xf numFmtId="0" fontId="101" fillId="68"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78" fillId="58" borderId="129">
      <alignment horizontal="right" vertical="center"/>
    </xf>
    <xf numFmtId="0" fontId="104"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91" fillId="81" borderId="125" applyNumberFormat="0" applyAlignment="0" applyProtection="0"/>
    <xf numFmtId="0" fontId="91" fillId="81" borderId="125" applyNumberFormat="0" applyAlignment="0" applyProtection="0"/>
    <xf numFmtId="0" fontId="104" fillId="0" borderId="127" applyNumberFormat="0" applyFill="0" applyAlignment="0" applyProtection="0"/>
    <xf numFmtId="0" fontId="101" fillId="68" borderId="126" applyNumberFormat="0" applyAlignment="0" applyProtection="0"/>
    <xf numFmtId="4" fontId="77" fillId="58" borderId="129">
      <alignment horizontal="right" vertical="center"/>
    </xf>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77" fillId="59" borderId="129">
      <alignment horizontal="right" vertical="center"/>
    </xf>
    <xf numFmtId="0" fontId="91"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77" fillId="59" borderId="129">
      <alignment horizontal="right" vertical="center"/>
    </xf>
    <xf numFmtId="0" fontId="91" fillId="81" borderId="125" applyNumberFormat="0" applyAlignment="0" applyProtection="0"/>
    <xf numFmtId="0" fontId="92" fillId="81" borderId="125" applyNumberFormat="0" applyAlignment="0" applyProtection="0"/>
    <xf numFmtId="0" fontId="87" fillId="84" borderId="128" applyNumberFormat="0" applyFont="0" applyAlignment="0" applyProtection="0"/>
    <xf numFmtId="0" fontId="91" fillId="81" borderId="125" applyNumberFormat="0" applyAlignment="0" applyProtection="0"/>
    <xf numFmtId="0" fontId="104" fillId="0" borderId="127" applyNumberFormat="0" applyFill="0" applyAlignment="0" applyProtection="0"/>
    <xf numFmtId="0" fontId="92" fillId="81" borderId="125" applyNumberFormat="0" applyAlignment="0" applyProtection="0"/>
    <xf numFmtId="0" fontId="103" fillId="0" borderId="127" applyNumberFormat="0" applyFill="0" applyAlignment="0" applyProtection="0"/>
    <xf numFmtId="4" fontId="77" fillId="59" borderId="129">
      <alignment horizontal="right" vertical="center"/>
    </xf>
    <xf numFmtId="0" fontId="10" fillId="84" borderId="128" applyNumberFormat="0" applyFont="0" applyAlignment="0" applyProtection="0"/>
    <xf numFmtId="0" fontId="91"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102" fillId="68" borderId="126" applyNumberFormat="0" applyAlignment="0" applyProtection="0"/>
    <xf numFmtId="0" fontId="10" fillId="84" borderId="128" applyNumberFormat="0" applyFont="0" applyAlignment="0" applyProtection="0"/>
    <xf numFmtId="0" fontId="96" fillId="81" borderId="126" applyNumberFormat="0" applyAlignment="0" applyProtection="0"/>
    <xf numFmtId="0" fontId="77" fillId="59" borderId="129">
      <alignment horizontal="right" vertical="center"/>
    </xf>
    <xf numFmtId="0" fontId="103" fillId="0" borderId="127" applyNumberFormat="0" applyFill="0" applyAlignment="0" applyProtection="0"/>
    <xf numFmtId="0" fontId="92" fillId="81" borderId="125" applyNumberFormat="0" applyAlignment="0" applyProtection="0"/>
    <xf numFmtId="0" fontId="95" fillId="81" borderId="126" applyNumberFormat="0" applyAlignment="0" applyProtection="0"/>
    <xf numFmtId="0" fontId="77" fillId="59" borderId="129">
      <alignment horizontal="right" vertical="center"/>
    </xf>
    <xf numFmtId="0" fontId="104"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91" fillId="81" borderId="125" applyNumberForma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87" fillId="84" borderId="128" applyNumberFormat="0" applyFont="0" applyAlignment="0" applyProtection="0"/>
    <xf numFmtId="0" fontId="102" fillId="68" borderId="126" applyNumberFormat="0" applyAlignment="0" applyProtection="0"/>
    <xf numFmtId="4" fontId="77" fillId="58" borderId="129">
      <alignment horizontal="right" vertical="center"/>
    </xf>
    <xf numFmtId="0" fontId="92" fillId="81" borderId="125" applyNumberFormat="0" applyAlignment="0" applyProtection="0"/>
    <xf numFmtId="0" fontId="101" fillId="68"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10"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103" fillId="0" borderId="127"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47" fillId="0" borderId="129" applyNumberFormat="0" applyFill="0" applyAlignment="0" applyProtection="0"/>
    <xf numFmtId="0" fontId="92" fillId="81" borderId="125" applyNumberFormat="0" applyAlignment="0" applyProtection="0"/>
    <xf numFmtId="0" fontId="10"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4" fontId="47" fillId="0" borderId="129">
      <alignment horizontal="right" vertical="center"/>
    </xf>
    <xf numFmtId="0" fontId="102"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103"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47" fillId="0" borderId="129">
      <alignment horizontal="right" vertical="center"/>
    </xf>
    <xf numFmtId="0" fontId="104" fillId="0" borderId="127" applyNumberFormat="0" applyFill="0" applyAlignment="0" applyProtection="0"/>
    <xf numFmtId="0" fontId="77" fillId="58" borderId="129">
      <alignment horizontal="right" vertical="center"/>
    </xf>
    <xf numFmtId="0" fontId="101" fillId="68"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102"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95" fillId="81" borderId="126" applyNumberFormat="0" applyAlignment="0" applyProtection="0"/>
    <xf numFmtId="0" fontId="10" fillId="84" borderId="128" applyNumberFormat="0" applyFont="0" applyAlignment="0" applyProtection="0"/>
    <xf numFmtId="4" fontId="77" fillId="59" borderId="129">
      <alignment horizontal="right" vertical="center"/>
    </xf>
    <xf numFmtId="0" fontId="96" fillId="81"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102" fillId="68" borderId="126" applyNumberFormat="0" applyAlignment="0" applyProtection="0"/>
    <xf numFmtId="0" fontId="77" fillId="59" borderId="129">
      <alignment horizontal="right" vertical="center"/>
    </xf>
    <xf numFmtId="0" fontId="96"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101" fillId="68" borderId="126" applyNumberFormat="0" applyAlignment="0" applyProtection="0"/>
    <xf numFmtId="0" fontId="92" fillId="81" borderId="125" applyNumberFormat="0" applyAlignment="0" applyProtection="0"/>
    <xf numFmtId="0" fontId="101" fillId="68" borderId="126" applyNumberFormat="0" applyAlignment="0" applyProtection="0"/>
    <xf numFmtId="0" fontId="91" fillId="81" borderId="125" applyNumberFormat="0" applyAlignment="0" applyProtection="0"/>
    <xf numFmtId="0" fontId="96" fillId="81" borderId="126" applyNumberFormat="0" applyAlignment="0" applyProtection="0"/>
    <xf numFmtId="0" fontId="101" fillId="68" borderId="126" applyNumberFormat="0" applyAlignment="0" applyProtection="0"/>
    <xf numFmtId="0" fontId="92" fillId="81" borderId="125"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102" fillId="68" borderId="126" applyNumberFormat="0" applyAlignment="0" applyProtection="0"/>
    <xf numFmtId="0" fontId="91" fillId="81" borderId="125" applyNumberFormat="0" applyAlignment="0" applyProtection="0"/>
    <xf numFmtId="0" fontId="92" fillId="81" borderId="125" applyNumberFormat="0" applyAlignment="0" applyProtection="0"/>
    <xf numFmtId="0" fontId="103" fillId="0" borderId="127" applyNumberFormat="0" applyFill="0" applyAlignment="0" applyProtection="0"/>
    <xf numFmtId="0" fontId="78" fillId="58" borderId="129">
      <alignment horizontal="right" vertical="center"/>
    </xf>
    <xf numFmtId="0" fontId="92" fillId="81" borderId="125" applyNumberFormat="0" applyAlignment="0" applyProtection="0"/>
    <xf numFmtId="0" fontId="91" fillId="81" borderId="125" applyNumberFormat="0" applyAlignment="0" applyProtection="0"/>
    <xf numFmtId="0" fontId="103"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 fillId="84" borderId="128" applyNumberFormat="0" applyFont="0" applyAlignment="0" applyProtection="0"/>
    <xf numFmtId="0" fontId="95" fillId="81" borderId="126" applyNumberFormat="0" applyAlignment="0" applyProtection="0"/>
    <xf numFmtId="0" fontId="102" fillId="68" borderId="126" applyNumberFormat="0" applyAlignment="0" applyProtection="0"/>
    <xf numFmtId="0" fontId="101" fillId="68" borderId="126" applyNumberFormat="0" applyAlignment="0" applyProtection="0"/>
    <xf numFmtId="0" fontId="91" fillId="81" borderId="125" applyNumberFormat="0" applyAlignment="0" applyProtection="0"/>
    <xf numFmtId="4" fontId="78" fillId="58" borderId="129">
      <alignment horizontal="right" vertical="center"/>
    </xf>
    <xf numFmtId="0" fontId="92" fillId="81" borderId="125" applyNumberFormat="0" applyAlignment="0" applyProtection="0"/>
    <xf numFmtId="0" fontId="96" fillId="81" borderId="126" applyNumberFormat="0" applyAlignment="0" applyProtection="0"/>
    <xf numFmtId="4" fontId="78" fillId="58" borderId="129">
      <alignment horizontal="right" vertical="center"/>
    </xf>
    <xf numFmtId="0" fontId="47" fillId="0" borderId="129"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77" fillId="59" borderId="129">
      <alignment horizontal="right" vertical="center"/>
    </xf>
    <xf numFmtId="4" fontId="77" fillId="59" borderId="129">
      <alignment horizontal="right" vertical="center"/>
    </xf>
    <xf numFmtId="0" fontId="87" fillId="84" borderId="128" applyNumberFormat="0" applyFont="0" applyAlignment="0" applyProtection="0"/>
    <xf numFmtId="0" fontId="102" fillId="68" borderId="126" applyNumberFormat="0" applyAlignment="0" applyProtection="0"/>
    <xf numFmtId="0" fontId="95"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91" fillId="81" borderId="125" applyNumberFormat="0" applyAlignment="0" applyProtection="0"/>
    <xf numFmtId="0" fontId="95" fillId="81" borderId="126" applyNumberFormat="0" applyAlignment="0" applyProtection="0"/>
    <xf numFmtId="0" fontId="77" fillId="59" borderId="129">
      <alignment horizontal="right" vertical="center"/>
    </xf>
    <xf numFmtId="4" fontId="47" fillId="61" borderId="129"/>
    <xf numFmtId="0" fontId="102" fillId="68" borderId="126" applyNumberFormat="0" applyAlignment="0" applyProtection="0"/>
    <xf numFmtId="0" fontId="95" fillId="81" borderId="126" applyNumberFormat="0" applyAlignment="0" applyProtection="0"/>
    <xf numFmtId="4" fontId="47" fillId="0" borderId="129">
      <alignment horizontal="right" vertical="center"/>
    </xf>
    <xf numFmtId="4" fontId="77" fillId="59" borderId="129">
      <alignment horizontal="right" vertical="center"/>
    </xf>
    <xf numFmtId="4" fontId="77" fillId="58" borderId="129">
      <alignment horizontal="right" vertical="center"/>
    </xf>
    <xf numFmtId="0" fontId="77" fillId="59" borderId="129">
      <alignment horizontal="right" vertical="center"/>
    </xf>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4" fontId="77" fillId="59" borderId="129">
      <alignment horizontal="right" vertical="center"/>
    </xf>
    <xf numFmtId="4" fontId="77" fillId="59" borderId="129">
      <alignment horizontal="right" vertical="center"/>
    </xf>
    <xf numFmtId="0" fontId="104" fillId="0" borderId="127" applyNumberFormat="0" applyFill="0" applyAlignment="0" applyProtection="0"/>
    <xf numFmtId="0" fontId="104" fillId="0" borderId="127" applyNumberFormat="0" applyFill="0" applyAlignment="0" applyProtection="0"/>
    <xf numFmtId="0" fontId="77" fillId="58" borderId="129">
      <alignment horizontal="right" vertical="center"/>
    </xf>
    <xf numFmtId="0" fontId="87" fillId="84" borderId="128" applyNumberFormat="0" applyFont="0" applyAlignment="0" applyProtection="0"/>
    <xf numFmtId="4" fontId="78" fillId="58" borderId="129">
      <alignment horizontal="right" vertical="center"/>
    </xf>
    <xf numFmtId="0" fontId="95" fillId="81" borderId="126" applyNumberFormat="0" applyAlignment="0" applyProtection="0"/>
    <xf numFmtId="0" fontId="102" fillId="68" borderId="126" applyNumberFormat="0" applyAlignment="0" applyProtection="0"/>
    <xf numFmtId="4" fontId="77" fillId="59" borderId="129">
      <alignment horizontal="right" vertical="center"/>
    </xf>
    <xf numFmtId="0" fontId="101" fillId="68" borderId="126" applyNumberFormat="0" applyAlignment="0" applyProtection="0"/>
    <xf numFmtId="0" fontId="91" fillId="81" borderId="125" applyNumberFormat="0" applyAlignment="0" applyProtection="0"/>
    <xf numFmtId="0" fontId="96" fillId="81" borderId="126" applyNumberFormat="0" applyAlignment="0" applyProtection="0"/>
    <xf numFmtId="0" fontId="102" fillId="68" borderId="126" applyNumberFormat="0" applyAlignment="0" applyProtection="0"/>
    <xf numFmtId="4" fontId="47" fillId="0" borderId="129" applyFill="0" applyBorder="0" applyProtection="0">
      <alignment horizontal="right" vertical="center"/>
    </xf>
    <xf numFmtId="0" fontId="96" fillId="81"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10" fillId="84" borderId="128" applyNumberFormat="0" applyFont="0" applyAlignment="0" applyProtection="0"/>
    <xf numFmtId="0" fontId="91" fillId="81" borderId="125" applyNumberFormat="0" applyAlignment="0" applyProtection="0"/>
    <xf numFmtId="0" fontId="96"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91" fillId="81" borderId="125" applyNumberFormat="0" applyAlignment="0" applyProtection="0"/>
    <xf numFmtId="0" fontId="102" fillId="68" borderId="126" applyNumberFormat="0" applyAlignment="0" applyProtection="0"/>
    <xf numFmtId="0" fontId="92" fillId="81" borderId="125" applyNumberFormat="0" applyAlignment="0" applyProtection="0"/>
    <xf numFmtId="0" fontId="95" fillId="81" borderId="126" applyNumberFormat="0" applyAlignment="0" applyProtection="0"/>
    <xf numFmtId="0" fontId="101" fillId="68" borderId="126" applyNumberFormat="0" applyAlignment="0" applyProtection="0"/>
    <xf numFmtId="0" fontId="91" fillId="81" borderId="125" applyNumberFormat="0" applyAlignment="0" applyProtection="0"/>
    <xf numFmtId="0" fontId="92" fillId="81" borderId="125" applyNumberFormat="0" applyAlignment="0" applyProtection="0"/>
    <xf numFmtId="0" fontId="77" fillId="59" borderId="129">
      <alignment horizontal="right" vertical="center"/>
    </xf>
    <xf numFmtId="0" fontId="103" fillId="0" borderId="127" applyNumberFormat="0" applyFill="0" applyAlignment="0" applyProtection="0"/>
    <xf numFmtId="0" fontId="96" fillId="81" borderId="126" applyNumberFormat="0" applyAlignment="0" applyProtection="0"/>
    <xf numFmtId="0" fontId="91" fillId="81" borderId="125" applyNumberFormat="0" applyAlignment="0" applyProtection="0"/>
    <xf numFmtId="0" fontId="87" fillId="84" borderId="128" applyNumberFormat="0" applyFon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103" fillId="0" borderId="127" applyNumberFormat="0" applyFill="0" applyAlignment="0" applyProtection="0"/>
    <xf numFmtId="0" fontId="96" fillId="81" borderId="126" applyNumberFormat="0" applyAlignment="0" applyProtection="0"/>
    <xf numFmtId="4" fontId="77" fillId="58" borderId="129">
      <alignment horizontal="right" vertical="center"/>
    </xf>
    <xf numFmtId="0" fontId="96" fillId="81" borderId="126" applyNumberFormat="0" applyAlignment="0" applyProtection="0"/>
    <xf numFmtId="4" fontId="47" fillId="0" borderId="129" applyFill="0" applyBorder="0" applyProtection="0">
      <alignment horizontal="right" vertical="center"/>
    </xf>
    <xf numFmtId="0" fontId="95" fillId="81" borderId="126" applyNumberFormat="0" applyAlignment="0" applyProtection="0"/>
    <xf numFmtId="0" fontId="104" fillId="0" borderId="127" applyNumberFormat="0" applyFill="0" applyAlignment="0" applyProtection="0"/>
    <xf numFmtId="0" fontId="77" fillId="59" borderId="129">
      <alignment horizontal="right" vertical="center"/>
    </xf>
    <xf numFmtId="0" fontId="91" fillId="81" borderId="125" applyNumberFormat="0" applyAlignment="0" applyProtection="0"/>
    <xf numFmtId="4" fontId="47" fillId="0" borderId="129" applyFill="0" applyBorder="0" applyProtection="0">
      <alignment horizontal="right" vertical="center"/>
    </xf>
    <xf numFmtId="0" fontId="103" fillId="0" borderId="127" applyNumberFormat="0" applyFill="0" applyAlignment="0" applyProtection="0"/>
    <xf numFmtId="0" fontId="95" fillId="81" borderId="126" applyNumberFormat="0" applyAlignment="0" applyProtection="0"/>
    <xf numFmtId="0" fontId="101" fillId="68" borderId="126" applyNumberFormat="0" applyAlignment="0" applyProtection="0"/>
    <xf numFmtId="0" fontId="47" fillId="0" borderId="129" applyNumberFormat="0" applyFill="0" applyAlignment="0" applyProtection="0"/>
    <xf numFmtId="0" fontId="96" fillId="81" borderId="126" applyNumberFormat="0" applyAlignment="0" applyProtection="0"/>
    <xf numFmtId="0" fontId="10" fillId="84" borderId="128" applyNumberFormat="0" applyFont="0" applyAlignment="0" applyProtection="0"/>
    <xf numFmtId="4" fontId="77" fillId="59" borderId="129">
      <alignment horizontal="right" vertical="center"/>
    </xf>
    <xf numFmtId="0" fontId="10" fillId="84" borderId="128" applyNumberFormat="0" applyFont="0" applyAlignment="0" applyProtection="0"/>
    <xf numFmtId="0" fontId="10" fillId="84" borderId="128" applyNumberFormat="0" applyFont="0" applyAlignment="0" applyProtection="0"/>
    <xf numFmtId="0" fontId="101" fillId="68" borderId="126" applyNumberFormat="0" applyAlignment="0" applyProtection="0"/>
    <xf numFmtId="49" fontId="76" fillId="0" borderId="129" applyNumberFormat="0" applyFill="0" applyBorder="0" applyProtection="0">
      <alignment horizontal="left" vertical="center"/>
    </xf>
    <xf numFmtId="0" fontId="101" fillId="68" borderId="126" applyNumberFormat="0" applyAlignment="0" applyProtection="0"/>
    <xf numFmtId="0" fontId="102" fillId="68" borderId="126" applyNumberFormat="0" applyAlignment="0" applyProtection="0"/>
    <xf numFmtId="0" fontId="10" fillId="84" borderId="128" applyNumberFormat="0" applyFon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91" fillId="81" borderId="125" applyNumberFormat="0" applyAlignment="0" applyProtection="0"/>
    <xf numFmtId="4" fontId="47" fillId="61" borderId="129"/>
    <xf numFmtId="0" fontId="95" fillId="81" borderId="126" applyNumberFormat="0" applyAlignment="0" applyProtection="0"/>
    <xf numFmtId="0" fontId="91"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10" fillId="84" borderId="128" applyNumberFormat="0" applyFont="0" applyAlignment="0" applyProtection="0"/>
    <xf numFmtId="49" fontId="76" fillId="0" borderId="129" applyNumberFormat="0" applyFill="0" applyBorder="0" applyProtection="0">
      <alignment horizontal="left" vertical="center"/>
    </xf>
    <xf numFmtId="0" fontId="96" fillId="81" borderId="126" applyNumberFormat="0" applyAlignment="0" applyProtection="0"/>
    <xf numFmtId="0" fontId="10" fillId="84" borderId="128" applyNumberFormat="0" applyFont="0" applyAlignment="0" applyProtection="0"/>
    <xf numFmtId="0" fontId="92" fillId="81" borderId="125" applyNumberFormat="0" applyAlignment="0" applyProtection="0"/>
    <xf numFmtId="0" fontId="95"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101" fillId="68" borderId="126" applyNumberFormat="0" applyAlignment="0" applyProtection="0"/>
    <xf numFmtId="0" fontId="47" fillId="0" borderId="129">
      <alignment horizontal="right" vertical="center"/>
    </xf>
    <xf numFmtId="0" fontId="92" fillId="81" borderId="125" applyNumberFormat="0" applyAlignment="0" applyProtection="0"/>
    <xf numFmtId="0" fontId="96"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103"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10" fillId="84" borderId="128" applyNumberFormat="0" applyFont="0" applyAlignment="0" applyProtection="0"/>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5" fillId="81" borderId="126" applyNumberFormat="0" applyAlignment="0" applyProtection="0"/>
    <xf numFmtId="0" fontId="91" fillId="81" borderId="125" applyNumberFormat="0" applyAlignment="0" applyProtection="0"/>
    <xf numFmtId="0" fontId="102" fillId="68" borderId="126" applyNumberFormat="0" applyAlignment="0" applyProtection="0"/>
    <xf numFmtId="0" fontId="95" fillId="81" borderId="126" applyNumberFormat="0" applyAlignment="0" applyProtection="0"/>
    <xf numFmtId="0" fontId="102" fillId="68" borderId="126" applyNumberFormat="0" applyAlignment="0" applyProtection="0"/>
    <xf numFmtId="0" fontId="101" fillId="68" borderId="126" applyNumberFormat="0" applyAlignment="0" applyProtection="0"/>
    <xf numFmtId="4" fontId="77" fillId="58" borderId="129">
      <alignment horizontal="right" vertical="center"/>
    </xf>
    <xf numFmtId="0" fontId="95"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47" fillId="61" borderId="129"/>
    <xf numFmtId="0" fontId="102"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96" fillId="81" borderId="126" applyNumberFormat="0" applyAlignment="0" applyProtection="0"/>
    <xf numFmtId="0" fontId="101" fillId="68" borderId="126" applyNumberFormat="0" applyAlignment="0" applyProtection="0"/>
    <xf numFmtId="4" fontId="47" fillId="0" borderId="129" applyFill="0" applyBorder="0" applyProtection="0">
      <alignment horizontal="right" vertical="center"/>
    </xf>
    <xf numFmtId="0" fontId="87" fillId="84" borderId="128" applyNumberFormat="0" applyFont="0" applyAlignment="0" applyProtection="0"/>
    <xf numFmtId="0" fontId="102"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77" fillId="58" borderId="129">
      <alignment horizontal="right" vertical="center"/>
    </xf>
    <xf numFmtId="0" fontId="95"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4" fontId="77" fillId="58" borderId="129">
      <alignment horizontal="right" vertical="center"/>
    </xf>
    <xf numFmtId="0" fontId="95" fillId="81" borderId="126" applyNumberFormat="0" applyAlignment="0" applyProtection="0"/>
    <xf numFmtId="0" fontId="95" fillId="81" borderId="126" applyNumberFormat="0" applyAlignment="0" applyProtection="0"/>
    <xf numFmtId="0" fontId="87" fillId="84" borderId="128" applyNumberFormat="0" applyFont="0" applyAlignment="0" applyProtection="0"/>
    <xf numFmtId="0" fontId="102" fillId="68"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77" fillId="58" borderId="129">
      <alignment horizontal="right" vertical="center"/>
    </xf>
    <xf numFmtId="0" fontId="91" fillId="81" borderId="125" applyNumberFormat="0" applyAlignment="0" applyProtection="0"/>
    <xf numFmtId="0" fontId="96" fillId="81" borderId="126" applyNumberFormat="0" applyAlignment="0" applyProtection="0"/>
    <xf numFmtId="4" fontId="47" fillId="0" borderId="129">
      <alignment horizontal="right" vertical="center"/>
    </xf>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4" fontId="77" fillId="58" borderId="129">
      <alignment horizontal="right" vertical="center"/>
    </xf>
    <xf numFmtId="0" fontId="104"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10" fillId="84" borderId="128" applyNumberFormat="0" applyFont="0" applyAlignment="0" applyProtection="0"/>
    <xf numFmtId="0" fontId="87" fillId="84" borderId="128" applyNumberFormat="0" applyFont="0" applyAlignment="0" applyProtection="0"/>
    <xf numFmtId="0" fontId="95" fillId="81"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47" fillId="0" borderId="129" applyNumberFormat="0" applyFill="0" applyAlignment="0" applyProtection="0"/>
    <xf numFmtId="0" fontId="101" fillId="68" borderId="126" applyNumberFormat="0" applyAlignment="0" applyProtection="0"/>
    <xf numFmtId="0" fontId="91" fillId="81" borderId="125" applyNumberFormat="0" applyAlignment="0" applyProtection="0"/>
    <xf numFmtId="0" fontId="77" fillId="59" borderId="129">
      <alignment horizontal="right" vertical="center"/>
    </xf>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101" fillId="68" borderId="126" applyNumberFormat="0" applyAlignment="0" applyProtection="0"/>
    <xf numFmtId="0" fontId="95" fillId="81" borderId="126" applyNumberFormat="0" applyAlignment="0" applyProtection="0"/>
    <xf numFmtId="0" fontId="92" fillId="81" borderId="125" applyNumberFormat="0" applyAlignment="0" applyProtection="0"/>
    <xf numFmtId="171" fontId="47" fillId="62" borderId="129" applyNumberFormat="0" applyFont="0" applyBorder="0" applyAlignment="0" applyProtection="0">
      <alignment horizontal="right" vertical="center"/>
    </xf>
    <xf numFmtId="49" fontId="76" fillId="0" borderId="129" applyNumberFormat="0" applyFill="0" applyBorder="0" applyProtection="0">
      <alignment horizontal="left" vertical="center"/>
    </xf>
    <xf numFmtId="0" fontId="92" fillId="81" borderId="125" applyNumberFormat="0" applyAlignment="0" applyProtection="0"/>
    <xf numFmtId="0" fontId="104"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4" fontId="47" fillId="0" borderId="129" applyFill="0" applyBorder="0" applyProtection="0">
      <alignment horizontal="right" vertical="center"/>
    </xf>
    <xf numFmtId="0" fontId="87" fillId="84" borderId="128" applyNumberFormat="0" applyFont="0" applyAlignment="0" applyProtection="0"/>
    <xf numFmtId="0" fontId="87" fillId="84" borderId="128" applyNumberFormat="0" applyFont="0" applyAlignment="0" applyProtection="0"/>
    <xf numFmtId="0" fontId="96" fillId="81" borderId="126" applyNumberFormat="0" applyAlignment="0" applyProtection="0"/>
    <xf numFmtId="0" fontId="95" fillId="81" borderId="126" applyNumberFormat="0" applyAlignment="0" applyProtection="0"/>
    <xf numFmtId="0" fontId="87"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103" fillId="0" borderId="127" applyNumberFormat="0" applyFill="0" applyAlignment="0" applyProtection="0"/>
    <xf numFmtId="4" fontId="77" fillId="59" borderId="129">
      <alignment horizontal="right" vertical="center"/>
    </xf>
    <xf numFmtId="0" fontId="77" fillId="59" borderId="129">
      <alignment horizontal="right" vertical="center"/>
    </xf>
    <xf numFmtId="0" fontId="92" fillId="81" borderId="125" applyNumberFormat="0" applyAlignment="0" applyProtection="0"/>
    <xf numFmtId="0" fontId="101" fillId="68" borderId="126" applyNumberFormat="0" applyAlignment="0" applyProtection="0"/>
    <xf numFmtId="0" fontId="78" fillId="58" borderId="129">
      <alignment horizontal="right" vertical="center"/>
    </xf>
    <xf numFmtId="0" fontId="103" fillId="0" borderId="127" applyNumberFormat="0" applyFill="0" applyAlignment="0" applyProtection="0"/>
    <xf numFmtId="0" fontId="92" fillId="81" borderId="125" applyNumberFormat="0" applyAlignment="0" applyProtection="0"/>
    <xf numFmtId="0" fontId="101" fillId="68" borderId="126" applyNumberFormat="0" applyAlignment="0" applyProtection="0"/>
    <xf numFmtId="0" fontId="91" fillId="81" borderId="125" applyNumberFormat="0" applyAlignment="0" applyProtection="0"/>
    <xf numFmtId="0" fontId="102" fillId="68"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96" fillId="81" borderId="126" applyNumberFormat="0" applyAlignment="0" applyProtection="0"/>
    <xf numFmtId="0" fontId="101" fillId="68"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91" fillId="81" borderId="125" applyNumberFormat="0" applyAlignment="0" applyProtection="0"/>
    <xf numFmtId="0" fontId="103" fillId="0" borderId="127" applyNumberFormat="0" applyFill="0" applyAlignment="0" applyProtection="0"/>
    <xf numFmtId="0" fontId="87" fillId="84" borderId="128" applyNumberFormat="0" applyFont="0" applyAlignment="0" applyProtection="0"/>
    <xf numFmtId="4" fontId="78" fillId="58" borderId="129">
      <alignment horizontal="right" vertical="center"/>
    </xf>
    <xf numFmtId="0" fontId="102" fillId="68"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95" fillId="81" borderId="126" applyNumberFormat="0" applyAlignment="0" applyProtection="0"/>
    <xf numFmtId="0" fontId="101"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10" fillId="84" borderId="128" applyNumberFormat="0" applyFont="0" applyAlignment="0" applyProtection="0"/>
    <xf numFmtId="0" fontId="10" fillId="84" borderId="128" applyNumberFormat="0" applyFont="0" applyAlignment="0" applyProtection="0"/>
    <xf numFmtId="0" fontId="103" fillId="0" borderId="127" applyNumberFormat="0" applyFill="0" applyAlignment="0" applyProtection="0"/>
    <xf numFmtId="0" fontId="96"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10" fillId="84" borderId="128" applyNumberFormat="0" applyFont="0" applyAlignment="0" applyProtection="0"/>
    <xf numFmtId="0" fontId="77" fillId="58" borderId="129">
      <alignment horizontal="right" vertical="center"/>
    </xf>
    <xf numFmtId="0" fontId="95"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95" fillId="81"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49" fontId="76" fillId="0" borderId="129" applyNumberFormat="0" applyFill="0" applyBorder="0" applyProtection="0">
      <alignment horizontal="left" vertical="center"/>
    </xf>
    <xf numFmtId="0" fontId="96" fillId="81" borderId="126" applyNumberFormat="0" applyAlignment="0" applyProtection="0"/>
    <xf numFmtId="0" fontId="77" fillId="59" borderId="129">
      <alignment horizontal="right" vertical="center"/>
    </xf>
    <xf numFmtId="0" fontId="102" fillId="68" borderId="126" applyNumberFormat="0" applyAlignment="0" applyProtection="0"/>
    <xf numFmtId="0" fontId="96" fillId="81" borderId="126" applyNumberFormat="0" applyAlignment="0" applyProtection="0"/>
    <xf numFmtId="4" fontId="77" fillId="59" borderId="129">
      <alignment horizontal="right" vertical="center"/>
    </xf>
    <xf numFmtId="0" fontId="104"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77" fillId="59" borderId="129">
      <alignment horizontal="right" vertical="center"/>
    </xf>
    <xf numFmtId="0" fontId="103" fillId="0" borderId="127" applyNumberFormat="0" applyFill="0" applyAlignment="0" applyProtection="0"/>
    <xf numFmtId="0" fontId="103" fillId="0" borderId="127" applyNumberFormat="0" applyFill="0" applyAlignment="0" applyProtection="0"/>
    <xf numFmtId="0" fontId="91" fillId="81" borderId="125" applyNumberFormat="0" applyAlignment="0" applyProtection="0"/>
    <xf numFmtId="0" fontId="104" fillId="0" borderId="127" applyNumberFormat="0" applyFill="0" applyAlignment="0" applyProtection="0"/>
    <xf numFmtId="0" fontId="92" fillId="81" borderId="125" applyNumberFormat="0" applyAlignment="0" applyProtection="0"/>
    <xf numFmtId="0" fontId="92"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77" fillId="58" borderId="129">
      <alignment horizontal="right" vertical="center"/>
    </xf>
    <xf numFmtId="0" fontId="101" fillId="68" borderId="126" applyNumberFormat="0" applyAlignment="0" applyProtection="0"/>
    <xf numFmtId="0" fontId="77" fillId="59" borderId="129">
      <alignment horizontal="right" vertical="center"/>
    </xf>
    <xf numFmtId="0" fontId="104" fillId="0" borderId="127" applyNumberFormat="0" applyFill="0" applyAlignment="0" applyProtection="0"/>
    <xf numFmtId="0" fontId="103" fillId="0" borderId="127" applyNumberFormat="0" applyFill="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5" fillId="81" borderId="126" applyNumberFormat="0" applyAlignment="0" applyProtection="0"/>
    <xf numFmtId="0" fontId="102" fillId="68"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87" fillId="84" borderId="128" applyNumberFormat="0" applyFont="0" applyAlignment="0" applyProtection="0"/>
    <xf numFmtId="0" fontId="77" fillId="59" borderId="129">
      <alignment horizontal="right" vertical="center"/>
    </xf>
    <xf numFmtId="0" fontId="92" fillId="81" borderId="125" applyNumberFormat="0" applyAlignment="0" applyProtection="0"/>
    <xf numFmtId="0" fontId="95" fillId="81" borderId="126" applyNumberFormat="0" applyAlignment="0" applyProtection="0"/>
    <xf numFmtId="0" fontId="133" fillId="0" borderId="129" applyFill="0" applyBorder="0">
      <alignment vertical="center"/>
    </xf>
    <xf numFmtId="4" fontId="77" fillId="59" borderId="129">
      <alignment horizontal="right" vertical="center"/>
    </xf>
    <xf numFmtId="0" fontId="91"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2" fillId="81" borderId="125" applyNumberFormat="0" applyAlignment="0" applyProtection="0"/>
    <xf numFmtId="0" fontId="103" fillId="0" borderId="127" applyNumberFormat="0" applyFill="0" applyAlignment="0" applyProtection="0"/>
    <xf numFmtId="0" fontId="96" fillId="81" borderId="126" applyNumberFormat="0" applyAlignment="0" applyProtection="0"/>
    <xf numFmtId="0" fontId="101" fillId="68" borderId="126" applyNumberFormat="0" applyAlignment="0" applyProtection="0"/>
    <xf numFmtId="0" fontId="91" fillId="81" borderId="125" applyNumberForma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 fillId="84" borderId="128" applyNumberFormat="0" applyFont="0" applyAlignment="0" applyProtection="0"/>
    <xf numFmtId="0" fontId="102" fillId="68" borderId="126" applyNumberFormat="0" applyAlignment="0" applyProtection="0"/>
    <xf numFmtId="0" fontId="87" fillId="84" borderId="128" applyNumberFormat="0" applyFont="0" applyAlignment="0" applyProtection="0"/>
    <xf numFmtId="49" fontId="47" fillId="0" borderId="129" applyNumberFormat="0" applyFont="0" applyFill="0" applyBorder="0" applyProtection="0">
      <alignment horizontal="left" vertical="center" indent="2"/>
    </xf>
    <xf numFmtId="0" fontId="77" fillId="59" borderId="129">
      <alignment horizontal="right" vertical="center"/>
    </xf>
    <xf numFmtId="0" fontId="102" fillId="68" borderId="126" applyNumberFormat="0" applyAlignment="0" applyProtection="0"/>
    <xf numFmtId="4" fontId="77" fillId="58" borderId="129">
      <alignment horizontal="right" vertical="center"/>
    </xf>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91"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96" fillId="81" borderId="126" applyNumberFormat="0" applyAlignment="0" applyProtection="0"/>
    <xf numFmtId="0" fontId="92" fillId="81" borderId="125" applyNumberFormat="0" applyAlignment="0" applyProtection="0"/>
    <xf numFmtId="0" fontId="91" fillId="81" borderId="125" applyNumberFormat="0" applyAlignment="0" applyProtection="0"/>
    <xf numFmtId="0" fontId="102" fillId="68" borderId="126" applyNumberFormat="0" applyAlignment="0" applyProtection="0"/>
    <xf numFmtId="171" fontId="47" fillId="62" borderId="129" applyNumberFormat="0" applyFont="0" applyBorder="0" applyAlignment="0" applyProtection="0">
      <alignment horizontal="right" vertical="center"/>
    </xf>
    <xf numFmtId="0" fontId="92" fillId="81" borderId="125" applyNumberFormat="0" applyAlignment="0" applyProtection="0"/>
    <xf numFmtId="0" fontId="47" fillId="61" borderId="129"/>
    <xf numFmtId="0" fontId="95" fillId="81"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6" fillId="81" borderId="126" applyNumberFormat="0" applyAlignment="0" applyProtection="0"/>
    <xf numFmtId="0" fontId="78" fillId="58" borderId="129">
      <alignment horizontal="right" vertical="center"/>
    </xf>
    <xf numFmtId="0" fontId="102"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171" fontId="47" fillId="62" borderId="129" applyNumberFormat="0" applyFont="0" applyBorder="0" applyAlignment="0" applyProtection="0">
      <alignment horizontal="right" vertical="center"/>
    </xf>
    <xf numFmtId="0" fontId="10" fillId="84" borderId="128" applyNumberFormat="0" applyFont="0" applyAlignment="0" applyProtection="0"/>
    <xf numFmtId="0" fontId="47" fillId="0" borderId="129" applyNumberFormat="0" applyFill="0" applyAlignment="0" applyProtection="0"/>
    <xf numFmtId="0" fontId="87" fillId="84" borderId="128" applyNumberFormat="0" applyFont="0" applyAlignment="0" applyProtection="0"/>
    <xf numFmtId="4" fontId="47" fillId="0" borderId="129" applyFill="0" applyBorder="0" applyProtection="0">
      <alignment horizontal="right" vertical="center"/>
    </xf>
    <xf numFmtId="0" fontId="96"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92" fillId="81" borderId="125" applyNumberFormat="0" applyAlignment="0" applyProtection="0"/>
    <xf numFmtId="0" fontId="103" fillId="0" borderId="127" applyNumberFormat="0" applyFill="0" applyAlignment="0" applyProtection="0"/>
    <xf numFmtId="0" fontId="95" fillId="81" borderId="126" applyNumberFormat="0" applyAlignment="0" applyProtection="0"/>
    <xf numFmtId="4" fontId="47" fillId="0" borderId="129">
      <alignment horizontal="right" vertical="center"/>
    </xf>
    <xf numFmtId="0" fontId="87" fillId="84" borderId="128" applyNumberFormat="0" applyFont="0" applyAlignment="0" applyProtection="0"/>
    <xf numFmtId="0" fontId="104"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77" fillId="59" borderId="129">
      <alignment horizontal="right" vertical="center"/>
    </xf>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78" fillId="58" borderId="129">
      <alignment horizontal="right" vertical="center"/>
    </xf>
    <xf numFmtId="0" fontId="87" fillId="84" borderId="128" applyNumberFormat="0" applyFont="0" applyAlignment="0" applyProtection="0"/>
    <xf numFmtId="0" fontId="96" fillId="81" borderId="126" applyNumberFormat="0" applyAlignment="0" applyProtection="0"/>
    <xf numFmtId="0" fontId="77" fillId="59" borderId="129">
      <alignment horizontal="right" vertical="center"/>
    </xf>
    <xf numFmtId="0" fontId="91" fillId="81" borderId="125" applyNumberFormat="0" applyAlignment="0" applyProtection="0"/>
    <xf numFmtId="0" fontId="77" fillId="58" borderId="129">
      <alignment horizontal="right" vertical="center"/>
    </xf>
    <xf numFmtId="171" fontId="47" fillId="62" borderId="129" applyNumberFormat="0" applyFont="0" applyBorder="0" applyAlignment="0" applyProtection="0">
      <alignment horizontal="right" vertical="center"/>
    </xf>
    <xf numFmtId="0" fontId="101"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 fillId="84" borderId="128" applyNumberFormat="0" applyFont="0" applyAlignment="0" applyProtection="0"/>
    <xf numFmtId="49" fontId="47" fillId="0" borderId="129" applyNumberFormat="0" applyFont="0" applyFill="0" applyBorder="0" applyProtection="0">
      <alignment horizontal="left" vertical="center" indent="2"/>
    </xf>
    <xf numFmtId="0" fontId="95" fillId="81"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87" fillId="84" borderId="128" applyNumberFormat="0" applyFont="0" applyAlignment="0" applyProtection="0"/>
    <xf numFmtId="0" fontId="91" fillId="81" borderId="125" applyNumberFormat="0" applyAlignment="0" applyProtection="0"/>
    <xf numFmtId="0" fontId="95" fillId="81" borderId="126" applyNumberFormat="0" applyAlignment="0" applyProtection="0"/>
    <xf numFmtId="0" fontId="96" fillId="81" borderId="126" applyNumberFormat="0" applyAlignment="0" applyProtection="0"/>
    <xf numFmtId="4" fontId="78" fillId="58" borderId="129">
      <alignment horizontal="right" vertical="center"/>
    </xf>
    <xf numFmtId="0" fontId="103"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92" fillId="81" borderId="125" applyNumberFormat="0" applyAlignment="0" applyProtection="0"/>
    <xf numFmtId="0" fontId="95"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1" fillId="81" borderId="125" applyNumberFormat="0" applyAlignment="0" applyProtection="0"/>
    <xf numFmtId="4" fontId="47" fillId="0" borderId="129">
      <alignment horizontal="right" vertical="center"/>
    </xf>
    <xf numFmtId="0" fontId="95" fillId="81" borderId="126" applyNumberFormat="0" applyAlignment="0" applyProtection="0"/>
    <xf numFmtId="0" fontId="92" fillId="81" borderId="125" applyNumberFormat="0" applyAlignment="0" applyProtection="0"/>
    <xf numFmtId="0" fontId="87" fillId="84" borderId="128" applyNumberFormat="0" applyFont="0" applyAlignment="0" applyProtection="0"/>
    <xf numFmtId="0" fontId="92" fillId="81" borderId="125" applyNumberFormat="0" applyAlignment="0" applyProtection="0"/>
    <xf numFmtId="0" fontId="103" fillId="0" borderId="127" applyNumberFormat="0" applyFill="0" applyAlignment="0" applyProtection="0"/>
    <xf numFmtId="0" fontId="77" fillId="59" borderId="129">
      <alignment horizontal="right" vertical="center"/>
    </xf>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78" fillId="58" borderId="129">
      <alignment horizontal="right" vertical="center"/>
    </xf>
    <xf numFmtId="0" fontId="104" fillId="0" borderId="127" applyNumberFormat="0" applyFill="0" applyAlignment="0" applyProtection="0"/>
    <xf numFmtId="0" fontId="77" fillId="59" borderId="129">
      <alignment horizontal="right" vertical="center"/>
    </xf>
    <xf numFmtId="0" fontId="96" fillId="81" borderId="126" applyNumberFormat="0" applyAlignment="0" applyProtection="0"/>
    <xf numFmtId="0" fontId="102" fillId="68" borderId="126" applyNumberFormat="0" applyAlignment="0" applyProtection="0"/>
    <xf numFmtId="0" fontId="92" fillId="81" borderId="125" applyNumberFormat="0" applyAlignment="0" applyProtection="0"/>
    <xf numFmtId="4" fontId="47" fillId="0" borderId="129" applyFill="0" applyBorder="0" applyProtection="0">
      <alignment horizontal="right" vertical="center"/>
    </xf>
    <xf numFmtId="0" fontId="101" fillId="68" borderId="126" applyNumberFormat="0" applyAlignment="0" applyProtection="0"/>
    <xf numFmtId="0" fontId="77" fillId="59" borderId="129">
      <alignment horizontal="right" vertical="center"/>
    </xf>
    <xf numFmtId="0" fontId="92" fillId="81" borderId="125" applyNumberFormat="0" applyAlignment="0" applyProtection="0"/>
    <xf numFmtId="0" fontId="95" fillId="81" borderId="126" applyNumberFormat="0" applyAlignment="0" applyProtection="0"/>
    <xf numFmtId="0" fontId="47" fillId="0" borderId="129" applyNumberFormat="0" applyFill="0" applyAlignment="0" applyProtection="0"/>
    <xf numFmtId="0" fontId="92" fillId="81" borderId="125" applyNumberFormat="0" applyAlignment="0" applyProtection="0"/>
    <xf numFmtId="0" fontId="102" fillId="68" borderId="126" applyNumberFormat="0" applyAlignment="0" applyProtection="0"/>
    <xf numFmtId="0" fontId="91" fillId="81" borderId="125" applyNumberFormat="0" applyAlignment="0" applyProtection="0"/>
    <xf numFmtId="0" fontId="92" fillId="81" borderId="125" applyNumberFormat="0" applyAlignment="0" applyProtection="0"/>
    <xf numFmtId="0" fontId="103" fillId="0" borderId="127" applyNumberFormat="0" applyFill="0" applyAlignment="0" applyProtection="0"/>
    <xf numFmtId="4" fontId="77" fillId="59" borderId="129">
      <alignment horizontal="right" vertical="center"/>
    </xf>
    <xf numFmtId="4" fontId="77" fillId="59" borderId="129">
      <alignment horizontal="right" vertical="center"/>
    </xf>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95" fillId="81" borderId="126" applyNumberFormat="0" applyAlignment="0" applyProtection="0"/>
    <xf numFmtId="0" fontId="77" fillId="59" borderId="129">
      <alignment horizontal="right" vertical="center"/>
    </xf>
    <xf numFmtId="0" fontId="96"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 fillId="84" borderId="128" applyNumberFormat="0" applyFont="0" applyAlignment="0" applyProtection="0"/>
    <xf numFmtId="0" fontId="96" fillId="81" borderId="126" applyNumberFormat="0" applyAlignment="0" applyProtection="0"/>
    <xf numFmtId="171" fontId="47" fillId="62" borderId="129" applyNumberFormat="0" applyFont="0" applyBorder="0" applyAlignment="0" applyProtection="0">
      <alignment horizontal="right" vertical="center"/>
    </xf>
    <xf numFmtId="0" fontId="95" fillId="81" borderId="126" applyNumberFormat="0" applyAlignment="0" applyProtection="0"/>
    <xf numFmtId="0" fontId="91" fillId="81" borderId="125" applyNumberFormat="0" applyAlignment="0" applyProtection="0"/>
    <xf numFmtId="0" fontId="96"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87" fillId="84" borderId="128" applyNumberFormat="0" applyFont="0" applyAlignment="0" applyProtection="0"/>
    <xf numFmtId="4" fontId="47" fillId="0" borderId="129">
      <alignment horizontal="right" vertical="center"/>
    </xf>
    <xf numFmtId="0" fontId="92" fillId="81" borderId="125" applyNumberFormat="0" applyAlignment="0" applyProtection="0"/>
    <xf numFmtId="0" fontId="102" fillId="68" borderId="126" applyNumberFormat="0" applyAlignment="0" applyProtection="0"/>
    <xf numFmtId="0" fontId="87" fillId="84" borderId="128" applyNumberFormat="0" applyFont="0" applyAlignment="0" applyProtection="0"/>
    <xf numFmtId="0" fontId="95" fillId="81" borderId="126" applyNumberFormat="0" applyAlignment="0" applyProtection="0"/>
    <xf numFmtId="0" fontId="104" fillId="0" borderId="127" applyNumberFormat="0" applyFill="0" applyAlignment="0" applyProtection="0"/>
    <xf numFmtId="4" fontId="77" fillId="59" borderId="129">
      <alignment horizontal="right" vertical="center"/>
    </xf>
    <xf numFmtId="4" fontId="77" fillId="59" borderId="129">
      <alignment horizontal="right" vertical="center"/>
    </xf>
    <xf numFmtId="0" fontId="87" fillId="84" borderId="128" applyNumberFormat="0" applyFont="0" applyAlignment="0" applyProtection="0"/>
    <xf numFmtId="0" fontId="87" fillId="84" borderId="128" applyNumberFormat="0" applyFont="0" applyAlignment="0" applyProtection="0"/>
    <xf numFmtId="0" fontId="103" fillId="0" borderId="127" applyNumberFormat="0" applyFill="0" applyAlignment="0" applyProtection="0"/>
    <xf numFmtId="0" fontId="102" fillId="68" borderId="126" applyNumberFormat="0" applyAlignment="0" applyProtection="0"/>
    <xf numFmtId="4" fontId="77" fillId="59" borderId="129">
      <alignment horizontal="right" vertical="center"/>
    </xf>
    <xf numFmtId="0" fontId="10" fillId="84" borderId="128" applyNumberFormat="0" applyFont="0" applyAlignment="0" applyProtection="0"/>
    <xf numFmtId="0" fontId="101" fillId="68" borderId="126" applyNumberFormat="0" applyAlignment="0" applyProtection="0"/>
    <xf numFmtId="0" fontId="78" fillId="58" borderId="129">
      <alignment horizontal="right" vertical="center"/>
    </xf>
    <xf numFmtId="0" fontId="96" fillId="81"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49" fontId="76" fillId="0" borderId="129" applyNumberFormat="0" applyFill="0" applyBorder="0" applyProtection="0">
      <alignment horizontal="left" vertical="center"/>
    </xf>
    <xf numFmtId="0" fontId="104" fillId="0" borderId="127" applyNumberFormat="0" applyFill="0" applyAlignment="0" applyProtection="0"/>
    <xf numFmtId="0" fontId="77" fillId="59" borderId="129">
      <alignment horizontal="right" vertical="center"/>
    </xf>
    <xf numFmtId="0" fontId="91" fillId="81" borderId="125" applyNumberFormat="0" applyAlignment="0" applyProtection="0"/>
    <xf numFmtId="0" fontId="47" fillId="61" borderId="129"/>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95" fillId="81" borderId="126" applyNumberFormat="0" applyAlignment="0" applyProtection="0"/>
    <xf numFmtId="171" fontId="47" fillId="62" borderId="129" applyNumberFormat="0" applyFont="0" applyBorder="0" applyAlignment="0" applyProtection="0">
      <alignment horizontal="right" vertical="center"/>
    </xf>
    <xf numFmtId="0" fontId="77" fillId="59" borderId="129">
      <alignment horizontal="right" vertical="center"/>
    </xf>
    <xf numFmtId="0" fontId="77" fillId="59" borderId="129">
      <alignment horizontal="right" vertical="center"/>
    </xf>
    <xf numFmtId="0" fontId="103"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10" fillId="84" borderId="128" applyNumberFormat="0" applyFon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91" fillId="81" borderId="125" applyNumberFormat="0" applyAlignment="0" applyProtection="0"/>
    <xf numFmtId="0" fontId="92" fillId="81" borderId="125" applyNumberFormat="0" applyAlignment="0" applyProtection="0"/>
    <xf numFmtId="0" fontId="101"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92" fillId="81" borderId="125" applyNumberFormat="0" applyAlignment="0" applyProtection="0"/>
    <xf numFmtId="0" fontId="87" fillId="84" borderId="128" applyNumberFormat="0" applyFont="0" applyAlignment="0" applyProtection="0"/>
    <xf numFmtId="0" fontId="78" fillId="58" borderId="129">
      <alignment horizontal="right" vertical="center"/>
    </xf>
    <xf numFmtId="0" fontId="103" fillId="0" borderId="127" applyNumberFormat="0" applyFill="0" applyAlignment="0" applyProtection="0"/>
    <xf numFmtId="0" fontId="102" fillId="68" borderId="126" applyNumberFormat="0" applyAlignment="0" applyProtection="0"/>
    <xf numFmtId="49" fontId="76" fillId="0" borderId="129" applyNumberFormat="0" applyFill="0" applyBorder="0" applyProtection="0">
      <alignment horizontal="left" vertical="center"/>
    </xf>
    <xf numFmtId="0" fontId="104" fillId="0" borderId="127" applyNumberFormat="0" applyFill="0" applyAlignment="0" applyProtection="0"/>
    <xf numFmtId="0" fontId="104" fillId="0" borderId="127" applyNumberFormat="0" applyFill="0" applyAlignment="0" applyProtection="0"/>
    <xf numFmtId="0" fontId="10" fillId="84" borderId="128" applyNumberFormat="0" applyFont="0" applyAlignment="0" applyProtection="0"/>
    <xf numFmtId="0" fontId="102" fillId="68" borderId="126" applyNumberFormat="0" applyAlignment="0" applyProtection="0"/>
    <xf numFmtId="0" fontId="10"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4" fontId="47" fillId="0" borderId="129" applyFill="0" applyBorder="0" applyProtection="0">
      <alignment horizontal="right" vertical="center"/>
    </xf>
    <xf numFmtId="0" fontId="102" fillId="68" borderId="126" applyNumberFormat="0" applyAlignment="0" applyProtection="0"/>
    <xf numFmtId="0" fontId="95"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77" fillId="58" borderId="129">
      <alignment horizontal="right" vertical="center"/>
    </xf>
    <xf numFmtId="4" fontId="77" fillId="58" borderId="129">
      <alignment horizontal="right" vertical="center"/>
    </xf>
    <xf numFmtId="49" fontId="47" fillId="0" borderId="129" applyNumberFormat="0" applyFont="0" applyFill="0" applyBorder="0" applyProtection="0">
      <alignment horizontal="left" vertical="center" indent="2"/>
    </xf>
    <xf numFmtId="0" fontId="77" fillId="58" borderId="129">
      <alignment horizontal="right" vertical="center"/>
    </xf>
    <xf numFmtId="0" fontId="78" fillId="58" borderId="129">
      <alignment horizontal="right" vertical="center"/>
    </xf>
    <xf numFmtId="0" fontId="77" fillId="58" borderId="129">
      <alignment horizontal="right" vertical="center"/>
    </xf>
    <xf numFmtId="4" fontId="78" fillId="58"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0" fontId="77" fillId="59" borderId="129">
      <alignment horizontal="right" vertical="center"/>
    </xf>
    <xf numFmtId="0" fontId="96" fillId="81" borderId="126" applyNumberFormat="0" applyAlignment="0" applyProtection="0"/>
    <xf numFmtId="0" fontId="92" fillId="81" borderId="125" applyNumberFormat="0" applyAlignment="0" applyProtection="0"/>
    <xf numFmtId="4" fontId="47" fillId="0" borderId="129">
      <alignment horizontal="right" vertical="center"/>
    </xf>
    <xf numFmtId="0" fontId="102" fillId="68"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77" fillId="59" borderId="129">
      <alignment horizontal="right" vertical="center"/>
    </xf>
    <xf numFmtId="0" fontId="47" fillId="0" borderId="129">
      <alignment horizontal="right" vertical="center"/>
    </xf>
    <xf numFmtId="0" fontId="92" fillId="81" borderId="125" applyNumberFormat="0" applyAlignment="0" applyProtection="0"/>
    <xf numFmtId="0" fontId="102" fillId="68"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77" fillId="59" borderId="129">
      <alignment horizontal="right" vertical="center"/>
    </xf>
    <xf numFmtId="0" fontId="77" fillId="59" borderId="129">
      <alignment horizontal="right" vertical="center"/>
    </xf>
    <xf numFmtId="0" fontId="102" fillId="68" borderId="126" applyNumberFormat="0" applyAlignment="0" applyProtection="0"/>
    <xf numFmtId="0" fontId="87" fillId="84" borderId="128" applyNumberFormat="0" applyFont="0" applyAlignment="0" applyProtection="0"/>
    <xf numFmtId="0" fontId="92" fillId="81" borderId="125" applyNumberFormat="0" applyAlignment="0" applyProtection="0"/>
    <xf numFmtId="49" fontId="76" fillId="0" borderId="129" applyNumberFormat="0" applyFill="0" applyBorder="0" applyProtection="0">
      <alignment horizontal="left" vertical="center"/>
    </xf>
    <xf numFmtId="0" fontId="77" fillId="58" borderId="129">
      <alignment horizontal="right" vertical="center"/>
    </xf>
    <xf numFmtId="0" fontId="104"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77" fillId="58" borderId="129">
      <alignment horizontal="right" vertical="center"/>
    </xf>
    <xf numFmtId="0" fontId="102" fillId="68" borderId="126" applyNumberFormat="0" applyAlignment="0" applyProtection="0"/>
    <xf numFmtId="0" fontId="103" fillId="0" borderId="127" applyNumberFormat="0" applyFill="0" applyAlignment="0" applyProtection="0"/>
    <xf numFmtId="0" fontId="95"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78" fillId="58" borderId="129">
      <alignment horizontal="right" vertical="center"/>
    </xf>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95" fillId="81" borderId="126" applyNumberFormat="0" applyAlignment="0" applyProtection="0"/>
    <xf numFmtId="0" fontId="92" fillId="81" borderId="125"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95"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101" fillId="68" borderId="126" applyNumberFormat="0" applyAlignment="0" applyProtection="0"/>
    <xf numFmtId="0" fontId="101" fillId="68"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49" fontId="76" fillId="0" borderId="129" applyNumberFormat="0" applyFill="0" applyBorder="0" applyProtection="0">
      <alignment horizontal="left" vertical="center"/>
    </xf>
    <xf numFmtId="0" fontId="92" fillId="81" borderId="125" applyNumberFormat="0" applyAlignment="0" applyProtection="0"/>
    <xf numFmtId="0" fontId="101" fillId="68" borderId="126" applyNumberFormat="0" applyAlignment="0" applyProtection="0"/>
    <xf numFmtId="0" fontId="10" fillId="84" borderId="128" applyNumberFormat="0" applyFont="0" applyAlignment="0" applyProtection="0"/>
    <xf numFmtId="0" fontId="102" fillId="68" borderId="126" applyNumberFormat="0" applyAlignment="0" applyProtection="0"/>
    <xf numFmtId="0" fontId="77" fillId="59" borderId="129">
      <alignment horizontal="right" vertical="center"/>
    </xf>
    <xf numFmtId="0" fontId="10" fillId="84" borderId="128" applyNumberFormat="0" applyFont="0" applyAlignment="0" applyProtection="0"/>
    <xf numFmtId="0" fontId="103" fillId="0" borderId="127" applyNumberFormat="0" applyFill="0" applyAlignment="0" applyProtection="0"/>
    <xf numFmtId="0" fontId="78" fillId="58" borderId="129">
      <alignment horizontal="right" vertical="center"/>
    </xf>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96" fillId="81" borderId="126" applyNumberFormat="0" applyAlignment="0" applyProtection="0"/>
    <xf numFmtId="4" fontId="78" fillId="58" borderId="129">
      <alignment horizontal="right" vertical="center"/>
    </xf>
    <xf numFmtId="0" fontId="47" fillId="61" borderId="129"/>
    <xf numFmtId="0" fontId="96" fillId="81" borderId="126" applyNumberFormat="0" applyAlignment="0" applyProtection="0"/>
    <xf numFmtId="0" fontId="92" fillId="81" borderId="125" applyNumberFormat="0" applyAlignment="0" applyProtection="0"/>
    <xf numFmtId="49" fontId="47" fillId="0" borderId="129" applyNumberFormat="0" applyFont="0" applyFill="0" applyBorder="0" applyProtection="0">
      <alignment horizontal="left" vertical="center" indent="2"/>
    </xf>
    <xf numFmtId="0" fontId="95" fillId="81" borderId="126" applyNumberFormat="0" applyAlignment="0" applyProtection="0"/>
    <xf numFmtId="0" fontId="91"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0" fontId="91" fillId="81" borderId="125" applyNumberFormat="0" applyAlignment="0" applyProtection="0"/>
    <xf numFmtId="0" fontId="104" fillId="0" borderId="127" applyNumberFormat="0" applyFill="0" applyAlignment="0" applyProtection="0"/>
    <xf numFmtId="4" fontId="77" fillId="59" borderId="129">
      <alignment horizontal="right" vertical="center"/>
    </xf>
    <xf numFmtId="0" fontId="102" fillId="68" borderId="126" applyNumberFormat="0" applyAlignment="0" applyProtection="0"/>
    <xf numFmtId="0" fontId="47" fillId="0" borderId="129" applyNumberFormat="0" applyFill="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1" fillId="68" borderId="126" applyNumberFormat="0" applyAlignment="0" applyProtection="0"/>
    <xf numFmtId="0" fontId="102" fillId="68" borderId="126" applyNumberFormat="0" applyAlignment="0" applyProtection="0"/>
    <xf numFmtId="0" fontId="91" fillId="81" borderId="125" applyNumberFormat="0" applyAlignment="0" applyProtection="0"/>
    <xf numFmtId="0" fontId="103" fillId="0" borderId="127" applyNumberFormat="0" applyFill="0" applyAlignment="0" applyProtection="0"/>
    <xf numFmtId="0" fontId="78" fillId="58" borderId="129">
      <alignment horizontal="right" vertical="center"/>
    </xf>
    <xf numFmtId="0" fontId="92" fillId="81" borderId="125" applyNumberFormat="0" applyAlignment="0" applyProtection="0"/>
    <xf numFmtId="0" fontId="91" fillId="81" borderId="125" applyNumberFormat="0" applyAlignment="0" applyProtection="0"/>
    <xf numFmtId="0" fontId="77" fillId="59" borderId="129">
      <alignment horizontal="right" vertical="center"/>
    </xf>
    <xf numFmtId="0" fontId="102" fillId="68" borderId="126" applyNumberFormat="0" applyAlignment="0" applyProtection="0"/>
    <xf numFmtId="0" fontId="91" fillId="81" borderId="125" applyNumberFormat="0" applyAlignment="0" applyProtection="0"/>
    <xf numFmtId="0" fontId="96" fillId="81" borderId="126" applyNumberFormat="0" applyAlignment="0" applyProtection="0"/>
    <xf numFmtId="171" fontId="47" fillId="62" borderId="129" applyNumberFormat="0" applyFont="0" applyBorder="0" applyAlignment="0" applyProtection="0">
      <alignment horizontal="right" vertical="center"/>
    </xf>
    <xf numFmtId="0" fontId="104"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96"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4" fontId="77" fillId="59" borderId="129">
      <alignment horizontal="right" vertical="center"/>
    </xf>
    <xf numFmtId="0" fontId="104" fillId="0" borderId="127" applyNumberFormat="0" applyFill="0" applyAlignment="0" applyProtection="0"/>
    <xf numFmtId="0" fontId="87" fillId="84" borderId="128" applyNumberFormat="0" applyFont="0" applyAlignment="0" applyProtection="0"/>
    <xf numFmtId="0" fontId="102"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10" fillId="84" borderId="128" applyNumberFormat="0" applyFont="0" applyAlignment="0" applyProtection="0"/>
    <xf numFmtId="4" fontId="77" fillId="58" borderId="129">
      <alignment horizontal="right" vertical="center"/>
    </xf>
    <xf numFmtId="0" fontId="101" fillId="68" borderId="126" applyNumberFormat="0" applyAlignment="0" applyProtection="0"/>
    <xf numFmtId="0" fontId="101" fillId="68"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6" fillId="81" borderId="126" applyNumberFormat="0" applyAlignment="0" applyProtection="0"/>
    <xf numFmtId="0" fontId="95" fillId="81" borderId="126" applyNumberFormat="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0" fontId="103"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4" fontId="77" fillId="59" borderId="129">
      <alignment horizontal="right" vertical="center"/>
    </xf>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4" fontId="77" fillId="58" borderId="129">
      <alignment horizontal="right" vertical="center"/>
    </xf>
    <xf numFmtId="0" fontId="77" fillId="59" borderId="129">
      <alignment horizontal="right" vertical="center"/>
    </xf>
    <xf numFmtId="0" fontId="10" fillId="84" borderId="128" applyNumberFormat="0" applyFont="0" applyAlignment="0" applyProtection="0"/>
    <xf numFmtId="0" fontId="92" fillId="81" borderId="125" applyNumberFormat="0" applyAlignment="0" applyProtection="0"/>
    <xf numFmtId="0" fontId="95"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10" fillId="84" borderId="128" applyNumberFormat="0" applyFont="0" applyAlignment="0" applyProtection="0"/>
    <xf numFmtId="0" fontId="101" fillId="68" borderId="126" applyNumberFormat="0" applyAlignment="0" applyProtection="0"/>
    <xf numFmtId="0" fontId="95" fillId="81" borderId="126" applyNumberFormat="0" applyAlignment="0" applyProtection="0"/>
    <xf numFmtId="0" fontId="87" fillId="84" borderId="128" applyNumberFormat="0" applyFont="0" applyAlignment="0" applyProtection="0"/>
    <xf numFmtId="0" fontId="95" fillId="81" borderId="126" applyNumberFormat="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102" fillId="68"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95" fillId="81" borderId="126" applyNumberFormat="0" applyAlignment="0" applyProtection="0"/>
    <xf numFmtId="0" fontId="87" fillId="84" borderId="128" applyNumberFormat="0" applyFont="0" applyAlignment="0" applyProtection="0"/>
    <xf numFmtId="0" fontId="96" fillId="81" borderId="126" applyNumberFormat="0" applyAlignment="0" applyProtection="0"/>
    <xf numFmtId="4" fontId="78" fillId="58" borderId="129">
      <alignment horizontal="right" vertical="center"/>
    </xf>
    <xf numFmtId="0" fontId="92" fillId="81" borderId="125" applyNumberFormat="0" applyAlignment="0" applyProtection="0"/>
    <xf numFmtId="0" fontId="91" fillId="81" borderId="125"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91" fillId="81" borderId="125" applyNumberFormat="0" applyAlignment="0" applyProtection="0"/>
    <xf numFmtId="0" fontId="95" fillId="81" borderId="126" applyNumberFormat="0" applyAlignment="0" applyProtection="0"/>
    <xf numFmtId="0" fontId="101" fillId="68" borderId="126" applyNumberFormat="0" applyAlignment="0" applyProtection="0"/>
    <xf numFmtId="0" fontId="77" fillId="59" borderId="129">
      <alignment horizontal="right" vertical="center"/>
    </xf>
    <xf numFmtId="4" fontId="78" fillId="58" borderId="129">
      <alignment horizontal="right" vertical="center"/>
    </xf>
    <xf numFmtId="0" fontId="10" fillId="84" borderId="128" applyNumberFormat="0" applyFont="0" applyAlignment="0" applyProtection="0"/>
    <xf numFmtId="0" fontId="96" fillId="81"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103" fillId="0" borderId="127" applyNumberFormat="0" applyFill="0" applyAlignment="0" applyProtection="0"/>
    <xf numFmtId="0" fontId="92" fillId="81" borderId="125" applyNumberFormat="0" applyAlignment="0" applyProtection="0"/>
    <xf numFmtId="0" fontId="101" fillId="68"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103" fillId="0" borderId="127" applyNumberFormat="0" applyFill="0" applyAlignment="0" applyProtection="0"/>
    <xf numFmtId="0" fontId="10" fillId="84" borderId="128" applyNumberFormat="0" applyFont="0" applyAlignment="0" applyProtection="0"/>
    <xf numFmtId="0" fontId="104" fillId="0" borderId="127" applyNumberFormat="0" applyFill="0" applyAlignment="0" applyProtection="0"/>
    <xf numFmtId="0" fontId="103" fillId="0" borderId="127" applyNumberFormat="0" applyFill="0" applyAlignment="0" applyProtection="0"/>
    <xf numFmtId="4" fontId="47" fillId="0" borderId="129" applyFill="0" applyBorder="0" applyProtection="0">
      <alignment horizontal="right" vertical="center"/>
    </xf>
    <xf numFmtId="0" fontId="10" fillId="84" borderId="128" applyNumberFormat="0" applyFont="0" applyAlignment="0" applyProtection="0"/>
    <xf numFmtId="0" fontId="95"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77" fillId="58" borderId="129">
      <alignment horizontal="right" vertical="center"/>
    </xf>
    <xf numFmtId="0" fontId="103" fillId="0" borderId="127" applyNumberFormat="0" applyFill="0" applyAlignment="0" applyProtection="0"/>
    <xf numFmtId="0" fontId="103" fillId="0" borderId="127" applyNumberFormat="0" applyFill="0" applyAlignment="0" applyProtection="0"/>
    <xf numFmtId="0" fontId="91"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77" fillId="59" borderId="129">
      <alignment horizontal="right" vertical="center"/>
    </xf>
    <xf numFmtId="49" fontId="76" fillId="0" borderId="129" applyNumberFormat="0" applyFill="0" applyBorder="0" applyProtection="0">
      <alignment horizontal="left" vertical="center"/>
    </xf>
    <xf numFmtId="0" fontId="104"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4" fontId="77" fillId="58" borderId="129">
      <alignment horizontal="right" vertical="center"/>
    </xf>
    <xf numFmtId="0" fontId="91" fillId="81" borderId="125" applyNumberFormat="0" applyAlignment="0" applyProtection="0"/>
    <xf numFmtId="0" fontId="95" fillId="81"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77" fillId="58" borderId="129">
      <alignment horizontal="right" vertical="center"/>
    </xf>
    <xf numFmtId="4" fontId="77" fillId="59" borderId="129">
      <alignment horizontal="right" vertical="center"/>
    </xf>
    <xf numFmtId="0" fontId="47" fillId="0" borderId="129" applyNumberFormat="0" applyFill="0" applyAlignment="0" applyProtection="0"/>
    <xf numFmtId="0" fontId="95" fillId="81"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103" fillId="0" borderId="127" applyNumberFormat="0" applyFill="0" applyAlignment="0" applyProtection="0"/>
    <xf numFmtId="0" fontId="102" fillId="68" borderId="126" applyNumberFormat="0" applyAlignment="0" applyProtection="0"/>
    <xf numFmtId="0" fontId="91" fillId="81" borderId="125"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77" fillId="59" borderId="129">
      <alignment horizontal="right" vertical="center"/>
    </xf>
    <xf numFmtId="0" fontId="104" fillId="0" borderId="127" applyNumberFormat="0" applyFill="0" applyAlignment="0" applyProtection="0"/>
    <xf numFmtId="0" fontId="77" fillId="58" borderId="129">
      <alignment horizontal="right" vertical="center"/>
    </xf>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10" fillId="84" borderId="128" applyNumberFormat="0" applyFont="0" applyAlignment="0" applyProtection="0"/>
    <xf numFmtId="0" fontId="92" fillId="81" borderId="125" applyNumberFormat="0" applyAlignment="0" applyProtection="0"/>
    <xf numFmtId="0" fontId="104" fillId="0" borderId="127" applyNumberFormat="0" applyFill="0" applyAlignment="0" applyProtection="0"/>
    <xf numFmtId="0" fontId="77" fillId="59" borderId="129">
      <alignment horizontal="right" vertical="center"/>
    </xf>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101" fillId="68" borderId="126" applyNumberFormat="0" applyAlignment="0" applyProtection="0"/>
    <xf numFmtId="0" fontId="91" fillId="81" borderId="125" applyNumberFormat="0" applyAlignment="0" applyProtection="0"/>
    <xf numFmtId="0" fontId="101" fillId="68"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92" fillId="81" borderId="125"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103"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103" fillId="0" borderId="127" applyNumberFormat="0" applyFill="0" applyAlignment="0" applyProtection="0"/>
    <xf numFmtId="0" fontId="92" fillId="81" borderId="125" applyNumberFormat="0" applyAlignment="0" applyProtection="0"/>
    <xf numFmtId="0" fontId="95" fillId="81" borderId="126" applyNumberFormat="0" applyAlignment="0" applyProtection="0"/>
    <xf numFmtId="0" fontId="103" fillId="0" borderId="127" applyNumberFormat="0" applyFill="0" applyAlignment="0" applyProtection="0"/>
    <xf numFmtId="0" fontId="10" fillId="84" borderId="128" applyNumberFormat="0" applyFont="0" applyAlignment="0" applyProtection="0"/>
    <xf numFmtId="0" fontId="96" fillId="81" borderId="126" applyNumberFormat="0" applyAlignment="0" applyProtection="0"/>
    <xf numFmtId="0" fontId="92" fillId="81" borderId="125" applyNumberFormat="0" applyAlignment="0" applyProtection="0"/>
    <xf numFmtId="0" fontId="47" fillId="0" borderId="129" applyNumberFormat="0" applyFill="0" applyAlignment="0" applyProtection="0"/>
    <xf numFmtId="0" fontId="91" fillId="81" borderId="125" applyNumberFormat="0" applyAlignment="0" applyProtection="0"/>
    <xf numFmtId="0" fontId="95" fillId="81" borderId="126" applyNumberFormat="0" applyAlignment="0" applyProtection="0"/>
    <xf numFmtId="0" fontId="87" fillId="84" borderId="128" applyNumberFormat="0" applyFont="0" applyAlignment="0" applyProtection="0"/>
    <xf numFmtId="4" fontId="77" fillId="58" borderId="129">
      <alignment horizontal="right" vertical="center"/>
    </xf>
    <xf numFmtId="0" fontId="104" fillId="0" borderId="127" applyNumberFormat="0" applyFill="0" applyAlignment="0" applyProtection="0"/>
    <xf numFmtId="0" fontId="92" fillId="81" borderId="125" applyNumberFormat="0" applyAlignment="0" applyProtection="0"/>
    <xf numFmtId="0" fontId="95" fillId="81"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10" fillId="84" borderId="128" applyNumberFormat="0" applyFont="0" applyAlignment="0" applyProtection="0"/>
    <xf numFmtId="4" fontId="77" fillId="58" borderId="129">
      <alignment horizontal="right" vertical="center"/>
    </xf>
    <xf numFmtId="0" fontId="95" fillId="81"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102" fillId="68" borderId="126" applyNumberFormat="0" applyAlignment="0" applyProtection="0"/>
    <xf numFmtId="0" fontId="87" fillId="84" borderId="128" applyNumberFormat="0" applyFont="0" applyAlignment="0" applyProtection="0"/>
    <xf numFmtId="0" fontId="92"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87" fillId="84" borderId="128" applyNumberFormat="0" applyFont="0" applyAlignment="0" applyProtection="0"/>
    <xf numFmtId="0" fontId="95" fillId="81"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4" fontId="47" fillId="0" borderId="129" applyFill="0" applyBorder="0" applyProtection="0">
      <alignment horizontal="right" vertical="center"/>
    </xf>
    <xf numFmtId="0" fontId="10" fillId="84" borderId="128" applyNumberFormat="0" applyFont="0" applyAlignment="0" applyProtection="0"/>
    <xf numFmtId="0" fontId="103" fillId="0" borderId="127" applyNumberFormat="0" applyFill="0" applyAlignment="0" applyProtection="0"/>
    <xf numFmtId="49" fontId="47" fillId="0" borderId="129" applyNumberFormat="0" applyFont="0" applyFill="0" applyBorder="0" applyProtection="0">
      <alignment horizontal="left" vertical="center" indent="2"/>
    </xf>
    <xf numFmtId="0" fontId="77" fillId="58" borderId="129">
      <alignment horizontal="right" vertical="center"/>
    </xf>
    <xf numFmtId="0" fontId="103" fillId="0" borderId="127" applyNumberFormat="0" applyFill="0" applyAlignment="0" applyProtection="0"/>
    <xf numFmtId="0" fontId="96" fillId="81" borderId="126" applyNumberFormat="0" applyAlignment="0" applyProtection="0"/>
    <xf numFmtId="0" fontId="78" fillId="58" borderId="129">
      <alignment horizontal="right" vertical="center"/>
    </xf>
    <xf numFmtId="0" fontId="102" fillId="68" borderId="126" applyNumberFormat="0" applyAlignment="0" applyProtection="0"/>
    <xf numFmtId="0" fontId="102" fillId="68" borderId="126" applyNumberFormat="0" applyAlignment="0" applyProtection="0"/>
    <xf numFmtId="0" fontId="91" fillId="81" borderId="125" applyNumberFormat="0" applyAlignment="0" applyProtection="0"/>
    <xf numFmtId="0" fontId="92" fillId="81" borderId="125" applyNumberFormat="0" applyAlignment="0" applyProtection="0"/>
    <xf numFmtId="0" fontId="101"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47" fillId="0" borderId="129">
      <alignment horizontal="right" vertical="center"/>
    </xf>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87" fillId="84" borderId="128" applyNumberFormat="0" applyFont="0" applyAlignment="0" applyProtection="0"/>
    <xf numFmtId="0" fontId="102"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 fillId="84" borderId="128" applyNumberFormat="0" applyFont="0" applyAlignment="0" applyProtection="0"/>
    <xf numFmtId="0" fontId="91" fillId="81" borderId="125" applyNumberFormat="0" applyAlignment="0" applyProtection="0"/>
    <xf numFmtId="0" fontId="47" fillId="0" borderId="129">
      <alignment horizontal="right" vertical="center"/>
    </xf>
    <xf numFmtId="4" fontId="78" fillId="58" borderId="129">
      <alignment horizontal="right" vertical="center"/>
    </xf>
    <xf numFmtId="0" fontId="102" fillId="68" borderId="126" applyNumberFormat="0" applyAlignment="0" applyProtection="0"/>
    <xf numFmtId="0" fontId="95" fillId="81" borderId="126" applyNumberFormat="0" applyAlignment="0" applyProtection="0"/>
    <xf numFmtId="0" fontId="101" fillId="68" borderId="126" applyNumberFormat="0" applyAlignment="0" applyProtection="0"/>
    <xf numFmtId="0" fontId="47" fillId="0" borderId="129" applyNumberFormat="0" applyFill="0" applyAlignment="0" applyProtection="0"/>
    <xf numFmtId="0" fontId="91" fillId="81" borderId="125"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95" fillId="81" borderId="126"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92" fillId="81" borderId="125" applyNumberFormat="0" applyAlignment="0" applyProtection="0"/>
    <xf numFmtId="0" fontId="101" fillId="68" borderId="126" applyNumberFormat="0" applyAlignment="0" applyProtection="0"/>
    <xf numFmtId="0" fontId="96" fillId="81" borderId="126" applyNumberFormat="0" applyAlignment="0" applyProtection="0"/>
    <xf numFmtId="0" fontId="10" fillId="84" borderId="128" applyNumberFormat="0" applyFont="0" applyAlignment="0" applyProtection="0"/>
    <xf numFmtId="0" fontId="92" fillId="81" borderId="125" applyNumberFormat="0" applyAlignment="0" applyProtection="0"/>
    <xf numFmtId="0" fontId="104" fillId="0" borderId="127" applyNumberFormat="0" applyFill="0" applyAlignment="0" applyProtection="0"/>
    <xf numFmtId="0" fontId="96" fillId="81" borderId="126" applyNumberFormat="0" applyAlignment="0" applyProtection="0"/>
    <xf numFmtId="0" fontId="92" fillId="81" borderId="125" applyNumberFormat="0" applyAlignment="0" applyProtection="0"/>
    <xf numFmtId="4" fontId="77" fillId="59" borderId="129">
      <alignment horizontal="right" vertical="center"/>
    </xf>
    <xf numFmtId="0" fontId="96" fillId="81"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4" fontId="77" fillId="58" borderId="129">
      <alignment horizontal="right" vertical="center"/>
    </xf>
    <xf numFmtId="0" fontId="96" fillId="81" borderId="126" applyNumberFormat="0" applyAlignment="0" applyProtection="0"/>
    <xf numFmtId="0" fontId="104" fillId="0" borderId="127" applyNumberFormat="0" applyFill="0" applyAlignment="0" applyProtection="0"/>
    <xf numFmtId="0" fontId="78" fillId="58" borderId="129">
      <alignment horizontal="right" vertical="center"/>
    </xf>
    <xf numFmtId="0" fontId="104" fillId="0" borderId="127" applyNumberFormat="0" applyFill="0" applyAlignment="0" applyProtection="0"/>
    <xf numFmtId="0" fontId="91" fillId="81" borderId="125" applyNumberFormat="0" applyAlignment="0" applyProtection="0"/>
    <xf numFmtId="0" fontId="87" fillId="84" borderId="128" applyNumberFormat="0" applyFont="0" applyAlignment="0" applyProtection="0"/>
    <xf numFmtId="0" fontId="102" fillId="68" borderId="126" applyNumberFormat="0" applyAlignment="0" applyProtection="0"/>
    <xf numFmtId="0" fontId="95" fillId="81" borderId="126" applyNumberFormat="0" applyAlignment="0" applyProtection="0"/>
    <xf numFmtId="0" fontId="101" fillId="68" borderId="126" applyNumberFormat="0" applyAlignment="0" applyProtection="0"/>
    <xf numFmtId="0" fontId="92" fillId="81" borderId="125" applyNumberFormat="0" applyAlignment="0" applyProtection="0"/>
    <xf numFmtId="4" fontId="77" fillId="59" borderId="129">
      <alignment horizontal="right" vertical="center"/>
    </xf>
    <xf numFmtId="0" fontId="104"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10" fillId="84" borderId="128" applyNumberFormat="0" applyFont="0" applyAlignment="0" applyProtection="0"/>
    <xf numFmtId="0" fontId="95" fillId="81" borderId="126" applyNumberFormat="0" applyAlignment="0" applyProtection="0"/>
    <xf numFmtId="49" fontId="76" fillId="0" borderId="129" applyNumberFormat="0" applyFill="0" applyBorder="0" applyProtection="0">
      <alignment horizontal="left" vertical="center"/>
    </xf>
    <xf numFmtId="0" fontId="10" fillId="84" borderId="128" applyNumberFormat="0" applyFont="0" applyAlignment="0" applyProtection="0"/>
    <xf numFmtId="0" fontId="102" fillId="68" borderId="126" applyNumberFormat="0" applyAlignment="0" applyProtection="0"/>
    <xf numFmtId="0" fontId="96" fillId="81" borderId="126" applyNumberFormat="0" applyAlignment="0" applyProtection="0"/>
    <xf numFmtId="4" fontId="77" fillId="58" borderId="129">
      <alignment horizontal="right" vertical="center"/>
    </xf>
    <xf numFmtId="0" fontId="47" fillId="0" borderId="129" applyNumberFormat="0" applyFill="0" applyAlignment="0" applyProtection="0"/>
    <xf numFmtId="0" fontId="102" fillId="68" borderId="126" applyNumberFormat="0" applyAlignment="0" applyProtection="0"/>
    <xf numFmtId="0" fontId="92" fillId="81" borderId="125" applyNumberFormat="0" applyAlignment="0" applyProtection="0"/>
    <xf numFmtId="0" fontId="104" fillId="0" borderId="127" applyNumberFormat="0" applyFill="0" applyAlignment="0" applyProtection="0"/>
    <xf numFmtId="4" fontId="77" fillId="58" borderId="129">
      <alignment horizontal="right" vertical="center"/>
    </xf>
    <xf numFmtId="0" fontId="104"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95" fillId="81" borderId="126" applyNumberFormat="0" applyAlignment="0" applyProtection="0"/>
    <xf numFmtId="0" fontId="78" fillId="58" borderId="129">
      <alignment horizontal="right" vertical="center"/>
    </xf>
    <xf numFmtId="0" fontId="96" fillId="81" borderId="126" applyNumberFormat="0" applyAlignment="0" applyProtection="0"/>
    <xf numFmtId="0" fontId="95" fillId="81" borderId="126" applyNumberFormat="0" applyAlignment="0" applyProtection="0"/>
    <xf numFmtId="0" fontId="87" fillId="84" borderId="128" applyNumberFormat="0" applyFont="0" applyAlignment="0" applyProtection="0"/>
    <xf numFmtId="0" fontId="96" fillId="81" borderId="126" applyNumberFormat="0" applyAlignment="0" applyProtection="0"/>
    <xf numFmtId="4" fontId="77" fillId="59" borderId="129">
      <alignment horizontal="right" vertical="center"/>
    </xf>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96" fillId="81" borderId="126" applyNumberFormat="0" applyAlignment="0" applyProtection="0"/>
    <xf numFmtId="171" fontId="47" fillId="62" borderId="129" applyNumberFormat="0" applyFont="0" applyBorder="0" applyAlignment="0" applyProtection="0">
      <alignment horizontal="right" vertical="center"/>
    </xf>
    <xf numFmtId="0" fontId="87" fillId="84" borderId="128" applyNumberFormat="0" applyFon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87" fillId="84" borderId="128" applyNumberFormat="0" applyFont="0" applyAlignment="0" applyProtection="0"/>
    <xf numFmtId="0" fontId="95"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92" fillId="81" borderId="125" applyNumberFormat="0" applyAlignment="0" applyProtection="0"/>
    <xf numFmtId="4" fontId="47" fillId="61" borderId="129"/>
    <xf numFmtId="0" fontId="77" fillId="59" borderId="129">
      <alignment horizontal="right" vertical="center"/>
    </xf>
    <xf numFmtId="0" fontId="95" fillId="81" borderId="126" applyNumberFormat="0" applyAlignment="0" applyProtection="0"/>
    <xf numFmtId="49" fontId="47" fillId="0" borderId="129" applyNumberFormat="0" applyFont="0" applyFill="0" applyBorder="0" applyProtection="0">
      <alignment horizontal="left" vertical="center" indent="2"/>
    </xf>
    <xf numFmtId="0" fontId="91" fillId="81" borderId="125" applyNumberFormat="0" applyAlignment="0" applyProtection="0"/>
    <xf numFmtId="0" fontId="10" fillId="84" borderId="128" applyNumberFormat="0" applyFont="0" applyAlignment="0" applyProtection="0"/>
    <xf numFmtId="0" fontId="101" fillId="68" borderId="126" applyNumberFormat="0" applyAlignment="0" applyProtection="0"/>
    <xf numFmtId="0" fontId="47" fillId="0" borderId="129" applyNumberFormat="0" applyFill="0" applyAlignment="0" applyProtection="0"/>
    <xf numFmtId="0" fontId="95" fillId="81" borderId="126" applyNumberFormat="0" applyAlignment="0" applyProtection="0"/>
    <xf numFmtId="0" fontId="102" fillId="68" borderId="126" applyNumberFormat="0" applyAlignment="0" applyProtection="0"/>
    <xf numFmtId="0" fontId="77" fillId="58" borderId="129">
      <alignment horizontal="right" vertical="center"/>
    </xf>
    <xf numFmtId="0" fontId="103"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91" fillId="81" borderId="125" applyNumberFormat="0" applyAlignment="0" applyProtection="0"/>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102" fillId="68" borderId="126" applyNumberFormat="0" applyAlignment="0" applyProtection="0"/>
    <xf numFmtId="0" fontId="101" fillId="68" borderId="126" applyNumberFormat="0" applyAlignment="0" applyProtection="0"/>
    <xf numFmtId="0" fontId="87" fillId="84" borderId="128" applyNumberFormat="0" applyFont="0" applyAlignment="0" applyProtection="0"/>
    <xf numFmtId="0" fontId="92" fillId="81" borderId="125" applyNumberFormat="0" applyAlignment="0" applyProtection="0"/>
    <xf numFmtId="0" fontId="102"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104" fillId="0" borderId="127" applyNumberFormat="0" applyFill="0" applyAlignment="0" applyProtection="0"/>
    <xf numFmtId="4" fontId="77" fillId="59" borderId="129">
      <alignment horizontal="right" vertical="center"/>
    </xf>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4" fontId="77" fillId="59" borderId="129">
      <alignment horizontal="right" vertical="center"/>
    </xf>
    <xf numFmtId="0" fontId="96" fillId="81" borderId="126" applyNumberFormat="0" applyAlignment="0" applyProtection="0"/>
    <xf numFmtId="0" fontId="104" fillId="0" borderId="127" applyNumberFormat="0" applyFill="0" applyAlignment="0" applyProtection="0"/>
    <xf numFmtId="0" fontId="47" fillId="0" borderId="129">
      <alignment horizontal="right" vertical="center"/>
    </xf>
    <xf numFmtId="4" fontId="47" fillId="0" borderId="129">
      <alignment horizontal="right" vertical="center"/>
    </xf>
    <xf numFmtId="0" fontId="101" fillId="68" borderId="126" applyNumberFormat="0" applyAlignment="0" applyProtection="0"/>
    <xf numFmtId="0" fontId="101" fillId="68" borderId="126" applyNumberFormat="0" applyAlignment="0" applyProtection="0"/>
    <xf numFmtId="4" fontId="47" fillId="0" borderId="129">
      <alignment horizontal="right" vertical="center"/>
    </xf>
    <xf numFmtId="0" fontId="87" fillId="84" borderId="128" applyNumberFormat="0" applyFont="0" applyAlignment="0" applyProtection="0"/>
    <xf numFmtId="0" fontId="47" fillId="0" borderId="129" applyNumberFormat="0" applyFill="0" applyAlignment="0" applyProtection="0"/>
    <xf numFmtId="0" fontId="87" fillId="84" borderId="128" applyNumberFormat="0" applyFont="0" applyAlignment="0" applyProtection="0"/>
    <xf numFmtId="0" fontId="102" fillId="68" borderId="126" applyNumberFormat="0" applyAlignment="0" applyProtection="0"/>
    <xf numFmtId="4" fontId="47" fillId="61" borderId="129"/>
    <xf numFmtId="0" fontId="77" fillId="59" borderId="129">
      <alignment horizontal="right" vertical="center"/>
    </xf>
    <xf numFmtId="0" fontId="96" fillId="81" borderId="126" applyNumberFormat="0" applyAlignment="0" applyProtection="0"/>
    <xf numFmtId="4" fontId="77" fillId="59" borderId="129">
      <alignment horizontal="right" vertical="center"/>
    </xf>
    <xf numFmtId="0" fontId="92" fillId="81" borderId="125" applyNumberFormat="0" applyAlignment="0" applyProtection="0"/>
    <xf numFmtId="4" fontId="47" fillId="61" borderId="129"/>
    <xf numFmtId="0" fontId="101" fillId="68" borderId="126" applyNumberFormat="0" applyAlignment="0" applyProtection="0"/>
    <xf numFmtId="0" fontId="96" fillId="81" borderId="126" applyNumberFormat="0" applyAlignment="0" applyProtection="0"/>
    <xf numFmtId="0" fontId="77" fillId="59" borderId="129">
      <alignment horizontal="right" vertical="center"/>
    </xf>
    <xf numFmtId="0" fontId="102" fillId="68"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77" fillId="59" borderId="129">
      <alignment horizontal="right" vertical="center"/>
    </xf>
    <xf numFmtId="0" fontId="77" fillId="59" borderId="129">
      <alignment horizontal="right" vertical="center"/>
    </xf>
    <xf numFmtId="0" fontId="103" fillId="0" borderId="127" applyNumberFormat="0" applyFill="0" applyAlignment="0" applyProtection="0"/>
    <xf numFmtId="0" fontId="101" fillId="68" borderId="126" applyNumberFormat="0" applyAlignment="0" applyProtection="0"/>
    <xf numFmtId="0" fontId="91" fillId="81" borderId="125" applyNumberFormat="0" applyAlignment="0" applyProtection="0"/>
    <xf numFmtId="0" fontId="96"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95" fillId="81" borderId="126"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4" fontId="78" fillId="58" borderId="129">
      <alignment horizontal="right" vertical="center"/>
    </xf>
    <xf numFmtId="0" fontId="102" fillId="68" borderId="126" applyNumberFormat="0" applyAlignment="0" applyProtection="0"/>
    <xf numFmtId="0" fontId="77" fillId="58" borderId="129">
      <alignment horizontal="right" vertical="center"/>
    </xf>
    <xf numFmtId="4" fontId="78" fillId="58" borderId="129">
      <alignment horizontal="right" vertical="center"/>
    </xf>
    <xf numFmtId="0" fontId="101" fillId="68" borderId="126" applyNumberFormat="0" applyAlignment="0" applyProtection="0"/>
    <xf numFmtId="0" fontId="95" fillId="81" borderId="126" applyNumberFormat="0" applyAlignment="0" applyProtection="0"/>
    <xf numFmtId="0" fontId="102" fillId="68" borderId="126" applyNumberFormat="0" applyAlignment="0" applyProtection="0"/>
    <xf numFmtId="4" fontId="47" fillId="0" borderId="129">
      <alignment horizontal="right" vertical="center"/>
    </xf>
    <xf numFmtId="0" fontId="104"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4" fontId="77" fillId="58" borderId="129">
      <alignment horizontal="right" vertical="center"/>
    </xf>
    <xf numFmtId="0" fontId="102" fillId="68" borderId="126" applyNumberFormat="0" applyAlignment="0" applyProtection="0"/>
    <xf numFmtId="0" fontId="103" fillId="0" borderId="127" applyNumberFormat="0" applyFill="0" applyAlignment="0" applyProtection="0"/>
    <xf numFmtId="0" fontId="10" fillId="84" borderId="128" applyNumberFormat="0" applyFont="0" applyAlignment="0" applyProtection="0"/>
    <xf numFmtId="0" fontId="96" fillId="81" borderId="126" applyNumberFormat="0" applyAlignment="0" applyProtection="0"/>
    <xf numFmtId="0" fontId="95" fillId="81" borderId="126" applyNumberFormat="0" applyAlignment="0" applyProtection="0"/>
    <xf numFmtId="0" fontId="102" fillId="68" borderId="126" applyNumberFormat="0" applyAlignment="0" applyProtection="0"/>
    <xf numFmtId="4" fontId="78" fillId="58" borderId="129">
      <alignment horizontal="right" vertical="center"/>
    </xf>
    <xf numFmtId="0" fontId="87" fillId="84" borderId="128" applyNumberFormat="0" applyFont="0" applyAlignment="0" applyProtection="0"/>
    <xf numFmtId="0" fontId="104"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10" fillId="84" borderId="128" applyNumberFormat="0" applyFont="0" applyAlignment="0" applyProtection="0"/>
    <xf numFmtId="0" fontId="102"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102" fillId="68" borderId="126" applyNumberFormat="0" applyAlignment="0" applyProtection="0"/>
    <xf numFmtId="0" fontId="87" fillId="84" borderId="128" applyNumberFormat="0" applyFont="0" applyAlignment="0" applyProtection="0"/>
    <xf numFmtId="0" fontId="95" fillId="81" borderId="126" applyNumberFormat="0" applyAlignment="0" applyProtection="0"/>
    <xf numFmtId="0" fontId="101"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47" fillId="0" borderId="129" applyNumberFormat="0" applyFill="0" applyAlignment="0" applyProtection="0"/>
    <xf numFmtId="0" fontId="103" fillId="0" borderId="127" applyNumberFormat="0" applyFill="0" applyAlignment="0" applyProtection="0"/>
    <xf numFmtId="4" fontId="47" fillId="0" borderId="129">
      <alignment horizontal="right" vertical="center"/>
    </xf>
    <xf numFmtId="0" fontId="96" fillId="81" borderId="126" applyNumberFormat="0" applyAlignment="0" applyProtection="0"/>
    <xf numFmtId="0" fontId="87" fillId="84" borderId="128" applyNumberFormat="0" applyFont="0" applyAlignment="0" applyProtection="0"/>
    <xf numFmtId="0" fontId="102" fillId="68" borderId="126" applyNumberFormat="0" applyAlignment="0" applyProtection="0"/>
    <xf numFmtId="0" fontId="95" fillId="81" borderId="126" applyNumberFormat="0" applyAlignment="0" applyProtection="0"/>
    <xf numFmtId="0" fontId="47" fillId="61" borderId="129"/>
    <xf numFmtId="0" fontId="96" fillId="81" borderId="126" applyNumberFormat="0" applyAlignment="0" applyProtection="0"/>
    <xf numFmtId="0" fontId="92" fillId="81" borderId="125" applyNumberFormat="0" applyAlignment="0" applyProtection="0"/>
    <xf numFmtId="0" fontId="10" fillId="84" borderId="128" applyNumberFormat="0" applyFont="0" applyAlignment="0" applyProtection="0"/>
    <xf numFmtId="4" fontId="77" fillId="59" borderId="129">
      <alignment horizontal="right" vertical="center"/>
    </xf>
    <xf numFmtId="0" fontId="96" fillId="81"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92" fillId="81" borderId="125" applyNumberFormat="0" applyAlignment="0" applyProtection="0"/>
    <xf numFmtId="0" fontId="87" fillId="84" borderId="128" applyNumberFormat="0" applyFont="0" applyAlignment="0" applyProtection="0"/>
    <xf numFmtId="0" fontId="77" fillId="58" borderId="129">
      <alignment horizontal="right" vertical="center"/>
    </xf>
    <xf numFmtId="0" fontId="95" fillId="81" borderId="126" applyNumberFormat="0" applyAlignment="0" applyProtection="0"/>
    <xf numFmtId="0" fontId="87" fillId="84" borderId="128" applyNumberFormat="0" applyFont="0" applyAlignment="0" applyProtection="0"/>
    <xf numFmtId="4" fontId="77" fillId="59" borderId="129">
      <alignment horizontal="right" vertical="center"/>
    </xf>
    <xf numFmtId="0" fontId="104" fillId="0" borderId="127" applyNumberFormat="0" applyFill="0" applyAlignment="0" applyProtection="0"/>
    <xf numFmtId="0" fontId="104" fillId="0" borderId="127" applyNumberFormat="0" applyFill="0" applyAlignment="0" applyProtection="0"/>
    <xf numFmtId="0" fontId="10" fillId="84" borderId="128" applyNumberFormat="0" applyFont="0" applyAlignment="0" applyProtection="0"/>
    <xf numFmtId="4" fontId="77" fillId="58" borderId="129">
      <alignment horizontal="right" vertical="center"/>
    </xf>
    <xf numFmtId="0" fontId="96" fillId="81" borderId="126" applyNumberFormat="0" applyAlignment="0" applyProtection="0"/>
    <xf numFmtId="0" fontId="103" fillId="0" borderId="127" applyNumberFormat="0" applyFill="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10" fillId="84" borderId="128" applyNumberFormat="0" applyFont="0" applyAlignment="0" applyProtection="0"/>
    <xf numFmtId="0" fontId="92" fillId="81" borderId="125" applyNumberFormat="0" applyAlignment="0" applyProtection="0"/>
    <xf numFmtId="0" fontId="95" fillId="81" borderId="126" applyNumberFormat="0" applyAlignment="0" applyProtection="0"/>
    <xf numFmtId="4" fontId="77" fillId="59" borderId="129">
      <alignment horizontal="right" vertical="center"/>
    </xf>
    <xf numFmtId="0" fontId="103" fillId="0" borderId="127" applyNumberFormat="0" applyFill="0" applyAlignment="0" applyProtection="0"/>
    <xf numFmtId="0" fontId="95" fillId="81"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103" fillId="0" borderId="127" applyNumberFormat="0" applyFill="0" applyAlignment="0" applyProtection="0"/>
    <xf numFmtId="49" fontId="47" fillId="0" borderId="129" applyNumberFormat="0" applyFont="0" applyFill="0" applyBorder="0" applyProtection="0">
      <alignment horizontal="left" vertical="center" indent="2"/>
    </xf>
    <xf numFmtId="0" fontId="91" fillId="81" borderId="125" applyNumberFormat="0" applyAlignment="0" applyProtection="0"/>
    <xf numFmtId="0" fontId="92" fillId="81" borderId="125" applyNumberFormat="0" applyAlignment="0" applyProtection="0"/>
    <xf numFmtId="4" fontId="77" fillId="59" borderId="129">
      <alignment horizontal="right" vertical="center"/>
    </xf>
    <xf numFmtId="4" fontId="77" fillId="58" borderId="129">
      <alignment horizontal="right" vertical="center"/>
    </xf>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77" fillId="59" borderId="129">
      <alignment horizontal="right" vertical="center"/>
    </xf>
    <xf numFmtId="0" fontId="102"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101"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 fillId="84" borderId="128" applyNumberFormat="0" applyFont="0" applyAlignment="0" applyProtection="0"/>
    <xf numFmtId="0" fontId="103"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91" fillId="81" borderId="125" applyNumberFormat="0" applyAlignment="0" applyProtection="0"/>
    <xf numFmtId="0" fontId="104" fillId="0" borderId="127" applyNumberFormat="0" applyFill="0" applyAlignment="0" applyProtection="0"/>
    <xf numFmtId="0" fontId="95" fillId="81" borderId="126" applyNumberFormat="0" applyAlignment="0" applyProtection="0"/>
    <xf numFmtId="171" fontId="47" fillId="62" borderId="129" applyNumberFormat="0" applyFont="0" applyBorder="0" applyAlignment="0" applyProtection="0">
      <alignment horizontal="right" vertical="center"/>
    </xf>
    <xf numFmtId="0" fontId="101" fillId="68"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2" fillId="81" borderId="125" applyNumberFormat="0" applyAlignment="0" applyProtection="0"/>
    <xf numFmtId="0" fontId="95" fillId="81" borderId="126" applyNumberFormat="0" applyAlignment="0" applyProtection="0"/>
    <xf numFmtId="0" fontId="102" fillId="68" borderId="126" applyNumberFormat="0" applyAlignment="0" applyProtection="0"/>
    <xf numFmtId="4" fontId="47" fillId="0" borderId="129" applyFill="0" applyBorder="0" applyProtection="0">
      <alignment horizontal="right" vertical="center"/>
    </xf>
    <xf numFmtId="4" fontId="77" fillId="58" borderId="129">
      <alignment horizontal="right" vertical="center"/>
    </xf>
    <xf numFmtId="0" fontId="102" fillId="68" borderId="126" applyNumberFormat="0" applyAlignment="0" applyProtection="0"/>
    <xf numFmtId="0" fontId="102" fillId="68" borderId="126" applyNumberFormat="0" applyAlignment="0" applyProtection="0"/>
    <xf numFmtId="4" fontId="78" fillId="58" borderId="129">
      <alignment horizontal="right" vertical="center"/>
    </xf>
    <xf numFmtId="0" fontId="102"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101" fillId="68" borderId="126" applyNumberFormat="0" applyAlignment="0" applyProtection="0"/>
    <xf numFmtId="0" fontId="92" fillId="81" borderId="125" applyNumberFormat="0" applyAlignment="0" applyProtection="0"/>
    <xf numFmtId="0" fontId="101" fillId="68" borderId="126" applyNumberFormat="0" applyAlignment="0" applyProtection="0"/>
    <xf numFmtId="0" fontId="91" fillId="81" borderId="125" applyNumberFormat="0" applyAlignment="0" applyProtection="0"/>
    <xf numFmtId="0" fontId="92" fillId="81" borderId="125" applyNumberFormat="0" applyAlignment="0" applyProtection="0"/>
    <xf numFmtId="0" fontId="95" fillId="81"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10" fillId="84" borderId="128" applyNumberFormat="0" applyFont="0" applyAlignment="0" applyProtection="0"/>
    <xf numFmtId="0" fontId="101" fillId="68" borderId="126" applyNumberFormat="0" applyAlignment="0" applyProtection="0"/>
    <xf numFmtId="0" fontId="96" fillId="81" borderId="126"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47" fillId="0" borderId="129">
      <alignment horizontal="right" vertical="center"/>
    </xf>
    <xf numFmtId="0" fontId="96" fillId="81"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101" fillId="68"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77" fillId="59" borderId="129">
      <alignment horizontal="right" vertical="center"/>
    </xf>
    <xf numFmtId="0" fontId="91" fillId="81" borderId="125" applyNumberFormat="0" applyAlignment="0" applyProtection="0"/>
    <xf numFmtId="0" fontId="102" fillId="68" borderId="126" applyNumberFormat="0" applyAlignment="0" applyProtection="0"/>
    <xf numFmtId="0" fontId="91" fillId="81" borderId="125" applyNumberFormat="0" applyAlignment="0" applyProtection="0"/>
    <xf numFmtId="0" fontId="87"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102" fillId="68" borderId="126" applyNumberFormat="0" applyAlignment="0" applyProtection="0"/>
    <xf numFmtId="0" fontId="95" fillId="81" borderId="126" applyNumberFormat="0" applyAlignment="0" applyProtection="0"/>
    <xf numFmtId="0" fontId="91" fillId="81" borderId="125" applyNumberFormat="0" applyAlignment="0" applyProtection="0"/>
    <xf numFmtId="4" fontId="77" fillId="59" borderId="129">
      <alignment horizontal="right" vertical="center"/>
    </xf>
    <xf numFmtId="0" fontId="92"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91" fillId="81" borderId="125"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5" fillId="81" borderId="126" applyNumberFormat="0" applyAlignment="0" applyProtection="0"/>
    <xf numFmtId="4" fontId="78" fillId="58" borderId="129">
      <alignment horizontal="right" vertical="center"/>
    </xf>
    <xf numFmtId="0" fontId="102" fillId="68" borderId="126" applyNumberFormat="0" applyAlignment="0" applyProtection="0"/>
    <xf numFmtId="0" fontId="102" fillId="68" borderId="126" applyNumberFormat="0" applyAlignment="0" applyProtection="0"/>
    <xf numFmtId="0" fontId="77" fillId="59" borderId="129">
      <alignment horizontal="right" vertical="center"/>
    </xf>
    <xf numFmtId="4" fontId="77" fillId="59" borderId="129">
      <alignment horizontal="right" vertical="center"/>
    </xf>
    <xf numFmtId="0" fontId="104" fillId="0" borderId="127" applyNumberFormat="0" applyFill="0" applyAlignment="0" applyProtection="0"/>
    <xf numFmtId="0" fontId="103" fillId="0" borderId="127" applyNumberFormat="0" applyFill="0" applyAlignment="0" applyProtection="0"/>
    <xf numFmtId="0" fontId="91" fillId="81" borderId="125" applyNumberFormat="0" applyAlignment="0" applyProtection="0"/>
    <xf numFmtId="4" fontId="77" fillId="59" borderId="129">
      <alignment horizontal="right" vertical="center"/>
    </xf>
    <xf numFmtId="0" fontId="103" fillId="0" borderId="127" applyNumberFormat="0" applyFill="0" applyAlignment="0" applyProtection="0"/>
    <xf numFmtId="0" fontId="87" fillId="84" borderId="128" applyNumberFormat="0" applyFont="0" applyAlignment="0" applyProtection="0"/>
    <xf numFmtId="0" fontId="102" fillId="68" borderId="126" applyNumberFormat="0" applyAlignment="0" applyProtection="0"/>
    <xf numFmtId="0" fontId="91" fillId="81" borderId="125" applyNumberFormat="0" applyAlignment="0" applyProtection="0"/>
    <xf numFmtId="0" fontId="103" fillId="0" borderId="127" applyNumberFormat="0" applyFill="0" applyAlignment="0" applyProtection="0"/>
    <xf numFmtId="4" fontId="77" fillId="59" borderId="129">
      <alignment horizontal="right" vertical="center"/>
    </xf>
    <xf numFmtId="0" fontId="104" fillId="0" borderId="127" applyNumberFormat="0" applyFill="0" applyAlignment="0" applyProtection="0"/>
    <xf numFmtId="4" fontId="78" fillId="58" borderId="129">
      <alignment horizontal="right" vertical="center"/>
    </xf>
    <xf numFmtId="0" fontId="96" fillId="81" borderId="126" applyNumberFormat="0" applyAlignment="0" applyProtection="0"/>
    <xf numFmtId="0" fontId="104" fillId="0" borderId="127" applyNumberFormat="0" applyFill="0" applyAlignment="0" applyProtection="0"/>
    <xf numFmtId="0" fontId="78" fillId="58" borderId="129">
      <alignment horizontal="right" vertical="center"/>
    </xf>
    <xf numFmtId="0" fontId="91" fillId="81" borderId="125" applyNumberFormat="0" applyAlignment="0" applyProtection="0"/>
    <xf numFmtId="0" fontId="102" fillId="68" borderId="126" applyNumberFormat="0" applyAlignment="0" applyProtection="0"/>
    <xf numFmtId="0" fontId="95" fillId="81"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96" fillId="81" borderId="126" applyNumberFormat="0" applyAlignment="0" applyProtection="0"/>
    <xf numFmtId="4" fontId="78" fillId="58" borderId="129">
      <alignment horizontal="right" vertical="center"/>
    </xf>
    <xf numFmtId="0" fontId="103" fillId="0" borderId="127" applyNumberFormat="0" applyFill="0" applyAlignment="0" applyProtection="0"/>
    <xf numFmtId="0" fontId="92" fillId="81" borderId="125" applyNumberFormat="0" applyAlignment="0" applyProtection="0"/>
    <xf numFmtId="4" fontId="78" fillId="58" borderId="129">
      <alignment horizontal="right" vertical="center"/>
    </xf>
    <xf numFmtId="4" fontId="77" fillId="58" borderId="129">
      <alignment horizontal="right" vertical="center"/>
    </xf>
    <xf numFmtId="0" fontId="92" fillId="81" borderId="125" applyNumberFormat="0" applyAlignment="0" applyProtection="0"/>
    <xf numFmtId="0" fontId="103" fillId="0" borderId="127" applyNumberFormat="0" applyFill="0" applyAlignment="0" applyProtection="0"/>
    <xf numFmtId="0" fontId="10" fillId="84" borderId="128" applyNumberFormat="0" applyFont="0" applyAlignment="0" applyProtection="0"/>
    <xf numFmtId="0" fontId="95" fillId="81" borderId="126" applyNumberFormat="0" applyAlignment="0" applyProtection="0"/>
    <xf numFmtId="0" fontId="92" fillId="81" borderId="125" applyNumberFormat="0" applyAlignment="0" applyProtection="0"/>
    <xf numFmtId="0" fontId="77" fillId="59" borderId="129">
      <alignment horizontal="right" vertical="center"/>
    </xf>
    <xf numFmtId="0" fontId="87" fillId="84" borderId="128" applyNumberFormat="0" applyFont="0" applyAlignment="0" applyProtection="0"/>
    <xf numFmtId="0" fontId="101"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77" fillId="59" borderId="129">
      <alignment horizontal="right" vertical="center"/>
    </xf>
    <xf numFmtId="0" fontId="87" fillId="84" borderId="128" applyNumberFormat="0" applyFont="0" applyAlignment="0" applyProtection="0"/>
    <xf numFmtId="0" fontId="102" fillId="68" borderId="126" applyNumberFormat="0" applyAlignment="0" applyProtection="0"/>
    <xf numFmtId="0" fontId="96" fillId="81" borderId="126" applyNumberFormat="0" applyAlignment="0" applyProtection="0"/>
    <xf numFmtId="4" fontId="77" fillId="59" borderId="129">
      <alignment horizontal="right" vertical="center"/>
    </xf>
    <xf numFmtId="0" fontId="103"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01" fillId="68" borderId="126" applyNumberFormat="0" applyAlignment="0" applyProtection="0"/>
    <xf numFmtId="0" fontId="104" fillId="0" borderId="127" applyNumberFormat="0" applyFill="0" applyAlignment="0" applyProtection="0"/>
    <xf numFmtId="0" fontId="10" fillId="84" borderId="128" applyNumberFormat="0" applyFont="0" applyAlignment="0" applyProtection="0"/>
    <xf numFmtId="0" fontId="10" fillId="84" borderId="128" applyNumberFormat="0" applyFont="0" applyAlignment="0" applyProtection="0"/>
    <xf numFmtId="0" fontId="92" fillId="81" borderId="125" applyNumberFormat="0" applyAlignment="0" applyProtection="0"/>
    <xf numFmtId="0" fontId="96" fillId="81" borderId="126" applyNumberFormat="0" applyAlignment="0" applyProtection="0"/>
    <xf numFmtId="0" fontId="102" fillId="68" borderId="126" applyNumberFormat="0" applyAlignment="0" applyProtection="0"/>
    <xf numFmtId="0" fontId="92" fillId="81" borderId="125" applyNumberFormat="0" applyAlignment="0" applyProtection="0"/>
    <xf numFmtId="0" fontId="101" fillId="68" borderId="126" applyNumberFormat="0" applyAlignment="0" applyProtection="0"/>
    <xf numFmtId="4" fontId="77" fillId="59" borderId="129">
      <alignment horizontal="right" vertical="center"/>
    </xf>
    <xf numFmtId="0" fontId="87" fillId="84" borderId="128" applyNumberFormat="0" applyFont="0" applyAlignment="0" applyProtection="0"/>
    <xf numFmtId="0" fontId="103" fillId="0" borderId="127" applyNumberFormat="0" applyFill="0" applyAlignment="0" applyProtection="0"/>
    <xf numFmtId="4" fontId="47" fillId="0" borderId="129">
      <alignment horizontal="right" vertical="center"/>
    </xf>
    <xf numFmtId="0" fontId="102"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92"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77" fillId="58" borderId="129">
      <alignment horizontal="right" vertical="center"/>
    </xf>
    <xf numFmtId="0" fontId="92" fillId="81" borderId="125" applyNumberFormat="0" applyAlignment="0" applyProtection="0"/>
    <xf numFmtId="0" fontId="95"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101" fillId="68" borderId="126" applyNumberFormat="0" applyAlignment="0" applyProtection="0"/>
    <xf numFmtId="0" fontId="91"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87" fillId="84" borderId="128" applyNumberFormat="0" applyFont="0" applyAlignment="0" applyProtection="0"/>
    <xf numFmtId="0" fontId="77" fillId="59" borderId="129">
      <alignment horizontal="right" vertical="center"/>
    </xf>
    <xf numFmtId="0" fontId="91"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77" fillId="58" borderId="129">
      <alignment horizontal="right" vertical="center"/>
    </xf>
    <xf numFmtId="0" fontId="103" fillId="0" borderId="127" applyNumberFormat="0" applyFill="0" applyAlignment="0" applyProtection="0"/>
    <xf numFmtId="0" fontId="91" fillId="81" borderId="125" applyNumberFormat="0" applyAlignment="0" applyProtection="0"/>
    <xf numFmtId="0" fontId="95"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91" fillId="81" borderId="125" applyNumberFormat="0" applyAlignment="0" applyProtection="0"/>
    <xf numFmtId="0" fontId="77" fillId="59" borderId="129">
      <alignment horizontal="right" vertical="center"/>
    </xf>
    <xf numFmtId="0" fontId="92" fillId="81" borderId="125" applyNumberFormat="0" applyAlignment="0" applyProtection="0"/>
    <xf numFmtId="0" fontId="95" fillId="81" borderId="126" applyNumberFormat="0" applyAlignment="0" applyProtection="0"/>
    <xf numFmtId="0" fontId="91" fillId="81" borderId="125" applyNumberFormat="0" applyAlignment="0" applyProtection="0"/>
    <xf numFmtId="0" fontId="101"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102" fillId="68" borderId="126" applyNumberFormat="0" applyAlignment="0" applyProtection="0"/>
    <xf numFmtId="4" fontId="77" fillId="59" borderId="129">
      <alignment horizontal="right" vertical="center"/>
    </xf>
    <xf numFmtId="0" fontId="102" fillId="68" borderId="126" applyNumberFormat="0" applyAlignment="0" applyProtection="0"/>
    <xf numFmtId="0" fontId="133" fillId="0" borderId="129" applyFill="0" applyBorder="0">
      <alignment vertical="center"/>
    </xf>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95" fillId="81" borderId="126" applyNumberFormat="0" applyAlignment="0" applyProtection="0"/>
    <xf numFmtId="0" fontId="103" fillId="0" borderId="127" applyNumberFormat="0" applyFill="0" applyAlignment="0" applyProtection="0"/>
    <xf numFmtId="0" fontId="95"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91" fillId="81" borderId="125" applyNumberFormat="0" applyAlignment="0" applyProtection="0"/>
    <xf numFmtId="0" fontId="87" fillId="84" borderId="128" applyNumberFormat="0" applyFont="0" applyAlignment="0" applyProtection="0"/>
    <xf numFmtId="0" fontId="95" fillId="81" borderId="126" applyNumberFormat="0" applyAlignment="0" applyProtection="0"/>
    <xf numFmtId="0" fontId="102" fillId="68" borderId="126" applyNumberFormat="0" applyAlignment="0" applyProtection="0"/>
    <xf numFmtId="4" fontId="47" fillId="0" borderId="129" applyFill="0" applyBorder="0" applyProtection="0">
      <alignment horizontal="right" vertical="center"/>
    </xf>
    <xf numFmtId="0" fontId="102" fillId="68" borderId="126" applyNumberFormat="0" applyAlignment="0" applyProtection="0"/>
    <xf numFmtId="0" fontId="95" fillId="81" borderId="126" applyNumberFormat="0" applyAlignment="0" applyProtection="0"/>
    <xf numFmtId="4" fontId="77" fillId="58" borderId="129">
      <alignment horizontal="right" vertical="center"/>
    </xf>
    <xf numFmtId="0" fontId="91" fillId="81" borderId="125" applyNumberFormat="0" applyAlignment="0" applyProtection="0"/>
    <xf numFmtId="0" fontId="77" fillId="59" borderId="129">
      <alignment horizontal="right" vertical="center"/>
    </xf>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91" fillId="81" borderId="125"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77" fillId="58" borderId="129">
      <alignment horizontal="right" vertical="center"/>
    </xf>
    <xf numFmtId="0" fontId="96" fillId="81" borderId="126" applyNumberFormat="0" applyAlignment="0" applyProtection="0"/>
    <xf numFmtId="0" fontId="10" fillId="84" borderId="128" applyNumberFormat="0" applyFont="0" applyAlignment="0" applyProtection="0"/>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104" fillId="0" borderId="127" applyNumberFormat="0" applyFill="0" applyAlignment="0" applyProtection="0"/>
    <xf numFmtId="0" fontId="77" fillId="59" borderId="129">
      <alignment horizontal="right" vertical="center"/>
    </xf>
    <xf numFmtId="0" fontId="47" fillId="0" borderId="129">
      <alignment horizontal="right" vertical="center"/>
    </xf>
    <xf numFmtId="0" fontId="96"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87" fillId="84" borderId="128" applyNumberFormat="0" applyFont="0" applyAlignment="0" applyProtection="0"/>
    <xf numFmtId="0" fontId="78" fillId="58" borderId="129">
      <alignment horizontal="right" vertical="center"/>
    </xf>
    <xf numFmtId="0" fontId="10" fillId="84" borderId="128" applyNumberFormat="0" applyFont="0" applyAlignment="0" applyProtection="0"/>
    <xf numFmtId="0" fontId="78" fillId="58" borderId="129">
      <alignment horizontal="right" vertical="center"/>
    </xf>
    <xf numFmtId="0" fontId="10" fillId="84" borderId="128" applyNumberFormat="0" applyFont="0" applyAlignment="0" applyProtection="0"/>
    <xf numFmtId="0" fontId="104"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87" fillId="84" borderId="128" applyNumberFormat="0" applyFont="0" applyAlignment="0" applyProtection="0"/>
    <xf numFmtId="0" fontId="96" fillId="81" borderId="126" applyNumberFormat="0" applyAlignment="0" applyProtection="0"/>
    <xf numFmtId="0" fontId="92" fillId="81" borderId="125" applyNumberFormat="0" applyAlignment="0" applyProtection="0"/>
    <xf numFmtId="49" fontId="76" fillId="0" borderId="129" applyNumberFormat="0" applyFill="0" applyBorder="0" applyProtection="0">
      <alignment horizontal="left" vertical="center"/>
    </xf>
    <xf numFmtId="0" fontId="95" fillId="81"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101" fillId="68" borderId="126" applyNumberFormat="0" applyAlignment="0" applyProtection="0"/>
    <xf numFmtId="0" fontId="96" fillId="81" borderId="126" applyNumberFormat="0" applyAlignment="0" applyProtection="0"/>
    <xf numFmtId="4" fontId="47" fillId="0" borderId="129">
      <alignment horizontal="right" vertical="center"/>
    </xf>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87" fillId="84" borderId="128" applyNumberFormat="0" applyFont="0" applyAlignment="0" applyProtection="0"/>
    <xf numFmtId="0" fontId="92" fillId="81" borderId="125"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92" fillId="81" borderId="125" applyNumberFormat="0" applyAlignment="0" applyProtection="0"/>
    <xf numFmtId="0" fontId="78" fillId="58" borderId="129">
      <alignment horizontal="right" vertical="center"/>
    </xf>
    <xf numFmtId="0" fontId="87" fillId="84" borderId="128" applyNumberFormat="0" applyFont="0" applyAlignment="0" applyProtection="0"/>
    <xf numFmtId="0" fontId="104" fillId="0" borderId="127" applyNumberFormat="0" applyFill="0" applyAlignment="0" applyProtection="0"/>
    <xf numFmtId="0" fontId="103"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78" fillId="58" borderId="129">
      <alignment horizontal="right" vertical="center"/>
    </xf>
    <xf numFmtId="0" fontId="10" fillId="84" borderId="128" applyNumberFormat="0" applyFont="0" applyAlignment="0" applyProtection="0"/>
    <xf numFmtId="0" fontId="95"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4" fontId="77" fillId="59" borderId="129">
      <alignment horizontal="right" vertical="center"/>
    </xf>
    <xf numFmtId="0" fontId="77" fillId="59" borderId="129">
      <alignment horizontal="right" vertical="center"/>
    </xf>
    <xf numFmtId="0" fontId="87" fillId="84" borderId="128" applyNumberFormat="0" applyFont="0" applyAlignment="0" applyProtection="0"/>
    <xf numFmtId="0" fontId="96" fillId="81"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95" fillId="81" borderId="126" applyNumberFormat="0" applyAlignment="0" applyProtection="0"/>
    <xf numFmtId="0" fontId="101" fillId="68" borderId="126" applyNumberFormat="0" applyAlignment="0" applyProtection="0"/>
    <xf numFmtId="0" fontId="91" fillId="81" borderId="125" applyNumberFormat="0" applyAlignment="0" applyProtection="0"/>
    <xf numFmtId="0" fontId="101" fillId="68" borderId="126" applyNumberFormat="0" applyAlignment="0" applyProtection="0"/>
    <xf numFmtId="0" fontId="92" fillId="81" borderId="125" applyNumberFormat="0" applyAlignment="0" applyProtection="0"/>
    <xf numFmtId="0" fontId="103" fillId="0" borderId="127" applyNumberFormat="0" applyFill="0" applyAlignment="0" applyProtection="0"/>
    <xf numFmtId="4" fontId="47" fillId="0" borderId="129" applyFill="0" applyBorder="0" applyProtection="0">
      <alignment horizontal="right" vertical="center"/>
    </xf>
    <xf numFmtId="0" fontId="77" fillId="59" borderId="129">
      <alignment horizontal="right" vertical="center"/>
    </xf>
    <xf numFmtId="0" fontId="77" fillId="58" borderId="129">
      <alignment horizontal="right" vertical="center"/>
    </xf>
    <xf numFmtId="4" fontId="77" fillId="59" borderId="129">
      <alignment horizontal="right" vertical="center"/>
    </xf>
    <xf numFmtId="0" fontId="102"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87" fillId="84" borderId="128" applyNumberFormat="0" applyFont="0" applyAlignment="0" applyProtection="0"/>
    <xf numFmtId="0" fontId="101" fillId="68" borderId="126" applyNumberFormat="0" applyAlignment="0" applyProtection="0"/>
    <xf numFmtId="0" fontId="95" fillId="81" borderId="126" applyNumberFormat="0" applyAlignment="0" applyProtection="0"/>
    <xf numFmtId="0" fontId="92" fillId="81" borderId="125" applyNumberFormat="0" applyAlignment="0" applyProtection="0"/>
    <xf numFmtId="49" fontId="76" fillId="0" borderId="129" applyNumberFormat="0" applyFill="0" applyBorder="0" applyProtection="0">
      <alignment horizontal="left" vertical="center"/>
    </xf>
    <xf numFmtId="4" fontId="77" fillId="58" borderId="129">
      <alignment horizontal="right" vertical="center"/>
    </xf>
    <xf numFmtId="4" fontId="77" fillId="59" borderId="129">
      <alignment horizontal="right" vertical="center"/>
    </xf>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1" fillId="68" borderId="126" applyNumberFormat="0" applyAlignment="0" applyProtection="0"/>
    <xf numFmtId="4" fontId="78" fillId="58" borderId="129">
      <alignment horizontal="right" vertical="center"/>
    </xf>
    <xf numFmtId="0" fontId="103" fillId="0" borderId="127" applyNumberFormat="0" applyFill="0" applyAlignment="0" applyProtection="0"/>
    <xf numFmtId="0" fontId="103" fillId="0" borderId="127" applyNumberFormat="0" applyFill="0" applyAlignment="0" applyProtection="0"/>
    <xf numFmtId="4" fontId="77" fillId="58" borderId="129">
      <alignment horizontal="right" vertical="center"/>
    </xf>
    <xf numFmtId="0" fontId="102" fillId="68" borderId="126" applyNumberFormat="0" applyAlignment="0" applyProtection="0"/>
    <xf numFmtId="0" fontId="104" fillId="0" borderId="127" applyNumberFormat="0" applyFill="0" applyAlignment="0" applyProtection="0"/>
    <xf numFmtId="4" fontId="77" fillId="59" borderId="129">
      <alignment horizontal="right" vertical="center"/>
    </xf>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1" fillId="81" borderId="125" applyNumberFormat="0" applyAlignment="0" applyProtection="0"/>
    <xf numFmtId="0" fontId="47" fillId="0" borderId="129">
      <alignment horizontal="right" vertical="center"/>
    </xf>
    <xf numFmtId="0" fontId="101" fillId="68"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0" fontId="91"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77" fillId="59" borderId="129">
      <alignment horizontal="right" vertical="center"/>
    </xf>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4" fontId="77" fillId="59" borderId="129">
      <alignment horizontal="right" vertical="center"/>
    </xf>
    <xf numFmtId="0" fontId="92"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 fillId="84" borderId="128" applyNumberFormat="0" applyFont="0" applyAlignment="0" applyProtection="0"/>
    <xf numFmtId="4" fontId="77" fillId="59" borderId="129">
      <alignment horizontal="right" vertical="center"/>
    </xf>
    <xf numFmtId="0" fontId="103" fillId="0" borderId="127" applyNumberFormat="0" applyFill="0" applyAlignment="0" applyProtection="0"/>
    <xf numFmtId="4" fontId="77" fillId="58" borderId="129">
      <alignment horizontal="right" vertical="center"/>
    </xf>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77" fillId="59" borderId="129">
      <alignment horizontal="right" vertical="center"/>
    </xf>
    <xf numFmtId="0" fontId="87" fillId="84" borderId="128" applyNumberFormat="0" applyFont="0" applyAlignment="0" applyProtection="0"/>
    <xf numFmtId="0" fontId="96"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95" fillId="81" borderId="126" applyNumberFormat="0" applyAlignment="0" applyProtection="0"/>
    <xf numFmtId="0" fontId="95" fillId="81" borderId="126" applyNumberFormat="0" applyAlignment="0" applyProtection="0"/>
    <xf numFmtId="4" fontId="77" fillId="58" borderId="129">
      <alignment horizontal="right" vertical="center"/>
    </xf>
    <xf numFmtId="4" fontId="77" fillId="59" borderId="129">
      <alignment horizontal="right" vertical="center"/>
    </xf>
    <xf numFmtId="0" fontId="96" fillId="81" borderId="126" applyNumberFormat="0" applyAlignment="0" applyProtection="0"/>
    <xf numFmtId="0" fontId="101" fillId="68" borderId="126" applyNumberFormat="0" applyAlignment="0" applyProtection="0"/>
    <xf numFmtId="4" fontId="77" fillId="59" borderId="129">
      <alignment horizontal="right" vertical="center"/>
    </xf>
    <xf numFmtId="0" fontId="91" fillId="81" borderId="125" applyNumberFormat="0" applyAlignment="0" applyProtection="0"/>
    <xf numFmtId="0" fontId="102" fillId="68" borderId="126" applyNumberFormat="0" applyAlignment="0" applyProtection="0"/>
    <xf numFmtId="0" fontId="77" fillId="58" borderId="129">
      <alignment horizontal="right" vertical="center"/>
    </xf>
    <xf numFmtId="0" fontId="96" fillId="81" borderId="126" applyNumberFormat="0" applyAlignment="0" applyProtection="0"/>
    <xf numFmtId="0" fontId="91" fillId="81" borderId="125" applyNumberFormat="0" applyAlignment="0" applyProtection="0"/>
    <xf numFmtId="4" fontId="77" fillId="58" borderId="129">
      <alignment horizontal="right" vertical="center"/>
    </xf>
    <xf numFmtId="0" fontId="102" fillId="68" borderId="126" applyNumberFormat="0" applyAlignment="0" applyProtection="0"/>
    <xf numFmtId="0" fontId="91" fillId="81" borderId="125" applyNumberFormat="0" applyAlignment="0" applyProtection="0"/>
    <xf numFmtId="0" fontId="87" fillId="84" borderId="128" applyNumberFormat="0" applyFont="0" applyAlignment="0" applyProtection="0"/>
    <xf numFmtId="0" fontId="102" fillId="68" borderId="126" applyNumberFormat="0" applyAlignment="0" applyProtection="0"/>
    <xf numFmtId="0" fontId="102" fillId="68" borderId="126" applyNumberFormat="0" applyAlignment="0" applyProtection="0"/>
    <xf numFmtId="0" fontId="78" fillId="58" borderId="129">
      <alignment horizontal="right" vertical="center"/>
    </xf>
    <xf numFmtId="0" fontId="91"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10" fillId="84" borderId="128" applyNumberFormat="0" applyFont="0" applyAlignment="0" applyProtection="0"/>
    <xf numFmtId="0" fontId="103"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78" fillId="58" borderId="129">
      <alignment horizontal="right" vertical="center"/>
    </xf>
    <xf numFmtId="0" fontId="102" fillId="68" borderId="126" applyNumberFormat="0" applyAlignment="0" applyProtection="0"/>
    <xf numFmtId="0" fontId="91" fillId="81" borderId="125" applyNumberFormat="0" applyAlignment="0" applyProtection="0"/>
    <xf numFmtId="0" fontId="103" fillId="0" borderId="127" applyNumberFormat="0" applyFill="0" applyAlignment="0" applyProtection="0"/>
    <xf numFmtId="0" fontId="92" fillId="81" borderId="125" applyNumberFormat="0" applyAlignment="0" applyProtection="0"/>
    <xf numFmtId="0" fontId="78" fillId="58" borderId="129">
      <alignment horizontal="right" vertical="center"/>
    </xf>
    <xf numFmtId="0" fontId="92"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103" fillId="0" borderId="127" applyNumberFormat="0" applyFill="0" applyAlignment="0" applyProtection="0"/>
    <xf numFmtId="0" fontId="10" fillId="84" borderId="128" applyNumberFormat="0" applyFont="0" applyAlignment="0" applyProtection="0"/>
    <xf numFmtId="0" fontId="95" fillId="81" borderId="126" applyNumberFormat="0" applyAlignment="0" applyProtection="0"/>
    <xf numFmtId="0" fontId="96" fillId="81" borderId="126" applyNumberFormat="0" applyAlignment="0" applyProtection="0"/>
    <xf numFmtId="0" fontId="91" fillId="81" borderId="125" applyNumberFormat="0" applyAlignment="0" applyProtection="0"/>
    <xf numFmtId="0" fontId="101" fillId="68" borderId="126" applyNumberFormat="0" applyAlignment="0" applyProtection="0"/>
    <xf numFmtId="4" fontId="47" fillId="0" borderId="129">
      <alignment horizontal="right" vertical="center"/>
    </xf>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95" fillId="81" borderId="126" applyNumberFormat="0" applyAlignment="0" applyProtection="0"/>
    <xf numFmtId="0" fontId="10" fillId="84" borderId="128" applyNumberFormat="0" applyFont="0" applyAlignment="0" applyProtection="0"/>
    <xf numFmtId="0" fontId="10" fillId="84" borderId="128" applyNumberFormat="0" applyFont="0" applyAlignment="0" applyProtection="0"/>
    <xf numFmtId="4" fontId="47" fillId="0" borderId="129" applyFill="0" applyBorder="0" applyProtection="0">
      <alignment horizontal="right" vertical="center"/>
    </xf>
    <xf numFmtId="0" fontId="92" fillId="81" borderId="125" applyNumberFormat="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78" fillId="58" borderId="129">
      <alignment horizontal="right" vertical="center"/>
    </xf>
    <xf numFmtId="0" fontId="102"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1" fillId="68"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77" fillId="58" borderId="129">
      <alignment horizontal="right" vertical="center"/>
    </xf>
    <xf numFmtId="0" fontId="102" fillId="68" borderId="126" applyNumberFormat="0" applyAlignment="0" applyProtection="0"/>
    <xf numFmtId="0" fontId="87" fillId="84" borderId="128" applyNumberFormat="0" applyFont="0" applyAlignment="0" applyProtection="0"/>
    <xf numFmtId="4" fontId="77" fillId="59" borderId="129">
      <alignment horizontal="right" vertical="center"/>
    </xf>
    <xf numFmtId="0" fontId="91" fillId="81" borderId="125" applyNumberFormat="0" applyAlignment="0" applyProtection="0"/>
    <xf numFmtId="0" fontId="92" fillId="81" borderId="125" applyNumberFormat="0" applyAlignment="0" applyProtection="0"/>
    <xf numFmtId="0" fontId="95" fillId="81" borderId="126" applyNumberFormat="0" applyAlignment="0" applyProtection="0"/>
    <xf numFmtId="0" fontId="102" fillId="68" borderId="126" applyNumberFormat="0" applyAlignment="0" applyProtection="0"/>
    <xf numFmtId="0" fontId="47" fillId="0" borderId="129"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101" fillId="68"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1" fillId="81" borderId="125" applyNumberFormat="0" applyAlignment="0" applyProtection="0"/>
    <xf numFmtId="0" fontId="102"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96" fillId="81" borderId="126" applyNumberFormat="0" applyAlignment="0" applyProtection="0"/>
    <xf numFmtId="4" fontId="78" fillId="58" borderId="129">
      <alignment horizontal="right" vertical="center"/>
    </xf>
    <xf numFmtId="0" fontId="47" fillId="0" borderId="129" applyNumberFormat="0" applyFill="0" applyAlignment="0" applyProtection="0"/>
    <xf numFmtId="4" fontId="47" fillId="0" borderId="129" applyFill="0" applyBorder="0" applyProtection="0">
      <alignment horizontal="right" vertical="center"/>
    </xf>
    <xf numFmtId="0" fontId="92" fillId="81" borderId="125"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87" fillId="84" borderId="128" applyNumberFormat="0" applyFont="0" applyAlignment="0" applyProtection="0"/>
    <xf numFmtId="0" fontId="92" fillId="81" borderId="125" applyNumberFormat="0" applyAlignment="0" applyProtection="0"/>
    <xf numFmtId="0" fontId="103" fillId="0" borderId="127" applyNumberFormat="0" applyFill="0" applyAlignment="0" applyProtection="0"/>
    <xf numFmtId="0" fontId="92" fillId="81" borderId="125"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95"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78" fillId="58" borderId="129">
      <alignment horizontal="right" vertical="center"/>
    </xf>
    <xf numFmtId="0" fontId="95"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4" fontId="77" fillId="59" borderId="129">
      <alignment horizontal="right" vertical="center"/>
    </xf>
    <xf numFmtId="0" fontId="91" fillId="81" borderId="125" applyNumberFormat="0" applyAlignment="0" applyProtection="0"/>
    <xf numFmtId="0" fontId="104"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47" fillId="61" borderId="129"/>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1" fillId="81" borderId="125" applyNumberFormat="0" applyAlignment="0" applyProtection="0"/>
    <xf numFmtId="4" fontId="77" fillId="59" borderId="129">
      <alignment horizontal="right" vertical="center"/>
    </xf>
    <xf numFmtId="0" fontId="91" fillId="81" borderId="125" applyNumberFormat="0" applyAlignment="0" applyProtection="0"/>
    <xf numFmtId="0" fontId="78" fillId="58" borderId="129">
      <alignment horizontal="right" vertical="center"/>
    </xf>
    <xf numFmtId="0" fontId="101" fillId="68" borderId="126" applyNumberFormat="0" applyAlignment="0" applyProtection="0"/>
    <xf numFmtId="0" fontId="87"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77" fillId="59" borderId="129">
      <alignment horizontal="right" vertical="center"/>
    </xf>
    <xf numFmtId="0" fontId="10" fillId="84" borderId="128" applyNumberFormat="0" applyFont="0" applyAlignment="0" applyProtection="0"/>
    <xf numFmtId="4" fontId="77" fillId="59" borderId="129">
      <alignment horizontal="right" vertical="center"/>
    </xf>
    <xf numFmtId="0" fontId="104" fillId="0" borderId="127" applyNumberFormat="0" applyFill="0" applyAlignment="0" applyProtection="0"/>
    <xf numFmtId="4" fontId="77" fillId="59" borderId="129">
      <alignment horizontal="right" vertical="center"/>
    </xf>
    <xf numFmtId="4" fontId="77" fillId="59" borderId="129">
      <alignment horizontal="right" vertical="center"/>
    </xf>
    <xf numFmtId="0" fontId="101" fillId="68" borderId="126" applyNumberFormat="0" applyAlignment="0" applyProtection="0"/>
    <xf numFmtId="0" fontId="103" fillId="0" borderId="127" applyNumberFormat="0" applyFill="0" applyAlignment="0" applyProtection="0"/>
    <xf numFmtId="4" fontId="77" fillId="59" borderId="129">
      <alignment horizontal="right" vertical="center"/>
    </xf>
    <xf numFmtId="0" fontId="77" fillId="59" borderId="129">
      <alignment horizontal="right" vertical="center"/>
    </xf>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92" fillId="81" borderId="125" applyNumberFormat="0" applyAlignment="0" applyProtection="0"/>
    <xf numFmtId="0" fontId="87" fillId="84" borderId="128" applyNumberFormat="0" applyFont="0" applyAlignment="0" applyProtection="0"/>
    <xf numFmtId="0" fontId="102" fillId="68" borderId="126" applyNumberFormat="0" applyAlignment="0" applyProtection="0"/>
    <xf numFmtId="0" fontId="95" fillId="81" borderId="126" applyNumberFormat="0" applyAlignment="0" applyProtection="0"/>
    <xf numFmtId="0" fontId="91" fillId="81" borderId="125" applyNumberFormat="0" applyAlignment="0" applyProtection="0"/>
    <xf numFmtId="0" fontId="104" fillId="0" borderId="127" applyNumberFormat="0" applyFill="0" applyAlignment="0" applyProtection="0"/>
    <xf numFmtId="4" fontId="78" fillId="58" borderId="129">
      <alignment horizontal="right" vertical="center"/>
    </xf>
    <xf numFmtId="0" fontId="102" fillId="68" borderId="126" applyNumberFormat="0" applyAlignment="0" applyProtection="0"/>
    <xf numFmtId="0" fontId="92" fillId="81" borderId="125" applyNumberFormat="0" applyAlignment="0" applyProtection="0"/>
    <xf numFmtId="0" fontId="101"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92" fillId="81" borderId="125" applyNumberFormat="0" applyAlignment="0" applyProtection="0"/>
    <xf numFmtId="4" fontId="77" fillId="59" borderId="129">
      <alignment horizontal="right" vertical="center"/>
    </xf>
    <xf numFmtId="0" fontId="103" fillId="0" borderId="127" applyNumberFormat="0" applyFill="0" applyAlignment="0" applyProtection="0"/>
    <xf numFmtId="0" fontId="95" fillId="81" borderId="126" applyNumberFormat="0" applyAlignment="0" applyProtection="0"/>
    <xf numFmtId="0" fontId="95" fillId="81" borderId="126" applyNumberFormat="0" applyAlignment="0" applyProtection="0"/>
    <xf numFmtId="0" fontId="101" fillId="68" borderId="126" applyNumberFormat="0" applyAlignment="0" applyProtection="0"/>
    <xf numFmtId="4" fontId="77" fillId="59" borderId="129">
      <alignment horizontal="right" vertical="center"/>
    </xf>
    <xf numFmtId="0" fontId="96" fillId="81" borderId="126" applyNumberFormat="0" applyAlignment="0" applyProtection="0"/>
    <xf numFmtId="0" fontId="103" fillId="0" borderId="127" applyNumberFormat="0" applyFill="0" applyAlignment="0" applyProtection="0"/>
    <xf numFmtId="0" fontId="95"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77" fillId="59" borderId="129">
      <alignment horizontal="right" vertical="center"/>
    </xf>
    <xf numFmtId="0" fontId="96" fillId="81" borderId="126" applyNumberFormat="0" applyAlignment="0" applyProtection="0"/>
    <xf numFmtId="0" fontId="102" fillId="68" borderId="126" applyNumberFormat="0" applyAlignment="0" applyProtection="0"/>
    <xf numFmtId="0" fontId="47" fillId="0" borderId="129" applyNumberFormat="0" applyFill="0" applyAlignment="0" applyProtection="0"/>
    <xf numFmtId="4" fontId="78" fillId="58" borderId="129">
      <alignment horizontal="right" vertical="center"/>
    </xf>
    <xf numFmtId="0" fontId="78" fillId="58" borderId="129">
      <alignment horizontal="right" vertical="center"/>
    </xf>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 fillId="84" borderId="128" applyNumberFormat="0" applyFont="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96"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92" fillId="81" borderId="125" applyNumberFormat="0" applyAlignment="0" applyProtection="0"/>
    <xf numFmtId="0" fontId="10" fillId="84" borderId="128" applyNumberFormat="0" applyFont="0" applyAlignment="0" applyProtection="0"/>
    <xf numFmtId="4" fontId="77" fillId="59" borderId="129">
      <alignment horizontal="right" vertical="center"/>
    </xf>
    <xf numFmtId="0" fontId="102" fillId="68"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87" fillId="84" borderId="128" applyNumberFormat="0" applyFont="0" applyAlignment="0" applyProtection="0"/>
    <xf numFmtId="0" fontId="102"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95" fillId="81" borderId="126" applyNumberFormat="0" applyAlignment="0" applyProtection="0"/>
    <xf numFmtId="0" fontId="77" fillId="58" borderId="129">
      <alignment horizontal="right" vertical="center"/>
    </xf>
    <xf numFmtId="0" fontId="92" fillId="81" borderId="125" applyNumberFormat="0" applyAlignment="0" applyProtection="0"/>
    <xf numFmtId="4" fontId="78" fillId="58" borderId="129">
      <alignment horizontal="right" vertical="center"/>
    </xf>
    <xf numFmtId="0" fontId="87" fillId="84" borderId="128" applyNumberFormat="0" applyFont="0" applyAlignment="0" applyProtection="0"/>
    <xf numFmtId="0" fontId="96"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92" fillId="81" borderId="125"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4" fontId="77" fillId="58" borderId="129">
      <alignment horizontal="right" vertical="center"/>
    </xf>
    <xf numFmtId="0" fontId="101" fillId="68" borderId="126" applyNumberFormat="0" applyAlignment="0" applyProtection="0"/>
    <xf numFmtId="0" fontId="101" fillId="68" borderId="126"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78" fillId="58" borderId="129">
      <alignment horizontal="right" vertical="center"/>
    </xf>
    <xf numFmtId="0" fontId="96"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92" fillId="81" borderId="125"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92" fillId="81" borderId="125" applyNumberFormat="0" applyAlignment="0" applyProtection="0"/>
    <xf numFmtId="4" fontId="78" fillId="58" borderId="129">
      <alignment horizontal="right" vertical="center"/>
    </xf>
    <xf numFmtId="4" fontId="77" fillId="59" borderId="129">
      <alignment horizontal="right" vertical="center"/>
    </xf>
    <xf numFmtId="0" fontId="96" fillId="81" borderId="126"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77" fillId="58" borderId="129">
      <alignment horizontal="right" vertical="center"/>
    </xf>
    <xf numFmtId="0" fontId="95"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78" fillId="58" borderId="129">
      <alignment horizontal="right" vertical="center"/>
    </xf>
    <xf numFmtId="0" fontId="92" fillId="81" borderId="125" applyNumberFormat="0" applyAlignment="0" applyProtection="0"/>
    <xf numFmtId="0" fontId="103" fillId="0" borderId="127" applyNumberFormat="0" applyFill="0" applyAlignment="0" applyProtection="0"/>
    <xf numFmtId="0" fontId="78" fillId="58" borderId="129">
      <alignment horizontal="right" vertical="center"/>
    </xf>
    <xf numFmtId="0" fontId="95"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91"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4" fontId="78" fillId="58" borderId="129">
      <alignment horizontal="right" vertical="center"/>
    </xf>
    <xf numFmtId="0" fontId="102" fillId="68" borderId="126" applyNumberFormat="0" applyAlignment="0" applyProtection="0"/>
    <xf numFmtId="49" fontId="76" fillId="0" borderId="129" applyNumberFormat="0" applyFill="0" applyBorder="0" applyProtection="0">
      <alignment horizontal="left" vertical="center"/>
    </xf>
    <xf numFmtId="0" fontId="10" fillId="84" borderId="128" applyNumberFormat="0" applyFont="0" applyAlignment="0" applyProtection="0"/>
    <xf numFmtId="0" fontId="87" fillId="84" borderId="128" applyNumberFormat="0" applyFont="0" applyAlignment="0" applyProtection="0"/>
    <xf numFmtId="0" fontId="95" fillId="81" borderId="126" applyNumberFormat="0" applyAlignment="0" applyProtection="0"/>
    <xf numFmtId="0" fontId="101" fillId="68" borderId="126" applyNumberFormat="0" applyAlignment="0" applyProtection="0"/>
    <xf numFmtId="0" fontId="87" fillId="84" borderId="128" applyNumberFormat="0" applyFont="0" applyAlignment="0" applyProtection="0"/>
    <xf numFmtId="0" fontId="92"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47" fillId="0" borderId="129">
      <alignment horizontal="right" vertical="center"/>
    </xf>
    <xf numFmtId="0" fontId="103"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0" fontId="95" fillId="81"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4" fontId="47" fillId="0" borderId="129">
      <alignment horizontal="right" vertical="center"/>
    </xf>
    <xf numFmtId="0" fontId="95"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4" fontId="78" fillId="58" borderId="129">
      <alignment horizontal="right" vertical="center"/>
    </xf>
    <xf numFmtId="0" fontId="87" fillId="84" borderId="128" applyNumberFormat="0" applyFont="0" applyAlignment="0" applyProtection="0"/>
    <xf numFmtId="0" fontId="101" fillId="68"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92" fillId="81" borderId="125" applyNumberFormat="0" applyAlignment="0" applyProtection="0"/>
    <xf numFmtId="0" fontId="77" fillId="59" borderId="129">
      <alignment horizontal="right" vertical="center"/>
    </xf>
    <xf numFmtId="0" fontId="92" fillId="81" borderId="125" applyNumberFormat="0" applyAlignment="0" applyProtection="0"/>
    <xf numFmtId="0" fontId="103" fillId="0" borderId="127" applyNumberFormat="0" applyFill="0" applyAlignment="0" applyProtection="0"/>
    <xf numFmtId="0" fontId="92" fillId="81" borderId="125" applyNumberFormat="0" applyAlignment="0" applyProtection="0"/>
    <xf numFmtId="0" fontId="92" fillId="81" borderId="125" applyNumberFormat="0" applyAlignment="0" applyProtection="0"/>
    <xf numFmtId="0" fontId="101"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5" fillId="81" borderId="126" applyNumberFormat="0" applyAlignment="0" applyProtection="0"/>
    <xf numFmtId="0" fontId="77" fillId="59" borderId="129">
      <alignment horizontal="right" vertical="center"/>
    </xf>
    <xf numFmtId="0" fontId="95" fillId="81" borderId="126" applyNumberFormat="0" applyAlignment="0" applyProtection="0"/>
    <xf numFmtId="0" fontId="102" fillId="68" borderId="126" applyNumberFormat="0" applyAlignment="0" applyProtection="0"/>
    <xf numFmtId="0" fontId="10" fillId="84" borderId="128" applyNumberFormat="0" applyFont="0" applyAlignment="0" applyProtection="0"/>
    <xf numFmtId="0" fontId="102" fillId="68" borderId="126" applyNumberFormat="0" applyAlignment="0" applyProtection="0"/>
    <xf numFmtId="0" fontId="96" fillId="81" borderId="126" applyNumberFormat="0" applyAlignment="0" applyProtection="0"/>
    <xf numFmtId="0" fontId="77" fillId="59" borderId="129">
      <alignment horizontal="right" vertical="center"/>
    </xf>
    <xf numFmtId="0" fontId="96" fillId="81"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78" fillId="58" borderId="129">
      <alignment horizontal="right" vertical="center"/>
    </xf>
    <xf numFmtId="0" fontId="87" fillId="84" borderId="128" applyNumberFormat="0" applyFont="0" applyAlignment="0" applyProtection="0"/>
    <xf numFmtId="4" fontId="78" fillId="58" borderId="129">
      <alignment horizontal="right" vertical="center"/>
    </xf>
    <xf numFmtId="0" fontId="10" fillId="84" borderId="128" applyNumberFormat="0" applyFont="0" applyAlignment="0" applyProtection="0"/>
    <xf numFmtId="0" fontId="78" fillId="58" borderId="129">
      <alignment horizontal="right" vertical="center"/>
    </xf>
    <xf numFmtId="0" fontId="95" fillId="81" borderId="126" applyNumberFormat="0" applyAlignment="0" applyProtection="0"/>
    <xf numFmtId="0" fontId="91" fillId="81" borderId="125" applyNumberFormat="0" applyAlignment="0" applyProtection="0"/>
    <xf numFmtId="0" fontId="102" fillId="68"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92" fillId="81" borderId="125" applyNumberFormat="0" applyAlignment="0" applyProtection="0"/>
    <xf numFmtId="0" fontId="103" fillId="0" borderId="127" applyNumberFormat="0" applyFill="0" applyAlignment="0" applyProtection="0"/>
    <xf numFmtId="0" fontId="91" fillId="81" borderId="125" applyNumberFormat="0" applyAlignment="0" applyProtection="0"/>
    <xf numFmtId="0" fontId="101"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4" fontId="77" fillId="59" borderId="129">
      <alignment horizontal="right" vertical="center"/>
    </xf>
    <xf numFmtId="0" fontId="102"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104" fillId="0" borderId="127" applyNumberFormat="0" applyFill="0" applyAlignment="0" applyProtection="0"/>
    <xf numFmtId="4" fontId="77" fillId="58" borderId="129">
      <alignment horizontal="right" vertical="center"/>
    </xf>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95" fillId="81"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78" fillId="58" borderId="129">
      <alignment horizontal="right" vertical="center"/>
    </xf>
    <xf numFmtId="0" fontId="104" fillId="0" borderId="127" applyNumberFormat="0" applyFill="0" applyAlignment="0" applyProtection="0"/>
    <xf numFmtId="0" fontId="91" fillId="81" borderId="125" applyNumberFormat="0" applyAlignment="0" applyProtection="0"/>
    <xf numFmtId="0" fontId="96" fillId="81" borderId="126" applyNumberFormat="0" applyAlignment="0" applyProtection="0"/>
    <xf numFmtId="0" fontId="87" fillId="84" borderId="128" applyNumberFormat="0" applyFont="0" applyAlignment="0" applyProtection="0"/>
    <xf numFmtId="0" fontId="95" fillId="81" borderId="126" applyNumberFormat="0" applyAlignment="0" applyProtection="0"/>
    <xf numFmtId="0" fontId="92" fillId="81" borderId="125" applyNumberFormat="0" applyAlignment="0" applyProtection="0"/>
    <xf numFmtId="0" fontId="78" fillId="58" borderId="129">
      <alignment horizontal="right" vertical="center"/>
    </xf>
    <xf numFmtId="0" fontId="92" fillId="81" borderId="125" applyNumberFormat="0" applyAlignment="0" applyProtection="0"/>
    <xf numFmtId="4" fontId="77" fillId="58" borderId="129">
      <alignment horizontal="right" vertical="center"/>
    </xf>
    <xf numFmtId="0" fontId="102" fillId="68" borderId="126" applyNumberFormat="0" applyAlignment="0" applyProtection="0"/>
    <xf numFmtId="0" fontId="77" fillId="58" borderId="129">
      <alignment horizontal="right" vertical="center"/>
    </xf>
    <xf numFmtId="0" fontId="92" fillId="81" borderId="125" applyNumberFormat="0" applyAlignment="0" applyProtection="0"/>
    <xf numFmtId="0" fontId="91" fillId="81" borderId="125" applyNumberFormat="0" applyAlignment="0" applyProtection="0"/>
    <xf numFmtId="0" fontId="96" fillId="81" borderId="126" applyNumberFormat="0" applyAlignment="0" applyProtection="0"/>
    <xf numFmtId="0" fontId="101"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101" fillId="68" borderId="126" applyNumberFormat="0" applyAlignment="0" applyProtection="0"/>
    <xf numFmtId="0" fontId="102" fillId="68"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91" fillId="81" borderId="125" applyNumberFormat="0" applyAlignment="0" applyProtection="0"/>
    <xf numFmtId="0" fontId="103" fillId="0" borderId="127" applyNumberFormat="0" applyFill="0" applyAlignment="0" applyProtection="0"/>
    <xf numFmtId="0" fontId="92" fillId="81" borderId="125" applyNumberFormat="0" applyAlignment="0" applyProtection="0"/>
    <xf numFmtId="0" fontId="103"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95"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87" fillId="84" borderId="128" applyNumberFormat="0" applyFont="0" applyAlignment="0" applyProtection="0"/>
    <xf numFmtId="0" fontId="95" fillId="81" borderId="126" applyNumberFormat="0" applyAlignment="0" applyProtection="0"/>
    <xf numFmtId="0" fontId="96" fillId="81" borderId="126"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104" fillId="0" borderId="127" applyNumberFormat="0" applyFill="0" applyAlignment="0" applyProtection="0"/>
    <xf numFmtId="0" fontId="91" fillId="81" borderId="125" applyNumberFormat="0" applyAlignment="0" applyProtection="0"/>
    <xf numFmtId="0" fontId="96" fillId="81" borderId="126" applyNumberFormat="0" applyAlignment="0" applyProtection="0"/>
    <xf numFmtId="0" fontId="91" fillId="81" borderId="125" applyNumberFormat="0" applyAlignment="0" applyProtection="0"/>
    <xf numFmtId="0" fontId="96"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91" fillId="81" borderId="125" applyNumberFormat="0" applyAlignment="0" applyProtection="0"/>
    <xf numFmtId="0" fontId="87" fillId="84" borderId="128" applyNumberFormat="0" applyFont="0" applyAlignment="0" applyProtection="0"/>
    <xf numFmtId="0" fontId="102" fillId="68" borderId="126" applyNumberFormat="0" applyAlignment="0" applyProtection="0"/>
    <xf numFmtId="0" fontId="95" fillId="81" borderId="126" applyNumberFormat="0" applyAlignment="0" applyProtection="0"/>
    <xf numFmtId="0" fontId="101" fillId="68" borderId="126" applyNumberFormat="0" applyAlignment="0" applyProtection="0"/>
    <xf numFmtId="0" fontId="102" fillId="68" borderId="126" applyNumberFormat="0" applyAlignment="0" applyProtection="0"/>
    <xf numFmtId="4" fontId="78" fillId="58" borderId="129">
      <alignment horizontal="right" vertical="center"/>
    </xf>
    <xf numFmtId="0" fontId="91" fillId="81" borderId="125" applyNumberFormat="0" applyAlignment="0" applyProtection="0"/>
    <xf numFmtId="0" fontId="77" fillId="59" borderId="129">
      <alignment horizontal="right" vertical="center"/>
    </xf>
    <xf numFmtId="0" fontId="102" fillId="68" borderId="126" applyNumberFormat="0" applyAlignment="0" applyProtection="0"/>
    <xf numFmtId="4" fontId="77" fillId="58" borderId="129">
      <alignment horizontal="right" vertical="center"/>
    </xf>
    <xf numFmtId="0" fontId="96" fillId="81"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91" fillId="81" borderId="125" applyNumberFormat="0" applyAlignment="0" applyProtection="0"/>
    <xf numFmtId="0" fontId="102"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92"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77" fillId="59" borderId="129">
      <alignment horizontal="right" vertical="center"/>
    </xf>
    <xf numFmtId="0" fontId="95" fillId="81" borderId="126" applyNumberFormat="0" applyAlignment="0" applyProtection="0"/>
    <xf numFmtId="0" fontId="104" fillId="0" borderId="127" applyNumberFormat="0" applyFill="0" applyAlignment="0" applyProtection="0"/>
    <xf numFmtId="4" fontId="78" fillId="58" borderId="129">
      <alignment horizontal="right" vertical="center"/>
    </xf>
    <xf numFmtId="0" fontId="101" fillId="68" borderId="126" applyNumberFormat="0" applyAlignment="0" applyProtection="0"/>
    <xf numFmtId="0" fontId="91"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10" fillId="84" borderId="128" applyNumberFormat="0" applyFont="0" applyAlignment="0" applyProtection="0"/>
    <xf numFmtId="4" fontId="78" fillId="58" borderId="129">
      <alignment horizontal="right" vertical="center"/>
    </xf>
    <xf numFmtId="0" fontId="104" fillId="0" borderId="127" applyNumberFormat="0" applyFill="0" applyAlignment="0" applyProtection="0"/>
    <xf numFmtId="0" fontId="91" fillId="81" borderId="125" applyNumberFormat="0" applyAlignment="0" applyProtection="0"/>
    <xf numFmtId="0" fontId="95" fillId="81" borderId="126" applyNumberFormat="0" applyAlignment="0" applyProtection="0"/>
    <xf numFmtId="0" fontId="92" fillId="81" borderId="125" applyNumberFormat="0" applyAlignment="0" applyProtection="0"/>
    <xf numFmtId="0" fontId="101" fillId="68" borderId="126" applyNumberFormat="0" applyAlignment="0" applyProtection="0"/>
    <xf numFmtId="0" fontId="102" fillId="68"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92" fillId="81" borderId="125"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104" fillId="0" borderId="127" applyNumberFormat="0" applyFill="0" applyAlignment="0" applyProtection="0"/>
    <xf numFmtId="4" fontId="77" fillId="59" borderId="129">
      <alignment horizontal="right" vertical="center"/>
    </xf>
    <xf numFmtId="4" fontId="47" fillId="0" borderId="129" applyFill="0" applyBorder="0" applyProtection="0">
      <alignment horizontal="right" vertical="center"/>
    </xf>
    <xf numFmtId="0" fontId="87" fillId="84" borderId="128" applyNumberFormat="0" applyFon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92" fillId="81" borderId="125" applyNumberFormat="0" applyAlignment="0" applyProtection="0"/>
    <xf numFmtId="0" fontId="101" fillId="68" borderId="126" applyNumberFormat="0" applyAlignment="0" applyProtection="0"/>
    <xf numFmtId="0" fontId="78" fillId="58" borderId="129">
      <alignment horizontal="right" vertical="center"/>
    </xf>
    <xf numFmtId="0" fontId="104"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95" fillId="81" borderId="126" applyNumberFormat="0" applyAlignment="0" applyProtection="0"/>
    <xf numFmtId="0" fontId="91" fillId="81" borderId="125" applyNumberFormat="0" applyAlignment="0" applyProtection="0"/>
    <xf numFmtId="4" fontId="77" fillId="59" borderId="129">
      <alignment horizontal="right" vertical="center"/>
    </xf>
    <xf numFmtId="0" fontId="102" fillId="68" borderId="126" applyNumberFormat="0" applyAlignment="0" applyProtection="0"/>
    <xf numFmtId="0" fontId="10" fillId="84" borderId="128" applyNumberFormat="0" applyFont="0" applyAlignment="0" applyProtection="0"/>
    <xf numFmtId="0" fontId="92" fillId="81" borderId="125" applyNumberFormat="0" applyAlignment="0" applyProtection="0"/>
    <xf numFmtId="0" fontId="103" fillId="0" borderId="127" applyNumberFormat="0" applyFill="0" applyAlignment="0" applyProtection="0"/>
    <xf numFmtId="0" fontId="96" fillId="81"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5" fillId="81"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0" fontId="92" fillId="81" borderId="125" applyNumberFormat="0" applyAlignment="0" applyProtection="0"/>
    <xf numFmtId="0" fontId="101" fillId="68" borderId="126" applyNumberFormat="0" applyAlignment="0" applyProtection="0"/>
    <xf numFmtId="0" fontId="95" fillId="81" borderId="126" applyNumberFormat="0" applyAlignment="0" applyProtection="0"/>
    <xf numFmtId="0" fontId="101" fillId="68" borderId="126" applyNumberFormat="0" applyAlignment="0" applyProtection="0"/>
    <xf numFmtId="0" fontId="77" fillId="59" borderId="129">
      <alignment horizontal="right" vertical="center"/>
    </xf>
    <xf numFmtId="0" fontId="104"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4" fontId="47" fillId="0" borderId="129">
      <alignment horizontal="right" vertical="center"/>
    </xf>
    <xf numFmtId="0" fontId="102" fillId="68" borderId="126" applyNumberFormat="0" applyAlignment="0" applyProtection="0"/>
    <xf numFmtId="0" fontId="10" fillId="84" borderId="128" applyNumberFormat="0" applyFont="0" applyAlignment="0" applyProtection="0"/>
    <xf numFmtId="0" fontId="47" fillId="0" borderId="129">
      <alignment horizontal="right" vertical="center"/>
    </xf>
    <xf numFmtId="0" fontId="77" fillId="59" borderId="129">
      <alignment horizontal="right" vertical="center"/>
    </xf>
    <xf numFmtId="0" fontId="133" fillId="0" borderId="129" applyFill="0" applyBorder="0">
      <alignment vertical="center"/>
    </xf>
    <xf numFmtId="0" fontId="96" fillId="81" borderId="126" applyNumberFormat="0" applyAlignment="0" applyProtection="0"/>
    <xf numFmtId="0" fontId="92" fillId="81" borderId="125" applyNumberFormat="0" applyAlignment="0" applyProtection="0"/>
    <xf numFmtId="0" fontId="87" fillId="84" borderId="128" applyNumberFormat="0" applyFont="0" applyAlignment="0" applyProtection="0"/>
    <xf numFmtId="0" fontId="101" fillId="68"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101" fillId="68" borderId="126" applyNumberFormat="0" applyAlignment="0" applyProtection="0"/>
    <xf numFmtId="0" fontId="10" fillId="84" borderId="128" applyNumberFormat="0" applyFont="0" applyAlignment="0" applyProtection="0"/>
    <xf numFmtId="4" fontId="77" fillId="59" borderId="129">
      <alignment horizontal="right" vertical="center"/>
    </xf>
    <xf numFmtId="0" fontId="103" fillId="0" borderId="127" applyNumberFormat="0" applyFill="0" applyAlignment="0" applyProtection="0"/>
    <xf numFmtId="0" fontId="103" fillId="0" borderId="127" applyNumberFormat="0" applyFill="0" applyAlignment="0" applyProtection="0"/>
    <xf numFmtId="0" fontId="47" fillId="0" borderId="129">
      <alignment horizontal="right" vertical="center"/>
    </xf>
    <xf numFmtId="0" fontId="104" fillId="0" borderId="127" applyNumberFormat="0" applyFill="0" applyAlignment="0" applyProtection="0"/>
    <xf numFmtId="0" fontId="92" fillId="81" borderId="125" applyNumberFormat="0" applyAlignment="0" applyProtection="0"/>
    <xf numFmtId="0" fontId="87" fillId="84" borderId="128" applyNumberFormat="0" applyFont="0" applyAlignment="0" applyProtection="0"/>
    <xf numFmtId="0" fontId="95" fillId="81" borderId="126" applyNumberFormat="0" applyAlignment="0" applyProtection="0"/>
    <xf numFmtId="4" fontId="77" fillId="59" borderId="129">
      <alignment horizontal="right" vertical="center"/>
    </xf>
    <xf numFmtId="0" fontId="103" fillId="0" borderId="127" applyNumberFormat="0" applyFill="0" applyAlignment="0" applyProtection="0"/>
    <xf numFmtId="0" fontId="103"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77" fillId="59" borderId="129">
      <alignment horizontal="right" vertical="center"/>
    </xf>
    <xf numFmtId="0" fontId="10" fillId="84" borderId="128" applyNumberFormat="0" applyFont="0" applyAlignment="0" applyProtection="0"/>
    <xf numFmtId="0" fontId="95" fillId="81" borderId="126" applyNumberFormat="0" applyAlignment="0" applyProtection="0"/>
    <xf numFmtId="0" fontId="47" fillId="0" borderId="129">
      <alignment horizontal="right" vertical="center"/>
    </xf>
    <xf numFmtId="0" fontId="47" fillId="0" borderId="129"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91" fillId="81" borderId="125" applyNumberFormat="0" applyAlignment="0" applyProtection="0"/>
    <xf numFmtId="0" fontId="92" fillId="81" borderId="125" applyNumberFormat="0" applyAlignment="0" applyProtection="0"/>
    <xf numFmtId="0" fontId="95"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104" fillId="0" borderId="127" applyNumberFormat="0" applyFill="0" applyAlignment="0" applyProtection="0"/>
    <xf numFmtId="0" fontId="87" fillId="84" borderId="128" applyNumberFormat="0" applyFont="0" applyAlignment="0" applyProtection="0"/>
    <xf numFmtId="0" fontId="78" fillId="58" borderId="129">
      <alignment horizontal="right" vertical="center"/>
    </xf>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77" fillId="59" borderId="129">
      <alignment horizontal="right" vertical="center"/>
    </xf>
    <xf numFmtId="0" fontId="103" fillId="0" borderId="127" applyNumberFormat="0" applyFill="0" applyAlignment="0" applyProtection="0"/>
    <xf numFmtId="0" fontId="96" fillId="81" borderId="126" applyNumberFormat="0" applyAlignment="0" applyProtection="0"/>
    <xf numFmtId="0" fontId="87" fillId="84" borderId="128" applyNumberFormat="0" applyFont="0" applyAlignment="0" applyProtection="0"/>
    <xf numFmtId="0" fontId="77" fillId="58" borderId="129">
      <alignment horizontal="right" vertical="center"/>
    </xf>
    <xf numFmtId="0" fontId="91" fillId="81" borderId="125" applyNumberFormat="0" applyAlignment="0" applyProtection="0"/>
    <xf numFmtId="0" fontId="95" fillId="81"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101" fillId="68" borderId="126" applyNumberFormat="0" applyAlignment="0" applyProtection="0"/>
    <xf numFmtId="0" fontId="101"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96" fillId="81" borderId="126" applyNumberFormat="0" applyAlignment="0" applyProtection="0"/>
    <xf numFmtId="0" fontId="87" fillId="84" borderId="128" applyNumberFormat="0" applyFont="0" applyAlignment="0" applyProtection="0"/>
    <xf numFmtId="4"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77" fillId="58" borderId="129">
      <alignment horizontal="right" vertical="center"/>
    </xf>
    <xf numFmtId="0" fontId="92" fillId="81" borderId="125"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47" fillId="0" borderId="129">
      <alignment horizontal="right" vertical="center"/>
    </xf>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103" fillId="0" borderId="127" applyNumberFormat="0" applyFill="0" applyAlignment="0" applyProtection="0"/>
    <xf numFmtId="49" fontId="47" fillId="0" borderId="129" applyNumberFormat="0" applyFont="0" applyFill="0" applyBorder="0" applyProtection="0">
      <alignment horizontal="left" vertical="center" indent="2"/>
    </xf>
    <xf numFmtId="0" fontId="103" fillId="0" borderId="127" applyNumberFormat="0" applyFill="0" applyAlignment="0" applyProtection="0"/>
    <xf numFmtId="4" fontId="77" fillId="59" borderId="129">
      <alignment horizontal="right" vertical="center"/>
    </xf>
    <xf numFmtId="0" fontId="96" fillId="81"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47" fillId="61" borderId="129"/>
    <xf numFmtId="4" fontId="47" fillId="0" borderId="129">
      <alignment horizontal="right" vertical="center"/>
    </xf>
    <xf numFmtId="0" fontId="96"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92" fillId="81" borderId="125" applyNumberFormat="0" applyAlignment="0" applyProtection="0"/>
    <xf numFmtId="0" fontId="103" fillId="0" borderId="127" applyNumberFormat="0" applyFill="0" applyAlignment="0" applyProtection="0"/>
    <xf numFmtId="4" fontId="77" fillId="59" borderId="129">
      <alignment horizontal="right" vertical="center"/>
    </xf>
    <xf numFmtId="49" fontId="47" fillId="0" borderId="129" applyNumberFormat="0" applyFont="0" applyFill="0" applyBorder="0" applyProtection="0">
      <alignment horizontal="left" vertical="center" indent="2"/>
    </xf>
    <xf numFmtId="0" fontId="87" fillId="84" borderId="128" applyNumberFormat="0" applyFont="0" applyAlignment="0" applyProtection="0"/>
    <xf numFmtId="0" fontId="101" fillId="68" borderId="126" applyNumberFormat="0" applyAlignment="0" applyProtection="0"/>
    <xf numFmtId="0" fontId="96" fillId="81" borderId="126" applyNumberFormat="0" applyAlignment="0" applyProtection="0"/>
    <xf numFmtId="0" fontId="92" fillId="81" borderId="125" applyNumberFormat="0" applyAlignment="0" applyProtection="0"/>
    <xf numFmtId="4" fontId="77" fillId="59" borderId="129">
      <alignment horizontal="right" vertical="center"/>
    </xf>
    <xf numFmtId="0" fontId="87" fillId="84" borderId="128" applyNumberFormat="0" applyFont="0" applyAlignment="0" applyProtection="0"/>
    <xf numFmtId="0" fontId="104" fillId="0" borderId="127" applyNumberFormat="0" applyFill="0" applyAlignment="0" applyProtection="0"/>
    <xf numFmtId="0" fontId="87" fillId="84" borderId="128" applyNumberFormat="0" applyFont="0" applyAlignment="0" applyProtection="0"/>
    <xf numFmtId="4" fontId="47" fillId="0" borderId="129" applyFill="0" applyBorder="0" applyProtection="0">
      <alignment horizontal="right" vertical="center"/>
    </xf>
    <xf numFmtId="0" fontId="92" fillId="81" borderId="125" applyNumberFormat="0" applyAlignment="0" applyProtection="0"/>
    <xf numFmtId="0" fontId="96"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4" fontId="47" fillId="0" borderId="129" applyFill="0" applyBorder="0" applyProtection="0">
      <alignment horizontal="right" vertical="center"/>
    </xf>
    <xf numFmtId="0" fontId="95" fillId="81" borderId="126"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47" fillId="0" borderId="129">
      <alignment horizontal="right" vertical="center"/>
    </xf>
    <xf numFmtId="0" fontId="95" fillId="81" borderId="126" applyNumberFormat="0" applyAlignment="0" applyProtection="0"/>
    <xf numFmtId="0" fontId="91"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 fillId="84" borderId="128" applyNumberFormat="0" applyFont="0" applyAlignment="0" applyProtection="0"/>
    <xf numFmtId="4" fontId="47" fillId="0" borderId="129" applyFill="0" applyBorder="0" applyProtection="0">
      <alignment horizontal="right" vertical="center"/>
    </xf>
    <xf numFmtId="0" fontId="87" fillId="84" borderId="128" applyNumberFormat="0" applyFont="0" applyAlignment="0" applyProtection="0"/>
    <xf numFmtId="4" fontId="47" fillId="0" borderId="129" applyFill="0" applyBorder="0" applyProtection="0">
      <alignment horizontal="right" vertical="center"/>
    </xf>
    <xf numFmtId="0" fontId="87" fillId="84" borderId="128" applyNumberFormat="0" applyFont="0" applyAlignment="0" applyProtection="0"/>
    <xf numFmtId="4" fontId="47" fillId="0" borderId="129" applyFill="0" applyBorder="0" applyProtection="0">
      <alignment horizontal="right" vertical="center"/>
    </xf>
    <xf numFmtId="0" fontId="87" fillId="84" borderId="128" applyNumberFormat="0" applyFont="0" applyAlignment="0" applyProtection="0"/>
    <xf numFmtId="4" fontId="47" fillId="0" borderId="129" applyFill="0" applyBorder="0" applyProtection="0">
      <alignment horizontal="right" vertical="center"/>
    </xf>
    <xf numFmtId="0" fontId="87" fillId="84" borderId="128" applyNumberFormat="0" applyFont="0" applyAlignment="0" applyProtection="0"/>
    <xf numFmtId="0" fontId="87" fillId="84" borderId="128" applyNumberFormat="0" applyFont="0" applyAlignment="0" applyProtection="0"/>
    <xf numFmtId="0" fontId="133" fillId="0" borderId="129" applyFill="0" applyBorder="0">
      <alignment vertical="center"/>
    </xf>
    <xf numFmtId="0" fontId="133" fillId="0" borderId="129" applyFill="0" applyBorder="0">
      <alignment vertical="center"/>
    </xf>
    <xf numFmtId="0" fontId="91" fillId="81" borderId="125" applyNumberFormat="0" applyAlignment="0" applyProtection="0"/>
    <xf numFmtId="0" fontId="95" fillId="81"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91" fillId="81" borderId="125" applyNumberFormat="0" applyAlignment="0" applyProtection="0"/>
    <xf numFmtId="0" fontId="91"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47" fillId="61" borderId="129"/>
    <xf numFmtId="49" fontId="76" fillId="0" borderId="129" applyNumberFormat="0" applyFill="0" applyBorder="0" applyProtection="0">
      <alignment horizontal="left" vertical="center"/>
    </xf>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4" fontId="47" fillId="0" borderId="129">
      <alignment horizontal="right" vertical="center"/>
    </xf>
    <xf numFmtId="0" fontId="95" fillId="81" borderId="126" applyNumberFormat="0" applyAlignment="0" applyProtection="0"/>
    <xf numFmtId="0" fontId="133" fillId="0" borderId="129" applyFill="0" applyBorder="0">
      <alignment vertical="center"/>
    </xf>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4" fontId="47" fillId="61" borderId="129"/>
    <xf numFmtId="4" fontId="47" fillId="61" borderId="129"/>
    <xf numFmtId="4" fontId="47" fillId="61" borderId="129"/>
    <xf numFmtId="4" fontId="47" fillId="61" borderId="129"/>
    <xf numFmtId="4" fontId="47" fillId="61" borderId="129"/>
    <xf numFmtId="4" fontId="47" fillId="61" borderId="129"/>
    <xf numFmtId="4" fontId="47" fillId="61" borderId="129"/>
    <xf numFmtId="4" fontId="47" fillId="61" borderId="129"/>
    <xf numFmtId="4" fontId="47" fillId="61" borderId="129"/>
    <xf numFmtId="4" fontId="47" fillId="61" borderId="129"/>
    <xf numFmtId="4"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33" fillId="0" borderId="129" applyFill="0" applyBorder="0">
      <alignment vertical="center"/>
    </xf>
    <xf numFmtId="0" fontId="133" fillId="0" borderId="129" applyFill="0" applyBorder="0">
      <alignment vertical="center"/>
    </xf>
    <xf numFmtId="0" fontId="103" fillId="0" borderId="127" applyNumberFormat="0" applyFill="0" applyAlignment="0" applyProtection="0"/>
    <xf numFmtId="0" fontId="103" fillId="0" borderId="127" applyNumberFormat="0" applyFill="0" applyAlignment="0" applyProtection="0"/>
    <xf numFmtId="0" fontId="91" fillId="81" borderId="125" applyNumberFormat="0" applyAlignment="0" applyProtection="0"/>
    <xf numFmtId="0" fontId="91"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33" fillId="0" borderId="129" applyFill="0" applyBorder="0">
      <alignment vertical="center"/>
    </xf>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 fillId="0" borderId="0"/>
    <xf numFmtId="0" fontId="1" fillId="33" borderId="54"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168" fontId="1" fillId="0" borderId="0" applyFont="0" applyFill="0" applyBorder="0" applyAlignment="0" applyProtection="0"/>
    <xf numFmtId="9" fontId="1" fillId="0" borderId="0" applyFont="0" applyFill="0" applyBorder="0" applyAlignment="0" applyProtection="0"/>
    <xf numFmtId="0" fontId="47" fillId="0" borderId="129">
      <alignment horizontal="right" vertical="center"/>
    </xf>
    <xf numFmtId="4" fontId="47" fillId="0" borderId="129">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7" fillId="0" borderId="129" applyFill="0" applyBorder="0" applyProtection="0">
      <alignment horizontal="right" vertical="center"/>
    </xf>
    <xf numFmtId="49" fontId="76" fillId="0" borderId="129" applyNumberFormat="0" applyFill="0" applyBorder="0" applyProtection="0">
      <alignment horizontal="left" vertical="center"/>
    </xf>
    <xf numFmtId="0" fontId="47" fillId="0" borderId="129" applyNumberFormat="0" applyFill="0" applyAlignment="0" applyProtection="0"/>
    <xf numFmtId="171" fontId="47" fillId="62" borderId="129" applyNumberFormat="0" applyFont="0" applyBorder="0" applyAlignment="0" applyProtection="0">
      <alignment horizontal="right" vertical="center"/>
    </xf>
    <xf numFmtId="9" fontId="1" fillId="0" borderId="0" applyFont="0" applyFill="0" applyBorder="0" applyAlignment="0" applyProtection="0"/>
    <xf numFmtId="0" fontId="47" fillId="61" borderId="129"/>
    <xf numFmtId="4" fontId="47" fillId="61" borderId="129"/>
    <xf numFmtId="0" fontId="1" fillId="0" borderId="0"/>
    <xf numFmtId="43" fontId="1"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 fontId="47" fillId="0" borderId="129">
      <alignment horizontal="right" vertical="center"/>
    </xf>
    <xf numFmtId="4" fontId="47" fillId="0" borderId="129">
      <alignment horizontal="right" vertical="center"/>
    </xf>
    <xf numFmtId="4" fontId="47" fillId="0" borderId="129">
      <alignment horizontal="right" vertical="center"/>
    </xf>
    <xf numFmtId="4" fontId="47" fillId="0" borderId="129">
      <alignment horizontal="right" vertical="center"/>
    </xf>
    <xf numFmtId="4" fontId="47" fillId="0" borderId="129">
      <alignment horizontal="right" vertical="center"/>
    </xf>
    <xf numFmtId="4" fontId="47" fillId="0" borderId="129">
      <alignment horizontal="right" vertical="center"/>
    </xf>
    <xf numFmtId="4" fontId="47" fillId="0" borderId="129">
      <alignment horizontal="right" vertical="center"/>
    </xf>
    <xf numFmtId="4" fontId="47" fillId="0" borderId="129">
      <alignment horizontal="right" vertical="center"/>
    </xf>
    <xf numFmtId="4" fontId="47" fillId="0" borderId="129">
      <alignment horizontal="right" vertical="center"/>
    </xf>
    <xf numFmtId="4" fontId="47" fillId="0" borderId="129">
      <alignment horizontal="right" vertical="center"/>
    </xf>
    <xf numFmtId="4" fontId="47" fillId="0" borderId="129">
      <alignment horizontal="right" vertical="center"/>
    </xf>
    <xf numFmtId="0" fontId="47" fillId="0" borderId="129">
      <alignment horizontal="right" vertical="center"/>
    </xf>
    <xf numFmtId="0" fontId="47" fillId="0" borderId="129">
      <alignment horizontal="right" vertical="center"/>
    </xf>
    <xf numFmtId="0" fontId="47" fillId="0" borderId="129">
      <alignment horizontal="right" vertical="center"/>
    </xf>
    <xf numFmtId="0" fontId="47" fillId="0" borderId="129">
      <alignment horizontal="right" vertical="center"/>
    </xf>
    <xf numFmtId="0" fontId="47" fillId="0" borderId="129">
      <alignment horizontal="right" vertical="center"/>
    </xf>
    <xf numFmtId="0" fontId="47" fillId="0" borderId="129">
      <alignment horizontal="right" vertical="center"/>
    </xf>
    <xf numFmtId="0" fontId="47" fillId="0" borderId="129">
      <alignment horizontal="right" vertical="center"/>
    </xf>
    <xf numFmtId="0" fontId="47" fillId="0" borderId="129">
      <alignment horizontal="right" vertical="center"/>
    </xf>
    <xf numFmtId="0" fontId="47" fillId="0" borderId="129">
      <alignment horizontal="right" vertical="center"/>
    </xf>
    <xf numFmtId="0" fontId="47" fillId="0" borderId="129">
      <alignment horizontal="right" vertical="center"/>
    </xf>
    <xf numFmtId="0" fontId="47" fillId="0" borderId="129">
      <alignment horizontal="right" vertical="center"/>
    </xf>
    <xf numFmtId="0" fontId="47" fillId="0" borderId="129">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4" fontId="47" fillId="61" borderId="129"/>
    <xf numFmtId="4" fontId="47" fillId="61" borderId="129"/>
    <xf numFmtId="4" fontId="47" fillId="61" borderId="129"/>
    <xf numFmtId="4" fontId="47" fillId="61" borderId="129"/>
    <xf numFmtId="4" fontId="47" fillId="61" borderId="129"/>
    <xf numFmtId="4" fontId="47" fillId="61" borderId="129"/>
    <xf numFmtId="4" fontId="47" fillId="61" borderId="129"/>
    <xf numFmtId="4" fontId="47" fillId="61" borderId="129"/>
    <xf numFmtId="4" fontId="47" fillId="61" borderId="129"/>
    <xf numFmtId="4" fontId="47" fillId="61" borderId="129"/>
    <xf numFmtId="4"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1" fillId="0" borderId="0"/>
    <xf numFmtId="0" fontId="1" fillId="0" borderId="0"/>
    <xf numFmtId="0" fontId="1" fillId="0" borderId="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0" fontId="77" fillId="59" borderId="129">
      <alignment horizontal="right" vertical="center"/>
    </xf>
    <xf numFmtId="0" fontId="101"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1" fillId="0" borderId="0"/>
    <xf numFmtId="4" fontId="47" fillId="0" borderId="129">
      <alignment horizontal="right" vertical="center"/>
    </xf>
    <xf numFmtId="0" fontId="1" fillId="0" borderId="0"/>
    <xf numFmtId="0" fontId="96" fillId="81" borderId="126" applyNumberFormat="0" applyAlignment="0" applyProtection="0"/>
    <xf numFmtId="0" fontId="92" fillId="81" borderId="125" applyNumberFormat="0" applyAlignment="0" applyProtection="0"/>
    <xf numFmtId="0" fontId="87" fillId="84" borderId="128" applyNumberFormat="0" applyFont="0" applyAlignment="0" applyProtection="0"/>
    <xf numFmtId="0" fontId="102" fillId="68" borderId="126" applyNumberFormat="0" applyAlignment="0" applyProtection="0"/>
    <xf numFmtId="0" fontId="91" fillId="81" borderId="125" applyNumberFormat="0" applyAlignment="0" applyProtection="0"/>
    <xf numFmtId="0" fontId="96" fillId="81" borderId="126" applyNumberFormat="0" applyAlignment="0" applyProtection="0"/>
    <xf numFmtId="0" fontId="92"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91" fillId="81" borderId="125" applyNumberFormat="0" applyAlignment="0" applyProtection="0"/>
    <xf numFmtId="0" fontId="103"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1" fillId="35" borderId="0" applyNumberFormat="0" applyBorder="0" applyAlignment="0" applyProtection="0"/>
    <xf numFmtId="0" fontId="1" fillId="36" borderId="0" applyNumberFormat="0" applyBorder="0" applyAlignment="0" applyProtection="0"/>
    <xf numFmtId="0" fontId="47" fillId="0" borderId="129">
      <alignment horizontal="right" vertical="center"/>
    </xf>
    <xf numFmtId="0" fontId="96" fillId="81" borderId="126" applyNumberFormat="0" applyAlignment="0" applyProtection="0"/>
    <xf numFmtId="0" fontId="1" fillId="39" borderId="0" applyNumberFormat="0" applyBorder="0" applyAlignment="0" applyProtection="0"/>
    <xf numFmtId="0" fontId="1" fillId="40" borderId="0" applyNumberFormat="0" applyBorder="0" applyAlignment="0" applyProtection="0"/>
    <xf numFmtId="0" fontId="47" fillId="0" borderId="129">
      <alignment horizontal="right" vertical="center"/>
    </xf>
    <xf numFmtId="0" fontId="103" fillId="0" borderId="127" applyNumberFormat="0" applyFill="0" applyAlignment="0" applyProtection="0"/>
    <xf numFmtId="0" fontId="1" fillId="43" borderId="0" applyNumberFormat="0" applyBorder="0" applyAlignment="0" applyProtection="0"/>
    <xf numFmtId="0" fontId="1" fillId="44" borderId="0" applyNumberFormat="0" applyBorder="0" applyAlignment="0" applyProtection="0"/>
    <xf numFmtId="0" fontId="47" fillId="0" borderId="129">
      <alignment horizontal="right" vertical="center"/>
    </xf>
    <xf numFmtId="0" fontId="102" fillId="68" borderId="126" applyNumberFormat="0" applyAlignment="0" applyProtection="0"/>
    <xf numFmtId="0" fontId="1" fillId="47" borderId="0" applyNumberFormat="0" applyBorder="0" applyAlignment="0" applyProtection="0"/>
    <xf numFmtId="0" fontId="1" fillId="48" borderId="0" applyNumberFormat="0" applyBorder="0" applyAlignment="0" applyProtection="0"/>
    <xf numFmtId="0" fontId="47" fillId="0" borderId="129">
      <alignment horizontal="right" vertical="center"/>
    </xf>
    <xf numFmtId="0" fontId="96" fillId="81" borderId="126" applyNumberFormat="0" applyAlignment="0" applyProtection="0"/>
    <xf numFmtId="0" fontId="1" fillId="51" borderId="0" applyNumberFormat="0" applyBorder="0" applyAlignment="0" applyProtection="0"/>
    <xf numFmtId="0" fontId="1" fillId="52" borderId="0" applyNumberFormat="0" applyBorder="0" applyAlignment="0" applyProtection="0"/>
    <xf numFmtId="0" fontId="47" fillId="0" borderId="129">
      <alignment horizontal="right" vertical="center"/>
    </xf>
    <xf numFmtId="0" fontId="96" fillId="81" borderId="126" applyNumberFormat="0" applyAlignment="0" applyProtection="0"/>
    <xf numFmtId="0" fontId="1" fillId="54" borderId="0" applyNumberFormat="0" applyBorder="0" applyAlignment="0" applyProtection="0"/>
    <xf numFmtId="0" fontId="1" fillId="55" borderId="0" applyNumberFormat="0" applyBorder="0" applyAlignment="0" applyProtection="0"/>
    <xf numFmtId="0" fontId="47" fillId="0" borderId="129">
      <alignment horizontal="right" vertical="center"/>
    </xf>
    <xf numFmtId="4" fontId="47" fillId="61" borderId="129"/>
    <xf numFmtId="0" fontId="102"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1" fillId="0" borderId="0"/>
    <xf numFmtId="0" fontId="1" fillId="0" borderId="0"/>
    <xf numFmtId="0" fontId="101" fillId="68" borderId="126" applyNumberFormat="0" applyAlignment="0" applyProtection="0"/>
    <xf numFmtId="0" fontId="104" fillId="0" borderId="127" applyNumberFormat="0" applyFill="0" applyAlignment="0" applyProtection="0"/>
    <xf numFmtId="168" fontId="1" fillId="0" borderId="0" applyFont="0" applyFill="0" applyBorder="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1" fillId="0" borderId="0"/>
    <xf numFmtId="4" fontId="47" fillId="0" borderId="129">
      <alignment horizontal="right" vertical="center"/>
    </xf>
    <xf numFmtId="4" fontId="77" fillId="59" borderId="129">
      <alignment horizontal="right" vertical="center"/>
    </xf>
    <xf numFmtId="9" fontId="1"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33" borderId="54" applyNumberFormat="0" applyFont="0" applyAlignment="0" applyProtection="0"/>
    <xf numFmtId="0" fontId="104" fillId="0" borderId="127" applyNumberFormat="0" applyFill="0" applyAlignment="0" applyProtection="0"/>
    <xf numFmtId="0" fontId="91" fillId="81" borderId="125" applyNumberFormat="0" applyAlignment="0" applyProtection="0"/>
    <xf numFmtId="0" fontId="95" fillId="81" borderId="126" applyNumberFormat="0" applyAlignment="0" applyProtection="0"/>
    <xf numFmtId="0" fontId="78" fillId="58" borderId="129">
      <alignment horizontal="right" vertical="center"/>
    </xf>
    <xf numFmtId="0" fontId="77" fillId="59" borderId="129">
      <alignment horizontal="right" vertical="center"/>
    </xf>
    <xf numFmtId="0" fontId="91"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4" fontId="78" fillId="58" borderId="129">
      <alignment horizontal="right" vertical="center"/>
    </xf>
    <xf numFmtId="0" fontId="92" fillId="81" borderId="125" applyNumberFormat="0" applyAlignment="0" applyProtection="0"/>
    <xf numFmtId="0" fontId="104" fillId="0" borderId="127" applyNumberFormat="0" applyFill="0" applyAlignment="0" applyProtection="0"/>
    <xf numFmtId="0" fontId="92" fillId="81" borderId="125" applyNumberFormat="0" applyAlignment="0" applyProtection="0"/>
    <xf numFmtId="0" fontId="91" fillId="81" borderId="125" applyNumberFormat="0" applyAlignment="0" applyProtection="0"/>
    <xf numFmtId="0" fontId="77" fillId="58" borderId="129">
      <alignment horizontal="right" vertical="center"/>
    </xf>
    <xf numFmtId="0" fontId="92" fillId="81" borderId="125"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95" fillId="81" borderId="126" applyNumberFormat="0" applyAlignment="0" applyProtection="0"/>
    <xf numFmtId="0" fontId="102" fillId="68" borderId="126" applyNumberFormat="0" applyAlignment="0" applyProtection="0"/>
    <xf numFmtId="0" fontId="92" fillId="81" borderId="125" applyNumberFormat="0" applyAlignment="0" applyProtection="0"/>
    <xf numFmtId="0" fontId="78" fillId="58" borderId="129">
      <alignment horizontal="right" vertical="center"/>
    </xf>
    <xf numFmtId="0" fontId="104" fillId="0" borderId="127" applyNumberFormat="0" applyFill="0" applyAlignment="0" applyProtection="0"/>
    <xf numFmtId="0" fontId="92" fillId="81" borderId="125" applyNumberFormat="0" applyAlignment="0" applyProtection="0"/>
    <xf numFmtId="0" fontId="101" fillId="68" borderId="126" applyNumberFormat="0" applyAlignment="0" applyProtection="0"/>
    <xf numFmtId="0" fontId="77" fillId="59" borderId="129">
      <alignment horizontal="right" vertical="center"/>
    </xf>
    <xf numFmtId="0" fontId="95" fillId="81" borderId="126" applyNumberFormat="0" applyAlignment="0" applyProtection="0"/>
    <xf numFmtId="0" fontId="77" fillId="58" borderId="129">
      <alignment horizontal="right" vertical="center"/>
    </xf>
    <xf numFmtId="0" fontId="104"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95" fillId="81" borderId="126" applyNumberFormat="0" applyAlignment="0" applyProtection="0"/>
    <xf numFmtId="0" fontId="104" fillId="0" borderId="127" applyNumberFormat="0" applyFill="0" applyAlignment="0" applyProtection="0"/>
    <xf numFmtId="4" fontId="78" fillId="58" borderId="129">
      <alignment horizontal="right" vertical="center"/>
    </xf>
    <xf numFmtId="0" fontId="103" fillId="0" borderId="127" applyNumberFormat="0" applyFill="0" applyAlignment="0" applyProtection="0"/>
    <xf numFmtId="0" fontId="103"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1" fillId="68" borderId="126" applyNumberFormat="0" applyAlignment="0" applyProtection="0"/>
    <xf numFmtId="0" fontId="104" fillId="0" borderId="127" applyNumberFormat="0" applyFill="0" applyAlignment="0" applyProtection="0"/>
    <xf numFmtId="0" fontId="77" fillId="59" borderId="129">
      <alignment horizontal="right" vertical="center"/>
    </xf>
    <xf numFmtId="0" fontId="102" fillId="68" borderId="126" applyNumberFormat="0" applyAlignment="0" applyProtection="0"/>
    <xf numFmtId="4" fontId="77" fillId="58" borderId="129">
      <alignment horizontal="right" vertical="center"/>
    </xf>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4" fontId="77" fillId="59" borderId="129">
      <alignment horizontal="right" vertical="center"/>
    </xf>
    <xf numFmtId="0" fontId="102" fillId="68" borderId="126" applyNumberFormat="0" applyAlignment="0" applyProtection="0"/>
    <xf numFmtId="0" fontId="10" fillId="84" borderId="128" applyNumberFormat="0" applyFont="0" applyAlignment="0" applyProtection="0"/>
    <xf numFmtId="0" fontId="102"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92" fillId="81" borderId="125" applyNumberFormat="0" applyAlignment="0" applyProtection="0"/>
    <xf numFmtId="0" fontId="95" fillId="81" borderId="126" applyNumberFormat="0" applyAlignment="0" applyProtection="0"/>
    <xf numFmtId="0" fontId="102" fillId="68" borderId="126" applyNumberFormat="0" applyAlignment="0" applyProtection="0"/>
    <xf numFmtId="0" fontId="91" fillId="81" borderId="125" applyNumberFormat="0" applyAlignment="0" applyProtection="0"/>
    <xf numFmtId="0" fontId="103" fillId="0" borderId="127" applyNumberFormat="0" applyFill="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1" fillId="0" borderId="0"/>
    <xf numFmtId="0" fontId="1" fillId="0" borderId="0"/>
    <xf numFmtId="0" fontId="1" fillId="0" borderId="0"/>
    <xf numFmtId="0" fontId="1" fillId="0" borderId="0"/>
    <xf numFmtId="0" fontId="1" fillId="0" borderId="0"/>
    <xf numFmtId="0" fontId="77" fillId="59" borderId="129">
      <alignment horizontal="right" vertical="center"/>
    </xf>
    <xf numFmtId="0" fontId="1" fillId="0" borderId="0"/>
    <xf numFmtId="0" fontId="1" fillId="0" borderId="0"/>
    <xf numFmtId="0" fontId="95" fillId="81" borderId="126" applyNumberFormat="0" applyAlignment="0" applyProtection="0"/>
    <xf numFmtId="0" fontId="47" fillId="0" borderId="129" applyNumberFormat="0" applyFill="0" applyAlignment="0" applyProtection="0"/>
    <xf numFmtId="0" fontId="78" fillId="58" borderId="129">
      <alignment horizontal="right" vertical="center"/>
    </xf>
    <xf numFmtId="0" fontId="95" fillId="81" borderId="126"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1" fillId="0" borderId="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171" fontId="47" fillId="62" borderId="129" applyNumberFormat="0" applyFont="0" applyBorder="0" applyAlignment="0" applyProtection="0">
      <alignment horizontal="right" vertical="center"/>
    </xf>
    <xf numFmtId="49" fontId="76" fillId="0" borderId="129" applyNumberFormat="0" applyFill="0" applyBorder="0" applyProtection="0">
      <alignment horizontal="left" vertical="center"/>
    </xf>
    <xf numFmtId="0" fontId="96" fillId="81" borderId="126" applyNumberFormat="0" applyAlignment="0" applyProtection="0"/>
    <xf numFmtId="0" fontId="47" fillId="0" borderId="129" applyNumberFormat="0" applyFill="0" applyAlignment="0" applyProtection="0"/>
    <xf numFmtId="0" fontId="47" fillId="0" borderId="129" applyNumberFormat="0" applyFill="0" applyAlignment="0" applyProtection="0"/>
    <xf numFmtId="4" fontId="47" fillId="0" borderId="129" applyFill="0" applyBorder="0" applyProtection="0">
      <alignment horizontal="right" vertical="center"/>
    </xf>
    <xf numFmtId="0" fontId="103" fillId="0" borderId="127" applyNumberFormat="0" applyFill="0" applyAlignment="0" applyProtection="0"/>
    <xf numFmtId="0" fontId="91" fillId="81" borderId="125" applyNumberFormat="0" applyAlignment="0" applyProtection="0"/>
    <xf numFmtId="0" fontId="102" fillId="68" borderId="126" applyNumberFormat="0" applyAlignment="0" applyProtection="0"/>
    <xf numFmtId="4" fontId="77" fillId="59" borderId="129">
      <alignment horizontal="right" vertical="center"/>
    </xf>
    <xf numFmtId="0" fontId="102" fillId="68"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91"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77" fillId="59" borderId="129">
      <alignment horizontal="right" vertical="center"/>
    </xf>
    <xf numFmtId="0" fontId="92" fillId="81" borderId="125" applyNumberFormat="0" applyAlignment="0" applyProtection="0"/>
    <xf numFmtId="9" fontId="1" fillId="0" borderId="0" applyFont="0" applyFill="0" applyBorder="0" applyAlignment="0" applyProtection="0"/>
    <xf numFmtId="0" fontId="101"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91" fillId="81" borderId="125" applyNumberFormat="0" applyAlignment="0" applyProtection="0"/>
    <xf numFmtId="0" fontId="103" fillId="0" borderId="127" applyNumberFormat="0" applyFill="0" applyAlignment="0" applyProtection="0"/>
    <xf numFmtId="0" fontId="101" fillId="68" borderId="126" applyNumberFormat="0" applyAlignment="0" applyProtection="0"/>
    <xf numFmtId="0" fontId="87" fillId="84" borderId="128" applyNumberFormat="0" applyFont="0" applyAlignment="0" applyProtection="0"/>
    <xf numFmtId="0" fontId="102" fillId="68" borderId="126" applyNumberFormat="0" applyAlignment="0" applyProtection="0"/>
    <xf numFmtId="4" fontId="47" fillId="0" borderId="129">
      <alignment horizontal="right" vertical="center"/>
    </xf>
    <xf numFmtId="0" fontId="96" fillId="81" borderId="126" applyNumberFormat="0" applyAlignment="0" applyProtection="0"/>
    <xf numFmtId="0" fontId="47" fillId="61" borderId="129"/>
    <xf numFmtId="0" fontId="96" fillId="81"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4" fontId="77" fillId="59" borderId="129">
      <alignment horizontal="right" vertical="center"/>
    </xf>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77" fillId="59" borderId="129">
      <alignment horizontal="right" vertical="center"/>
    </xf>
    <xf numFmtId="0" fontId="96" fillId="81" borderId="126" applyNumberFormat="0" applyAlignment="0" applyProtection="0"/>
    <xf numFmtId="0" fontId="102" fillId="68" borderId="126"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 fillId="84" borderId="128" applyNumberFormat="0" applyFont="0" applyAlignment="0" applyProtection="0"/>
    <xf numFmtId="4" fontId="77" fillId="59" borderId="129">
      <alignment horizontal="right" vertical="center"/>
    </xf>
    <xf numFmtId="0" fontId="104" fillId="0" borderId="127" applyNumberFormat="0" applyFill="0" applyAlignment="0" applyProtection="0"/>
    <xf numFmtId="0" fontId="104" fillId="0" borderId="127" applyNumberFormat="0" applyFill="0" applyAlignment="0" applyProtection="0"/>
    <xf numFmtId="0" fontId="10" fillId="84" borderId="128" applyNumberFormat="0" applyFont="0" applyAlignment="0" applyProtection="0"/>
    <xf numFmtId="0" fontId="103" fillId="0" borderId="127" applyNumberFormat="0" applyFill="0" applyAlignment="0" applyProtection="0"/>
    <xf numFmtId="0" fontId="10" fillId="84" borderId="128" applyNumberFormat="0" applyFont="0" applyAlignment="0" applyProtection="0"/>
    <xf numFmtId="0" fontId="101"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 fillId="0" borderId="0"/>
    <xf numFmtId="0" fontId="91" fillId="81" borderId="125"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96" fillId="81" borderId="126" applyNumberFormat="0" applyAlignment="0" applyProtection="0"/>
    <xf numFmtId="168"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4" fontId="77" fillId="58" borderId="129">
      <alignment horizontal="right" vertical="center"/>
    </xf>
    <xf numFmtId="0" fontId="103" fillId="0" borderId="127" applyNumberFormat="0" applyFill="0" applyAlignment="0" applyProtection="0"/>
    <xf numFmtId="0" fontId="87" fillId="84" borderId="128" applyNumberFormat="0" applyFont="0" applyAlignment="0" applyProtection="0"/>
    <xf numFmtId="0" fontId="92" fillId="81" borderId="125" applyNumberFormat="0" applyAlignment="0" applyProtection="0"/>
    <xf numFmtId="0" fontId="101" fillId="68" borderId="126" applyNumberFormat="0" applyAlignment="0" applyProtection="0"/>
    <xf numFmtId="4" fontId="77" fillId="59" borderId="129">
      <alignment horizontal="right" vertical="center"/>
    </xf>
    <xf numFmtId="0" fontId="104"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6" fillId="81" borderId="126" applyNumberFormat="0" applyAlignment="0" applyProtection="0"/>
    <xf numFmtId="0" fontId="77" fillId="59" borderId="129">
      <alignment horizontal="right" vertical="center"/>
    </xf>
    <xf numFmtId="0" fontId="91" fillId="81" borderId="125"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47" fillId="61" borderId="129"/>
    <xf numFmtId="171" fontId="47" fillId="62" borderId="129" applyNumberFormat="0" applyFont="0" applyBorder="0" applyAlignment="0" applyProtection="0">
      <alignment horizontal="right" vertical="center"/>
    </xf>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77" fillId="59" borderId="129">
      <alignment horizontal="right" vertical="center"/>
    </xf>
    <xf numFmtId="0" fontId="102" fillId="68"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91" fillId="81" borderId="125" applyNumberFormat="0" applyAlignment="0" applyProtection="0"/>
    <xf numFmtId="0" fontId="92" fillId="81" borderId="125" applyNumberFormat="0" applyAlignment="0" applyProtection="0"/>
    <xf numFmtId="4" fontId="78" fillId="58" borderId="129">
      <alignment horizontal="right" vertical="center"/>
    </xf>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96" fillId="81" borderId="126" applyNumberFormat="0" applyAlignment="0" applyProtection="0"/>
    <xf numFmtId="0" fontId="95" fillId="81" borderId="126" applyNumberFormat="0" applyAlignment="0" applyProtection="0"/>
    <xf numFmtId="0" fontId="87" fillId="84" borderId="128" applyNumberFormat="0" applyFont="0" applyAlignment="0" applyProtection="0"/>
    <xf numFmtId="0" fontId="10" fillId="84" borderId="128" applyNumberFormat="0" applyFont="0" applyAlignment="0" applyProtection="0"/>
    <xf numFmtId="0" fontId="104" fillId="0" borderId="127" applyNumberFormat="0" applyFill="0" applyAlignment="0" applyProtection="0"/>
    <xf numFmtId="0" fontId="78" fillId="58" borderId="129">
      <alignment horizontal="right" vertical="center"/>
    </xf>
    <xf numFmtId="0" fontId="96" fillId="81" borderId="126" applyNumberFormat="0" applyAlignment="0" applyProtection="0"/>
    <xf numFmtId="0" fontId="102" fillId="68" borderId="126" applyNumberFormat="0" applyAlignment="0" applyProtection="0"/>
    <xf numFmtId="0" fontId="101" fillId="68" borderId="126" applyNumberFormat="0" applyAlignment="0" applyProtection="0"/>
    <xf numFmtId="0" fontId="92"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95" fillId="81" borderId="126" applyNumberForma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102" fillId="68" borderId="126" applyNumberFormat="0" applyAlignment="0" applyProtection="0"/>
    <xf numFmtId="0" fontId="95" fillId="81" borderId="126" applyNumberFormat="0" applyAlignment="0" applyProtection="0"/>
    <xf numFmtId="4" fontId="78" fillId="58" borderId="129">
      <alignment horizontal="right" vertical="center"/>
    </xf>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103" fillId="0" borderId="127" applyNumberFormat="0" applyFill="0" applyAlignment="0" applyProtection="0"/>
    <xf numFmtId="0" fontId="92" fillId="81" borderId="125"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91" fillId="81" borderId="125" applyNumberFormat="0" applyAlignment="0" applyProtection="0"/>
    <xf numFmtId="0" fontId="96" fillId="81" borderId="126" applyNumberFormat="0" applyAlignment="0" applyProtection="0"/>
    <xf numFmtId="0" fontId="91" fillId="81" borderId="125" applyNumberFormat="0" applyAlignment="0" applyProtection="0"/>
    <xf numFmtId="0" fontId="47" fillId="0" borderId="129">
      <alignment horizontal="right" vertical="center"/>
    </xf>
    <xf numFmtId="0" fontId="47" fillId="0" borderId="129">
      <alignment horizontal="right" vertical="center"/>
    </xf>
    <xf numFmtId="0" fontId="47" fillId="0" borderId="129">
      <alignment horizontal="right" vertical="center"/>
    </xf>
    <xf numFmtId="0" fontId="47" fillId="0" borderId="129">
      <alignment horizontal="right" vertical="center"/>
    </xf>
    <xf numFmtId="0" fontId="47" fillId="0" borderId="129">
      <alignment horizontal="right" vertical="center"/>
    </xf>
    <xf numFmtId="0" fontId="47" fillId="0" borderId="129">
      <alignment horizontal="right" vertical="center"/>
    </xf>
    <xf numFmtId="4" fontId="47" fillId="0" borderId="129">
      <alignment horizontal="right" vertical="center"/>
    </xf>
    <xf numFmtId="4" fontId="47" fillId="0" borderId="129">
      <alignment horizontal="right" vertical="center"/>
    </xf>
    <xf numFmtId="4" fontId="47" fillId="0" borderId="129">
      <alignment horizontal="right" vertical="center"/>
    </xf>
    <xf numFmtId="4" fontId="47" fillId="0" borderId="129">
      <alignment horizontal="right" vertical="center"/>
    </xf>
    <xf numFmtId="4" fontId="47" fillId="0" borderId="129">
      <alignment horizontal="right" vertical="center"/>
    </xf>
    <xf numFmtId="4" fontId="47" fillId="0" borderId="129">
      <alignment horizontal="right" vertical="center"/>
    </xf>
    <xf numFmtId="4" fontId="47" fillId="0" borderId="129">
      <alignment horizontal="right" vertical="center"/>
    </xf>
    <xf numFmtId="4" fontId="47" fillId="0" borderId="129">
      <alignment horizontal="right" vertical="center"/>
    </xf>
    <xf numFmtId="4" fontId="47" fillId="0" borderId="129">
      <alignment horizontal="right" vertical="center"/>
    </xf>
    <xf numFmtId="4" fontId="47" fillId="0" borderId="129">
      <alignment horizontal="right" vertical="center"/>
    </xf>
    <xf numFmtId="0" fontId="101" fillId="68" borderId="126" applyNumberFormat="0" applyAlignment="0" applyProtection="0"/>
    <xf numFmtId="0" fontId="77" fillId="59" borderId="129">
      <alignment horizontal="right" vertical="center"/>
    </xf>
    <xf numFmtId="0" fontId="102" fillId="68" borderId="126" applyNumberFormat="0" applyAlignment="0" applyProtection="0"/>
    <xf numFmtId="0" fontId="92" fillId="81" borderId="125" applyNumberFormat="0" applyAlignment="0" applyProtection="0"/>
    <xf numFmtId="0" fontId="95"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 fillId="84" borderId="128" applyNumberFormat="0" applyFont="0" applyAlignment="0" applyProtection="0"/>
    <xf numFmtId="0" fontId="78" fillId="58" borderId="129">
      <alignment horizontal="right" vertical="center"/>
    </xf>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102" fillId="68" borderId="126" applyNumberFormat="0" applyAlignment="0" applyProtection="0"/>
    <xf numFmtId="0" fontId="92" fillId="81" borderId="125" applyNumberFormat="0" applyAlignment="0" applyProtection="0"/>
    <xf numFmtId="0" fontId="78" fillId="58" borderId="129">
      <alignment horizontal="right" vertical="center"/>
    </xf>
    <xf numFmtId="0" fontId="104"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92" fillId="81" borderId="125" applyNumberFormat="0" applyAlignment="0" applyProtection="0"/>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10" fillId="84" borderId="128" applyNumberFormat="0" applyFont="0" applyAlignment="0" applyProtection="0"/>
    <xf numFmtId="0" fontId="77" fillId="59" borderId="129">
      <alignment horizontal="right" vertical="center"/>
    </xf>
    <xf numFmtId="0" fontId="92" fillId="81" borderId="125" applyNumberFormat="0" applyAlignment="0" applyProtection="0"/>
    <xf numFmtId="0" fontId="104" fillId="0" borderId="127" applyNumberFormat="0" applyFill="0" applyAlignment="0" applyProtection="0"/>
    <xf numFmtId="4" fontId="78" fillId="58" borderId="129">
      <alignment horizontal="right" vertical="center"/>
    </xf>
    <xf numFmtId="0" fontId="92" fillId="81" borderId="125" applyNumberFormat="0" applyAlignment="0" applyProtection="0"/>
    <xf numFmtId="0" fontId="92" fillId="81" borderId="125" applyNumberFormat="0" applyAlignment="0" applyProtection="0"/>
    <xf numFmtId="4" fontId="77" fillId="58" borderId="129">
      <alignment horizontal="right" vertical="center"/>
    </xf>
    <xf numFmtId="0" fontId="104"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4" fontId="47" fillId="0" borderId="129" applyFill="0" applyBorder="0" applyProtection="0">
      <alignment horizontal="right" vertical="center"/>
    </xf>
    <xf numFmtId="0" fontId="92"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4" fontId="77" fillId="59" borderId="129">
      <alignment horizontal="right" vertical="center"/>
    </xf>
    <xf numFmtId="0" fontId="95" fillId="81" borderId="126" applyNumberFormat="0" applyAlignment="0" applyProtection="0"/>
    <xf numFmtId="4" fontId="77" fillId="59" borderId="129">
      <alignment horizontal="right" vertical="center"/>
    </xf>
    <xf numFmtId="0" fontId="87" fillId="84" borderId="128" applyNumberFormat="0" applyFont="0" applyAlignment="0" applyProtection="0"/>
    <xf numFmtId="0" fontId="101" fillId="68" borderId="126" applyNumberFormat="0" applyAlignment="0" applyProtection="0"/>
    <xf numFmtId="0" fontId="10" fillId="84" borderId="128" applyNumberFormat="0" applyFont="0" applyAlignment="0" applyProtection="0"/>
    <xf numFmtId="4" fontId="77" fillId="59" borderId="129">
      <alignment horizontal="right" vertical="center"/>
    </xf>
    <xf numFmtId="0" fontId="77" fillId="59" borderId="129">
      <alignment horizontal="right" vertical="center"/>
    </xf>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102" fillId="68" borderId="126" applyNumberFormat="0" applyAlignment="0" applyProtection="0"/>
    <xf numFmtId="4" fontId="47" fillId="61" borderId="129"/>
    <xf numFmtId="0" fontId="91"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47" fillId="0" borderId="129" applyNumberFormat="0" applyFill="0" applyAlignment="0" applyProtection="0"/>
    <xf numFmtId="0" fontId="47" fillId="0" borderId="129" applyNumberFormat="0" applyFill="0" applyAlignment="0" applyProtection="0"/>
    <xf numFmtId="0" fontId="102" fillId="68" borderId="126" applyNumberFormat="0" applyAlignment="0" applyProtection="0"/>
    <xf numFmtId="4" fontId="78" fillId="58" borderId="129">
      <alignment horizontal="right" vertical="center"/>
    </xf>
    <xf numFmtId="0" fontId="102" fillId="68" borderId="126" applyNumberFormat="0" applyAlignment="0" applyProtection="0"/>
    <xf numFmtId="0" fontId="10" fillId="84" borderId="128" applyNumberFormat="0" applyFont="0" applyAlignment="0" applyProtection="0"/>
    <xf numFmtId="0" fontId="10" fillId="84" borderId="128" applyNumberFormat="0" applyFont="0" applyAlignment="0" applyProtection="0"/>
    <xf numFmtId="0" fontId="101"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03" fillId="0" borderId="127" applyNumberFormat="0" applyFill="0" applyAlignment="0" applyProtection="0"/>
    <xf numFmtId="0" fontId="92" fillId="81" borderId="125" applyNumberFormat="0" applyAlignment="0" applyProtection="0"/>
    <xf numFmtId="0" fontId="77" fillId="59" borderId="129">
      <alignment horizontal="right" vertical="center"/>
    </xf>
    <xf numFmtId="0" fontId="95" fillId="81" borderId="126" applyNumberFormat="0" applyAlignment="0" applyProtection="0"/>
    <xf numFmtId="0" fontId="77" fillId="58" borderId="129">
      <alignment horizontal="right" vertical="center"/>
    </xf>
    <xf numFmtId="0" fontId="104" fillId="0" borderId="127" applyNumberFormat="0" applyFill="0" applyAlignment="0" applyProtection="0"/>
    <xf numFmtId="0" fontId="101" fillId="68" borderId="126" applyNumberFormat="0" applyAlignment="0" applyProtection="0"/>
    <xf numFmtId="0" fontId="78" fillId="58" borderId="129">
      <alignment horizontal="right" vertical="center"/>
    </xf>
    <xf numFmtId="0" fontId="95" fillId="81" borderId="126" applyNumberFormat="0" applyAlignment="0" applyProtection="0"/>
    <xf numFmtId="0" fontId="95" fillId="81" borderId="126"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91" fillId="81" borderId="125"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91" fillId="81" borderId="125" applyNumberFormat="0" applyAlignment="0" applyProtection="0"/>
    <xf numFmtId="0" fontId="96" fillId="81" borderId="126" applyNumberFormat="0" applyAlignment="0" applyProtection="0"/>
    <xf numFmtId="0" fontId="102" fillId="68" borderId="126" applyNumberFormat="0" applyAlignment="0" applyProtection="0"/>
    <xf numFmtId="0" fontId="91"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4" fontId="77" fillId="59" borderId="129">
      <alignment horizontal="right" vertical="center"/>
    </xf>
    <xf numFmtId="0" fontId="102" fillId="68" borderId="126" applyNumberFormat="0" applyAlignment="0" applyProtection="0"/>
    <xf numFmtId="0" fontId="78" fillId="58" borderId="129">
      <alignment horizontal="right" vertical="center"/>
    </xf>
    <xf numFmtId="0" fontId="92" fillId="81" borderId="125" applyNumberFormat="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4" fontId="77" fillId="59" borderId="129">
      <alignment horizontal="right" vertical="center"/>
    </xf>
    <xf numFmtId="0" fontId="91" fillId="81" borderId="125" applyNumberFormat="0" applyAlignment="0" applyProtection="0"/>
    <xf numFmtId="0" fontId="102" fillId="68" borderId="126" applyNumberFormat="0" applyAlignment="0" applyProtection="0"/>
    <xf numFmtId="0" fontId="103" fillId="0" borderId="127" applyNumberFormat="0" applyFill="0" applyAlignment="0" applyProtection="0"/>
    <xf numFmtId="0" fontId="95" fillId="81"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4" fontId="78" fillId="58" borderId="129">
      <alignment horizontal="right" vertical="center"/>
    </xf>
    <xf numFmtId="0" fontId="92"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6" fillId="81" borderId="126" applyNumberFormat="0" applyAlignment="0" applyProtection="0"/>
    <xf numFmtId="4" fontId="78" fillId="58" borderId="129">
      <alignment horizontal="right" vertical="center"/>
    </xf>
    <xf numFmtId="0" fontId="102" fillId="68"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10" fillId="84" borderId="128" applyNumberFormat="0" applyFont="0" applyAlignment="0" applyProtection="0"/>
    <xf numFmtId="0" fontId="95" fillId="81" borderId="126" applyNumberFormat="0" applyAlignment="0" applyProtection="0"/>
    <xf numFmtId="0" fontId="77" fillId="58" borderId="129">
      <alignment horizontal="right" vertical="center"/>
    </xf>
    <xf numFmtId="0" fontId="102" fillId="68"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91" fillId="81" borderId="125" applyNumberFormat="0" applyAlignment="0" applyProtection="0"/>
    <xf numFmtId="0" fontId="101" fillId="68" borderId="126" applyNumberFormat="0" applyAlignment="0" applyProtection="0"/>
    <xf numFmtId="0" fontId="92" fillId="81" borderId="125" applyNumberFormat="0" applyAlignment="0" applyProtection="0"/>
    <xf numFmtId="4" fontId="77" fillId="59" borderId="129">
      <alignment horizontal="right" vertical="center"/>
    </xf>
    <xf numFmtId="49" fontId="47" fillId="0" borderId="129" applyNumberFormat="0" applyFont="0" applyFill="0" applyBorder="0" applyProtection="0">
      <alignment horizontal="left" vertical="center" indent="2"/>
    </xf>
    <xf numFmtId="0" fontId="96" fillId="81" borderId="126" applyNumberFormat="0" applyAlignment="0" applyProtection="0"/>
    <xf numFmtId="4" fontId="77" fillId="58" borderId="129">
      <alignment horizontal="right" vertical="center"/>
    </xf>
    <xf numFmtId="0" fontId="102" fillId="68" borderId="126" applyNumberFormat="0" applyAlignment="0" applyProtection="0"/>
    <xf numFmtId="49" fontId="76" fillId="0" borderId="129" applyNumberFormat="0" applyFill="0" applyBorder="0" applyProtection="0">
      <alignment horizontal="left" vertical="center"/>
    </xf>
    <xf numFmtId="0" fontId="104" fillId="0" borderId="127" applyNumberFormat="0" applyFill="0" applyAlignment="0" applyProtection="0"/>
    <xf numFmtId="49" fontId="76" fillId="0" borderId="129" applyNumberFormat="0" applyFill="0" applyBorder="0" applyProtection="0">
      <alignment horizontal="left" vertical="center"/>
    </xf>
    <xf numFmtId="171" fontId="47" fillId="62" borderId="129" applyNumberFormat="0" applyFont="0" applyBorder="0" applyAlignment="0" applyProtection="0">
      <alignment horizontal="right" vertical="center"/>
    </xf>
    <xf numFmtId="0" fontId="102" fillId="68" borderId="126" applyNumberFormat="0" applyAlignment="0" applyProtection="0"/>
    <xf numFmtId="0" fontId="92"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5" fillId="81" borderId="126" applyNumberFormat="0" applyAlignment="0" applyProtection="0"/>
    <xf numFmtId="49" fontId="47" fillId="0" borderId="129" applyNumberFormat="0" applyFont="0" applyFill="0" applyBorder="0" applyProtection="0">
      <alignment horizontal="left" vertical="center" indent="2"/>
    </xf>
    <xf numFmtId="4" fontId="78" fillId="58" borderId="129">
      <alignment horizontal="right" vertical="center"/>
    </xf>
    <xf numFmtId="4" fontId="77" fillId="58" borderId="129">
      <alignment horizontal="right" vertical="center"/>
    </xf>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77" fillId="59" borderId="129">
      <alignment horizontal="right" vertical="center"/>
    </xf>
    <xf numFmtId="0" fontId="104" fillId="0" borderId="127" applyNumberFormat="0" applyFill="0" applyAlignment="0" applyProtection="0"/>
    <xf numFmtId="0" fontId="77" fillId="59" borderId="129">
      <alignment horizontal="right" vertical="center"/>
    </xf>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102" fillId="68" borderId="126" applyNumberFormat="0" applyAlignment="0" applyProtection="0"/>
    <xf numFmtId="0" fontId="77" fillId="59" borderId="129">
      <alignment horizontal="right" vertical="center"/>
    </xf>
    <xf numFmtId="0" fontId="95" fillId="81" borderId="126" applyNumberFormat="0" applyAlignment="0" applyProtection="0"/>
    <xf numFmtId="0" fontId="96" fillId="81" borderId="126" applyNumberFormat="0" applyAlignment="0" applyProtection="0"/>
    <xf numFmtId="4" fontId="77" fillId="58" borderId="129">
      <alignment horizontal="right" vertical="center"/>
    </xf>
    <xf numFmtId="0" fontId="92" fillId="81" borderId="125" applyNumberFormat="0" applyAlignment="0" applyProtection="0"/>
    <xf numFmtId="4" fontId="78" fillId="58" borderId="129">
      <alignment horizontal="right" vertical="center"/>
    </xf>
    <xf numFmtId="0" fontId="77" fillId="59" borderId="129">
      <alignment horizontal="right" vertical="center"/>
    </xf>
    <xf numFmtId="4" fontId="77" fillId="59" borderId="129">
      <alignment horizontal="right" vertical="center"/>
    </xf>
    <xf numFmtId="0" fontId="102" fillId="68" borderId="126" applyNumberFormat="0" applyAlignment="0" applyProtection="0"/>
    <xf numFmtId="0" fontId="77" fillId="58" borderId="129">
      <alignment horizontal="right" vertical="center"/>
    </xf>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91" fillId="81" borderId="125"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101" fillId="68"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92" fillId="81" borderId="125" applyNumberFormat="0" applyAlignment="0" applyProtection="0"/>
    <xf numFmtId="0" fontId="95"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4" fontId="77" fillId="58" borderId="129">
      <alignment horizontal="right" vertical="center"/>
    </xf>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77" fillId="58" borderId="129">
      <alignment horizontal="right" vertical="center"/>
    </xf>
    <xf numFmtId="0" fontId="92" fillId="81" borderId="125" applyNumberFormat="0" applyAlignment="0" applyProtection="0"/>
    <xf numFmtId="0" fontId="77" fillId="59" borderId="129">
      <alignment horizontal="right" vertical="center"/>
    </xf>
    <xf numFmtId="4" fontId="77" fillId="59" borderId="129">
      <alignment horizontal="right" vertical="center"/>
    </xf>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102" fillId="68" borderId="126" applyNumberFormat="0" applyAlignment="0" applyProtection="0"/>
    <xf numFmtId="0" fontId="95" fillId="81" borderId="126" applyNumberFormat="0" applyAlignment="0" applyProtection="0"/>
    <xf numFmtId="0" fontId="91" fillId="81" borderId="125" applyNumberFormat="0" applyAlignment="0" applyProtection="0"/>
    <xf numFmtId="0" fontId="96" fillId="81" borderId="126" applyNumberFormat="0" applyAlignment="0" applyProtection="0"/>
    <xf numFmtId="0" fontId="95" fillId="81" borderId="126"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96" fillId="81" borderId="126" applyNumberFormat="0" applyAlignment="0" applyProtection="0"/>
    <xf numFmtId="0" fontId="103"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10" fillId="84" borderId="128" applyNumberFormat="0" applyFont="0" applyAlignment="0" applyProtection="0"/>
    <xf numFmtId="0" fontId="47" fillId="0" borderId="129" applyNumberFormat="0" applyFill="0" applyAlignment="0" applyProtection="0"/>
    <xf numFmtId="0" fontId="95"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3" fillId="0" borderId="127" applyNumberFormat="0" applyFill="0" applyAlignment="0" applyProtection="0"/>
    <xf numFmtId="0" fontId="1" fillId="0" borderId="0"/>
    <xf numFmtId="0" fontId="103" fillId="0" borderId="1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81" borderId="126" applyNumberFormat="0" applyAlignment="0" applyProtection="0"/>
    <xf numFmtId="0" fontId="1" fillId="0" borderId="0"/>
    <xf numFmtId="0" fontId="1" fillId="0" borderId="0"/>
    <xf numFmtId="0" fontId="103"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92" fillId="81" borderId="125" applyNumberFormat="0" applyAlignment="0" applyProtection="0"/>
    <xf numFmtId="4" fontId="47" fillId="0" borderId="129">
      <alignment horizontal="right" vertical="center"/>
    </xf>
    <xf numFmtId="0" fontId="87" fillId="84" borderId="128" applyNumberFormat="0" applyFont="0" applyAlignment="0" applyProtection="0"/>
    <xf numFmtId="4" fontId="77" fillId="59" borderId="129">
      <alignment horizontal="right" vertical="center"/>
    </xf>
    <xf numFmtId="4" fontId="77" fillId="58" borderId="129">
      <alignment horizontal="right" vertical="center"/>
    </xf>
    <xf numFmtId="0" fontId="77" fillId="59" borderId="129">
      <alignment horizontal="right" vertical="center"/>
    </xf>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2" fillId="68" borderId="126" applyNumberFormat="0" applyAlignment="0" applyProtection="0"/>
    <xf numFmtId="0" fontId="91" fillId="81" borderId="125" applyNumberFormat="0" applyAlignment="0" applyProtection="0"/>
    <xf numFmtId="0" fontId="96"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4" fontId="78" fillId="58" borderId="129">
      <alignment horizontal="right" vertical="center"/>
    </xf>
    <xf numFmtId="49" fontId="47" fillId="0" borderId="129" applyNumberFormat="0" applyFont="0" applyFill="0" applyBorder="0" applyProtection="0">
      <alignment horizontal="left" vertical="center" indent="2"/>
    </xf>
    <xf numFmtId="4" fontId="77" fillId="58" borderId="129">
      <alignment horizontal="right" vertical="center"/>
    </xf>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1"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5"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77" fillId="59" borderId="129">
      <alignment horizontal="right" vertical="center"/>
    </xf>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4" fontId="77" fillId="59" borderId="129">
      <alignment horizontal="right" vertical="center"/>
    </xf>
    <xf numFmtId="0" fontId="87" fillId="84" borderId="128" applyNumberFormat="0" applyFont="0" applyAlignment="0" applyProtection="0"/>
    <xf numFmtId="0" fontId="96"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 fillId="84" borderId="128" applyNumberFormat="0" applyFont="0" applyAlignment="0" applyProtection="0"/>
    <xf numFmtId="4" fontId="78" fillId="58" borderId="129">
      <alignment horizontal="right" vertical="center"/>
    </xf>
    <xf numFmtId="0" fontId="96" fillId="81" borderId="126" applyNumberFormat="0" applyAlignment="0" applyProtection="0"/>
    <xf numFmtId="0" fontId="101" fillId="68" borderId="126" applyNumberFormat="0" applyAlignment="0" applyProtection="0"/>
    <xf numFmtId="0" fontId="77" fillId="59" borderId="129">
      <alignment horizontal="right" vertical="center"/>
    </xf>
    <xf numFmtId="0" fontId="101" fillId="68"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96"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 fillId="0" borderId="0"/>
    <xf numFmtId="0" fontId="95" fillId="81" borderId="126" applyNumberFormat="0" applyAlignment="0" applyProtection="0"/>
    <xf numFmtId="0" fontId="1" fillId="0" borderId="0"/>
    <xf numFmtId="0" fontId="1" fillId="0" borderId="0"/>
    <xf numFmtId="0" fontId="10" fillId="84" borderId="128" applyNumberFormat="0" applyFont="0" applyAlignment="0" applyProtection="0"/>
    <xf numFmtId="0" fontId="92" fillId="81" borderId="125" applyNumberFormat="0" applyAlignment="0" applyProtection="0"/>
    <xf numFmtId="4" fontId="47" fillId="61" borderId="129"/>
    <xf numFmtId="0" fontId="102" fillId="68"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49" fontId="76" fillId="0" borderId="129" applyNumberFormat="0" applyFill="0" applyBorder="0" applyProtection="0">
      <alignment horizontal="left" vertical="center"/>
    </xf>
    <xf numFmtId="4" fontId="47" fillId="0" borderId="129" applyFill="0" applyBorder="0" applyProtection="0">
      <alignment horizontal="right" vertical="center"/>
    </xf>
    <xf numFmtId="0" fontId="96" fillId="81" borderId="126" applyNumberFormat="0" applyAlignment="0" applyProtection="0"/>
    <xf numFmtId="0" fontId="102" fillId="68" borderId="126" applyNumberFormat="0" applyAlignment="0" applyProtection="0"/>
    <xf numFmtId="4" fontId="77" fillId="59" borderId="129">
      <alignment horizontal="right" vertical="center"/>
    </xf>
    <xf numFmtId="0" fontId="101"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91" fillId="81" borderId="125" applyNumberFormat="0" applyAlignment="0" applyProtection="0"/>
    <xf numFmtId="0" fontId="101" fillId="68" borderId="126" applyNumberFormat="0" applyAlignment="0" applyProtection="0"/>
    <xf numFmtId="0" fontId="77" fillId="59" borderId="129">
      <alignment horizontal="right" vertical="center"/>
    </xf>
    <xf numFmtId="0" fontId="78" fillId="58" borderId="129">
      <alignment horizontal="right" vertical="center"/>
    </xf>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92" fillId="81" borderId="125" applyNumberFormat="0" applyAlignment="0" applyProtection="0"/>
    <xf numFmtId="0" fontId="91" fillId="81" borderId="125" applyNumberFormat="0" applyAlignment="0" applyProtection="0"/>
    <xf numFmtId="0" fontId="96" fillId="81" borderId="126" applyNumberFormat="0" applyAlignment="0" applyProtection="0"/>
    <xf numFmtId="0" fontId="95" fillId="81" borderId="126" applyNumberFormat="0" applyAlignment="0" applyProtection="0"/>
    <xf numFmtId="4" fontId="47" fillId="61" borderId="129"/>
    <xf numFmtId="0" fontId="104" fillId="0" borderId="127" applyNumberFormat="0" applyFill="0" applyAlignment="0" applyProtection="0"/>
    <xf numFmtId="0" fontId="96"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77" fillId="58" borderId="129">
      <alignment horizontal="right" vertical="center"/>
    </xf>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4" fontId="78" fillId="58" borderId="129">
      <alignment horizontal="right" vertical="center"/>
    </xf>
    <xf numFmtId="0" fontId="95" fillId="81"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101" fillId="68" borderId="126" applyNumberFormat="0" applyAlignment="0" applyProtection="0"/>
    <xf numFmtId="0" fontId="102" fillId="68" borderId="126" applyNumberFormat="0" applyAlignment="0" applyProtection="0"/>
    <xf numFmtId="4" fontId="77" fillId="58" borderId="129">
      <alignment horizontal="right" vertical="center"/>
    </xf>
    <xf numFmtId="0" fontId="91" fillId="81" borderId="125" applyNumberFormat="0" applyAlignment="0" applyProtection="0"/>
    <xf numFmtId="0" fontId="103" fillId="0" borderId="127" applyNumberFormat="0" applyFill="0" applyAlignment="0" applyProtection="0"/>
    <xf numFmtId="49" fontId="76" fillId="0" borderId="129" applyNumberFormat="0" applyFill="0" applyBorder="0" applyProtection="0">
      <alignment horizontal="left" vertical="center"/>
    </xf>
    <xf numFmtId="0" fontId="104" fillId="0" borderId="127" applyNumberFormat="0" applyFill="0" applyAlignment="0" applyProtection="0"/>
    <xf numFmtId="171" fontId="47" fillId="62" borderId="129" applyNumberFormat="0" applyFont="0" applyBorder="0" applyAlignment="0" applyProtection="0">
      <alignment horizontal="right" vertical="center"/>
    </xf>
    <xf numFmtId="4" fontId="47" fillId="0" borderId="129" applyFill="0" applyBorder="0" applyProtection="0">
      <alignment horizontal="right" vertical="center"/>
    </xf>
    <xf numFmtId="0" fontId="102" fillId="68" borderId="126" applyNumberFormat="0" applyAlignment="0" applyProtection="0"/>
    <xf numFmtId="4" fontId="78" fillId="58" borderId="129">
      <alignment horizontal="right" vertical="center"/>
    </xf>
    <xf numFmtId="0" fontId="95" fillId="81" borderId="126" applyNumberFormat="0" applyAlignment="0" applyProtection="0"/>
    <xf numFmtId="0" fontId="10" fillId="84" borderId="128" applyNumberFormat="0" applyFont="0" applyAlignment="0" applyProtection="0"/>
    <xf numFmtId="0" fontId="10" fillId="84" borderId="128" applyNumberFormat="0" applyFon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6" fillId="81" borderId="126" applyNumberFormat="0" applyAlignment="0" applyProtection="0"/>
    <xf numFmtId="0" fontId="101" fillId="68" borderId="126" applyNumberFormat="0" applyAlignment="0" applyProtection="0"/>
    <xf numFmtId="0" fontId="92" fillId="81" borderId="125" applyNumberFormat="0" applyAlignment="0" applyProtection="0"/>
    <xf numFmtId="4" fontId="77" fillId="59" borderId="129">
      <alignment horizontal="right" vertical="center"/>
    </xf>
    <xf numFmtId="0" fontId="95" fillId="81"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6" fillId="81" borderId="126" applyNumberFormat="0" applyAlignment="0" applyProtection="0"/>
    <xf numFmtId="0" fontId="78" fillId="58" borderId="129">
      <alignment horizontal="right" vertical="center"/>
    </xf>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4" fillId="0" borderId="127" applyNumberFormat="0" applyFill="0" applyAlignment="0" applyProtection="0"/>
    <xf numFmtId="0" fontId="91" fillId="81" borderId="125" applyNumberFormat="0" applyAlignment="0" applyProtection="0"/>
    <xf numFmtId="0" fontId="96" fillId="81" borderId="126" applyNumberFormat="0" applyAlignment="0" applyProtection="0"/>
    <xf numFmtId="0" fontId="91" fillId="81" borderId="125" applyNumberFormat="0" applyAlignment="0" applyProtection="0"/>
    <xf numFmtId="0" fontId="102" fillId="68" borderId="126" applyNumberFormat="0" applyAlignment="0" applyProtection="0"/>
    <xf numFmtId="4" fontId="77" fillId="59" borderId="129">
      <alignment horizontal="right" vertical="center"/>
    </xf>
    <xf numFmtId="0" fontId="101" fillId="68" borderId="126" applyNumberFormat="0" applyAlignment="0" applyProtection="0"/>
    <xf numFmtId="0" fontId="103" fillId="0" borderId="127" applyNumberFormat="0" applyFill="0" applyAlignment="0" applyProtection="0"/>
    <xf numFmtId="0" fontId="95" fillId="81" borderId="126" applyNumberFormat="0" applyAlignment="0" applyProtection="0"/>
    <xf numFmtId="0" fontId="103" fillId="0" borderId="127" applyNumberFormat="0" applyFill="0" applyAlignment="0" applyProtection="0"/>
    <xf numFmtId="4" fontId="78" fillId="58" borderId="129">
      <alignment horizontal="right" vertical="center"/>
    </xf>
    <xf numFmtId="0" fontId="87" fillId="84" borderId="128" applyNumberFormat="0" applyFont="0" applyAlignment="0" applyProtection="0"/>
    <xf numFmtId="0" fontId="77" fillId="59" borderId="129">
      <alignment horizontal="right" vertical="center"/>
    </xf>
    <xf numFmtId="4" fontId="77" fillId="59" borderId="129">
      <alignment horizontal="right" vertical="center"/>
    </xf>
    <xf numFmtId="0" fontId="104" fillId="0" borderId="127" applyNumberFormat="0" applyFill="0" applyAlignment="0" applyProtection="0"/>
    <xf numFmtId="4" fontId="77" fillId="58" borderId="129">
      <alignment horizontal="right" vertical="center"/>
    </xf>
    <xf numFmtId="0" fontId="92" fillId="81" borderId="125" applyNumberFormat="0" applyAlignment="0" applyProtection="0"/>
    <xf numFmtId="0" fontId="95" fillId="81" borderId="126" applyNumberFormat="0" applyAlignment="0" applyProtection="0"/>
    <xf numFmtId="0" fontId="101" fillId="68"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4" fontId="47" fillId="0" borderId="129">
      <alignment horizontal="right" vertical="center"/>
    </xf>
    <xf numFmtId="0" fontId="95"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171" fontId="47" fillId="62" borderId="129" applyNumberFormat="0" applyFont="0" applyBorder="0" applyAlignment="0" applyProtection="0">
      <alignment horizontal="right" vertical="center"/>
    </xf>
    <xf numFmtId="0" fontId="96" fillId="81" borderId="126" applyNumberFormat="0" applyAlignment="0" applyProtection="0"/>
    <xf numFmtId="0" fontId="78" fillId="58" borderId="129">
      <alignment horizontal="right" vertical="center"/>
    </xf>
    <xf numFmtId="0" fontId="95" fillId="81" borderId="126" applyNumberFormat="0" applyAlignment="0" applyProtection="0"/>
    <xf numFmtId="0" fontId="87" fillId="84" borderId="128" applyNumberFormat="0" applyFont="0" applyAlignment="0" applyProtection="0"/>
    <xf numFmtId="0" fontId="47" fillId="0" borderId="129">
      <alignment horizontal="right" vertical="center"/>
    </xf>
    <xf numFmtId="0" fontId="77" fillId="59" borderId="129">
      <alignment horizontal="right" vertical="center"/>
    </xf>
    <xf numFmtId="43" fontId="1" fillId="0" borderId="0" applyFont="0" applyFill="0" applyBorder="0" applyAlignment="0" applyProtection="0"/>
    <xf numFmtId="0" fontId="96" fillId="81" borderId="126"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96" fillId="81" borderId="126" applyNumberFormat="0" applyAlignment="0" applyProtection="0"/>
    <xf numFmtId="0" fontId="92" fillId="81" borderId="125" applyNumberFormat="0" applyAlignment="0" applyProtection="0"/>
    <xf numFmtId="43" fontId="1" fillId="0" borderId="0" applyFont="0" applyFill="0" applyBorder="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 fillId="0" borderId="0"/>
    <xf numFmtId="168" fontId="1" fillId="0" borderId="0" applyFont="0" applyFill="0" applyBorder="0" applyAlignment="0" applyProtection="0"/>
    <xf numFmtId="0" fontId="1" fillId="0" borderId="0"/>
    <xf numFmtId="9" fontId="1" fillId="0" borderId="0" applyFont="0" applyFill="0" applyBorder="0" applyAlignment="0" applyProtection="0"/>
    <xf numFmtId="0" fontId="1" fillId="33" borderId="54"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33" fillId="0" borderId="129" applyFill="0" applyBorder="0">
      <alignment vertical="center"/>
    </xf>
    <xf numFmtId="0" fontId="103" fillId="0" borderId="127" applyNumberFormat="0" applyFill="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77" fillId="58" borderId="129">
      <alignment horizontal="right" vertical="center"/>
    </xf>
    <xf numFmtId="168" fontId="1" fillId="0" borderId="0" applyFont="0" applyFill="0" applyBorder="0" applyAlignment="0" applyProtection="0"/>
    <xf numFmtId="0" fontId="133" fillId="0" borderId="129" applyFill="0" applyBorder="0">
      <alignment vertical="center"/>
    </xf>
    <xf numFmtId="0" fontId="1" fillId="0" borderId="0"/>
    <xf numFmtId="0" fontId="96" fillId="81" borderId="126" applyNumberFormat="0" applyAlignment="0" applyProtection="0"/>
    <xf numFmtId="0" fontId="104" fillId="0" borderId="127" applyNumberFormat="0" applyFill="0" applyAlignment="0" applyProtection="0"/>
    <xf numFmtId="49" fontId="76" fillId="0" borderId="129" applyNumberFormat="0" applyFill="0" applyBorder="0" applyProtection="0">
      <alignment horizontal="left" vertical="center"/>
    </xf>
    <xf numFmtId="0" fontId="96"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91" fillId="81" borderId="125" applyNumberFormat="0" applyAlignment="0" applyProtection="0"/>
    <xf numFmtId="0" fontId="91" fillId="81" borderId="125" applyNumberFormat="0" applyAlignment="0" applyProtection="0"/>
    <xf numFmtId="4" fontId="47" fillId="61" borderId="129"/>
    <xf numFmtId="0" fontId="92" fillId="81" borderId="12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91" fillId="81" borderId="125" applyNumberFormat="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 fillId="0" borderId="0"/>
    <xf numFmtId="0" fontId="1" fillId="0" borderId="0"/>
    <xf numFmtId="0" fontId="1" fillId="0" borderId="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43" fontId="1" fillId="0" borderId="0" applyFont="0" applyFill="0" applyBorder="0" applyAlignment="0" applyProtection="0"/>
    <xf numFmtId="0" fontId="96" fillId="81" borderId="126"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96" fillId="81" borderId="126" applyNumberFormat="0" applyAlignment="0" applyProtection="0"/>
    <xf numFmtId="0" fontId="92" fillId="81" borderId="125" applyNumberFormat="0" applyAlignment="0" applyProtection="0"/>
    <xf numFmtId="43" fontId="1" fillId="0" borderId="0" applyFont="0" applyFill="0" applyBorder="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47" fillId="61" borderId="129"/>
    <xf numFmtId="0" fontId="92" fillId="81" borderId="125" applyNumberFormat="0" applyAlignment="0" applyProtection="0"/>
    <xf numFmtId="0" fontId="133" fillId="0" borderId="129" applyFill="0" applyBorder="0">
      <alignment vertical="center"/>
    </xf>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 fillId="0" borderId="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4" fontId="47" fillId="0" borderId="129" applyFill="0" applyBorder="0" applyProtection="0">
      <alignment horizontal="right" vertical="center"/>
    </xf>
    <xf numFmtId="4" fontId="47" fillId="0" borderId="129" applyFill="0" applyBorder="0" applyProtection="0">
      <alignment horizontal="righ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0" fontId="47" fillId="0" borderId="129" applyNumberFormat="0" applyFill="0" applyAlignment="0" applyProtection="0"/>
    <xf numFmtId="0" fontId="96" fillId="81" borderId="126" applyNumberFormat="0" applyAlignment="0" applyProtection="0"/>
    <xf numFmtId="0" fontId="87" fillId="84" borderId="128" applyNumberFormat="0" applyFont="0" applyAlignment="0" applyProtection="0"/>
    <xf numFmtId="0" fontId="95" fillId="81" borderId="126" applyNumberFormat="0" applyAlignment="0" applyProtection="0"/>
    <xf numFmtId="0" fontId="92" fillId="81" borderId="125" applyNumberFormat="0" applyAlignment="0" applyProtection="0"/>
    <xf numFmtId="4" fontId="78" fillId="58" borderId="129">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0" fontId="95" fillId="81" borderId="126" applyNumberFormat="0" applyAlignment="0" applyProtection="0"/>
    <xf numFmtId="0" fontId="91" fillId="81" borderId="125" applyNumberFormat="0" applyAlignment="0" applyProtection="0"/>
    <xf numFmtId="0" fontId="78" fillId="58" borderId="129">
      <alignment horizontal="right" vertical="center"/>
    </xf>
    <xf numFmtId="0" fontId="102" fillId="68" borderId="126" applyNumberFormat="0" applyAlignment="0" applyProtection="0"/>
    <xf numFmtId="0" fontId="10" fillId="84" borderId="128" applyNumberFormat="0" applyFont="0" applyAlignment="0" applyProtection="0"/>
    <xf numFmtId="0" fontId="102" fillId="68" borderId="126" applyNumberFormat="0" applyAlignment="0" applyProtection="0"/>
    <xf numFmtId="0" fontId="47" fillId="0" borderId="129"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 fillId="84" borderId="128" applyNumberFormat="0" applyFont="0" applyAlignment="0" applyProtection="0"/>
    <xf numFmtId="0" fontId="77" fillId="58" borderId="129">
      <alignment horizontal="right" vertical="center"/>
    </xf>
    <xf numFmtId="0" fontId="95"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77" fillId="58" borderId="129">
      <alignment horizontal="right" vertical="center"/>
    </xf>
    <xf numFmtId="0" fontId="77" fillId="58" borderId="129">
      <alignment horizontal="right" vertical="center"/>
    </xf>
    <xf numFmtId="4" fontId="77" fillId="59" borderId="129">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4" fontId="47" fillId="61" borderId="129"/>
    <xf numFmtId="4" fontId="47" fillId="61" borderId="129"/>
    <xf numFmtId="4" fontId="47" fillId="61" borderId="129"/>
    <xf numFmtId="4" fontId="47" fillId="61" borderId="129"/>
    <xf numFmtId="4" fontId="47" fillId="61" borderId="129"/>
    <xf numFmtId="4" fontId="47" fillId="61" borderId="129"/>
    <xf numFmtId="4" fontId="47" fillId="61" borderId="129"/>
    <xf numFmtId="4" fontId="47" fillId="61" borderId="129"/>
    <xf numFmtId="4" fontId="47" fillId="61" borderId="129"/>
    <xf numFmtId="4" fontId="47" fillId="61" borderId="129"/>
    <xf numFmtId="4"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47" fillId="61" borderId="129"/>
    <xf numFmtId="0" fontId="91" fillId="81" borderId="125" applyNumberFormat="0" applyAlignment="0" applyProtection="0"/>
    <xf numFmtId="0" fontId="101" fillId="68" borderId="126" applyNumberFormat="0" applyAlignment="0" applyProtection="0"/>
    <xf numFmtId="0" fontId="96"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4" fontId="77" fillId="59" borderId="129">
      <alignment horizontal="right" vertical="center"/>
    </xf>
    <xf numFmtId="0" fontId="96" fillId="81" borderId="126" applyNumberFormat="0" applyAlignment="0" applyProtection="0"/>
    <xf numFmtId="0" fontId="104" fillId="0" borderId="127" applyNumberFormat="0" applyFill="0" applyAlignment="0" applyProtection="0"/>
    <xf numFmtId="0" fontId="77" fillId="59" borderId="129">
      <alignment horizontal="right" vertical="center"/>
    </xf>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4" fontId="77" fillId="59" borderId="129">
      <alignment horizontal="right" vertical="center"/>
    </xf>
    <xf numFmtId="4" fontId="77" fillId="59" borderId="129">
      <alignment horizontal="right" vertical="center"/>
    </xf>
    <xf numFmtId="0" fontId="102" fillId="68" borderId="126" applyNumberFormat="0" applyAlignment="0" applyProtection="0"/>
    <xf numFmtId="0" fontId="91" fillId="81" borderId="125" applyNumberFormat="0" applyAlignment="0" applyProtection="0"/>
    <xf numFmtId="0" fontId="92" fillId="81" borderId="125" applyNumberFormat="0" applyAlignment="0" applyProtection="0"/>
    <xf numFmtId="4" fontId="77" fillId="58" borderId="129">
      <alignment horizontal="right" vertical="center"/>
    </xf>
    <xf numFmtId="0" fontId="87" fillId="84" borderId="128" applyNumberFormat="0" applyFont="0" applyAlignment="0" applyProtection="0"/>
    <xf numFmtId="0" fontId="91" fillId="81" borderId="125" applyNumberFormat="0" applyAlignment="0" applyProtection="0"/>
    <xf numFmtId="0" fontId="96" fillId="81" borderId="126" applyNumberFormat="0" applyAlignment="0" applyProtection="0"/>
    <xf numFmtId="0" fontId="95" fillId="81" borderId="126" applyNumberFormat="0" applyAlignment="0" applyProtection="0"/>
    <xf numFmtId="4" fontId="77" fillId="59" borderId="129">
      <alignment horizontal="right" vertical="center"/>
    </xf>
    <xf numFmtId="0" fontId="95"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78" fillId="58" borderId="129">
      <alignment horizontal="right" vertical="center"/>
    </xf>
    <xf numFmtId="0" fontId="101" fillId="68" borderId="126" applyNumberFormat="0" applyAlignment="0" applyProtection="0"/>
    <xf numFmtId="0" fontId="10"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103" fillId="0" borderId="127" applyNumberFormat="0" applyFill="0" applyAlignment="0" applyProtection="0"/>
    <xf numFmtId="0" fontId="91"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5"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78" fillId="58" borderId="129">
      <alignment horizontal="right" vertical="center"/>
    </xf>
    <xf numFmtId="0" fontId="104" fillId="0" borderId="127" applyNumberFormat="0" applyFill="0" applyAlignment="0" applyProtection="0"/>
    <xf numFmtId="0" fontId="92" fillId="81" borderId="125" applyNumberFormat="0" applyAlignment="0" applyProtection="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8" fillId="58"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77" fillId="59" borderId="129">
      <alignment horizontal="right" vertical="center"/>
    </xf>
    <xf numFmtId="0" fontId="87" fillId="84" borderId="128" applyNumberFormat="0" applyFont="0" applyAlignment="0" applyProtection="0"/>
    <xf numFmtId="0" fontId="91"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77" fillId="59" borderId="129">
      <alignment horizontal="right" vertical="center"/>
    </xf>
    <xf numFmtId="0" fontId="96" fillId="81" borderId="126" applyNumberFormat="0" applyAlignment="0" applyProtection="0"/>
    <xf numFmtId="0" fontId="102" fillId="68" borderId="126" applyNumberFormat="0" applyAlignment="0" applyProtection="0"/>
    <xf numFmtId="4" fontId="78" fillId="58" borderId="129">
      <alignment horizontal="right" vertical="center"/>
    </xf>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4" fontId="77" fillId="59" borderId="129">
      <alignment horizontal="right" vertical="center"/>
    </xf>
    <xf numFmtId="0" fontId="87" fillId="84" borderId="128" applyNumberFormat="0" applyFont="0" applyAlignment="0" applyProtection="0"/>
    <xf numFmtId="0" fontId="10" fillId="84" borderId="128" applyNumberFormat="0" applyFont="0" applyAlignment="0" applyProtection="0"/>
    <xf numFmtId="0" fontId="104" fillId="0" borderId="127" applyNumberFormat="0" applyFill="0" applyAlignment="0" applyProtection="0"/>
    <xf numFmtId="0" fontId="96" fillId="81" borderId="126" applyNumberFormat="0" applyAlignment="0" applyProtection="0"/>
    <xf numFmtId="0" fontId="101" fillId="68" borderId="126" applyNumberFormat="0" applyAlignment="0" applyProtection="0"/>
    <xf numFmtId="4" fontId="78" fillId="58" borderId="129">
      <alignment horizontal="right" vertical="center"/>
    </xf>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4" fontId="77" fillId="58" borderId="129">
      <alignment horizontal="right" vertical="center"/>
    </xf>
    <xf numFmtId="0" fontId="104" fillId="0" borderId="127" applyNumberFormat="0" applyFill="0" applyAlignment="0" applyProtection="0"/>
    <xf numFmtId="0" fontId="92" fillId="81" borderId="125" applyNumberFormat="0" applyAlignment="0" applyProtection="0"/>
    <xf numFmtId="0" fontId="95"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77" fillId="59" borderId="129">
      <alignment horizontal="right" vertical="center"/>
    </xf>
    <xf numFmtId="0" fontId="77" fillId="58" borderId="129">
      <alignment horizontal="right" vertical="center"/>
    </xf>
    <xf numFmtId="0" fontId="95" fillId="81" borderId="126" applyNumberFormat="0" applyAlignment="0" applyProtection="0"/>
    <xf numFmtId="0" fontId="102" fillId="68" borderId="126" applyNumberFormat="0" applyAlignment="0" applyProtection="0"/>
    <xf numFmtId="0" fontId="77" fillId="58" borderId="129">
      <alignment horizontal="right" vertical="center"/>
    </xf>
    <xf numFmtId="0" fontId="95"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92" fillId="81" borderId="125"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10" fillId="84" borderId="128" applyNumberFormat="0" applyFont="0" applyAlignment="0" applyProtection="0"/>
    <xf numFmtId="0" fontId="101" fillId="68" borderId="126" applyNumberFormat="0" applyAlignment="0" applyProtection="0"/>
    <xf numFmtId="0" fontId="77" fillId="59" borderId="129">
      <alignment horizontal="right" vertical="center"/>
    </xf>
    <xf numFmtId="0" fontId="87" fillId="84" borderId="128" applyNumberFormat="0" applyFont="0" applyAlignment="0" applyProtection="0"/>
    <xf numFmtId="0" fontId="10" fillId="84" borderId="128" applyNumberFormat="0" applyFon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5" fillId="81" borderId="126" applyNumberFormat="0" applyAlignment="0" applyProtection="0"/>
    <xf numFmtId="4" fontId="77" fillId="59" borderId="129">
      <alignment horizontal="right" vertical="center"/>
    </xf>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5" fillId="81" borderId="126" applyNumberFormat="0" applyAlignment="0" applyProtection="0"/>
    <xf numFmtId="0" fontId="92" fillId="81" borderId="125" applyNumberFormat="0" applyAlignment="0" applyProtection="0"/>
    <xf numFmtId="0" fontId="77" fillId="59" borderId="129">
      <alignment horizontal="right" vertical="center"/>
    </xf>
    <xf numFmtId="0" fontId="104" fillId="0" borderId="127" applyNumberFormat="0" applyFill="0" applyAlignment="0" applyProtection="0"/>
    <xf numFmtId="0" fontId="95"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77" fillId="59" borderId="129">
      <alignment horizontal="right" vertical="center"/>
    </xf>
    <xf numFmtId="0" fontId="95" fillId="81" borderId="126" applyNumberFormat="0" applyAlignment="0" applyProtection="0"/>
    <xf numFmtId="0" fontId="87" fillId="84" borderId="128" applyNumberFormat="0" applyFont="0" applyAlignment="0" applyProtection="0"/>
    <xf numFmtId="0" fontId="47" fillId="0" borderId="129">
      <alignment horizontal="right" vertical="center"/>
    </xf>
    <xf numFmtId="0" fontId="102" fillId="68" borderId="126" applyNumberFormat="0" applyAlignment="0" applyProtection="0"/>
    <xf numFmtId="4" fontId="77" fillId="59" borderId="129">
      <alignment horizontal="right" vertical="center"/>
    </xf>
    <xf numFmtId="0" fontId="95" fillId="81"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4" fontId="78" fillId="58" borderId="129">
      <alignment horizontal="right" vertical="center"/>
    </xf>
    <xf numFmtId="4" fontId="78" fillId="58" borderId="129">
      <alignment horizontal="right" vertical="center"/>
    </xf>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104" fillId="0" borderId="127" applyNumberFormat="0" applyFill="0" applyAlignment="0" applyProtection="0"/>
    <xf numFmtId="0" fontId="77" fillId="59" borderId="129">
      <alignment horizontal="right" vertical="center"/>
    </xf>
    <xf numFmtId="0" fontId="102" fillId="68" borderId="126" applyNumberForma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4" fillId="0" borderId="127" applyNumberFormat="0" applyFill="0" applyAlignment="0" applyProtection="0"/>
    <xf numFmtId="0" fontId="95" fillId="81" borderId="126" applyNumberFormat="0" applyAlignment="0" applyProtection="0"/>
    <xf numFmtId="4" fontId="77" fillId="58" borderId="129">
      <alignment horizontal="right" vertical="center"/>
    </xf>
    <xf numFmtId="0" fontId="102" fillId="68" borderId="126" applyNumberFormat="0" applyAlignment="0" applyProtection="0"/>
    <xf numFmtId="0" fontId="101" fillId="68" borderId="126" applyNumberFormat="0" applyAlignment="0" applyProtection="0"/>
    <xf numFmtId="0" fontId="78" fillId="58" borderId="129">
      <alignment horizontal="right" vertical="center"/>
    </xf>
    <xf numFmtId="0" fontId="102" fillId="68" borderId="126" applyNumberFormat="0" applyAlignment="0" applyProtection="0"/>
    <xf numFmtId="0" fontId="92" fillId="81" borderId="125" applyNumberFormat="0" applyAlignment="0" applyProtection="0"/>
    <xf numFmtId="0" fontId="96" fillId="81" borderId="126" applyNumberFormat="0" applyAlignment="0" applyProtection="0"/>
    <xf numFmtId="0" fontId="92" fillId="81" borderId="125" applyNumberFormat="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87"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96" fillId="81" borderId="126" applyNumberFormat="0" applyAlignment="0" applyProtection="0"/>
    <xf numFmtId="0" fontId="77" fillId="59" borderId="129">
      <alignment horizontal="right" vertical="center"/>
    </xf>
    <xf numFmtId="0" fontId="96"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4" fontId="77" fillId="59" borderId="129">
      <alignment horizontal="right" vertical="center"/>
    </xf>
    <xf numFmtId="4" fontId="78" fillId="58" borderId="129">
      <alignment horizontal="right" vertical="center"/>
    </xf>
    <xf numFmtId="4" fontId="77" fillId="59" borderId="129">
      <alignment horizontal="right" vertical="center"/>
    </xf>
    <xf numFmtId="0" fontId="78" fillId="58" borderId="129">
      <alignment horizontal="right" vertical="center"/>
    </xf>
    <xf numFmtId="0" fontId="95" fillId="81" borderId="126" applyNumberFormat="0" applyAlignment="0" applyProtection="0"/>
    <xf numFmtId="0" fontId="102" fillId="68" borderId="126" applyNumberFormat="0" applyAlignment="0" applyProtection="0"/>
    <xf numFmtId="0" fontId="10" fillId="84" borderId="128" applyNumberFormat="0" applyFont="0" applyAlignment="0" applyProtection="0"/>
    <xf numFmtId="0" fontId="92" fillId="81" borderId="125" applyNumberFormat="0" applyAlignment="0" applyProtection="0"/>
    <xf numFmtId="0" fontId="95" fillId="81" borderId="126" applyNumberFormat="0" applyAlignment="0" applyProtection="0"/>
    <xf numFmtId="0" fontId="77" fillId="59" borderId="129">
      <alignment horizontal="right" vertical="center"/>
    </xf>
    <xf numFmtId="0" fontId="102"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4" fontId="77" fillId="59" borderId="129">
      <alignment horizontal="right" vertical="center"/>
    </xf>
    <xf numFmtId="0" fontId="10" fillId="84" borderId="128" applyNumberFormat="0" applyFont="0" applyAlignment="0" applyProtection="0"/>
    <xf numFmtId="0" fontId="104" fillId="0" borderId="127" applyNumberFormat="0" applyFill="0" applyAlignment="0" applyProtection="0"/>
    <xf numFmtId="0" fontId="92" fillId="81" borderId="125" applyNumberFormat="0" applyAlignment="0" applyProtection="0"/>
    <xf numFmtId="0" fontId="101" fillId="68"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4" fontId="77" fillId="58" borderId="129">
      <alignment horizontal="right" vertical="center"/>
    </xf>
    <xf numFmtId="0" fontId="95" fillId="81"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0" fontId="78" fillId="58" borderId="129">
      <alignment horizontal="right" vertical="center"/>
    </xf>
    <xf numFmtId="4" fontId="47" fillId="0" borderId="129" applyFill="0" applyBorder="0" applyProtection="0">
      <alignment horizontal="right" vertical="center"/>
    </xf>
    <xf numFmtId="0" fontId="96" fillId="81"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77" fillId="59" borderId="129">
      <alignment horizontal="right" vertical="center"/>
    </xf>
    <xf numFmtId="0" fontId="95" fillId="81" borderId="126" applyNumberFormat="0" applyAlignment="0" applyProtection="0"/>
    <xf numFmtId="4" fontId="77" fillId="59" borderId="129">
      <alignment horizontal="right" vertical="center"/>
    </xf>
    <xf numFmtId="0" fontId="103" fillId="0" borderId="127" applyNumberFormat="0" applyFill="0" applyAlignment="0" applyProtection="0"/>
    <xf numFmtId="0" fontId="78" fillId="58" borderId="129">
      <alignment horizontal="right" vertical="center"/>
    </xf>
    <xf numFmtId="0" fontId="87" fillId="84" borderId="128" applyNumberFormat="0" applyFont="0" applyAlignment="0" applyProtection="0"/>
    <xf numFmtId="4" fontId="77" fillId="59" borderId="129">
      <alignment horizontal="right" vertical="center"/>
    </xf>
    <xf numFmtId="0" fontId="91" fillId="81" borderId="125" applyNumberFormat="0" applyAlignment="0" applyProtection="0"/>
    <xf numFmtId="0" fontId="104" fillId="0" borderId="127" applyNumberFormat="0" applyFill="0" applyAlignment="0" applyProtection="0"/>
    <xf numFmtId="0" fontId="101" fillId="68" borderId="126" applyNumberFormat="0" applyAlignment="0" applyProtection="0"/>
    <xf numFmtId="0" fontId="10" fillId="84" borderId="128" applyNumberFormat="0" applyFont="0" applyAlignment="0" applyProtection="0"/>
    <xf numFmtId="0" fontId="102" fillId="68" borderId="126" applyNumberFormat="0" applyAlignment="0" applyProtection="0"/>
    <xf numFmtId="0" fontId="92" fillId="81" borderId="125" applyNumberFormat="0" applyAlignment="0" applyProtection="0"/>
    <xf numFmtId="0" fontId="91" fillId="81" borderId="125" applyNumberFormat="0" applyAlignment="0" applyProtection="0"/>
    <xf numFmtId="0" fontId="10" fillId="84" borderId="128" applyNumberFormat="0" applyFont="0" applyAlignment="0" applyProtection="0"/>
    <xf numFmtId="0" fontId="103" fillId="0" borderId="127" applyNumberFormat="0" applyFill="0" applyAlignment="0" applyProtection="0"/>
    <xf numFmtId="0" fontId="96" fillId="81"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77" fillId="59" borderId="129">
      <alignment horizontal="right" vertical="center"/>
    </xf>
    <xf numFmtId="0" fontId="104" fillId="0" borderId="127" applyNumberFormat="0" applyFill="0" applyAlignment="0" applyProtection="0"/>
    <xf numFmtId="0" fontId="92" fillId="81" borderId="125" applyNumberFormat="0" applyAlignment="0" applyProtection="0"/>
    <xf numFmtId="0" fontId="92" fillId="81" borderId="125" applyNumberFormat="0" applyAlignment="0" applyProtection="0"/>
    <xf numFmtId="0" fontId="101" fillId="68" borderId="126" applyNumberFormat="0" applyAlignment="0" applyProtection="0"/>
    <xf numFmtId="0" fontId="101" fillId="68" borderId="126" applyNumberFormat="0" applyAlignment="0" applyProtection="0"/>
    <xf numFmtId="0" fontId="78" fillId="58" borderId="129">
      <alignment horizontal="right" vertical="center"/>
    </xf>
    <xf numFmtId="0" fontId="77" fillId="59" borderId="129">
      <alignment horizontal="right" vertical="center"/>
    </xf>
    <xf numFmtId="0" fontId="78" fillId="58" borderId="129">
      <alignment horizontal="right" vertical="center"/>
    </xf>
    <xf numFmtId="0" fontId="77" fillId="59" borderId="129">
      <alignment horizontal="right" vertical="center"/>
    </xf>
    <xf numFmtId="0" fontId="103"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91" fillId="81" borderId="125" applyNumberFormat="0" applyAlignment="0" applyProtection="0"/>
    <xf numFmtId="0" fontId="92" fillId="81" borderId="125"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91" fillId="81" borderId="125" applyNumberFormat="0" applyAlignment="0" applyProtection="0"/>
    <xf numFmtId="0" fontId="92" fillId="81" borderId="125" applyNumberFormat="0" applyAlignment="0" applyProtection="0"/>
    <xf numFmtId="0" fontId="102" fillId="68"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87" fillId="84" borderId="128" applyNumberFormat="0" applyFont="0" applyAlignment="0" applyProtection="0"/>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104"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103" fillId="0" borderId="127" applyNumberFormat="0" applyFill="0" applyAlignment="0" applyProtection="0"/>
    <xf numFmtId="4" fontId="77" fillId="59" borderId="129">
      <alignment horizontal="right" vertical="center"/>
    </xf>
    <xf numFmtId="0" fontId="95"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77" fillId="58" borderId="129">
      <alignment horizontal="right" vertical="center"/>
    </xf>
    <xf numFmtId="0" fontId="96" fillId="81" borderId="126" applyNumberFormat="0" applyAlignment="0" applyProtection="0"/>
    <xf numFmtId="0" fontId="91" fillId="81" borderId="125" applyNumberFormat="0" applyAlignment="0" applyProtection="0"/>
    <xf numFmtId="0" fontId="102" fillId="68" borderId="126" applyNumberFormat="0" applyAlignment="0" applyProtection="0"/>
    <xf numFmtId="0" fontId="95" fillId="81" borderId="126" applyNumberFormat="0" applyAlignment="0" applyProtection="0"/>
    <xf numFmtId="0" fontId="102" fillId="68" borderId="126" applyNumberFormat="0" applyAlignment="0" applyProtection="0"/>
    <xf numFmtId="0" fontId="92" fillId="81" borderId="125" applyNumberFormat="0" applyAlignment="0" applyProtection="0"/>
    <xf numFmtId="0" fontId="78" fillId="58" borderId="129">
      <alignment horizontal="right" vertical="center"/>
    </xf>
    <xf numFmtId="0" fontId="92" fillId="81" borderId="125" applyNumberFormat="0" applyAlignment="0" applyProtection="0"/>
    <xf numFmtId="0" fontId="101" fillId="68"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77" fillId="59" borderId="129">
      <alignment horizontal="right" vertical="center"/>
    </xf>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91" fillId="81" borderId="125" applyNumberFormat="0" applyAlignment="0" applyProtection="0"/>
    <xf numFmtId="4" fontId="78" fillId="58" borderId="129">
      <alignment horizontal="right" vertical="center"/>
    </xf>
    <xf numFmtId="0" fontId="104" fillId="0" borderId="127" applyNumberFormat="0" applyFill="0" applyAlignment="0" applyProtection="0"/>
    <xf numFmtId="4" fontId="77" fillId="58" borderId="129">
      <alignment horizontal="right" vertical="center"/>
    </xf>
    <xf numFmtId="0" fontId="77" fillId="59" borderId="129">
      <alignment horizontal="right" vertical="center"/>
    </xf>
    <xf numFmtId="0" fontId="104"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101" fillId="68" borderId="126" applyNumberFormat="0" applyAlignment="0" applyProtection="0"/>
    <xf numFmtId="4" fontId="77" fillId="59" borderId="129">
      <alignment horizontal="right" vertical="center"/>
    </xf>
    <xf numFmtId="0" fontId="10" fillId="84" borderId="128" applyNumberFormat="0" applyFont="0" applyAlignment="0" applyProtection="0"/>
    <xf numFmtId="0" fontId="92" fillId="81" borderId="125" applyNumberFormat="0" applyAlignment="0" applyProtection="0"/>
    <xf numFmtId="0" fontId="102" fillId="68" borderId="126" applyNumberFormat="0" applyAlignment="0" applyProtection="0"/>
    <xf numFmtId="4" fontId="77" fillId="59" borderId="129">
      <alignment horizontal="right" vertical="center"/>
    </xf>
    <xf numFmtId="4" fontId="77" fillId="59" borderId="129">
      <alignment horizontal="right" vertical="center"/>
    </xf>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91"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10" fillId="84" borderId="128" applyNumberFormat="0" applyFont="0" applyAlignment="0" applyProtection="0"/>
    <xf numFmtId="0" fontId="10"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95"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77" fillId="58" borderId="129">
      <alignment horizontal="right" vertical="center"/>
    </xf>
    <xf numFmtId="0" fontId="101" fillId="68" borderId="126" applyNumberFormat="0" applyAlignment="0" applyProtection="0"/>
    <xf numFmtId="0" fontId="77" fillId="58" borderId="129">
      <alignment horizontal="right" vertical="center"/>
    </xf>
    <xf numFmtId="0" fontId="95" fillId="81" borderId="126" applyNumberFormat="0" applyAlignment="0" applyProtection="0"/>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96" fillId="81" borderId="126" applyNumberFormat="0" applyAlignment="0" applyProtection="0"/>
    <xf numFmtId="0" fontId="92" fillId="81" borderId="125" applyNumberFormat="0" applyAlignment="0" applyProtection="0"/>
    <xf numFmtId="4" fontId="78" fillId="58" borderId="129">
      <alignment horizontal="right" vertical="center"/>
    </xf>
    <xf numFmtId="49" fontId="47" fillId="0" borderId="129" applyNumberFormat="0" applyFont="0" applyFill="0" applyBorder="0" applyProtection="0">
      <alignment horizontal="left" vertical="center" indent="2"/>
    </xf>
    <xf numFmtId="0" fontId="77" fillId="58" borderId="129">
      <alignment horizontal="right" vertical="center"/>
    </xf>
    <xf numFmtId="0" fontId="102" fillId="68"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4" fontId="78" fillId="58" borderId="129">
      <alignment horizontal="right" vertical="center"/>
    </xf>
    <xf numFmtId="0" fontId="91" fillId="81" borderId="125" applyNumberFormat="0" applyAlignment="0" applyProtection="0"/>
    <xf numFmtId="0" fontId="91" fillId="81" borderId="125" applyNumberFormat="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4" fontId="77" fillId="59" borderId="129">
      <alignment horizontal="right" vertical="center"/>
    </xf>
    <xf numFmtId="0" fontId="103" fillId="0" borderId="127" applyNumberFormat="0" applyFill="0" applyAlignment="0" applyProtection="0"/>
    <xf numFmtId="0" fontId="92" fillId="81" borderId="125" applyNumberFormat="0" applyAlignment="0" applyProtection="0"/>
    <xf numFmtId="0" fontId="91" fillId="81" borderId="125" applyNumberFormat="0" applyAlignment="0" applyProtection="0"/>
    <xf numFmtId="0" fontId="104"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10" fillId="84" borderId="128" applyNumberFormat="0" applyFont="0" applyAlignment="0" applyProtection="0"/>
    <xf numFmtId="0" fontId="95"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95"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4" fontId="77" fillId="59" borderId="129">
      <alignment horizontal="right" vertical="center"/>
    </xf>
    <xf numFmtId="0" fontId="91" fillId="81" borderId="125" applyNumberFormat="0" applyAlignment="0" applyProtection="0"/>
    <xf numFmtId="0" fontId="96" fillId="81" borderId="126" applyNumberFormat="0" applyAlignment="0" applyProtection="0"/>
    <xf numFmtId="0" fontId="78" fillId="58" borderId="129">
      <alignment horizontal="right" vertical="center"/>
    </xf>
    <xf numFmtId="0" fontId="95"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91" fillId="81" borderId="125" applyNumberFormat="0" applyAlignment="0" applyProtection="0"/>
    <xf numFmtId="0" fontId="96" fillId="81" borderId="126" applyNumberFormat="0" applyAlignment="0" applyProtection="0"/>
    <xf numFmtId="0" fontId="102" fillId="68" borderId="126" applyNumberFormat="0" applyAlignment="0" applyProtection="0"/>
    <xf numFmtId="0" fontId="101" fillId="68"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92" fillId="81" borderId="125" applyNumberFormat="0" applyAlignment="0" applyProtection="0"/>
    <xf numFmtId="0" fontId="10" fillId="84" borderId="128" applyNumberFormat="0" applyFont="0" applyAlignment="0" applyProtection="0"/>
    <xf numFmtId="0" fontId="87" fillId="84" borderId="128" applyNumberFormat="0" applyFont="0" applyAlignment="0" applyProtection="0"/>
    <xf numFmtId="4" fontId="47" fillId="61" borderId="129"/>
    <xf numFmtId="0" fontId="78" fillId="58" borderId="129">
      <alignment horizontal="right" vertical="center"/>
    </xf>
    <xf numFmtId="0" fontId="91" fillId="81" borderId="125" applyNumberFormat="0" applyAlignment="0" applyProtection="0"/>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102" fillId="68" borderId="126" applyNumberFormat="0" applyAlignment="0" applyProtection="0"/>
    <xf numFmtId="0" fontId="91" fillId="81" borderId="125" applyNumberFormat="0" applyAlignment="0" applyProtection="0"/>
    <xf numFmtId="0" fontId="101"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4" fontId="47" fillId="0" borderId="129">
      <alignment horizontal="right" vertical="center"/>
    </xf>
    <xf numFmtId="0" fontId="92" fillId="81" borderId="125" applyNumberFormat="0" applyAlignment="0" applyProtection="0"/>
    <xf numFmtId="0" fontId="96"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5" fillId="81" borderId="126" applyNumberFormat="0" applyAlignment="0" applyProtection="0"/>
    <xf numFmtId="0" fontId="92" fillId="81" borderId="125" applyNumberFormat="0" applyAlignment="0" applyProtection="0"/>
    <xf numFmtId="0" fontId="10" fillId="84" borderId="128" applyNumberFormat="0" applyFont="0" applyAlignment="0" applyProtection="0"/>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4" fontId="78" fillId="58" borderId="129">
      <alignment horizontal="right" vertical="center"/>
    </xf>
    <xf numFmtId="0" fontId="77" fillId="58" borderId="129">
      <alignment horizontal="right" vertical="center"/>
    </xf>
    <xf numFmtId="0" fontId="96"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4" fontId="77" fillId="59" borderId="129">
      <alignment horizontal="right" vertical="center"/>
    </xf>
    <xf numFmtId="0" fontId="96" fillId="81" borderId="126"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47" fillId="61" borderId="129"/>
    <xf numFmtId="0" fontId="101" fillId="68" borderId="126" applyNumberFormat="0" applyAlignment="0" applyProtection="0"/>
    <xf numFmtId="0" fontId="77" fillId="59" borderId="129">
      <alignment horizontal="right" vertical="center"/>
    </xf>
    <xf numFmtId="0" fontId="101"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4" fontId="77" fillId="59" borderId="129">
      <alignment horizontal="right" vertical="center"/>
    </xf>
    <xf numFmtId="0" fontId="102" fillId="68" borderId="126" applyNumberFormat="0" applyAlignment="0" applyProtection="0"/>
    <xf numFmtId="0" fontId="95" fillId="81" borderId="126" applyNumberFormat="0" applyAlignment="0" applyProtection="0"/>
    <xf numFmtId="4" fontId="77" fillId="59" borderId="129">
      <alignment horizontal="right" vertical="center"/>
    </xf>
    <xf numFmtId="0" fontId="104"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101" fillId="68" borderId="126" applyNumberFormat="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1" fillId="81" borderId="125" applyNumberFormat="0" applyAlignment="0" applyProtection="0"/>
    <xf numFmtId="4" fontId="77" fillId="58" borderId="129">
      <alignment horizontal="right" vertical="center"/>
    </xf>
    <xf numFmtId="0" fontId="87" fillId="84" borderId="128" applyNumberFormat="0" applyFont="0" applyAlignment="0" applyProtection="0"/>
    <xf numFmtId="0" fontId="104" fillId="0" borderId="127" applyNumberFormat="0" applyFill="0" applyAlignment="0" applyProtection="0"/>
    <xf numFmtId="0" fontId="91" fillId="81" borderId="125" applyNumberForma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103"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91" fillId="81" borderId="125" applyNumberFormat="0" applyAlignment="0" applyProtection="0"/>
    <xf numFmtId="0" fontId="95"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4" fontId="77" fillId="59" borderId="129">
      <alignment horizontal="right" vertical="center"/>
    </xf>
    <xf numFmtId="0" fontId="92" fillId="81" borderId="125" applyNumberFormat="0" applyAlignment="0" applyProtection="0"/>
    <xf numFmtId="0" fontId="78" fillId="58" borderId="129">
      <alignment horizontal="right" vertical="center"/>
    </xf>
    <xf numFmtId="0" fontId="87" fillId="84" borderId="128" applyNumberFormat="0" applyFont="0" applyAlignment="0" applyProtection="0"/>
    <xf numFmtId="0" fontId="96"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1" fillId="81" borderId="125" applyNumberFormat="0" applyAlignment="0" applyProtection="0"/>
    <xf numFmtId="0" fontId="96" fillId="81" borderId="126" applyNumberFormat="0" applyAlignment="0" applyProtection="0"/>
    <xf numFmtId="0" fontId="77" fillId="59" borderId="129">
      <alignment horizontal="right" vertical="center"/>
    </xf>
    <xf numFmtId="0" fontId="87" fillId="84" borderId="128" applyNumberFormat="0" applyFont="0" applyAlignment="0" applyProtection="0"/>
    <xf numFmtId="0" fontId="10" fillId="84" borderId="128" applyNumberFormat="0" applyFont="0" applyAlignment="0" applyProtection="0"/>
    <xf numFmtId="0" fontId="102"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4" fontId="78" fillId="58" borderId="129">
      <alignment horizontal="right" vertical="center"/>
    </xf>
    <xf numFmtId="0" fontId="92"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96" fillId="81" borderId="126" applyNumberFormat="0" applyAlignment="0" applyProtection="0"/>
    <xf numFmtId="0" fontId="101"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91" fillId="81" borderId="125" applyNumberFormat="0" applyAlignment="0" applyProtection="0"/>
    <xf numFmtId="0" fontId="95" fillId="81" borderId="126" applyNumberFormat="0" applyAlignment="0" applyProtection="0"/>
    <xf numFmtId="4" fontId="47" fillId="61" borderId="129"/>
    <xf numFmtId="4" fontId="77" fillId="59" borderId="129">
      <alignment horizontal="right" vertical="center"/>
    </xf>
    <xf numFmtId="0" fontId="91"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92"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10" fillId="84" borderId="128" applyNumberFormat="0" applyFont="0" applyAlignment="0" applyProtection="0"/>
    <xf numFmtId="0" fontId="101" fillId="68" borderId="126" applyNumberFormat="0" applyAlignment="0" applyProtection="0"/>
    <xf numFmtId="0" fontId="95"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47" fillId="0" borderId="129" applyNumberFormat="0" applyFill="0" applyAlignment="0" applyProtection="0"/>
    <xf numFmtId="0" fontId="95" fillId="81"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96" fillId="81" borderId="126" applyNumberFormat="0" applyAlignment="0" applyProtection="0"/>
    <xf numFmtId="0" fontId="101"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77" fillId="59" borderId="129">
      <alignment horizontal="right" vertical="center"/>
    </xf>
    <xf numFmtId="0" fontId="91" fillId="81" borderId="125" applyNumberFormat="0" applyAlignment="0" applyProtection="0"/>
    <xf numFmtId="0" fontId="104" fillId="0" borderId="127"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87" fillId="84" borderId="128" applyNumberFormat="0" applyFont="0" applyAlignment="0" applyProtection="0"/>
    <xf numFmtId="0" fontId="96"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0" fontId="92"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171" fontId="47" fillId="62" borderId="129" applyNumberFormat="0" applyFont="0" applyBorder="0" applyAlignment="0" applyProtection="0">
      <alignment horizontal="right" vertical="center"/>
    </xf>
    <xf numFmtId="0" fontId="91" fillId="81" borderId="125" applyNumberFormat="0" applyAlignment="0" applyProtection="0"/>
    <xf numFmtId="0" fontId="87" fillId="84" borderId="128" applyNumberFormat="0" applyFont="0" applyAlignment="0" applyProtection="0"/>
    <xf numFmtId="0" fontId="92" fillId="81" borderId="125" applyNumberFormat="0" applyAlignment="0" applyProtection="0"/>
    <xf numFmtId="0" fontId="101" fillId="68" borderId="126" applyNumberFormat="0" applyAlignment="0" applyProtection="0"/>
    <xf numFmtId="0" fontId="102" fillId="68" borderId="126" applyNumberForma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92" fillId="81" borderId="125" applyNumberFormat="0" applyAlignment="0" applyProtection="0"/>
    <xf numFmtId="0" fontId="95" fillId="81" borderId="126" applyNumberFormat="0" applyAlignment="0" applyProtection="0"/>
    <xf numFmtId="0" fontId="104" fillId="0" borderId="127" applyNumberFormat="0" applyFill="0" applyAlignment="0" applyProtection="0"/>
    <xf numFmtId="0" fontId="91" fillId="81" borderId="125" applyNumberFormat="0" applyAlignment="0" applyProtection="0"/>
    <xf numFmtId="4" fontId="77" fillId="59" borderId="129">
      <alignment horizontal="right" vertical="center"/>
    </xf>
    <xf numFmtId="0" fontId="101" fillId="68" borderId="126" applyNumberFormat="0" applyAlignment="0" applyProtection="0"/>
    <xf numFmtId="0" fontId="91" fillId="81" borderId="125" applyNumberFormat="0" applyAlignment="0" applyProtection="0"/>
    <xf numFmtId="0" fontId="101" fillId="68"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77" fillId="59" borderId="129">
      <alignment horizontal="right" vertical="center"/>
    </xf>
    <xf numFmtId="0" fontId="91" fillId="81" borderId="125" applyNumberFormat="0" applyAlignment="0" applyProtection="0"/>
    <xf numFmtId="0" fontId="95"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91"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4" fontId="77" fillId="59" borderId="129">
      <alignment horizontal="right" vertical="center"/>
    </xf>
    <xf numFmtId="4" fontId="78" fillId="58" borderId="129">
      <alignment horizontal="right" vertical="center"/>
    </xf>
    <xf numFmtId="4" fontId="77" fillId="59" borderId="129">
      <alignment horizontal="right" vertical="center"/>
    </xf>
    <xf numFmtId="0" fontId="91" fillId="81" borderId="125" applyNumberFormat="0" applyAlignment="0" applyProtection="0"/>
    <xf numFmtId="0" fontId="95"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4" fontId="77" fillId="59" borderId="129">
      <alignment horizontal="right" vertical="center"/>
    </xf>
    <xf numFmtId="4" fontId="77" fillId="59" borderId="129">
      <alignment horizontal="right" vertical="center"/>
    </xf>
    <xf numFmtId="0" fontId="102"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78" fillId="58" borderId="129">
      <alignment horizontal="right" vertical="center"/>
    </xf>
    <xf numFmtId="0" fontId="102" fillId="68" borderId="126" applyNumberFormat="0" applyAlignment="0" applyProtection="0"/>
    <xf numFmtId="4" fontId="78" fillId="58" borderId="129">
      <alignment horizontal="right" vertical="center"/>
    </xf>
    <xf numFmtId="0" fontId="92"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87" fillId="84" borderId="128" applyNumberFormat="0" applyFont="0" applyAlignment="0" applyProtection="0"/>
    <xf numFmtId="0" fontId="101" fillId="68" borderId="126" applyNumberFormat="0" applyAlignment="0" applyProtection="0"/>
    <xf numFmtId="4" fontId="78" fillId="58" borderId="129">
      <alignment horizontal="right" vertical="center"/>
    </xf>
    <xf numFmtId="4" fontId="77" fillId="59" borderId="129">
      <alignment horizontal="right" vertical="center"/>
    </xf>
    <xf numFmtId="0" fontId="87" fillId="84" borderId="128" applyNumberFormat="0" applyFont="0" applyAlignment="0" applyProtection="0"/>
    <xf numFmtId="0" fontId="95"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5"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103" fillId="0" borderId="127" applyNumberFormat="0" applyFill="0" applyAlignment="0" applyProtection="0"/>
    <xf numFmtId="0" fontId="78" fillId="58" borderId="129">
      <alignment horizontal="right" vertical="center"/>
    </xf>
    <xf numFmtId="0" fontId="92"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4" fontId="77" fillId="59" borderId="129">
      <alignment horizontal="right" vertical="center"/>
    </xf>
    <xf numFmtId="0" fontId="101" fillId="68" borderId="126"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10" fillId="84" borderId="128" applyNumberFormat="0" applyFont="0" applyAlignment="0" applyProtection="0"/>
    <xf numFmtId="0" fontId="87" fillId="84" borderId="128" applyNumberFormat="0" applyFont="0" applyAlignment="0" applyProtection="0"/>
    <xf numFmtId="0" fontId="77" fillId="59" borderId="129">
      <alignment horizontal="right" vertical="center"/>
    </xf>
    <xf numFmtId="0" fontId="87" fillId="84" borderId="128" applyNumberFormat="0" applyFont="0" applyAlignment="0" applyProtection="0"/>
    <xf numFmtId="0" fontId="102" fillId="68" borderId="126" applyNumberFormat="0" applyAlignment="0" applyProtection="0"/>
    <xf numFmtId="0" fontId="96" fillId="81" borderId="126" applyNumberFormat="0" applyAlignment="0" applyProtection="0"/>
    <xf numFmtId="4" fontId="77" fillId="58" borderId="129">
      <alignment horizontal="right" vertical="center"/>
    </xf>
    <xf numFmtId="0" fontId="101" fillId="68" borderId="126" applyNumberFormat="0" applyAlignment="0" applyProtection="0"/>
    <xf numFmtId="4" fontId="78" fillId="58" borderId="129">
      <alignment horizontal="right" vertical="center"/>
    </xf>
    <xf numFmtId="0" fontId="92" fillId="81" borderId="125" applyNumberFormat="0" applyAlignment="0" applyProtection="0"/>
    <xf numFmtId="0" fontId="101" fillId="68" borderId="126" applyNumberFormat="0" applyAlignment="0" applyProtection="0"/>
    <xf numFmtId="0" fontId="91" fillId="81" borderId="125" applyNumberFormat="0" applyAlignment="0" applyProtection="0"/>
    <xf numFmtId="4" fontId="77" fillId="59" borderId="129">
      <alignment horizontal="right" vertical="center"/>
    </xf>
    <xf numFmtId="0" fontId="92" fillId="81" borderId="125" applyNumberFormat="0" applyAlignment="0" applyProtection="0"/>
    <xf numFmtId="0" fontId="102" fillId="68" borderId="126" applyNumberFormat="0" applyAlignment="0" applyProtection="0"/>
    <xf numFmtId="4" fontId="77" fillId="59" borderId="129">
      <alignment horizontal="right" vertical="center"/>
    </xf>
    <xf numFmtId="0" fontId="87" fillId="84" borderId="128" applyNumberFormat="0" applyFont="0" applyAlignment="0" applyProtection="0"/>
    <xf numFmtId="0" fontId="96"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103"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0" fontId="92" fillId="81" borderId="125" applyNumberFormat="0" applyAlignment="0" applyProtection="0"/>
    <xf numFmtId="0" fontId="91" fillId="81" borderId="125"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101" fillId="68" borderId="126" applyNumberFormat="0" applyAlignment="0" applyProtection="0"/>
    <xf numFmtId="0" fontId="92" fillId="81" borderId="125" applyNumberFormat="0" applyAlignment="0" applyProtection="0"/>
    <xf numFmtId="49" fontId="47" fillId="0" borderId="129" applyNumberFormat="0" applyFont="0" applyFill="0" applyBorder="0" applyProtection="0">
      <alignment horizontal="left" vertical="center" indent="2"/>
    </xf>
    <xf numFmtId="0" fontId="87" fillId="84" borderId="128" applyNumberFormat="0" applyFont="0" applyAlignment="0" applyProtection="0"/>
    <xf numFmtId="0" fontId="10" fillId="84" borderId="128" applyNumberFormat="0" applyFont="0" applyAlignment="0" applyProtection="0"/>
    <xf numFmtId="0" fontId="87" fillId="84" borderId="128" applyNumberFormat="0" applyFont="0" applyAlignment="0" applyProtection="0"/>
    <xf numFmtId="0" fontId="95" fillId="81"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77" fillId="59" borderId="129">
      <alignment horizontal="right" vertical="center"/>
    </xf>
    <xf numFmtId="0" fontId="102" fillId="68" borderId="126"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96" fillId="81" borderId="126" applyNumberFormat="0" applyAlignment="0" applyProtection="0"/>
    <xf numFmtId="0" fontId="47" fillId="0" borderId="129">
      <alignment horizontal="right" vertical="center"/>
    </xf>
    <xf numFmtId="0" fontId="92" fillId="81" borderId="125" applyNumberFormat="0" applyAlignment="0" applyProtection="0"/>
    <xf numFmtId="0" fontId="91" fillId="81" borderId="125" applyNumberFormat="0" applyAlignment="0" applyProtection="0"/>
    <xf numFmtId="0" fontId="77" fillId="59" borderId="129">
      <alignment horizontal="right" vertical="center"/>
    </xf>
    <xf numFmtId="0" fontId="102" fillId="68" borderId="126" applyNumberFormat="0" applyAlignment="0" applyProtection="0"/>
    <xf numFmtId="0" fontId="91" fillId="81" borderId="125" applyNumberFormat="0" applyAlignment="0" applyProtection="0"/>
    <xf numFmtId="0" fontId="102" fillId="68" borderId="126" applyNumberFormat="0" applyAlignment="0" applyProtection="0"/>
    <xf numFmtId="0" fontId="77" fillId="58" borderId="129">
      <alignment horizontal="right" vertical="center"/>
    </xf>
    <xf numFmtId="0" fontId="96" fillId="81"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77" fillId="59" borderId="129">
      <alignment horizontal="right" vertical="center"/>
    </xf>
    <xf numFmtId="0" fontId="78" fillId="58" borderId="129">
      <alignment horizontal="right" vertical="center"/>
    </xf>
    <xf numFmtId="4" fontId="77" fillId="59" borderId="129">
      <alignment horizontal="right" vertical="center"/>
    </xf>
    <xf numFmtId="0" fontId="87" fillId="84" borderId="128" applyNumberFormat="0" applyFont="0" applyAlignment="0" applyProtection="0"/>
    <xf numFmtId="0" fontId="78" fillId="58" borderId="129">
      <alignment horizontal="right" vertical="center"/>
    </xf>
    <xf numFmtId="0" fontId="104" fillId="0" borderId="127" applyNumberFormat="0" applyFill="0" applyAlignment="0" applyProtection="0"/>
    <xf numFmtId="4" fontId="78" fillId="58" borderId="129">
      <alignment horizontal="right" vertical="center"/>
    </xf>
    <xf numFmtId="0" fontId="103" fillId="0" borderId="127" applyNumberFormat="0" applyFill="0" applyAlignment="0" applyProtection="0"/>
    <xf numFmtId="0" fontId="77" fillId="59" borderId="129">
      <alignment horizontal="right" vertical="center"/>
    </xf>
    <xf numFmtId="0" fontId="92" fillId="81" borderId="125"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78" fillId="58" borderId="129">
      <alignment horizontal="right" vertical="center"/>
    </xf>
    <xf numFmtId="4" fontId="77" fillId="59" borderId="129">
      <alignment horizontal="right" vertical="center"/>
    </xf>
    <xf numFmtId="0" fontId="103" fillId="0" borderId="127" applyNumberFormat="0" applyFill="0" applyAlignment="0" applyProtection="0"/>
    <xf numFmtId="0" fontId="10" fillId="84" borderId="128" applyNumberFormat="0" applyFont="0" applyAlignment="0" applyProtection="0"/>
    <xf numFmtId="0" fontId="96" fillId="81" borderId="126" applyNumberFormat="0" applyAlignment="0" applyProtection="0"/>
    <xf numFmtId="0" fontId="10" fillId="84" borderId="128" applyNumberFormat="0" applyFont="0" applyAlignment="0" applyProtection="0"/>
    <xf numFmtId="0" fontId="103" fillId="0" borderId="127" applyNumberFormat="0" applyFill="0" applyAlignment="0" applyProtection="0"/>
    <xf numFmtId="0" fontId="87" fillId="84" borderId="128" applyNumberFormat="0" applyFont="0" applyAlignment="0" applyProtection="0"/>
    <xf numFmtId="0" fontId="101" fillId="68" borderId="126" applyNumberFormat="0" applyAlignment="0" applyProtection="0"/>
    <xf numFmtId="0" fontId="10" fillId="84" borderId="128" applyNumberFormat="0" applyFont="0" applyAlignment="0" applyProtection="0"/>
    <xf numFmtId="0" fontId="103" fillId="0" borderId="127" applyNumberFormat="0" applyFill="0" applyAlignment="0" applyProtection="0"/>
    <xf numFmtId="0" fontId="10" fillId="84" borderId="128" applyNumberFormat="0" applyFont="0" applyAlignment="0" applyProtection="0"/>
    <xf numFmtId="0" fontId="102" fillId="68" borderId="126"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10" fillId="84" borderId="128" applyNumberFormat="0" applyFont="0" applyAlignment="0" applyProtection="0"/>
    <xf numFmtId="0" fontId="87" fillId="84" borderId="128" applyNumberFormat="0" applyFont="0" applyAlignment="0" applyProtection="0"/>
    <xf numFmtId="0" fontId="92" fillId="81" borderId="125" applyNumberFormat="0" applyAlignment="0" applyProtection="0"/>
    <xf numFmtId="0" fontId="87" fillId="84" borderId="128" applyNumberFormat="0" applyFont="0" applyAlignment="0" applyProtection="0"/>
    <xf numFmtId="0" fontId="77" fillId="59" borderId="129">
      <alignment horizontal="right" vertical="center"/>
    </xf>
    <xf numFmtId="0" fontId="95"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91" fillId="81" borderId="125" applyNumberFormat="0" applyAlignment="0" applyProtection="0"/>
    <xf numFmtId="0" fontId="133" fillId="0" borderId="129" applyFill="0" applyBorder="0">
      <alignment vertical="center"/>
    </xf>
    <xf numFmtId="0" fontId="101" fillId="68"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87" fillId="84" borderId="128" applyNumberFormat="0" applyFont="0" applyAlignment="0" applyProtection="0"/>
    <xf numFmtId="0" fontId="102" fillId="68" borderId="126" applyNumberFormat="0" applyAlignment="0" applyProtection="0"/>
    <xf numFmtId="0" fontId="104" fillId="0" borderId="127" applyNumberFormat="0" applyFill="0" applyAlignment="0" applyProtection="0"/>
    <xf numFmtId="0" fontId="77" fillId="58" borderId="129">
      <alignment horizontal="right" vertical="center"/>
    </xf>
    <xf numFmtId="0" fontId="10" fillId="84" borderId="128" applyNumberFormat="0" applyFont="0" applyAlignment="0" applyProtection="0"/>
    <xf numFmtId="0" fontId="78" fillId="58" borderId="129">
      <alignment horizontal="right" vertical="center"/>
    </xf>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77" fillId="58" borderId="129">
      <alignment horizontal="right" vertical="center"/>
    </xf>
    <xf numFmtId="4" fontId="77" fillId="58" borderId="129">
      <alignment horizontal="right" vertical="center"/>
    </xf>
    <xf numFmtId="4" fontId="78" fillId="58" borderId="129">
      <alignment horizontal="right" vertical="center"/>
    </xf>
    <xf numFmtId="0" fontId="77" fillId="58" borderId="129">
      <alignment horizontal="right" vertical="center"/>
    </xf>
    <xf numFmtId="0" fontId="10" fillId="84" borderId="128" applyNumberFormat="0" applyFont="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 fillId="84" borderId="128" applyNumberFormat="0" applyFont="0" applyAlignment="0" applyProtection="0"/>
    <xf numFmtId="0" fontId="102" fillId="68" borderId="126" applyNumberFormat="0" applyAlignment="0" applyProtection="0"/>
    <xf numFmtId="4" fontId="47" fillId="0" borderId="129" applyFill="0" applyBorder="0" applyProtection="0">
      <alignment horizontal="right" vertical="center"/>
    </xf>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91"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95" fillId="81"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87" fillId="84" borderId="128" applyNumberFormat="0" applyFont="0" applyAlignment="0" applyProtection="0"/>
    <xf numFmtId="0" fontId="102" fillId="68" borderId="126" applyNumberFormat="0" applyAlignment="0" applyProtection="0"/>
    <xf numFmtId="0" fontId="96" fillId="81" borderId="126" applyNumberFormat="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101" fillId="68"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77" fillId="59" borderId="129">
      <alignment horizontal="right" vertical="center"/>
    </xf>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47" fillId="61" borderId="129"/>
    <xf numFmtId="0" fontId="103"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102" fillId="68" borderId="126" applyNumberFormat="0" applyAlignment="0" applyProtection="0"/>
    <xf numFmtId="0" fontId="78" fillId="58" borderId="129">
      <alignment horizontal="right" vertical="center"/>
    </xf>
    <xf numFmtId="0" fontId="101" fillId="68" borderId="126" applyNumberFormat="0" applyAlignment="0" applyProtection="0"/>
    <xf numFmtId="0" fontId="91" fillId="81" borderId="125" applyNumberFormat="0" applyAlignment="0" applyProtection="0"/>
    <xf numFmtId="0" fontId="77" fillId="59" borderId="129">
      <alignment horizontal="right" vertical="center"/>
    </xf>
    <xf numFmtId="0" fontId="103" fillId="0" borderId="127" applyNumberFormat="0" applyFill="0" applyAlignment="0" applyProtection="0"/>
    <xf numFmtId="0" fontId="87" fillId="84" borderId="128" applyNumberFormat="0" applyFon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77" fillId="59" borderId="129">
      <alignment horizontal="right" vertical="center"/>
    </xf>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10" fillId="84" borderId="128" applyNumberFormat="0" applyFont="0" applyAlignment="0" applyProtection="0"/>
    <xf numFmtId="0" fontId="101"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95" fillId="81" borderId="126" applyNumberFormat="0" applyAlignment="0" applyProtection="0"/>
    <xf numFmtId="4" fontId="77" fillId="59" borderId="129">
      <alignment horizontal="right" vertical="center"/>
    </xf>
    <xf numFmtId="0" fontId="92"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77" fillId="58" borderId="129">
      <alignment horizontal="right" vertical="center"/>
    </xf>
    <xf numFmtId="0" fontId="77" fillId="59" borderId="129">
      <alignment horizontal="right" vertical="center"/>
    </xf>
    <xf numFmtId="0" fontId="95"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92" fillId="81" borderId="125" applyNumberFormat="0" applyAlignment="0" applyProtection="0"/>
    <xf numFmtId="0" fontId="10" fillId="84" borderId="128" applyNumberFormat="0" applyFont="0" applyAlignment="0" applyProtection="0"/>
    <xf numFmtId="0" fontId="10" fillId="84" borderId="128" applyNumberFormat="0" applyFont="0" applyAlignment="0" applyProtection="0"/>
    <xf numFmtId="0" fontId="95" fillId="81" borderId="126" applyNumberFormat="0" applyAlignment="0" applyProtection="0"/>
    <xf numFmtId="0" fontId="91" fillId="81" borderId="125" applyNumberFormat="0" applyAlignment="0" applyProtection="0"/>
    <xf numFmtId="0" fontId="87" fillId="84" borderId="128" applyNumberFormat="0" applyFont="0" applyAlignment="0" applyProtection="0"/>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77" fillId="58" borderId="129">
      <alignment horizontal="right" vertical="center"/>
    </xf>
    <xf numFmtId="0" fontId="101"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33" fillId="0" borderId="129" applyFill="0" applyBorder="0">
      <alignment vertical="center"/>
    </xf>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103" fillId="0" borderId="127" applyNumberFormat="0" applyFill="0" applyAlignment="0" applyProtection="0"/>
    <xf numFmtId="4" fontId="77" fillId="58" borderId="129">
      <alignment horizontal="right" vertical="center"/>
    </xf>
    <xf numFmtId="0" fontId="104" fillId="0" borderId="127" applyNumberFormat="0" applyFill="0" applyAlignment="0" applyProtection="0"/>
    <xf numFmtId="0" fontId="103" fillId="0" borderId="127" applyNumberFormat="0" applyFill="0" applyAlignment="0" applyProtection="0"/>
    <xf numFmtId="0" fontId="78" fillId="58" borderId="129">
      <alignment horizontal="right" vertical="center"/>
    </xf>
    <xf numFmtId="0" fontId="91"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92" fillId="81" borderId="125" applyNumberFormat="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4" fontId="77" fillId="59" borderId="129">
      <alignment horizontal="right" vertical="center"/>
    </xf>
    <xf numFmtId="0" fontId="87" fillId="84" borderId="128" applyNumberFormat="0" applyFont="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78" fillId="58" borderId="129">
      <alignment horizontal="right" vertical="center"/>
    </xf>
    <xf numFmtId="0" fontId="102"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95"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92" fillId="81" borderId="125" applyNumberFormat="0" applyAlignment="0" applyProtection="0"/>
    <xf numFmtId="4" fontId="78" fillId="58" borderId="129">
      <alignment horizontal="right" vertical="center"/>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95" fillId="81" borderId="126" applyNumberFormat="0" applyAlignment="0" applyProtection="0"/>
    <xf numFmtId="0" fontId="91" fillId="81" borderId="125" applyNumberFormat="0" applyAlignment="0" applyProtection="0"/>
    <xf numFmtId="0" fontId="78" fillId="58" borderId="129">
      <alignment horizontal="right" vertical="center"/>
    </xf>
    <xf numFmtId="0" fontId="103" fillId="0" borderId="127" applyNumberFormat="0" applyFill="0" applyAlignment="0" applyProtection="0"/>
    <xf numFmtId="0" fontId="101" fillId="68" borderId="126" applyNumberFormat="0" applyAlignment="0" applyProtection="0"/>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171" fontId="47" fillId="62" borderId="129" applyNumberFormat="0" applyFont="0" applyBorder="0" applyAlignment="0" applyProtection="0">
      <alignment horizontal="right" vertical="center"/>
    </xf>
    <xf numFmtId="0" fontId="103"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4" fontId="77" fillId="59" borderId="129">
      <alignment horizontal="right" vertical="center"/>
    </xf>
    <xf numFmtId="0" fontId="10"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96" fillId="81" borderId="126" applyNumberFormat="0" applyAlignment="0" applyProtection="0"/>
    <xf numFmtId="4" fontId="77" fillId="58" borderId="129">
      <alignment horizontal="right" vertical="center"/>
    </xf>
    <xf numFmtId="0" fontId="92" fillId="81" borderId="125" applyNumberFormat="0" applyAlignment="0" applyProtection="0"/>
    <xf numFmtId="0" fontId="103"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4" fontId="78" fillId="58" borderId="129">
      <alignment horizontal="right" vertical="center"/>
    </xf>
    <xf numFmtId="0" fontId="104" fillId="0" borderId="127" applyNumberFormat="0" applyFill="0" applyAlignment="0" applyProtection="0"/>
    <xf numFmtId="0" fontId="95" fillId="81" borderId="126" applyNumberFormat="0" applyAlignment="0" applyProtection="0"/>
    <xf numFmtId="0" fontId="95" fillId="81" borderId="126" applyNumberFormat="0" applyAlignment="0" applyProtection="0"/>
    <xf numFmtId="4" fontId="78" fillId="58" borderId="129">
      <alignment horizontal="right" vertical="center"/>
    </xf>
    <xf numFmtId="4" fontId="77" fillId="59" borderId="129">
      <alignment horizontal="right" vertical="center"/>
    </xf>
    <xf numFmtId="49" fontId="47" fillId="0" borderId="129" applyNumberFormat="0" applyFont="0" applyFill="0" applyBorder="0" applyProtection="0">
      <alignment horizontal="left" vertical="center" indent="2"/>
    </xf>
    <xf numFmtId="0" fontId="103" fillId="0" borderId="127" applyNumberFormat="0" applyFill="0" applyAlignment="0" applyProtection="0"/>
    <xf numFmtId="0" fontId="104" fillId="0" borderId="127" applyNumberFormat="0" applyFill="0" applyAlignment="0" applyProtection="0"/>
    <xf numFmtId="4" fontId="47" fillId="61" borderId="129"/>
    <xf numFmtId="0" fontId="96" fillId="81" borderId="126" applyNumberFormat="0" applyAlignment="0" applyProtection="0"/>
    <xf numFmtId="0" fontId="47" fillId="61" borderId="129"/>
    <xf numFmtId="0" fontId="104" fillId="0" borderId="127" applyNumberFormat="0" applyFill="0" applyAlignment="0" applyProtection="0"/>
    <xf numFmtId="0" fontId="91" fillId="81" borderId="125" applyNumberFormat="0" applyAlignment="0" applyProtection="0"/>
    <xf numFmtId="0" fontId="92" fillId="81" borderId="125" applyNumberFormat="0" applyAlignment="0" applyProtection="0"/>
    <xf numFmtId="0" fontId="103"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49" fontId="76" fillId="0" borderId="129" applyNumberFormat="0" applyFill="0" applyBorder="0" applyProtection="0">
      <alignment horizontal="left" vertical="center"/>
    </xf>
    <xf numFmtId="0" fontId="104" fillId="0" borderId="127" applyNumberFormat="0" applyFill="0" applyAlignment="0" applyProtection="0"/>
    <xf numFmtId="0" fontId="92" fillId="81" borderId="125" applyNumberFormat="0" applyAlignment="0" applyProtection="0"/>
    <xf numFmtId="0" fontId="77" fillId="59" borderId="129">
      <alignment horizontal="right" vertical="center"/>
    </xf>
    <xf numFmtId="0" fontId="102" fillId="68" borderId="126" applyNumberFormat="0" applyAlignment="0" applyProtection="0"/>
    <xf numFmtId="4" fontId="78" fillId="58" borderId="129">
      <alignment horizontal="right" vertical="center"/>
    </xf>
    <xf numFmtId="0" fontId="102" fillId="68" borderId="126" applyNumberFormat="0" applyAlignment="0" applyProtection="0"/>
    <xf numFmtId="0" fontId="102" fillId="68" borderId="126" applyNumberFormat="0" applyAlignment="0" applyProtection="0"/>
    <xf numFmtId="4" fontId="77" fillId="59" borderId="129">
      <alignment horizontal="right" vertical="center"/>
    </xf>
    <xf numFmtId="171" fontId="47" fillId="62" borderId="129" applyNumberFormat="0" applyFont="0" applyBorder="0" applyAlignment="0" applyProtection="0">
      <alignment horizontal="right" vertical="center"/>
    </xf>
    <xf numFmtId="0" fontId="95"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47" fillId="0" borderId="129">
      <alignment horizontal="right" vertical="center"/>
    </xf>
    <xf numFmtId="0" fontId="10" fillId="84" borderId="128" applyNumberFormat="0" applyFont="0" applyAlignment="0" applyProtection="0"/>
    <xf numFmtId="0" fontId="102" fillId="68" borderId="126" applyNumberFormat="0" applyAlignment="0" applyProtection="0"/>
    <xf numFmtId="4" fontId="77" fillId="59" borderId="129">
      <alignment horizontal="right" vertical="center"/>
    </xf>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101" fillId="68" borderId="126" applyNumberFormat="0" applyAlignment="0" applyProtection="0"/>
    <xf numFmtId="0" fontId="92" fillId="81" borderId="125" applyNumberFormat="0" applyAlignment="0" applyProtection="0"/>
    <xf numFmtId="0" fontId="10" fillId="84" borderId="128" applyNumberFormat="0" applyFont="0" applyAlignment="0" applyProtection="0"/>
    <xf numFmtId="0" fontId="96" fillId="81" borderId="126" applyNumberFormat="0" applyAlignment="0" applyProtection="0"/>
    <xf numFmtId="4" fontId="78" fillId="58" borderId="129">
      <alignment horizontal="right" vertical="center"/>
    </xf>
    <xf numFmtId="0" fontId="102" fillId="68" borderId="126" applyNumberFormat="0" applyAlignment="0" applyProtection="0"/>
    <xf numFmtId="0" fontId="95" fillId="81" borderId="126" applyNumberFormat="0" applyAlignment="0" applyProtection="0"/>
    <xf numFmtId="0" fontId="95" fillId="81" borderId="126" applyNumberFormat="0" applyAlignment="0" applyProtection="0"/>
    <xf numFmtId="0" fontId="101" fillId="68" borderId="126" applyNumberFormat="0" applyAlignment="0" applyProtection="0"/>
    <xf numFmtId="0" fontId="95" fillId="81" borderId="126" applyNumberForma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87" fillId="84" borderId="128" applyNumberFormat="0" applyFont="0" applyAlignment="0" applyProtection="0"/>
    <xf numFmtId="0" fontId="96"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1" fillId="81" borderId="125" applyNumberFormat="0" applyAlignment="0" applyProtection="0"/>
    <xf numFmtId="0" fontId="101" fillId="68" borderId="126" applyNumberFormat="0" applyAlignment="0" applyProtection="0"/>
    <xf numFmtId="0" fontId="77" fillId="59" borderId="129">
      <alignment horizontal="right" vertical="center"/>
    </xf>
    <xf numFmtId="0" fontId="104" fillId="0" borderId="127" applyNumberFormat="0" applyFill="0" applyAlignment="0" applyProtection="0"/>
    <xf numFmtId="0" fontId="95" fillId="81" borderId="126" applyNumberFormat="0" applyAlignment="0" applyProtection="0"/>
    <xf numFmtId="0" fontId="103" fillId="0" borderId="127" applyNumberFormat="0" applyFill="0" applyAlignment="0" applyProtection="0"/>
    <xf numFmtId="0" fontId="10" fillId="84" borderId="128" applyNumberFormat="0" applyFont="0" applyAlignment="0" applyProtection="0"/>
    <xf numFmtId="4" fontId="47" fillId="0" borderId="129">
      <alignment horizontal="right" vertical="center"/>
    </xf>
    <xf numFmtId="0" fontId="102"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77" fillId="59" borderId="129">
      <alignment horizontal="right" vertical="center"/>
    </xf>
    <xf numFmtId="0" fontId="92" fillId="81" borderId="125" applyNumberFormat="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96" fillId="81" borderId="126" applyNumberFormat="0" applyAlignment="0" applyProtection="0"/>
    <xf numFmtId="4" fontId="47" fillId="0" borderId="129" applyFill="0" applyBorder="0" applyProtection="0">
      <alignment horizontal="right" vertical="center"/>
    </xf>
    <xf numFmtId="0" fontId="47" fillId="0" borderId="129" applyNumberFormat="0" applyFill="0" applyAlignment="0" applyProtection="0"/>
    <xf numFmtId="0" fontId="47" fillId="0" borderId="129" applyNumberFormat="0" applyFill="0" applyAlignment="0" applyProtection="0"/>
    <xf numFmtId="49" fontId="76" fillId="0" borderId="129" applyNumberFormat="0" applyFill="0" applyBorder="0" applyProtection="0">
      <alignment horizontal="left" vertical="center"/>
    </xf>
    <xf numFmtId="0" fontId="47" fillId="0" borderId="129" applyNumberFormat="0" applyFill="0" applyAlignment="0" applyProtection="0"/>
    <xf numFmtId="0" fontId="104" fillId="0" borderId="127" applyNumberFormat="0" applyFill="0" applyAlignment="0" applyProtection="0"/>
    <xf numFmtId="0" fontId="77" fillId="59" borderId="129">
      <alignment horizontal="right" vertical="center"/>
    </xf>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0" fontId="103" fillId="0" borderId="127" applyNumberFormat="0" applyFill="0" applyAlignment="0" applyProtection="0"/>
    <xf numFmtId="0" fontId="101" fillId="68" borderId="126" applyNumberFormat="0" applyAlignment="0" applyProtection="0"/>
    <xf numFmtId="0" fontId="95" fillId="81" borderId="126" applyNumberFormat="0" applyAlignment="0" applyProtection="0"/>
    <xf numFmtId="0" fontId="95" fillId="81" borderId="126" applyNumberFormat="0" applyAlignment="0" applyProtection="0"/>
    <xf numFmtId="0" fontId="101"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1" fillId="81" borderId="125" applyNumberFormat="0" applyAlignment="0" applyProtection="0"/>
    <xf numFmtId="0" fontId="92" fillId="81" borderId="125" applyNumberFormat="0" applyAlignment="0" applyProtection="0"/>
    <xf numFmtId="0" fontId="96"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78" fillId="58" borderId="129">
      <alignment horizontal="right" vertical="center"/>
    </xf>
    <xf numFmtId="0" fontId="101" fillId="68" borderId="126" applyNumberFormat="0" applyAlignment="0" applyProtection="0"/>
    <xf numFmtId="0" fontId="95"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0" fontId="92" fillId="81" borderId="125" applyNumberFormat="0" applyAlignment="0" applyProtection="0"/>
    <xf numFmtId="0" fontId="102" fillId="68" borderId="126" applyNumberFormat="0" applyAlignment="0" applyProtection="0"/>
    <xf numFmtId="4" fontId="77" fillId="58" borderId="129">
      <alignment horizontal="right" vertical="center"/>
    </xf>
    <xf numFmtId="0" fontId="92" fillId="81" borderId="125" applyNumberFormat="0" applyAlignment="0" applyProtection="0"/>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91" fillId="81" borderId="125" applyNumberFormat="0" applyAlignment="0" applyProtection="0"/>
    <xf numFmtId="0" fontId="87" fillId="84" borderId="128" applyNumberFormat="0" applyFont="0" applyAlignment="0" applyProtection="0"/>
    <xf numFmtId="0" fontId="91" fillId="81" borderId="125" applyNumberFormat="0" applyAlignment="0" applyProtection="0"/>
    <xf numFmtId="0" fontId="102" fillId="68" borderId="126" applyNumberFormat="0" applyAlignment="0" applyProtection="0"/>
    <xf numFmtId="0" fontId="103" fillId="0" borderId="127" applyNumberFormat="0" applyFill="0" applyAlignment="0" applyProtection="0"/>
    <xf numFmtId="0" fontId="95" fillId="81"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102" fillId="68" borderId="126" applyNumberFormat="0" applyAlignment="0" applyProtection="0"/>
    <xf numFmtId="0" fontId="47" fillId="0" borderId="129">
      <alignment horizontal="right" vertical="center"/>
    </xf>
    <xf numFmtId="0" fontId="87" fillId="84" borderId="128" applyNumberFormat="0" applyFont="0" applyAlignment="0" applyProtection="0"/>
    <xf numFmtId="0" fontId="78" fillId="58" borderId="129">
      <alignment horizontal="right" vertical="center"/>
    </xf>
    <xf numFmtId="0" fontId="102"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0" fontId="10" fillId="84" borderId="128" applyNumberFormat="0" applyFont="0" applyAlignment="0" applyProtection="0"/>
    <xf numFmtId="0" fontId="95"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4" fontId="77" fillId="59" borderId="129">
      <alignment horizontal="right" vertical="center"/>
    </xf>
    <xf numFmtId="0" fontId="96" fillId="81" borderId="126" applyNumberFormat="0" applyAlignment="0" applyProtection="0"/>
    <xf numFmtId="0" fontId="96" fillId="81" borderId="126" applyNumberFormat="0" applyAlignment="0" applyProtection="0"/>
    <xf numFmtId="0" fontId="78" fillId="58" borderId="129">
      <alignment horizontal="right" vertical="center"/>
    </xf>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1" fillId="81" borderId="125" applyNumberFormat="0" applyAlignment="0" applyProtection="0"/>
    <xf numFmtId="4" fontId="77" fillId="58" borderId="129">
      <alignment horizontal="right" vertical="center"/>
    </xf>
    <xf numFmtId="0" fontId="92" fillId="81" borderId="125" applyNumberFormat="0" applyAlignment="0" applyProtection="0"/>
    <xf numFmtId="4" fontId="77" fillId="59" borderId="129">
      <alignment horizontal="right" vertical="center"/>
    </xf>
    <xf numFmtId="0" fontId="47" fillId="0" borderId="129" applyNumberFormat="0" applyFill="0" applyAlignment="0" applyProtection="0"/>
    <xf numFmtId="0" fontId="91" fillId="81" borderId="125" applyNumberFormat="0" applyAlignment="0" applyProtection="0"/>
    <xf numFmtId="0" fontId="101" fillId="68" borderId="126" applyNumberFormat="0" applyAlignment="0" applyProtection="0"/>
    <xf numFmtId="0" fontId="95" fillId="81" borderId="126" applyNumberFormat="0" applyAlignment="0" applyProtection="0"/>
    <xf numFmtId="4" fontId="78" fillId="58" borderId="129">
      <alignment horizontal="right" vertical="center"/>
    </xf>
    <xf numFmtId="0" fontId="77" fillId="58" borderId="129">
      <alignment horizontal="right" vertical="center"/>
    </xf>
    <xf numFmtId="0" fontId="104" fillId="0" borderId="127" applyNumberFormat="0" applyFill="0" applyAlignment="0" applyProtection="0"/>
    <xf numFmtId="4" fontId="78" fillId="58" borderId="129">
      <alignment horizontal="right" vertical="center"/>
    </xf>
    <xf numFmtId="0" fontId="77" fillId="58" borderId="129">
      <alignment horizontal="right" vertical="center"/>
    </xf>
    <xf numFmtId="0" fontId="103" fillId="0" borderId="127" applyNumberFormat="0" applyFill="0" applyAlignment="0" applyProtection="0"/>
    <xf numFmtId="0" fontId="101" fillId="68" borderId="126" applyNumberFormat="0" applyAlignment="0" applyProtection="0"/>
    <xf numFmtId="0" fontId="10" fillId="84" borderId="128" applyNumberFormat="0" applyFont="0" applyAlignment="0" applyProtection="0"/>
    <xf numFmtId="49" fontId="76" fillId="0" borderId="129" applyNumberFormat="0" applyFill="0" applyBorder="0" applyProtection="0">
      <alignment horizontal="left" vertical="center"/>
    </xf>
    <xf numFmtId="0" fontId="104" fillId="0" borderId="127" applyNumberFormat="0" applyFill="0" applyAlignment="0" applyProtection="0"/>
    <xf numFmtId="0" fontId="87" fillId="84" borderId="128" applyNumberFormat="0" applyFont="0" applyAlignment="0" applyProtection="0"/>
    <xf numFmtId="0" fontId="104"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4" fontId="78" fillId="58" borderId="129">
      <alignment horizontal="right" vertical="center"/>
    </xf>
    <xf numFmtId="0" fontId="101" fillId="68" borderId="126" applyNumberFormat="0" applyAlignment="0" applyProtection="0"/>
    <xf numFmtId="0" fontId="91" fillId="81" borderId="125" applyNumberFormat="0" applyAlignment="0" applyProtection="0"/>
    <xf numFmtId="0" fontId="77" fillId="59" borderId="129">
      <alignment horizontal="right" vertical="center"/>
    </xf>
    <xf numFmtId="0" fontId="102" fillId="68" borderId="126"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91" fillId="81" borderId="125" applyNumberFormat="0" applyAlignment="0" applyProtection="0"/>
    <xf numFmtId="0" fontId="101" fillId="68" borderId="126"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92" fillId="81" borderId="125" applyNumberFormat="0" applyAlignment="0" applyProtection="0"/>
    <xf numFmtId="0" fontId="95" fillId="81" borderId="126" applyNumberFormat="0" applyAlignment="0" applyProtection="0"/>
    <xf numFmtId="0" fontId="77" fillId="58" borderId="129">
      <alignment horizontal="right" vertical="center"/>
    </xf>
    <xf numFmtId="0" fontId="96" fillId="81" borderId="126" applyNumberFormat="0" applyAlignment="0" applyProtection="0"/>
    <xf numFmtId="0" fontId="102" fillId="68" borderId="126" applyNumberFormat="0" applyAlignment="0" applyProtection="0"/>
    <xf numFmtId="0" fontId="91" fillId="81" borderId="125"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91" fillId="81" borderId="125" applyNumberFormat="0" applyAlignment="0" applyProtection="0"/>
    <xf numFmtId="0" fontId="92" fillId="81" borderId="125" applyNumberFormat="0" applyAlignment="0" applyProtection="0"/>
    <xf numFmtId="49" fontId="47" fillId="0" borderId="129" applyNumberFormat="0" applyFont="0" applyFill="0" applyBorder="0" applyProtection="0">
      <alignment horizontal="left" vertical="center" indent="2"/>
    </xf>
    <xf numFmtId="0" fontId="91" fillId="81" borderId="125" applyNumberFormat="0" applyAlignment="0" applyProtection="0"/>
    <xf numFmtId="0" fontId="101"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87" fillId="84" borderId="128" applyNumberFormat="0" applyFont="0" applyAlignment="0" applyProtection="0"/>
    <xf numFmtId="0" fontId="102" fillId="68" borderId="126" applyNumberFormat="0" applyAlignment="0" applyProtection="0"/>
    <xf numFmtId="0" fontId="77" fillId="58" borderId="129">
      <alignment horizontal="right" vertical="center"/>
    </xf>
    <xf numFmtId="0" fontId="95" fillId="81" borderId="126" applyNumberFormat="0" applyAlignment="0" applyProtection="0"/>
    <xf numFmtId="0" fontId="101" fillId="68" borderId="126" applyNumberFormat="0" applyAlignment="0" applyProtection="0"/>
    <xf numFmtId="0" fontId="92" fillId="81" borderId="125" applyNumberFormat="0" applyAlignment="0" applyProtection="0"/>
    <xf numFmtId="0" fontId="95"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95" fillId="81" borderId="126" applyNumberFormat="0" applyAlignment="0" applyProtection="0"/>
    <xf numFmtId="0" fontId="10" fillId="84" borderId="128" applyNumberFormat="0" applyFont="0" applyAlignment="0" applyProtection="0"/>
    <xf numFmtId="0" fontId="95"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47" fillId="61" borderId="129"/>
    <xf numFmtId="0" fontId="77" fillId="58" borderId="129">
      <alignment horizontal="right" vertical="center"/>
    </xf>
    <xf numFmtId="0" fontId="102" fillId="68" borderId="126" applyNumberFormat="0" applyAlignment="0" applyProtection="0"/>
    <xf numFmtId="0" fontId="87" fillId="84" borderId="128" applyNumberFormat="0" applyFont="0" applyAlignment="0" applyProtection="0"/>
    <xf numFmtId="0" fontId="102" fillId="68" borderId="126" applyNumberFormat="0" applyAlignment="0" applyProtection="0"/>
    <xf numFmtId="0" fontId="102" fillId="68" borderId="126" applyNumberFormat="0" applyAlignment="0" applyProtection="0"/>
    <xf numFmtId="0" fontId="95" fillId="81" borderId="126" applyNumberFormat="0" applyAlignment="0" applyProtection="0"/>
    <xf numFmtId="0" fontId="96" fillId="81" borderId="126" applyNumberFormat="0" applyAlignment="0" applyProtection="0"/>
    <xf numFmtId="171" fontId="47" fillId="62" borderId="129" applyNumberFormat="0" applyFont="0" applyBorder="0" applyAlignment="0" applyProtection="0">
      <alignment horizontal="right" vertical="center"/>
    </xf>
    <xf numFmtId="0" fontId="96" fillId="81" borderId="126" applyNumberFormat="0" applyAlignment="0" applyProtection="0"/>
    <xf numFmtId="0" fontId="96" fillId="81" borderId="126" applyNumberFormat="0" applyAlignment="0" applyProtection="0"/>
    <xf numFmtId="0" fontId="91" fillId="81" borderId="125" applyNumberFormat="0" applyAlignment="0" applyProtection="0"/>
    <xf numFmtId="0" fontId="92" fillId="81" borderId="125" applyNumberFormat="0" applyAlignment="0" applyProtection="0"/>
    <xf numFmtId="0" fontId="96" fillId="81" borderId="126" applyNumberFormat="0" applyAlignment="0" applyProtection="0"/>
    <xf numFmtId="0" fontId="101" fillId="68" borderId="126" applyNumberFormat="0" applyAlignment="0" applyProtection="0"/>
    <xf numFmtId="4" fontId="77" fillId="58" borderId="129">
      <alignment horizontal="right" vertical="center"/>
    </xf>
    <xf numFmtId="0" fontId="101"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95"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92" fillId="81" borderId="125" applyNumberFormat="0" applyAlignment="0" applyProtection="0"/>
    <xf numFmtId="0" fontId="101" fillId="68" borderId="126" applyNumberFormat="0" applyAlignment="0" applyProtection="0"/>
    <xf numFmtId="0" fontId="95"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78" fillId="58" borderId="129">
      <alignment horizontal="right" vertical="center"/>
    </xf>
    <xf numFmtId="0" fontId="103"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77" fillId="58" borderId="129">
      <alignment horizontal="right" vertical="center"/>
    </xf>
    <xf numFmtId="0" fontId="87" fillId="84" borderId="128" applyNumberFormat="0" applyFont="0" applyAlignment="0" applyProtection="0"/>
    <xf numFmtId="0" fontId="10" fillId="84" borderId="128" applyNumberFormat="0" applyFont="0" applyAlignment="0" applyProtection="0"/>
    <xf numFmtId="0" fontId="87" fillId="84" borderId="128" applyNumberFormat="0" applyFont="0" applyAlignment="0" applyProtection="0"/>
    <xf numFmtId="0" fontId="95" fillId="81" borderId="126" applyNumberFormat="0" applyAlignment="0" applyProtection="0"/>
    <xf numFmtId="0" fontId="77" fillId="59" borderId="129">
      <alignment horizontal="right" vertical="center"/>
    </xf>
    <xf numFmtId="0" fontId="96" fillId="81" borderId="126" applyNumberFormat="0" applyAlignment="0" applyProtection="0"/>
    <xf numFmtId="0" fontId="104" fillId="0" borderId="127" applyNumberFormat="0" applyFill="0" applyAlignment="0" applyProtection="0"/>
    <xf numFmtId="4" fontId="77" fillId="58" borderId="129">
      <alignment horizontal="right" vertical="center"/>
    </xf>
    <xf numFmtId="0" fontId="103"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78" fillId="58" borderId="129">
      <alignment horizontal="right" vertical="center"/>
    </xf>
    <xf numFmtId="0" fontId="77" fillId="58" borderId="129">
      <alignment horizontal="right" vertical="center"/>
    </xf>
    <xf numFmtId="0" fontId="102" fillId="68" borderId="126" applyNumberFormat="0" applyAlignment="0" applyProtection="0"/>
    <xf numFmtId="0" fontId="95" fillId="81" borderId="126" applyNumberFormat="0" applyAlignment="0" applyProtection="0"/>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101" fillId="68" borderId="126" applyNumberFormat="0" applyAlignment="0" applyProtection="0"/>
    <xf numFmtId="0" fontId="77" fillId="59" borderId="129">
      <alignment horizontal="right" vertical="center"/>
    </xf>
    <xf numFmtId="0" fontId="103"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91"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91" fillId="81" borderId="125" applyNumberFormat="0" applyAlignment="0" applyProtection="0"/>
    <xf numFmtId="0" fontId="95" fillId="81" borderId="126" applyNumberFormat="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77" fillId="59" borderId="129">
      <alignment horizontal="right" vertical="center"/>
    </xf>
    <xf numFmtId="0" fontId="78" fillId="58" borderId="129">
      <alignment horizontal="right" vertical="center"/>
    </xf>
    <xf numFmtId="4" fontId="77" fillId="59" borderId="129">
      <alignment horizontal="right" vertical="center"/>
    </xf>
    <xf numFmtId="4" fontId="47" fillId="0" borderId="129">
      <alignment horizontal="right" vertical="center"/>
    </xf>
    <xf numFmtId="0" fontId="104" fillId="0" borderId="127" applyNumberFormat="0" applyFill="0" applyAlignment="0" applyProtection="0"/>
    <xf numFmtId="0" fontId="87" fillId="84" borderId="128" applyNumberFormat="0" applyFont="0" applyAlignment="0" applyProtection="0"/>
    <xf numFmtId="0" fontId="77" fillId="59" borderId="129">
      <alignment horizontal="right" vertical="center"/>
    </xf>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10" fillId="84" borderId="128" applyNumberFormat="0" applyFont="0" applyAlignment="0" applyProtection="0"/>
    <xf numFmtId="0" fontId="102" fillId="68" borderId="126" applyNumberFormat="0" applyAlignment="0" applyProtection="0"/>
    <xf numFmtId="0" fontId="91" fillId="81" borderId="125" applyNumberFormat="0" applyAlignment="0" applyProtection="0"/>
    <xf numFmtId="0" fontId="91" fillId="81" borderId="125" applyNumberFormat="0" applyAlignment="0" applyProtection="0"/>
    <xf numFmtId="0" fontId="102" fillId="68" borderId="126" applyNumberFormat="0" applyAlignment="0" applyProtection="0"/>
    <xf numFmtId="0" fontId="95" fillId="81" borderId="126" applyNumberFormat="0" applyAlignment="0" applyProtection="0"/>
    <xf numFmtId="49" fontId="47" fillId="0" borderId="129" applyNumberFormat="0" applyFont="0" applyFill="0" applyBorder="0" applyProtection="0">
      <alignment horizontal="left" vertical="center" indent="2"/>
    </xf>
    <xf numFmtId="0" fontId="102" fillId="68" borderId="126" applyNumberFormat="0" applyAlignment="0" applyProtection="0"/>
    <xf numFmtId="49" fontId="76" fillId="0" borderId="129" applyNumberFormat="0" applyFill="0" applyBorder="0" applyProtection="0">
      <alignment horizontal="left" vertical="center"/>
    </xf>
    <xf numFmtId="0" fontId="101" fillId="68" borderId="126" applyNumberFormat="0" applyAlignment="0" applyProtection="0"/>
    <xf numFmtId="0" fontId="95" fillId="81" borderId="126" applyNumberFormat="0" applyAlignment="0" applyProtection="0"/>
    <xf numFmtId="0" fontId="91" fillId="81" borderId="125" applyNumberFormat="0" applyAlignment="0" applyProtection="0"/>
    <xf numFmtId="0" fontId="77" fillId="59" borderId="129">
      <alignment horizontal="right" vertical="center"/>
    </xf>
    <xf numFmtId="0" fontId="101" fillId="68" borderId="126" applyNumberFormat="0" applyAlignment="0" applyProtection="0"/>
    <xf numFmtId="0" fontId="103" fillId="0" borderId="127" applyNumberFormat="0" applyFill="0" applyAlignment="0" applyProtection="0"/>
    <xf numFmtId="0" fontId="78" fillId="58" borderId="129">
      <alignment horizontal="right" vertical="center"/>
    </xf>
    <xf numFmtId="0" fontId="87" fillId="84" borderId="128" applyNumberFormat="0" applyFont="0" applyAlignment="0" applyProtection="0"/>
    <xf numFmtId="0" fontId="96" fillId="81" borderId="126" applyNumberFormat="0" applyAlignment="0" applyProtection="0"/>
    <xf numFmtId="0" fontId="101" fillId="68" borderId="126" applyNumberFormat="0" applyAlignment="0" applyProtection="0"/>
    <xf numFmtId="0" fontId="47" fillId="0" borderId="129">
      <alignment horizontal="right" vertical="center"/>
    </xf>
    <xf numFmtId="0" fontId="95" fillId="81"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10" fillId="84" borderId="128" applyNumberFormat="0" applyFont="0" applyAlignment="0" applyProtection="0"/>
    <xf numFmtId="0" fontId="91" fillId="81" borderId="125" applyNumberFormat="0" applyAlignment="0" applyProtection="0"/>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10" fillId="84" borderId="128" applyNumberFormat="0" applyFont="0" applyAlignment="0" applyProtection="0"/>
    <xf numFmtId="0" fontId="92" fillId="81" borderId="125" applyNumberFormat="0" applyAlignment="0" applyProtection="0"/>
    <xf numFmtId="0" fontId="78" fillId="58" borderId="129">
      <alignment horizontal="right" vertical="center"/>
    </xf>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77" fillId="59" borderId="129">
      <alignment horizontal="right" vertical="center"/>
    </xf>
    <xf numFmtId="0" fontId="78" fillId="58" borderId="129">
      <alignment horizontal="right" vertical="center"/>
    </xf>
    <xf numFmtId="0" fontId="77" fillId="59" borderId="129">
      <alignment horizontal="right" vertical="center"/>
    </xf>
    <xf numFmtId="0" fontId="103"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92" fillId="81" borderId="125" applyNumberFormat="0" applyAlignment="0" applyProtection="0"/>
    <xf numFmtId="0" fontId="91" fillId="81" borderId="125"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101" fillId="68" borderId="126" applyNumberFormat="0" applyAlignment="0" applyProtection="0"/>
    <xf numFmtId="0" fontId="92" fillId="81" borderId="125" applyNumberFormat="0" applyAlignment="0" applyProtection="0"/>
    <xf numFmtId="0" fontId="91" fillId="81" borderId="125" applyNumberFormat="0" applyAlignment="0" applyProtection="0"/>
    <xf numFmtId="0" fontId="101" fillId="68" borderId="126" applyNumberFormat="0" applyAlignment="0" applyProtection="0"/>
    <xf numFmtId="0" fontId="104" fillId="0" borderId="127" applyNumberFormat="0" applyFill="0" applyAlignment="0" applyProtection="0"/>
    <xf numFmtId="0" fontId="77" fillId="59" borderId="129">
      <alignment horizontal="right" vertical="center"/>
    </xf>
    <xf numFmtId="0" fontId="91" fillId="81" borderId="125" applyNumberFormat="0" applyAlignment="0" applyProtection="0"/>
    <xf numFmtId="0" fontId="92"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91" fillId="81" borderId="125"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77" fillId="58" borderId="129">
      <alignment horizontal="right" vertical="center"/>
    </xf>
    <xf numFmtId="0" fontId="92" fillId="81" borderId="125" applyNumberFormat="0" applyAlignment="0" applyProtection="0"/>
    <xf numFmtId="0" fontId="104" fillId="0" borderId="127" applyNumberFormat="0" applyFill="0" applyAlignment="0" applyProtection="0"/>
    <xf numFmtId="4" fontId="77" fillId="58" borderId="129">
      <alignment horizontal="right" vertical="center"/>
    </xf>
    <xf numFmtId="0" fontId="95" fillId="81" borderId="126" applyNumberFormat="0" applyAlignment="0" applyProtection="0"/>
    <xf numFmtId="0" fontId="77" fillId="59" borderId="129">
      <alignment horizontal="right" vertical="center"/>
    </xf>
    <xf numFmtId="0" fontId="96" fillId="81" borderId="126" applyNumberFormat="0" applyAlignment="0" applyProtection="0"/>
    <xf numFmtId="0" fontId="95" fillId="81" borderId="126" applyNumberFormat="0" applyAlignment="0" applyProtection="0"/>
    <xf numFmtId="4" fontId="77" fillId="58" borderId="129">
      <alignment horizontal="right" vertical="center"/>
    </xf>
    <xf numFmtId="0" fontId="92" fillId="81" borderId="125" applyNumberFormat="0" applyAlignment="0" applyProtection="0"/>
    <xf numFmtId="0" fontId="95" fillId="81" borderId="126" applyNumberFormat="0" applyAlignment="0" applyProtection="0"/>
    <xf numFmtId="0" fontId="91" fillId="81" borderId="125" applyNumberFormat="0" applyAlignment="0" applyProtection="0"/>
    <xf numFmtId="0" fontId="103" fillId="0" borderId="127" applyNumberFormat="0" applyFill="0" applyAlignment="0" applyProtection="0"/>
    <xf numFmtId="0" fontId="102" fillId="68" borderId="126" applyNumberFormat="0" applyAlignment="0" applyProtection="0"/>
    <xf numFmtId="0" fontId="91" fillId="81" borderId="125" applyNumberFormat="0" applyAlignment="0" applyProtection="0"/>
    <xf numFmtId="0" fontId="96" fillId="81" borderId="126" applyNumberFormat="0" applyAlignment="0" applyProtection="0"/>
    <xf numFmtId="0" fontId="95" fillId="81" borderId="126" applyNumberFormat="0" applyAlignment="0" applyProtection="0"/>
    <xf numFmtId="0" fontId="77" fillId="59" borderId="129">
      <alignment horizontal="right" vertical="center"/>
    </xf>
    <xf numFmtId="0" fontId="101" fillId="68" borderId="126" applyNumberFormat="0" applyAlignment="0" applyProtection="0"/>
    <xf numFmtId="0" fontId="92" fillId="81" borderId="125" applyNumberFormat="0" applyAlignment="0" applyProtection="0"/>
    <xf numFmtId="0" fontId="77" fillId="59" borderId="129">
      <alignment horizontal="right" vertical="center"/>
    </xf>
    <xf numFmtId="0" fontId="103" fillId="0" borderId="127" applyNumberFormat="0" applyFill="0" applyAlignment="0" applyProtection="0"/>
    <xf numFmtId="0" fontId="77" fillId="59" borderId="129">
      <alignment horizontal="right" vertical="center"/>
    </xf>
    <xf numFmtId="4" fontId="77" fillId="59" borderId="129">
      <alignment horizontal="right" vertical="center"/>
    </xf>
    <xf numFmtId="0" fontId="96" fillId="81" borderId="126" applyNumberFormat="0" applyAlignment="0" applyProtection="0"/>
    <xf numFmtId="4" fontId="77" fillId="58" borderId="129">
      <alignment horizontal="right" vertical="center"/>
    </xf>
    <xf numFmtId="0" fontId="102" fillId="68" borderId="126" applyNumberFormat="0" applyAlignment="0" applyProtection="0"/>
    <xf numFmtId="0" fontId="95" fillId="81" borderId="126" applyNumberFormat="0" applyAlignment="0" applyProtection="0"/>
    <xf numFmtId="0" fontId="77" fillId="58" borderId="129">
      <alignment horizontal="right" vertical="center"/>
    </xf>
    <xf numFmtId="0" fontId="96"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95" fillId="81" borderId="126" applyNumberFormat="0" applyAlignment="0" applyProtection="0"/>
    <xf numFmtId="171" fontId="47" fillId="62" borderId="129" applyNumberFormat="0" applyFont="0" applyBorder="0" applyAlignment="0" applyProtection="0">
      <alignment horizontal="right" vertical="center"/>
    </xf>
    <xf numFmtId="0" fontId="101" fillId="68" borderId="126" applyNumberFormat="0" applyAlignment="0" applyProtection="0"/>
    <xf numFmtId="0" fontId="92" fillId="81" borderId="125"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103" fillId="0" borderId="127" applyNumberFormat="0" applyFill="0" applyAlignment="0" applyProtection="0"/>
    <xf numFmtId="0" fontId="77" fillId="59" borderId="129">
      <alignment horizontal="right" vertical="center"/>
    </xf>
    <xf numFmtId="0" fontId="103" fillId="0" borderId="127" applyNumberFormat="0" applyFill="0" applyAlignment="0" applyProtection="0"/>
    <xf numFmtId="0" fontId="10" fillId="84" borderId="128" applyNumberFormat="0" applyFont="0" applyAlignment="0" applyProtection="0"/>
    <xf numFmtId="0" fontId="96" fillId="81" borderId="126" applyNumberFormat="0" applyAlignment="0" applyProtection="0"/>
    <xf numFmtId="0" fontId="101" fillId="68" borderId="126"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4" fontId="77" fillId="59" borderId="129">
      <alignment horizontal="right" vertical="center"/>
    </xf>
    <xf numFmtId="0" fontId="101" fillId="68" borderId="126" applyNumberFormat="0" applyAlignment="0" applyProtection="0"/>
    <xf numFmtId="0" fontId="91" fillId="81" borderId="125" applyNumberFormat="0" applyAlignment="0" applyProtection="0"/>
    <xf numFmtId="0" fontId="77" fillId="58" borderId="129">
      <alignment horizontal="right" vertical="center"/>
    </xf>
    <xf numFmtId="0" fontId="103" fillId="0" borderId="127" applyNumberFormat="0" applyFill="0" applyAlignment="0" applyProtection="0"/>
    <xf numFmtId="0" fontId="10" fillId="84" borderId="128" applyNumberFormat="0" applyFont="0" applyAlignment="0" applyProtection="0"/>
    <xf numFmtId="0" fontId="10"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4" fillId="0" borderId="127" applyNumberFormat="0" applyFill="0" applyAlignment="0" applyProtection="0"/>
    <xf numFmtId="0" fontId="91" fillId="81" borderId="125" applyNumberFormat="0" applyAlignment="0" applyProtection="0"/>
    <xf numFmtId="0" fontId="92" fillId="81" borderId="125" applyNumberFormat="0" applyAlignment="0" applyProtection="0"/>
    <xf numFmtId="0" fontId="102" fillId="68" borderId="126" applyNumberFormat="0" applyAlignment="0" applyProtection="0"/>
    <xf numFmtId="0" fontId="77" fillId="59" borderId="129">
      <alignment horizontal="right" vertical="center"/>
    </xf>
    <xf numFmtId="0" fontId="96" fillId="81" borderId="126" applyNumberFormat="0" applyAlignment="0" applyProtection="0"/>
    <xf numFmtId="0" fontId="91" fillId="81" borderId="125" applyNumberFormat="0" applyAlignment="0" applyProtection="0"/>
    <xf numFmtId="0" fontId="96" fillId="81" borderId="126" applyNumberFormat="0" applyAlignment="0" applyProtection="0"/>
    <xf numFmtId="4" fontId="77" fillId="58" borderId="129">
      <alignment horizontal="right" vertical="center"/>
    </xf>
    <xf numFmtId="0" fontId="103" fillId="0" borderId="127" applyNumberFormat="0" applyFill="0" applyAlignment="0" applyProtection="0"/>
    <xf numFmtId="0" fontId="78" fillId="58" borderId="129">
      <alignment horizontal="right" vertical="center"/>
    </xf>
    <xf numFmtId="0" fontId="78" fillId="58" borderId="129">
      <alignment horizontal="right" vertical="center"/>
    </xf>
    <xf numFmtId="0" fontId="102"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95" fillId="81" borderId="126" applyNumberFormat="0" applyAlignment="0" applyProtection="0"/>
    <xf numFmtId="0" fontId="92" fillId="81" borderId="125" applyNumberFormat="0" applyAlignment="0" applyProtection="0"/>
    <xf numFmtId="4" fontId="78" fillId="58" borderId="129">
      <alignment horizontal="right" vertical="center"/>
    </xf>
    <xf numFmtId="0" fontId="103"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103"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1"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4" fontId="77" fillId="58" borderId="129">
      <alignment horizontal="right" vertical="center"/>
    </xf>
    <xf numFmtId="0" fontId="91" fillId="81" borderId="125" applyNumberFormat="0" applyAlignment="0" applyProtection="0"/>
    <xf numFmtId="0" fontId="91" fillId="81" borderId="125" applyNumberFormat="0" applyAlignment="0" applyProtection="0"/>
    <xf numFmtId="0" fontId="77" fillId="59" borderId="129">
      <alignment horizontal="right" vertical="center"/>
    </xf>
    <xf numFmtId="0" fontId="10" fillId="84" borderId="128" applyNumberFormat="0" applyFont="0" applyAlignment="0" applyProtection="0"/>
    <xf numFmtId="0" fontId="102" fillId="68" borderId="126" applyNumberFormat="0" applyAlignment="0" applyProtection="0"/>
    <xf numFmtId="4" fontId="77" fillId="59" borderId="129">
      <alignment horizontal="right" vertical="center"/>
    </xf>
    <xf numFmtId="0" fontId="92" fillId="81" borderId="125" applyNumberFormat="0" applyAlignment="0" applyProtection="0"/>
    <xf numFmtId="0" fontId="101"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4" fontId="78" fillId="58" borderId="129">
      <alignment horizontal="right" vertical="center"/>
    </xf>
    <xf numFmtId="4" fontId="47" fillId="0" borderId="129" applyFill="0" applyBorder="0" applyProtection="0">
      <alignment horizontal="right" vertical="center"/>
    </xf>
    <xf numFmtId="0" fontId="91" fillId="81" borderId="125" applyNumberFormat="0" applyAlignment="0" applyProtection="0"/>
    <xf numFmtId="4" fontId="77" fillId="58" borderId="129">
      <alignment horizontal="right" vertical="center"/>
    </xf>
    <xf numFmtId="0" fontId="101" fillId="68" borderId="126" applyNumberFormat="0" applyAlignment="0" applyProtection="0"/>
    <xf numFmtId="0" fontId="87" fillId="84" borderId="128" applyNumberFormat="0" applyFont="0" applyAlignment="0" applyProtection="0"/>
    <xf numFmtId="0" fontId="92" fillId="81" borderId="125"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1"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4" fontId="77" fillId="58" borderId="129">
      <alignment horizontal="right" vertical="center"/>
    </xf>
    <xf numFmtId="0" fontId="96" fillId="81" borderId="126" applyNumberFormat="0" applyAlignment="0" applyProtection="0"/>
    <xf numFmtId="4" fontId="77" fillId="58" borderId="129">
      <alignment horizontal="right" vertical="center"/>
    </xf>
    <xf numFmtId="0" fontId="104" fillId="0" borderId="127" applyNumberFormat="0" applyFill="0" applyAlignment="0" applyProtection="0"/>
    <xf numFmtId="0" fontId="77" fillId="58" borderId="129">
      <alignment horizontal="right" vertical="center"/>
    </xf>
    <xf numFmtId="0" fontId="101" fillId="68"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0" fontId="91" fillId="81" borderId="125" applyNumberFormat="0" applyAlignment="0" applyProtection="0"/>
    <xf numFmtId="4" fontId="77" fillId="58" borderId="129">
      <alignment horizontal="right" vertical="center"/>
    </xf>
    <xf numFmtId="0" fontId="102" fillId="68" borderId="126" applyNumberFormat="0" applyAlignment="0" applyProtection="0"/>
    <xf numFmtId="0" fontId="87" fillId="84" borderId="128" applyNumberFormat="0" applyFont="0" applyAlignment="0" applyProtection="0"/>
    <xf numFmtId="4" fontId="77" fillId="59" borderId="129">
      <alignment horizontal="right" vertical="center"/>
    </xf>
    <xf numFmtId="0" fontId="96" fillId="81" borderId="126"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92" fillId="81" borderId="125" applyNumberFormat="0" applyAlignment="0" applyProtection="0"/>
    <xf numFmtId="0" fontId="77" fillId="58" borderId="129">
      <alignment horizontal="right" vertical="center"/>
    </xf>
    <xf numFmtId="0" fontId="96" fillId="81" borderId="126" applyNumberFormat="0" applyAlignment="0" applyProtection="0"/>
    <xf numFmtId="0" fontId="96" fillId="81" borderId="126" applyNumberFormat="0" applyAlignment="0" applyProtection="0"/>
    <xf numFmtId="0" fontId="77" fillId="59" borderId="129">
      <alignment horizontal="right" vertical="center"/>
    </xf>
    <xf numFmtId="0" fontId="87" fillId="84" borderId="128" applyNumberFormat="0" applyFont="0" applyAlignment="0" applyProtection="0"/>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103" fillId="0" borderId="127" applyNumberFormat="0" applyFill="0" applyAlignment="0" applyProtection="0"/>
    <xf numFmtId="0" fontId="92" fillId="81" borderId="125" applyNumberFormat="0" applyAlignment="0" applyProtection="0"/>
    <xf numFmtId="4" fontId="77" fillId="59" borderId="129">
      <alignment horizontal="right" vertical="center"/>
    </xf>
    <xf numFmtId="0" fontId="104" fillId="0" borderId="127" applyNumberFormat="0" applyFill="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95"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91"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6" fillId="81" borderId="126" applyNumberFormat="0" applyAlignment="0" applyProtection="0"/>
    <xf numFmtId="0" fontId="102" fillId="68" borderId="126" applyNumberFormat="0" applyAlignment="0" applyProtection="0"/>
    <xf numFmtId="0" fontId="77" fillId="58" borderId="129">
      <alignment horizontal="right" vertical="center"/>
    </xf>
    <xf numFmtId="0" fontId="101" fillId="68" borderId="126" applyNumberFormat="0" applyAlignment="0" applyProtection="0"/>
    <xf numFmtId="0" fontId="95" fillId="81" borderId="126" applyNumberFormat="0" applyAlignment="0" applyProtection="0"/>
    <xf numFmtId="0" fontId="101" fillId="68" borderId="126" applyNumberFormat="0" applyAlignment="0" applyProtection="0"/>
    <xf numFmtId="0" fontId="91" fillId="81" borderId="125" applyNumberFormat="0" applyAlignment="0" applyProtection="0"/>
    <xf numFmtId="0" fontId="101" fillId="68" borderId="126" applyNumberFormat="0" applyAlignment="0" applyProtection="0"/>
    <xf numFmtId="4" fontId="77" fillId="59" borderId="129">
      <alignment horizontal="right" vertical="center"/>
    </xf>
    <xf numFmtId="0" fontId="101" fillId="68"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96" fillId="81" borderId="126" applyNumberFormat="0" applyAlignment="0" applyProtection="0"/>
    <xf numFmtId="0" fontId="77" fillId="58" borderId="129">
      <alignment horizontal="right" vertical="center"/>
    </xf>
    <xf numFmtId="0" fontId="103" fillId="0" borderId="127" applyNumberFormat="0" applyFill="0" applyAlignment="0" applyProtection="0"/>
    <xf numFmtId="0" fontId="102" fillId="68" borderId="126" applyNumberFormat="0" applyAlignment="0" applyProtection="0"/>
    <xf numFmtId="0" fontId="77" fillId="59" borderId="129">
      <alignment horizontal="right" vertical="center"/>
    </xf>
    <xf numFmtId="0" fontId="103"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91" fillId="81" borderId="125" applyNumberFormat="0" applyAlignment="0" applyProtection="0"/>
    <xf numFmtId="0" fontId="95"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4" fontId="77" fillId="59" borderId="129">
      <alignment horizontal="right" vertical="center"/>
    </xf>
    <xf numFmtId="0" fontId="92" fillId="81" borderId="125" applyNumberFormat="0" applyAlignment="0" applyProtection="0"/>
    <xf numFmtId="0" fontId="87" fillId="84" borderId="128" applyNumberFormat="0" applyFont="0" applyAlignment="0" applyProtection="0"/>
    <xf numFmtId="4" fontId="77" fillId="59" borderId="129">
      <alignment horizontal="right" vertical="center"/>
    </xf>
    <xf numFmtId="0" fontId="96"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4" fontId="77" fillId="58" borderId="129">
      <alignment horizontal="right" vertical="center"/>
    </xf>
    <xf numFmtId="0" fontId="103"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92" fillId="81" borderId="125" applyNumberFormat="0" applyAlignment="0" applyProtection="0"/>
    <xf numFmtId="0" fontId="96" fillId="81" borderId="126" applyNumberFormat="0" applyAlignment="0" applyProtection="0"/>
    <xf numFmtId="0" fontId="101" fillId="68" borderId="126" applyNumberFormat="0" applyAlignment="0" applyProtection="0"/>
    <xf numFmtId="0" fontId="95" fillId="81" borderId="126" applyNumberFormat="0" applyAlignment="0" applyProtection="0"/>
    <xf numFmtId="4" fontId="77" fillId="59" borderId="129">
      <alignment horizontal="right" vertical="center"/>
    </xf>
    <xf numFmtId="0" fontId="87" fillId="84" borderId="128" applyNumberFormat="0" applyFont="0" applyAlignment="0" applyProtection="0"/>
    <xf numFmtId="0" fontId="87" fillId="84" borderId="128" applyNumberFormat="0" applyFont="0" applyAlignment="0" applyProtection="0"/>
    <xf numFmtId="0" fontId="95" fillId="81"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91" fillId="81" borderId="125" applyNumberFormat="0" applyAlignment="0" applyProtection="0"/>
    <xf numFmtId="0" fontId="77" fillId="58" borderId="129">
      <alignment horizontal="right" vertical="center"/>
    </xf>
    <xf numFmtId="0" fontId="91" fillId="81" borderId="125"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92" fillId="81" borderId="125" applyNumberFormat="0" applyAlignment="0" applyProtection="0"/>
    <xf numFmtId="0" fontId="96" fillId="81"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91" fillId="81" borderId="125" applyNumberFormat="0" applyAlignment="0" applyProtection="0"/>
    <xf numFmtId="0" fontId="101" fillId="68" borderId="126" applyNumberFormat="0" applyAlignment="0" applyProtection="0"/>
    <xf numFmtId="0" fontId="103" fillId="0" borderId="127" applyNumberFormat="0" applyFill="0" applyAlignment="0" applyProtection="0"/>
    <xf numFmtId="4" fontId="77" fillId="59" borderId="129">
      <alignment horizontal="right" vertical="center"/>
    </xf>
    <xf numFmtId="0" fontId="95"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10"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96"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103" fillId="0" borderId="127" applyNumberFormat="0" applyFill="0" applyAlignment="0" applyProtection="0"/>
    <xf numFmtId="0" fontId="95" fillId="81" borderId="126" applyNumberFormat="0" applyAlignment="0" applyProtection="0"/>
    <xf numFmtId="49" fontId="47" fillId="0" borderId="129" applyNumberFormat="0" applyFont="0" applyFill="0" applyBorder="0" applyProtection="0">
      <alignment horizontal="left" vertical="center" indent="2"/>
    </xf>
    <xf numFmtId="0" fontId="77" fillId="59" borderId="129">
      <alignment horizontal="right" vertical="center"/>
    </xf>
    <xf numFmtId="0" fontId="95" fillId="81" borderId="126" applyNumberFormat="0" applyAlignment="0" applyProtection="0"/>
    <xf numFmtId="4" fontId="78" fillId="58" borderId="129">
      <alignment horizontal="right" vertical="center"/>
    </xf>
    <xf numFmtId="0" fontId="102" fillId="68" borderId="126" applyNumberFormat="0" applyAlignment="0" applyProtection="0"/>
    <xf numFmtId="171" fontId="47" fillId="62" borderId="129" applyNumberFormat="0" applyFont="0" applyBorder="0" applyAlignment="0" applyProtection="0">
      <alignment horizontal="right" vertical="center"/>
    </xf>
    <xf numFmtId="0" fontId="102"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96" fillId="81" borderId="126" applyNumberFormat="0" applyAlignment="0" applyProtection="0"/>
    <xf numFmtId="4"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91" fillId="81" borderId="125" applyNumberFormat="0" applyAlignment="0" applyProtection="0"/>
    <xf numFmtId="0" fontId="104" fillId="0" borderId="127" applyNumberFormat="0" applyFill="0" applyAlignment="0" applyProtection="0"/>
    <xf numFmtId="0" fontId="91" fillId="81" borderId="125" applyNumberFormat="0" applyAlignment="0" applyProtection="0"/>
    <xf numFmtId="0" fontId="92" fillId="81" borderId="125"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4" fillId="0" borderId="127" applyNumberFormat="0" applyFill="0" applyAlignment="0" applyProtection="0"/>
    <xf numFmtId="0" fontId="96" fillId="81" borderId="126" applyNumberFormat="0" applyAlignment="0" applyProtection="0"/>
    <xf numFmtId="0" fontId="95" fillId="81" borderId="126" applyNumberFormat="0" applyAlignment="0" applyProtection="0"/>
    <xf numFmtId="0" fontId="77" fillId="59" borderId="129">
      <alignment horizontal="right" vertical="center"/>
    </xf>
    <xf numFmtId="0" fontId="96" fillId="81" borderId="126" applyNumberFormat="0" applyAlignment="0" applyProtection="0"/>
    <xf numFmtId="0" fontId="101" fillId="68" borderId="126" applyNumberFormat="0" applyAlignment="0" applyProtection="0"/>
    <xf numFmtId="0" fontId="95" fillId="81" borderId="126" applyNumberFormat="0" applyAlignment="0" applyProtection="0"/>
    <xf numFmtId="0" fontId="78" fillId="58" borderId="129">
      <alignment horizontal="right" vertical="center"/>
    </xf>
    <xf numFmtId="0" fontId="103" fillId="0" borderId="127" applyNumberFormat="0" applyFill="0" applyAlignment="0" applyProtection="0"/>
    <xf numFmtId="0" fontId="91" fillId="81" borderId="125"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91" fillId="81" borderId="125" applyNumberFormat="0" applyAlignment="0" applyProtection="0"/>
    <xf numFmtId="0" fontId="92" fillId="81" borderId="125" applyNumberFormat="0" applyAlignment="0" applyProtection="0"/>
    <xf numFmtId="0" fontId="101" fillId="68" borderId="126" applyNumberFormat="0" applyAlignment="0" applyProtection="0"/>
    <xf numFmtId="0" fontId="91" fillId="81" borderId="125" applyNumberForma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0" fontId="92" fillId="81" borderId="125" applyNumberFormat="0" applyAlignment="0" applyProtection="0"/>
    <xf numFmtId="0" fontId="92"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4" fontId="77" fillId="59" borderId="129">
      <alignment horizontal="right" vertical="center"/>
    </xf>
    <xf numFmtId="4" fontId="78" fillId="58" borderId="129">
      <alignment horizontal="right" vertical="center"/>
    </xf>
    <xf numFmtId="4" fontId="77" fillId="59" borderId="129">
      <alignment horizontal="right" vertical="center"/>
    </xf>
    <xf numFmtId="0" fontId="96" fillId="81" borderId="126" applyNumberFormat="0" applyAlignment="0" applyProtection="0"/>
    <xf numFmtId="0" fontId="77" fillId="59" borderId="129">
      <alignment horizontal="right" vertical="center"/>
    </xf>
    <xf numFmtId="0" fontId="10" fillId="84" borderId="128" applyNumberFormat="0" applyFont="0" applyAlignment="0" applyProtection="0"/>
    <xf numFmtId="171" fontId="47" fillId="62" borderId="129" applyNumberFormat="0" applyFont="0" applyBorder="0" applyAlignment="0" applyProtection="0">
      <alignment horizontal="right" vertical="center"/>
    </xf>
    <xf numFmtId="4" fontId="77" fillId="58" borderId="129">
      <alignment horizontal="right" vertical="center"/>
    </xf>
    <xf numFmtId="0" fontId="92" fillId="81" borderId="125" applyNumberFormat="0" applyAlignment="0" applyProtection="0"/>
    <xf numFmtId="4" fontId="77" fillId="59" borderId="129">
      <alignment horizontal="right" vertical="center"/>
    </xf>
    <xf numFmtId="0" fontId="101" fillId="68" borderId="126" applyNumberFormat="0" applyAlignment="0" applyProtection="0"/>
    <xf numFmtId="0" fontId="10" fillId="84" borderId="128" applyNumberFormat="0" applyFont="0" applyAlignment="0" applyProtection="0"/>
    <xf numFmtId="0" fontId="95" fillId="81"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0" fontId="77" fillId="59" borderId="129">
      <alignment horizontal="right" vertical="center"/>
    </xf>
    <xf numFmtId="0" fontId="104" fillId="0" borderId="127" applyNumberFormat="0" applyFill="0" applyAlignment="0" applyProtection="0"/>
    <xf numFmtId="0" fontId="95" fillId="81" borderId="126" applyNumberFormat="0" applyAlignment="0" applyProtection="0"/>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87"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95" fillId="81" borderId="126" applyNumberFormat="0" applyAlignment="0" applyProtection="0"/>
    <xf numFmtId="0" fontId="96" fillId="81" borderId="126" applyNumberFormat="0" applyAlignment="0" applyProtection="0"/>
    <xf numFmtId="0" fontId="77" fillId="59" borderId="129">
      <alignment horizontal="right" vertical="center"/>
    </xf>
    <xf numFmtId="4" fontId="78" fillId="58" borderId="129">
      <alignment horizontal="right" vertical="center"/>
    </xf>
    <xf numFmtId="0" fontId="103" fillId="0" borderId="127" applyNumberFormat="0" applyFill="0" applyAlignment="0" applyProtection="0"/>
    <xf numFmtId="0" fontId="91" fillId="81" borderId="125" applyNumberFormat="0" applyAlignment="0" applyProtection="0"/>
    <xf numFmtId="49" fontId="47" fillId="0" borderId="129" applyNumberFormat="0" applyFont="0" applyFill="0" applyBorder="0" applyProtection="0">
      <alignment horizontal="left" vertical="center" indent="2"/>
    </xf>
    <xf numFmtId="4" fontId="47" fillId="61" borderId="129"/>
    <xf numFmtId="0" fontId="92" fillId="81" borderId="125" applyNumberFormat="0" applyAlignment="0" applyProtection="0"/>
    <xf numFmtId="0" fontId="91" fillId="81" borderId="125" applyNumberFormat="0" applyAlignment="0" applyProtection="0"/>
    <xf numFmtId="0" fontId="104" fillId="0" borderId="127" applyNumberFormat="0" applyFill="0" applyAlignment="0" applyProtection="0"/>
    <xf numFmtId="0" fontId="77" fillId="59" borderId="129">
      <alignment horizontal="right" vertical="center"/>
    </xf>
    <xf numFmtId="0" fontId="102" fillId="68" borderId="126" applyNumberFormat="0" applyAlignment="0" applyProtection="0"/>
    <xf numFmtId="0" fontId="77" fillId="59" borderId="129">
      <alignment horizontal="right" vertical="center"/>
    </xf>
    <xf numFmtId="0" fontId="102" fillId="68" borderId="126" applyNumberFormat="0" applyAlignment="0" applyProtection="0"/>
    <xf numFmtId="0" fontId="92" fillId="81" borderId="125" applyNumberFormat="0" applyAlignment="0" applyProtection="0"/>
    <xf numFmtId="4" fontId="77" fillId="58" borderId="129">
      <alignment horizontal="right" vertical="center"/>
    </xf>
    <xf numFmtId="0" fontId="87" fillId="84" borderId="128" applyNumberFormat="0" applyFont="0" applyAlignment="0" applyProtection="0"/>
    <xf numFmtId="0" fontId="101" fillId="68" borderId="126" applyNumberFormat="0" applyAlignment="0" applyProtection="0"/>
    <xf numFmtId="0" fontId="77" fillId="59" borderId="129">
      <alignment horizontal="right" vertical="center"/>
    </xf>
    <xf numFmtId="0" fontId="96"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77" fillId="59" borderId="129">
      <alignment horizontal="right" vertical="center"/>
    </xf>
    <xf numFmtId="0" fontId="104" fillId="0" borderId="127" applyNumberFormat="0" applyFill="0" applyAlignment="0" applyProtection="0"/>
    <xf numFmtId="0" fontId="95" fillId="81" borderId="126" applyNumberFormat="0" applyAlignment="0" applyProtection="0"/>
    <xf numFmtId="0" fontId="92" fillId="81" borderId="125" applyNumberFormat="0" applyAlignment="0" applyProtection="0"/>
    <xf numFmtId="0" fontId="92" fillId="81" borderId="125" applyNumberFormat="0" applyAlignment="0" applyProtection="0"/>
    <xf numFmtId="0" fontId="87" fillId="84" borderId="128" applyNumberFormat="0" applyFont="0" applyAlignment="0" applyProtection="0"/>
    <xf numFmtId="0" fontId="92" fillId="81" borderId="125" applyNumberFormat="0" applyAlignment="0" applyProtection="0"/>
    <xf numFmtId="0" fontId="104" fillId="0" borderId="127" applyNumberFormat="0" applyFill="0" applyAlignment="0" applyProtection="0"/>
    <xf numFmtId="0" fontId="96" fillId="81" borderId="126" applyNumberFormat="0" applyAlignment="0" applyProtection="0"/>
    <xf numFmtId="0" fontId="78" fillId="58" borderId="129">
      <alignment horizontal="right" vertical="center"/>
    </xf>
    <xf numFmtId="0" fontId="103" fillId="0" borderId="127" applyNumberFormat="0" applyFill="0" applyAlignment="0" applyProtection="0"/>
    <xf numFmtId="0" fontId="77" fillId="59" borderId="129">
      <alignment horizontal="right" vertical="center"/>
    </xf>
    <xf numFmtId="0" fontId="102" fillId="68" borderId="126" applyNumberFormat="0" applyAlignment="0" applyProtection="0"/>
    <xf numFmtId="0" fontId="96" fillId="81" borderId="126" applyNumberFormat="0" applyAlignment="0" applyProtection="0"/>
    <xf numFmtId="4" fontId="78" fillId="58" borderId="129">
      <alignment horizontal="right" vertical="center"/>
    </xf>
    <xf numFmtId="0" fontId="92" fillId="81" borderId="125"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10" fillId="84" borderId="128" applyNumberFormat="0" applyFont="0" applyAlignment="0" applyProtection="0"/>
    <xf numFmtId="0" fontId="91" fillId="81" borderId="125" applyNumberFormat="0" applyAlignment="0" applyProtection="0"/>
    <xf numFmtId="0" fontId="102" fillId="68" borderId="126" applyNumberFormat="0" applyAlignment="0" applyProtection="0"/>
    <xf numFmtId="0" fontId="101" fillId="68"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96" fillId="81" borderId="126" applyNumberFormat="0" applyAlignment="0" applyProtection="0"/>
    <xf numFmtId="4" fontId="77" fillId="59" borderId="129">
      <alignment horizontal="right" vertical="center"/>
    </xf>
    <xf numFmtId="0" fontId="96"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91"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78" fillId="58" borderId="129">
      <alignment horizontal="right" vertical="center"/>
    </xf>
    <xf numFmtId="49" fontId="76" fillId="0" borderId="129" applyNumberFormat="0" applyFill="0" applyBorder="0" applyProtection="0">
      <alignment horizontal="left" vertical="center"/>
    </xf>
    <xf numFmtId="0" fontId="78" fillId="58" borderId="129">
      <alignment horizontal="right" vertical="center"/>
    </xf>
    <xf numFmtId="0" fontId="101"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101" fillId="68" borderId="126" applyNumberFormat="0" applyAlignment="0" applyProtection="0"/>
    <xf numFmtId="4" fontId="78" fillId="58" borderId="129">
      <alignment horizontal="right" vertical="center"/>
    </xf>
    <xf numFmtId="0" fontId="92"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0" fontId="78" fillId="58" borderId="129">
      <alignment horizontal="right" vertical="center"/>
    </xf>
    <xf numFmtId="0" fontId="91" fillId="81" borderId="125" applyNumberFormat="0" applyAlignment="0" applyProtection="0"/>
    <xf numFmtId="0" fontId="96" fillId="81" borderId="126" applyNumberFormat="0" applyAlignment="0" applyProtection="0"/>
    <xf numFmtId="0" fontId="77" fillId="59" borderId="129">
      <alignment horizontal="right" vertical="center"/>
    </xf>
    <xf numFmtId="0" fontId="77" fillId="59" borderId="129">
      <alignment horizontal="right" vertical="center"/>
    </xf>
    <xf numFmtId="0" fontId="102" fillId="68" borderId="126" applyNumberFormat="0" applyAlignment="0" applyProtection="0"/>
    <xf numFmtId="0" fontId="77" fillId="58" borderId="129">
      <alignment horizontal="right" vertical="center"/>
    </xf>
    <xf numFmtId="0" fontId="91" fillId="81" borderId="125"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103" fillId="0" borderId="127" applyNumberFormat="0" applyFill="0" applyAlignment="0" applyProtection="0"/>
    <xf numFmtId="0" fontId="95" fillId="81"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10" fillId="84" borderId="128" applyNumberFormat="0" applyFont="0" applyAlignment="0" applyProtection="0"/>
    <xf numFmtId="0" fontId="87" fillId="84" borderId="128" applyNumberFormat="0" applyFont="0" applyAlignment="0" applyProtection="0"/>
    <xf numFmtId="0" fontId="96" fillId="81" borderId="126" applyNumberFormat="0" applyAlignment="0" applyProtection="0"/>
    <xf numFmtId="0" fontId="77" fillId="59" borderId="129">
      <alignment horizontal="right" vertical="center"/>
    </xf>
    <xf numFmtId="0" fontId="104" fillId="0" borderId="127" applyNumberFormat="0" applyFill="0" applyAlignment="0" applyProtection="0"/>
    <xf numFmtId="0" fontId="103" fillId="0" borderId="127" applyNumberFormat="0" applyFill="0" applyAlignment="0" applyProtection="0"/>
    <xf numFmtId="4" fontId="78" fillId="58" borderId="129">
      <alignment horizontal="right" vertical="center"/>
    </xf>
    <xf numFmtId="0" fontId="102" fillId="68" borderId="126" applyNumberFormat="0" applyAlignment="0" applyProtection="0"/>
    <xf numFmtId="0" fontId="87" fillId="84" borderId="128" applyNumberFormat="0" applyFont="0" applyAlignment="0" applyProtection="0"/>
    <xf numFmtId="0" fontId="92" fillId="81" borderId="125" applyNumberFormat="0" applyAlignment="0" applyProtection="0"/>
    <xf numFmtId="0" fontId="96" fillId="81" borderId="126" applyNumberFormat="0" applyAlignment="0" applyProtection="0"/>
    <xf numFmtId="0" fontId="95" fillId="81" borderId="126" applyNumberFormat="0" applyAlignment="0" applyProtection="0"/>
    <xf numFmtId="0" fontId="87" fillId="84" borderId="128" applyNumberFormat="0" applyFont="0" applyAlignment="0" applyProtection="0"/>
    <xf numFmtId="4" fontId="77" fillId="58" borderId="129">
      <alignment horizontal="right" vertical="center"/>
    </xf>
    <xf numFmtId="0" fontId="102" fillId="68"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95" fillId="81" borderId="126" applyNumberFormat="0" applyAlignment="0" applyProtection="0"/>
    <xf numFmtId="0" fontId="104" fillId="0" borderId="127" applyNumberFormat="0" applyFill="0" applyAlignment="0" applyProtection="0"/>
    <xf numFmtId="4" fontId="77" fillId="58" borderId="129">
      <alignment horizontal="right" vertical="center"/>
    </xf>
    <xf numFmtId="0" fontId="102" fillId="68"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77" fillId="58" borderId="129">
      <alignment horizontal="right" vertical="center"/>
    </xf>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77" fillId="59" borderId="129">
      <alignment horizontal="right" vertical="center"/>
    </xf>
    <xf numFmtId="0" fontId="78" fillId="58" borderId="129">
      <alignment horizontal="right" vertical="center"/>
    </xf>
    <xf numFmtId="4" fontId="77" fillId="59" borderId="129">
      <alignment horizontal="right" vertical="center"/>
    </xf>
    <xf numFmtId="0" fontId="103" fillId="0" borderId="127" applyNumberFormat="0" applyFill="0" applyAlignment="0" applyProtection="0"/>
    <xf numFmtId="4" fontId="47" fillId="0" borderId="129" applyFill="0" applyBorder="0" applyProtection="0">
      <alignment horizontal="right" vertical="center"/>
    </xf>
    <xf numFmtId="0" fontId="91" fillId="81" borderId="125" applyNumberFormat="0" applyAlignment="0" applyProtection="0"/>
    <xf numFmtId="0" fontId="104" fillId="0" borderId="127" applyNumberFormat="0" applyFill="0" applyAlignment="0" applyProtection="0"/>
    <xf numFmtId="0" fontId="96"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103" fillId="0" borderId="127" applyNumberFormat="0" applyFill="0" applyAlignment="0" applyProtection="0"/>
    <xf numFmtId="0" fontId="95" fillId="81" borderId="126" applyNumberFormat="0" applyAlignment="0" applyProtection="0"/>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104"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33" fillId="0" borderId="129" applyFill="0" applyBorder="0">
      <alignment vertical="center"/>
    </xf>
    <xf numFmtId="0" fontId="96"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101"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78" fillId="58" borderId="129">
      <alignment horizontal="right" vertical="center"/>
    </xf>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77" fillId="58" borderId="129">
      <alignment horizontal="right" vertical="center"/>
    </xf>
    <xf numFmtId="0" fontId="92" fillId="81" borderId="125" applyNumberFormat="0" applyAlignment="0" applyProtection="0"/>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77" fillId="59" borderId="129">
      <alignment horizontal="right" vertical="center"/>
    </xf>
    <xf numFmtId="0" fontId="102" fillId="68" borderId="126" applyNumberFormat="0" applyAlignment="0" applyProtection="0"/>
    <xf numFmtId="0" fontId="91" fillId="81" borderId="125" applyNumberFormat="0" applyAlignment="0" applyProtection="0"/>
    <xf numFmtId="0" fontId="103" fillId="0" borderId="127" applyNumberFormat="0" applyFill="0" applyAlignment="0" applyProtection="0"/>
    <xf numFmtId="0" fontId="95" fillId="81" borderId="126" applyNumberFormat="0" applyAlignment="0" applyProtection="0"/>
    <xf numFmtId="0" fontId="77" fillId="59" borderId="129">
      <alignment horizontal="right" vertical="center"/>
    </xf>
    <xf numFmtId="0" fontId="102" fillId="68" borderId="126" applyNumberFormat="0" applyAlignment="0" applyProtection="0"/>
    <xf numFmtId="0" fontId="77" fillId="59" borderId="129">
      <alignment horizontal="right" vertical="center"/>
    </xf>
    <xf numFmtId="0" fontId="96" fillId="81" borderId="126" applyNumberFormat="0" applyAlignment="0" applyProtection="0"/>
    <xf numFmtId="0" fontId="77" fillId="59" borderId="129">
      <alignment horizontal="right" vertical="center"/>
    </xf>
    <xf numFmtId="0" fontId="102" fillId="68" borderId="126" applyNumberFormat="0" applyAlignment="0" applyProtection="0"/>
    <xf numFmtId="0" fontId="103" fillId="0" borderId="127" applyNumberFormat="0" applyFill="0" applyAlignment="0" applyProtection="0"/>
    <xf numFmtId="0" fontId="10" fillId="84" borderId="128" applyNumberFormat="0" applyFont="0" applyAlignment="0" applyProtection="0"/>
    <xf numFmtId="0" fontId="92" fillId="81" borderId="125"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4" fontId="77" fillId="59" borderId="129">
      <alignment horizontal="right" vertical="center"/>
    </xf>
    <xf numFmtId="0" fontId="102" fillId="68" borderId="126" applyNumberFormat="0" applyAlignment="0" applyProtection="0"/>
    <xf numFmtId="0" fontId="91" fillId="81" borderId="125"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1" fillId="81" borderId="125" applyNumberFormat="0" applyAlignment="0" applyProtection="0"/>
    <xf numFmtId="0" fontId="102" fillId="68" borderId="126" applyNumberFormat="0" applyAlignment="0" applyProtection="0"/>
    <xf numFmtId="0" fontId="96" fillId="81" borderId="126" applyNumberFormat="0" applyAlignment="0" applyProtection="0"/>
    <xf numFmtId="4" fontId="77" fillId="59" borderId="129">
      <alignment horizontal="right" vertical="center"/>
    </xf>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4" fontId="47" fillId="61" borderId="129"/>
    <xf numFmtId="4" fontId="77" fillId="59" borderId="129">
      <alignment horizontal="right" vertical="center"/>
    </xf>
    <xf numFmtId="0" fontId="91"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4" fontId="47" fillId="61" borderId="129"/>
    <xf numFmtId="0" fontId="10" fillId="84" borderId="128" applyNumberFormat="0" applyFont="0" applyAlignment="0" applyProtection="0"/>
    <xf numFmtId="0" fontId="92" fillId="81" borderId="125" applyNumberFormat="0" applyAlignment="0" applyProtection="0"/>
    <xf numFmtId="0" fontId="96" fillId="81" borderId="126" applyNumberFormat="0" applyAlignment="0" applyProtection="0"/>
    <xf numFmtId="0" fontId="92" fillId="81" borderId="125" applyNumberFormat="0" applyAlignment="0" applyProtection="0"/>
    <xf numFmtId="0" fontId="87" fillId="84" borderId="128" applyNumberFormat="0" applyFont="0" applyAlignment="0" applyProtection="0"/>
    <xf numFmtId="0" fontId="104" fillId="0" borderId="127" applyNumberFormat="0" applyFill="0" applyAlignment="0" applyProtection="0"/>
    <xf numFmtId="4" fontId="78" fillId="58" borderId="129">
      <alignment horizontal="right" vertical="center"/>
    </xf>
    <xf numFmtId="0" fontId="95"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92" fillId="81" borderId="125" applyNumberFormat="0" applyAlignment="0" applyProtection="0"/>
    <xf numFmtId="0" fontId="96"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92" fillId="81" borderId="125" applyNumberFormat="0" applyAlignment="0" applyProtection="0"/>
    <xf numFmtId="0" fontId="87" fillId="84" borderId="128" applyNumberFormat="0" applyFont="0" applyAlignment="0" applyProtection="0"/>
    <xf numFmtId="0" fontId="95" fillId="81" borderId="126" applyNumberFormat="0" applyAlignment="0" applyProtection="0"/>
    <xf numFmtId="4" fontId="77" fillId="58" borderId="129">
      <alignment horizontal="right" vertical="center"/>
    </xf>
    <xf numFmtId="0" fontId="96" fillId="81" borderId="126" applyNumberFormat="0" applyAlignment="0" applyProtection="0"/>
    <xf numFmtId="0" fontId="77" fillId="59" borderId="129">
      <alignment horizontal="right" vertical="center"/>
    </xf>
    <xf numFmtId="0" fontId="101" fillId="68" borderId="126" applyNumberFormat="0" applyAlignment="0" applyProtection="0"/>
    <xf numFmtId="0" fontId="103" fillId="0" borderId="127" applyNumberFormat="0" applyFill="0" applyAlignment="0" applyProtection="0"/>
    <xf numFmtId="49" fontId="47" fillId="0" borderId="129" applyNumberFormat="0" applyFont="0" applyFill="0" applyBorder="0" applyProtection="0">
      <alignment horizontal="left" vertical="center" indent="2"/>
    </xf>
    <xf numFmtId="0" fontId="10" fillId="84" borderId="128" applyNumberFormat="0" applyFont="0" applyAlignment="0" applyProtection="0"/>
    <xf numFmtId="0" fontId="96" fillId="81" borderId="126" applyNumberFormat="0" applyAlignment="0" applyProtection="0"/>
    <xf numFmtId="0" fontId="102"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91" fillId="81" borderId="125" applyNumberFormat="0" applyAlignment="0" applyProtection="0"/>
    <xf numFmtId="0" fontId="103" fillId="0" borderId="127" applyNumberFormat="0" applyFill="0" applyAlignment="0" applyProtection="0"/>
    <xf numFmtId="0" fontId="102" fillId="68"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101"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92" fillId="81" borderId="125" applyNumberFormat="0" applyAlignment="0" applyProtection="0"/>
    <xf numFmtId="4" fontId="77" fillId="58" borderId="129">
      <alignment horizontal="right" vertical="center"/>
    </xf>
    <xf numFmtId="0" fontId="101" fillId="68"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78" fillId="58" borderId="129">
      <alignment horizontal="right" vertical="center"/>
    </xf>
    <xf numFmtId="0" fontId="95"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101" fillId="68" borderId="126" applyNumberFormat="0" applyAlignment="0" applyProtection="0"/>
    <xf numFmtId="0" fontId="102" fillId="68" borderId="126" applyNumberFormat="0" applyAlignment="0" applyProtection="0"/>
    <xf numFmtId="0" fontId="78" fillId="58" borderId="129">
      <alignment horizontal="right" vertical="center"/>
    </xf>
    <xf numFmtId="0" fontId="103"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95" fillId="81" borderId="126" applyNumberFormat="0" applyAlignment="0" applyProtection="0"/>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96"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101"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77" fillId="59" borderId="129">
      <alignment horizontal="right" vertical="center"/>
    </xf>
    <xf numFmtId="0" fontId="95"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78" fillId="58" borderId="129">
      <alignment horizontal="right" vertical="center"/>
    </xf>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95"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0" fillId="84" borderId="128" applyNumberFormat="0" applyFont="0" applyAlignment="0" applyProtection="0"/>
    <xf numFmtId="0" fontId="92" fillId="81" borderId="125" applyNumberFormat="0" applyAlignment="0" applyProtection="0"/>
    <xf numFmtId="0" fontId="101" fillId="68" borderId="126" applyNumberFormat="0" applyAlignment="0" applyProtection="0"/>
    <xf numFmtId="0" fontId="92" fillId="81" borderId="125" applyNumberFormat="0" applyAlignment="0" applyProtection="0"/>
    <xf numFmtId="4" fontId="77" fillId="58" borderId="129">
      <alignment horizontal="right" vertical="center"/>
    </xf>
    <xf numFmtId="0" fontId="95" fillId="81" borderId="126" applyNumberFormat="0" applyAlignment="0" applyProtection="0"/>
    <xf numFmtId="4" fontId="77" fillId="59" borderId="129">
      <alignment horizontal="right" vertical="center"/>
    </xf>
    <xf numFmtId="0" fontId="104" fillId="0" borderId="127" applyNumberFormat="0" applyFill="0" applyAlignment="0" applyProtection="0"/>
    <xf numFmtId="0" fontId="101" fillId="68" borderId="126" applyNumberFormat="0" applyAlignment="0" applyProtection="0"/>
    <xf numFmtId="0" fontId="92" fillId="81" borderId="125" applyNumberFormat="0" applyAlignment="0" applyProtection="0"/>
    <xf numFmtId="0" fontId="102" fillId="68" borderId="126" applyNumberFormat="0" applyAlignment="0" applyProtection="0"/>
    <xf numFmtId="4" fontId="77" fillId="59" borderId="129">
      <alignment horizontal="right" vertical="center"/>
    </xf>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91"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91" fillId="81" borderId="125" applyNumberFormat="0" applyAlignment="0" applyProtection="0"/>
    <xf numFmtId="0" fontId="102" fillId="68" borderId="126" applyNumberFormat="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103" fillId="0" borderId="127" applyNumberFormat="0" applyFill="0" applyAlignment="0" applyProtection="0"/>
    <xf numFmtId="0" fontId="77" fillId="59" borderId="129">
      <alignment horizontal="right" vertical="center"/>
    </xf>
    <xf numFmtId="0" fontId="78" fillId="58" borderId="129">
      <alignment horizontal="right" vertical="center"/>
    </xf>
    <xf numFmtId="0" fontId="77" fillId="59" borderId="129">
      <alignment horizontal="right" vertical="center"/>
    </xf>
    <xf numFmtId="0" fontId="104" fillId="0" borderId="127" applyNumberFormat="0" applyFill="0" applyAlignment="0" applyProtection="0"/>
    <xf numFmtId="0" fontId="103" fillId="0" borderId="127" applyNumberFormat="0" applyFill="0" applyAlignment="0" applyProtection="0"/>
    <xf numFmtId="0" fontId="95" fillId="81" borderId="126" applyNumberFormat="0" applyAlignment="0" applyProtection="0"/>
    <xf numFmtId="4" fontId="77" fillId="59" borderId="129">
      <alignment horizontal="right" vertical="center"/>
    </xf>
    <xf numFmtId="0" fontId="101" fillId="68" borderId="126" applyNumberFormat="0" applyAlignment="0" applyProtection="0"/>
    <xf numFmtId="0" fontId="92" fillId="81" borderId="125" applyNumberFormat="0" applyAlignment="0" applyProtection="0"/>
    <xf numFmtId="0" fontId="101"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91" fillId="81" borderId="125" applyNumberFormat="0" applyAlignment="0" applyProtection="0"/>
    <xf numFmtId="0" fontId="87" fillId="84" borderId="128" applyNumberFormat="0" applyFont="0" applyAlignment="0" applyProtection="0"/>
    <xf numFmtId="0" fontId="92" fillId="81" borderId="125" applyNumberFormat="0" applyAlignment="0" applyProtection="0"/>
    <xf numFmtId="0" fontId="95" fillId="81" borderId="126" applyNumberFormat="0" applyAlignment="0" applyProtection="0"/>
    <xf numFmtId="0" fontId="102" fillId="68" borderId="126" applyNumberFormat="0" applyAlignment="0" applyProtection="0"/>
    <xf numFmtId="0" fontId="77" fillId="59" borderId="129">
      <alignment horizontal="right" vertical="center"/>
    </xf>
    <xf numFmtId="0" fontId="103" fillId="0" borderId="127" applyNumberFormat="0" applyFill="0" applyAlignment="0" applyProtection="0"/>
    <xf numFmtId="0" fontId="78" fillId="58" borderId="129">
      <alignment horizontal="right" vertical="center"/>
    </xf>
    <xf numFmtId="0" fontId="103" fillId="0" borderId="127" applyNumberFormat="0" applyFill="0" applyAlignment="0" applyProtection="0"/>
    <xf numFmtId="0" fontId="96" fillId="81" borderId="126" applyNumberFormat="0" applyAlignment="0" applyProtection="0"/>
    <xf numFmtId="0" fontId="91" fillId="81" borderId="125" applyNumberFormat="0" applyAlignment="0" applyProtection="0"/>
    <xf numFmtId="0" fontId="77" fillId="59" borderId="129">
      <alignment horizontal="right" vertical="center"/>
    </xf>
    <xf numFmtId="0" fontId="104" fillId="0" borderId="127" applyNumberFormat="0" applyFill="0" applyAlignment="0" applyProtection="0"/>
    <xf numFmtId="0" fontId="102" fillId="68" borderId="126" applyNumberFormat="0" applyAlignment="0" applyProtection="0"/>
    <xf numFmtId="0" fontId="77" fillId="59" borderId="129">
      <alignment horizontal="right" vertical="center"/>
    </xf>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 fillId="84" borderId="128" applyNumberFormat="0" applyFont="0" applyAlignment="0" applyProtection="0"/>
    <xf numFmtId="0" fontId="104" fillId="0" borderId="127" applyNumberFormat="0" applyFill="0" applyAlignment="0" applyProtection="0"/>
    <xf numFmtId="0" fontId="101" fillId="68" borderId="126" applyNumberFormat="0" applyAlignment="0" applyProtection="0"/>
    <xf numFmtId="0" fontId="95" fillId="81" borderId="126" applyNumberFormat="0" applyAlignment="0" applyProtection="0"/>
    <xf numFmtId="0" fontId="102" fillId="68" borderId="126" applyNumberFormat="0" applyAlignment="0" applyProtection="0"/>
    <xf numFmtId="0" fontId="10" fillId="84" borderId="128" applyNumberFormat="0" applyFont="0" applyAlignment="0" applyProtection="0"/>
    <xf numFmtId="4" fontId="77" fillId="59" borderId="129">
      <alignment horizontal="right" vertical="center"/>
    </xf>
    <xf numFmtId="4" fontId="78" fillId="58" borderId="129">
      <alignment horizontal="right" vertical="center"/>
    </xf>
    <xf numFmtId="0" fontId="96" fillId="81" borderId="126" applyNumberFormat="0" applyAlignment="0" applyProtection="0"/>
    <xf numFmtId="0" fontId="96" fillId="81" borderId="126" applyNumberFormat="0" applyAlignment="0" applyProtection="0"/>
    <xf numFmtId="0" fontId="91" fillId="81" borderId="125" applyNumberFormat="0" applyAlignment="0" applyProtection="0"/>
    <xf numFmtId="0" fontId="77" fillId="59" borderId="129">
      <alignment horizontal="right" vertical="center"/>
    </xf>
    <xf numFmtId="4" fontId="77" fillId="59" borderId="129">
      <alignment horizontal="right" vertical="center"/>
    </xf>
    <xf numFmtId="0" fontId="77" fillId="59" borderId="129">
      <alignment horizontal="right" vertical="center"/>
    </xf>
    <xf numFmtId="0" fontId="102" fillId="68" borderId="126" applyNumberFormat="0" applyAlignment="0" applyProtection="0"/>
    <xf numFmtId="4" fontId="77" fillId="58" borderId="129">
      <alignment horizontal="right" vertical="center"/>
    </xf>
    <xf numFmtId="0" fontId="102" fillId="68" borderId="126" applyNumberFormat="0" applyAlignment="0" applyProtection="0"/>
    <xf numFmtId="0" fontId="92" fillId="81" borderId="125" applyNumberFormat="0" applyAlignment="0" applyProtection="0"/>
    <xf numFmtId="0" fontId="95"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91" fillId="81" borderId="125" applyNumberFormat="0" applyAlignment="0" applyProtection="0"/>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2" fillId="68" borderId="126" applyNumberFormat="0" applyAlignment="0" applyProtection="0"/>
    <xf numFmtId="0" fontId="101" fillId="68"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92" fillId="81" borderId="125" applyNumberFormat="0" applyAlignment="0" applyProtection="0"/>
    <xf numFmtId="0" fontId="95"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95" fillId="81" borderId="126"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4" fontId="78" fillId="58" borderId="129">
      <alignment horizontal="right" vertical="center"/>
    </xf>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4" fontId="77" fillId="58" borderId="129">
      <alignment horizontal="right" vertical="center"/>
    </xf>
    <xf numFmtId="4" fontId="77" fillId="58" borderId="129">
      <alignment horizontal="right" vertical="center"/>
    </xf>
    <xf numFmtId="0" fontId="101" fillId="68" borderId="126" applyNumberFormat="0" applyAlignment="0" applyProtection="0"/>
    <xf numFmtId="0" fontId="92"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104" fillId="0" borderId="127" applyNumberFormat="0" applyFill="0" applyAlignment="0" applyProtection="0"/>
    <xf numFmtId="0" fontId="95" fillId="81" borderId="126" applyNumberFormat="0" applyAlignment="0" applyProtection="0"/>
    <xf numFmtId="0" fontId="47" fillId="61" borderId="129"/>
    <xf numFmtId="0" fontId="95" fillId="81" borderId="126" applyNumberFormat="0" applyAlignment="0" applyProtection="0"/>
    <xf numFmtId="0" fontId="102" fillId="68" borderId="126" applyNumberFormat="0" applyAlignment="0" applyProtection="0"/>
    <xf numFmtId="0" fontId="92" fillId="81" borderId="125" applyNumberFormat="0" applyAlignment="0" applyProtection="0"/>
    <xf numFmtId="4" fontId="77" fillId="58" borderId="129">
      <alignment horizontal="right" vertical="center"/>
    </xf>
    <xf numFmtId="0" fontId="101" fillId="68" borderId="126" applyNumberFormat="0" applyAlignment="0" applyProtection="0"/>
    <xf numFmtId="0" fontId="103" fillId="0" borderId="127" applyNumberFormat="0" applyFill="0" applyAlignment="0" applyProtection="0"/>
    <xf numFmtId="0" fontId="92" fillId="81" borderId="125" applyNumberFormat="0" applyAlignment="0" applyProtection="0"/>
    <xf numFmtId="4" fontId="77" fillId="59" borderId="129">
      <alignment horizontal="right" vertical="center"/>
    </xf>
    <xf numFmtId="0" fontId="104"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103" fillId="0" borderId="127" applyNumberFormat="0" applyFill="0" applyAlignment="0" applyProtection="0"/>
    <xf numFmtId="4" fontId="78" fillId="58" borderId="129">
      <alignment horizontal="right" vertical="center"/>
    </xf>
    <xf numFmtId="0" fontId="104"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77" fillId="59" borderId="129">
      <alignment horizontal="right" vertical="center"/>
    </xf>
    <xf numFmtId="0" fontId="104" fillId="0" borderId="127" applyNumberFormat="0" applyFill="0" applyAlignment="0" applyProtection="0"/>
    <xf numFmtId="0" fontId="103" fillId="0" borderId="127" applyNumberFormat="0" applyFill="0" applyAlignment="0" applyProtection="0"/>
    <xf numFmtId="0" fontId="10" fillId="84" borderId="128" applyNumberFormat="0" applyFont="0" applyAlignment="0" applyProtection="0"/>
    <xf numFmtId="0" fontId="95" fillId="81" borderId="126" applyNumberFormat="0" applyAlignment="0" applyProtection="0"/>
    <xf numFmtId="0" fontId="95" fillId="81" borderId="126"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2" fillId="68" borderId="126" applyNumberFormat="0" applyAlignment="0" applyProtection="0"/>
    <xf numFmtId="0" fontId="104" fillId="0" borderId="127" applyNumberFormat="0" applyFill="0" applyAlignment="0" applyProtection="0"/>
    <xf numFmtId="0" fontId="95" fillId="81" borderId="126" applyNumberFormat="0" applyAlignment="0" applyProtection="0"/>
    <xf numFmtId="4" fontId="47" fillId="0" borderId="129">
      <alignment horizontal="right" vertical="center"/>
    </xf>
    <xf numFmtId="0" fontId="91" fillId="81" borderId="125" applyNumberFormat="0" applyAlignment="0" applyProtection="0"/>
    <xf numFmtId="0" fontId="95" fillId="81" borderId="126" applyNumberFormat="0" applyAlignment="0" applyProtection="0"/>
    <xf numFmtId="0" fontId="10" fillId="84" borderId="128" applyNumberFormat="0" applyFont="0" applyAlignment="0" applyProtection="0"/>
    <xf numFmtId="0" fontId="10"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0" fontId="103"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78" fillId="58" borderId="129">
      <alignment horizontal="right" vertical="center"/>
    </xf>
    <xf numFmtId="0" fontId="103" fillId="0" borderId="127" applyNumberFormat="0" applyFill="0" applyAlignment="0" applyProtection="0"/>
    <xf numFmtId="49" fontId="47" fillId="0" borderId="129" applyNumberFormat="0" applyFont="0" applyFill="0" applyBorder="0" applyProtection="0">
      <alignment horizontal="left" vertical="center" indent="2"/>
    </xf>
    <xf numFmtId="4" fontId="78" fillId="58" borderId="129">
      <alignment horizontal="right" vertical="center"/>
    </xf>
    <xf numFmtId="49" fontId="47" fillId="0" borderId="129" applyNumberFormat="0" applyFont="0" applyFill="0" applyBorder="0" applyProtection="0">
      <alignment horizontal="left" vertical="center" indent="2"/>
    </xf>
    <xf numFmtId="0" fontId="101"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5"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92" fillId="81" borderId="125" applyNumberFormat="0" applyAlignment="0" applyProtection="0"/>
    <xf numFmtId="0" fontId="91" fillId="81" borderId="125"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77" fillId="59" borderId="129">
      <alignment horizontal="right" vertical="center"/>
    </xf>
    <xf numFmtId="0" fontId="87" fillId="84" borderId="128" applyNumberFormat="0" applyFont="0" applyAlignment="0" applyProtection="0"/>
    <xf numFmtId="0" fontId="91" fillId="81" borderId="125" applyNumberFormat="0" applyAlignment="0" applyProtection="0"/>
    <xf numFmtId="0" fontId="77" fillId="59" borderId="129">
      <alignment horizontal="right" vertical="center"/>
    </xf>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92" fillId="81" borderId="125" applyNumberFormat="0" applyAlignment="0" applyProtection="0"/>
    <xf numFmtId="4" fontId="77" fillId="59" borderId="129">
      <alignment horizontal="right" vertical="center"/>
    </xf>
    <xf numFmtId="0" fontId="96" fillId="81" borderId="126" applyNumberFormat="0" applyAlignment="0" applyProtection="0"/>
    <xf numFmtId="0" fontId="78" fillId="58" borderId="129">
      <alignment horizontal="right" vertical="center"/>
    </xf>
    <xf numFmtId="0" fontId="101" fillId="68" borderId="126" applyNumberFormat="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77" fillId="59" borderId="129">
      <alignment horizontal="right" vertical="center"/>
    </xf>
    <xf numFmtId="0" fontId="103" fillId="0" borderId="127" applyNumberFormat="0" applyFill="0" applyAlignment="0" applyProtection="0"/>
    <xf numFmtId="0" fontId="101" fillId="68" borderId="126" applyNumberFormat="0" applyAlignment="0" applyProtection="0"/>
    <xf numFmtId="0" fontId="87" fillId="84" borderId="128" applyNumberFormat="0" applyFont="0" applyAlignment="0" applyProtection="0"/>
    <xf numFmtId="0" fontId="91" fillId="81" borderId="125" applyNumberFormat="0" applyAlignment="0" applyProtection="0"/>
    <xf numFmtId="0" fontId="77" fillId="59" borderId="129">
      <alignment horizontal="right" vertical="center"/>
    </xf>
    <xf numFmtId="4" fontId="77" fillId="58" borderId="129">
      <alignment horizontal="right" vertical="center"/>
    </xf>
    <xf numFmtId="0" fontId="102" fillId="68" borderId="126" applyNumberFormat="0" applyAlignment="0" applyProtection="0"/>
    <xf numFmtId="0" fontId="101" fillId="68" borderId="126" applyNumberFormat="0" applyAlignment="0" applyProtection="0"/>
    <xf numFmtId="0" fontId="77" fillId="59" borderId="129">
      <alignment horizontal="right" vertical="center"/>
    </xf>
    <xf numFmtId="0" fontId="101" fillId="68" borderId="126" applyNumberFormat="0" applyAlignment="0" applyProtection="0"/>
    <xf numFmtId="0" fontId="95" fillId="81" borderId="126" applyNumberFormat="0" applyAlignment="0" applyProtection="0"/>
    <xf numFmtId="0" fontId="47" fillId="0" borderId="129" applyNumberFormat="0" applyFill="0" applyAlignment="0" applyProtection="0"/>
    <xf numFmtId="0" fontId="102" fillId="68" borderId="126" applyNumberFormat="0" applyAlignment="0" applyProtection="0"/>
    <xf numFmtId="0" fontId="87" fillId="84" borderId="128" applyNumberFormat="0" applyFont="0" applyAlignment="0" applyProtection="0"/>
    <xf numFmtId="4" fontId="47" fillId="0" borderId="129">
      <alignment horizontal="right" vertical="center"/>
    </xf>
    <xf numFmtId="0" fontId="91" fillId="81" borderId="125"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104" fillId="0" borderId="127" applyNumberFormat="0" applyFill="0" applyAlignment="0" applyProtection="0"/>
    <xf numFmtId="0" fontId="96" fillId="81" borderId="126" applyNumberFormat="0" applyAlignment="0" applyProtection="0"/>
    <xf numFmtId="0" fontId="91" fillId="81" borderId="125" applyNumberFormat="0" applyAlignment="0" applyProtection="0"/>
    <xf numFmtId="4" fontId="77" fillId="58" borderId="129">
      <alignment horizontal="right" vertical="center"/>
    </xf>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5" fillId="81" borderId="126" applyNumberFormat="0" applyAlignment="0" applyProtection="0"/>
    <xf numFmtId="0" fontId="92" fillId="81" borderId="125" applyNumberFormat="0" applyAlignment="0" applyProtection="0"/>
    <xf numFmtId="0" fontId="47" fillId="61" borderId="129"/>
    <xf numFmtId="0" fontId="95" fillId="81" borderId="126" applyNumberFormat="0" applyAlignment="0" applyProtection="0"/>
    <xf numFmtId="0" fontId="95" fillId="81" borderId="126" applyNumberFormat="0" applyAlignment="0" applyProtection="0"/>
    <xf numFmtId="4" fontId="77" fillId="58" borderId="129">
      <alignment horizontal="right" vertical="center"/>
    </xf>
    <xf numFmtId="0" fontId="96"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87" fillId="84" borderId="128" applyNumberFormat="0" applyFont="0" applyAlignment="0" applyProtection="0"/>
    <xf numFmtId="0" fontId="102" fillId="68" borderId="126" applyNumberFormat="0" applyAlignment="0" applyProtection="0"/>
    <xf numFmtId="0" fontId="101" fillId="68" borderId="126" applyNumberFormat="0" applyAlignment="0" applyProtection="0"/>
    <xf numFmtId="0" fontId="10" fillId="84" borderId="128" applyNumberFormat="0" applyFont="0" applyAlignment="0" applyProtection="0"/>
    <xf numFmtId="0" fontId="77" fillId="58" borderId="129">
      <alignment horizontal="right" vertical="center"/>
    </xf>
    <xf numFmtId="4" fontId="77" fillId="59" borderId="129">
      <alignment horizontal="right" vertical="center"/>
    </xf>
    <xf numFmtId="0" fontId="103" fillId="0" borderId="127" applyNumberFormat="0" applyFill="0" applyAlignment="0" applyProtection="0"/>
    <xf numFmtId="0" fontId="77" fillId="59" borderId="129">
      <alignment horizontal="right" vertical="center"/>
    </xf>
    <xf numFmtId="0" fontId="101" fillId="68" borderId="126" applyNumberFormat="0" applyAlignment="0" applyProtection="0"/>
    <xf numFmtId="0" fontId="104" fillId="0" borderId="127" applyNumberFormat="0" applyFill="0" applyAlignment="0" applyProtection="0"/>
    <xf numFmtId="0" fontId="78" fillId="58" borderId="129">
      <alignment horizontal="right" vertical="center"/>
    </xf>
    <xf numFmtId="4" fontId="77" fillId="59" borderId="129">
      <alignment horizontal="right" vertical="center"/>
    </xf>
    <xf numFmtId="0" fontId="92" fillId="81" borderId="125" applyNumberFormat="0" applyAlignment="0" applyProtection="0"/>
    <xf numFmtId="0" fontId="102" fillId="68" borderId="126" applyNumberFormat="0" applyAlignment="0" applyProtection="0"/>
    <xf numFmtId="0" fontId="101" fillId="68" borderId="126" applyNumberFormat="0" applyAlignment="0" applyProtection="0"/>
    <xf numFmtId="0" fontId="91" fillId="81" borderId="125" applyNumberFormat="0" applyAlignment="0" applyProtection="0"/>
    <xf numFmtId="0" fontId="102" fillId="68"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77" fillId="59" borderId="129">
      <alignment horizontal="right" vertical="center"/>
    </xf>
    <xf numFmtId="0" fontId="87" fillId="84" borderId="128" applyNumberFormat="0" applyFont="0" applyAlignment="0" applyProtection="0"/>
    <xf numFmtId="0" fontId="103" fillId="0" borderId="127" applyNumberFormat="0" applyFill="0" applyAlignment="0" applyProtection="0"/>
    <xf numFmtId="0" fontId="91" fillId="81" borderId="125" applyNumberFormat="0" applyAlignment="0" applyProtection="0"/>
    <xf numFmtId="0" fontId="101"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95"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1"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10" fillId="84" borderId="128" applyNumberFormat="0" applyFont="0" applyAlignment="0" applyProtection="0"/>
    <xf numFmtId="0" fontId="102" fillId="68" borderId="126" applyNumberFormat="0" applyAlignment="0" applyProtection="0"/>
    <xf numFmtId="0" fontId="77" fillId="58" borderId="129">
      <alignment horizontal="right" vertical="center"/>
    </xf>
    <xf numFmtId="0" fontId="101" fillId="68"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92" fillId="81" borderId="125" applyNumberFormat="0" applyAlignment="0" applyProtection="0"/>
    <xf numFmtId="0" fontId="103" fillId="0" borderId="127" applyNumberFormat="0" applyFill="0" applyAlignment="0" applyProtection="0"/>
    <xf numFmtId="4" fontId="77" fillId="59" borderId="129">
      <alignment horizontal="right" vertical="center"/>
    </xf>
    <xf numFmtId="0" fontId="91" fillId="81" borderId="125" applyNumberFormat="0" applyAlignment="0" applyProtection="0"/>
    <xf numFmtId="0" fontId="96" fillId="81" borderId="126" applyNumberFormat="0" applyAlignment="0" applyProtection="0"/>
    <xf numFmtId="0" fontId="77" fillId="58" borderId="129">
      <alignment horizontal="right" vertical="center"/>
    </xf>
    <xf numFmtId="0" fontId="103"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133" fillId="0" borderId="129" applyFill="0" applyBorder="0">
      <alignment vertical="center"/>
    </xf>
    <xf numFmtId="0" fontId="102" fillId="68" borderId="126" applyNumberFormat="0" applyAlignment="0" applyProtection="0"/>
    <xf numFmtId="0" fontId="102" fillId="68" borderId="126" applyNumberFormat="0" applyAlignment="0" applyProtection="0"/>
    <xf numFmtId="0" fontId="91" fillId="81" borderId="125" applyNumberFormat="0" applyAlignment="0" applyProtection="0"/>
    <xf numFmtId="0" fontId="91" fillId="81" borderId="125" applyNumberFormat="0" applyAlignment="0" applyProtection="0"/>
    <xf numFmtId="0" fontId="101" fillId="68" borderId="126" applyNumberFormat="0" applyAlignment="0" applyProtection="0"/>
    <xf numFmtId="0" fontId="104" fillId="0" borderId="127" applyNumberFormat="0" applyFill="0" applyAlignment="0" applyProtection="0"/>
    <xf numFmtId="4" fontId="77" fillId="59" borderId="129">
      <alignment horizontal="right" vertical="center"/>
    </xf>
    <xf numFmtId="0" fontId="92" fillId="81" borderId="125" applyNumberFormat="0" applyAlignment="0" applyProtection="0"/>
    <xf numFmtId="0" fontId="77" fillId="59" borderId="129">
      <alignment horizontal="right" vertical="center"/>
    </xf>
    <xf numFmtId="0" fontId="87" fillId="84" borderId="128" applyNumberFormat="0" applyFont="0" applyAlignment="0" applyProtection="0"/>
    <xf numFmtId="0" fontId="92" fillId="81" borderId="125" applyNumberFormat="0" applyAlignment="0" applyProtection="0"/>
    <xf numFmtId="0" fontId="95"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102" fillId="68" borderId="126" applyNumberFormat="0" applyAlignment="0" applyProtection="0"/>
    <xf numFmtId="4" fontId="77" fillId="58" borderId="129">
      <alignment horizontal="right" vertical="center"/>
    </xf>
    <xf numFmtId="0" fontId="102"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4" fontId="78" fillId="58" borderId="129">
      <alignment horizontal="right" vertical="center"/>
    </xf>
    <xf numFmtId="0" fontId="104" fillId="0" borderId="127" applyNumberFormat="0" applyFill="0" applyAlignment="0" applyProtection="0"/>
    <xf numFmtId="4" fontId="77" fillId="59" borderId="129">
      <alignment horizontal="right" vertical="center"/>
    </xf>
    <xf numFmtId="0" fontId="103" fillId="0" borderId="127" applyNumberFormat="0" applyFill="0" applyAlignment="0" applyProtection="0"/>
    <xf numFmtId="0" fontId="96" fillId="81" borderId="126" applyNumberFormat="0" applyAlignment="0" applyProtection="0"/>
    <xf numFmtId="0" fontId="101" fillId="68" borderId="126" applyNumberFormat="0" applyAlignment="0" applyProtection="0"/>
    <xf numFmtId="0" fontId="77" fillId="59" borderId="129">
      <alignment horizontal="right" vertical="center"/>
    </xf>
    <xf numFmtId="0" fontId="87" fillId="84" borderId="128" applyNumberFormat="0" applyFont="0" applyAlignment="0" applyProtection="0"/>
    <xf numFmtId="0" fontId="87" fillId="84" borderId="128" applyNumberFormat="0" applyFont="0" applyAlignment="0" applyProtection="0"/>
    <xf numFmtId="0" fontId="96" fillId="81" borderId="126" applyNumberFormat="0" applyAlignment="0" applyProtection="0"/>
    <xf numFmtId="4" fontId="77" fillId="59" borderId="129">
      <alignment horizontal="right" vertical="center"/>
    </xf>
    <xf numFmtId="0" fontId="104" fillId="0" borderId="127" applyNumberFormat="0" applyFill="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95" fillId="81" borderId="126" applyNumberFormat="0" applyAlignment="0" applyProtection="0"/>
    <xf numFmtId="0" fontId="96" fillId="81" borderId="126" applyNumberFormat="0" applyAlignment="0" applyProtection="0"/>
    <xf numFmtId="0" fontId="77" fillId="59" borderId="129">
      <alignment horizontal="right" vertical="center"/>
    </xf>
    <xf numFmtId="0" fontId="104" fillId="0" borderId="127" applyNumberFormat="0" applyFill="0" applyAlignment="0" applyProtection="0"/>
    <xf numFmtId="0" fontId="103" fillId="0" borderId="127" applyNumberFormat="0" applyFill="0" applyAlignment="0" applyProtection="0"/>
    <xf numFmtId="0" fontId="95" fillId="81" borderId="126" applyNumberFormat="0" applyAlignment="0" applyProtection="0"/>
    <xf numFmtId="0" fontId="104" fillId="0" borderId="127" applyNumberFormat="0" applyFill="0" applyAlignment="0" applyProtection="0"/>
    <xf numFmtId="4" fontId="77" fillId="59" borderId="129">
      <alignment horizontal="right" vertical="center"/>
    </xf>
    <xf numFmtId="0" fontId="91" fillId="81" borderId="125" applyNumberFormat="0" applyAlignment="0" applyProtection="0"/>
    <xf numFmtId="0" fontId="87" fillId="84" borderId="128" applyNumberFormat="0" applyFont="0" applyAlignment="0" applyProtection="0"/>
    <xf numFmtId="0" fontId="95"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4" fontId="77" fillId="58" borderId="129">
      <alignment horizontal="right" vertical="center"/>
    </xf>
    <xf numFmtId="0" fontId="87" fillId="84" borderId="128" applyNumberFormat="0" applyFont="0" applyAlignment="0" applyProtection="0"/>
    <xf numFmtId="0" fontId="78" fillId="58" borderId="129">
      <alignment horizontal="right" vertical="center"/>
    </xf>
    <xf numFmtId="0" fontId="77" fillId="59" borderId="129">
      <alignment horizontal="right" vertical="center"/>
    </xf>
    <xf numFmtId="0" fontId="103" fillId="0" borderId="127" applyNumberFormat="0" applyFill="0" applyAlignment="0" applyProtection="0"/>
    <xf numFmtId="0" fontId="77" fillId="58" borderId="129">
      <alignment horizontal="right" vertical="center"/>
    </xf>
    <xf numFmtId="4" fontId="77" fillId="59" borderId="129">
      <alignment horizontal="right" vertical="center"/>
    </xf>
    <xf numFmtId="0" fontId="96" fillId="81"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10" fillId="84" borderId="128" applyNumberFormat="0" applyFont="0" applyAlignment="0" applyProtection="0"/>
    <xf numFmtId="0" fontId="95" fillId="81" borderId="126" applyNumberFormat="0" applyAlignment="0" applyProtection="0"/>
    <xf numFmtId="4" fontId="77" fillId="59" borderId="129">
      <alignment horizontal="right" vertical="center"/>
    </xf>
    <xf numFmtId="0" fontId="87" fillId="84" borderId="128" applyNumberFormat="0" applyFont="0" applyAlignment="0" applyProtection="0"/>
    <xf numFmtId="0" fontId="101"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77" fillId="58" borderId="129">
      <alignment horizontal="right" vertical="center"/>
    </xf>
    <xf numFmtId="0" fontId="92" fillId="81" borderId="125"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77" fillId="59" borderId="129">
      <alignment horizontal="right" vertical="center"/>
    </xf>
    <xf numFmtId="0" fontId="77" fillId="59" borderId="129">
      <alignment horizontal="right" vertical="center"/>
    </xf>
    <xf numFmtId="0" fontId="101" fillId="68"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91" fillId="81" borderId="125"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5" fillId="81" borderId="126" applyNumberFormat="0" applyAlignment="0" applyProtection="0"/>
    <xf numFmtId="0" fontId="91" fillId="81" borderId="125" applyNumberFormat="0" applyAlignment="0" applyProtection="0"/>
    <xf numFmtId="0" fontId="96" fillId="81" borderId="126" applyNumberFormat="0" applyAlignment="0" applyProtection="0"/>
    <xf numFmtId="4" fontId="77" fillId="59" borderId="129">
      <alignment horizontal="right" vertical="center"/>
    </xf>
    <xf numFmtId="0" fontId="92" fillId="81" borderId="125" applyNumberFormat="0" applyAlignment="0" applyProtection="0"/>
    <xf numFmtId="49" fontId="47" fillId="0" borderId="129" applyNumberFormat="0" applyFont="0" applyFill="0" applyBorder="0" applyProtection="0">
      <alignment horizontal="left" vertical="center" indent="2"/>
    </xf>
    <xf numFmtId="0" fontId="101" fillId="68" borderId="126" applyNumberFormat="0" applyAlignment="0" applyProtection="0"/>
    <xf numFmtId="0" fontId="87" fillId="84" borderId="128" applyNumberFormat="0" applyFont="0" applyAlignment="0" applyProtection="0"/>
    <xf numFmtId="0" fontId="78" fillId="58" borderId="129">
      <alignment horizontal="right" vertical="center"/>
    </xf>
    <xf numFmtId="0" fontId="102"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10" fillId="84" borderId="128" applyNumberFormat="0" applyFont="0" applyAlignment="0" applyProtection="0"/>
    <xf numFmtId="0" fontId="10" fillId="84" borderId="128" applyNumberFormat="0" applyFont="0" applyAlignment="0" applyProtection="0"/>
    <xf numFmtId="0" fontId="102"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4" fontId="77" fillId="59" borderId="129">
      <alignment horizontal="right" vertical="center"/>
    </xf>
    <xf numFmtId="0" fontId="95" fillId="81" borderId="126" applyNumberFormat="0" applyAlignment="0" applyProtection="0"/>
    <xf numFmtId="0" fontId="104" fillId="0" borderId="127" applyNumberFormat="0" applyFill="0" applyAlignment="0" applyProtection="0"/>
    <xf numFmtId="171" fontId="47" fillId="62" borderId="129" applyNumberFormat="0" applyFont="0" applyBorder="0" applyAlignment="0" applyProtection="0">
      <alignment horizontal="right" vertical="center"/>
    </xf>
    <xf numFmtId="0" fontId="92" fillId="81" borderId="125" applyNumberFormat="0" applyAlignment="0" applyProtection="0"/>
    <xf numFmtId="0" fontId="104" fillId="0" borderId="127" applyNumberFormat="0" applyFill="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6" fillId="81" borderId="126" applyNumberFormat="0" applyAlignment="0" applyProtection="0"/>
    <xf numFmtId="49" fontId="76" fillId="0" borderId="129" applyNumberFormat="0" applyFill="0" applyBorder="0" applyProtection="0">
      <alignment horizontal="left" vertical="center"/>
    </xf>
    <xf numFmtId="0" fontId="102"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4" fontId="77" fillId="58" borderId="129">
      <alignment horizontal="right" vertical="center"/>
    </xf>
    <xf numFmtId="0" fontId="104"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77" fillId="59" borderId="129">
      <alignment horizontal="right" vertical="center"/>
    </xf>
    <xf numFmtId="0" fontId="78" fillId="58" borderId="129">
      <alignment horizontal="right" vertical="center"/>
    </xf>
    <xf numFmtId="4" fontId="77" fillId="59" borderId="129">
      <alignment horizontal="right" vertical="center"/>
    </xf>
    <xf numFmtId="0" fontId="10" fillId="84" borderId="128" applyNumberFormat="0" applyFont="0" applyAlignment="0" applyProtection="0"/>
    <xf numFmtId="0" fontId="10" fillId="84" borderId="128" applyNumberFormat="0" applyFont="0" applyAlignment="0" applyProtection="0"/>
    <xf numFmtId="0" fontId="96" fillId="81" borderId="126" applyNumberFormat="0" applyAlignment="0" applyProtection="0"/>
    <xf numFmtId="0" fontId="103" fillId="0" borderId="127" applyNumberFormat="0" applyFill="0" applyAlignment="0" applyProtection="0"/>
    <xf numFmtId="0" fontId="95" fillId="81" borderId="126" applyNumberFormat="0" applyAlignment="0" applyProtection="0"/>
    <xf numFmtId="0" fontId="95" fillId="81" borderId="126" applyNumberFormat="0" applyAlignment="0" applyProtection="0"/>
    <xf numFmtId="0" fontId="77" fillId="59" borderId="129">
      <alignment horizontal="right" vertical="center"/>
    </xf>
    <xf numFmtId="4" fontId="77" fillId="59" borderId="129">
      <alignment horizontal="right" vertical="center"/>
    </xf>
    <xf numFmtId="0" fontId="95"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87" fillId="84" borderId="128" applyNumberFormat="0" applyFont="0" applyAlignment="0" applyProtection="0"/>
    <xf numFmtId="0" fontId="95" fillId="81" borderId="126" applyNumberFormat="0" applyAlignment="0" applyProtection="0"/>
    <xf numFmtId="0" fontId="102"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95" fillId="81"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96" fillId="81" borderId="126" applyNumberFormat="0" applyAlignment="0" applyProtection="0"/>
    <xf numFmtId="0" fontId="92" fillId="81" borderId="125" applyNumberFormat="0" applyAlignment="0" applyProtection="0"/>
    <xf numFmtId="0" fontId="101" fillId="68" borderId="126" applyNumberFormat="0" applyAlignment="0" applyProtection="0"/>
    <xf numFmtId="0" fontId="103" fillId="0" borderId="127" applyNumberFormat="0" applyFill="0" applyAlignment="0" applyProtection="0"/>
    <xf numFmtId="0" fontId="10" fillId="84" borderId="128" applyNumberFormat="0" applyFont="0" applyAlignment="0" applyProtection="0"/>
    <xf numFmtId="0" fontId="104" fillId="0" borderId="127" applyNumberFormat="0" applyFill="0" applyAlignment="0" applyProtection="0"/>
    <xf numFmtId="4" fontId="77" fillId="58" borderId="129">
      <alignment horizontal="right" vertical="center"/>
    </xf>
    <xf numFmtId="0" fontId="95" fillId="81"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92" fillId="81" borderId="125"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95" fillId="81" borderId="126" applyNumberFormat="0" applyAlignment="0" applyProtection="0"/>
    <xf numFmtId="0" fontId="87" fillId="84" borderId="128" applyNumberFormat="0" applyFont="0" applyAlignment="0" applyProtection="0"/>
    <xf numFmtId="0" fontId="92" fillId="81" borderId="125" applyNumberFormat="0" applyAlignment="0" applyProtection="0"/>
    <xf numFmtId="0" fontId="102" fillId="68"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92" fillId="81" borderId="125" applyNumberFormat="0" applyAlignment="0" applyProtection="0"/>
    <xf numFmtId="0" fontId="77" fillId="59" borderId="129">
      <alignment horizontal="right" vertical="center"/>
    </xf>
    <xf numFmtId="0" fontId="95" fillId="81" borderId="126" applyNumberFormat="0" applyAlignment="0" applyProtection="0"/>
    <xf numFmtId="0" fontId="77" fillId="58" borderId="129">
      <alignment horizontal="right" vertical="center"/>
    </xf>
    <xf numFmtId="0" fontId="102" fillId="68" borderId="126" applyNumberFormat="0" applyAlignment="0" applyProtection="0"/>
    <xf numFmtId="4" fontId="47" fillId="0" borderId="129" applyFill="0" applyBorder="0" applyProtection="0">
      <alignment horizontal="right" vertical="center"/>
    </xf>
    <xf numFmtId="0" fontId="47" fillId="61" borderId="129"/>
    <xf numFmtId="0" fontId="95" fillId="81" borderId="126" applyNumberFormat="0" applyAlignment="0" applyProtection="0"/>
    <xf numFmtId="0" fontId="91" fillId="81" borderId="125" applyNumberFormat="0" applyAlignment="0" applyProtection="0"/>
    <xf numFmtId="0" fontId="95" fillId="81" borderId="126" applyNumberFormat="0" applyAlignment="0" applyProtection="0"/>
    <xf numFmtId="0" fontId="91" fillId="81" borderId="125"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77" fillId="58" borderId="129">
      <alignment horizontal="right" vertical="center"/>
    </xf>
    <xf numFmtId="0" fontId="101" fillId="68" borderId="126"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91" fillId="81" borderId="125" applyNumberFormat="0" applyAlignment="0" applyProtection="0"/>
    <xf numFmtId="0" fontId="95" fillId="81" borderId="126" applyNumberFormat="0" applyAlignment="0" applyProtection="0"/>
    <xf numFmtId="0" fontId="87" fillId="84" borderId="128" applyNumberFormat="0" applyFont="0" applyAlignment="0" applyProtection="0"/>
    <xf numFmtId="0" fontId="102"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104" fillId="0" borderId="127" applyNumberFormat="0" applyFill="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0" fontId="103"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49" fontId="47" fillId="0" borderId="129" applyNumberFormat="0" applyFont="0" applyFill="0" applyBorder="0" applyProtection="0">
      <alignment horizontal="left" vertical="center" indent="2"/>
    </xf>
    <xf numFmtId="0" fontId="103" fillId="0" borderId="127" applyNumberFormat="0" applyFill="0" applyAlignment="0" applyProtection="0"/>
    <xf numFmtId="0" fontId="92" fillId="81" borderId="125" applyNumberFormat="0" applyAlignment="0" applyProtection="0"/>
    <xf numFmtId="0" fontId="95" fillId="81" borderId="126" applyNumberFormat="0" applyAlignment="0" applyProtection="0"/>
    <xf numFmtId="0" fontId="102" fillId="68" borderId="126" applyNumberFormat="0" applyAlignment="0" applyProtection="0"/>
    <xf numFmtId="0" fontId="91" fillId="81" borderId="125" applyNumberFormat="0" applyAlignment="0" applyProtection="0"/>
    <xf numFmtId="0" fontId="47" fillId="0" borderId="129" applyNumberFormat="0" applyFill="0" applyAlignment="0" applyProtection="0"/>
    <xf numFmtId="4" fontId="78" fillId="58" borderId="129">
      <alignment horizontal="right" vertical="center"/>
    </xf>
    <xf numFmtId="0" fontId="96"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77" fillId="59" borderId="129">
      <alignment horizontal="right" vertical="center"/>
    </xf>
    <xf numFmtId="0" fontId="101" fillId="68" borderId="126" applyNumberFormat="0" applyAlignment="0" applyProtection="0"/>
    <xf numFmtId="0" fontId="95" fillId="81" borderId="126" applyNumberFormat="0" applyAlignment="0" applyProtection="0"/>
    <xf numFmtId="0" fontId="91" fillId="81" borderId="125" applyNumberFormat="0" applyAlignment="0" applyProtection="0"/>
    <xf numFmtId="4" fontId="77" fillId="58" borderId="129">
      <alignment horizontal="right" vertical="center"/>
    </xf>
    <xf numFmtId="0" fontId="92" fillId="81" borderId="125" applyNumberFormat="0" applyAlignment="0" applyProtection="0"/>
    <xf numFmtId="4" fontId="77" fillId="59" borderId="129">
      <alignment horizontal="right" vertical="center"/>
    </xf>
    <xf numFmtId="4" fontId="77" fillId="59" borderId="129">
      <alignment horizontal="right" vertical="center"/>
    </xf>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77" fillId="58" borderId="129">
      <alignment horizontal="right" vertical="center"/>
    </xf>
    <xf numFmtId="0" fontId="87" fillId="84" borderId="128" applyNumberFormat="0" applyFont="0" applyAlignment="0" applyProtection="0"/>
    <xf numFmtId="0" fontId="10" fillId="84" borderId="128" applyNumberFormat="0" applyFont="0" applyAlignment="0" applyProtection="0"/>
    <xf numFmtId="0" fontId="87" fillId="84" borderId="128" applyNumberFormat="0" applyFont="0" applyAlignment="0" applyProtection="0"/>
    <xf numFmtId="0" fontId="95" fillId="81" borderId="126" applyNumberFormat="0" applyAlignment="0" applyProtection="0"/>
    <xf numFmtId="0" fontId="102" fillId="68" borderId="126" applyNumberFormat="0" applyAlignment="0" applyProtection="0"/>
    <xf numFmtId="0" fontId="92" fillId="81" borderId="125" applyNumberFormat="0" applyAlignment="0" applyProtection="0"/>
    <xf numFmtId="0" fontId="101" fillId="68" borderId="126" applyNumberFormat="0" applyAlignment="0" applyProtection="0"/>
    <xf numFmtId="0" fontId="92" fillId="81" borderId="125" applyNumberFormat="0" applyAlignment="0" applyProtection="0"/>
    <xf numFmtId="4" fontId="77" fillId="59" borderId="129">
      <alignment horizontal="right" vertical="center"/>
    </xf>
    <xf numFmtId="0" fontId="96"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77" fillId="58" borderId="129">
      <alignment horizontal="right" vertical="center"/>
    </xf>
    <xf numFmtId="0" fontId="101"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78" fillId="58" borderId="129">
      <alignment horizontal="right" vertical="center"/>
    </xf>
    <xf numFmtId="0" fontId="101" fillId="68" borderId="126" applyNumberFormat="0" applyAlignment="0" applyProtection="0"/>
    <xf numFmtId="0" fontId="101" fillId="68" borderId="126" applyNumberFormat="0" applyAlignment="0" applyProtection="0"/>
    <xf numFmtId="0" fontId="91" fillId="81" borderId="125" applyNumberFormat="0" applyAlignment="0" applyProtection="0"/>
    <xf numFmtId="0" fontId="91"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103" fillId="0" borderId="127" applyNumberFormat="0" applyFill="0" applyAlignment="0" applyProtection="0"/>
    <xf numFmtId="0" fontId="77" fillId="59" borderId="129">
      <alignment horizontal="right" vertical="center"/>
    </xf>
    <xf numFmtId="0" fontId="78" fillId="58" borderId="129">
      <alignment horizontal="right" vertical="center"/>
    </xf>
    <xf numFmtId="4" fontId="77" fillId="59" borderId="129">
      <alignment horizontal="right" vertical="center"/>
    </xf>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5" fillId="81" borderId="126" applyNumberFormat="0" applyAlignment="0" applyProtection="0"/>
    <xf numFmtId="0" fontId="96" fillId="81" borderId="126" applyNumberFormat="0" applyAlignment="0" applyProtection="0"/>
    <xf numFmtId="0" fontId="91" fillId="81" borderId="125" applyNumberFormat="0" applyAlignment="0" applyProtection="0"/>
    <xf numFmtId="0" fontId="92" fillId="81" borderId="125" applyNumberFormat="0" applyAlignment="0" applyProtection="0"/>
    <xf numFmtId="4" fontId="47" fillId="0" borderId="129" applyFill="0" applyBorder="0" applyProtection="0">
      <alignment horizontal="right" vertical="center"/>
    </xf>
    <xf numFmtId="0" fontId="103" fillId="0" borderId="127" applyNumberFormat="0" applyFill="0" applyAlignment="0" applyProtection="0"/>
    <xf numFmtId="0" fontId="91" fillId="81" borderId="125" applyNumberFormat="0" applyAlignment="0" applyProtection="0"/>
    <xf numFmtId="0" fontId="77" fillId="59" borderId="129">
      <alignment horizontal="right" vertical="center"/>
    </xf>
    <xf numFmtId="0" fontId="96" fillId="81" borderId="126" applyNumberFormat="0" applyAlignment="0" applyProtection="0"/>
    <xf numFmtId="4" fontId="78" fillId="58" borderId="129">
      <alignment horizontal="right" vertical="center"/>
    </xf>
    <xf numFmtId="0" fontId="103" fillId="0" borderId="127" applyNumberFormat="0" applyFill="0" applyAlignment="0" applyProtection="0"/>
    <xf numFmtId="0" fontId="103" fillId="0" borderId="127" applyNumberFormat="0" applyFill="0" applyAlignment="0" applyProtection="0"/>
    <xf numFmtId="0" fontId="77" fillId="59" borderId="129">
      <alignment horizontal="right" vertical="center"/>
    </xf>
    <xf numFmtId="0" fontId="102" fillId="68" borderId="126" applyNumberFormat="0" applyAlignment="0" applyProtection="0"/>
    <xf numFmtId="4" fontId="77" fillId="59" borderId="129">
      <alignment horizontal="right" vertical="center"/>
    </xf>
    <xf numFmtId="0" fontId="77" fillId="59" borderId="129">
      <alignment horizontal="right" vertical="center"/>
    </xf>
    <xf numFmtId="0" fontId="78" fillId="58" borderId="129">
      <alignment horizontal="right" vertical="center"/>
    </xf>
    <xf numFmtId="0" fontId="92" fillId="81" borderId="125" applyNumberFormat="0" applyAlignment="0" applyProtection="0"/>
    <xf numFmtId="0" fontId="77" fillId="58" borderId="129">
      <alignment horizontal="right" vertical="center"/>
    </xf>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78" fillId="58" borderId="129">
      <alignment horizontal="right" vertical="center"/>
    </xf>
    <xf numFmtId="0" fontId="92" fillId="81" borderId="125" applyNumberFormat="0" applyAlignment="0" applyProtection="0"/>
    <xf numFmtId="0" fontId="104"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91"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77" fillId="58" borderId="129">
      <alignment horizontal="right" vertical="center"/>
    </xf>
    <xf numFmtId="0" fontId="103" fillId="0" borderId="127" applyNumberFormat="0" applyFill="0" applyAlignment="0" applyProtection="0"/>
    <xf numFmtId="0" fontId="91" fillId="81" borderId="125" applyNumberFormat="0" applyAlignment="0" applyProtection="0"/>
    <xf numFmtId="0" fontId="91" fillId="81" borderId="125" applyNumberFormat="0" applyAlignment="0" applyProtection="0"/>
    <xf numFmtId="0" fontId="103" fillId="0" borderId="127" applyNumberFormat="0" applyFill="0" applyAlignment="0" applyProtection="0"/>
    <xf numFmtId="0" fontId="102" fillId="68" borderId="126"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78" fillId="58" borderId="129">
      <alignment horizontal="right" vertical="center"/>
    </xf>
    <xf numFmtId="4" fontId="77" fillId="58" borderId="129">
      <alignment horizontal="right" vertical="center"/>
    </xf>
    <xf numFmtId="0" fontId="92" fillId="81" borderId="125" applyNumberFormat="0" applyAlignment="0" applyProtection="0"/>
    <xf numFmtId="4" fontId="78" fillId="58" borderId="129">
      <alignment horizontal="right" vertical="center"/>
    </xf>
    <xf numFmtId="4" fontId="77" fillId="59" borderId="129">
      <alignment horizontal="right" vertical="center"/>
    </xf>
    <xf numFmtId="0" fontId="102"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47" fillId="61" borderId="129"/>
    <xf numFmtId="0" fontId="77" fillId="59" borderId="129">
      <alignment horizontal="right" vertical="center"/>
    </xf>
    <xf numFmtId="0" fontId="96" fillId="81" borderId="126" applyNumberFormat="0" applyAlignment="0" applyProtection="0"/>
    <xf numFmtId="0" fontId="92" fillId="81" borderId="125" applyNumberFormat="0" applyAlignment="0" applyProtection="0"/>
    <xf numFmtId="49" fontId="47" fillId="0" borderId="129" applyNumberFormat="0" applyFont="0" applyFill="0" applyBorder="0" applyProtection="0">
      <alignment horizontal="left" vertical="center" indent="2"/>
    </xf>
    <xf numFmtId="0" fontId="78" fillId="58" borderId="129">
      <alignment horizontal="right" vertical="center"/>
    </xf>
    <xf numFmtId="0" fontId="95"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104" fillId="0" borderId="127" applyNumberFormat="0" applyFill="0" applyAlignment="0" applyProtection="0"/>
    <xf numFmtId="4" fontId="77" fillId="59" borderId="129">
      <alignment horizontal="right" vertical="center"/>
    </xf>
    <xf numFmtId="0" fontId="92" fillId="81" borderId="125" applyNumberFormat="0" applyAlignment="0" applyProtection="0"/>
    <xf numFmtId="0" fontId="95"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91"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77" fillId="59" borderId="129">
      <alignment horizontal="right" vertical="center"/>
    </xf>
    <xf numFmtId="0" fontId="102" fillId="68" borderId="126" applyNumberFormat="0" applyAlignment="0" applyProtection="0"/>
    <xf numFmtId="4" fontId="77" fillId="59" borderId="129">
      <alignment horizontal="right" vertical="center"/>
    </xf>
    <xf numFmtId="0" fontId="92" fillId="81" borderId="125" applyNumberFormat="0" applyAlignment="0" applyProtection="0"/>
    <xf numFmtId="0" fontId="92" fillId="81" borderId="125" applyNumberFormat="0" applyAlignment="0" applyProtection="0"/>
    <xf numFmtId="0" fontId="78" fillId="58" borderId="129">
      <alignment horizontal="right" vertical="center"/>
    </xf>
    <xf numFmtId="0" fontId="78" fillId="58" borderId="129">
      <alignment horizontal="right" vertical="center"/>
    </xf>
    <xf numFmtId="0" fontId="92" fillId="81" borderId="125" applyNumberFormat="0" applyAlignment="0" applyProtection="0"/>
    <xf numFmtId="4" fontId="77" fillId="58" borderId="129">
      <alignment horizontal="right" vertical="center"/>
    </xf>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92" fillId="81" borderId="125" applyNumberFormat="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4" fontId="78" fillId="58" borderId="129">
      <alignment horizontal="right" vertical="center"/>
    </xf>
    <xf numFmtId="0" fontId="104" fillId="0" borderId="127" applyNumberFormat="0" applyFill="0" applyAlignment="0" applyProtection="0"/>
    <xf numFmtId="0" fontId="103" fillId="0" borderId="127" applyNumberFormat="0" applyFill="0" applyAlignment="0" applyProtection="0"/>
    <xf numFmtId="0" fontId="77" fillId="59" borderId="129">
      <alignment horizontal="right" vertical="center"/>
    </xf>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92" fillId="81" borderId="125" applyNumberFormat="0" applyAlignment="0" applyProtection="0"/>
    <xf numFmtId="0" fontId="103" fillId="0" borderId="127" applyNumberFormat="0" applyFill="0" applyAlignment="0" applyProtection="0"/>
    <xf numFmtId="4" fontId="77" fillId="58" borderId="129">
      <alignment horizontal="right" vertical="center"/>
    </xf>
    <xf numFmtId="0" fontId="78" fillId="58" borderId="129">
      <alignment horizontal="right" vertical="center"/>
    </xf>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101" fillId="68"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4" fontId="78" fillId="58" borderId="129">
      <alignment horizontal="right" vertical="center"/>
    </xf>
    <xf numFmtId="0" fontId="103" fillId="0" borderId="127" applyNumberFormat="0" applyFill="0" applyAlignment="0" applyProtection="0"/>
    <xf numFmtId="0" fontId="103" fillId="0" borderId="127" applyNumberFormat="0" applyFill="0" applyAlignment="0" applyProtection="0"/>
    <xf numFmtId="4" fontId="77" fillId="59" borderId="129">
      <alignment horizontal="right" vertical="center"/>
    </xf>
    <xf numFmtId="0" fontId="77" fillId="59" borderId="129">
      <alignment horizontal="right" vertical="center"/>
    </xf>
    <xf numFmtId="4" fontId="77" fillId="59" borderId="129">
      <alignment horizontal="right" vertical="center"/>
    </xf>
    <xf numFmtId="0" fontId="77" fillId="59" borderId="129">
      <alignment horizontal="right" vertical="center"/>
    </xf>
    <xf numFmtId="0" fontId="78" fillId="58" borderId="129">
      <alignment horizontal="right" vertical="center"/>
    </xf>
    <xf numFmtId="0" fontId="92" fillId="81" borderId="125" applyNumberFormat="0" applyAlignment="0" applyProtection="0"/>
    <xf numFmtId="4" fontId="77" fillId="58" borderId="129">
      <alignment horizontal="right" vertical="center"/>
    </xf>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77" fillId="59" borderId="129">
      <alignment horizontal="right" vertical="center"/>
    </xf>
    <xf numFmtId="0" fontId="92" fillId="81" borderId="125" applyNumberFormat="0" applyAlignment="0" applyProtection="0"/>
    <xf numFmtId="0" fontId="96" fillId="81" borderId="126" applyNumberFormat="0" applyAlignment="0" applyProtection="0"/>
    <xf numFmtId="0" fontId="101" fillId="68" borderId="126" applyNumberFormat="0" applyAlignment="0" applyProtection="0"/>
    <xf numFmtId="0" fontId="95" fillId="81"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78" fillId="58" borderId="129">
      <alignment horizontal="right" vertical="center"/>
    </xf>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4" fontId="47" fillId="0" borderId="129" applyFill="0" applyBorder="0" applyProtection="0">
      <alignment horizontal="right" vertical="center"/>
    </xf>
    <xf numFmtId="0" fontId="104" fillId="0" borderId="127" applyNumberFormat="0" applyFill="0" applyAlignment="0" applyProtection="0"/>
    <xf numFmtId="0" fontId="95"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77" fillId="58" borderId="129">
      <alignment horizontal="right" vertical="center"/>
    </xf>
    <xf numFmtId="0" fontId="95" fillId="81" borderId="126" applyNumberFormat="0" applyAlignment="0" applyProtection="0"/>
    <xf numFmtId="0" fontId="10" fillId="84" borderId="128" applyNumberFormat="0" applyFont="0" applyAlignment="0" applyProtection="0"/>
    <xf numFmtId="0" fontId="92" fillId="81" borderId="125" applyNumberFormat="0" applyAlignment="0" applyProtection="0"/>
    <xf numFmtId="0" fontId="101" fillId="68" borderId="126" applyNumberFormat="0" applyAlignment="0" applyProtection="0"/>
    <xf numFmtId="0" fontId="87" fillId="84" borderId="128" applyNumberFormat="0" applyFont="0" applyAlignment="0" applyProtection="0"/>
    <xf numFmtId="0" fontId="47" fillId="61" borderId="129"/>
    <xf numFmtId="0" fontId="104" fillId="0" borderId="127" applyNumberFormat="0" applyFill="0" applyAlignment="0" applyProtection="0"/>
    <xf numFmtId="0" fontId="92"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1"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95"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91" fillId="81" borderId="125" applyNumberFormat="0" applyAlignment="0" applyProtection="0"/>
    <xf numFmtId="4" fontId="78" fillId="58" borderId="129">
      <alignment horizontal="right" vertical="center"/>
    </xf>
    <xf numFmtId="0" fontId="77" fillId="59" borderId="129">
      <alignment horizontal="right" vertical="center"/>
    </xf>
    <xf numFmtId="0" fontId="92"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77" fillId="59" borderId="129">
      <alignment horizontal="right" vertical="center"/>
    </xf>
    <xf numFmtId="0" fontId="103" fillId="0" borderId="127" applyNumberFormat="0" applyFill="0" applyAlignment="0" applyProtection="0"/>
    <xf numFmtId="0" fontId="78" fillId="58" borderId="129">
      <alignment horizontal="right" vertical="center"/>
    </xf>
    <xf numFmtId="0" fontId="104" fillId="0" borderId="127" applyNumberFormat="0" applyFill="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0" fontId="78" fillId="58" borderId="129">
      <alignment horizontal="right" vertical="center"/>
    </xf>
    <xf numFmtId="0" fontId="104" fillId="0" borderId="127" applyNumberFormat="0" applyFill="0" applyAlignment="0" applyProtection="0"/>
    <xf numFmtId="0" fontId="104" fillId="0" borderId="127" applyNumberFormat="0" applyFill="0" applyAlignment="0" applyProtection="0"/>
    <xf numFmtId="0" fontId="10" fillId="84" borderId="128" applyNumberFormat="0" applyFont="0" applyAlignment="0" applyProtection="0"/>
    <xf numFmtId="0" fontId="102"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87" fillId="84" borderId="128" applyNumberFormat="0" applyFont="0" applyAlignment="0" applyProtection="0"/>
    <xf numFmtId="0" fontId="47" fillId="0" borderId="129">
      <alignment horizontal="right" vertical="center"/>
    </xf>
    <xf numFmtId="0" fontId="92" fillId="81" borderId="125" applyNumberFormat="0" applyAlignment="0" applyProtection="0"/>
    <xf numFmtId="0" fontId="104" fillId="0" borderId="127" applyNumberFormat="0" applyFill="0" applyAlignment="0" applyProtection="0"/>
    <xf numFmtId="0" fontId="92" fillId="81" borderId="125" applyNumberFormat="0" applyAlignment="0" applyProtection="0"/>
    <xf numFmtId="0" fontId="91" fillId="81" borderId="125" applyNumberFormat="0" applyAlignment="0" applyProtection="0"/>
    <xf numFmtId="0" fontId="10" fillId="84" borderId="128" applyNumberFormat="0" applyFont="0" applyAlignment="0" applyProtection="0"/>
    <xf numFmtId="0" fontId="103" fillId="0" borderId="127" applyNumberFormat="0" applyFill="0" applyAlignment="0" applyProtection="0"/>
    <xf numFmtId="0" fontId="91" fillId="81" borderId="125" applyNumberFormat="0" applyAlignment="0" applyProtection="0"/>
    <xf numFmtId="0" fontId="87" fillId="84" borderId="128" applyNumberFormat="0" applyFont="0" applyAlignment="0" applyProtection="0"/>
    <xf numFmtId="0" fontId="91" fillId="81" borderId="125"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4" fontId="77" fillId="58" borderId="129">
      <alignment horizontal="right" vertical="center"/>
    </xf>
    <xf numFmtId="49" fontId="76" fillId="0" borderId="129" applyNumberFormat="0" applyFill="0" applyBorder="0" applyProtection="0">
      <alignment horizontal="left" vertical="center"/>
    </xf>
    <xf numFmtId="0" fontId="104" fillId="0" borderId="127" applyNumberFormat="0" applyFill="0" applyAlignment="0" applyProtection="0"/>
    <xf numFmtId="0" fontId="91" fillId="81" borderId="125" applyNumberFormat="0" applyAlignment="0" applyProtection="0"/>
    <xf numFmtId="0" fontId="87" fillId="84" borderId="128" applyNumberFormat="0" applyFont="0" applyAlignment="0" applyProtection="0"/>
    <xf numFmtId="0" fontId="101" fillId="68" borderId="126" applyNumberFormat="0" applyAlignment="0" applyProtection="0"/>
    <xf numFmtId="0" fontId="101" fillId="68" borderId="126" applyNumberFormat="0" applyAlignment="0" applyProtection="0"/>
    <xf numFmtId="4" fontId="77" fillId="58" borderId="129">
      <alignment horizontal="right" vertical="center"/>
    </xf>
    <xf numFmtId="0" fontId="104"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4" fontId="77" fillId="59" borderId="129">
      <alignment horizontal="right" vertical="center"/>
    </xf>
    <xf numFmtId="0" fontId="92" fillId="81" borderId="125" applyNumberFormat="0" applyAlignment="0" applyProtection="0"/>
    <xf numFmtId="4" fontId="77" fillId="59" borderId="129">
      <alignment horizontal="right" vertical="center"/>
    </xf>
    <xf numFmtId="4" fontId="78" fillId="58" borderId="129">
      <alignment horizontal="right" vertical="center"/>
    </xf>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47" fillId="0" borderId="129">
      <alignment horizontal="right" vertical="center"/>
    </xf>
    <xf numFmtId="0" fontId="91" fillId="81" borderId="125" applyNumberFormat="0" applyAlignment="0" applyProtection="0"/>
    <xf numFmtId="0" fontId="103" fillId="0" borderId="127" applyNumberFormat="0" applyFill="0" applyAlignment="0" applyProtection="0"/>
    <xf numFmtId="0" fontId="91"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87" fillId="84" borderId="128" applyNumberFormat="0" applyFont="0" applyAlignment="0" applyProtection="0"/>
    <xf numFmtId="49" fontId="76" fillId="0" borderId="129" applyNumberFormat="0" applyFill="0" applyBorder="0" applyProtection="0">
      <alignment horizontal="left" vertical="center"/>
    </xf>
    <xf numFmtId="0" fontId="104" fillId="0" borderId="127" applyNumberFormat="0" applyFill="0" applyAlignment="0" applyProtection="0"/>
    <xf numFmtId="0" fontId="87" fillId="84" borderId="128" applyNumberFormat="0" applyFont="0" applyAlignment="0" applyProtection="0"/>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91" fillId="81" borderId="125" applyNumberFormat="0" applyAlignment="0" applyProtection="0"/>
    <xf numFmtId="4" fontId="77" fillId="59" borderId="129">
      <alignment horizontal="right" vertical="center"/>
    </xf>
    <xf numFmtId="0" fontId="101" fillId="68"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5" fillId="81" borderId="126" applyNumberFormat="0" applyAlignment="0" applyProtection="0"/>
    <xf numFmtId="4" fontId="77" fillId="59" borderId="129">
      <alignment horizontal="right" vertical="center"/>
    </xf>
    <xf numFmtId="0" fontId="103" fillId="0" borderId="127" applyNumberFormat="0" applyFill="0" applyAlignment="0" applyProtection="0"/>
    <xf numFmtId="0" fontId="77" fillId="59" borderId="129">
      <alignment horizontal="right" vertical="center"/>
    </xf>
    <xf numFmtId="0" fontId="102" fillId="68" borderId="126" applyNumberFormat="0" applyAlignment="0" applyProtection="0"/>
    <xf numFmtId="0" fontId="77" fillId="58" borderId="129">
      <alignment horizontal="right" vertical="center"/>
    </xf>
    <xf numFmtId="0" fontId="96"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87" fillId="84" borderId="128" applyNumberFormat="0" applyFont="0" applyAlignment="0" applyProtection="0"/>
    <xf numFmtId="0" fontId="95" fillId="81" borderId="126" applyNumberFormat="0" applyAlignment="0" applyProtection="0"/>
    <xf numFmtId="0" fontId="101" fillId="68" borderId="126" applyNumberFormat="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77" fillId="59" borderId="129">
      <alignment horizontal="right" vertical="center"/>
    </xf>
    <xf numFmtId="4" fontId="47" fillId="0" borderId="129">
      <alignment horizontal="right" vertical="center"/>
    </xf>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47" fillId="0" borderId="129">
      <alignment horizontal="right" vertical="center"/>
    </xf>
    <xf numFmtId="0" fontId="91" fillId="81" borderId="125" applyNumberFormat="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47" fillId="0" borderId="129" applyNumberFormat="0" applyFill="0" applyAlignment="0" applyProtection="0"/>
    <xf numFmtId="0" fontId="91"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47" fillId="61" borderId="129"/>
    <xf numFmtId="0" fontId="95" fillId="81" borderId="126" applyNumberFormat="0" applyAlignment="0" applyProtection="0"/>
    <xf numFmtId="0" fontId="96" fillId="81" borderId="126" applyNumberFormat="0" applyAlignment="0" applyProtection="0"/>
    <xf numFmtId="0" fontId="47" fillId="0" borderId="129">
      <alignment horizontal="right" vertical="center"/>
    </xf>
    <xf numFmtId="4" fontId="77" fillId="59" borderId="129">
      <alignment horizontal="right" vertical="center"/>
    </xf>
    <xf numFmtId="49" fontId="47" fillId="0" borderId="129" applyNumberFormat="0" applyFont="0" applyFill="0" applyBorder="0" applyProtection="0">
      <alignment horizontal="left" vertical="center" indent="2"/>
    </xf>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77" fillId="59" borderId="129">
      <alignment horizontal="right" vertical="center"/>
    </xf>
    <xf numFmtId="0" fontId="103" fillId="0" borderId="127"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96" fillId="81" borderId="126" applyNumberFormat="0" applyAlignment="0" applyProtection="0"/>
    <xf numFmtId="0" fontId="77" fillId="59" borderId="129">
      <alignment horizontal="right" vertical="center"/>
    </xf>
    <xf numFmtId="0" fontId="104"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92" fillId="81" borderId="125" applyNumberFormat="0" applyAlignment="0" applyProtection="0"/>
    <xf numFmtId="0" fontId="10" fillId="84" borderId="128" applyNumberFormat="0" applyFont="0" applyAlignment="0" applyProtection="0"/>
    <xf numFmtId="0" fontId="92" fillId="81" borderId="125" applyNumberFormat="0" applyAlignment="0" applyProtection="0"/>
    <xf numFmtId="0" fontId="91" fillId="81" borderId="125" applyNumberFormat="0" applyAlignment="0" applyProtection="0"/>
    <xf numFmtId="0" fontId="102" fillId="68"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6" fillId="81"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87" fillId="84" borderId="128" applyNumberFormat="0" applyFont="0" applyAlignment="0" applyProtection="0"/>
    <xf numFmtId="0" fontId="101"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95"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91" fillId="81" borderId="125" applyNumberFormat="0" applyAlignment="0" applyProtection="0"/>
    <xf numFmtId="0" fontId="104" fillId="0" borderId="127" applyNumberFormat="0" applyFill="0" applyAlignment="0" applyProtection="0"/>
    <xf numFmtId="49" fontId="76" fillId="0" borderId="129" applyNumberFormat="0" applyFill="0" applyBorder="0" applyProtection="0">
      <alignment horizontal="left" vertical="center"/>
    </xf>
    <xf numFmtId="0" fontId="96"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5" fillId="81" borderId="126" applyNumberFormat="0" applyAlignment="0" applyProtection="0"/>
    <xf numFmtId="4" fontId="78" fillId="58" borderId="129">
      <alignment horizontal="right" vertical="center"/>
    </xf>
    <xf numFmtId="0" fontId="102"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77" fillId="59" borderId="129">
      <alignment horizontal="right" vertical="center"/>
    </xf>
    <xf numFmtId="0" fontId="101"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77" fillId="59" borderId="129">
      <alignment horizontal="right" vertical="center"/>
    </xf>
    <xf numFmtId="4" fontId="77" fillId="59" borderId="129">
      <alignment horizontal="right" vertical="center"/>
    </xf>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77" fillId="59" borderId="129">
      <alignment horizontal="right" vertical="center"/>
    </xf>
    <xf numFmtId="0" fontId="96" fillId="81"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0" fontId="87" fillId="84" borderId="128" applyNumberFormat="0" applyFont="0" applyAlignment="0" applyProtection="0"/>
    <xf numFmtId="0" fontId="77" fillId="59" borderId="129">
      <alignment horizontal="right" vertical="center"/>
    </xf>
    <xf numFmtId="0" fontId="96" fillId="81" borderId="126" applyNumberFormat="0" applyAlignment="0" applyProtection="0"/>
    <xf numFmtId="4" fontId="78" fillId="58" borderId="129">
      <alignment horizontal="right" vertical="center"/>
    </xf>
    <xf numFmtId="0" fontId="95" fillId="81"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87" fillId="84" borderId="128" applyNumberFormat="0" applyFont="0" applyAlignment="0" applyProtection="0"/>
    <xf numFmtId="0" fontId="87" fillId="84" borderId="128" applyNumberFormat="0" applyFont="0" applyAlignment="0" applyProtection="0"/>
    <xf numFmtId="4" fontId="47" fillId="61" borderId="129"/>
    <xf numFmtId="0" fontId="96"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92"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1" fillId="81" borderId="125" applyNumberFormat="0" applyAlignment="0" applyProtection="0"/>
    <xf numFmtId="0" fontId="95" fillId="81" borderId="126" applyNumberFormat="0" applyAlignment="0" applyProtection="0"/>
    <xf numFmtId="0" fontId="103" fillId="0" borderId="127" applyNumberFormat="0" applyFill="0" applyAlignment="0" applyProtection="0"/>
    <xf numFmtId="0" fontId="96" fillId="81" borderId="126" applyNumberFormat="0" applyAlignment="0" applyProtection="0"/>
    <xf numFmtId="4" fontId="77" fillId="58" borderId="129">
      <alignment horizontal="right" vertical="center"/>
    </xf>
    <xf numFmtId="0" fontId="103" fillId="0" borderId="127" applyNumberFormat="0" applyFill="0" applyAlignment="0" applyProtection="0"/>
    <xf numFmtId="0" fontId="87" fillId="84" borderId="128" applyNumberFormat="0" applyFont="0" applyAlignment="0" applyProtection="0"/>
    <xf numFmtId="0" fontId="96" fillId="81" borderId="126" applyNumberFormat="0" applyAlignment="0" applyProtection="0"/>
    <xf numFmtId="0" fontId="78" fillId="58" borderId="129">
      <alignment horizontal="right" vertical="center"/>
    </xf>
    <xf numFmtId="0" fontId="92" fillId="81" borderId="125" applyNumberFormat="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47" fillId="0" borderId="129" applyNumberFormat="0" applyFill="0" applyAlignment="0" applyProtection="0"/>
    <xf numFmtId="0" fontId="103"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92" fillId="81" borderId="125" applyNumberFormat="0" applyAlignment="0" applyProtection="0"/>
    <xf numFmtId="0" fontId="87" fillId="84" borderId="128" applyNumberFormat="0" applyFont="0" applyAlignment="0" applyProtection="0"/>
    <xf numFmtId="0" fontId="10" fillId="84" borderId="128" applyNumberFormat="0" applyFont="0" applyAlignment="0" applyProtection="0"/>
    <xf numFmtId="0" fontId="96" fillId="81" borderId="126" applyNumberFormat="0" applyAlignment="0" applyProtection="0"/>
    <xf numFmtId="4" fontId="77" fillId="59" borderId="129">
      <alignment horizontal="right" vertical="center"/>
    </xf>
    <xf numFmtId="4" fontId="47" fillId="61" borderId="129"/>
    <xf numFmtId="0" fontId="102" fillId="68" borderId="126" applyNumberFormat="0" applyAlignment="0" applyProtection="0"/>
    <xf numFmtId="0" fontId="102" fillId="68" borderId="126" applyNumberFormat="0" applyAlignment="0" applyProtection="0"/>
    <xf numFmtId="0" fontId="77" fillId="58" borderId="129">
      <alignment horizontal="right" vertical="center"/>
    </xf>
    <xf numFmtId="0" fontId="104" fillId="0" borderId="127" applyNumberFormat="0" applyFill="0" applyAlignment="0" applyProtection="0"/>
    <xf numFmtId="0" fontId="96" fillId="81" borderId="126" applyNumberFormat="0" applyAlignment="0" applyProtection="0"/>
    <xf numFmtId="0" fontId="92" fillId="81" borderId="125" applyNumberFormat="0" applyAlignment="0" applyProtection="0"/>
    <xf numFmtId="0" fontId="92"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102" fillId="68" borderId="126" applyNumberFormat="0" applyAlignment="0" applyProtection="0"/>
    <xf numFmtId="4" fontId="77" fillId="59" borderId="129">
      <alignment horizontal="right" vertical="center"/>
    </xf>
    <xf numFmtId="0" fontId="92" fillId="81" borderId="125" applyNumberFormat="0" applyAlignment="0" applyProtection="0"/>
    <xf numFmtId="0" fontId="103" fillId="0" borderId="127" applyNumberFormat="0" applyFill="0" applyAlignment="0" applyProtection="0"/>
    <xf numFmtId="4" fontId="47" fillId="0" borderId="129" applyFill="0" applyBorder="0" applyProtection="0">
      <alignment horizontal="right" vertical="center"/>
    </xf>
    <xf numFmtId="0" fontId="102" fillId="68" borderId="126" applyNumberFormat="0" applyAlignment="0" applyProtection="0"/>
    <xf numFmtId="49" fontId="76" fillId="0" borderId="129" applyNumberFormat="0" applyFill="0" applyBorder="0" applyProtection="0">
      <alignment horizontal="left" vertical="center"/>
    </xf>
    <xf numFmtId="0" fontId="101" fillId="68" borderId="126" applyNumberFormat="0" applyAlignment="0" applyProtection="0"/>
    <xf numFmtId="0" fontId="92" fillId="81" borderId="125" applyNumberFormat="0" applyAlignment="0" applyProtection="0"/>
    <xf numFmtId="0" fontId="92" fillId="81" borderId="125" applyNumberFormat="0" applyAlignment="0" applyProtection="0"/>
    <xf numFmtId="4" fontId="77" fillId="59" borderId="129">
      <alignment horizontal="right" vertical="center"/>
    </xf>
    <xf numFmtId="4" fontId="77" fillId="59" borderId="129">
      <alignment horizontal="right" vertical="center"/>
    </xf>
    <xf numFmtId="4" fontId="78" fillId="58" borderId="129">
      <alignment horizontal="right" vertical="center"/>
    </xf>
    <xf numFmtId="0" fontId="87" fillId="84" borderId="128" applyNumberFormat="0" applyFont="0" applyAlignment="0" applyProtection="0"/>
    <xf numFmtId="0" fontId="91" fillId="81" borderId="125"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92" fillId="81" borderId="125" applyNumberFormat="0" applyAlignment="0" applyProtection="0"/>
    <xf numFmtId="0" fontId="87" fillId="84" borderId="128" applyNumberFormat="0" applyFont="0" applyAlignment="0" applyProtection="0"/>
    <xf numFmtId="0" fontId="95" fillId="81" borderId="126" applyNumberFormat="0" applyAlignment="0" applyProtection="0"/>
    <xf numFmtId="4" fontId="47" fillId="61" borderId="129"/>
    <xf numFmtId="0" fontId="91" fillId="81" borderId="125"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77" fillId="59" borderId="129">
      <alignment horizontal="right" vertical="center"/>
    </xf>
    <xf numFmtId="0" fontId="101" fillId="68" borderId="126" applyNumberFormat="0" applyAlignment="0" applyProtection="0"/>
    <xf numFmtId="0" fontId="77" fillId="58" borderId="129">
      <alignment horizontal="right" vertical="center"/>
    </xf>
    <xf numFmtId="0" fontId="92" fillId="81" borderId="125" applyNumberFormat="0" applyAlignment="0" applyProtection="0"/>
    <xf numFmtId="0" fontId="101" fillId="68"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47" fillId="61" borderId="129"/>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10" fillId="84" borderId="128" applyNumberFormat="0" applyFont="0" applyAlignment="0" applyProtection="0"/>
    <xf numFmtId="0" fontId="92" fillId="81" borderId="125" applyNumberFormat="0" applyAlignment="0" applyProtection="0"/>
    <xf numFmtId="0" fontId="102" fillId="68" borderId="126" applyNumberFormat="0" applyAlignment="0" applyProtection="0"/>
    <xf numFmtId="0" fontId="92" fillId="81" borderId="125" applyNumberFormat="0" applyAlignment="0" applyProtection="0"/>
    <xf numFmtId="0" fontId="77" fillId="59" borderId="129">
      <alignment horizontal="right" vertical="center"/>
    </xf>
    <xf numFmtId="0" fontId="104"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87" fillId="84" borderId="128" applyNumberFormat="0" applyFon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95" fillId="81" borderId="126" applyNumberFormat="0" applyAlignment="0" applyProtection="0"/>
    <xf numFmtId="0" fontId="87" fillId="84" borderId="128" applyNumberFormat="0" applyFont="0" applyAlignment="0" applyProtection="0"/>
    <xf numFmtId="0" fontId="10" fillId="84" borderId="128" applyNumberFormat="0" applyFont="0" applyAlignment="0" applyProtection="0"/>
    <xf numFmtId="0" fontId="96" fillId="81"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103"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77" fillId="59" borderId="129">
      <alignment horizontal="right" vertical="center"/>
    </xf>
    <xf numFmtId="0" fontId="95" fillId="81" borderId="126" applyNumberFormat="0" applyAlignment="0" applyProtection="0"/>
    <xf numFmtId="0" fontId="77" fillId="58" borderId="129">
      <alignment horizontal="right" vertical="center"/>
    </xf>
    <xf numFmtId="0" fontId="102" fillId="68"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92" fillId="81" borderId="125" applyNumberFormat="0" applyAlignment="0" applyProtection="0"/>
    <xf numFmtId="0" fontId="103"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4" fontId="77" fillId="59" borderId="129">
      <alignment horizontal="right" vertical="center"/>
    </xf>
    <xf numFmtId="0" fontId="103" fillId="0" borderId="127" applyNumberFormat="0" applyFill="0" applyAlignment="0" applyProtection="0"/>
    <xf numFmtId="4" fontId="77" fillId="59" borderId="129">
      <alignment horizontal="right" vertical="center"/>
    </xf>
    <xf numFmtId="0" fontId="103"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95" fillId="81"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78" fillId="58" borderId="129">
      <alignment horizontal="right" vertical="center"/>
    </xf>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87" fillId="84" borderId="128" applyNumberFormat="0" applyFont="0" applyAlignment="0" applyProtection="0"/>
    <xf numFmtId="0" fontId="102" fillId="68" borderId="126" applyNumberFormat="0" applyAlignment="0" applyProtection="0"/>
    <xf numFmtId="0" fontId="77" fillId="58" borderId="129">
      <alignment horizontal="right" vertical="center"/>
    </xf>
    <xf numFmtId="0" fontId="87" fillId="84" borderId="128" applyNumberFormat="0" applyFont="0" applyAlignment="0" applyProtection="0"/>
    <xf numFmtId="0" fontId="96" fillId="81" borderId="126" applyNumberFormat="0" applyAlignment="0" applyProtection="0"/>
    <xf numFmtId="0" fontId="96" fillId="81" borderId="126" applyNumberFormat="0" applyAlignment="0" applyProtection="0"/>
    <xf numFmtId="0" fontId="78" fillId="58" borderId="129">
      <alignment horizontal="right" vertical="center"/>
    </xf>
    <xf numFmtId="0" fontId="102"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92" fillId="81" borderId="125" applyNumberFormat="0" applyAlignment="0" applyProtection="0"/>
    <xf numFmtId="0" fontId="77" fillId="58" borderId="129">
      <alignment horizontal="right" vertical="center"/>
    </xf>
    <xf numFmtId="0" fontId="92" fillId="81" borderId="125" applyNumberFormat="0" applyAlignment="0" applyProtection="0"/>
    <xf numFmtId="0" fontId="101" fillId="68" borderId="126" applyNumberFormat="0" applyAlignment="0" applyProtection="0"/>
    <xf numFmtId="0" fontId="91" fillId="81" borderId="125" applyNumberFormat="0" applyAlignment="0" applyProtection="0"/>
    <xf numFmtId="0" fontId="95"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4" fontId="78" fillId="58" borderId="129">
      <alignment horizontal="right" vertical="center"/>
    </xf>
    <xf numFmtId="4" fontId="77" fillId="58" borderId="129">
      <alignment horizontal="right" vertical="center"/>
    </xf>
    <xf numFmtId="0" fontId="77" fillId="59" borderId="129">
      <alignment horizontal="right" vertical="center"/>
    </xf>
    <xf numFmtId="0" fontId="101"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4" fontId="77" fillId="59" borderId="129">
      <alignment horizontal="right" vertical="center"/>
    </xf>
    <xf numFmtId="0" fontId="95" fillId="81" borderId="126" applyNumberFormat="0" applyAlignment="0" applyProtection="0"/>
    <xf numFmtId="4" fontId="77" fillId="59" borderId="129">
      <alignment horizontal="right" vertical="center"/>
    </xf>
    <xf numFmtId="0" fontId="102" fillId="68" borderId="126" applyNumberFormat="0" applyAlignment="0" applyProtection="0"/>
    <xf numFmtId="0" fontId="10" fillId="84" borderId="128" applyNumberFormat="0" applyFont="0" applyAlignment="0" applyProtection="0"/>
    <xf numFmtId="0" fontId="96" fillId="81" borderId="126" applyNumberFormat="0" applyAlignment="0" applyProtection="0"/>
    <xf numFmtId="0" fontId="102" fillId="68" borderId="126" applyNumberFormat="0" applyAlignment="0" applyProtection="0"/>
    <xf numFmtId="0" fontId="92" fillId="81" borderId="125" applyNumberFormat="0" applyAlignment="0" applyProtection="0"/>
    <xf numFmtId="0" fontId="87" fillId="84" borderId="128" applyNumberFormat="0" applyFont="0" applyAlignment="0" applyProtection="0"/>
    <xf numFmtId="0" fontId="96" fillId="81" borderId="126" applyNumberFormat="0" applyAlignment="0" applyProtection="0"/>
    <xf numFmtId="0" fontId="96" fillId="81" borderId="126" applyNumberFormat="0" applyAlignment="0" applyProtection="0"/>
    <xf numFmtId="0" fontId="10" fillId="84" borderId="128" applyNumberFormat="0" applyFont="0" applyAlignment="0" applyProtection="0"/>
    <xf numFmtId="0" fontId="102" fillId="68"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4" fontId="77" fillId="59" borderId="129">
      <alignment horizontal="right" vertical="center"/>
    </xf>
    <xf numFmtId="0" fontId="96" fillId="81" borderId="126" applyNumberFormat="0" applyAlignment="0" applyProtection="0"/>
    <xf numFmtId="4" fontId="77" fillId="59" borderId="129">
      <alignment horizontal="right" vertical="center"/>
    </xf>
    <xf numFmtId="0" fontId="92" fillId="81" borderId="125" applyNumberFormat="0" applyAlignment="0" applyProtection="0"/>
    <xf numFmtId="0" fontId="102" fillId="68" borderId="126" applyNumberFormat="0" applyAlignment="0" applyProtection="0"/>
    <xf numFmtId="0" fontId="101" fillId="68" borderId="126" applyNumberFormat="0" applyAlignment="0" applyProtection="0"/>
    <xf numFmtId="0" fontId="91" fillId="81" borderId="125" applyNumberFormat="0" applyAlignment="0" applyProtection="0"/>
    <xf numFmtId="0" fontId="77" fillId="59" borderId="129">
      <alignment horizontal="right" vertical="center"/>
    </xf>
    <xf numFmtId="0" fontId="77" fillId="59" borderId="129">
      <alignment horizontal="right" vertical="center"/>
    </xf>
    <xf numFmtId="0" fontId="77" fillId="59" borderId="129">
      <alignment horizontal="right" vertical="center"/>
    </xf>
    <xf numFmtId="4" fontId="77" fillId="59" borderId="129">
      <alignment horizontal="right" vertical="center"/>
    </xf>
    <xf numFmtId="0" fontId="77" fillId="59" borderId="129">
      <alignment horizontal="right" vertical="center"/>
    </xf>
    <xf numFmtId="4" fontId="77" fillId="59" borderId="129">
      <alignment horizontal="right" vertical="center"/>
    </xf>
    <xf numFmtId="4" fontId="77" fillId="59" borderId="129">
      <alignment horizontal="right" vertical="center"/>
    </xf>
    <xf numFmtId="0" fontId="77" fillId="59" borderId="129">
      <alignment horizontal="right" vertical="center"/>
    </xf>
    <xf numFmtId="0" fontId="102" fillId="68" borderId="126" applyNumberFormat="0" applyAlignment="0" applyProtection="0"/>
    <xf numFmtId="4" fontId="77" fillId="59" borderId="129">
      <alignment horizontal="right" vertical="center"/>
    </xf>
    <xf numFmtId="0" fontId="77" fillId="59" borderId="129">
      <alignment horizontal="right" vertical="center"/>
    </xf>
    <xf numFmtId="0" fontId="95" fillId="81" borderId="126" applyNumberFormat="0" applyAlignment="0" applyProtection="0"/>
    <xf numFmtId="0" fontId="95" fillId="81" borderId="126" applyNumberFormat="0" applyAlignment="0" applyProtection="0"/>
    <xf numFmtId="49" fontId="76" fillId="0" borderId="129" applyNumberFormat="0" applyFill="0" applyBorder="0" applyProtection="0">
      <alignment horizontal="left" vertical="center"/>
    </xf>
    <xf numFmtId="0" fontId="47" fillId="0" borderId="129">
      <alignment horizontal="right" vertical="center"/>
    </xf>
    <xf numFmtId="0" fontId="102"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92" fillId="81" borderId="125" applyNumberFormat="0" applyAlignment="0" applyProtection="0"/>
    <xf numFmtId="0" fontId="101" fillId="68" borderId="126" applyNumberFormat="0" applyAlignment="0" applyProtection="0"/>
    <xf numFmtId="4" fontId="77" fillId="59" borderId="129">
      <alignment horizontal="right" vertical="center"/>
    </xf>
    <xf numFmtId="0" fontId="104" fillId="0" borderId="127" applyNumberFormat="0" applyFill="0" applyAlignment="0" applyProtection="0"/>
    <xf numFmtId="0" fontId="95" fillId="81" borderId="126" applyNumberFormat="0" applyAlignment="0" applyProtection="0"/>
    <xf numFmtId="0" fontId="101" fillId="68" borderId="126" applyNumberFormat="0" applyAlignment="0" applyProtection="0"/>
    <xf numFmtId="0" fontId="92" fillId="81" borderId="125" applyNumberFormat="0" applyAlignment="0" applyProtection="0"/>
    <xf numFmtId="4" fontId="78" fillId="58" borderId="129">
      <alignment horizontal="right" vertical="center"/>
    </xf>
    <xf numFmtId="0" fontId="102" fillId="68"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91"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77" fillId="58" borderId="129">
      <alignment horizontal="right" vertical="center"/>
    </xf>
    <xf numFmtId="0" fontId="96"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4" fontId="47" fillId="0" borderId="129" applyFill="0" applyBorder="0" applyProtection="0">
      <alignment horizontal="right" vertical="center"/>
    </xf>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91" fillId="81" borderId="125" applyNumberFormat="0" applyAlignment="0" applyProtection="0"/>
    <xf numFmtId="0" fontId="102" fillId="68" borderId="126" applyNumberFormat="0" applyAlignment="0" applyProtection="0"/>
    <xf numFmtId="0" fontId="103" fillId="0" borderId="127" applyNumberFormat="0" applyFill="0" applyAlignment="0" applyProtection="0"/>
    <xf numFmtId="0" fontId="95" fillId="81" borderId="126" applyNumberFormat="0" applyAlignment="0" applyProtection="0"/>
    <xf numFmtId="0" fontId="101" fillId="68" borderId="126" applyNumberFormat="0" applyAlignment="0" applyProtection="0"/>
    <xf numFmtId="0" fontId="92" fillId="81" borderId="125" applyNumberFormat="0" applyAlignment="0" applyProtection="0"/>
    <xf numFmtId="0" fontId="95"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4" fontId="77" fillId="59" borderId="129">
      <alignment horizontal="right" vertical="center"/>
    </xf>
    <xf numFmtId="49" fontId="47" fillId="0" borderId="129" applyNumberFormat="0" applyFont="0" applyFill="0" applyBorder="0" applyProtection="0">
      <alignment horizontal="left" vertical="center" indent="2"/>
    </xf>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92" fillId="81" borderId="125" applyNumberFormat="0" applyAlignment="0" applyProtection="0"/>
    <xf numFmtId="0" fontId="87" fillId="84" borderId="128" applyNumberFormat="0" applyFont="0" applyAlignment="0" applyProtection="0"/>
    <xf numFmtId="0" fontId="95" fillId="81" borderId="126" applyNumberFormat="0" applyAlignment="0" applyProtection="0"/>
    <xf numFmtId="4" fontId="77" fillId="59" borderId="129">
      <alignment horizontal="right" vertical="center"/>
    </xf>
    <xf numFmtId="0" fontId="47" fillId="61" borderId="129"/>
    <xf numFmtId="0" fontId="77" fillId="58" borderId="129">
      <alignment horizontal="right" vertical="center"/>
    </xf>
    <xf numFmtId="0" fontId="95"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10" fillId="84" borderId="128" applyNumberFormat="0" applyFont="0" applyAlignment="0" applyProtection="0"/>
    <xf numFmtId="0" fontId="101" fillId="68" borderId="126" applyNumberFormat="0" applyAlignment="0" applyProtection="0"/>
    <xf numFmtId="0" fontId="102" fillId="68" borderId="126" applyNumberFormat="0" applyAlignment="0" applyProtection="0"/>
    <xf numFmtId="0" fontId="77" fillId="59" borderId="129">
      <alignment horizontal="right" vertical="center"/>
    </xf>
    <xf numFmtId="0" fontId="95"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47" fillId="0" borderId="129">
      <alignment horizontal="right" vertical="center"/>
    </xf>
    <xf numFmtId="0" fontId="92" fillId="81" borderId="125"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 fillId="84" borderId="128" applyNumberFormat="0" applyFont="0" applyAlignment="0" applyProtection="0"/>
    <xf numFmtId="0" fontId="101" fillId="68" borderId="126" applyNumberFormat="0" applyAlignment="0" applyProtection="0"/>
    <xf numFmtId="0" fontId="92" fillId="81" borderId="125" applyNumberFormat="0" applyAlignment="0" applyProtection="0"/>
    <xf numFmtId="4" fontId="77" fillId="59" borderId="129">
      <alignment horizontal="right" vertical="center"/>
    </xf>
    <xf numFmtId="0" fontId="77" fillId="58" borderId="129">
      <alignment horizontal="right" vertical="center"/>
    </xf>
    <xf numFmtId="4" fontId="78" fillId="58" borderId="129">
      <alignment horizontal="right" vertical="center"/>
    </xf>
    <xf numFmtId="0" fontId="103" fillId="0" borderId="127" applyNumberFormat="0" applyFill="0" applyAlignment="0" applyProtection="0"/>
    <xf numFmtId="0" fontId="10" fillId="84" borderId="128" applyNumberFormat="0" applyFont="0" applyAlignment="0" applyProtection="0"/>
    <xf numFmtId="4" fontId="77" fillId="58" borderId="129">
      <alignment horizontal="right" vertical="center"/>
    </xf>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96" fillId="81" borderId="126" applyNumberFormat="0" applyAlignment="0" applyProtection="0"/>
    <xf numFmtId="4" fontId="78" fillId="58" borderId="129">
      <alignment horizontal="right" vertical="center"/>
    </xf>
    <xf numFmtId="0" fontId="103" fillId="0" borderId="127" applyNumberFormat="0" applyFill="0" applyAlignment="0" applyProtection="0"/>
    <xf numFmtId="4" fontId="77" fillId="59" borderId="129">
      <alignment horizontal="right" vertical="center"/>
    </xf>
    <xf numFmtId="0" fontId="101" fillId="68" borderId="126" applyNumberFormat="0" applyAlignment="0" applyProtection="0"/>
    <xf numFmtId="0" fontId="77" fillId="58" borderId="129">
      <alignment horizontal="right" vertical="center"/>
    </xf>
    <xf numFmtId="0" fontId="91" fillId="81" borderId="125" applyNumberFormat="0" applyAlignment="0" applyProtection="0"/>
    <xf numFmtId="0" fontId="92" fillId="81" borderId="125" applyNumberFormat="0" applyAlignment="0" applyProtection="0"/>
    <xf numFmtId="0" fontId="101"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101" fillId="68" borderId="126" applyNumberFormat="0" applyAlignment="0" applyProtection="0"/>
    <xf numFmtId="0" fontId="77" fillId="58" borderId="129">
      <alignment horizontal="right" vertical="center"/>
    </xf>
    <xf numFmtId="4" fontId="78" fillId="58" borderId="129">
      <alignment horizontal="right" vertical="center"/>
    </xf>
    <xf numFmtId="0" fontId="91"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77" fillId="58" borderId="129">
      <alignment horizontal="right" vertical="center"/>
    </xf>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87" fillId="84" borderId="128" applyNumberFormat="0" applyFont="0" applyAlignment="0" applyProtection="0"/>
    <xf numFmtId="0" fontId="96" fillId="81" borderId="126" applyNumberFormat="0" applyAlignment="0" applyProtection="0"/>
    <xf numFmtId="0" fontId="10" fillId="84" borderId="128" applyNumberFormat="0" applyFont="0" applyAlignment="0" applyProtection="0"/>
    <xf numFmtId="4" fontId="78" fillId="58" borderId="129">
      <alignment horizontal="right" vertical="center"/>
    </xf>
    <xf numFmtId="0" fontId="104" fillId="0" borderId="127" applyNumberFormat="0" applyFill="0" applyAlignment="0" applyProtection="0"/>
    <xf numFmtId="0" fontId="101" fillId="68"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96" fillId="81" borderId="126" applyNumberFormat="0" applyAlignment="0" applyProtection="0"/>
    <xf numFmtId="0" fontId="87" fillId="84" borderId="128" applyNumberFormat="0" applyFon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0" fontId="92" fillId="81" borderId="125" applyNumberFormat="0" applyAlignment="0" applyProtection="0"/>
    <xf numFmtId="0" fontId="77" fillId="58" borderId="129">
      <alignment horizontal="right" vertical="center"/>
    </xf>
    <xf numFmtId="0" fontId="104" fillId="0" borderId="127" applyNumberFormat="0" applyFill="0" applyAlignment="0" applyProtection="0"/>
    <xf numFmtId="0" fontId="47" fillId="0" borderId="129" applyNumberFormat="0" applyFill="0" applyAlignment="0" applyProtection="0"/>
    <xf numFmtId="49" fontId="47" fillId="0" borderId="129" applyNumberFormat="0" applyFont="0" applyFill="0" applyBorder="0" applyProtection="0">
      <alignment horizontal="left" vertical="center" indent="2"/>
    </xf>
    <xf numFmtId="0" fontId="87" fillId="84" borderId="128" applyNumberFormat="0" applyFont="0" applyAlignment="0" applyProtection="0"/>
    <xf numFmtId="0" fontId="96" fillId="81" borderId="126" applyNumberFormat="0" applyAlignment="0" applyProtection="0"/>
    <xf numFmtId="0" fontId="101" fillId="68" borderId="126" applyNumberFormat="0" applyAlignment="0" applyProtection="0"/>
    <xf numFmtId="0" fontId="77" fillId="59" borderId="129">
      <alignment horizontal="right" vertical="center"/>
    </xf>
    <xf numFmtId="4" fontId="77" fillId="58" borderId="129">
      <alignment horizontal="right" vertical="center"/>
    </xf>
    <xf numFmtId="0" fontId="95" fillId="81" borderId="126" applyNumberFormat="0" applyAlignment="0" applyProtection="0"/>
    <xf numFmtId="0" fontId="77" fillId="59" borderId="129">
      <alignment horizontal="right" vertical="center"/>
    </xf>
    <xf numFmtId="0" fontId="104" fillId="0" borderId="127" applyNumberFormat="0" applyFill="0" applyAlignment="0" applyProtection="0"/>
    <xf numFmtId="0" fontId="104" fillId="0" borderId="127" applyNumberFormat="0" applyFill="0" applyAlignment="0" applyProtection="0"/>
    <xf numFmtId="0" fontId="103" fillId="0" borderId="127" applyNumberFormat="0" applyFill="0" applyAlignment="0" applyProtection="0"/>
    <xf numFmtId="0" fontId="95"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4" fontId="78" fillId="58" borderId="129">
      <alignment horizontal="right" vertical="center"/>
    </xf>
    <xf numFmtId="4" fontId="78" fillId="58" borderId="129">
      <alignment horizontal="right" vertical="center"/>
    </xf>
    <xf numFmtId="0" fontId="78" fillId="58" borderId="129">
      <alignment horizontal="right" vertical="center"/>
    </xf>
    <xf numFmtId="0"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4" fontId="78"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0" fontId="77" fillId="58" borderId="129">
      <alignment horizontal="right" vertical="center"/>
    </xf>
    <xf numFmtId="4" fontId="77" fillId="58" borderId="129">
      <alignment horizontal="right" vertical="center"/>
    </xf>
    <xf numFmtId="0"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 fontId="77" fillId="58" borderId="129">
      <alignment horizontal="right" vertical="center"/>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91" fillId="81" borderId="125" applyNumberFormat="0" applyAlignment="0" applyProtection="0"/>
    <xf numFmtId="4" fontId="77" fillId="59" borderId="129">
      <alignment horizontal="right" vertical="center"/>
    </xf>
    <xf numFmtId="0" fontId="95" fillId="81" borderId="126" applyNumberFormat="0" applyAlignment="0" applyProtection="0"/>
    <xf numFmtId="0" fontId="96" fillId="81" borderId="126" applyNumberFormat="0" applyAlignment="0" applyProtection="0"/>
    <xf numFmtId="0" fontId="10" fillId="84" borderId="128" applyNumberFormat="0" applyFont="0" applyAlignment="0" applyProtection="0"/>
    <xf numFmtId="0" fontId="77" fillId="58" borderId="129">
      <alignment horizontal="right" vertical="center"/>
    </xf>
    <xf numFmtId="0" fontId="104" fillId="0" borderId="127" applyNumberFormat="0" applyFill="0" applyAlignment="0" applyProtection="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96" fillId="81" borderId="126" applyNumberFormat="0" applyAlignment="0" applyProtection="0"/>
    <xf numFmtId="0" fontId="77" fillId="58" borderId="129">
      <alignment horizontal="right" vertical="center"/>
    </xf>
    <xf numFmtId="0" fontId="101" fillId="68" borderId="126" applyNumberFormat="0" applyAlignment="0" applyProtection="0"/>
    <xf numFmtId="0" fontId="77" fillId="59" borderId="129">
      <alignment horizontal="right" vertical="center"/>
    </xf>
    <xf numFmtId="0" fontId="103" fillId="0" borderId="127" applyNumberFormat="0" applyFill="0" applyAlignment="0" applyProtection="0"/>
    <xf numFmtId="0" fontId="101" fillId="68" borderId="126" applyNumberFormat="0" applyAlignment="0" applyProtection="0"/>
    <xf numFmtId="0" fontId="77" fillId="59" borderId="129">
      <alignment horizontal="right" vertical="center"/>
    </xf>
    <xf numFmtId="0" fontId="47" fillId="61" borderId="129"/>
    <xf numFmtId="0" fontId="91" fillId="81" borderId="125" applyNumberFormat="0" applyAlignment="0" applyProtection="0"/>
    <xf numFmtId="0" fontId="95" fillId="81" borderId="126" applyNumberFormat="0" applyAlignment="0" applyProtection="0"/>
    <xf numFmtId="0" fontId="103" fillId="0" borderId="127" applyNumberFormat="0" applyFill="0" applyAlignment="0" applyProtection="0"/>
    <xf numFmtId="0" fontId="47" fillId="61" borderId="129"/>
    <xf numFmtId="0" fontId="47" fillId="61" borderId="129"/>
    <xf numFmtId="0" fontId="47" fillId="61" borderId="129"/>
    <xf numFmtId="0" fontId="47" fillId="61" borderId="129"/>
    <xf numFmtId="0" fontId="47" fillId="61" borderId="129"/>
    <xf numFmtId="4" fontId="47" fillId="61" borderId="129"/>
    <xf numFmtId="4" fontId="47" fillId="61" borderId="129"/>
    <xf numFmtId="4" fontId="47" fillId="61" borderId="129"/>
    <xf numFmtId="171" fontId="47" fillId="62" borderId="129" applyNumberFormat="0" applyFont="0" applyBorder="0" applyAlignment="0" applyProtection="0">
      <alignment horizontal="right" vertical="center"/>
    </xf>
    <xf numFmtId="0" fontId="96" fillId="81" borderId="126" applyNumberFormat="0" applyAlignment="0" applyProtection="0"/>
    <xf numFmtId="4" fontId="47" fillId="61" borderId="129"/>
    <xf numFmtId="4" fontId="47" fillId="61" borderId="129"/>
    <xf numFmtId="0" fontId="77" fillId="59" borderId="129">
      <alignment horizontal="right" vertical="center"/>
    </xf>
    <xf numFmtId="0" fontId="10" fillId="84" borderId="128" applyNumberFormat="0" applyFont="0" applyAlignment="0" applyProtection="0"/>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171" fontId="47" fillId="62" borderId="129" applyNumberFormat="0" applyFont="0" applyBorder="0" applyAlignment="0" applyProtection="0">
      <alignment horizontal="right" vertical="center"/>
    </xf>
    <xf numFmtId="0" fontId="104"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4" fontId="47" fillId="0" borderId="129" applyFill="0" applyBorder="0" applyProtection="0">
      <alignment horizontal="right" vertical="center"/>
    </xf>
    <xf numFmtId="0" fontId="101" fillId="68" borderId="126" applyNumberFormat="0" applyAlignment="0" applyProtection="0"/>
    <xf numFmtId="0" fontId="91" fillId="81" borderId="125" applyNumberFormat="0" applyAlignment="0" applyProtection="0"/>
    <xf numFmtId="4" fontId="77" fillId="58" borderId="129">
      <alignment horizontal="right" vertical="center"/>
    </xf>
    <xf numFmtId="0" fontId="96"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95" fillId="81" borderId="126" applyNumberFormat="0" applyAlignment="0" applyProtection="0"/>
    <xf numFmtId="49" fontId="47" fillId="0" borderId="129" applyNumberFormat="0" applyFont="0" applyFill="0" applyBorder="0" applyProtection="0">
      <alignment horizontal="left" vertical="center" indent="2"/>
    </xf>
    <xf numFmtId="0" fontId="95" fillId="81" borderId="126" applyNumberFormat="0" applyAlignment="0" applyProtection="0"/>
    <xf numFmtId="0" fontId="103" fillId="0" borderId="127" applyNumberFormat="0" applyFill="0" applyAlignment="0" applyProtection="0"/>
    <xf numFmtId="0" fontId="10" fillId="84" borderId="128" applyNumberFormat="0" applyFont="0" applyAlignment="0" applyProtection="0"/>
    <xf numFmtId="0" fontId="95" fillId="81" borderId="126" applyNumberFormat="0" applyAlignment="0" applyProtection="0"/>
    <xf numFmtId="4" fontId="77" fillId="59" borderId="129">
      <alignment horizontal="right" vertical="center"/>
    </xf>
    <xf numFmtId="0" fontId="102" fillId="68" borderId="126" applyNumberFormat="0" applyAlignment="0" applyProtection="0"/>
    <xf numFmtId="0" fontId="47" fillId="0" borderId="129" applyNumberFormat="0" applyFill="0" applyAlignment="0" applyProtection="0"/>
    <xf numFmtId="0" fontId="47" fillId="0" borderId="129" applyNumberFormat="0" applyFill="0" applyAlignment="0" applyProtection="0"/>
    <xf numFmtId="0" fontId="47" fillId="0" borderId="129" applyNumberFormat="0" applyFill="0" applyAlignment="0" applyProtection="0"/>
    <xf numFmtId="49" fontId="76" fillId="0" borderId="129" applyNumberFormat="0" applyFill="0" applyBorder="0" applyProtection="0">
      <alignment horizontal="left" vertical="center"/>
    </xf>
    <xf numFmtId="0" fontId="47" fillId="0" borderId="129" applyNumberFormat="0" applyFill="0" applyAlignment="0" applyProtection="0"/>
    <xf numFmtId="0" fontId="47" fillId="0" borderId="129" applyNumberFormat="0" applyFill="0" applyAlignment="0" applyProtection="0"/>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 fontId="47" fillId="0" borderId="129" applyFill="0" applyBorder="0" applyProtection="0">
      <alignment horizontal="right" vertical="center"/>
    </xf>
    <xf numFmtId="49" fontId="76" fillId="0" borderId="129" applyNumberFormat="0" applyFill="0" applyBorder="0" applyProtection="0">
      <alignment horizontal="left" vertical="center"/>
    </xf>
    <xf numFmtId="49" fontId="76" fillId="0" borderId="129" applyNumberFormat="0" applyFill="0" applyBorder="0" applyProtection="0">
      <alignment horizontal="lef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pplyFill="0" applyBorder="0" applyProtection="0">
      <alignment horizontal="right" vertical="center"/>
    </xf>
    <xf numFmtId="4" fontId="47" fillId="0" borderId="129">
      <alignment horizontal="right" vertical="center"/>
    </xf>
    <xf numFmtId="0" fontId="87" fillId="84" borderId="128" applyNumberFormat="0" applyFont="0" applyAlignment="0" applyProtection="0"/>
    <xf numFmtId="0" fontId="103" fillId="0" borderId="127" applyNumberFormat="0" applyFill="0" applyAlignment="0" applyProtection="0"/>
    <xf numFmtId="0" fontId="95" fillId="81" borderId="126" applyNumberFormat="0" applyAlignment="0" applyProtection="0"/>
    <xf numFmtId="0" fontId="101" fillId="68"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47" fillId="0" borderId="129">
      <alignment horizontal="right" vertical="center"/>
    </xf>
    <xf numFmtId="0" fontId="10" fillId="84" borderId="128" applyNumberFormat="0" applyFont="0" applyAlignment="0" applyProtection="0"/>
    <xf numFmtId="0" fontId="78" fillId="58" borderId="129">
      <alignment horizontal="right" vertical="center"/>
    </xf>
    <xf numFmtId="0" fontId="87" fillId="84" borderId="128" applyNumberFormat="0" applyFont="0" applyAlignment="0" applyProtection="0"/>
    <xf numFmtId="0" fontId="102" fillId="68"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101" fillId="68" borderId="126" applyNumberFormat="0" applyAlignment="0" applyProtection="0"/>
    <xf numFmtId="0" fontId="87" fillId="84" borderId="128" applyNumberFormat="0" applyFont="0" applyAlignment="0" applyProtection="0"/>
    <xf numFmtId="0" fontId="10" fillId="84" borderId="128" applyNumberFormat="0" applyFont="0" applyAlignment="0" applyProtection="0"/>
    <xf numFmtId="4" fontId="77" fillId="59" borderId="129">
      <alignment horizontal="right" vertical="center"/>
    </xf>
    <xf numFmtId="0" fontId="96" fillId="81" borderId="126" applyNumberFormat="0" applyAlignment="0" applyProtection="0"/>
    <xf numFmtId="0" fontId="103" fillId="0" borderId="127" applyNumberFormat="0" applyFill="0" applyAlignment="0" applyProtection="0"/>
    <xf numFmtId="0" fontId="77" fillId="59" borderId="129">
      <alignment horizontal="right" vertical="center"/>
    </xf>
    <xf numFmtId="0" fontId="96" fillId="81" borderId="126" applyNumberFormat="0" applyAlignment="0" applyProtection="0"/>
    <xf numFmtId="0" fontId="91" fillId="81" borderId="125" applyNumberFormat="0" applyAlignment="0" applyProtection="0"/>
    <xf numFmtId="0" fontId="92"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77" fillId="58" borderId="129">
      <alignment horizontal="right" vertical="center"/>
    </xf>
    <xf numFmtId="0" fontId="91" fillId="81" borderId="125" applyNumberFormat="0" applyAlignment="0" applyProtection="0"/>
    <xf numFmtId="0" fontId="92" fillId="81" borderId="125" applyNumberFormat="0" applyAlignment="0" applyProtection="0"/>
    <xf numFmtId="0" fontId="87" fillId="84" borderId="128" applyNumberFormat="0" applyFont="0" applyAlignment="0" applyProtection="0"/>
    <xf numFmtId="0" fontId="96" fillId="81" borderId="126" applyNumberFormat="0" applyAlignment="0" applyProtection="0"/>
    <xf numFmtId="0" fontId="87" fillId="84" borderId="128" applyNumberFormat="0" applyFont="0" applyAlignment="0" applyProtection="0"/>
    <xf numFmtId="0" fontId="101" fillId="68" borderId="126" applyNumberFormat="0" applyAlignment="0" applyProtection="0"/>
    <xf numFmtId="4" fontId="77" fillId="58" borderId="129">
      <alignment horizontal="right" vertical="center"/>
    </xf>
    <xf numFmtId="0" fontId="87" fillId="84" borderId="128" applyNumberFormat="0" applyFont="0" applyAlignment="0" applyProtection="0"/>
    <xf numFmtId="0" fontId="103" fillId="0" borderId="127" applyNumberFormat="0" applyFill="0" applyAlignment="0" applyProtection="0"/>
    <xf numFmtId="0" fontId="77" fillId="58" borderId="129">
      <alignment horizontal="right" vertical="center"/>
    </xf>
    <xf numFmtId="0" fontId="102" fillId="68" borderId="126" applyNumberFormat="0" applyAlignment="0" applyProtection="0"/>
    <xf numFmtId="0" fontId="47" fillId="0" borderId="129">
      <alignment horizontal="right" vertical="center"/>
    </xf>
    <xf numFmtId="0" fontId="10" fillId="84" borderId="128" applyNumberFormat="0" applyFont="0" applyAlignment="0" applyProtection="0"/>
    <xf numFmtId="4" fontId="47" fillId="0" borderId="129">
      <alignment horizontal="right" vertical="center"/>
    </xf>
    <xf numFmtId="0" fontId="87" fillId="84" borderId="128" applyNumberFormat="0" applyFont="0" applyAlignment="0" applyProtection="0"/>
    <xf numFmtId="0" fontId="87" fillId="84" borderId="128" applyNumberFormat="0" applyFont="0" applyAlignment="0" applyProtection="0"/>
    <xf numFmtId="0" fontId="92" fillId="81" borderId="125" applyNumberFormat="0" applyAlignment="0" applyProtection="0"/>
    <xf numFmtId="0" fontId="92" fillId="81" borderId="125" applyNumberFormat="0" applyAlignment="0" applyProtection="0"/>
    <xf numFmtId="0" fontId="47" fillId="0" borderId="129">
      <alignment horizontal="right" vertical="center"/>
    </xf>
    <xf numFmtId="0" fontId="77" fillId="59" borderId="129">
      <alignment horizontal="right" vertical="center"/>
    </xf>
    <xf numFmtId="0" fontId="96" fillId="81"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77" fillId="59" borderId="129">
      <alignment horizontal="right" vertical="center"/>
    </xf>
    <xf numFmtId="0" fontId="91" fillId="81" borderId="125" applyNumberFormat="0" applyAlignment="0" applyProtection="0"/>
    <xf numFmtId="0" fontId="101" fillId="68" borderId="126" applyNumberFormat="0" applyAlignment="0" applyProtection="0"/>
    <xf numFmtId="0" fontId="10" fillId="84" borderId="128" applyNumberFormat="0" applyFont="0" applyAlignment="0" applyProtection="0"/>
    <xf numFmtId="0" fontId="96" fillId="81" borderId="126" applyNumberFormat="0" applyAlignment="0" applyProtection="0"/>
    <xf numFmtId="0" fontId="101" fillId="68" borderId="126" applyNumberFormat="0" applyAlignment="0" applyProtection="0"/>
    <xf numFmtId="0" fontId="10" fillId="84" borderId="128" applyNumberFormat="0" applyFont="0" applyAlignment="0" applyProtection="0"/>
    <xf numFmtId="0" fontId="91"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77" fillId="58" borderId="129">
      <alignment horizontal="right" vertical="center"/>
    </xf>
    <xf numFmtId="0" fontId="103" fillId="0" borderId="127" applyNumberFormat="0" applyFill="0" applyAlignment="0" applyProtection="0"/>
    <xf numFmtId="0" fontId="10" fillId="84" borderId="128" applyNumberFormat="0" applyFont="0" applyAlignment="0" applyProtection="0"/>
    <xf numFmtId="0" fontId="92"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47" fillId="0" borderId="129" applyNumberFormat="0" applyFill="0" applyAlignment="0" applyProtection="0"/>
    <xf numFmtId="0" fontId="87" fillId="84" borderId="128" applyNumberFormat="0" applyFont="0" applyAlignment="0" applyProtection="0"/>
    <xf numFmtId="4" fontId="77" fillId="59" borderId="129">
      <alignment horizontal="right" vertical="center"/>
    </xf>
    <xf numFmtId="0" fontId="104" fillId="0" borderId="127" applyNumberFormat="0" applyFill="0" applyAlignment="0" applyProtection="0"/>
    <xf numFmtId="0" fontId="96" fillId="81" borderId="126" applyNumberFormat="0" applyAlignment="0" applyProtection="0"/>
    <xf numFmtId="0" fontId="101" fillId="68" borderId="126" applyNumberFormat="0" applyAlignment="0" applyProtection="0"/>
    <xf numFmtId="0" fontId="87" fillId="84" borderId="128" applyNumberFormat="0" applyFont="0" applyAlignment="0" applyProtection="0"/>
    <xf numFmtId="0" fontId="10" fillId="84" borderId="128" applyNumberFormat="0" applyFont="0" applyAlignment="0" applyProtection="0"/>
    <xf numFmtId="0" fontId="92" fillId="81" borderId="125" applyNumberFormat="0" applyAlignment="0" applyProtection="0"/>
    <xf numFmtId="0" fontId="96" fillId="81" borderId="126" applyNumberFormat="0" applyAlignment="0" applyProtection="0"/>
    <xf numFmtId="0" fontId="95" fillId="81"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4" fontId="78" fillId="58" borderId="129">
      <alignment horizontal="right" vertical="center"/>
    </xf>
    <xf numFmtId="0" fontId="77" fillId="58" borderId="129">
      <alignment horizontal="right" vertical="center"/>
    </xf>
    <xf numFmtId="0" fontId="101" fillId="68" borderId="126" applyNumberFormat="0" applyAlignment="0" applyProtection="0"/>
    <xf numFmtId="0" fontId="96" fillId="81" borderId="126" applyNumberFormat="0" applyAlignment="0" applyProtection="0"/>
    <xf numFmtId="4" fontId="77" fillId="58" borderId="129">
      <alignment horizontal="right" vertical="center"/>
    </xf>
    <xf numFmtId="0" fontId="103" fillId="0" borderId="127" applyNumberFormat="0" applyFill="0" applyAlignment="0" applyProtection="0"/>
    <xf numFmtId="0" fontId="47" fillId="0" borderId="129">
      <alignment horizontal="right" vertical="center"/>
    </xf>
    <xf numFmtId="0" fontId="103" fillId="0" borderId="127" applyNumberFormat="0" applyFill="0" applyAlignment="0" applyProtection="0"/>
    <xf numFmtId="0" fontId="92" fillId="81" borderId="125" applyNumberFormat="0" applyAlignment="0" applyProtection="0"/>
    <xf numFmtId="4" fontId="77" fillId="59" borderId="129">
      <alignment horizontal="right" vertical="center"/>
    </xf>
    <xf numFmtId="0" fontId="96" fillId="81" borderId="126" applyNumberFormat="0" applyAlignment="0" applyProtection="0"/>
    <xf numFmtId="0" fontId="103" fillId="0" borderId="127" applyNumberFormat="0" applyFill="0" applyAlignment="0" applyProtection="0"/>
    <xf numFmtId="4" fontId="78" fillId="58" borderId="129">
      <alignment horizontal="right" vertical="center"/>
    </xf>
    <xf numFmtId="0" fontId="103"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101" fillId="68" borderId="126" applyNumberFormat="0" applyAlignment="0" applyProtection="0"/>
    <xf numFmtId="0" fontId="96" fillId="81" borderId="126" applyNumberFormat="0" applyAlignment="0" applyProtection="0"/>
    <xf numFmtId="0" fontId="91" fillId="81" borderId="125" applyNumberFormat="0" applyAlignment="0" applyProtection="0"/>
    <xf numFmtId="0" fontId="96"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87" fillId="84" borderId="128" applyNumberFormat="0" applyFont="0" applyAlignment="0" applyProtection="0"/>
    <xf numFmtId="0" fontId="102" fillId="68" borderId="126" applyNumberFormat="0" applyAlignment="0" applyProtection="0"/>
    <xf numFmtId="0" fontId="103" fillId="0" borderId="127" applyNumberFormat="0" applyFill="0" applyAlignment="0" applyProtection="0"/>
    <xf numFmtId="0" fontId="10" fillId="84" borderId="128" applyNumberFormat="0" applyFont="0" applyAlignment="0" applyProtection="0"/>
    <xf numFmtId="0" fontId="96"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0" fontId="95"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104"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1" fillId="68" borderId="126" applyNumberFormat="0" applyAlignment="0" applyProtection="0"/>
    <xf numFmtId="0" fontId="87" fillId="84" borderId="128" applyNumberFormat="0" applyFont="0" applyAlignment="0" applyProtection="0"/>
    <xf numFmtId="0" fontId="95" fillId="81" borderId="126" applyNumberFormat="0" applyAlignment="0" applyProtection="0"/>
    <xf numFmtId="0" fontId="101" fillId="68"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91"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92"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91" fillId="81" borderId="125" applyNumberFormat="0" applyAlignment="0" applyProtection="0"/>
    <xf numFmtId="0" fontId="103"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4" fontId="77" fillId="59" borderId="129">
      <alignment horizontal="right" vertical="center"/>
    </xf>
    <xf numFmtId="0" fontId="91" fillId="81" borderId="125" applyNumberFormat="0" applyAlignment="0" applyProtection="0"/>
    <xf numFmtId="0" fontId="96" fillId="81" borderId="126" applyNumberFormat="0" applyAlignment="0" applyProtection="0"/>
    <xf numFmtId="0" fontId="92" fillId="81" borderId="125"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101"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4" fontId="77" fillId="59" borderId="129">
      <alignment horizontal="right" vertical="center"/>
    </xf>
    <xf numFmtId="0" fontId="104" fillId="0" borderId="127" applyNumberFormat="0" applyFill="0" applyAlignment="0" applyProtection="0"/>
    <xf numFmtId="0" fontId="101" fillId="68" borderId="126" applyNumberFormat="0" applyAlignment="0" applyProtection="0"/>
    <xf numFmtId="4" fontId="77" fillId="58" borderId="129">
      <alignment horizontal="right" vertical="center"/>
    </xf>
    <xf numFmtId="0" fontId="96" fillId="81"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91" fillId="81" borderId="125" applyNumberFormat="0" applyAlignment="0" applyProtection="0"/>
    <xf numFmtId="0" fontId="77" fillId="59" borderId="129">
      <alignment horizontal="right" vertical="center"/>
    </xf>
    <xf numFmtId="0" fontId="87" fillId="84" borderId="128" applyNumberFormat="0" applyFont="0" applyAlignment="0" applyProtection="0"/>
    <xf numFmtId="0" fontId="91" fillId="81" borderId="125" applyNumberFormat="0" applyAlignment="0" applyProtection="0"/>
    <xf numFmtId="0" fontId="101" fillId="68"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77" fillId="59" borderId="129">
      <alignment horizontal="right" vertical="center"/>
    </xf>
    <xf numFmtId="0" fontId="96" fillId="81" borderId="126" applyNumberFormat="0" applyAlignment="0" applyProtection="0"/>
    <xf numFmtId="0" fontId="77" fillId="59" borderId="129">
      <alignment horizontal="right" vertical="center"/>
    </xf>
    <xf numFmtId="0" fontId="104" fillId="0" borderId="127" applyNumberFormat="0" applyFill="0" applyAlignment="0" applyProtection="0"/>
    <xf numFmtId="4" fontId="77" fillId="59" borderId="129">
      <alignment horizontal="right" vertical="center"/>
    </xf>
    <xf numFmtId="0" fontId="96"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92" fillId="81" borderId="125" applyNumberFormat="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102" fillId="68" borderId="126" applyNumberFormat="0" applyAlignment="0" applyProtection="0"/>
    <xf numFmtId="0" fontId="91" fillId="81" borderId="125" applyNumberFormat="0" applyAlignment="0" applyProtection="0"/>
    <xf numFmtId="0" fontId="102" fillId="68" borderId="126" applyNumberFormat="0" applyAlignment="0" applyProtection="0"/>
    <xf numFmtId="0" fontId="92" fillId="81" borderId="125" applyNumberFormat="0" applyAlignment="0" applyProtection="0"/>
    <xf numFmtId="0" fontId="95" fillId="81" borderId="126" applyNumberFormat="0" applyAlignment="0" applyProtection="0"/>
    <xf numFmtId="0" fontId="103" fillId="0" borderId="127" applyNumberFormat="0" applyFill="0" applyAlignment="0" applyProtection="0"/>
    <xf numFmtId="0" fontId="95" fillId="81" borderId="126" applyNumberFormat="0" applyAlignment="0" applyProtection="0"/>
    <xf numFmtId="4" fontId="47" fillId="0" borderId="129" applyFill="0" applyBorder="0" applyProtection="0">
      <alignment horizontal="right" vertical="center"/>
    </xf>
    <xf numFmtId="0" fontId="95"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77" fillId="59" borderId="129">
      <alignment horizontal="right" vertical="center"/>
    </xf>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6"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104" fillId="0" borderId="127" applyNumberFormat="0" applyFill="0" applyAlignment="0" applyProtection="0"/>
    <xf numFmtId="4" fontId="77" fillId="59" borderId="129">
      <alignment horizontal="right" vertical="center"/>
    </xf>
    <xf numFmtId="0" fontId="95"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96" fillId="81" borderId="126" applyNumberFormat="0" applyAlignment="0" applyProtection="0"/>
    <xf numFmtId="0" fontId="77" fillId="59" borderId="129">
      <alignment horizontal="right" vertical="center"/>
    </xf>
    <xf numFmtId="0" fontId="102" fillId="68" borderId="126" applyNumberFormat="0" applyAlignment="0" applyProtection="0"/>
    <xf numFmtId="0" fontId="95" fillId="81" borderId="126" applyNumberFormat="0" applyAlignment="0" applyProtection="0"/>
    <xf numFmtId="4" fontId="77" fillId="59" borderId="129">
      <alignment horizontal="right" vertical="center"/>
    </xf>
    <xf numFmtId="0" fontId="95" fillId="81" borderId="126" applyNumberFormat="0" applyAlignment="0" applyProtection="0"/>
    <xf numFmtId="0" fontId="77" fillId="58" borderId="129">
      <alignment horizontal="right" vertical="center"/>
    </xf>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77" fillId="59" borderId="129">
      <alignment horizontal="right" vertical="center"/>
    </xf>
    <xf numFmtId="0" fontId="96" fillId="81" borderId="126" applyNumberFormat="0" applyAlignment="0" applyProtection="0"/>
    <xf numFmtId="0" fontId="47" fillId="0" borderId="129">
      <alignment horizontal="right" vertical="center"/>
    </xf>
    <xf numFmtId="0" fontId="91" fillId="81" borderId="125" applyNumberFormat="0" applyAlignment="0" applyProtection="0"/>
    <xf numFmtId="4" fontId="78" fillId="58" borderId="129">
      <alignment horizontal="right" vertical="center"/>
    </xf>
    <xf numFmtId="0" fontId="103"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92" fillId="81" borderId="125" applyNumberFormat="0" applyAlignment="0" applyProtection="0"/>
    <xf numFmtId="4" fontId="77" fillId="58" borderId="129">
      <alignment horizontal="right" vertical="center"/>
    </xf>
    <xf numFmtId="0" fontId="104" fillId="0" borderId="127" applyNumberFormat="0" applyFill="0" applyAlignment="0" applyProtection="0"/>
    <xf numFmtId="0" fontId="102" fillId="68" borderId="126" applyNumberFormat="0" applyAlignment="0" applyProtection="0"/>
    <xf numFmtId="0" fontId="95" fillId="81" borderId="126" applyNumberFormat="0" applyAlignment="0" applyProtection="0"/>
    <xf numFmtId="0" fontId="101"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101" fillId="68" borderId="126" applyNumberFormat="0" applyAlignment="0" applyProtection="0"/>
    <xf numFmtId="0" fontId="87" fillId="84" borderId="128" applyNumberFormat="0" applyFont="0" applyAlignment="0" applyProtection="0"/>
    <xf numFmtId="0" fontId="101"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1" fillId="0" borderId="0"/>
    <xf numFmtId="0" fontId="104" fillId="0" borderId="127" applyNumberFormat="0" applyFill="0" applyAlignment="0" applyProtection="0"/>
    <xf numFmtId="0" fontId="102" fillId="68" borderId="126" applyNumberFormat="0" applyAlignment="0" applyProtection="0"/>
    <xf numFmtId="4" fontId="77" fillId="59" borderId="129">
      <alignment horizontal="right" vertical="center"/>
    </xf>
    <xf numFmtId="0" fontId="96" fillId="81"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4" fontId="77" fillId="58" borderId="129">
      <alignment horizontal="right" vertical="center"/>
    </xf>
    <xf numFmtId="0" fontId="77" fillId="59" borderId="129">
      <alignment horizontal="right" vertical="center"/>
    </xf>
    <xf numFmtId="0" fontId="104" fillId="0" borderId="127" applyNumberFormat="0" applyFill="0" applyAlignment="0" applyProtection="0"/>
    <xf numFmtId="0" fontId="77" fillId="59" borderId="129">
      <alignment horizontal="right" vertical="center"/>
    </xf>
    <xf numFmtId="0" fontId="102" fillId="68" borderId="126" applyNumberFormat="0" applyAlignment="0" applyProtection="0"/>
    <xf numFmtId="0" fontId="92" fillId="81" borderId="125" applyNumberFormat="0" applyAlignment="0" applyProtection="0"/>
    <xf numFmtId="4" fontId="77" fillId="59" borderId="129">
      <alignment horizontal="right" vertical="center"/>
    </xf>
    <xf numFmtId="0" fontId="77" fillId="58" borderId="129">
      <alignment horizontal="right" vertical="center"/>
    </xf>
    <xf numFmtId="0" fontId="92" fillId="81" borderId="125" applyNumberFormat="0" applyAlignment="0" applyProtection="0"/>
    <xf numFmtId="0" fontId="47" fillId="61" borderId="129"/>
    <xf numFmtId="0" fontId="104" fillId="0" borderId="127" applyNumberFormat="0" applyFill="0" applyAlignment="0" applyProtection="0"/>
    <xf numFmtId="0" fontId="103" fillId="0" borderId="127" applyNumberFormat="0" applyFill="0" applyAlignment="0" applyProtection="0"/>
    <xf numFmtId="0" fontId="47" fillId="0" borderId="129" applyNumberFormat="0" applyFill="0" applyAlignment="0" applyProtection="0"/>
    <xf numFmtId="0" fontId="103"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87" fillId="84" borderId="128" applyNumberFormat="0" applyFont="0" applyAlignment="0" applyProtection="0"/>
    <xf numFmtId="4" fontId="47" fillId="61" borderId="129"/>
    <xf numFmtId="0" fontId="103" fillId="0" borderId="127" applyNumberFormat="0" applyFill="0" applyAlignment="0" applyProtection="0"/>
    <xf numFmtId="0" fontId="101" fillId="68" borderId="126" applyNumberFormat="0" applyAlignment="0" applyProtection="0"/>
    <xf numFmtId="0" fontId="95" fillId="81" borderId="126" applyNumberFormat="0" applyAlignment="0" applyProtection="0"/>
    <xf numFmtId="0" fontId="92" fillId="81" borderId="125" applyNumberFormat="0" applyAlignment="0" applyProtection="0"/>
    <xf numFmtId="4" fontId="78" fillId="58" borderId="129">
      <alignment horizontal="right" vertical="center"/>
    </xf>
    <xf numFmtId="4" fontId="77" fillId="59" borderId="129">
      <alignment horizontal="right" vertical="center"/>
    </xf>
    <xf numFmtId="0" fontId="91" fillId="81" borderId="125" applyNumberFormat="0" applyAlignment="0" applyProtection="0"/>
    <xf numFmtId="0" fontId="87" fillId="84" borderId="128" applyNumberFormat="0" applyFont="0" applyAlignment="0" applyProtection="0"/>
    <xf numFmtId="0" fontId="102" fillId="68" borderId="126" applyNumberFormat="0" applyAlignment="0" applyProtection="0"/>
    <xf numFmtId="0" fontId="47" fillId="61" borderId="129"/>
    <xf numFmtId="0" fontId="101"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96" fillId="81" borderId="126" applyNumberFormat="0" applyAlignment="0" applyProtection="0"/>
    <xf numFmtId="0" fontId="91" fillId="81" borderId="125" applyNumberFormat="0" applyAlignment="0" applyProtection="0"/>
    <xf numFmtId="0" fontId="102"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77" fillId="58" borderId="129">
      <alignment horizontal="right" vertical="center"/>
    </xf>
    <xf numFmtId="0" fontId="102"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92"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4" fontId="77" fillId="59" borderId="129">
      <alignment horizontal="right" vertical="center"/>
    </xf>
    <xf numFmtId="0" fontId="10" fillId="84" borderId="128" applyNumberFormat="0" applyFont="0" applyAlignment="0" applyProtection="0"/>
    <xf numFmtId="0" fontId="92" fillId="81" borderId="125"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87" fillId="84" borderId="128" applyNumberFormat="0" applyFont="0" applyAlignment="0" applyProtection="0"/>
    <xf numFmtId="4" fontId="47" fillId="0" borderId="129" applyFill="0" applyBorder="0" applyProtection="0">
      <alignment horizontal="right" vertical="center"/>
    </xf>
    <xf numFmtId="0" fontId="10" fillId="84" borderId="128" applyNumberFormat="0" applyFont="0" applyAlignment="0" applyProtection="0"/>
    <xf numFmtId="171" fontId="47" fillId="62" borderId="129" applyNumberFormat="0" applyFont="0" applyBorder="0" applyAlignment="0" applyProtection="0">
      <alignment horizontal="right" vertical="center"/>
    </xf>
    <xf numFmtId="0" fontId="77" fillId="59" borderId="129">
      <alignment horizontal="right" vertical="center"/>
    </xf>
    <xf numFmtId="0" fontId="104" fillId="0" borderId="127" applyNumberFormat="0" applyFill="0" applyAlignment="0" applyProtection="0"/>
    <xf numFmtId="0" fontId="96" fillId="81" borderId="126" applyNumberFormat="0" applyAlignment="0" applyProtection="0"/>
    <xf numFmtId="0" fontId="91" fillId="81" borderId="125" applyNumberFormat="0" applyAlignment="0" applyProtection="0"/>
    <xf numFmtId="0" fontId="77" fillId="59" borderId="129">
      <alignment horizontal="right" vertical="center"/>
    </xf>
    <xf numFmtId="0" fontId="87" fillId="84" borderId="128" applyNumberFormat="0" applyFont="0" applyAlignment="0" applyProtection="0"/>
    <xf numFmtId="0" fontId="104" fillId="0" borderId="127" applyNumberFormat="0" applyFill="0" applyAlignment="0" applyProtection="0"/>
    <xf numFmtId="0" fontId="91" fillId="81" borderId="125" applyNumberFormat="0" applyAlignment="0" applyProtection="0"/>
    <xf numFmtId="0" fontId="101" fillId="68" borderId="126" applyNumberForma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92" fillId="81" borderId="125" applyNumberFormat="0" applyAlignment="0" applyProtection="0"/>
    <xf numFmtId="0" fontId="104"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4" fontId="77" fillId="59" borderId="129">
      <alignment horizontal="right" vertical="center"/>
    </xf>
    <xf numFmtId="0" fontId="77" fillId="59" borderId="129">
      <alignment horizontal="right" vertical="center"/>
    </xf>
    <xf numFmtId="4" fontId="77" fillId="58" borderId="129">
      <alignment horizontal="right" vertical="center"/>
    </xf>
    <xf numFmtId="0" fontId="96" fillId="81" borderId="126" applyNumberFormat="0" applyAlignment="0" applyProtection="0"/>
    <xf numFmtId="0" fontId="91" fillId="81" borderId="125" applyNumberFormat="0" applyAlignment="0" applyProtection="0"/>
    <xf numFmtId="0" fontId="103" fillId="0" borderId="127" applyNumberFormat="0" applyFill="0" applyAlignment="0" applyProtection="0"/>
    <xf numFmtId="0" fontId="92" fillId="81" borderId="125" applyNumberFormat="0" applyAlignment="0" applyProtection="0"/>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96" fillId="81" borderId="126" applyNumberFormat="0" applyAlignment="0" applyProtection="0"/>
    <xf numFmtId="4" fontId="47" fillId="61" borderId="129"/>
    <xf numFmtId="4" fontId="47" fillId="0" borderId="129" applyFill="0" applyBorder="0" applyProtection="0">
      <alignment horizontal="right" vertical="center"/>
    </xf>
    <xf numFmtId="0" fontId="102" fillId="68" borderId="126" applyNumberFormat="0" applyAlignment="0" applyProtection="0"/>
    <xf numFmtId="0" fontId="77" fillId="58" borderId="129">
      <alignment horizontal="right" vertical="center"/>
    </xf>
    <xf numFmtId="4" fontId="47" fillId="0" borderId="129">
      <alignment horizontal="right" vertical="center"/>
    </xf>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77" fillId="59" borderId="129">
      <alignment horizontal="right" vertical="center"/>
    </xf>
    <xf numFmtId="0" fontId="77" fillId="58" borderId="129">
      <alignment horizontal="right" vertical="center"/>
    </xf>
    <xf numFmtId="0" fontId="102" fillId="68" borderId="126" applyNumberFormat="0" applyAlignment="0" applyProtection="0"/>
    <xf numFmtId="0" fontId="95" fillId="81" borderId="126" applyNumberFormat="0" applyAlignment="0" applyProtection="0"/>
    <xf numFmtId="0" fontId="104" fillId="0" borderId="127" applyNumberFormat="0" applyFill="0" applyAlignment="0" applyProtection="0"/>
    <xf numFmtId="4" fontId="77" fillId="59" borderId="129">
      <alignment horizontal="right" vertical="center"/>
    </xf>
    <xf numFmtId="0" fontId="103"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171" fontId="47" fillId="62" borderId="129" applyNumberFormat="0" applyFont="0" applyBorder="0" applyAlignment="0" applyProtection="0">
      <alignment horizontal="right" vertical="center"/>
    </xf>
    <xf numFmtId="0" fontId="103" fillId="0" borderId="127" applyNumberFormat="0" applyFill="0" applyAlignment="0" applyProtection="0"/>
    <xf numFmtId="0" fontId="104" fillId="0" borderId="127" applyNumberFormat="0" applyFill="0" applyAlignment="0" applyProtection="0"/>
    <xf numFmtId="0" fontId="87" fillId="84" borderId="128" applyNumberFormat="0" applyFont="0" applyAlignment="0" applyProtection="0"/>
    <xf numFmtId="0" fontId="92" fillId="81" borderId="125" applyNumberFormat="0" applyAlignment="0" applyProtection="0"/>
    <xf numFmtId="0" fontId="10" fillId="84" borderId="128" applyNumberFormat="0" applyFont="0" applyAlignment="0" applyProtection="0"/>
    <xf numFmtId="0" fontId="102" fillId="68"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101" fillId="68" borderId="126" applyNumberFormat="0" applyAlignment="0" applyProtection="0"/>
    <xf numFmtId="0" fontId="101" fillId="68" borderId="126" applyNumberFormat="0" applyAlignment="0" applyProtection="0"/>
    <xf numFmtId="0" fontId="10" fillId="84" borderId="128" applyNumberFormat="0" applyFont="0" applyAlignment="0" applyProtection="0"/>
    <xf numFmtId="0" fontId="101" fillId="68"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95" fillId="81"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78" fillId="58" borderId="129">
      <alignment horizontal="right" vertical="center"/>
    </xf>
    <xf numFmtId="4" fontId="47" fillId="0" borderId="129">
      <alignment horizontal="right" vertical="center"/>
    </xf>
    <xf numFmtId="4" fontId="47" fillId="0" borderId="129">
      <alignment horizontal="right" vertical="center"/>
    </xf>
    <xf numFmtId="0" fontId="95" fillId="81"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47" fillId="0" borderId="129">
      <alignment horizontal="right" vertical="center"/>
    </xf>
    <xf numFmtId="0" fontId="87" fillId="84" borderId="128" applyNumberFormat="0" applyFont="0" applyAlignment="0" applyProtection="0"/>
    <xf numFmtId="0" fontId="96" fillId="81" borderId="126" applyNumberFormat="0" applyAlignment="0" applyProtection="0"/>
    <xf numFmtId="0" fontId="47" fillId="0" borderId="129">
      <alignment horizontal="right" vertical="center"/>
    </xf>
    <xf numFmtId="0" fontId="92" fillId="81" borderId="125" applyNumberFormat="0" applyAlignment="0" applyProtection="0"/>
    <xf numFmtId="0" fontId="102"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2" fillId="81" borderId="125" applyNumberFormat="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101" fillId="68" borderId="126" applyNumberFormat="0" applyAlignment="0" applyProtection="0"/>
    <xf numFmtId="0" fontId="10" fillId="84" borderId="128" applyNumberFormat="0" applyFont="0" applyAlignment="0" applyProtection="0"/>
    <xf numFmtId="0" fontId="103" fillId="0" borderId="127" applyNumberFormat="0" applyFill="0" applyAlignment="0" applyProtection="0"/>
    <xf numFmtId="0" fontId="47" fillId="0" borderId="129">
      <alignment horizontal="right" vertical="center"/>
    </xf>
    <xf numFmtId="0" fontId="102" fillId="68" borderId="126" applyNumberFormat="0" applyAlignment="0" applyProtection="0"/>
    <xf numFmtId="0" fontId="96" fillId="81" borderId="126" applyNumberFormat="0" applyAlignment="0" applyProtection="0"/>
    <xf numFmtId="0" fontId="47" fillId="0" borderId="129">
      <alignment horizontal="right" vertical="center"/>
    </xf>
    <xf numFmtId="0" fontId="77" fillId="59" borderId="129">
      <alignment horizontal="right" vertical="center"/>
    </xf>
    <xf numFmtId="0" fontId="104" fillId="0" borderId="127" applyNumberFormat="0" applyFill="0" applyAlignment="0" applyProtection="0"/>
    <xf numFmtId="0" fontId="104" fillId="0" borderId="127" applyNumberFormat="0" applyFill="0" applyAlignment="0" applyProtection="0"/>
    <xf numFmtId="0" fontId="77" fillId="59" borderId="129">
      <alignment horizontal="right" vertical="center"/>
    </xf>
    <xf numFmtId="0" fontId="10" fillId="84" borderId="128" applyNumberFormat="0" applyFont="0" applyAlignment="0" applyProtection="0"/>
    <xf numFmtId="0" fontId="96" fillId="81" borderId="126" applyNumberFormat="0" applyAlignment="0" applyProtection="0"/>
    <xf numFmtId="0" fontId="101" fillId="68" borderId="126" applyNumberFormat="0" applyAlignment="0" applyProtection="0"/>
    <xf numFmtId="4" fontId="77" fillId="58" borderId="129">
      <alignment horizontal="right" vertical="center"/>
    </xf>
    <xf numFmtId="0" fontId="77" fillId="59" borderId="129">
      <alignment horizontal="right" vertical="center"/>
    </xf>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4" fontId="47" fillId="0" borderId="129">
      <alignment horizontal="right" vertical="center"/>
    </xf>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5"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 fillId="84" borderId="128" applyNumberFormat="0" applyFont="0" applyAlignment="0" applyProtection="0"/>
    <xf numFmtId="0" fontId="92" fillId="81" borderId="125" applyNumberFormat="0" applyAlignment="0" applyProtection="0"/>
    <xf numFmtId="0" fontId="103"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92" fillId="81" borderId="125" applyNumberFormat="0" applyAlignment="0" applyProtection="0"/>
    <xf numFmtId="0" fontId="102" fillId="68" borderId="126" applyNumberFormat="0" applyAlignment="0" applyProtection="0"/>
    <xf numFmtId="4" fontId="77" fillId="59" borderId="129">
      <alignment horizontal="right" vertical="center"/>
    </xf>
    <xf numFmtId="0" fontId="104"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91" fillId="81" borderId="125" applyNumberFormat="0" applyAlignment="0" applyProtection="0"/>
    <xf numFmtId="4" fontId="77" fillId="59" borderId="129">
      <alignment horizontal="right" vertical="center"/>
    </xf>
    <xf numFmtId="0" fontId="104" fillId="0" borderId="127" applyNumberFormat="0" applyFill="0" applyAlignment="0" applyProtection="0"/>
    <xf numFmtId="4" fontId="47" fillId="0" borderId="129">
      <alignment horizontal="right" vertical="center"/>
    </xf>
    <xf numFmtId="0" fontId="101" fillId="68"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4" fontId="77" fillId="59" borderId="129">
      <alignment horizontal="right" vertical="center"/>
    </xf>
    <xf numFmtId="0" fontId="102"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4" fontId="77" fillId="59" borderId="129">
      <alignment horizontal="right" vertical="center"/>
    </xf>
    <xf numFmtId="0" fontId="77" fillId="59" borderId="129">
      <alignment horizontal="right" vertical="center"/>
    </xf>
    <xf numFmtId="0" fontId="101" fillId="68" borderId="126" applyNumberFormat="0" applyAlignment="0" applyProtection="0"/>
    <xf numFmtId="0" fontId="77" fillId="58" borderId="129">
      <alignment horizontal="right" vertical="center"/>
    </xf>
    <xf numFmtId="0" fontId="87" fillId="84" borderId="128" applyNumberFormat="0" applyFont="0" applyAlignment="0" applyProtection="0"/>
    <xf numFmtId="0" fontId="87" fillId="84" borderId="128" applyNumberFormat="0" applyFont="0" applyAlignment="0" applyProtection="0"/>
    <xf numFmtId="0" fontId="10" fillId="84" borderId="128" applyNumberFormat="0" applyFont="0" applyAlignment="0" applyProtection="0"/>
    <xf numFmtId="0" fontId="104" fillId="0" borderId="127" applyNumberFormat="0" applyFill="0" applyAlignment="0" applyProtection="0"/>
    <xf numFmtId="4" fontId="77" fillId="59" borderId="129">
      <alignment horizontal="right" vertical="center"/>
    </xf>
    <xf numFmtId="0" fontId="87" fillId="84" borderId="128" applyNumberFormat="0" applyFont="0" applyAlignment="0" applyProtection="0"/>
    <xf numFmtId="0" fontId="95" fillId="81"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1" fillId="68" borderId="126" applyNumberFormat="0" applyAlignment="0" applyProtection="0"/>
    <xf numFmtId="0" fontId="92" fillId="81" borderId="125" applyNumberFormat="0" applyAlignment="0" applyProtection="0"/>
    <xf numFmtId="4" fontId="77" fillId="59" borderId="129">
      <alignment horizontal="right" vertical="center"/>
    </xf>
    <xf numFmtId="0" fontId="102" fillId="68" borderId="126" applyNumberFormat="0" applyAlignment="0" applyProtection="0"/>
    <xf numFmtId="0" fontId="87" fillId="84" borderId="128" applyNumberFormat="0" applyFont="0" applyAlignment="0" applyProtection="0"/>
    <xf numFmtId="0" fontId="102" fillId="68" borderId="126" applyNumberFormat="0" applyAlignment="0" applyProtection="0"/>
    <xf numFmtId="0" fontId="91" fillId="81" borderId="125"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96"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96" fillId="81" borderId="126" applyNumberFormat="0" applyAlignment="0" applyProtection="0"/>
    <xf numFmtId="0" fontId="102" fillId="68" borderId="126" applyNumberFormat="0" applyAlignment="0" applyProtection="0"/>
    <xf numFmtId="0" fontId="92"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77" fillId="59" borderId="129">
      <alignment horizontal="right" vertical="center"/>
    </xf>
    <xf numFmtId="0" fontId="96" fillId="81" borderId="126" applyNumberFormat="0" applyAlignment="0" applyProtection="0"/>
    <xf numFmtId="0" fontId="92" fillId="81" borderId="125" applyNumberFormat="0" applyAlignment="0" applyProtection="0"/>
    <xf numFmtId="0" fontId="87" fillId="84" borderId="128" applyNumberFormat="0" applyFont="0" applyAlignment="0" applyProtection="0"/>
    <xf numFmtId="0" fontId="91" fillId="81" borderId="125" applyNumberFormat="0" applyAlignment="0" applyProtection="0"/>
    <xf numFmtId="0" fontId="47" fillId="61" borderId="129"/>
    <xf numFmtId="0" fontId="103" fillId="0" borderId="127" applyNumberFormat="0" applyFill="0" applyAlignment="0" applyProtection="0"/>
    <xf numFmtId="0" fontId="133" fillId="0" borderId="129" applyFill="0" applyBorder="0">
      <alignment vertical="center"/>
    </xf>
    <xf numFmtId="0" fontId="102" fillId="68" borderId="126" applyNumberFormat="0" applyAlignment="0" applyProtection="0"/>
    <xf numFmtId="0" fontId="102" fillId="68" borderId="126" applyNumberFormat="0" applyAlignment="0" applyProtection="0"/>
    <xf numFmtId="4" fontId="77" fillId="59" borderId="129">
      <alignment horizontal="right" vertical="center"/>
    </xf>
    <xf numFmtId="0" fontId="92" fillId="81" borderId="125" applyNumberFormat="0" applyAlignment="0" applyProtection="0"/>
    <xf numFmtId="0" fontId="92" fillId="81" borderId="125" applyNumberFormat="0" applyAlignment="0" applyProtection="0"/>
    <xf numFmtId="0" fontId="78" fillId="58" borderId="129">
      <alignment horizontal="right" vertical="center"/>
    </xf>
    <xf numFmtId="0" fontId="96"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96" fillId="81" borderId="126" applyNumberFormat="0" applyAlignment="0" applyProtection="0"/>
    <xf numFmtId="0" fontId="10" fillId="84" borderId="128" applyNumberFormat="0" applyFont="0" applyAlignment="0" applyProtection="0"/>
    <xf numFmtId="0" fontId="101" fillId="68" borderId="126" applyNumberFormat="0" applyAlignment="0" applyProtection="0"/>
    <xf numFmtId="49" fontId="76" fillId="0" borderId="129" applyNumberFormat="0" applyFill="0" applyBorder="0" applyProtection="0">
      <alignment horizontal="left" vertical="center"/>
    </xf>
    <xf numFmtId="0" fontId="78" fillId="58" borderId="129">
      <alignment horizontal="right" vertical="center"/>
    </xf>
    <xf numFmtId="0" fontId="95" fillId="81" borderId="126" applyNumberFormat="0" applyAlignment="0" applyProtection="0"/>
    <xf numFmtId="0" fontId="92" fillId="81" borderId="125" applyNumberFormat="0" applyAlignment="0" applyProtection="0"/>
    <xf numFmtId="4" fontId="77" fillId="58" borderId="129">
      <alignment horizontal="right" vertical="center"/>
    </xf>
    <xf numFmtId="0" fontId="92" fillId="81" borderId="125" applyNumberFormat="0" applyAlignment="0" applyProtection="0"/>
    <xf numFmtId="0" fontId="96" fillId="81"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95" fillId="81" borderId="126" applyNumberFormat="0" applyAlignment="0" applyProtection="0"/>
    <xf numFmtId="0" fontId="77" fillId="59" borderId="129">
      <alignment horizontal="right" vertical="center"/>
    </xf>
    <xf numFmtId="0" fontId="102" fillId="68" borderId="126" applyNumberFormat="0" applyAlignment="0" applyProtection="0"/>
    <xf numFmtId="4" fontId="77" fillId="58" borderId="129">
      <alignment horizontal="right" vertical="center"/>
    </xf>
    <xf numFmtId="0" fontId="92" fillId="81" borderId="125" applyNumberFormat="0" applyAlignment="0" applyProtection="0"/>
    <xf numFmtId="0" fontId="103" fillId="0" borderId="127" applyNumberFormat="0" applyFill="0" applyAlignment="0" applyProtection="0"/>
    <xf numFmtId="0" fontId="96" fillId="81" borderId="126" applyNumberFormat="0" applyAlignment="0" applyProtection="0"/>
    <xf numFmtId="0" fontId="77" fillId="59" borderId="129">
      <alignment horizontal="right" vertical="center"/>
    </xf>
    <xf numFmtId="0" fontId="96" fillId="81" borderId="126" applyNumberFormat="0" applyAlignment="0" applyProtection="0"/>
    <xf numFmtId="0" fontId="10" fillId="84" borderId="128" applyNumberFormat="0" applyFont="0" applyAlignment="0" applyProtection="0"/>
    <xf numFmtId="0" fontId="95" fillId="81" borderId="126" applyNumberFormat="0" applyAlignment="0" applyProtection="0"/>
    <xf numFmtId="0" fontId="92" fillId="81" borderId="125" applyNumberFormat="0" applyAlignment="0" applyProtection="0"/>
    <xf numFmtId="0" fontId="102" fillId="68" borderId="126"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103"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4" fontId="77" fillId="59" borderId="129">
      <alignment horizontal="right" vertical="center"/>
    </xf>
    <xf numFmtId="0" fontId="95" fillId="81" borderId="126" applyNumberFormat="0" applyAlignment="0" applyProtection="0"/>
    <xf numFmtId="0" fontId="92" fillId="81" borderId="125" applyNumberFormat="0" applyAlignment="0" applyProtection="0"/>
    <xf numFmtId="0" fontId="92" fillId="81" borderId="125" applyNumberFormat="0" applyAlignment="0" applyProtection="0"/>
    <xf numFmtId="0" fontId="101" fillId="68"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91" fillId="81" borderId="125" applyNumberFormat="0" applyAlignment="0" applyProtection="0"/>
    <xf numFmtId="0" fontId="95" fillId="81" borderId="126" applyNumberFormat="0" applyAlignment="0" applyProtection="0"/>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96" fillId="81" borderId="126" applyNumberFormat="0" applyAlignment="0" applyProtection="0"/>
    <xf numFmtId="0" fontId="77" fillId="58" borderId="129">
      <alignment horizontal="right" vertical="center"/>
    </xf>
    <xf numFmtId="0" fontId="96" fillId="81" borderId="126" applyNumberFormat="0" applyAlignment="0" applyProtection="0"/>
    <xf numFmtId="4" fontId="77" fillId="59" borderId="129">
      <alignment horizontal="right" vertical="center"/>
    </xf>
    <xf numFmtId="0" fontId="77" fillId="59" borderId="129">
      <alignment horizontal="right" vertical="center"/>
    </xf>
    <xf numFmtId="0" fontId="95"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49" fontId="47" fillId="0" borderId="129" applyNumberFormat="0" applyFont="0" applyFill="0" applyBorder="0" applyProtection="0">
      <alignment horizontal="left" vertical="center" indent="2"/>
    </xf>
    <xf numFmtId="0" fontId="91" fillId="81" borderId="125" applyNumberFormat="0" applyAlignment="0" applyProtection="0"/>
    <xf numFmtId="0" fontId="92" fillId="81" borderId="125" applyNumberFormat="0" applyAlignment="0" applyProtection="0"/>
    <xf numFmtId="0" fontId="10" fillId="84" borderId="128" applyNumberFormat="0" applyFont="0" applyAlignment="0" applyProtection="0"/>
    <xf numFmtId="0" fontId="87" fillId="84" borderId="128" applyNumberFormat="0" applyFont="0" applyAlignment="0" applyProtection="0"/>
    <xf numFmtId="0" fontId="102" fillId="68" borderId="126" applyNumberFormat="0" applyAlignment="0" applyProtection="0"/>
    <xf numFmtId="0" fontId="87" fillId="84" borderId="128" applyNumberFormat="0" applyFont="0" applyAlignment="0" applyProtection="0"/>
    <xf numFmtId="0" fontId="78" fillId="58" borderId="129">
      <alignment horizontal="right" vertical="center"/>
    </xf>
    <xf numFmtId="0" fontId="103" fillId="0" borderId="127" applyNumberFormat="0" applyFill="0" applyAlignment="0" applyProtection="0"/>
    <xf numFmtId="0" fontId="91" fillId="81" borderId="125" applyNumberFormat="0" applyAlignment="0" applyProtection="0"/>
    <xf numFmtId="0" fontId="102" fillId="68" borderId="126" applyNumberFormat="0" applyAlignment="0" applyProtection="0"/>
    <xf numFmtId="0" fontId="104" fillId="0" borderId="127" applyNumberFormat="0" applyFill="0" applyAlignment="0" applyProtection="0"/>
    <xf numFmtId="0" fontId="10" fillId="84" borderId="128" applyNumberFormat="0" applyFont="0" applyAlignment="0" applyProtection="0"/>
    <xf numFmtId="0" fontId="10" fillId="84" borderId="128" applyNumberFormat="0" applyFont="0" applyAlignment="0" applyProtection="0"/>
    <xf numFmtId="0" fontId="77" fillId="59" borderId="129">
      <alignment horizontal="right" vertical="center"/>
    </xf>
    <xf numFmtId="0" fontId="10" fillId="84" borderId="128" applyNumberFormat="0" applyFont="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92" fillId="81" borderId="125" applyNumberFormat="0" applyAlignment="0" applyProtection="0"/>
    <xf numFmtId="0" fontId="103" fillId="0" borderId="127" applyNumberFormat="0" applyFill="0" applyAlignment="0" applyProtection="0"/>
    <xf numFmtId="0" fontId="87" fillId="84" borderId="128" applyNumberFormat="0" applyFont="0" applyAlignment="0" applyProtection="0"/>
    <xf numFmtId="4" fontId="77" fillId="59" borderId="129">
      <alignment horizontal="right" vertical="center"/>
    </xf>
    <xf numFmtId="0" fontId="96"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92" fillId="81" borderId="125" applyNumberFormat="0" applyAlignment="0" applyProtection="0"/>
    <xf numFmtId="0" fontId="104" fillId="0" borderId="127" applyNumberFormat="0" applyFill="0" applyAlignment="0" applyProtection="0"/>
    <xf numFmtId="0" fontId="91" fillId="81" borderId="125" applyNumberFormat="0" applyAlignment="0" applyProtection="0"/>
    <xf numFmtId="0" fontId="96" fillId="81" borderId="126" applyNumberFormat="0" applyAlignment="0" applyProtection="0"/>
    <xf numFmtId="4" fontId="77" fillId="59" borderId="129">
      <alignment horizontal="right" vertical="center"/>
    </xf>
    <xf numFmtId="0" fontId="104" fillId="0" borderId="127" applyNumberFormat="0" applyFill="0" applyAlignment="0" applyProtection="0"/>
    <xf numFmtId="4" fontId="47" fillId="0" borderId="129">
      <alignment horizontal="right" vertical="center"/>
    </xf>
    <xf numFmtId="4" fontId="78" fillId="58" borderId="129">
      <alignment horizontal="right" vertical="center"/>
    </xf>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47" fillId="0" borderId="129">
      <alignment horizontal="right" vertical="center"/>
    </xf>
    <xf numFmtId="0" fontId="96" fillId="81" borderId="126" applyNumberFormat="0" applyAlignment="0" applyProtection="0"/>
    <xf numFmtId="0" fontId="104" fillId="0" borderId="127" applyNumberFormat="0" applyFill="0" applyAlignment="0" applyProtection="0"/>
    <xf numFmtId="0" fontId="77" fillId="58" borderId="129">
      <alignment horizontal="right" vertical="center"/>
    </xf>
    <xf numFmtId="0" fontId="91" fillId="81" borderId="125" applyNumberFormat="0" applyAlignment="0" applyProtection="0"/>
    <xf numFmtId="0" fontId="133" fillId="0" borderId="129" applyFill="0" applyBorder="0">
      <alignment vertical="center"/>
    </xf>
    <xf numFmtId="4" fontId="47" fillId="0" borderId="129">
      <alignment horizontal="right" vertical="center"/>
    </xf>
    <xf numFmtId="0" fontId="95"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77" fillId="59" borderId="129">
      <alignment horizontal="right" vertical="center"/>
    </xf>
    <xf numFmtId="0" fontId="87" fillId="84" borderId="128" applyNumberFormat="0" applyFont="0" applyAlignment="0" applyProtection="0"/>
    <xf numFmtId="0" fontId="87" fillId="84" borderId="128" applyNumberFormat="0" applyFont="0" applyAlignment="0" applyProtection="0"/>
    <xf numFmtId="0" fontId="95" fillId="81" borderId="126" applyNumberFormat="0" applyAlignment="0" applyProtection="0"/>
    <xf numFmtId="0" fontId="102" fillId="68"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4" fontId="77" fillId="59" borderId="129">
      <alignment horizontal="right" vertical="center"/>
    </xf>
    <xf numFmtId="0" fontId="101" fillId="68" borderId="126" applyNumberFormat="0" applyAlignment="0" applyProtection="0"/>
    <xf numFmtId="0" fontId="92" fillId="81" borderId="125" applyNumberFormat="0" applyAlignment="0" applyProtection="0"/>
    <xf numFmtId="49" fontId="47" fillId="0" borderId="129" applyNumberFormat="0" applyFont="0" applyFill="0" applyBorder="0" applyProtection="0">
      <alignment horizontal="left" vertical="center" indent="2"/>
    </xf>
    <xf numFmtId="0" fontId="101" fillId="68" borderId="126" applyNumberFormat="0" applyAlignment="0" applyProtection="0"/>
    <xf numFmtId="4" fontId="47" fillId="61" borderId="129"/>
    <xf numFmtId="0" fontId="96" fillId="81" borderId="126" applyNumberFormat="0" applyAlignment="0" applyProtection="0"/>
    <xf numFmtId="0" fontId="47" fillId="0" borderId="129" applyNumberFormat="0" applyFill="0" applyAlignment="0" applyProtection="0"/>
    <xf numFmtId="0" fontId="92" fillId="81" borderId="125" applyNumberFormat="0" applyAlignment="0" applyProtection="0"/>
    <xf numFmtId="0" fontId="92" fillId="81" borderId="125" applyNumberFormat="0" applyAlignment="0" applyProtection="0"/>
    <xf numFmtId="4" fontId="77" fillId="58" borderId="129">
      <alignment horizontal="right" vertical="center"/>
    </xf>
    <xf numFmtId="0" fontId="91" fillId="81" borderId="125" applyNumberFormat="0" applyAlignment="0" applyProtection="0"/>
    <xf numFmtId="4" fontId="47" fillId="0" borderId="129">
      <alignment horizontal="right" vertical="center"/>
    </xf>
    <xf numFmtId="0" fontId="95" fillId="81" borderId="126" applyNumberFormat="0" applyAlignment="0" applyProtection="0"/>
    <xf numFmtId="0" fontId="78" fillId="58" borderId="129">
      <alignment horizontal="right" vertical="center"/>
    </xf>
    <xf numFmtId="4" fontId="77" fillId="59" borderId="129">
      <alignment horizontal="right" vertical="center"/>
    </xf>
    <xf numFmtId="0" fontId="47" fillId="0" borderId="129" applyNumberFormat="0" applyFill="0" applyAlignment="0" applyProtection="0"/>
    <xf numFmtId="0" fontId="96" fillId="81" borderId="126" applyNumberFormat="0" applyAlignment="0" applyProtection="0"/>
    <xf numFmtId="0" fontId="96" fillId="81" borderId="126" applyNumberFormat="0" applyAlignment="0" applyProtection="0"/>
    <xf numFmtId="4" fontId="47" fillId="0" borderId="129">
      <alignment horizontal="right" vertical="center"/>
    </xf>
    <xf numFmtId="0" fontId="96" fillId="81" borderId="126" applyNumberFormat="0" applyAlignment="0" applyProtection="0"/>
    <xf numFmtId="0" fontId="91" fillId="81" borderId="125" applyNumberFormat="0" applyAlignment="0" applyProtection="0"/>
    <xf numFmtId="0" fontId="91" fillId="81" borderId="125" applyNumberFormat="0" applyAlignment="0" applyProtection="0"/>
    <xf numFmtId="0" fontId="47" fillId="0" borderId="129">
      <alignment horizontal="right" vertical="center"/>
    </xf>
    <xf numFmtId="0" fontId="102" fillId="68" borderId="126" applyNumberFormat="0" applyAlignment="0" applyProtection="0"/>
    <xf numFmtId="0" fontId="78" fillId="58" borderId="129">
      <alignment horizontal="right" vertical="center"/>
    </xf>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92" fillId="81" borderId="125" applyNumberFormat="0" applyAlignment="0" applyProtection="0"/>
    <xf numFmtId="4" fontId="47" fillId="61" borderId="129"/>
    <xf numFmtId="0" fontId="104" fillId="0" borderId="127" applyNumberFormat="0" applyFill="0" applyAlignment="0" applyProtection="0"/>
    <xf numFmtId="4" fontId="77" fillId="58" borderId="129">
      <alignment horizontal="right" vertical="center"/>
    </xf>
    <xf numFmtId="0" fontId="95" fillId="81" borderId="126" applyNumberFormat="0" applyAlignment="0" applyProtection="0"/>
    <xf numFmtId="0" fontId="47" fillId="61" borderId="129"/>
    <xf numFmtId="0" fontId="91" fillId="81" borderId="125"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78" fillId="58" borderId="129">
      <alignment horizontal="right" vertical="center"/>
    </xf>
    <xf numFmtId="0" fontId="96" fillId="81" borderId="126" applyNumberFormat="0" applyAlignment="0" applyProtection="0"/>
    <xf numFmtId="0" fontId="10" fillId="84" borderId="128" applyNumberFormat="0" applyFont="0" applyAlignment="0" applyProtection="0"/>
    <xf numFmtId="0" fontId="103" fillId="0" borderId="127" applyNumberFormat="0" applyFill="0" applyAlignment="0" applyProtection="0"/>
    <xf numFmtId="0" fontId="10" fillId="84" borderId="128" applyNumberFormat="0" applyFont="0" applyAlignment="0" applyProtection="0"/>
    <xf numFmtId="0" fontId="77" fillId="59" borderId="129">
      <alignment horizontal="right" vertical="center"/>
    </xf>
    <xf numFmtId="0" fontId="96" fillId="81"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96" fillId="81" borderId="126" applyNumberFormat="0" applyAlignment="0" applyProtection="0"/>
    <xf numFmtId="0" fontId="77" fillId="59" borderId="129">
      <alignment horizontal="right" vertical="center"/>
    </xf>
    <xf numFmtId="0" fontId="101" fillId="68" borderId="126" applyNumberFormat="0" applyAlignment="0" applyProtection="0"/>
    <xf numFmtId="0" fontId="91" fillId="81" borderId="125" applyNumberFormat="0" applyAlignment="0" applyProtection="0"/>
    <xf numFmtId="0" fontId="78" fillId="58" borderId="129">
      <alignment horizontal="right" vertical="center"/>
    </xf>
    <xf numFmtId="0" fontId="92" fillId="81" borderId="125" applyNumberFormat="0" applyAlignment="0" applyProtection="0"/>
    <xf numFmtId="0" fontId="91" fillId="81" borderId="125" applyNumberFormat="0" applyAlignment="0" applyProtection="0"/>
    <xf numFmtId="0" fontId="77" fillId="59" borderId="129">
      <alignment horizontal="right" vertical="center"/>
    </xf>
    <xf numFmtId="0" fontId="77" fillId="59" borderId="129">
      <alignment horizontal="right" vertical="center"/>
    </xf>
    <xf numFmtId="0" fontId="102" fillId="68" borderId="126" applyNumberFormat="0" applyAlignment="0" applyProtection="0"/>
    <xf numFmtId="0" fontId="101"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77" fillId="59" borderId="129">
      <alignment horizontal="right" vertical="center"/>
    </xf>
    <xf numFmtId="0" fontId="102" fillId="68" borderId="126" applyNumberFormat="0" applyAlignment="0" applyProtection="0"/>
    <xf numFmtId="4" fontId="77" fillId="58" borderId="129">
      <alignment horizontal="right" vertical="center"/>
    </xf>
    <xf numFmtId="0" fontId="103" fillId="0" borderId="127" applyNumberFormat="0" applyFill="0" applyAlignment="0" applyProtection="0"/>
    <xf numFmtId="0" fontId="77" fillId="58" borderId="129">
      <alignment horizontal="right" vertical="center"/>
    </xf>
    <xf numFmtId="0" fontId="92" fillId="81" borderId="125" applyNumberFormat="0" applyAlignment="0" applyProtection="0"/>
    <xf numFmtId="0" fontId="95" fillId="81" borderId="126" applyNumberFormat="0" applyAlignment="0" applyProtection="0"/>
    <xf numFmtId="0" fontId="78" fillId="58" borderId="129">
      <alignment horizontal="right" vertical="center"/>
    </xf>
    <xf numFmtId="0" fontId="77" fillId="59" borderId="129">
      <alignment horizontal="right" vertical="center"/>
    </xf>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77" fillId="59" borderId="129">
      <alignment horizontal="right" vertical="center"/>
    </xf>
    <xf numFmtId="0" fontId="96" fillId="81"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87" fillId="84" borderId="128" applyNumberFormat="0" applyFon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77" fillId="59" borderId="129">
      <alignment horizontal="right" vertical="center"/>
    </xf>
    <xf numFmtId="0" fontId="101"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 fillId="84" borderId="128" applyNumberFormat="0" applyFont="0" applyAlignment="0" applyProtection="0"/>
    <xf numFmtId="0" fontId="10" fillId="84" borderId="128" applyNumberFormat="0" applyFont="0" applyAlignment="0" applyProtection="0"/>
    <xf numFmtId="0" fontId="102" fillId="68" borderId="126" applyNumberFormat="0" applyAlignment="0" applyProtection="0"/>
    <xf numFmtId="4" fontId="77" fillId="59" borderId="129">
      <alignment horizontal="right" vertical="center"/>
    </xf>
    <xf numFmtId="0" fontId="77" fillId="58" borderId="129">
      <alignment horizontal="right" vertical="center"/>
    </xf>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87" fillId="84" borderId="128" applyNumberFormat="0" applyFont="0" applyAlignment="0" applyProtection="0"/>
    <xf numFmtId="0" fontId="102" fillId="68" borderId="126" applyNumberFormat="0" applyAlignment="0" applyProtection="0"/>
    <xf numFmtId="0" fontId="91" fillId="81" borderId="125" applyNumberFormat="0" applyAlignment="0" applyProtection="0"/>
    <xf numFmtId="171" fontId="47" fillId="62" borderId="129" applyNumberFormat="0" applyFont="0" applyBorder="0" applyAlignment="0" applyProtection="0">
      <alignment horizontal="right" vertical="center"/>
    </xf>
    <xf numFmtId="0" fontId="103" fillId="0" borderId="127" applyNumberFormat="0" applyFill="0" applyAlignment="0" applyProtection="0"/>
    <xf numFmtId="0" fontId="95"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91" fillId="81" borderId="125" applyNumberFormat="0" applyAlignment="0" applyProtection="0"/>
    <xf numFmtId="0" fontId="95" fillId="81"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91" fillId="81" borderId="125" applyNumberFormat="0" applyAlignment="0" applyProtection="0"/>
    <xf numFmtId="0" fontId="102" fillId="68" borderId="126" applyNumberFormat="0" applyAlignment="0" applyProtection="0"/>
    <xf numFmtId="4" fontId="77" fillId="59" borderId="129">
      <alignment horizontal="right" vertical="center"/>
    </xf>
    <xf numFmtId="0" fontId="10" fillId="84" borderId="128" applyNumberFormat="0" applyFont="0" applyAlignment="0" applyProtection="0"/>
    <xf numFmtId="0" fontId="102"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 fillId="84" borderId="128" applyNumberFormat="0" applyFont="0" applyAlignment="0" applyProtection="0"/>
    <xf numFmtId="0" fontId="102" fillId="68"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92" fillId="81" borderId="125" applyNumberFormat="0" applyAlignment="0" applyProtection="0"/>
    <xf numFmtId="0" fontId="104" fillId="0" borderId="127" applyNumberFormat="0" applyFill="0" applyAlignment="0" applyProtection="0"/>
    <xf numFmtId="0" fontId="91"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2" fillId="81" borderId="125" applyNumberFormat="0" applyAlignment="0" applyProtection="0"/>
    <xf numFmtId="0" fontId="92"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77" fillId="59" borderId="129">
      <alignment horizontal="right" vertical="center"/>
    </xf>
    <xf numFmtId="49" fontId="47" fillId="0" borderId="129" applyNumberFormat="0" applyFont="0" applyFill="0" applyBorder="0" applyProtection="0">
      <alignment horizontal="left" vertical="center" indent="2"/>
    </xf>
    <xf numFmtId="0" fontId="91" fillId="81" borderId="125" applyNumberFormat="0" applyAlignment="0" applyProtection="0"/>
    <xf numFmtId="0" fontId="103" fillId="0" borderId="127" applyNumberFormat="0" applyFill="0" applyAlignment="0" applyProtection="0"/>
    <xf numFmtId="0" fontId="77" fillId="59" borderId="129">
      <alignment horizontal="right" vertical="center"/>
    </xf>
    <xf numFmtId="0" fontId="92" fillId="81" borderId="125"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103" fillId="0" borderId="127" applyNumberFormat="0" applyFill="0" applyAlignment="0" applyProtection="0"/>
    <xf numFmtId="4" fontId="77" fillId="59" borderId="129">
      <alignment horizontal="right" vertical="center"/>
    </xf>
    <xf numFmtId="0" fontId="10" fillId="84" borderId="128" applyNumberFormat="0" applyFont="0" applyAlignment="0" applyProtection="0"/>
    <xf numFmtId="0" fontId="102" fillId="68" borderId="126" applyNumberFormat="0" applyAlignment="0" applyProtection="0"/>
    <xf numFmtId="4" fontId="77" fillId="59" borderId="129">
      <alignment horizontal="right" vertical="center"/>
    </xf>
    <xf numFmtId="0" fontId="92" fillId="81" borderId="125" applyNumberFormat="0" applyAlignment="0" applyProtection="0"/>
    <xf numFmtId="0" fontId="95" fillId="81" borderId="126" applyNumberFormat="0" applyAlignment="0" applyProtection="0"/>
    <xf numFmtId="0" fontId="95" fillId="81" borderId="126" applyNumberFormat="0" applyAlignment="0" applyProtection="0"/>
    <xf numFmtId="0" fontId="77" fillId="59" borderId="129">
      <alignment horizontal="right" vertical="center"/>
    </xf>
    <xf numFmtId="0" fontId="102" fillId="68" borderId="126" applyNumberFormat="0" applyAlignment="0" applyProtection="0"/>
    <xf numFmtId="0" fontId="104" fillId="0" borderId="127" applyNumberFormat="0" applyFill="0" applyAlignment="0" applyProtection="0"/>
    <xf numFmtId="0" fontId="92" fillId="81" borderId="125" applyNumberFormat="0" applyAlignment="0" applyProtection="0"/>
    <xf numFmtId="4" fontId="77" fillId="58" borderId="129">
      <alignment horizontal="right" vertical="center"/>
    </xf>
    <xf numFmtId="0" fontId="92" fillId="81" borderId="125" applyNumberFormat="0" applyAlignment="0" applyProtection="0"/>
    <xf numFmtId="0" fontId="96" fillId="81" borderId="126" applyNumberForma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91" fillId="81" borderId="125" applyNumberFormat="0" applyAlignment="0" applyProtection="0"/>
    <xf numFmtId="0" fontId="95" fillId="81" borderId="126" applyNumberFormat="0" applyAlignment="0" applyProtection="0"/>
    <xf numFmtId="0" fontId="103" fillId="0" borderId="127" applyNumberFormat="0" applyFill="0" applyAlignment="0" applyProtection="0"/>
    <xf numFmtId="49" fontId="47" fillId="0" borderId="129" applyNumberFormat="0" applyFont="0" applyFill="0" applyBorder="0" applyProtection="0">
      <alignment horizontal="left" vertical="center" indent="2"/>
    </xf>
    <xf numFmtId="0" fontId="104" fillId="0" borderId="127" applyNumberFormat="0" applyFill="0" applyAlignment="0" applyProtection="0"/>
    <xf numFmtId="0" fontId="103" fillId="0" borderId="127" applyNumberFormat="0" applyFill="0" applyAlignment="0" applyProtection="0"/>
    <xf numFmtId="0" fontId="77" fillId="59" borderId="129">
      <alignment horizontal="right" vertical="center"/>
    </xf>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101" fillId="68"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6" fillId="81" borderId="126" applyNumberFormat="0" applyAlignment="0" applyProtection="0"/>
    <xf numFmtId="4" fontId="47" fillId="0" borderId="129">
      <alignment horizontal="right" vertical="center"/>
    </xf>
    <xf numFmtId="4" fontId="78" fillId="58" borderId="129">
      <alignment horizontal="right" vertical="center"/>
    </xf>
    <xf numFmtId="0" fontId="96" fillId="81" borderId="126" applyNumberFormat="0" applyAlignment="0" applyProtection="0"/>
    <xf numFmtId="0" fontId="104" fillId="0" borderId="127" applyNumberFormat="0" applyFill="0" applyAlignment="0" applyProtection="0"/>
    <xf numFmtId="0" fontId="92" fillId="81" borderId="125" applyNumberFormat="0" applyAlignment="0" applyProtection="0"/>
    <xf numFmtId="4" fontId="78" fillId="58" borderId="129">
      <alignment horizontal="right" vertical="center"/>
    </xf>
    <xf numFmtId="0" fontId="95" fillId="81" borderId="126" applyNumberFormat="0" applyAlignment="0" applyProtection="0"/>
    <xf numFmtId="0" fontId="95" fillId="81" borderId="126" applyNumberFormat="0" applyAlignment="0" applyProtection="0"/>
    <xf numFmtId="0" fontId="101" fillId="68" borderId="126" applyNumberFormat="0" applyAlignment="0" applyProtection="0"/>
    <xf numFmtId="0" fontId="91" fillId="81" borderId="125" applyNumberFormat="0" applyAlignment="0" applyProtection="0"/>
    <xf numFmtId="0" fontId="10" fillId="84" borderId="128" applyNumberFormat="0" applyFont="0" applyAlignment="0" applyProtection="0"/>
    <xf numFmtId="0" fontId="101" fillId="68" borderId="126" applyNumberFormat="0" applyAlignment="0" applyProtection="0"/>
    <xf numFmtId="0" fontId="103" fillId="0" borderId="127" applyNumberFormat="0" applyFill="0" applyAlignment="0" applyProtection="0"/>
    <xf numFmtId="0" fontId="103" fillId="0" borderId="127" applyNumberFormat="0" applyFill="0" applyAlignment="0" applyProtection="0"/>
    <xf numFmtId="0" fontId="77" fillId="59" borderId="129">
      <alignment horizontal="right" vertical="center"/>
    </xf>
    <xf numFmtId="0" fontId="77" fillId="59" borderId="129">
      <alignment horizontal="right" vertical="center"/>
    </xf>
    <xf numFmtId="4" fontId="77" fillId="58" borderId="129">
      <alignment horizontal="right" vertical="center"/>
    </xf>
    <xf numFmtId="0" fontId="92" fillId="81" borderId="125" applyNumberFormat="0" applyAlignment="0" applyProtection="0"/>
    <xf numFmtId="0" fontId="77" fillId="59" borderId="129">
      <alignment horizontal="right" vertical="center"/>
    </xf>
    <xf numFmtId="0" fontId="95" fillId="81" borderId="126" applyNumberFormat="0" applyAlignment="0" applyProtection="0"/>
    <xf numFmtId="0" fontId="96" fillId="81" borderId="126" applyNumberFormat="0" applyAlignment="0" applyProtection="0"/>
    <xf numFmtId="4" fontId="77" fillId="59" borderId="129">
      <alignment horizontal="right" vertical="center"/>
    </xf>
    <xf numFmtId="4" fontId="77" fillId="59" borderId="129">
      <alignment horizontal="right" vertical="center"/>
    </xf>
    <xf numFmtId="0" fontId="77" fillId="58" borderId="129">
      <alignment horizontal="right" vertical="center"/>
    </xf>
    <xf numFmtId="0" fontId="104" fillId="0" borderId="127" applyNumberFormat="0" applyFill="0" applyAlignment="0" applyProtection="0"/>
    <xf numFmtId="0" fontId="78" fillId="58" borderId="129">
      <alignment horizontal="right" vertical="center"/>
    </xf>
    <xf numFmtId="0" fontId="96"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91" fillId="81" borderId="125" applyNumberFormat="0" applyAlignment="0" applyProtection="0"/>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77" fillId="58" borderId="129">
      <alignment horizontal="right" vertical="center"/>
    </xf>
    <xf numFmtId="0" fontId="104" fillId="0" borderId="127" applyNumberFormat="0" applyFill="0" applyAlignment="0" applyProtection="0"/>
    <xf numFmtId="0" fontId="47" fillId="61" borderId="129"/>
    <xf numFmtId="0" fontId="96"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87" fillId="84" borderId="128" applyNumberFormat="0" applyFont="0" applyAlignment="0" applyProtection="0"/>
    <xf numFmtId="0" fontId="87" fillId="84" borderId="128" applyNumberFormat="0" applyFont="0" applyAlignment="0" applyProtection="0"/>
    <xf numFmtId="171" fontId="47" fillId="62" borderId="129" applyNumberFormat="0" applyFont="0" applyBorder="0" applyAlignment="0" applyProtection="0">
      <alignment horizontal="right" vertical="center"/>
    </xf>
    <xf numFmtId="0" fontId="92" fillId="81" borderId="125" applyNumberFormat="0" applyAlignment="0" applyProtection="0"/>
    <xf numFmtId="0" fontId="101" fillId="68" borderId="126" applyNumberFormat="0" applyAlignment="0" applyProtection="0"/>
    <xf numFmtId="49" fontId="76" fillId="0" borderId="129" applyNumberFormat="0" applyFill="0" applyBorder="0" applyProtection="0">
      <alignment horizontal="left" vertical="center"/>
    </xf>
    <xf numFmtId="0" fontId="87" fillId="84" borderId="128" applyNumberFormat="0" applyFont="0" applyAlignment="0" applyProtection="0"/>
    <xf numFmtId="0" fontId="87" fillId="84" borderId="128" applyNumberFormat="0" applyFont="0" applyAlignment="0" applyProtection="0"/>
    <xf numFmtId="0" fontId="95" fillId="81"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49" fontId="76" fillId="0" borderId="129" applyNumberFormat="0" applyFill="0" applyBorder="0" applyProtection="0">
      <alignment horizontal="left" vertical="center"/>
    </xf>
    <xf numFmtId="0" fontId="95" fillId="81" borderId="126" applyNumberFormat="0" applyAlignment="0" applyProtection="0"/>
    <xf numFmtId="0" fontId="103" fillId="0" borderId="127" applyNumberFormat="0" applyFill="0" applyAlignment="0" applyProtection="0"/>
    <xf numFmtId="0" fontId="96" fillId="81" borderId="126" applyNumberFormat="0" applyAlignment="0" applyProtection="0"/>
    <xf numFmtId="4" fontId="77" fillId="58" borderId="129">
      <alignment horizontal="right" vertical="center"/>
    </xf>
    <xf numFmtId="0" fontId="96"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92" fillId="81" borderId="125" applyNumberFormat="0" applyAlignment="0" applyProtection="0"/>
    <xf numFmtId="0" fontId="92" fillId="81" borderId="125" applyNumberFormat="0" applyAlignment="0" applyProtection="0"/>
    <xf numFmtId="0" fontId="95" fillId="81" borderId="126" applyNumberFormat="0" applyAlignment="0" applyProtection="0"/>
    <xf numFmtId="0" fontId="96" fillId="81" borderId="126" applyNumberFormat="0" applyAlignment="0" applyProtection="0"/>
    <xf numFmtId="4" fontId="78" fillId="58" borderId="129">
      <alignment horizontal="right" vertical="center"/>
    </xf>
    <xf numFmtId="0" fontId="101"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0" fontId="77" fillId="58" borderId="129">
      <alignment horizontal="right" vertical="center"/>
    </xf>
    <xf numFmtId="0" fontId="91" fillId="81" borderId="125" applyNumberFormat="0" applyAlignment="0" applyProtection="0"/>
    <xf numFmtId="0" fontId="91" fillId="81" borderId="125" applyNumberFormat="0" applyAlignment="0" applyProtection="0"/>
    <xf numFmtId="0" fontId="77" fillId="59" borderId="129">
      <alignment horizontal="right" vertical="center"/>
    </xf>
    <xf numFmtId="0" fontId="92" fillId="81" borderId="125" applyNumberFormat="0" applyAlignment="0" applyProtection="0"/>
    <xf numFmtId="0" fontId="102" fillId="68" borderId="126" applyNumberFormat="0" applyAlignment="0" applyProtection="0"/>
    <xf numFmtId="0" fontId="92" fillId="81" borderId="125" applyNumberFormat="0" applyAlignment="0" applyProtection="0"/>
    <xf numFmtId="0" fontId="101" fillId="68" borderId="126" applyNumberFormat="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4" fontId="77" fillId="59" borderId="129">
      <alignment horizontal="right" vertical="center"/>
    </xf>
    <xf numFmtId="0" fontId="95" fillId="81" borderId="126" applyNumberFormat="0" applyAlignment="0" applyProtection="0"/>
    <xf numFmtId="0" fontId="91" fillId="81" borderId="125"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102" fillId="68"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47" fillId="61" borderId="129"/>
    <xf numFmtId="0" fontId="95" fillId="81" borderId="126" applyNumberFormat="0" applyAlignment="0" applyProtection="0"/>
    <xf numFmtId="0" fontId="102" fillId="68" borderId="126" applyNumberFormat="0" applyAlignment="0" applyProtection="0"/>
    <xf numFmtId="0" fontId="101" fillId="68"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103" fillId="0" borderId="127" applyNumberFormat="0" applyFill="0" applyAlignment="0" applyProtection="0"/>
    <xf numFmtId="0" fontId="91" fillId="81" borderId="125" applyNumberFormat="0" applyAlignment="0" applyProtection="0"/>
    <xf numFmtId="0" fontId="95" fillId="81" borderId="126" applyNumberFormat="0" applyAlignment="0" applyProtection="0"/>
    <xf numFmtId="0" fontId="96" fillId="81" borderId="126" applyNumberFormat="0" applyAlignment="0" applyProtection="0"/>
    <xf numFmtId="0" fontId="103" fillId="0" borderId="127" applyNumberFormat="0" applyFill="0" applyAlignment="0" applyProtection="0"/>
    <xf numFmtId="0" fontId="96" fillId="81" borderId="126" applyNumberFormat="0" applyAlignment="0" applyProtection="0"/>
    <xf numFmtId="0" fontId="101" fillId="68" borderId="126" applyNumberFormat="0" applyAlignment="0" applyProtection="0"/>
    <xf numFmtId="0" fontId="96" fillId="81" borderId="126" applyNumberFormat="0" applyAlignment="0" applyProtection="0"/>
    <xf numFmtId="0" fontId="95" fillId="81" borderId="126" applyNumberFormat="0" applyAlignment="0" applyProtection="0"/>
    <xf numFmtId="0" fontId="102" fillId="68" borderId="126" applyNumberFormat="0" applyAlignment="0" applyProtection="0"/>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77" fillId="58" borderId="129">
      <alignment horizontal="right" vertical="center"/>
    </xf>
    <xf numFmtId="0" fontId="101" fillId="68" borderId="126" applyNumberFormat="0" applyAlignment="0" applyProtection="0"/>
    <xf numFmtId="0" fontId="78" fillId="58" borderId="129">
      <alignment horizontal="right" vertical="center"/>
    </xf>
    <xf numFmtId="4" fontId="77" fillId="59" borderId="129">
      <alignment horizontal="right" vertical="center"/>
    </xf>
    <xf numFmtId="0" fontId="92" fillId="81" borderId="125" applyNumberFormat="0" applyAlignment="0" applyProtection="0"/>
    <xf numFmtId="0" fontId="95" fillId="81" borderId="126" applyNumberFormat="0" applyAlignment="0" applyProtection="0"/>
    <xf numFmtId="0" fontId="102" fillId="68" borderId="126" applyNumberFormat="0" applyAlignment="0" applyProtection="0"/>
    <xf numFmtId="0" fontId="102" fillId="68" borderId="126" applyNumberFormat="0" applyAlignment="0" applyProtection="0"/>
    <xf numFmtId="4" fontId="47" fillId="61" borderId="129"/>
    <xf numFmtId="0" fontId="95" fillId="81" borderId="126" applyNumberFormat="0" applyAlignment="0" applyProtection="0"/>
    <xf numFmtId="4" fontId="78" fillId="58" borderId="129">
      <alignment horizontal="right" vertical="center"/>
    </xf>
    <xf numFmtId="0" fontId="96" fillId="81" borderId="126" applyNumberFormat="0" applyAlignment="0" applyProtection="0"/>
    <xf numFmtId="0" fontId="104" fillId="0" borderId="127" applyNumberFormat="0" applyFill="0" applyAlignment="0" applyProtection="0"/>
    <xf numFmtId="0" fontId="77" fillId="59" borderId="129">
      <alignment horizontal="right" vertical="center"/>
    </xf>
    <xf numFmtId="0" fontId="87" fillId="84" borderId="128" applyNumberFormat="0" applyFont="0" applyAlignment="0" applyProtection="0"/>
    <xf numFmtId="0" fontId="77" fillId="58" borderId="129">
      <alignment horizontal="right" vertical="center"/>
    </xf>
    <xf numFmtId="0" fontId="91" fillId="81" borderId="125" applyNumberFormat="0" applyAlignment="0" applyProtection="0"/>
    <xf numFmtId="4" fontId="47" fillId="0" borderId="129">
      <alignment horizontal="right" vertical="center"/>
    </xf>
    <xf numFmtId="0" fontId="78" fillId="58" borderId="129">
      <alignment horizontal="right" vertical="center"/>
    </xf>
    <xf numFmtId="0" fontId="77" fillId="58" borderId="129">
      <alignment horizontal="right" vertical="center"/>
    </xf>
    <xf numFmtId="0" fontId="102" fillId="68" borderId="126" applyNumberFormat="0" applyAlignment="0" applyProtection="0"/>
    <xf numFmtId="0" fontId="91" fillId="81" borderId="125" applyNumberFormat="0" applyAlignment="0" applyProtection="0"/>
    <xf numFmtId="0" fontId="47" fillId="0" borderId="129">
      <alignment horizontal="right" vertical="center"/>
    </xf>
    <xf numFmtId="0" fontId="47" fillId="0" borderId="129">
      <alignment horizontal="right" vertical="center"/>
    </xf>
    <xf numFmtId="0" fontId="95" fillId="81" borderId="126" applyNumberFormat="0" applyAlignment="0" applyProtection="0"/>
    <xf numFmtId="0" fontId="102" fillId="68" borderId="126" applyNumberFormat="0" applyAlignment="0" applyProtection="0"/>
    <xf numFmtId="0" fontId="47" fillId="61" borderId="129"/>
    <xf numFmtId="4" fontId="78" fillId="58" borderId="129">
      <alignment horizontal="right" vertical="center"/>
    </xf>
    <xf numFmtId="0" fontId="78" fillId="58" borderId="129">
      <alignment horizontal="right" vertical="center"/>
    </xf>
    <xf numFmtId="0" fontId="101" fillId="68" borderId="126" applyNumberFormat="0" applyAlignment="0" applyProtection="0"/>
    <xf numFmtId="0" fontId="101" fillId="68" borderId="126" applyNumberFormat="0" applyAlignment="0" applyProtection="0"/>
    <xf numFmtId="0" fontId="92" fillId="81" borderId="125" applyNumberFormat="0" applyAlignment="0" applyProtection="0"/>
    <xf numFmtId="0" fontId="78" fillId="58" borderId="129">
      <alignment horizontal="right" vertical="center"/>
    </xf>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4" fontId="47" fillId="0" borderId="129">
      <alignment horizontal="right" vertical="center"/>
    </xf>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47" fillId="0" borderId="129">
      <alignment horizontal="right" vertical="center"/>
    </xf>
    <xf numFmtId="0" fontId="91" fillId="81" borderId="125" applyNumberFormat="0" applyAlignment="0" applyProtection="0"/>
    <xf numFmtId="0" fontId="102" fillId="68" borderId="126" applyNumberFormat="0" applyAlignment="0" applyProtection="0"/>
    <xf numFmtId="0" fontId="103" fillId="0" borderId="127" applyNumberFormat="0" applyFill="0" applyAlignment="0" applyProtection="0"/>
    <xf numFmtId="0" fontId="92" fillId="81" borderId="125" applyNumberFormat="0" applyAlignment="0" applyProtection="0"/>
    <xf numFmtId="0" fontId="101" fillId="68" borderId="126" applyNumberFormat="0" applyAlignment="0" applyProtection="0"/>
    <xf numFmtId="49" fontId="47" fillId="0" borderId="129" applyNumberFormat="0" applyFont="0" applyFill="0" applyBorder="0" applyProtection="0">
      <alignment horizontal="left" vertical="center" indent="2"/>
    </xf>
    <xf numFmtId="0" fontId="95" fillId="81" borderId="126" applyNumberFormat="0" applyAlignment="0" applyProtection="0"/>
    <xf numFmtId="0" fontId="91" fillId="81" borderId="125" applyNumberFormat="0" applyAlignment="0" applyProtection="0"/>
    <xf numFmtId="0" fontId="77" fillId="58" borderId="129">
      <alignment horizontal="right" vertical="center"/>
    </xf>
    <xf numFmtId="0" fontId="10" fillId="84" borderId="128" applyNumberFormat="0" applyFont="0" applyAlignment="0" applyProtection="0"/>
    <xf numFmtId="0" fontId="87" fillId="84" borderId="128" applyNumberFormat="0" applyFont="0" applyAlignment="0" applyProtection="0"/>
    <xf numFmtId="0" fontId="102" fillId="68" borderId="126" applyNumberFormat="0" applyAlignment="0" applyProtection="0"/>
    <xf numFmtId="0" fontId="101" fillId="68" borderId="126" applyNumberFormat="0" applyAlignment="0" applyProtection="0"/>
    <xf numFmtId="0" fontId="101" fillId="68" borderId="126" applyNumberFormat="0" applyAlignment="0" applyProtection="0"/>
    <xf numFmtId="4" fontId="77" fillId="59" borderId="129">
      <alignment horizontal="right" vertical="center"/>
    </xf>
    <xf numFmtId="0" fontId="103" fillId="0" borderId="127" applyNumberFormat="0" applyFill="0" applyAlignment="0" applyProtection="0"/>
    <xf numFmtId="0" fontId="47" fillId="0" borderId="129">
      <alignment horizontal="right" vertical="center"/>
    </xf>
    <xf numFmtId="0" fontId="95" fillId="81" borderId="126" applyNumberFormat="0" applyAlignment="0" applyProtection="0"/>
    <xf numFmtId="4" fontId="77" fillId="59" borderId="129">
      <alignment horizontal="right" vertical="center"/>
    </xf>
    <xf numFmtId="0" fontId="92" fillId="81" borderId="125" applyNumberFormat="0" applyAlignment="0" applyProtection="0"/>
    <xf numFmtId="0" fontId="87" fillId="84" borderId="128" applyNumberFormat="0" applyFont="0" applyAlignment="0" applyProtection="0"/>
    <xf numFmtId="0" fontId="102" fillId="68" borderId="126" applyNumberFormat="0" applyAlignment="0" applyProtection="0"/>
    <xf numFmtId="4" fontId="77" fillId="58" borderId="129">
      <alignment horizontal="right" vertical="center"/>
    </xf>
    <xf numFmtId="0" fontId="104" fillId="0" borderId="127" applyNumberFormat="0" applyFill="0" applyAlignment="0" applyProtection="0"/>
    <xf numFmtId="0" fontId="92" fillId="81" borderId="125" applyNumberFormat="0" applyAlignment="0" applyProtection="0"/>
    <xf numFmtId="0" fontId="87" fillId="84" borderId="128" applyNumberFormat="0" applyFont="0" applyAlignment="0" applyProtection="0"/>
    <xf numFmtId="0" fontId="10" fillId="84" borderId="128" applyNumberFormat="0" applyFont="0" applyAlignment="0" applyProtection="0"/>
    <xf numFmtId="0" fontId="87" fillId="84" borderId="128" applyNumberFormat="0" applyFont="0" applyAlignment="0" applyProtection="0"/>
    <xf numFmtId="0" fontId="96"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1" fillId="81" borderId="125" applyNumberFormat="0" applyAlignment="0" applyProtection="0"/>
    <xf numFmtId="4" fontId="47" fillId="61" borderId="129"/>
    <xf numFmtId="0" fontId="91" fillId="81" borderId="125" applyNumberFormat="0" applyAlignment="0" applyProtection="0"/>
    <xf numFmtId="0" fontId="104"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87" fillId="84" borderId="128" applyNumberFormat="0" applyFont="0" applyAlignment="0" applyProtection="0"/>
    <xf numFmtId="0" fontId="92" fillId="81" borderId="125" applyNumberFormat="0" applyAlignment="0" applyProtection="0"/>
    <xf numFmtId="0" fontId="95" fillId="81" borderId="126" applyNumberFormat="0" applyAlignment="0" applyProtection="0"/>
    <xf numFmtId="0" fontId="91" fillId="81" borderId="125" applyNumberFormat="0" applyAlignment="0" applyProtection="0"/>
    <xf numFmtId="0" fontId="87" fillId="84" borderId="128" applyNumberFormat="0" applyFont="0" applyAlignment="0" applyProtection="0"/>
    <xf numFmtId="0" fontId="91" fillId="81" borderId="125" applyNumberFormat="0" applyAlignment="0" applyProtection="0"/>
    <xf numFmtId="0" fontId="101" fillId="68" borderId="126" applyNumberFormat="0" applyAlignment="0" applyProtection="0"/>
    <xf numFmtId="0" fontId="77" fillId="59" borderId="129">
      <alignment horizontal="right" vertical="center"/>
    </xf>
    <xf numFmtId="0" fontId="91" fillId="81" borderId="125" applyNumberFormat="0" applyAlignment="0" applyProtection="0"/>
    <xf numFmtId="0" fontId="103" fillId="0" borderId="127" applyNumberFormat="0" applyFill="0" applyAlignment="0" applyProtection="0"/>
    <xf numFmtId="0" fontId="87" fillId="84" borderId="128" applyNumberFormat="0" applyFont="0" applyAlignment="0" applyProtection="0"/>
    <xf numFmtId="4" fontId="77" fillId="58" borderId="129">
      <alignment horizontal="right" vertical="center"/>
    </xf>
    <xf numFmtId="0" fontId="92" fillId="81" borderId="125" applyNumberFormat="0" applyAlignment="0" applyProtection="0"/>
    <xf numFmtId="4" fontId="77" fillId="58" borderId="129">
      <alignment horizontal="right" vertical="center"/>
    </xf>
    <xf numFmtId="0" fontId="104" fillId="0" borderId="127" applyNumberFormat="0" applyFill="0" applyAlignment="0" applyProtection="0"/>
    <xf numFmtId="0" fontId="92"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101" fillId="68" borderId="126" applyNumberFormat="0" applyAlignment="0" applyProtection="0"/>
    <xf numFmtId="0" fontId="10" fillId="84" borderId="128" applyNumberFormat="0" applyFont="0" applyAlignment="0" applyProtection="0"/>
    <xf numFmtId="4" fontId="77" fillId="59" borderId="129">
      <alignment horizontal="right" vertical="center"/>
    </xf>
    <xf numFmtId="0" fontId="104" fillId="0" borderId="127" applyNumberFormat="0" applyFill="0" applyAlignment="0" applyProtection="0"/>
    <xf numFmtId="0" fontId="92" fillId="81" borderId="125" applyNumberFormat="0" applyAlignment="0" applyProtection="0"/>
    <xf numFmtId="0" fontId="104" fillId="0" borderId="127" applyNumberFormat="0" applyFill="0" applyAlignment="0" applyProtection="0"/>
    <xf numFmtId="4" fontId="77" fillId="58" borderId="129">
      <alignment horizontal="right" vertical="center"/>
    </xf>
    <xf numFmtId="0" fontId="96" fillId="81"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96"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91" fillId="81" borderId="125" applyNumberFormat="0" applyAlignment="0" applyProtection="0"/>
    <xf numFmtId="0" fontId="77" fillId="59" borderId="129">
      <alignment horizontal="right" vertical="center"/>
    </xf>
    <xf numFmtId="0" fontId="96" fillId="81" borderId="126" applyNumberFormat="0" applyAlignment="0" applyProtection="0"/>
    <xf numFmtId="0" fontId="95" fillId="81"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91"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91" fillId="81" borderId="125" applyNumberFormat="0" applyAlignment="0" applyProtection="0"/>
    <xf numFmtId="0" fontId="10" fillId="84" borderId="128" applyNumberFormat="0" applyFont="0" applyAlignment="0" applyProtection="0"/>
    <xf numFmtId="0" fontId="96" fillId="81" borderId="126" applyNumberFormat="0" applyAlignment="0" applyProtection="0"/>
    <xf numFmtId="0" fontId="10" fillId="84" borderId="128" applyNumberFormat="0" applyFont="0" applyAlignment="0" applyProtection="0"/>
    <xf numFmtId="0" fontId="102" fillId="68" borderId="126" applyNumberFormat="0" applyAlignment="0" applyProtection="0"/>
    <xf numFmtId="0" fontId="91" fillId="81" borderId="125" applyNumberFormat="0" applyAlignment="0" applyProtection="0"/>
    <xf numFmtId="0" fontId="92" fillId="81" borderId="125" applyNumberFormat="0" applyAlignment="0" applyProtection="0"/>
    <xf numFmtId="0" fontId="10" fillId="84" borderId="128" applyNumberFormat="0" applyFont="0" applyAlignment="0" applyProtection="0"/>
    <xf numFmtId="0" fontId="104" fillId="0" borderId="127" applyNumberFormat="0" applyFill="0" applyAlignment="0" applyProtection="0"/>
    <xf numFmtId="0" fontId="77" fillId="59" borderId="129">
      <alignment horizontal="right" vertical="center"/>
    </xf>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91" fillId="81" borderId="125" applyNumberFormat="0" applyAlignment="0" applyProtection="0"/>
    <xf numFmtId="0" fontId="95" fillId="81" borderId="126" applyNumberFormat="0" applyAlignment="0" applyProtection="0"/>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171" fontId="47" fillId="62" borderId="129" applyNumberFormat="0" applyFont="0" applyBorder="0" applyAlignment="0" applyProtection="0">
      <alignment horizontal="right" vertical="center"/>
    </xf>
    <xf numFmtId="0" fontId="77" fillId="59" borderId="129">
      <alignment horizontal="right" vertical="center"/>
    </xf>
    <xf numFmtId="0" fontId="92" fillId="81" borderId="125" applyNumberFormat="0" applyAlignment="0" applyProtection="0"/>
    <xf numFmtId="0" fontId="96" fillId="81"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96" fillId="81" borderId="126" applyNumberFormat="0" applyAlignment="0" applyProtection="0"/>
    <xf numFmtId="0" fontId="91" fillId="81" borderId="125"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78" fillId="58" borderId="129">
      <alignment horizontal="right" vertical="center"/>
    </xf>
    <xf numFmtId="0" fontId="91" fillId="81" borderId="125" applyNumberFormat="0" applyAlignment="0" applyProtection="0"/>
    <xf numFmtId="4" fontId="77" fillId="59" borderId="129">
      <alignment horizontal="right" vertical="center"/>
    </xf>
    <xf numFmtId="0" fontId="92" fillId="81" borderId="125" applyNumberFormat="0" applyAlignment="0" applyProtection="0"/>
    <xf numFmtId="0" fontId="92" fillId="81" borderId="125" applyNumberFormat="0" applyAlignment="0" applyProtection="0"/>
    <xf numFmtId="0" fontId="91" fillId="81" borderId="125" applyNumberFormat="0" applyAlignment="0" applyProtection="0"/>
    <xf numFmtId="0" fontId="102" fillId="68" borderId="126" applyNumberFormat="0" applyAlignment="0" applyProtection="0"/>
    <xf numFmtId="4" fontId="77" fillId="59" borderId="129">
      <alignment horizontal="right" vertical="center"/>
    </xf>
    <xf numFmtId="0" fontId="102" fillId="68" borderId="126" applyNumberFormat="0" applyAlignment="0" applyProtection="0"/>
    <xf numFmtId="0" fontId="102" fillId="68" borderId="126" applyNumberFormat="0" applyAlignment="0" applyProtection="0"/>
    <xf numFmtId="0" fontId="95" fillId="81" borderId="126" applyNumberFormat="0" applyAlignment="0" applyProtection="0"/>
    <xf numFmtId="0" fontId="102" fillId="68" borderId="126" applyNumberFormat="0" applyAlignment="0" applyProtection="0"/>
    <xf numFmtId="0" fontId="104" fillId="0" borderId="127" applyNumberFormat="0" applyFill="0" applyAlignment="0" applyProtection="0"/>
    <xf numFmtId="0" fontId="103" fillId="0" borderId="127" applyNumberFormat="0" applyFill="0" applyAlignment="0" applyProtection="0"/>
    <xf numFmtId="0" fontId="87" fillId="84" borderId="128" applyNumberFormat="0" applyFont="0" applyAlignment="0" applyProtection="0"/>
    <xf numFmtId="0" fontId="95" fillId="81" borderId="126" applyNumberFormat="0" applyAlignment="0" applyProtection="0"/>
    <xf numFmtId="0" fontId="102" fillId="68" borderId="126" applyNumberFormat="0" applyAlignment="0" applyProtection="0"/>
    <xf numFmtId="0" fontId="92" fillId="81" borderId="125" applyNumberFormat="0" applyAlignment="0" applyProtection="0"/>
    <xf numFmtId="0" fontId="102" fillId="68" borderId="126" applyNumberFormat="0" applyAlignment="0" applyProtection="0"/>
    <xf numFmtId="0" fontId="101" fillId="68" borderId="126" applyNumberFormat="0" applyAlignment="0" applyProtection="0"/>
    <xf numFmtId="4" fontId="78" fillId="58" borderId="129">
      <alignment horizontal="right" vertical="center"/>
    </xf>
    <xf numFmtId="0" fontId="91" fillId="81" borderId="125" applyNumberFormat="0" applyAlignment="0" applyProtection="0"/>
    <xf numFmtId="0" fontId="101" fillId="68"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102" fillId="68" borderId="126" applyNumberFormat="0" applyAlignment="0" applyProtection="0"/>
    <xf numFmtId="0" fontId="95" fillId="81" borderId="126" applyNumberFormat="0" applyAlignment="0" applyProtection="0"/>
    <xf numFmtId="0" fontId="87" fillId="84" borderId="128" applyNumberFormat="0" applyFont="0" applyAlignment="0" applyProtection="0"/>
    <xf numFmtId="0" fontId="95" fillId="81" borderId="126" applyNumberFormat="0" applyAlignment="0" applyProtection="0"/>
    <xf numFmtId="0" fontId="96" fillId="81" borderId="126" applyNumberFormat="0" applyAlignment="0" applyProtection="0"/>
    <xf numFmtId="0" fontId="95" fillId="81" borderId="126" applyNumberFormat="0" applyAlignment="0" applyProtection="0"/>
    <xf numFmtId="0" fontId="103" fillId="0" borderId="127" applyNumberFormat="0" applyFill="0" applyAlignment="0" applyProtection="0"/>
    <xf numFmtId="0" fontId="87" fillId="84" borderId="128" applyNumberFormat="0" applyFont="0" applyAlignment="0" applyProtection="0"/>
    <xf numFmtId="0" fontId="92" fillId="81" borderId="125" applyNumberFormat="0" applyAlignment="0" applyProtection="0"/>
    <xf numFmtId="0" fontId="96" fillId="81" borderId="126" applyNumberFormat="0" applyAlignment="0" applyProtection="0"/>
    <xf numFmtId="0" fontId="102" fillId="68" borderId="126" applyNumberFormat="0" applyAlignment="0" applyProtection="0"/>
    <xf numFmtId="0" fontId="92" fillId="81" borderId="125" applyNumberFormat="0" applyAlignment="0" applyProtection="0"/>
    <xf numFmtId="0" fontId="101" fillId="68" borderId="126" applyNumberFormat="0" applyAlignment="0" applyProtection="0"/>
    <xf numFmtId="0" fontId="78" fillId="58" borderId="129">
      <alignment horizontal="right" vertical="center"/>
    </xf>
    <xf numFmtId="0" fontId="87" fillId="84" borderId="128" applyNumberFormat="0" applyFont="0" applyAlignment="0" applyProtection="0"/>
    <xf numFmtId="0" fontId="87" fillId="84" borderId="128" applyNumberFormat="0" applyFont="0" applyAlignment="0" applyProtection="0"/>
    <xf numFmtId="4" fontId="77" fillId="58" borderId="129">
      <alignment horizontal="right" vertical="center"/>
    </xf>
    <xf numFmtId="0" fontId="87" fillId="84" borderId="128" applyNumberFormat="0" applyFont="0" applyAlignment="0" applyProtection="0"/>
    <xf numFmtId="4" fontId="78" fillId="58" borderId="129">
      <alignment horizontal="right" vertical="center"/>
    </xf>
    <xf numFmtId="0" fontId="96" fillId="81" borderId="126" applyNumberFormat="0" applyAlignment="0" applyProtection="0"/>
    <xf numFmtId="0" fontId="87" fillId="84" borderId="128" applyNumberFormat="0" applyFont="0" applyAlignment="0" applyProtection="0"/>
    <xf numFmtId="4" fontId="77" fillId="58" borderId="129">
      <alignment horizontal="right" vertical="center"/>
    </xf>
    <xf numFmtId="0" fontId="96" fillId="81" borderId="126" applyNumberFormat="0" applyAlignment="0" applyProtection="0"/>
    <xf numFmtId="0" fontId="102" fillId="68" borderId="126" applyNumberFormat="0" applyAlignment="0" applyProtection="0"/>
    <xf numFmtId="4" fontId="77" fillId="59" borderId="129">
      <alignment horizontal="right" vertical="center"/>
    </xf>
    <xf numFmtId="0" fontId="103" fillId="0" borderId="127" applyNumberFormat="0" applyFill="0" applyAlignment="0" applyProtection="0"/>
    <xf numFmtId="0" fontId="103" fillId="0" borderId="127" applyNumberFormat="0" applyFill="0" applyAlignment="0" applyProtection="0"/>
    <xf numFmtId="0" fontId="78" fillId="58" borderId="129">
      <alignment horizontal="right" vertical="center"/>
    </xf>
    <xf numFmtId="0" fontId="78" fillId="58" borderId="129">
      <alignment horizontal="right" vertical="center"/>
    </xf>
    <xf numFmtId="0" fontId="102" fillId="68" borderId="126" applyNumberFormat="0" applyAlignment="0" applyProtection="0"/>
    <xf numFmtId="0" fontId="102" fillId="68" borderId="126" applyNumberFormat="0" applyAlignment="0" applyProtection="0"/>
    <xf numFmtId="0" fontId="92" fillId="81" borderId="125" applyNumberFormat="0" applyAlignment="0" applyProtection="0"/>
    <xf numFmtId="0" fontId="102" fillId="68" borderId="126" applyNumberFormat="0" applyAlignment="0" applyProtection="0"/>
    <xf numFmtId="4" fontId="47" fillId="0" borderId="129">
      <alignment horizontal="right" vertical="center"/>
    </xf>
    <xf numFmtId="4" fontId="47" fillId="0" borderId="129" applyFill="0" applyBorder="0" applyProtection="0">
      <alignment horizontal="right" vertical="center"/>
    </xf>
    <xf numFmtId="0" fontId="95" fillId="81" borderId="126" applyNumberFormat="0" applyAlignment="0" applyProtection="0"/>
    <xf numFmtId="0" fontId="96" fillId="81" borderId="126" applyNumberFormat="0" applyAlignment="0" applyProtection="0"/>
    <xf numFmtId="0" fontId="101" fillId="68" borderId="126" applyNumberFormat="0" applyAlignment="0" applyProtection="0"/>
    <xf numFmtId="0" fontId="102" fillId="68" borderId="126" applyNumberFormat="0" applyAlignment="0" applyProtection="0"/>
    <xf numFmtId="0" fontId="103" fillId="0" borderId="127" applyNumberFormat="0" applyFill="0" applyAlignment="0" applyProtection="0"/>
    <xf numFmtId="0" fontId="102" fillId="68" borderId="126" applyNumberFormat="0" applyAlignment="0" applyProtection="0"/>
    <xf numFmtId="0" fontId="103" fillId="0" borderId="127" applyNumberFormat="0" applyFill="0" applyAlignment="0" applyProtection="0"/>
    <xf numFmtId="4" fontId="78" fillId="58" borderId="129">
      <alignment horizontal="right" vertical="center"/>
    </xf>
    <xf numFmtId="0" fontId="92" fillId="81" borderId="125" applyNumberFormat="0" applyAlignment="0" applyProtection="0"/>
    <xf numFmtId="0" fontId="102" fillId="68" borderId="126" applyNumberFormat="0" applyAlignment="0" applyProtection="0"/>
    <xf numFmtId="0" fontId="95" fillId="81" borderId="126" applyNumberFormat="0" applyAlignment="0" applyProtection="0"/>
    <xf numFmtId="49" fontId="47" fillId="0" borderId="129" applyNumberFormat="0" applyFont="0" applyFill="0" applyBorder="0" applyProtection="0">
      <alignment horizontal="left" vertical="center" indent="2"/>
    </xf>
    <xf numFmtId="0" fontId="103" fillId="0" borderId="127" applyNumberFormat="0" applyFill="0" applyAlignment="0" applyProtection="0"/>
    <xf numFmtId="0" fontId="91" fillId="81" borderId="125" applyNumberFormat="0" applyAlignment="0" applyProtection="0"/>
    <xf numFmtId="0" fontId="101" fillId="68" borderId="126" applyNumberFormat="0" applyAlignment="0" applyProtection="0"/>
    <xf numFmtId="0" fontId="91"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2" fillId="68" borderId="126" applyNumberFormat="0" applyAlignment="0" applyProtection="0"/>
    <xf numFmtId="0" fontId="91" fillId="81" borderId="125" applyNumberFormat="0" applyAlignment="0" applyProtection="0"/>
    <xf numFmtId="4" fontId="77" fillId="59" borderId="129">
      <alignment horizontal="right" vertical="center"/>
    </xf>
    <xf numFmtId="0" fontId="95"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78" fillId="58" borderId="129">
      <alignment horizontal="right" vertical="center"/>
    </xf>
    <xf numFmtId="0" fontId="96" fillId="81" borderId="126" applyNumberFormat="0" applyAlignment="0" applyProtection="0"/>
    <xf numFmtId="0" fontId="104" fillId="0" borderId="127" applyNumberFormat="0" applyFill="0" applyAlignment="0" applyProtection="0"/>
    <xf numFmtId="0" fontId="10" fillId="84" borderId="128" applyNumberFormat="0" applyFont="0" applyAlignment="0" applyProtection="0"/>
    <xf numFmtId="0" fontId="87" fillId="84" borderId="128" applyNumberFormat="0" applyFont="0" applyAlignment="0" applyProtection="0"/>
    <xf numFmtId="0" fontId="103" fillId="0" borderId="127" applyNumberFormat="0" applyFill="0" applyAlignment="0" applyProtection="0"/>
    <xf numFmtId="0" fontId="101" fillId="68" borderId="126"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 fillId="84" borderId="128" applyNumberFormat="0" applyFont="0" applyAlignment="0" applyProtection="0"/>
    <xf numFmtId="0" fontId="95" fillId="81" borderId="126" applyNumberFormat="0" applyAlignment="0" applyProtection="0"/>
    <xf numFmtId="0" fontId="95" fillId="81" borderId="126" applyNumberFormat="0" applyAlignment="0" applyProtection="0"/>
    <xf numFmtId="4" fontId="78" fillId="58" borderId="129">
      <alignment horizontal="right" vertical="center"/>
    </xf>
    <xf numFmtId="0" fontId="92" fillId="81" borderId="125" applyNumberFormat="0" applyAlignment="0" applyProtection="0"/>
    <xf numFmtId="0" fontId="87" fillId="84" borderId="128" applyNumberFormat="0" applyFont="0" applyAlignment="0" applyProtection="0"/>
    <xf numFmtId="0" fontId="87" fillId="84" borderId="128" applyNumberFormat="0" applyFont="0" applyAlignment="0" applyProtection="0"/>
    <xf numFmtId="0" fontId="104" fillId="0" borderId="127" applyNumberFormat="0" applyFill="0" applyAlignment="0" applyProtection="0"/>
    <xf numFmtId="0" fontId="87" fillId="84" borderId="128" applyNumberFormat="0" applyFont="0" applyAlignment="0" applyProtection="0"/>
    <xf numFmtId="0" fontId="91" fillId="81" borderId="125" applyNumberFormat="0" applyAlignment="0" applyProtection="0"/>
    <xf numFmtId="0" fontId="91" fillId="81" borderId="125" applyNumberFormat="0" applyAlignment="0" applyProtection="0"/>
    <xf numFmtId="0" fontId="10" fillId="84" borderId="128" applyNumberFormat="0" applyFont="0" applyAlignment="0" applyProtection="0"/>
    <xf numFmtId="0" fontId="103" fillId="0" borderId="127" applyNumberFormat="0" applyFill="0" applyAlignment="0" applyProtection="0"/>
    <xf numFmtId="0" fontId="92" fillId="81" borderId="125" applyNumberFormat="0" applyAlignment="0" applyProtection="0"/>
    <xf numFmtId="0" fontId="91" fillId="81" borderId="125" applyNumberFormat="0" applyAlignment="0" applyProtection="0"/>
    <xf numFmtId="0" fontId="87" fillId="84" borderId="128" applyNumberFormat="0" applyFont="0" applyAlignment="0" applyProtection="0"/>
    <xf numFmtId="0" fontId="95" fillId="81" borderId="126"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96" fillId="81" borderId="126" applyNumberFormat="0" applyAlignment="0" applyProtection="0"/>
    <xf numFmtId="0" fontId="104" fillId="0" borderId="127" applyNumberFormat="0" applyFill="0" applyAlignment="0" applyProtection="0"/>
    <xf numFmtId="0" fontId="95" fillId="81" borderId="126" applyNumberFormat="0" applyAlignment="0" applyProtection="0"/>
    <xf numFmtId="0" fontId="10" fillId="84" borderId="128" applyNumberFormat="0" applyFont="0" applyAlignment="0" applyProtection="0"/>
    <xf numFmtId="0" fontId="96" fillId="81" borderId="126" applyNumberFormat="0" applyAlignment="0" applyProtection="0"/>
    <xf numFmtId="0" fontId="103" fillId="0" borderId="127" applyNumberFormat="0" applyFill="0" applyAlignment="0" applyProtection="0"/>
    <xf numFmtId="0" fontId="77" fillId="58" borderId="129">
      <alignment horizontal="right" vertical="center"/>
    </xf>
    <xf numFmtId="0" fontId="95" fillId="81" borderId="126" applyNumberFormat="0" applyAlignment="0" applyProtection="0"/>
    <xf numFmtId="0" fontId="96" fillId="81" borderId="126" applyNumberFormat="0" applyAlignment="0" applyProtection="0"/>
    <xf numFmtId="0" fontId="96" fillId="81" borderId="126" applyNumberFormat="0" applyAlignment="0" applyProtection="0"/>
    <xf numFmtId="0" fontId="92" fillId="81" borderId="125" applyNumberFormat="0" applyAlignment="0" applyProtection="0"/>
    <xf numFmtId="0" fontId="102" fillId="68" borderId="126" applyNumberFormat="0" applyAlignment="0" applyProtection="0"/>
    <xf numFmtId="4" fontId="77" fillId="59" borderId="129">
      <alignment horizontal="right" vertical="center"/>
    </xf>
    <xf numFmtId="171" fontId="47" fillId="62" borderId="129" applyNumberFormat="0" applyFont="0" applyBorder="0" applyAlignment="0" applyProtection="0">
      <alignment horizontal="right" vertical="center"/>
    </xf>
    <xf numFmtId="0" fontId="92" fillId="81" borderId="125" applyNumberFormat="0" applyAlignment="0" applyProtection="0"/>
    <xf numFmtId="0" fontId="102" fillId="68" borderId="126" applyNumberFormat="0" applyAlignment="0" applyProtection="0"/>
    <xf numFmtId="0" fontId="77" fillId="58" borderId="129">
      <alignment horizontal="right" vertical="center"/>
    </xf>
    <xf numFmtId="0" fontId="78" fillId="58" borderId="129">
      <alignment horizontal="right" vertical="center"/>
    </xf>
    <xf numFmtId="49" fontId="47" fillId="0" borderId="129" applyNumberFormat="0" applyFont="0" applyFill="0" applyBorder="0" applyProtection="0">
      <alignment horizontal="left" vertical="center" indent="2"/>
    </xf>
    <xf numFmtId="0" fontId="102" fillId="68" borderId="126" applyNumberFormat="0" applyAlignment="0" applyProtection="0"/>
    <xf numFmtId="4" fontId="47" fillId="0" borderId="129" applyFill="0" applyBorder="0" applyProtection="0">
      <alignment horizontal="right" vertical="center"/>
    </xf>
    <xf numFmtId="0" fontId="96" fillId="81" borderId="126" applyNumberFormat="0" applyAlignment="0" applyProtection="0"/>
    <xf numFmtId="0" fontId="102" fillId="68" borderId="126" applyNumberFormat="0" applyAlignment="0" applyProtection="0"/>
    <xf numFmtId="0" fontId="10" fillId="84" borderId="128" applyNumberFormat="0" applyFont="0" applyAlignment="0" applyProtection="0"/>
    <xf numFmtId="0" fontId="101" fillId="68" borderId="126" applyNumberFormat="0" applyAlignment="0" applyProtection="0"/>
    <xf numFmtId="4" fontId="78" fillId="58" borderId="129">
      <alignment horizontal="right" vertical="center"/>
    </xf>
    <xf numFmtId="0" fontId="102" fillId="68" borderId="126" applyNumberFormat="0" applyAlignment="0" applyProtection="0"/>
    <xf numFmtId="0" fontId="92" fillId="81" borderId="125" applyNumberFormat="0" applyAlignment="0" applyProtection="0"/>
    <xf numFmtId="49" fontId="47" fillId="0" borderId="129" applyNumberFormat="0" applyFont="0" applyFill="0" applyBorder="0" applyProtection="0">
      <alignment horizontal="left" vertical="center" indent="2"/>
    </xf>
    <xf numFmtId="0" fontId="96" fillId="81" borderId="126" applyNumberFormat="0" applyAlignment="0" applyProtection="0"/>
    <xf numFmtId="0" fontId="102" fillId="68" borderId="126" applyNumberFormat="0" applyAlignment="0" applyProtection="0"/>
    <xf numFmtId="0" fontId="102" fillId="68" borderId="126" applyNumberFormat="0" applyAlignment="0" applyProtection="0"/>
    <xf numFmtId="0" fontId="91" fillId="81" borderId="125" applyNumberFormat="0" applyAlignment="0" applyProtection="0"/>
    <xf numFmtId="0" fontId="96" fillId="81"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91" fillId="81" borderId="125" applyNumberFormat="0" applyAlignment="0" applyProtection="0"/>
    <xf numFmtId="4" fontId="77" fillId="58" borderId="129">
      <alignment horizontal="right" vertical="center"/>
    </xf>
    <xf numFmtId="0" fontId="96" fillId="81" borderId="126" applyNumberFormat="0" applyAlignment="0" applyProtection="0"/>
    <xf numFmtId="0" fontId="95"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92" fillId="81" borderId="125" applyNumberFormat="0" applyAlignment="0" applyProtection="0"/>
    <xf numFmtId="0" fontId="91" fillId="81" borderId="125" applyNumberFormat="0" applyAlignment="0" applyProtection="0"/>
    <xf numFmtId="0" fontId="104" fillId="0" borderId="127" applyNumberFormat="0" applyFill="0" applyAlignment="0" applyProtection="0"/>
    <xf numFmtId="0" fontId="101" fillId="68" borderId="126" applyNumberFormat="0" applyAlignment="0" applyProtection="0"/>
    <xf numFmtId="0" fontId="102" fillId="68" borderId="126" applyNumberFormat="0" applyAlignment="0" applyProtection="0"/>
    <xf numFmtId="0" fontId="101" fillId="68" borderId="126" applyNumberFormat="0" applyAlignment="0" applyProtection="0"/>
    <xf numFmtId="0" fontId="91" fillId="81" borderId="125" applyNumberFormat="0" applyAlignment="0" applyProtection="0"/>
    <xf numFmtId="0" fontId="91" fillId="81" borderId="125" applyNumberFormat="0" applyAlignment="0" applyProtection="0"/>
    <xf numFmtId="4" fontId="77" fillId="58" borderId="129">
      <alignment horizontal="right" vertical="center"/>
    </xf>
    <xf numFmtId="0" fontId="102" fillId="68" borderId="126" applyNumberFormat="0" applyAlignment="0" applyProtection="0"/>
    <xf numFmtId="49" fontId="47" fillId="0" borderId="129" applyNumberFormat="0" applyFont="0" applyFill="0" applyBorder="0" applyProtection="0">
      <alignment horizontal="left" vertical="center" indent="2"/>
    </xf>
    <xf numFmtId="0" fontId="77" fillId="58" borderId="129">
      <alignment horizontal="right" vertical="center"/>
    </xf>
    <xf numFmtId="0" fontId="96" fillId="81" borderId="126" applyNumberFormat="0" applyAlignment="0" applyProtection="0"/>
    <xf numFmtId="0" fontId="102" fillId="68" borderId="126" applyNumberFormat="0" applyAlignment="0" applyProtection="0"/>
    <xf numFmtId="0" fontId="96" fillId="81" borderId="126" applyNumberFormat="0" applyAlignment="0" applyProtection="0"/>
    <xf numFmtId="4" fontId="78" fillId="58" borderId="129">
      <alignment horizontal="right" vertical="center"/>
    </xf>
    <xf numFmtId="0" fontId="102" fillId="68" borderId="126" applyNumberFormat="0" applyAlignment="0" applyProtection="0"/>
    <xf numFmtId="0" fontId="104" fillId="0" borderId="127" applyNumberFormat="0" applyFill="0" applyAlignment="0" applyProtection="0"/>
    <xf numFmtId="0" fontId="91" fillId="81" borderId="125" applyNumberFormat="0" applyAlignment="0" applyProtection="0"/>
    <xf numFmtId="0" fontId="77" fillId="58" borderId="129">
      <alignment horizontal="right" vertical="center"/>
    </xf>
    <xf numFmtId="0" fontId="95" fillId="81"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95"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102"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96" fillId="81" borderId="126" applyNumberFormat="0" applyAlignment="0" applyProtection="0"/>
    <xf numFmtId="0" fontId="77" fillId="59" borderId="129">
      <alignment horizontal="right" vertical="center"/>
    </xf>
    <xf numFmtId="0" fontId="78" fillId="58" borderId="129">
      <alignment horizontal="right" vertical="center"/>
    </xf>
    <xf numFmtId="0" fontId="95" fillId="81" borderId="126" applyNumberFormat="0" applyAlignment="0" applyProtection="0"/>
    <xf numFmtId="0" fontId="103" fillId="0" borderId="127" applyNumberFormat="0" applyFill="0" applyAlignment="0" applyProtection="0"/>
    <xf numFmtId="4" fontId="77" fillId="58" borderId="129">
      <alignment horizontal="right" vertical="center"/>
    </xf>
    <xf numFmtId="0" fontId="102" fillId="68" borderId="126" applyNumberFormat="0" applyAlignment="0" applyProtection="0"/>
    <xf numFmtId="0" fontId="102" fillId="68" borderId="126" applyNumberFormat="0" applyAlignment="0" applyProtection="0"/>
    <xf numFmtId="0" fontId="10" fillId="84" borderId="128" applyNumberFormat="0" applyFont="0" applyAlignment="0" applyProtection="0"/>
    <xf numFmtId="0" fontId="102" fillId="68" borderId="126" applyNumberFormat="0" applyAlignment="0" applyProtection="0"/>
    <xf numFmtId="0" fontId="104" fillId="0" borderId="127" applyNumberFormat="0" applyFill="0" applyAlignment="0" applyProtection="0"/>
    <xf numFmtId="0" fontId="101" fillId="68" borderId="126" applyNumberFormat="0" applyAlignment="0" applyProtection="0"/>
    <xf numFmtId="0" fontId="96" fillId="81" borderId="126" applyNumberFormat="0" applyAlignment="0" applyProtection="0"/>
    <xf numFmtId="0" fontId="102" fillId="68" borderId="126" applyNumberFormat="0" applyAlignment="0" applyProtection="0"/>
    <xf numFmtId="0" fontId="92" fillId="81" borderId="125" applyNumberFormat="0" applyAlignment="0" applyProtection="0"/>
    <xf numFmtId="0" fontId="104" fillId="0" borderId="127" applyNumberFormat="0" applyFill="0" applyAlignment="0" applyProtection="0"/>
    <xf numFmtId="0" fontId="104" fillId="0" borderId="127" applyNumberFormat="0" applyFill="0" applyAlignment="0" applyProtection="0"/>
    <xf numFmtId="0" fontId="101" fillId="68" borderId="126" applyNumberFormat="0" applyAlignment="0" applyProtection="0"/>
    <xf numFmtId="49" fontId="47" fillId="0" borderId="129" applyNumberFormat="0" applyFont="0" applyFill="0" applyBorder="0" applyProtection="0">
      <alignment horizontal="left" vertical="center" indent="2"/>
    </xf>
    <xf numFmtId="0" fontId="103" fillId="0" borderId="127" applyNumberFormat="0" applyFill="0" applyAlignment="0" applyProtection="0"/>
    <xf numFmtId="0" fontId="102" fillId="68" borderId="126" applyNumberFormat="0" applyAlignment="0" applyProtection="0"/>
    <xf numFmtId="0" fontId="102" fillId="68" borderId="126" applyNumberFormat="0" applyAlignment="0" applyProtection="0"/>
    <xf numFmtId="0" fontId="96" fillId="81" borderId="126" applyNumberFormat="0" applyAlignment="0" applyProtection="0"/>
    <xf numFmtId="4" fontId="78" fillId="58" borderId="129">
      <alignment horizontal="right" vertical="center"/>
    </xf>
    <xf numFmtId="0" fontId="104" fillId="0" borderId="127" applyNumberFormat="0" applyFill="0" applyAlignment="0" applyProtection="0"/>
    <xf numFmtId="4" fontId="78" fillId="58" borderId="129">
      <alignment horizontal="right" vertical="center"/>
    </xf>
    <xf numFmtId="4" fontId="77" fillId="59" borderId="129">
      <alignment horizontal="right" vertical="center"/>
    </xf>
    <xf numFmtId="0" fontId="102" fillId="68" borderId="126" applyNumberFormat="0" applyAlignment="0" applyProtection="0"/>
    <xf numFmtId="0" fontId="87" fillId="84" borderId="128" applyNumberFormat="0" applyFont="0" applyAlignment="0" applyProtection="0"/>
    <xf numFmtId="0" fontId="101" fillId="68" borderId="126" applyNumberFormat="0" applyAlignment="0" applyProtection="0"/>
    <xf numFmtId="4" fontId="78" fillId="58" borderId="129">
      <alignment horizontal="right" vertical="center"/>
    </xf>
    <xf numFmtId="0" fontId="92" fillId="81" borderId="125" applyNumberFormat="0" applyAlignment="0" applyProtection="0"/>
    <xf numFmtId="0" fontId="103" fillId="0" borderId="127" applyNumberFormat="0" applyFill="0" applyAlignment="0" applyProtection="0"/>
    <xf numFmtId="0" fontId="92" fillId="81" borderId="125" applyNumberFormat="0" applyAlignment="0" applyProtection="0"/>
    <xf numFmtId="0" fontId="87" fillId="84" borderId="128" applyNumberFormat="0" applyFont="0" applyAlignment="0" applyProtection="0"/>
    <xf numFmtId="0" fontId="103"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104" fillId="0" borderId="127" applyNumberFormat="0" applyFill="0" applyAlignment="0" applyProtection="0"/>
    <xf numFmtId="0" fontId="96" fillId="81" borderId="126" applyNumberFormat="0" applyAlignment="0" applyProtection="0"/>
    <xf numFmtId="0" fontId="78" fillId="58" borderId="129">
      <alignment horizontal="right" vertical="center"/>
    </xf>
    <xf numFmtId="0" fontId="96" fillId="81" borderId="126" applyNumberFormat="0" applyAlignment="0" applyProtection="0"/>
    <xf numFmtId="0" fontId="102" fillId="68" borderId="126" applyNumberFormat="0" applyAlignment="0" applyProtection="0"/>
    <xf numFmtId="0" fontId="95"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92" fillId="81" borderId="125" applyNumberFormat="0" applyAlignment="0" applyProtection="0"/>
    <xf numFmtId="0" fontId="96" fillId="81" borderId="126" applyNumberFormat="0" applyAlignment="0" applyProtection="0"/>
    <xf numFmtId="0" fontId="104" fillId="0" borderId="127" applyNumberFormat="0" applyFill="0" applyAlignment="0" applyProtection="0"/>
    <xf numFmtId="0" fontId="95" fillId="81" borderId="126" applyNumberFormat="0" applyAlignment="0" applyProtection="0"/>
    <xf numFmtId="4" fontId="77" fillId="58" borderId="129">
      <alignment horizontal="right" vertical="center"/>
    </xf>
    <xf numFmtId="0" fontId="47" fillId="61" borderId="129"/>
    <xf numFmtId="0" fontId="104" fillId="0" borderId="127" applyNumberFormat="0" applyFill="0" applyAlignment="0" applyProtection="0"/>
    <xf numFmtId="0" fontId="102" fillId="68" borderId="126" applyNumberFormat="0" applyAlignment="0" applyProtection="0"/>
    <xf numFmtId="0" fontId="92" fillId="81" borderId="125" applyNumberFormat="0" applyAlignment="0" applyProtection="0"/>
    <xf numFmtId="0" fontId="103" fillId="0" borderId="127" applyNumberFormat="0" applyFill="0" applyAlignment="0" applyProtection="0"/>
    <xf numFmtId="0" fontId="91" fillId="81" borderId="125" applyNumberFormat="0" applyAlignment="0" applyProtection="0"/>
    <xf numFmtId="0" fontId="95" fillId="81" borderId="126" applyNumberFormat="0" applyAlignment="0" applyProtection="0"/>
    <xf numFmtId="0" fontId="87" fillId="84" borderId="128" applyNumberFormat="0" applyFont="0" applyAlignment="0" applyProtection="0"/>
    <xf numFmtId="0" fontId="104" fillId="0" borderId="127" applyNumberFormat="0" applyFill="0" applyAlignment="0" applyProtection="0"/>
    <xf numFmtId="0" fontId="91" fillId="81" borderId="125" applyNumberFormat="0" applyAlignment="0" applyProtection="0"/>
    <xf numFmtId="0" fontId="102" fillId="68" borderId="126" applyNumberFormat="0" applyAlignment="0" applyProtection="0"/>
    <xf numFmtId="0" fontId="92" fillId="81" borderId="125" applyNumberFormat="0" applyAlignment="0" applyProtection="0"/>
    <xf numFmtId="0" fontId="91" fillId="81" borderId="125" applyNumberFormat="0" applyAlignment="0" applyProtection="0"/>
    <xf numFmtId="0" fontId="101" fillId="68" borderId="126" applyNumberFormat="0" applyAlignment="0" applyProtection="0"/>
    <xf numFmtId="0" fontId="87" fillId="84" borderId="128" applyNumberFormat="0" applyFont="0" applyAlignment="0" applyProtection="0"/>
    <xf numFmtId="0" fontId="102" fillId="68" borderId="126" applyNumberFormat="0" applyAlignment="0" applyProtection="0"/>
    <xf numFmtId="0" fontId="87" fillId="84" borderId="128" applyNumberFormat="0" applyFont="0" applyAlignment="0" applyProtection="0"/>
    <xf numFmtId="0" fontId="96" fillId="81" borderId="126" applyNumberFormat="0" applyAlignment="0" applyProtection="0"/>
    <xf numFmtId="0" fontId="92" fillId="81" borderId="125" applyNumberFormat="0" applyAlignment="0" applyProtection="0"/>
    <xf numFmtId="0" fontId="87" fillId="84" borderId="128" applyNumberFormat="0" applyFont="0" applyAlignment="0" applyProtection="0"/>
    <xf numFmtId="4" fontId="78" fillId="58" borderId="129">
      <alignment horizontal="right" vertical="center"/>
    </xf>
    <xf numFmtId="0" fontId="102" fillId="68" borderId="126" applyNumberFormat="0" applyAlignment="0" applyProtection="0"/>
    <xf numFmtId="4" fontId="77" fillId="59" borderId="129">
      <alignment horizontal="right" vertical="center"/>
    </xf>
    <xf numFmtId="4" fontId="77" fillId="59" borderId="129">
      <alignment horizontal="right" vertical="center"/>
    </xf>
    <xf numFmtId="0" fontId="91" fillId="81" borderId="125" applyNumberFormat="0" applyAlignment="0" applyProtection="0"/>
    <xf numFmtId="0" fontId="95" fillId="81" borderId="126" applyNumberFormat="0" applyAlignment="0" applyProtection="0"/>
    <xf numFmtId="4" fontId="47" fillId="0" borderId="129" applyFill="0" applyBorder="0" applyProtection="0">
      <alignment horizontal="right" vertical="center"/>
    </xf>
    <xf numFmtId="0" fontId="91" fillId="81" borderId="125" applyNumberFormat="0" applyAlignment="0" applyProtection="0"/>
    <xf numFmtId="0" fontId="96" fillId="81" borderId="126" applyNumberFormat="0" applyAlignment="0" applyProtection="0"/>
    <xf numFmtId="0" fontId="87" fillId="84" borderId="128" applyNumberFormat="0" applyFont="0" applyAlignment="0" applyProtection="0"/>
    <xf numFmtId="0" fontId="92" fillId="81" borderId="125" applyNumberFormat="0" applyAlignment="0" applyProtection="0"/>
    <xf numFmtId="0" fontId="87" fillId="84" borderId="128" applyNumberFormat="0" applyFont="0" applyAlignment="0" applyProtection="0"/>
    <xf numFmtId="0" fontId="95" fillId="81" borderId="126" applyNumberFormat="0" applyAlignment="0" applyProtection="0"/>
    <xf numFmtId="0" fontId="96" fillId="81" borderId="126" applyNumberFormat="0" applyAlignment="0" applyProtection="0"/>
    <xf numFmtId="0" fontId="104" fillId="0" borderId="127" applyNumberFormat="0" applyFill="0" applyAlignment="0" applyProtection="0"/>
    <xf numFmtId="0" fontId="96" fillId="81" borderId="126" applyNumberFormat="0" applyAlignment="0" applyProtection="0"/>
    <xf numFmtId="0" fontId="102" fillId="68" borderId="126" applyNumberFormat="0" applyAlignment="0" applyProtection="0"/>
    <xf numFmtId="0" fontId="87" fillId="84" borderId="128" applyNumberFormat="0" applyFont="0" applyAlignment="0" applyProtection="0"/>
    <xf numFmtId="0" fontId="96" fillId="81" borderId="126" applyNumberFormat="0" applyAlignment="0" applyProtection="0"/>
    <xf numFmtId="49" fontId="47" fillId="0" borderId="129" applyNumberFormat="0" applyFont="0" applyFill="0" applyBorder="0" applyProtection="0">
      <alignment horizontal="left" vertical="center" indent="2"/>
    </xf>
    <xf numFmtId="0" fontId="102" fillId="68" borderId="126" applyNumberFormat="0" applyAlignment="0" applyProtection="0"/>
    <xf numFmtId="0" fontId="77" fillId="58" borderId="129">
      <alignment horizontal="right" vertical="center"/>
    </xf>
    <xf numFmtId="0" fontId="92" fillId="81" borderId="125" applyNumberFormat="0" applyAlignment="0" applyProtection="0"/>
    <xf numFmtId="0" fontId="102" fillId="68" borderId="126" applyNumberFormat="0" applyAlignment="0" applyProtection="0"/>
    <xf numFmtId="0" fontId="101" fillId="68" borderId="126" applyNumberFormat="0" applyAlignment="0" applyProtection="0"/>
    <xf numFmtId="0" fontId="102" fillId="68" borderId="126" applyNumberFormat="0" applyAlignment="0" applyProtection="0"/>
    <xf numFmtId="0" fontId="77" fillId="59" borderId="129">
      <alignment horizontal="right" vertical="center"/>
    </xf>
    <xf numFmtId="0" fontId="102" fillId="68" borderId="126" applyNumberFormat="0" applyAlignment="0" applyProtection="0"/>
    <xf numFmtId="0" fontId="96" fillId="81" borderId="126" applyNumberFormat="0" applyAlignment="0" applyProtection="0"/>
    <xf numFmtId="0" fontId="77" fillId="58" borderId="129">
      <alignment horizontal="right" vertical="center"/>
    </xf>
    <xf numFmtId="0" fontId="92" fillId="81" borderId="125" applyNumberFormat="0" applyAlignment="0" applyProtection="0"/>
    <xf numFmtId="0" fontId="77" fillId="58" borderId="129">
      <alignment horizontal="right" vertical="center"/>
    </xf>
    <xf numFmtId="0" fontId="101" fillId="68" borderId="126" applyNumberFormat="0" applyAlignment="0" applyProtection="0"/>
    <xf numFmtId="0" fontId="133" fillId="0" borderId="129" applyFill="0" applyBorder="0">
      <alignment vertical="center"/>
    </xf>
    <xf numFmtId="0" fontId="1" fillId="0" borderId="0"/>
    <xf numFmtId="0" fontId="1" fillId="0" borderId="0"/>
  </cellStyleXfs>
  <cellXfs count="497">
    <xf numFmtId="0" fontId="0" fillId="0" borderId="0" xfId="0"/>
    <xf numFmtId="0" fontId="10" fillId="0" borderId="0" xfId="0" applyFont="1"/>
    <xf numFmtId="0" fontId="11" fillId="0" borderId="0" xfId="0" applyFont="1"/>
    <xf numFmtId="0" fontId="0" fillId="0" borderId="0" xfId="0" applyFill="1"/>
    <xf numFmtId="0" fontId="13" fillId="0" borderId="0" xfId="0" applyFont="1"/>
    <xf numFmtId="0" fontId="15" fillId="0" borderId="0" xfId="0" applyFont="1"/>
    <xf numFmtId="0" fontId="10" fillId="0" borderId="0" xfId="0" applyFont="1" applyFill="1"/>
    <xf numFmtId="0" fontId="10" fillId="0" borderId="0" xfId="0" applyFont="1" applyAlignment="1">
      <alignment horizontal="left" vertical="center"/>
    </xf>
    <xf numFmtId="0" fontId="11" fillId="0" borderId="1" xfId="0" applyFont="1" applyBorder="1" applyAlignment="1">
      <alignment vertical="center"/>
    </xf>
    <xf numFmtId="0" fontId="11" fillId="0" borderId="1" xfId="0" applyFont="1" applyBorder="1" applyAlignment="1">
      <alignment vertical="center" wrapText="1"/>
    </xf>
    <xf numFmtId="0" fontId="0" fillId="0" borderId="0" xfId="0" applyAlignment="1">
      <alignment horizontal="center"/>
    </xf>
    <xf numFmtId="0" fontId="12" fillId="0" borderId="0" xfId="0" applyFont="1" applyAlignment="1">
      <alignment wrapText="1"/>
    </xf>
    <xf numFmtId="0" fontId="11" fillId="0" borderId="0" xfId="0" applyFont="1" applyAlignment="1">
      <alignment wrapText="1"/>
    </xf>
    <xf numFmtId="0" fontId="10" fillId="0" borderId="0" xfId="0" applyFont="1" applyFill="1" applyAlignment="1" applyProtection="1">
      <alignment horizontal="left" vertical="center"/>
    </xf>
    <xf numFmtId="0" fontId="12" fillId="0" borderId="0" xfId="0" applyFont="1" applyFill="1" applyAlignment="1" applyProtection="1">
      <alignment wrapText="1"/>
    </xf>
    <xf numFmtId="0" fontId="10" fillId="3" borderId="0" xfId="0" applyFont="1" applyFill="1" applyAlignment="1" applyProtection="1">
      <alignment horizontal="left"/>
      <protection locked="0"/>
    </xf>
    <xf numFmtId="0" fontId="10" fillId="3" borderId="0" xfId="0" applyFont="1" applyFill="1" applyAlignment="1" applyProtection="1">
      <alignment horizontal="center"/>
      <protection locked="0"/>
    </xf>
    <xf numFmtId="0" fontId="12" fillId="0" borderId="0" xfId="0" applyFont="1" applyAlignment="1">
      <alignment horizontal="center" wrapText="1"/>
    </xf>
    <xf numFmtId="0" fontId="12" fillId="0" borderId="0" xfId="0" applyFont="1" applyFill="1" applyAlignment="1" applyProtection="1">
      <alignment horizontal="center" wrapText="1"/>
    </xf>
    <xf numFmtId="0" fontId="16" fillId="0" borderId="0" xfId="0" applyFont="1" applyFill="1" applyAlignment="1" applyProtection="1">
      <alignment horizontal="center" vertical="center"/>
    </xf>
    <xf numFmtId="0" fontId="17" fillId="0" borderId="0" xfId="0" applyFont="1" applyFill="1" applyAlignment="1" applyProtection="1">
      <alignment horizontal="center" wrapText="1"/>
    </xf>
    <xf numFmtId="0" fontId="10" fillId="0" borderId="0" xfId="0" applyFont="1" applyAlignment="1">
      <alignment horizontal="center" wrapText="1"/>
    </xf>
    <xf numFmtId="0" fontId="10" fillId="0" borderId="0" xfId="0" applyFont="1" applyAlignment="1">
      <alignment horizontal="center"/>
    </xf>
    <xf numFmtId="0" fontId="10" fillId="0" borderId="2" xfId="0" applyFont="1" applyBorder="1"/>
    <xf numFmtId="0" fontId="28" fillId="0" borderId="0" xfId="0" applyFont="1"/>
    <xf numFmtId="0" fontId="15" fillId="2" borderId="1" xfId="0" applyFont="1" applyFill="1" applyBorder="1"/>
    <xf numFmtId="0" fontId="11" fillId="0" borderId="0" xfId="0" applyFont="1" applyFill="1" applyAlignment="1">
      <alignment vertical="center" wrapText="1"/>
    </xf>
    <xf numFmtId="0" fontId="11" fillId="0" borderId="3" xfId="0" applyFont="1" applyFill="1" applyBorder="1" applyAlignment="1">
      <alignment vertical="center" wrapText="1"/>
    </xf>
    <xf numFmtId="0" fontId="11" fillId="0" borderId="1" xfId="0" applyFont="1" applyFill="1" applyBorder="1" applyAlignment="1">
      <alignment vertical="center" wrapText="1"/>
    </xf>
    <xf numFmtId="0" fontId="29" fillId="0" borderId="0" xfId="0" applyFont="1"/>
    <xf numFmtId="0" fontId="18" fillId="0" borderId="0" xfId="0" applyFont="1"/>
    <xf numFmtId="0" fontId="10" fillId="0" borderId="0" xfId="0" applyFont="1" applyAlignment="1">
      <alignment horizontal="left"/>
    </xf>
    <xf numFmtId="0" fontId="19" fillId="0" borderId="0" xfId="0" applyFont="1" applyBorder="1" applyAlignment="1">
      <alignment wrapText="1"/>
    </xf>
    <xf numFmtId="0" fontId="19" fillId="0" borderId="0" xfId="0" applyFont="1"/>
    <xf numFmtId="0" fontId="10" fillId="0" borderId="0" xfId="0" applyFont="1" applyAlignment="1">
      <alignment horizontal="center" vertical="center"/>
    </xf>
    <xf numFmtId="0" fontId="16" fillId="0" borderId="0" xfId="0" applyFont="1"/>
    <xf numFmtId="0" fontId="16" fillId="0" borderId="0" xfId="0" applyFont="1" applyFill="1" applyAlignment="1" applyProtection="1">
      <alignment horizontal="center"/>
    </xf>
    <xf numFmtId="0" fontId="10" fillId="0" borderId="4" xfId="0" applyFont="1" applyBorder="1"/>
    <xf numFmtId="0" fontId="10" fillId="0" borderId="5" xfId="0" applyFont="1" applyBorder="1" applyAlignment="1">
      <alignment horizontal="left"/>
    </xf>
    <xf numFmtId="0" fontId="14" fillId="0" borderId="0" xfId="0" applyFont="1"/>
    <xf numFmtId="0" fontId="19" fillId="0" borderId="0" xfId="0" applyFont="1" applyFill="1"/>
    <xf numFmtId="0" fontId="30" fillId="0" borderId="0" xfId="0" applyFont="1"/>
    <xf numFmtId="0" fontId="10" fillId="0" borderId="0" xfId="0" applyFont="1" applyBorder="1" applyAlignment="1">
      <alignment horizontal="justify" vertical="top" wrapText="1"/>
    </xf>
    <xf numFmtId="0" fontId="10" fillId="0" borderId="0" xfId="0" applyFont="1" applyBorder="1" applyAlignment="1">
      <alignment horizontal="center" vertical="top" wrapText="1"/>
    </xf>
    <xf numFmtId="0" fontId="10" fillId="0" borderId="0" xfId="0" applyFont="1" applyBorder="1" applyAlignment="1">
      <alignment horizontal="left" vertical="top" wrapText="1"/>
    </xf>
    <xf numFmtId="0" fontId="19" fillId="0" borderId="0" xfId="0" applyFont="1" applyAlignment="1">
      <alignment horizontal="center" wrapText="1"/>
    </xf>
    <xf numFmtId="0" fontId="19" fillId="0" borderId="0" xfId="0" applyFont="1" applyAlignment="1">
      <alignment horizontal="center"/>
    </xf>
    <xf numFmtId="0" fontId="19" fillId="0" borderId="0" xfId="0" applyFont="1" applyAlignment="1">
      <alignment horizontal="left"/>
    </xf>
    <xf numFmtId="0" fontId="12" fillId="0" borderId="0" xfId="0" applyFont="1"/>
    <xf numFmtId="49" fontId="18" fillId="0" borderId="0" xfId="0" applyNumberFormat="1" applyFont="1" applyAlignment="1">
      <alignment horizontal="left"/>
    </xf>
    <xf numFmtId="0" fontId="18" fillId="0" borderId="0" xfId="0" applyFont="1" applyAlignment="1">
      <alignment horizontal="left"/>
    </xf>
    <xf numFmtId="0" fontId="18" fillId="0" borderId="0" xfId="0" applyFont="1" applyAlignment="1">
      <alignment horizontal="center"/>
    </xf>
    <xf numFmtId="0" fontId="10" fillId="0" borderId="6" xfId="0" applyFont="1" applyFill="1" applyBorder="1" applyAlignment="1" applyProtection="1">
      <alignment horizontal="center" vertical="center" wrapText="1"/>
      <protection locked="0"/>
    </xf>
    <xf numFmtId="0" fontId="10" fillId="0" borderId="7" xfId="0" applyFont="1" applyFill="1" applyBorder="1" applyAlignment="1" applyProtection="1">
      <alignment horizontal="center" vertical="center" wrapText="1"/>
      <protection locked="0"/>
    </xf>
    <xf numFmtId="0" fontId="10" fillId="0" borderId="8" xfId="0" applyFont="1" applyFill="1" applyBorder="1" applyAlignment="1" applyProtection="1">
      <alignment horizontal="center" vertical="center" wrapText="1"/>
      <protection locked="0"/>
    </xf>
    <xf numFmtId="0" fontId="10" fillId="0" borderId="9" xfId="0" applyFont="1" applyFill="1" applyBorder="1" applyAlignment="1" applyProtection="1">
      <alignment horizontal="center" vertical="center" wrapText="1"/>
      <protection locked="0"/>
    </xf>
    <xf numFmtId="0" fontId="10" fillId="0" borderId="10"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3"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10" fillId="0" borderId="10" xfId="0" applyFont="1" applyFill="1" applyBorder="1" applyAlignment="1" applyProtection="1">
      <alignment horizontal="center" vertical="center" wrapText="1"/>
      <protection locked="0"/>
    </xf>
    <xf numFmtId="0" fontId="10" fillId="0" borderId="12" xfId="0" applyFont="1" applyFill="1" applyBorder="1" applyAlignment="1" applyProtection="1">
      <alignment horizontal="center" vertical="center" wrapText="1"/>
      <protection locked="0"/>
    </xf>
    <xf numFmtId="0" fontId="10" fillId="0" borderId="11" xfId="0" applyFont="1" applyFill="1" applyBorder="1" applyAlignment="1" applyProtection="1">
      <alignment horizontal="center" vertical="center" wrapText="1"/>
      <protection locked="0"/>
    </xf>
    <xf numFmtId="0" fontId="10" fillId="0" borderId="15" xfId="0" applyFont="1" applyBorder="1" applyAlignment="1" applyProtection="1">
      <alignment horizontal="center" vertical="center" wrapText="1"/>
      <protection locked="0"/>
    </xf>
    <xf numFmtId="0" fontId="10" fillId="0" borderId="16" xfId="0" applyFont="1" applyBorder="1" applyAlignment="1" applyProtection="1">
      <alignment horizontal="center" vertical="center" wrapText="1"/>
      <protection locked="0"/>
    </xf>
    <xf numFmtId="0" fontId="10" fillId="0" borderId="17" xfId="0" applyFont="1" applyBorder="1" applyAlignment="1" applyProtection="1">
      <alignment horizontal="center" vertical="center" wrapText="1"/>
      <protection locked="0"/>
    </xf>
    <xf numFmtId="49" fontId="10" fillId="0" borderId="0" xfId="0" applyNumberFormat="1" applyFont="1" applyAlignment="1">
      <alignment horizontal="left"/>
    </xf>
    <xf numFmtId="49" fontId="10" fillId="0" borderId="0" xfId="0" applyNumberFormat="1" applyFont="1" applyBorder="1" applyAlignment="1">
      <alignment horizontal="left"/>
    </xf>
    <xf numFmtId="0" fontId="10" fillId="0" borderId="0" xfId="0" applyFont="1" applyBorder="1" applyAlignment="1">
      <alignment horizontal="left"/>
    </xf>
    <xf numFmtId="0" fontId="10" fillId="0" borderId="0" xfId="0" applyFont="1" applyBorder="1" applyAlignment="1">
      <alignment horizontal="center" vertical="center"/>
    </xf>
    <xf numFmtId="0" fontId="10" fillId="0" borderId="1" xfId="0" applyFont="1" applyBorder="1" applyAlignment="1">
      <alignment horizontal="center" vertical="center"/>
    </xf>
    <xf numFmtId="49" fontId="26" fillId="2" borderId="14" xfId="0" applyNumberFormat="1" applyFont="1" applyFill="1" applyBorder="1" applyAlignment="1">
      <alignment horizontal="left" vertical="top" wrapText="1"/>
    </xf>
    <xf numFmtId="0" fontId="26" fillId="2" borderId="14" xfId="0" applyFont="1" applyFill="1" applyBorder="1" applyAlignment="1">
      <alignment horizontal="left" vertical="top" wrapText="1"/>
    </xf>
    <xf numFmtId="0" fontId="26" fillId="2" borderId="18" xfId="0" applyFont="1" applyFill="1" applyBorder="1" applyAlignment="1">
      <alignment horizontal="left" vertical="top" wrapText="1"/>
    </xf>
    <xf numFmtId="49" fontId="12" fillId="2" borderId="14" xfId="0" applyNumberFormat="1" applyFont="1" applyFill="1" applyBorder="1" applyAlignment="1">
      <alignment horizontal="left" vertical="top" wrapText="1"/>
    </xf>
    <xf numFmtId="0" fontId="12" fillId="2" borderId="14" xfId="0" applyFont="1" applyFill="1" applyBorder="1" applyAlignment="1">
      <alignment horizontal="left" vertical="top" wrapText="1"/>
    </xf>
    <xf numFmtId="49" fontId="12" fillId="2" borderId="14" xfId="0" applyNumberFormat="1" applyFont="1" applyFill="1" applyBorder="1" applyAlignment="1">
      <alignment vertical="top" wrapText="1"/>
    </xf>
    <xf numFmtId="0" fontId="12" fillId="2" borderId="14" xfId="0" applyFont="1" applyFill="1" applyBorder="1" applyAlignment="1">
      <alignment vertical="top" wrapText="1"/>
    </xf>
    <xf numFmtId="49" fontId="26" fillId="2" borderId="19" xfId="0" applyNumberFormat="1" applyFont="1" applyFill="1" applyBorder="1" applyAlignment="1">
      <alignment horizontal="left" vertical="top" wrapText="1"/>
    </xf>
    <xf numFmtId="0" fontId="26" fillId="2" borderId="19" xfId="0" applyFont="1" applyFill="1" applyBorder="1" applyAlignment="1">
      <alignment horizontal="left" vertical="top" wrapText="1"/>
    </xf>
    <xf numFmtId="0" fontId="26" fillId="2" borderId="5" xfId="0" applyFont="1" applyFill="1" applyBorder="1" applyAlignment="1">
      <alignment horizontal="left" vertical="top" wrapText="1"/>
    </xf>
    <xf numFmtId="0" fontId="12" fillId="0" borderId="0" xfId="0" applyFont="1" applyAlignment="1"/>
    <xf numFmtId="49" fontId="27" fillId="2" borderId="20" xfId="0" applyNumberFormat="1" applyFont="1" applyFill="1" applyBorder="1" applyAlignment="1">
      <alignment horizontal="center" vertical="center" wrapText="1"/>
    </xf>
    <xf numFmtId="0" fontId="27" fillId="2" borderId="20" xfId="0" applyFont="1" applyFill="1" applyBorder="1" applyAlignment="1">
      <alignment horizontal="center" vertical="center" wrapText="1"/>
    </xf>
    <xf numFmtId="0" fontId="27" fillId="0" borderId="21" xfId="0" applyFont="1" applyFill="1" applyBorder="1" applyAlignment="1" applyProtection="1">
      <alignment horizontal="center" vertical="center" wrapText="1"/>
      <protection locked="0"/>
    </xf>
    <xf numFmtId="0" fontId="27" fillId="2" borderId="0" xfId="0" applyFont="1" applyFill="1" applyBorder="1" applyAlignment="1">
      <alignment horizontal="center" vertical="center" wrapText="1"/>
    </xf>
    <xf numFmtId="0" fontId="27" fillId="0" borderId="4" xfId="0" applyFont="1" applyFill="1" applyBorder="1" applyAlignment="1" applyProtection="1">
      <alignment horizontal="center" vertical="center" wrapText="1"/>
      <protection locked="0"/>
    </xf>
    <xf numFmtId="0" fontId="12" fillId="0" borderId="0" xfId="0" applyFont="1" applyAlignment="1">
      <alignment vertical="center"/>
    </xf>
    <xf numFmtId="0" fontId="27" fillId="2" borderId="4" xfId="0" applyFont="1" applyFill="1" applyBorder="1" applyAlignment="1">
      <alignment horizontal="center" vertical="center" wrapText="1"/>
    </xf>
    <xf numFmtId="0" fontId="27" fillId="2" borderId="22" xfId="0" applyFont="1" applyFill="1" applyBorder="1" applyAlignment="1">
      <alignment horizontal="center" vertical="center" wrapText="1"/>
    </xf>
    <xf numFmtId="0" fontId="12" fillId="0" borderId="0" xfId="0" applyFont="1" applyAlignment="1">
      <alignment horizontal="left"/>
    </xf>
    <xf numFmtId="0" fontId="10" fillId="4" borderId="1" xfId="0" applyFont="1" applyFill="1" applyBorder="1" applyAlignment="1" applyProtection="1">
      <alignment vertical="center" wrapText="1"/>
    </xf>
    <xf numFmtId="0" fontId="10" fillId="0" borderId="1" xfId="0" applyFont="1" applyBorder="1" applyAlignment="1">
      <alignment vertical="center" wrapText="1"/>
    </xf>
    <xf numFmtId="0" fontId="10" fillId="0" borderId="1" xfId="0" applyFont="1" applyBorder="1" applyAlignment="1" applyProtection="1">
      <alignment vertical="center" wrapText="1"/>
      <protection locked="0"/>
    </xf>
    <xf numFmtId="0" fontId="23" fillId="4" borderId="1" xfId="0" applyFont="1" applyFill="1" applyBorder="1" applyAlignment="1" applyProtection="1">
      <alignment vertical="center" wrapText="1"/>
      <protection locked="0"/>
    </xf>
    <xf numFmtId="0" fontId="10" fillId="4" borderId="1" xfId="0" applyFont="1" applyFill="1" applyBorder="1" applyAlignment="1" applyProtection="1">
      <alignment vertical="center" wrapText="1"/>
      <protection locked="0"/>
    </xf>
    <xf numFmtId="0" fontId="10" fillId="4" borderId="1" xfId="0" applyFont="1" applyFill="1" applyBorder="1" applyAlignment="1">
      <alignment vertical="center" wrapText="1"/>
    </xf>
    <xf numFmtId="0" fontId="10" fillId="0" borderId="23" xfId="0" applyFont="1" applyFill="1" applyBorder="1" applyAlignment="1">
      <alignment vertical="center" wrapText="1"/>
    </xf>
    <xf numFmtId="0" fontId="29" fillId="0" borderId="1" xfId="0" applyFont="1" applyBorder="1" applyAlignment="1" applyProtection="1">
      <alignment vertical="center" wrapText="1"/>
      <protection locked="0"/>
    </xf>
    <xf numFmtId="0" fontId="16" fillId="4" borderId="1" xfId="0" applyFont="1" applyFill="1" applyBorder="1" applyAlignment="1" applyProtection="1">
      <alignment vertical="center" wrapText="1"/>
      <protection locked="0"/>
    </xf>
    <xf numFmtId="0" fontId="21" fillId="0" borderId="1" xfId="0" applyFont="1" applyBorder="1" applyAlignment="1">
      <alignment vertical="center" wrapText="1"/>
    </xf>
    <xf numFmtId="0" fontId="10" fillId="0" borderId="1" xfId="0" applyFont="1" applyBorder="1" applyAlignment="1">
      <alignment horizontal="right" vertical="center" wrapText="1"/>
    </xf>
    <xf numFmtId="0" fontId="22" fillId="0" borderId="1" xfId="0" applyFont="1" applyBorder="1" applyAlignment="1">
      <alignment vertical="center" wrapText="1"/>
    </xf>
    <xf numFmtId="0" fontId="10" fillId="0" borderId="1" xfId="0" applyFont="1" applyBorder="1" applyAlignment="1">
      <alignment horizontal="left" vertical="center" wrapText="1"/>
    </xf>
    <xf numFmtId="0" fontId="10" fillId="0" borderId="23" xfId="0" applyFont="1" applyFill="1" applyBorder="1" applyAlignment="1">
      <alignment horizontal="left" vertical="center" wrapText="1"/>
    </xf>
    <xf numFmtId="0" fontId="18" fillId="0" borderId="0" xfId="1" applyFont="1" applyProtection="1"/>
    <xf numFmtId="0" fontId="10" fillId="0" borderId="0" xfId="1" applyFont="1" applyAlignment="1" applyProtection="1">
      <alignment horizontal="left"/>
    </xf>
    <xf numFmtId="0" fontId="34" fillId="0" borderId="0" xfId="1" applyFont="1" applyAlignment="1" applyProtection="1">
      <alignment wrapText="1"/>
    </xf>
    <xf numFmtId="0" fontId="10" fillId="0" borderId="0" xfId="1" applyFont="1" applyProtection="1"/>
    <xf numFmtId="0" fontId="22" fillId="0" borderId="0" xfId="1" applyFont="1" applyProtection="1"/>
    <xf numFmtId="0" fontId="10" fillId="0" borderId="0" xfId="1" applyFont="1" applyFill="1" applyProtection="1"/>
    <xf numFmtId="0" fontId="12" fillId="4" borderId="0" xfId="1" applyFont="1" applyFill="1" applyProtection="1"/>
    <xf numFmtId="0" fontId="10" fillId="0" borderId="0" xfId="1" applyFont="1" applyFill="1" applyAlignment="1" applyProtection="1">
      <alignment horizontal="left"/>
    </xf>
    <xf numFmtId="0" fontId="35" fillId="0" borderId="0" xfId="1" applyFont="1" applyFill="1" applyAlignment="1" applyProtection="1">
      <alignment wrapText="1"/>
    </xf>
    <xf numFmtId="49" fontId="10" fillId="3" borderId="0" xfId="1" applyNumberFormat="1" applyFont="1" applyFill="1" applyAlignment="1" applyProtection="1">
      <alignment horizontal="left"/>
      <protection locked="0"/>
    </xf>
    <xf numFmtId="0" fontId="10" fillId="3" borderId="0" xfId="1" applyNumberFormat="1" applyFont="1" applyFill="1" applyAlignment="1" applyProtection="1">
      <alignment horizontal="left"/>
      <protection locked="0"/>
    </xf>
    <xf numFmtId="49" fontId="10" fillId="0" borderId="0" xfId="1" applyNumberFormat="1" applyFont="1" applyProtection="1"/>
    <xf numFmtId="49" fontId="10" fillId="0" borderId="0" xfId="1" applyNumberFormat="1" applyFont="1" applyFill="1" applyAlignment="1" applyProtection="1">
      <alignment wrapText="1"/>
    </xf>
    <xf numFmtId="0" fontId="34" fillId="0" borderId="0" xfId="1" applyFont="1" applyFill="1" applyAlignment="1" applyProtection="1">
      <alignment wrapText="1"/>
    </xf>
    <xf numFmtId="0" fontId="22" fillId="0" borderId="0" xfId="1" applyFont="1" applyFill="1" applyProtection="1"/>
    <xf numFmtId="0" fontId="35" fillId="0" borderId="30" xfId="1" applyFont="1" applyFill="1" applyBorder="1" applyProtection="1"/>
    <xf numFmtId="0" fontId="10" fillId="0" borderId="24" xfId="1" applyFont="1" applyBorder="1" applyAlignment="1" applyProtection="1">
      <alignment horizontal="left"/>
    </xf>
    <xf numFmtId="0" fontId="34" fillId="0" borderId="24" xfId="1" applyFont="1" applyBorder="1" applyAlignment="1" applyProtection="1">
      <alignment wrapText="1"/>
    </xf>
    <xf numFmtId="0" fontId="10" fillId="0" borderId="24" xfId="1" applyFont="1" applyBorder="1" applyProtection="1"/>
    <xf numFmtId="0" fontId="10" fillId="0" borderId="0" xfId="1" applyFont="1" applyFill="1" applyAlignment="1" applyProtection="1">
      <alignment wrapText="1"/>
    </xf>
    <xf numFmtId="0" fontId="36" fillId="0" borderId="5" xfId="1" applyFont="1" applyFill="1" applyBorder="1" applyProtection="1"/>
    <xf numFmtId="0" fontId="12" fillId="0" borderId="27" xfId="1" applyFont="1" applyFill="1" applyBorder="1" applyAlignment="1" applyProtection="1">
      <alignment horizontal="left"/>
    </xf>
    <xf numFmtId="0" fontId="37" fillId="0" borderId="27" xfId="1" applyFont="1" applyFill="1" applyBorder="1" applyAlignment="1" applyProtection="1">
      <alignment horizontal="left" vertical="center" wrapText="1"/>
    </xf>
    <xf numFmtId="0" fontId="10" fillId="0" borderId="27" xfId="1" applyFont="1" applyFill="1" applyBorder="1" applyProtection="1"/>
    <xf numFmtId="0" fontId="10" fillId="0" borderId="22" xfId="2" applyBorder="1" applyAlignment="1">
      <alignment horizontal="center" vertical="center"/>
    </xf>
    <xf numFmtId="0" fontId="10" fillId="0" borderId="2" xfId="2" applyBorder="1" applyAlignment="1">
      <alignment horizontal="center" vertical="center"/>
    </xf>
    <xf numFmtId="0" fontId="10" fillId="0" borderId="5" xfId="2" applyBorder="1" applyAlignment="1">
      <alignment horizontal="center" vertical="center"/>
    </xf>
    <xf numFmtId="0" fontId="27" fillId="0" borderId="22" xfId="1" applyFont="1" applyFill="1" applyBorder="1" applyAlignment="1" applyProtection="1">
      <alignment horizontal="center"/>
    </xf>
    <xf numFmtId="0" fontId="38" fillId="0" borderId="22" xfId="1" applyFont="1" applyFill="1" applyBorder="1" applyAlignment="1" applyProtection="1">
      <alignment horizontal="center"/>
    </xf>
    <xf numFmtId="0" fontId="10" fillId="0" borderId="22" xfId="1" applyFont="1" applyFill="1" applyBorder="1" applyProtection="1"/>
    <xf numFmtId="0" fontId="10" fillId="0" borderId="22" xfId="1" applyFont="1" applyBorder="1" applyProtection="1"/>
    <xf numFmtId="0" fontId="22" fillId="0" borderId="22" xfId="1" applyFont="1" applyBorder="1" applyProtection="1"/>
    <xf numFmtId="0" fontId="22" fillId="0" borderId="2" xfId="1" applyFont="1" applyBorder="1" applyProtection="1"/>
    <xf numFmtId="0" fontId="10" fillId="0" borderId="0" xfId="1" applyFont="1" applyFill="1" applyBorder="1" applyProtection="1"/>
    <xf numFmtId="0" fontId="35" fillId="0" borderId="2" xfId="1" applyFont="1" applyBorder="1" applyAlignment="1" applyProtection="1">
      <alignment horizontal="center" vertical="center" wrapText="1"/>
    </xf>
    <xf numFmtId="0" fontId="35" fillId="5" borderId="21" xfId="1" applyFont="1" applyFill="1" applyBorder="1" applyAlignment="1" applyProtection="1">
      <alignment wrapText="1"/>
    </xf>
    <xf numFmtId="0" fontId="35" fillId="0" borderId="0" xfId="1" applyFont="1" applyFill="1" applyBorder="1" applyProtection="1"/>
    <xf numFmtId="0" fontId="35" fillId="0" borderId="0" xfId="1" applyFont="1" applyAlignment="1" applyProtection="1">
      <alignment wrapText="1"/>
    </xf>
    <xf numFmtId="0" fontId="10" fillId="5" borderId="35" xfId="1" applyFont="1" applyFill="1" applyBorder="1" applyAlignment="1" applyProtection="1">
      <alignment horizontal="center" textRotation="90"/>
    </xf>
    <xf numFmtId="0" fontId="10" fillId="0" borderId="21" xfId="1" applyFont="1" applyFill="1" applyBorder="1" applyAlignment="1" applyProtection="1">
      <alignment horizontal="center" vertical="center" wrapText="1"/>
    </xf>
    <xf numFmtId="0" fontId="10" fillId="5" borderId="35" xfId="1" applyFont="1" applyFill="1" applyBorder="1" applyProtection="1"/>
    <xf numFmtId="0" fontId="26" fillId="6" borderId="37" xfId="1" applyFont="1" applyFill="1" applyBorder="1" applyAlignment="1" applyProtection="1">
      <alignment horizontal="center" vertical="center" wrapText="1"/>
    </xf>
    <xf numFmtId="0" fontId="44" fillId="6" borderId="37" xfId="1" applyFont="1" applyFill="1" applyBorder="1" applyAlignment="1" applyProtection="1">
      <alignment horizontal="center" vertical="center" wrapText="1"/>
    </xf>
    <xf numFmtId="0" fontId="26" fillId="5" borderId="38" xfId="1" applyFont="1" applyFill="1" applyBorder="1" applyAlignment="1" applyProtection="1">
      <alignment horizontal="center" vertical="center" wrapText="1"/>
    </xf>
    <xf numFmtId="0" fontId="26" fillId="6" borderId="39" xfId="1" applyFont="1" applyFill="1" applyBorder="1" applyAlignment="1" applyProtection="1">
      <alignment horizontal="center" vertical="center" wrapText="1"/>
    </xf>
    <xf numFmtId="0" fontId="10" fillId="0" borderId="0" xfId="2" applyFont="1"/>
    <xf numFmtId="49" fontId="12" fillId="0" borderId="37" xfId="1" applyNumberFormat="1" applyFont="1" applyFill="1" applyBorder="1" applyAlignment="1" applyProtection="1">
      <alignment horizontal="left" vertical="center" wrapText="1"/>
    </xf>
    <xf numFmtId="49" fontId="34" fillId="0" borderId="37" xfId="1" applyNumberFormat="1" applyFont="1" applyFill="1" applyBorder="1" applyAlignment="1" applyProtection="1">
      <alignment horizontal="left" vertical="center" wrapText="1"/>
    </xf>
    <xf numFmtId="49" fontId="12" fillId="0" borderId="37" xfId="1" applyNumberFormat="1" applyFont="1" applyFill="1" applyBorder="1" applyAlignment="1" applyProtection="1">
      <alignment horizontal="center" vertical="center" wrapText="1"/>
      <protection locked="0"/>
    </xf>
    <xf numFmtId="0" fontId="12" fillId="0" borderId="37" xfId="1" applyNumberFormat="1" applyFont="1" applyFill="1" applyBorder="1" applyAlignment="1" applyProtection="1">
      <alignment horizontal="center" vertical="center" wrapText="1"/>
      <protection locked="0"/>
    </xf>
    <xf numFmtId="49" fontId="12" fillId="5" borderId="38" xfId="1" applyNumberFormat="1" applyFont="1" applyFill="1" applyBorder="1" applyAlignment="1" applyProtection="1">
      <alignment horizontal="center" vertical="center" wrapText="1"/>
    </xf>
    <xf numFmtId="49" fontId="38" fillId="0" borderId="39" xfId="1" applyNumberFormat="1" applyFont="1" applyFill="1" applyBorder="1" applyAlignment="1" applyProtection="1">
      <alignment horizontal="left" vertical="center" wrapText="1"/>
      <protection locked="0"/>
    </xf>
    <xf numFmtId="49" fontId="12" fillId="6" borderId="37" xfId="1" applyNumberFormat="1" applyFont="1" applyFill="1" applyBorder="1" applyAlignment="1" applyProtection="1">
      <alignment horizontal="left" vertical="center" wrapText="1"/>
    </xf>
    <xf numFmtId="0" fontId="10" fillId="0" borderId="0" xfId="1" applyFont="1" applyFill="1" applyProtection="1">
      <protection locked="0"/>
    </xf>
    <xf numFmtId="49" fontId="12" fillId="0" borderId="40" xfId="1" applyNumberFormat="1" applyFont="1" applyFill="1" applyBorder="1" applyAlignment="1" applyProtection="1">
      <alignment horizontal="left" vertical="center" wrapText="1"/>
    </xf>
    <xf numFmtId="49" fontId="34" fillId="6" borderId="37" xfId="1" applyNumberFormat="1" applyFont="1" applyFill="1" applyBorder="1" applyAlignment="1" applyProtection="1">
      <alignment horizontal="left" vertical="center" wrapText="1"/>
    </xf>
    <xf numFmtId="49" fontId="12" fillId="7" borderId="38" xfId="1" applyNumberFormat="1" applyFont="1" applyFill="1" applyBorder="1" applyAlignment="1" applyProtection="1">
      <alignment horizontal="center" vertical="center" wrapText="1"/>
    </xf>
    <xf numFmtId="0" fontId="38" fillId="0" borderId="0" xfId="1" applyFont="1" applyFill="1" applyBorder="1" applyAlignment="1" applyProtection="1">
      <alignment vertical="top" wrapText="1"/>
    </xf>
    <xf numFmtId="0" fontId="10" fillId="8" borderId="0" xfId="1" applyFont="1" applyFill="1" applyProtection="1"/>
    <xf numFmtId="0" fontId="12" fillId="0" borderId="37" xfId="1" applyFont="1" applyFill="1" applyBorder="1" applyAlignment="1" applyProtection="1">
      <alignment horizontal="center" vertical="center"/>
      <protection locked="0"/>
    </xf>
    <xf numFmtId="49" fontId="45" fillId="0" borderId="39" xfId="1" applyNumberFormat="1" applyFont="1" applyFill="1" applyBorder="1" applyAlignment="1" applyProtection="1">
      <alignment horizontal="left" vertical="center" wrapText="1"/>
      <protection locked="0"/>
    </xf>
    <xf numFmtId="49" fontId="12" fillId="6" borderId="37" xfId="1" applyNumberFormat="1" applyFont="1" applyFill="1" applyBorder="1" applyAlignment="1" applyProtection="1">
      <alignment horizontal="center" vertical="center" wrapText="1"/>
      <protection locked="0"/>
    </xf>
    <xf numFmtId="0" fontId="46" fillId="0" borderId="37" xfId="1" applyNumberFormat="1" applyFont="1" applyFill="1" applyBorder="1" applyAlignment="1" applyProtection="1">
      <alignment horizontal="center" vertical="center" wrapText="1"/>
      <protection locked="0"/>
    </xf>
    <xf numFmtId="49" fontId="12" fillId="6" borderId="37" xfId="1" applyNumberFormat="1" applyFont="1" applyFill="1" applyBorder="1" applyAlignment="1" applyProtection="1">
      <alignment vertical="center" wrapText="1"/>
    </xf>
    <xf numFmtId="0" fontId="47" fillId="0" borderId="25" xfId="1" applyFont="1" applyFill="1" applyBorder="1" applyAlignment="1" applyProtection="1">
      <alignment horizontal="left" vertical="center"/>
      <protection locked="0"/>
    </xf>
    <xf numFmtId="49" fontId="34" fillId="0" borderId="40" xfId="1" applyNumberFormat="1" applyFont="1" applyFill="1" applyBorder="1" applyAlignment="1" applyProtection="1">
      <alignment horizontal="left" vertical="center" wrapText="1"/>
    </xf>
    <xf numFmtId="0" fontId="10" fillId="9" borderId="0" xfId="1" applyFont="1" applyFill="1" applyProtection="1"/>
    <xf numFmtId="49" fontId="34" fillId="6" borderId="37" xfId="1" applyNumberFormat="1" applyFont="1" applyFill="1" applyBorder="1" applyAlignment="1" applyProtection="1">
      <alignment vertical="center" wrapText="1"/>
    </xf>
    <xf numFmtId="49" fontId="34" fillId="6" borderId="40" xfId="1" applyNumberFormat="1" applyFont="1" applyFill="1" applyBorder="1" applyAlignment="1" applyProtection="1">
      <alignment horizontal="left" vertical="center" wrapText="1"/>
    </xf>
    <xf numFmtId="0" fontId="12" fillId="0" borderId="0" xfId="1" applyFont="1" applyFill="1" applyProtection="1"/>
    <xf numFmtId="0" fontId="12" fillId="6" borderId="37" xfId="1" applyFont="1" applyFill="1" applyBorder="1" applyAlignment="1" applyProtection="1">
      <alignment horizontal="left" vertical="center"/>
    </xf>
    <xf numFmtId="0" fontId="12" fillId="6" borderId="37" xfId="1" applyFont="1" applyFill="1" applyBorder="1" applyAlignment="1" applyProtection="1">
      <alignment horizontal="center" vertical="center"/>
      <protection locked="0"/>
    </xf>
    <xf numFmtId="0" fontId="34" fillId="0" borderId="1" xfId="2" applyFont="1" applyBorder="1" applyAlignment="1">
      <alignment vertical="center" wrapText="1"/>
    </xf>
    <xf numFmtId="0" fontId="34" fillId="0" borderId="1" xfId="2" applyFont="1" applyFill="1" applyBorder="1" applyAlignment="1">
      <alignment vertical="center" wrapText="1"/>
    </xf>
    <xf numFmtId="0" fontId="34" fillId="10" borderId="1" xfId="2" applyFont="1" applyFill="1" applyBorder="1" applyAlignment="1">
      <alignment vertical="center" wrapText="1"/>
    </xf>
    <xf numFmtId="0" fontId="12" fillId="0" borderId="37" xfId="1" applyFont="1" applyFill="1" applyBorder="1" applyAlignment="1">
      <alignment vertical="center" wrapText="1"/>
    </xf>
    <xf numFmtId="0" fontId="34" fillId="0" borderId="37" xfId="1" applyFont="1" applyFill="1" applyBorder="1" applyAlignment="1">
      <alignment vertical="center" wrapText="1"/>
    </xf>
    <xf numFmtId="0" fontId="12" fillId="0" borderId="37" xfId="1" applyFont="1" applyFill="1" applyBorder="1" applyAlignment="1">
      <alignment vertical="center"/>
    </xf>
    <xf numFmtId="49" fontId="34" fillId="6" borderId="1" xfId="1" applyNumberFormat="1" applyFont="1" applyFill="1" applyBorder="1" applyAlignment="1" applyProtection="1">
      <alignment horizontal="left" vertical="center" wrapText="1"/>
    </xf>
    <xf numFmtId="0" fontId="48" fillId="0" borderId="0" xfId="2" applyFont="1"/>
    <xf numFmtId="49" fontId="12" fillId="0" borderId="37" xfId="1" quotePrefix="1" applyNumberFormat="1" applyFont="1" applyFill="1" applyBorder="1" applyAlignment="1" applyProtection="1">
      <alignment horizontal="left" vertical="center" wrapText="1"/>
    </xf>
    <xf numFmtId="49" fontId="12" fillId="11" borderId="4" xfId="1" applyNumberFormat="1" applyFont="1" applyFill="1" applyBorder="1" applyAlignment="1" applyProtection="1">
      <alignment horizontal="center" vertical="center" wrapText="1"/>
      <protection locked="0"/>
    </xf>
    <xf numFmtId="49" fontId="26" fillId="11" borderId="4" xfId="1" applyNumberFormat="1" applyFont="1" applyFill="1" applyBorder="1" applyAlignment="1" applyProtection="1">
      <alignment horizontal="left" vertical="center" wrapText="1"/>
      <protection locked="0"/>
    </xf>
    <xf numFmtId="49" fontId="44" fillId="11" borderId="4" xfId="1" applyNumberFormat="1" applyFont="1" applyFill="1" applyBorder="1" applyAlignment="1" applyProtection="1">
      <alignment horizontal="left" vertical="center" wrapText="1"/>
      <protection locked="0"/>
    </xf>
    <xf numFmtId="164" fontId="12" fillId="11" borderId="4" xfId="1" applyNumberFormat="1" applyFont="1" applyFill="1" applyBorder="1" applyAlignment="1" applyProtection="1">
      <alignment horizontal="center" vertical="center" wrapText="1"/>
      <protection locked="0"/>
    </xf>
    <xf numFmtId="0" fontId="12" fillId="11" borderId="4" xfId="1" applyNumberFormat="1" applyFont="1" applyFill="1" applyBorder="1" applyAlignment="1" applyProtection="1">
      <alignment horizontal="center" vertical="center" wrapText="1"/>
      <protection locked="0"/>
    </xf>
    <xf numFmtId="0" fontId="12" fillId="12" borderId="4" xfId="1" applyNumberFormat="1" applyFont="1" applyFill="1" applyBorder="1" applyAlignment="1" applyProtection="1">
      <alignment horizontal="center" vertical="center" wrapText="1"/>
      <protection locked="0"/>
    </xf>
    <xf numFmtId="49" fontId="12" fillId="5" borderId="41" xfId="1" applyNumberFormat="1" applyFont="1" applyFill="1" applyBorder="1" applyAlignment="1" applyProtection="1">
      <alignment horizontal="center" vertical="center" wrapText="1"/>
    </xf>
    <xf numFmtId="49" fontId="38" fillId="11" borderId="4" xfId="1" applyNumberFormat="1" applyFont="1" applyFill="1" applyBorder="1" applyAlignment="1" applyProtection="1">
      <alignment horizontal="left" vertical="center" wrapText="1"/>
      <protection locked="0"/>
    </xf>
    <xf numFmtId="0" fontId="35" fillId="0" borderId="0" xfId="1" applyFont="1" applyFill="1" applyProtection="1"/>
    <xf numFmtId="0" fontId="35" fillId="11" borderId="0" xfId="1" applyFont="1" applyFill="1" applyProtection="1"/>
    <xf numFmtId="49" fontId="12" fillId="0" borderId="5" xfId="1" applyNumberFormat="1" applyFont="1" applyFill="1" applyBorder="1" applyAlignment="1" applyProtection="1">
      <alignment horizontal="left" vertical="center" wrapText="1"/>
    </xf>
    <xf numFmtId="49" fontId="12" fillId="0" borderId="22" xfId="1" applyNumberFormat="1" applyFont="1" applyFill="1" applyBorder="1" applyAlignment="1" applyProtection="1">
      <alignment horizontal="left" vertical="center" wrapText="1"/>
    </xf>
    <xf numFmtId="49" fontId="34" fillId="0" borderId="22" xfId="1" applyNumberFormat="1" applyFont="1" applyFill="1" applyBorder="1" applyAlignment="1" applyProtection="1">
      <alignment horizontal="left" vertical="center" wrapText="1"/>
    </xf>
    <xf numFmtId="49" fontId="12" fillId="0" borderId="22" xfId="1" applyNumberFormat="1" applyFont="1" applyFill="1" applyBorder="1" applyAlignment="1" applyProtection="1">
      <alignment horizontal="center" vertical="center" wrapText="1"/>
    </xf>
    <xf numFmtId="164" fontId="12" fillId="0" borderId="22" xfId="1" applyNumberFormat="1" applyFont="1" applyFill="1" applyBorder="1" applyAlignment="1" applyProtection="1">
      <alignment horizontal="center" vertical="center" wrapText="1"/>
    </xf>
    <xf numFmtId="0" fontId="12" fillId="0" borderId="22" xfId="1" applyNumberFormat="1" applyFont="1" applyFill="1" applyBorder="1" applyAlignment="1" applyProtection="1">
      <alignment horizontal="center" vertical="center" wrapText="1"/>
    </xf>
    <xf numFmtId="49" fontId="12" fillId="0" borderId="0" xfId="1" applyNumberFormat="1" applyFont="1" applyFill="1" applyBorder="1" applyAlignment="1" applyProtection="1">
      <alignment horizontal="center" vertical="center" wrapText="1"/>
    </xf>
    <xf numFmtId="49" fontId="12" fillId="0" borderId="2" xfId="1" applyNumberFormat="1" applyFont="1" applyFill="1" applyBorder="1" applyAlignment="1" applyProtection="1">
      <alignment horizontal="left" vertical="center" wrapText="1"/>
    </xf>
    <xf numFmtId="49" fontId="12" fillId="4" borderId="4" xfId="1" applyNumberFormat="1" applyFont="1" applyFill="1" applyBorder="1" applyAlignment="1" applyProtection="1">
      <alignment horizontal="center" vertical="center" wrapText="1"/>
      <protection locked="0"/>
    </xf>
    <xf numFmtId="49" fontId="12" fillId="4" borderId="4" xfId="1" applyNumberFormat="1" applyFont="1" applyFill="1" applyBorder="1" applyAlignment="1" applyProtection="1">
      <alignment horizontal="left" vertical="center" wrapText="1"/>
      <protection locked="0"/>
    </xf>
    <xf numFmtId="49" fontId="34" fillId="4" borderId="4" xfId="1" applyNumberFormat="1" applyFont="1" applyFill="1" applyBorder="1" applyAlignment="1" applyProtection="1">
      <alignment horizontal="left" vertical="center" wrapText="1"/>
      <protection locked="0"/>
    </xf>
    <xf numFmtId="2" fontId="46" fillId="4" borderId="4" xfId="1" applyNumberFormat="1" applyFont="1" applyFill="1" applyBorder="1" applyAlignment="1" applyProtection="1">
      <alignment horizontal="center" vertical="center" wrapText="1"/>
      <protection locked="0"/>
    </xf>
    <xf numFmtId="0" fontId="12" fillId="4" borderId="4" xfId="1" applyNumberFormat="1" applyFont="1" applyFill="1" applyBorder="1" applyAlignment="1" applyProtection="1">
      <alignment horizontal="center" vertical="center" wrapText="1"/>
      <protection locked="0"/>
    </xf>
    <xf numFmtId="49" fontId="12" fillId="5" borderId="21" xfId="1" applyNumberFormat="1" applyFont="1" applyFill="1" applyBorder="1" applyAlignment="1" applyProtection="1">
      <alignment horizontal="center" vertical="center" wrapText="1"/>
    </xf>
    <xf numFmtId="49" fontId="38" fillId="4" borderId="4" xfId="1" applyNumberFormat="1" applyFont="1" applyFill="1" applyBorder="1" applyAlignment="1" applyProtection="1">
      <alignment horizontal="left" vertical="center" wrapText="1"/>
      <protection locked="0"/>
    </xf>
    <xf numFmtId="0" fontId="10" fillId="11" borderId="0" xfId="1" applyFont="1" applyFill="1" applyProtection="1"/>
    <xf numFmtId="49" fontId="12" fillId="13" borderId="4" xfId="1" applyNumberFormat="1" applyFont="1" applyFill="1" applyBorder="1" applyAlignment="1" applyProtection="1">
      <alignment horizontal="center" vertical="center" wrapText="1"/>
      <protection locked="0"/>
    </xf>
    <xf numFmtId="49" fontId="26" fillId="13" borderId="4" xfId="1" applyNumberFormat="1" applyFont="1" applyFill="1" applyBorder="1" applyAlignment="1" applyProtection="1">
      <alignment horizontal="left" vertical="center" wrapText="1"/>
      <protection locked="0"/>
    </xf>
    <xf numFmtId="49" fontId="44" fillId="13" borderId="4" xfId="1" applyNumberFormat="1" applyFont="1" applyFill="1" applyBorder="1" applyAlignment="1" applyProtection="1">
      <alignment horizontal="left" vertical="center" wrapText="1"/>
      <protection locked="0"/>
    </xf>
    <xf numFmtId="164" fontId="12" fillId="13" borderId="4" xfId="1" applyNumberFormat="1" applyFont="1" applyFill="1" applyBorder="1" applyAlignment="1" applyProtection="1">
      <alignment horizontal="center" vertical="center" wrapText="1"/>
      <protection locked="0"/>
    </xf>
    <xf numFmtId="0" fontId="12" fillId="13" borderId="4" xfId="1" applyNumberFormat="1" applyFont="1" applyFill="1" applyBorder="1" applyAlignment="1" applyProtection="1">
      <alignment horizontal="center" vertical="center" wrapText="1"/>
      <protection locked="0"/>
    </xf>
    <xf numFmtId="49" fontId="12" fillId="13" borderId="42" xfId="1" applyNumberFormat="1" applyFont="1" applyFill="1" applyBorder="1" applyAlignment="1" applyProtection="1">
      <alignment horizontal="center" vertical="center" wrapText="1"/>
    </xf>
    <xf numFmtId="49" fontId="38" fillId="13" borderId="4" xfId="1" applyNumberFormat="1" applyFont="1" applyFill="1" applyBorder="1" applyAlignment="1" applyProtection="1">
      <alignment horizontal="left" vertical="center" wrapText="1"/>
      <protection locked="0"/>
    </xf>
    <xf numFmtId="49" fontId="34" fillId="0" borderId="22" xfId="1" applyNumberFormat="1" applyFont="1" applyFill="1" applyBorder="1" applyAlignment="1" applyProtection="1">
      <alignment horizontal="center" vertical="center" wrapText="1"/>
    </xf>
    <xf numFmtId="49" fontId="38" fillId="14" borderId="5" xfId="1" quotePrefix="1" applyNumberFormat="1" applyFont="1" applyFill="1" applyBorder="1" applyAlignment="1" applyProtection="1">
      <alignment horizontal="left" vertical="center"/>
    </xf>
    <xf numFmtId="49" fontId="38" fillId="14" borderId="22" xfId="1" applyNumberFormat="1" applyFont="1" applyFill="1" applyBorder="1" applyAlignment="1" applyProtection="1">
      <alignment horizontal="left" vertical="center"/>
    </xf>
    <xf numFmtId="49" fontId="38" fillId="14" borderId="2" xfId="1" applyNumberFormat="1" applyFont="1" applyFill="1" applyBorder="1" applyAlignment="1" applyProtection="1">
      <alignment horizontal="left" vertical="center"/>
    </xf>
    <xf numFmtId="49" fontId="12" fillId="15" borderId="4" xfId="1" applyNumberFormat="1" applyFont="1" applyFill="1" applyBorder="1" applyAlignment="1" applyProtection="1">
      <alignment horizontal="left" vertical="center" wrapText="1"/>
      <protection locked="0"/>
    </xf>
    <xf numFmtId="49" fontId="34" fillId="15" borderId="4" xfId="1" applyNumberFormat="1" applyFont="1" applyFill="1" applyBorder="1" applyAlignment="1" applyProtection="1">
      <alignment horizontal="left" vertical="center" wrapText="1"/>
      <protection locked="0"/>
    </xf>
    <xf numFmtId="49" fontId="12" fillId="15" borderId="4" xfId="1" applyNumberFormat="1" applyFont="1" applyFill="1" applyBorder="1" applyAlignment="1" applyProtection="1">
      <alignment horizontal="center" vertical="center" wrapText="1"/>
      <protection locked="0"/>
    </xf>
    <xf numFmtId="2" fontId="12" fillId="16" borderId="4" xfId="1" applyNumberFormat="1" applyFont="1" applyFill="1" applyBorder="1" applyAlignment="1" applyProtection="1">
      <alignment horizontal="center" vertical="center" wrapText="1"/>
      <protection locked="0"/>
    </xf>
    <xf numFmtId="49" fontId="12" fillId="5" borderId="35" xfId="1" applyNumberFormat="1" applyFont="1" applyFill="1" applyBorder="1" applyAlignment="1" applyProtection="1">
      <alignment horizontal="center" vertical="center" wrapText="1"/>
    </xf>
    <xf numFmtId="2" fontId="38" fillId="15" borderId="4" xfId="1" applyNumberFormat="1" applyFont="1" applyFill="1" applyBorder="1" applyAlignment="1" applyProtection="1">
      <alignment horizontal="left" vertical="center" wrapText="1"/>
      <protection locked="0"/>
    </xf>
    <xf numFmtId="2" fontId="12" fillId="5" borderId="35" xfId="1" applyNumberFormat="1" applyFont="1" applyFill="1" applyBorder="1" applyAlignment="1" applyProtection="1">
      <alignment horizontal="center" vertical="center" wrapText="1"/>
    </xf>
    <xf numFmtId="2" fontId="46" fillId="16" borderId="4" xfId="1" applyNumberFormat="1" applyFont="1" applyFill="1" applyBorder="1" applyAlignment="1" applyProtection="1">
      <alignment horizontal="center" vertical="center" wrapText="1"/>
      <protection locked="0"/>
    </xf>
    <xf numFmtId="2" fontId="38" fillId="15" borderId="4" xfId="1" applyNumberFormat="1" applyFont="1" applyFill="1" applyBorder="1" applyAlignment="1" applyProtection="1">
      <alignment horizontal="center" vertical="center" wrapText="1"/>
      <protection locked="0"/>
    </xf>
    <xf numFmtId="0" fontId="10" fillId="17" borderId="0" xfId="1" applyFont="1" applyFill="1" applyProtection="1"/>
    <xf numFmtId="49" fontId="12" fillId="17" borderId="4" xfId="1" applyNumberFormat="1" applyFont="1" applyFill="1" applyBorder="1" applyAlignment="1" applyProtection="1">
      <alignment horizontal="left" vertical="center" wrapText="1"/>
      <protection locked="0"/>
    </xf>
    <xf numFmtId="49" fontId="34" fillId="17" borderId="4" xfId="1" applyNumberFormat="1" applyFont="1" applyFill="1" applyBorder="1" applyAlignment="1" applyProtection="1">
      <alignment horizontal="left" vertical="center" wrapText="1"/>
      <protection locked="0"/>
    </xf>
    <xf numFmtId="49" fontId="12" fillId="17" borderId="4" xfId="1" applyNumberFormat="1" applyFont="1" applyFill="1" applyBorder="1" applyAlignment="1" applyProtection="1">
      <alignment horizontal="center" vertical="center" wrapText="1"/>
      <protection locked="0"/>
    </xf>
    <xf numFmtId="2" fontId="38" fillId="17" borderId="4" xfId="1" applyNumberFormat="1" applyFont="1" applyFill="1" applyBorder="1" applyAlignment="1" applyProtection="1">
      <alignment horizontal="left" vertical="center" wrapText="1"/>
      <protection locked="0"/>
    </xf>
    <xf numFmtId="2" fontId="12" fillId="18" borderId="4" xfId="1" applyNumberFormat="1" applyFont="1" applyFill="1" applyBorder="1" applyAlignment="1" applyProtection="1">
      <alignment horizontal="center" vertical="center" wrapText="1"/>
      <protection locked="0"/>
    </xf>
    <xf numFmtId="49" fontId="12" fillId="5" borderId="42" xfId="1" applyNumberFormat="1" applyFont="1" applyFill="1" applyBorder="1" applyAlignment="1" applyProtection="1">
      <alignment horizontal="center" vertical="center" wrapText="1"/>
    </xf>
    <xf numFmtId="2" fontId="38" fillId="17" borderId="4" xfId="1" applyNumberFormat="1" applyFont="1" applyFill="1" applyBorder="1" applyAlignment="1" applyProtection="1">
      <alignment horizontal="center" vertical="center" wrapText="1"/>
      <protection locked="0"/>
    </xf>
    <xf numFmtId="0" fontId="32" fillId="0" borderId="0" xfId="1" applyFont="1" applyFill="1" applyBorder="1" applyProtection="1"/>
    <xf numFmtId="0" fontId="12" fillId="0" borderId="0" xfId="1" applyFont="1" applyFill="1" applyBorder="1" applyAlignment="1" applyProtection="1">
      <alignment horizontal="center" vertical="center" wrapText="1"/>
    </xf>
    <xf numFmtId="0" fontId="12" fillId="0" borderId="0" xfId="1" applyFont="1" applyFill="1" applyBorder="1" applyAlignment="1" applyProtection="1">
      <alignment horizontal="left" vertical="center"/>
    </xf>
    <xf numFmtId="0" fontId="10" fillId="0" borderId="0" xfId="1" applyFont="1" applyFill="1" applyBorder="1" applyAlignment="1" applyProtection="1">
      <alignment horizontal="center" vertical="center" wrapText="1"/>
    </xf>
    <xf numFmtId="0" fontId="22" fillId="0" borderId="0" xfId="1" applyFont="1" applyFill="1" applyBorder="1" applyAlignment="1" applyProtection="1">
      <alignment horizontal="center" vertical="center" wrapText="1"/>
    </xf>
    <xf numFmtId="0" fontId="38" fillId="0" borderId="0" xfId="1" applyFont="1" applyFill="1" applyBorder="1" applyAlignment="1" applyProtection="1">
      <alignment horizontal="left" vertical="center" wrapText="1"/>
    </xf>
    <xf numFmtId="0" fontId="12" fillId="0" borderId="0" xfId="1" applyFont="1" applyAlignment="1" applyProtection="1">
      <alignment horizontal="left" vertical="center"/>
    </xf>
    <xf numFmtId="0" fontId="32" fillId="0" borderId="0" xfId="1" applyFont="1" applyAlignment="1" applyProtection="1">
      <alignment horizontal="left"/>
    </xf>
    <xf numFmtId="0" fontId="12" fillId="0" borderId="0" xfId="1" applyFont="1" applyAlignment="1" applyProtection="1">
      <alignment horizontal="left"/>
    </xf>
    <xf numFmtId="0" fontId="49" fillId="0" borderId="0" xfId="3" applyFont="1" applyFill="1" applyAlignment="1">
      <alignment horizontal="left" vertical="center"/>
    </xf>
    <xf numFmtId="0" fontId="12" fillId="0" borderId="0" xfId="2" applyFont="1"/>
    <xf numFmtId="0" fontId="12" fillId="0" borderId="0" xfId="1" applyFont="1" applyProtection="1"/>
    <xf numFmtId="0" fontId="12" fillId="0" borderId="0" xfId="1" applyFont="1" applyFill="1" applyBorder="1" applyAlignment="1" applyProtection="1">
      <alignment wrapText="1"/>
    </xf>
    <xf numFmtId="0" fontId="12" fillId="0" borderId="0" xfId="1" applyFont="1" applyFill="1" applyBorder="1" applyAlignment="1" applyProtection="1">
      <alignment horizontal="right"/>
    </xf>
    <xf numFmtId="0" fontId="12" fillId="0" borderId="0" xfId="1" applyFont="1" applyFill="1" applyBorder="1" applyAlignment="1" applyProtection="1">
      <alignment vertical="top" wrapText="1"/>
    </xf>
    <xf numFmtId="0" fontId="26" fillId="0" borderId="0" xfId="1" applyFont="1" applyAlignment="1" applyProtection="1">
      <alignment horizontal="right"/>
    </xf>
    <xf numFmtId="0" fontId="26" fillId="0" borderId="0" xfId="1" applyFont="1" applyFill="1" applyAlignment="1" applyProtection="1">
      <alignment horizontal="right"/>
    </xf>
    <xf numFmtId="0" fontId="26" fillId="0" borderId="0" xfId="1" applyFont="1" applyProtection="1"/>
    <xf numFmtId="0" fontId="27" fillId="0" borderId="0" xfId="1" applyFont="1" applyProtection="1"/>
    <xf numFmtId="0" fontId="26" fillId="0" borderId="0" xfId="1" applyFont="1" applyFill="1" applyProtection="1"/>
    <xf numFmtId="0" fontId="12" fillId="0" borderId="0" xfId="1" applyFont="1" applyAlignment="1" applyProtection="1">
      <alignment horizontal="right"/>
    </xf>
    <xf numFmtId="0" fontId="32" fillId="0" borderId="0" xfId="2" applyFont="1"/>
    <xf numFmtId="165" fontId="10" fillId="0" borderId="0" xfId="2" applyNumberFormat="1" applyFont="1"/>
    <xf numFmtId="0" fontId="12" fillId="0" borderId="0" xfId="2" applyNumberFormat="1" applyFont="1" applyFill="1"/>
    <xf numFmtId="0" fontId="10" fillId="0" borderId="0" xfId="2" applyFont="1" applyFill="1"/>
    <xf numFmtId="0" fontId="10" fillId="0" borderId="0" xfId="4" applyFont="1"/>
    <xf numFmtId="0" fontId="32" fillId="0" borderId="0" xfId="4" applyFont="1"/>
    <xf numFmtId="0" fontId="10" fillId="0" borderId="0" xfId="2" applyNumberFormat="1" applyFont="1" applyFill="1"/>
    <xf numFmtId="0" fontId="10" fillId="0" borderId="0" xfId="2" applyFill="1" applyAlignment="1">
      <alignment horizontal="left"/>
    </xf>
    <xf numFmtId="0" fontId="10" fillId="0" borderId="0" xfId="5" applyFont="1"/>
    <xf numFmtId="0" fontId="32" fillId="0" borderId="0" xfId="5" applyFont="1"/>
    <xf numFmtId="165" fontId="12" fillId="0" borderId="0" xfId="2" applyNumberFormat="1" applyFont="1"/>
    <xf numFmtId="49" fontId="10" fillId="0" borderId="0" xfId="2" applyNumberFormat="1" applyFont="1" applyFill="1"/>
    <xf numFmtId="165" fontId="46" fillId="0" borderId="0" xfId="2" applyNumberFormat="1" applyFont="1"/>
    <xf numFmtId="0" fontId="18" fillId="0" borderId="0" xfId="1" applyFont="1" applyFill="1" applyProtection="1"/>
    <xf numFmtId="49" fontId="10" fillId="0" borderId="0" xfId="1" applyNumberFormat="1" applyFont="1" applyFill="1" applyAlignment="1" applyProtection="1">
      <alignment horizontal="left"/>
      <protection locked="0"/>
    </xf>
    <xf numFmtId="0" fontId="10" fillId="0" borderId="0" xfId="1" applyNumberFormat="1" applyFont="1" applyFill="1" applyAlignment="1" applyProtection="1">
      <alignment horizontal="left"/>
      <protection locked="0"/>
    </xf>
    <xf numFmtId="49" fontId="10" fillId="0" borderId="0" xfId="1" applyNumberFormat="1" applyFont="1" applyFill="1" applyProtection="1"/>
    <xf numFmtId="0" fontId="10" fillId="0" borderId="24" xfId="1" applyFont="1" applyFill="1" applyBorder="1" applyAlignment="1" applyProtection="1">
      <alignment horizontal="left"/>
    </xf>
    <xf numFmtId="0" fontId="34" fillId="0" borderId="24" xfId="1" applyFont="1" applyFill="1" applyBorder="1" applyAlignment="1" applyProtection="1">
      <alignment wrapText="1"/>
    </xf>
    <xf numFmtId="0" fontId="10" fillId="0" borderId="24" xfId="1" applyFont="1" applyFill="1" applyBorder="1" applyProtection="1"/>
    <xf numFmtId="0" fontId="10" fillId="0" borderId="22" xfId="2" applyFont="1" applyFill="1" applyBorder="1" applyAlignment="1">
      <alignment horizontal="center" vertical="center"/>
    </xf>
    <xf numFmtId="0" fontId="10" fillId="0" borderId="2" xfId="2" applyFont="1" applyFill="1" applyBorder="1" applyAlignment="1">
      <alignment horizontal="center" vertical="center"/>
    </xf>
    <xf numFmtId="0" fontId="10" fillId="0" borderId="5" xfId="2" applyFont="1" applyFill="1" applyBorder="1" applyAlignment="1">
      <alignment horizontal="center" vertical="center"/>
    </xf>
    <xf numFmtId="0" fontId="22" fillId="0" borderId="22" xfId="1" applyFont="1" applyFill="1" applyBorder="1" applyProtection="1"/>
    <xf numFmtId="0" fontId="22" fillId="0" borderId="2" xfId="1" applyFont="1" applyFill="1" applyBorder="1" applyProtection="1"/>
    <xf numFmtId="0" fontId="35" fillId="0" borderId="2" xfId="1" applyFont="1" applyFill="1" applyBorder="1" applyAlignment="1" applyProtection="1">
      <alignment horizontal="center" vertical="center" wrapText="1"/>
    </xf>
    <xf numFmtId="0" fontId="35" fillId="0" borderId="21" xfId="1" applyFont="1" applyFill="1" applyBorder="1" applyAlignment="1" applyProtection="1">
      <alignment wrapText="1"/>
    </xf>
    <xf numFmtId="0" fontId="10" fillId="0" borderId="35" xfId="1" applyFont="1" applyFill="1" applyBorder="1" applyAlignment="1" applyProtection="1">
      <alignment horizontal="center" textRotation="90"/>
    </xf>
    <xf numFmtId="0" fontId="10" fillId="0" borderId="35" xfId="1" applyFont="1" applyFill="1" applyBorder="1" applyProtection="1"/>
    <xf numFmtId="0" fontId="26" fillId="0" borderId="37" xfId="1" applyFont="1" applyFill="1" applyBorder="1" applyAlignment="1" applyProtection="1">
      <alignment horizontal="center" vertical="center" wrapText="1"/>
    </xf>
    <xf numFmtId="0" fontId="44" fillId="0" borderId="37" xfId="1" applyFont="1" applyFill="1" applyBorder="1" applyAlignment="1" applyProtection="1">
      <alignment horizontal="center" vertical="center" wrapText="1"/>
    </xf>
    <xf numFmtId="0" fontId="26" fillId="0" borderId="38" xfId="1" applyFont="1" applyFill="1" applyBorder="1" applyAlignment="1" applyProtection="1">
      <alignment horizontal="center" vertical="center" wrapText="1"/>
    </xf>
    <xf numFmtId="0" fontId="26" fillId="0" borderId="39" xfId="1" applyFont="1" applyFill="1" applyBorder="1" applyAlignment="1" applyProtection="1">
      <alignment horizontal="center" vertical="center" wrapText="1"/>
    </xf>
    <xf numFmtId="0" fontId="12" fillId="19" borderId="37" xfId="1" applyNumberFormat="1" applyFont="1" applyFill="1" applyBorder="1" applyAlignment="1" applyProtection="1">
      <alignment horizontal="center" vertical="center" wrapText="1"/>
      <protection locked="0"/>
    </xf>
    <xf numFmtId="0" fontId="12" fillId="20" borderId="37" xfId="1" applyNumberFormat="1" applyFont="1" applyFill="1" applyBorder="1" applyAlignment="1" applyProtection="1">
      <alignment horizontal="center" vertical="center" wrapText="1"/>
      <protection locked="0"/>
    </xf>
    <xf numFmtId="49" fontId="12" fillId="0" borderId="38" xfId="1" applyNumberFormat="1" applyFont="1" applyFill="1" applyBorder="1" applyAlignment="1" applyProtection="1">
      <alignment horizontal="center" vertical="center" wrapText="1"/>
    </xf>
    <xf numFmtId="166" fontId="12" fillId="19" borderId="37" xfId="1" applyNumberFormat="1" applyFont="1" applyFill="1" applyBorder="1" applyAlignment="1" applyProtection="1">
      <alignment horizontal="center" vertical="center" wrapText="1"/>
      <protection locked="0"/>
    </xf>
    <xf numFmtId="167" fontId="12" fillId="0" borderId="37" xfId="1" applyNumberFormat="1" applyFont="1" applyFill="1" applyBorder="1" applyAlignment="1" applyProtection="1">
      <alignment horizontal="center" vertical="center" wrapText="1"/>
      <protection locked="0"/>
    </xf>
    <xf numFmtId="49" fontId="12" fillId="20" borderId="37" xfId="1" applyNumberFormat="1" applyFont="1" applyFill="1" applyBorder="1" applyAlignment="1" applyProtection="1">
      <alignment horizontal="center" vertical="center" wrapText="1"/>
      <protection locked="0"/>
    </xf>
    <xf numFmtId="49" fontId="50" fillId="0" borderId="38" xfId="1" applyNumberFormat="1" applyFont="1" applyFill="1" applyBorder="1" applyAlignment="1" applyProtection="1">
      <alignment horizontal="center" vertical="center" wrapText="1"/>
    </xf>
    <xf numFmtId="0" fontId="12" fillId="19" borderId="37" xfId="1" applyNumberFormat="1" applyFont="1" applyFill="1" applyBorder="1" applyAlignment="1" applyProtection="1">
      <alignment horizontal="center" vertical="center"/>
      <protection locked="0"/>
    </xf>
    <xf numFmtId="1" fontId="12" fillId="0" borderId="37" xfId="1" applyNumberFormat="1" applyFont="1" applyFill="1" applyBorder="1" applyAlignment="1" applyProtection="1">
      <alignment horizontal="center" vertical="center" wrapText="1"/>
      <protection locked="0"/>
    </xf>
    <xf numFmtId="49" fontId="12" fillId="0" borderId="37" xfId="1" applyNumberFormat="1" applyFont="1" applyFill="1" applyBorder="1" applyAlignment="1" applyProtection="1">
      <alignment vertical="center" wrapText="1"/>
    </xf>
    <xf numFmtId="0" fontId="10" fillId="19" borderId="0" xfId="1" applyFont="1" applyFill="1" applyAlignment="1" applyProtection="1">
      <alignment horizontal="center"/>
    </xf>
    <xf numFmtId="0" fontId="10" fillId="20" borderId="0" xfId="1" applyFont="1" applyFill="1" applyAlignment="1" applyProtection="1">
      <alignment horizontal="center"/>
    </xf>
    <xf numFmtId="0" fontId="12" fillId="0" borderId="37" xfId="1" applyNumberFormat="1" applyFont="1" applyFill="1" applyBorder="1" applyAlignment="1" applyProtection="1">
      <alignment horizontal="center" vertical="center"/>
      <protection locked="0"/>
    </xf>
    <xf numFmtId="49" fontId="34" fillId="0" borderId="37" xfId="1" applyNumberFormat="1" applyFont="1" applyFill="1" applyBorder="1" applyAlignment="1" applyProtection="1">
      <alignment vertical="center" wrapText="1"/>
    </xf>
    <xf numFmtId="0" fontId="12" fillId="0" borderId="37" xfId="1" applyFont="1" applyFill="1" applyBorder="1" applyAlignment="1" applyProtection="1">
      <alignment horizontal="left" vertical="center"/>
    </xf>
    <xf numFmtId="49" fontId="34" fillId="0" borderId="1" xfId="1" applyNumberFormat="1" applyFont="1" applyFill="1" applyBorder="1" applyAlignment="1" applyProtection="1">
      <alignment horizontal="left" vertical="center" wrapText="1"/>
    </xf>
    <xf numFmtId="0" fontId="12" fillId="21" borderId="37" xfId="1" applyNumberFormat="1" applyFont="1" applyFill="1" applyBorder="1" applyAlignment="1" applyProtection="1">
      <alignment horizontal="center" vertical="center" wrapText="1"/>
      <protection locked="0"/>
    </xf>
    <xf numFmtId="49" fontId="12" fillId="0" borderId="4" xfId="1" applyNumberFormat="1" applyFont="1" applyFill="1" applyBorder="1" applyAlignment="1" applyProtection="1">
      <alignment horizontal="center" vertical="center" wrapText="1"/>
      <protection locked="0"/>
    </xf>
    <xf numFmtId="49" fontId="26" fillId="0" borderId="4" xfId="1" applyNumberFormat="1" applyFont="1" applyFill="1" applyBorder="1" applyAlignment="1" applyProtection="1">
      <alignment horizontal="left" vertical="center" wrapText="1"/>
      <protection locked="0"/>
    </xf>
    <xf numFmtId="49" fontId="44" fillId="0" borderId="4" xfId="1" applyNumberFormat="1" applyFont="1" applyFill="1" applyBorder="1" applyAlignment="1" applyProtection="1">
      <alignment horizontal="left" vertical="center" wrapText="1"/>
      <protection locked="0"/>
    </xf>
    <xf numFmtId="0" fontId="12" fillId="0" borderId="4" xfId="1" applyNumberFormat="1" applyFont="1" applyFill="1" applyBorder="1" applyAlignment="1" applyProtection="1">
      <alignment horizontal="center" vertical="center" wrapText="1"/>
      <protection locked="0"/>
    </xf>
    <xf numFmtId="49" fontId="38" fillId="0" borderId="4" xfId="1" applyNumberFormat="1" applyFont="1" applyFill="1" applyBorder="1" applyAlignment="1" applyProtection="1">
      <alignment horizontal="left" vertical="center" wrapText="1"/>
      <protection locked="0"/>
    </xf>
    <xf numFmtId="49" fontId="12" fillId="0" borderId="4" xfId="1" applyNumberFormat="1" applyFont="1" applyFill="1" applyBorder="1" applyAlignment="1" applyProtection="1">
      <alignment horizontal="left" vertical="center" wrapText="1"/>
      <protection locked="0"/>
    </xf>
    <xf numFmtId="49" fontId="34" fillId="0" borderId="4" xfId="1" applyNumberFormat="1" applyFont="1" applyFill="1" applyBorder="1" applyAlignment="1" applyProtection="1">
      <alignment horizontal="left" vertical="center" wrapText="1"/>
      <protection locked="0"/>
    </xf>
    <xf numFmtId="49" fontId="12" fillId="0" borderId="21" xfId="1" applyNumberFormat="1" applyFont="1" applyFill="1" applyBorder="1" applyAlignment="1" applyProtection="1">
      <alignment horizontal="center" vertical="center" wrapText="1"/>
    </xf>
    <xf numFmtId="49" fontId="12" fillId="0" borderId="42" xfId="1" applyNumberFormat="1" applyFont="1" applyFill="1" applyBorder="1" applyAlignment="1" applyProtection="1">
      <alignment horizontal="center" vertical="center" wrapText="1"/>
    </xf>
    <xf numFmtId="49" fontId="38" fillId="0" borderId="5" xfId="1" quotePrefix="1" applyNumberFormat="1" applyFont="1" applyFill="1" applyBorder="1" applyAlignment="1" applyProtection="1">
      <alignment horizontal="left" vertical="center"/>
    </xf>
    <xf numFmtId="49" fontId="38" fillId="0" borderId="22" xfId="1" applyNumberFormat="1" applyFont="1" applyFill="1" applyBorder="1" applyAlignment="1" applyProtection="1">
      <alignment horizontal="left" vertical="center"/>
    </xf>
    <xf numFmtId="0" fontId="38" fillId="0" borderId="22" xfId="1" applyNumberFormat="1" applyFont="1" applyFill="1" applyBorder="1" applyAlignment="1" applyProtection="1">
      <alignment horizontal="left" vertical="center"/>
    </xf>
    <xf numFmtId="49" fontId="38" fillId="0" borderId="2" xfId="1" applyNumberFormat="1" applyFont="1" applyFill="1" applyBorder="1" applyAlignment="1" applyProtection="1">
      <alignment horizontal="left" vertical="center"/>
    </xf>
    <xf numFmtId="0" fontId="12" fillId="19" borderId="4" xfId="1" applyNumberFormat="1" applyFont="1" applyFill="1" applyBorder="1" applyAlignment="1" applyProtection="1">
      <alignment horizontal="center" vertical="center" wrapText="1"/>
      <protection locked="0"/>
    </xf>
    <xf numFmtId="0" fontId="12" fillId="20" borderId="4" xfId="1" applyNumberFormat="1" applyFont="1" applyFill="1" applyBorder="1" applyAlignment="1" applyProtection="1">
      <alignment horizontal="center" vertical="center" wrapText="1"/>
      <protection locked="0"/>
    </xf>
    <xf numFmtId="49" fontId="12" fillId="0" borderId="35" xfId="1" applyNumberFormat="1" applyFont="1" applyFill="1" applyBorder="1" applyAlignment="1" applyProtection="1">
      <alignment horizontal="center" vertical="center" wrapText="1"/>
    </xf>
    <xf numFmtId="0" fontId="12" fillId="15" borderId="4" xfId="1" applyNumberFormat="1" applyFont="1" applyFill="1" applyBorder="1" applyAlignment="1" applyProtection="1">
      <alignment horizontal="center" vertical="center" wrapText="1"/>
      <protection locked="0"/>
    </xf>
    <xf numFmtId="0" fontId="12" fillId="5" borderId="35" xfId="1" applyNumberFormat="1" applyFont="1" applyFill="1" applyBorder="1" applyAlignment="1" applyProtection="1">
      <alignment horizontal="center" vertical="center" wrapText="1"/>
    </xf>
    <xf numFmtId="0" fontId="38" fillId="15" borderId="4" xfId="1" applyNumberFormat="1" applyFont="1" applyFill="1" applyBorder="1" applyAlignment="1" applyProtection="1">
      <alignment horizontal="center" vertical="center" wrapText="1"/>
      <protection locked="0"/>
    </xf>
    <xf numFmtId="49" fontId="38" fillId="0" borderId="4" xfId="1" applyNumberFormat="1" applyFont="1" applyFill="1" applyBorder="1" applyAlignment="1" applyProtection="1">
      <alignment horizontal="center" vertical="center" wrapText="1"/>
      <protection locked="0"/>
    </xf>
    <xf numFmtId="0" fontId="12" fillId="0" borderId="0" xfId="1" applyFont="1" applyFill="1" applyAlignment="1" applyProtection="1">
      <alignment horizontal="left" vertical="center"/>
    </xf>
    <xf numFmtId="0" fontId="32" fillId="0" borderId="0" xfId="1" applyFont="1" applyFill="1" applyAlignment="1" applyProtection="1">
      <alignment horizontal="left"/>
    </xf>
    <xf numFmtId="0" fontId="12" fillId="0" borderId="0" xfId="1" applyFont="1" applyFill="1" applyAlignment="1" applyProtection="1">
      <alignment horizontal="left"/>
    </xf>
    <xf numFmtId="0" fontId="12" fillId="0" borderId="0" xfId="2" applyFont="1" applyFill="1"/>
    <xf numFmtId="0" fontId="27" fillId="0" borderId="0" xfId="1" applyFont="1" applyFill="1" applyProtection="1"/>
    <xf numFmtId="0" fontId="12" fillId="0" borderId="0" xfId="1" applyFont="1" applyFill="1" applyAlignment="1" applyProtection="1">
      <alignment horizontal="right"/>
    </xf>
    <xf numFmtId="0" fontId="10" fillId="0" borderId="0" xfId="6" applyFont="1"/>
    <xf numFmtId="0" fontId="32" fillId="0" borderId="0" xfId="6" applyFont="1"/>
    <xf numFmtId="0" fontId="32" fillId="0" borderId="0" xfId="2" applyFont="1" applyFill="1"/>
    <xf numFmtId="0" fontId="9" fillId="0" borderId="22" xfId="6" applyBorder="1" applyAlignment="1">
      <alignment horizontal="center" vertical="center"/>
    </xf>
    <xf numFmtId="0" fontId="9" fillId="0" borderId="2" xfId="6" applyBorder="1" applyAlignment="1">
      <alignment horizontal="center" vertical="center"/>
    </xf>
    <xf numFmtId="0" fontId="9" fillId="0" borderId="5" xfId="6" applyBorder="1" applyAlignment="1">
      <alignment horizontal="center" vertical="center"/>
    </xf>
    <xf numFmtId="0" fontId="53" fillId="0" borderId="0" xfId="6" applyFont="1"/>
    <xf numFmtId="0" fontId="9" fillId="0" borderId="0" xfId="6"/>
    <xf numFmtId="0" fontId="12" fillId="22" borderId="37" xfId="6" applyFont="1" applyFill="1" applyBorder="1" applyAlignment="1" applyProtection="1">
      <alignment horizontal="center" vertical="center" wrapText="1"/>
      <protection locked="0"/>
    </xf>
    <xf numFmtId="0" fontId="12" fillId="22" borderId="43" xfId="6" applyFont="1" applyFill="1" applyBorder="1" applyAlignment="1" applyProtection="1">
      <alignment horizontal="center" vertical="center" wrapText="1"/>
      <protection locked="0"/>
    </xf>
    <xf numFmtId="0" fontId="12" fillId="22" borderId="44" xfId="6" applyFont="1" applyFill="1" applyBorder="1" applyAlignment="1" applyProtection="1">
      <alignment horizontal="center" vertical="center" wrapText="1"/>
      <protection locked="0"/>
    </xf>
    <xf numFmtId="0" fontId="12" fillId="22" borderId="45" xfId="6" applyFont="1" applyFill="1" applyBorder="1" applyAlignment="1" applyProtection="1">
      <alignment horizontal="center" vertical="center" wrapText="1"/>
      <protection locked="0"/>
    </xf>
    <xf numFmtId="49" fontId="46" fillId="4" borderId="37" xfId="1" applyNumberFormat="1" applyFont="1" applyFill="1" applyBorder="1" applyAlignment="1" applyProtection="1">
      <alignment horizontal="center" vertical="center" wrapText="1"/>
      <protection locked="0"/>
    </xf>
    <xf numFmtId="49" fontId="12" fillId="4" borderId="37" xfId="1" applyNumberFormat="1" applyFont="1" applyFill="1" applyBorder="1" applyAlignment="1" applyProtection="1">
      <alignment horizontal="center" vertical="center" wrapText="1"/>
      <protection locked="0"/>
    </xf>
    <xf numFmtId="0" fontId="54" fillId="0" borderId="0" xfId="6" applyFont="1"/>
    <xf numFmtId="0" fontId="12" fillId="0" borderId="37" xfId="6" applyFont="1" applyBorder="1" applyAlignment="1" applyProtection="1">
      <alignment horizontal="center" vertical="center" wrapText="1"/>
      <protection locked="0"/>
    </xf>
    <xf numFmtId="0" fontId="12" fillId="0" borderId="43" xfId="6" applyFont="1" applyBorder="1" applyAlignment="1" applyProtection="1">
      <alignment horizontal="center" vertical="center" wrapText="1"/>
      <protection locked="0"/>
    </xf>
    <xf numFmtId="0" fontId="12" fillId="23" borderId="37" xfId="6" applyFont="1" applyFill="1" applyBorder="1" applyAlignment="1" applyProtection="1">
      <alignment horizontal="center" vertical="center" wrapText="1"/>
      <protection locked="0"/>
    </xf>
    <xf numFmtId="0" fontId="12" fillId="23" borderId="44" xfId="6" applyFont="1" applyFill="1" applyBorder="1" applyAlignment="1" applyProtection="1">
      <alignment horizontal="center" vertical="center" wrapText="1"/>
      <protection locked="0"/>
    </xf>
    <xf numFmtId="0" fontId="12" fillId="23" borderId="45" xfId="6" applyFont="1" applyFill="1" applyBorder="1" applyAlignment="1" applyProtection="1">
      <alignment horizontal="center" vertical="center" wrapText="1"/>
      <protection locked="0"/>
    </xf>
    <xf numFmtId="49" fontId="12" fillId="24" borderId="46" xfId="6" applyNumberFormat="1" applyFont="1" applyFill="1" applyBorder="1" applyAlignment="1">
      <alignment horizontal="center" vertical="center" wrapText="1"/>
    </xf>
    <xf numFmtId="0" fontId="12" fillId="0" borderId="44" xfId="6" applyFont="1" applyBorder="1" applyAlignment="1" applyProtection="1">
      <alignment horizontal="center" vertical="center" wrapText="1"/>
      <protection locked="0"/>
    </xf>
    <xf numFmtId="0" fontId="12" fillId="0" borderId="45" xfId="6" applyFont="1" applyBorder="1" applyAlignment="1" applyProtection="1">
      <alignment horizontal="center" vertical="center" wrapText="1"/>
      <protection locked="0"/>
    </xf>
    <xf numFmtId="0" fontId="12" fillId="0" borderId="45" xfId="6" applyNumberFormat="1" applyFont="1" applyBorder="1" applyAlignment="1" applyProtection="1">
      <alignment horizontal="center" vertical="center" wrapText="1"/>
      <protection locked="0"/>
    </xf>
    <xf numFmtId="0" fontId="12" fillId="25" borderId="37" xfId="6" applyFont="1" applyFill="1" applyBorder="1" applyAlignment="1" applyProtection="1">
      <alignment horizontal="center" vertical="center" wrapText="1"/>
      <protection locked="0"/>
    </xf>
    <xf numFmtId="0" fontId="12" fillId="25" borderId="44" xfId="6" applyFont="1" applyFill="1" applyBorder="1" applyAlignment="1" applyProtection="1">
      <alignment horizontal="center" vertical="center" wrapText="1"/>
      <protection locked="0"/>
    </xf>
    <xf numFmtId="0" fontId="12" fillId="25" borderId="45" xfId="6" applyFont="1" applyFill="1" applyBorder="1" applyAlignment="1" applyProtection="1">
      <alignment horizontal="center" vertical="center" wrapText="1"/>
      <protection locked="0"/>
    </xf>
    <xf numFmtId="0" fontId="12" fillId="6" borderId="37" xfId="1" applyNumberFormat="1" applyFont="1" applyFill="1" applyBorder="1" applyAlignment="1" applyProtection="1">
      <alignment horizontal="center" vertical="center" wrapText="1"/>
      <protection locked="0"/>
    </xf>
    <xf numFmtId="2" fontId="31" fillId="0" borderId="0" xfId="6" applyNumberFormat="1" applyFont="1" applyFill="1" applyBorder="1"/>
    <xf numFmtId="0" fontId="34" fillId="0" borderId="1" xfId="6" applyFont="1" applyBorder="1" applyAlignment="1">
      <alignment vertical="center" wrapText="1"/>
    </xf>
    <xf numFmtId="0" fontId="34" fillId="0" borderId="1" xfId="6" applyFont="1" applyFill="1" applyBorder="1" applyAlignment="1">
      <alignment vertical="center" wrapText="1"/>
    </xf>
    <xf numFmtId="0" fontId="34" fillId="10" borderId="1" xfId="6" applyFont="1" applyFill="1" applyBorder="1" applyAlignment="1">
      <alignment vertical="center" wrapText="1"/>
    </xf>
    <xf numFmtId="2" fontId="31" fillId="4" borderId="0" xfId="6" applyNumberFormat="1" applyFont="1" applyFill="1" applyBorder="1"/>
    <xf numFmtId="49" fontId="46" fillId="0" borderId="37" xfId="1" applyNumberFormat="1" applyFont="1" applyFill="1" applyBorder="1" applyAlignment="1" applyProtection="1">
      <alignment horizontal="center" vertical="center" wrapText="1"/>
      <protection locked="0"/>
    </xf>
    <xf numFmtId="2" fontId="12" fillId="11" borderId="4" xfId="1" applyNumberFormat="1" applyFont="1" applyFill="1" applyBorder="1" applyAlignment="1" applyProtection="1">
      <alignment horizontal="center" vertical="center" wrapText="1"/>
      <protection locked="0"/>
    </xf>
    <xf numFmtId="166" fontId="12" fillId="11" borderId="4" xfId="1" applyNumberFormat="1" applyFont="1" applyFill="1" applyBorder="1" applyAlignment="1" applyProtection="1">
      <alignment horizontal="center" vertical="center" wrapText="1"/>
      <protection locked="0"/>
    </xf>
    <xf numFmtId="49" fontId="38" fillId="15" borderId="4" xfId="1" applyNumberFormat="1" applyFont="1" applyFill="1" applyBorder="1" applyAlignment="1" applyProtection="1">
      <alignment horizontal="left" vertical="center" wrapText="1"/>
      <protection locked="0"/>
    </xf>
    <xf numFmtId="49" fontId="38" fillId="15" borderId="4" xfId="1" applyNumberFormat="1" applyFont="1" applyFill="1" applyBorder="1" applyAlignment="1" applyProtection="1">
      <alignment horizontal="center" vertical="center" wrapText="1"/>
      <protection locked="0"/>
    </xf>
    <xf numFmtId="49" fontId="38" fillId="17" borderId="4" xfId="1" applyNumberFormat="1" applyFont="1" applyFill="1" applyBorder="1" applyAlignment="1" applyProtection="1">
      <alignment horizontal="left" vertical="center" wrapText="1"/>
      <protection locked="0"/>
    </xf>
    <xf numFmtId="49" fontId="46" fillId="17" borderId="4" xfId="1" applyNumberFormat="1" applyFont="1" applyFill="1" applyBorder="1" applyAlignment="1" applyProtection="1">
      <alignment horizontal="center" vertical="center" wrapText="1"/>
      <protection locked="0"/>
    </xf>
    <xf numFmtId="49" fontId="38" fillId="17" borderId="4" xfId="1" applyNumberFormat="1" applyFont="1" applyFill="1" applyBorder="1" applyAlignment="1" applyProtection="1">
      <alignment horizontal="center" vertical="center" wrapText="1"/>
      <protection locked="0"/>
    </xf>
    <xf numFmtId="0" fontId="12" fillId="0" borderId="0" xfId="6" applyFont="1"/>
    <xf numFmtId="0" fontId="10" fillId="0" borderId="0" xfId="2"/>
    <xf numFmtId="49" fontId="38" fillId="15" borderId="4" xfId="1" applyNumberFormat="1" applyFont="1" applyFill="1" applyBorder="1" applyAlignment="1" applyProtection="1">
      <alignment vertical="center" wrapText="1"/>
      <protection locked="0"/>
    </xf>
    <xf numFmtId="2" fontId="10" fillId="0" borderId="6" xfId="0" applyNumberFormat="1" applyFont="1" applyFill="1" applyBorder="1" applyAlignment="1" applyProtection="1">
      <alignment horizontal="center" vertical="center" wrapText="1"/>
      <protection locked="0"/>
    </xf>
    <xf numFmtId="49" fontId="10" fillId="0" borderId="6" xfId="0" applyNumberFormat="1" applyFont="1" applyFill="1" applyBorder="1" applyAlignment="1" applyProtection="1">
      <alignment horizontal="center" vertical="center" wrapText="1"/>
      <protection locked="0"/>
    </xf>
    <xf numFmtId="1" fontId="10" fillId="0" borderId="6" xfId="0" applyNumberFormat="1" applyFont="1" applyFill="1" applyBorder="1" applyAlignment="1" applyProtection="1">
      <alignment horizontal="center" vertical="center" wrapText="1"/>
      <protection locked="0"/>
    </xf>
    <xf numFmtId="0" fontId="12" fillId="0" borderId="37" xfId="1" applyNumberFormat="1" applyFont="1" applyFill="1" applyBorder="1" applyAlignment="1" applyProtection="1">
      <alignment horizontal="center" vertical="center" wrapText="1"/>
      <protection locked="0"/>
    </xf>
    <xf numFmtId="4" fontId="10" fillId="0" borderId="6" xfId="0" applyNumberFormat="1" applyFont="1" applyFill="1" applyBorder="1" applyAlignment="1" applyProtection="1">
      <alignment horizontal="center" vertical="center" wrapText="1"/>
      <protection locked="0"/>
    </xf>
    <xf numFmtId="164" fontId="10" fillId="0" borderId="6" xfId="0" applyNumberFormat="1" applyFont="1" applyFill="1" applyBorder="1" applyAlignment="1" applyProtection="1">
      <alignment horizontal="center" vertical="center" wrapText="1"/>
      <protection locked="0"/>
    </xf>
    <xf numFmtId="49" fontId="10" fillId="0" borderId="1" xfId="0" applyNumberFormat="1" applyFont="1" applyFill="1" applyBorder="1" applyAlignment="1" applyProtection="1">
      <alignment horizontal="center" vertical="center" wrapText="1"/>
      <protection locked="0"/>
    </xf>
    <xf numFmtId="0" fontId="10" fillId="0" borderId="1" xfId="2" applyFont="1" applyBorder="1" applyAlignment="1" applyProtection="1">
      <alignment vertical="center" wrapText="1"/>
      <protection locked="0"/>
    </xf>
    <xf numFmtId="4" fontId="134" fillId="0" borderId="0" xfId="2081" applyNumberFormat="1" applyFill="1"/>
    <xf numFmtId="4" fontId="10" fillId="0" borderId="1" xfId="0" applyNumberFormat="1" applyFont="1" applyBorder="1" applyAlignment="1" applyProtection="1">
      <alignment vertical="center" wrapText="1"/>
      <protection locked="0"/>
    </xf>
    <xf numFmtId="2" fontId="10" fillId="0" borderId="1" xfId="0" applyNumberFormat="1" applyFont="1" applyBorder="1" applyAlignment="1" applyProtection="1">
      <alignment vertical="center" wrapText="1"/>
      <protection locked="0"/>
    </xf>
    <xf numFmtId="3" fontId="10" fillId="0" borderId="1" xfId="2" applyNumberFormat="1" applyFont="1" applyBorder="1" applyAlignment="1" applyProtection="1">
      <alignment vertical="center" wrapText="1"/>
      <protection locked="0"/>
    </xf>
    <xf numFmtId="166" fontId="10" fillId="0" borderId="6" xfId="0" applyNumberFormat="1" applyFont="1" applyFill="1" applyBorder="1" applyAlignment="1" applyProtection="1">
      <alignment horizontal="center" vertical="center" wrapText="1"/>
      <protection locked="0"/>
    </xf>
    <xf numFmtId="0" fontId="10" fillId="0" borderId="1" xfId="117" applyFont="1" applyFill="1" applyBorder="1" applyAlignment="1" applyProtection="1">
      <alignment horizontal="center" vertical="center" wrapText="1"/>
      <protection locked="0"/>
    </xf>
    <xf numFmtId="0" fontId="35" fillId="0" borderId="1" xfId="117" applyFont="1" applyFill="1" applyBorder="1" applyAlignment="1" applyProtection="1">
      <alignment horizontal="center" vertical="center" wrapText="1"/>
      <protection locked="0"/>
    </xf>
    <xf numFmtId="171" fontId="10" fillId="0" borderId="1" xfId="0" applyNumberFormat="1" applyFont="1" applyFill="1" applyBorder="1" applyAlignment="1" applyProtection="1">
      <alignment horizontal="center" vertical="center" wrapText="1"/>
      <protection locked="0"/>
    </xf>
    <xf numFmtId="0" fontId="10" fillId="0" borderId="16" xfId="0" applyFont="1" applyFill="1" applyBorder="1" applyAlignment="1" applyProtection="1">
      <alignment horizontal="center" vertical="center" wrapText="1"/>
      <protection locked="0"/>
    </xf>
    <xf numFmtId="0" fontId="10" fillId="0" borderId="17" xfId="0" applyFont="1" applyFill="1" applyBorder="1" applyAlignment="1" applyProtection="1">
      <alignment horizontal="center" vertical="center" wrapText="1"/>
      <protection locked="0"/>
    </xf>
    <xf numFmtId="4" fontId="56" fillId="0" borderId="0" xfId="1374" applyNumberFormat="1" applyFill="1"/>
    <xf numFmtId="4" fontId="56" fillId="0" borderId="0" xfId="1374" applyNumberFormat="1" applyFill="1" applyAlignment="1">
      <alignment wrapText="1"/>
    </xf>
    <xf numFmtId="2" fontId="10" fillId="0" borderId="1" xfId="0" applyNumberFormat="1" applyFont="1" applyFill="1" applyBorder="1" applyAlignment="1" applyProtection="1">
      <alignment horizontal="center" vertical="center" wrapText="1"/>
      <protection locked="0"/>
    </xf>
    <xf numFmtId="164" fontId="5" fillId="0" borderId="0" xfId="2025" applyNumberFormat="1" applyFill="1"/>
    <xf numFmtId="164" fontId="5" fillId="0" borderId="1" xfId="2025" applyNumberFormat="1" applyFill="1" applyBorder="1" applyAlignment="1">
      <alignment horizontal="center"/>
    </xf>
    <xf numFmtId="2" fontId="10" fillId="0" borderId="6" xfId="117" applyNumberFormat="1" applyFont="1" applyFill="1" applyBorder="1" applyAlignment="1" applyProtection="1">
      <alignment horizontal="center" vertical="center" wrapText="1"/>
      <protection locked="0"/>
    </xf>
    <xf numFmtId="0" fontId="11" fillId="0" borderId="0" xfId="0" applyFont="1" applyAlignment="1">
      <alignment wrapText="1"/>
    </xf>
    <xf numFmtId="0" fontId="27" fillId="2" borderId="24" xfId="0" applyFont="1" applyFill="1" applyBorder="1" applyAlignment="1">
      <alignment horizontal="center" vertical="center" wrapText="1"/>
    </xf>
    <xf numFmtId="0" fontId="0" fillId="0" borderId="25" xfId="0" applyBorder="1" applyAlignment="1">
      <alignment horizontal="center" vertical="center" wrapText="1"/>
    </xf>
    <xf numFmtId="0" fontId="27" fillId="2" borderId="19" xfId="0" applyFont="1" applyFill="1" applyBorder="1" applyAlignment="1">
      <alignment horizontal="center" wrapText="1"/>
    </xf>
    <xf numFmtId="0" fontId="27" fillId="2" borderId="0" xfId="0" applyFont="1" applyFill="1" applyBorder="1" applyAlignment="1">
      <alignment horizontal="center" wrapText="1"/>
    </xf>
    <xf numFmtId="0" fontId="27" fillId="2" borderId="26" xfId="0" applyFont="1" applyFill="1" applyBorder="1" applyAlignment="1">
      <alignment horizontal="center" wrapText="1"/>
    </xf>
    <xf numFmtId="0" fontId="24" fillId="2" borderId="27" xfId="0" applyFont="1" applyFill="1" applyBorder="1" applyAlignment="1">
      <alignment horizontal="center" vertical="top" wrapText="1"/>
    </xf>
    <xf numFmtId="0" fontId="24" fillId="2" borderId="28" xfId="0" applyFont="1" applyFill="1" applyBorder="1" applyAlignment="1">
      <alignment horizontal="center" vertical="top" wrapText="1"/>
    </xf>
    <xf numFmtId="0" fontId="24" fillId="2" borderId="29" xfId="0" applyFont="1" applyFill="1" applyBorder="1" applyAlignment="1">
      <alignment horizontal="center" vertical="top" wrapText="1"/>
    </xf>
    <xf numFmtId="0" fontId="20" fillId="2" borderId="28" xfId="0" applyFont="1" applyFill="1" applyBorder="1" applyAlignment="1">
      <alignment horizontal="center" vertical="top" wrapText="1"/>
    </xf>
    <xf numFmtId="0" fontId="20" fillId="2" borderId="29" xfId="0" applyFont="1" applyFill="1" applyBorder="1" applyAlignment="1">
      <alignment horizontal="center" vertical="top" wrapText="1"/>
    </xf>
    <xf numFmtId="0" fontId="20" fillId="2" borderId="19" xfId="0" applyFont="1" applyFill="1" applyBorder="1" applyAlignment="1">
      <alignment horizontal="center" vertical="top" wrapText="1"/>
    </xf>
    <xf numFmtId="0" fontId="20" fillId="2" borderId="26" xfId="0" applyFont="1" applyFill="1" applyBorder="1" applyAlignment="1">
      <alignment horizontal="center" vertical="top" wrapText="1"/>
    </xf>
    <xf numFmtId="0" fontId="20" fillId="2" borderId="30" xfId="0" applyFont="1" applyFill="1" applyBorder="1" applyAlignment="1">
      <alignment horizontal="center" vertical="top" wrapText="1"/>
    </xf>
    <xf numFmtId="0" fontId="20" fillId="2" borderId="25" xfId="0" applyFont="1" applyFill="1" applyBorder="1" applyAlignment="1">
      <alignment horizontal="center" vertical="top" wrapText="1"/>
    </xf>
    <xf numFmtId="0" fontId="10" fillId="2" borderId="5" xfId="0" applyFont="1" applyFill="1" applyBorder="1" applyAlignment="1">
      <alignment horizontal="center" vertical="center"/>
    </xf>
    <xf numFmtId="0" fontId="10" fillId="2" borderId="22" xfId="0" applyFont="1" applyFill="1" applyBorder="1" applyAlignment="1">
      <alignment horizontal="center" vertical="center"/>
    </xf>
    <xf numFmtId="0" fontId="10" fillId="2" borderId="2" xfId="0" applyFont="1" applyFill="1" applyBorder="1" applyAlignment="1">
      <alignment horizontal="center" vertical="center"/>
    </xf>
    <xf numFmtId="0" fontId="21" fillId="0" borderId="11" xfId="0" applyFont="1" applyBorder="1" applyAlignment="1">
      <alignment vertical="center" wrapText="1"/>
    </xf>
    <xf numFmtId="0" fontId="21" fillId="0" borderId="31" xfId="0" applyFont="1" applyBorder="1" applyAlignment="1">
      <alignment vertical="center" wrapText="1"/>
    </xf>
    <xf numFmtId="0" fontId="21" fillId="0" borderId="13" xfId="0" applyFont="1" applyBorder="1" applyAlignment="1">
      <alignment vertical="center" wrapText="1"/>
    </xf>
    <xf numFmtId="0" fontId="22" fillId="0" borderId="11" xfId="0" applyFont="1" applyBorder="1" applyAlignment="1">
      <alignment vertical="center" wrapText="1"/>
    </xf>
    <xf numFmtId="0" fontId="22" fillId="0" borderId="31" xfId="0" applyFont="1" applyBorder="1" applyAlignment="1">
      <alignment vertical="center" wrapText="1"/>
    </xf>
    <xf numFmtId="0" fontId="22" fillId="0" borderId="13" xfId="0" applyFont="1" applyBorder="1" applyAlignment="1">
      <alignment vertical="center" wrapText="1"/>
    </xf>
    <xf numFmtId="0" fontId="10" fillId="0" borderId="11" xfId="0" applyFont="1" applyBorder="1" applyAlignment="1">
      <alignment vertical="center" wrapText="1"/>
    </xf>
    <xf numFmtId="0" fontId="10" fillId="0" borderId="31" xfId="0" applyFont="1" applyBorder="1" applyAlignment="1">
      <alignment vertical="center" wrapText="1"/>
    </xf>
    <xf numFmtId="0" fontId="10" fillId="0" borderId="13" xfId="0" applyFont="1" applyBorder="1" applyAlignment="1">
      <alignment vertical="center" wrapText="1"/>
    </xf>
    <xf numFmtId="0" fontId="10" fillId="0" borderId="5" xfId="0" applyFont="1" applyBorder="1" applyAlignment="1">
      <alignment horizontal="center"/>
    </xf>
    <xf numFmtId="0" fontId="10" fillId="0" borderId="22" xfId="0" applyFont="1" applyBorder="1" applyAlignment="1">
      <alignment horizontal="center"/>
    </xf>
    <xf numFmtId="0" fontId="10" fillId="0" borderId="2" xfId="0" applyFont="1" applyBorder="1" applyAlignment="1">
      <alignment horizontal="center"/>
    </xf>
    <xf numFmtId="0" fontId="21" fillId="0" borderId="8" xfId="0" applyFont="1" applyBorder="1" applyAlignment="1">
      <alignment vertical="center" wrapText="1"/>
    </xf>
    <xf numFmtId="0" fontId="21" fillId="0" borderId="32" xfId="0" applyFont="1" applyBorder="1" applyAlignment="1">
      <alignment vertical="center" wrapText="1"/>
    </xf>
    <xf numFmtId="0" fontId="21" fillId="0" borderId="33" xfId="0" applyFont="1" applyBorder="1" applyAlignment="1">
      <alignment vertical="center" wrapText="1"/>
    </xf>
    <xf numFmtId="0" fontId="21" fillId="0" borderId="34" xfId="0" applyFont="1" applyBorder="1" applyAlignment="1">
      <alignment vertical="center" wrapText="1"/>
    </xf>
    <xf numFmtId="0" fontId="13" fillId="0" borderId="21" xfId="1" applyFont="1" applyFill="1" applyBorder="1" applyAlignment="1" applyProtection="1">
      <alignment horizontal="center" vertical="center" wrapText="1"/>
    </xf>
    <xf numFmtId="0" fontId="13" fillId="0" borderId="35" xfId="1" applyFont="1" applyFill="1" applyBorder="1" applyAlignment="1" applyProtection="1">
      <alignment horizontal="center" vertical="center" wrapText="1"/>
    </xf>
    <xf numFmtId="0" fontId="39" fillId="0" borderId="28" xfId="1" applyFont="1" applyBorder="1" applyAlignment="1" applyProtection="1">
      <alignment horizontal="center" vertical="center"/>
    </xf>
    <xf numFmtId="0" fontId="39" fillId="0" borderId="27" xfId="1" applyFont="1" applyBorder="1" applyAlignment="1" applyProtection="1">
      <alignment horizontal="center" vertical="center"/>
    </xf>
    <xf numFmtId="0" fontId="39" fillId="0" borderId="29" xfId="1" applyFont="1" applyBorder="1" applyAlignment="1" applyProtection="1">
      <alignment horizontal="center" vertical="center"/>
    </xf>
    <xf numFmtId="0" fontId="39" fillId="0" borderId="19" xfId="1" applyFont="1" applyBorder="1" applyAlignment="1" applyProtection="1">
      <alignment horizontal="center" vertical="center"/>
    </xf>
    <xf numFmtId="0" fontId="39" fillId="0" borderId="0" xfId="1" applyFont="1" applyBorder="1" applyAlignment="1" applyProtection="1">
      <alignment horizontal="center" vertical="center"/>
    </xf>
    <xf numFmtId="0" fontId="39" fillId="0" borderId="26" xfId="1" applyFont="1" applyBorder="1" applyAlignment="1" applyProtection="1">
      <alignment horizontal="center" vertical="center"/>
    </xf>
    <xf numFmtId="0" fontId="35" fillId="0" borderId="5" xfId="1" applyFont="1" applyBorder="1" applyAlignment="1" applyProtection="1">
      <alignment horizontal="center" vertical="center" wrapText="1"/>
    </xf>
    <xf numFmtId="0" fontId="10" fillId="0" borderId="22" xfId="2" applyBorder="1" applyAlignment="1">
      <alignment horizontal="center" vertical="center"/>
    </xf>
    <xf numFmtId="0" fontId="10" fillId="0" borderId="2" xfId="2" applyBorder="1" applyAlignment="1">
      <alignment horizontal="center" vertical="center"/>
    </xf>
    <xf numFmtId="0" fontId="35" fillId="0" borderId="22" xfId="1" applyFont="1" applyBorder="1" applyAlignment="1" applyProtection="1">
      <alignment horizontal="center" vertical="center" wrapText="1"/>
    </xf>
    <xf numFmtId="0" fontId="10" fillId="0" borderId="2" xfId="2" applyBorder="1" applyAlignment="1">
      <alignment horizontal="center" vertical="center" wrapText="1"/>
    </xf>
    <xf numFmtId="0" fontId="35" fillId="0" borderId="2" xfId="1" applyFont="1" applyBorder="1" applyAlignment="1" applyProtection="1">
      <alignment horizontal="center" vertical="center" wrapText="1"/>
    </xf>
    <xf numFmtId="0" fontId="10" fillId="0" borderId="21" xfId="1" applyFont="1" applyBorder="1" applyAlignment="1" applyProtection="1">
      <alignment horizontal="center" vertical="center" wrapText="1"/>
    </xf>
    <xf numFmtId="0" fontId="10" fillId="0" borderId="35" xfId="1" applyFont="1" applyBorder="1" applyAlignment="1" applyProtection="1">
      <alignment horizontal="center" vertical="center"/>
    </xf>
    <xf numFmtId="0" fontId="10" fillId="0" borderId="21" xfId="1" applyFont="1" applyBorder="1" applyAlignment="1" applyProtection="1">
      <alignment horizontal="center" vertical="center"/>
    </xf>
    <xf numFmtId="0" fontId="35" fillId="0" borderId="22" xfId="1" applyFont="1" applyBorder="1" applyAlignment="1" applyProtection="1">
      <alignment horizontal="center" vertical="center"/>
    </xf>
    <xf numFmtId="0" fontId="35" fillId="0" borderId="2" xfId="1" applyFont="1" applyBorder="1" applyAlignment="1" applyProtection="1">
      <alignment horizontal="center" vertical="center"/>
    </xf>
    <xf numFmtId="0" fontId="10" fillId="0" borderId="21" xfId="1" applyFont="1" applyFill="1" applyBorder="1" applyAlignment="1" applyProtection="1">
      <alignment horizontal="center" vertical="center" wrapText="1"/>
    </xf>
    <xf numFmtId="0" fontId="10" fillId="0" borderId="35" xfId="1" applyFont="1" applyFill="1" applyBorder="1" applyAlignment="1" applyProtection="1">
      <alignment horizontal="center" vertical="center"/>
    </xf>
    <xf numFmtId="0" fontId="32" fillId="0" borderId="21" xfId="1" applyFont="1" applyFill="1" applyBorder="1" applyAlignment="1" applyProtection="1">
      <alignment horizontal="center" vertical="center" wrapText="1"/>
    </xf>
    <xf numFmtId="0" fontId="32" fillId="0" borderId="36" xfId="2" applyFont="1" applyFill="1" applyBorder="1" applyAlignment="1">
      <alignment horizontal="center" vertical="center" wrapText="1"/>
    </xf>
    <xf numFmtId="0" fontId="10" fillId="0" borderId="35" xfId="1" applyFont="1" applyBorder="1" applyAlignment="1" applyProtection="1">
      <alignment horizontal="center" vertical="center" wrapText="1"/>
    </xf>
    <xf numFmtId="0" fontId="10" fillId="0" borderId="5" xfId="1" applyFont="1" applyFill="1" applyBorder="1" applyAlignment="1" applyProtection="1">
      <alignment horizontal="center"/>
    </xf>
    <xf numFmtId="0" fontId="10" fillId="0" borderId="22" xfId="1" applyFont="1" applyFill="1" applyBorder="1" applyAlignment="1" applyProtection="1">
      <alignment horizontal="center"/>
    </xf>
    <xf numFmtId="0" fontId="10" fillId="0" borderId="2" xfId="1" applyFont="1" applyFill="1" applyBorder="1" applyAlignment="1" applyProtection="1">
      <alignment horizontal="center"/>
    </xf>
    <xf numFmtId="0" fontId="22" fillId="0" borderId="21" xfId="1" applyFont="1" applyBorder="1" applyAlignment="1" applyProtection="1">
      <alignment horizontal="center" vertical="center" wrapText="1"/>
    </xf>
    <xf numFmtId="0" fontId="22" fillId="0" borderId="35" xfId="1" applyFont="1" applyBorder="1" applyAlignment="1" applyProtection="1">
      <alignment horizontal="center" vertical="center" wrapText="1"/>
    </xf>
    <xf numFmtId="0" fontId="10" fillId="0" borderId="19" xfId="1" applyFont="1" applyBorder="1" applyAlignment="1" applyProtection="1">
      <alignment horizontal="center" vertical="center"/>
    </xf>
    <xf numFmtId="0" fontId="10" fillId="0" borderId="26" xfId="1" applyFont="1" applyBorder="1" applyAlignment="1" applyProtection="1">
      <alignment horizontal="center" vertical="center" wrapText="1"/>
    </xf>
    <xf numFmtId="0" fontId="39" fillId="0" borderId="28" xfId="1" applyFont="1" applyFill="1" applyBorder="1" applyAlignment="1" applyProtection="1">
      <alignment horizontal="center" vertical="center"/>
    </xf>
    <xf numFmtId="0" fontId="39" fillId="0" borderId="27" xfId="1" applyFont="1" applyFill="1" applyBorder="1" applyAlignment="1" applyProtection="1">
      <alignment horizontal="center" vertical="center"/>
    </xf>
    <xf numFmtId="0" fontId="39" fillId="0" borderId="29" xfId="1" applyFont="1" applyFill="1" applyBorder="1" applyAlignment="1" applyProtection="1">
      <alignment horizontal="center" vertical="center"/>
    </xf>
    <xf numFmtId="0" fontId="39" fillId="0" borderId="19" xfId="1" applyFont="1" applyFill="1" applyBorder="1" applyAlignment="1" applyProtection="1">
      <alignment horizontal="center" vertical="center"/>
    </xf>
    <xf numFmtId="0" fontId="39" fillId="0" borderId="0" xfId="1" applyFont="1" applyFill="1" applyBorder="1" applyAlignment="1" applyProtection="1">
      <alignment horizontal="center" vertical="center"/>
    </xf>
    <xf numFmtId="0" fontId="39" fillId="0" borderId="26" xfId="1" applyFont="1" applyFill="1" applyBorder="1" applyAlignment="1" applyProtection="1">
      <alignment horizontal="center" vertical="center"/>
    </xf>
    <xf numFmtId="0" fontId="35" fillId="0" borderId="5" xfId="1" applyFont="1" applyFill="1" applyBorder="1" applyAlignment="1" applyProtection="1">
      <alignment horizontal="center" vertical="center" wrapText="1"/>
    </xf>
    <xf numFmtId="0" fontId="10" fillId="0" borderId="22" xfId="2" applyFont="1" applyFill="1" applyBorder="1" applyAlignment="1">
      <alignment horizontal="center" vertical="center"/>
    </xf>
    <xf numFmtId="0" fontId="10" fillId="0" borderId="2" xfId="2" applyFont="1" applyFill="1" applyBorder="1" applyAlignment="1">
      <alignment horizontal="center" vertical="center"/>
    </xf>
    <xf numFmtId="0" fontId="35" fillId="0" borderId="22" xfId="1" applyFont="1" applyFill="1" applyBorder="1" applyAlignment="1" applyProtection="1">
      <alignment horizontal="center" vertical="center" wrapText="1"/>
    </xf>
    <xf numFmtId="0" fontId="10" fillId="0" borderId="2" xfId="2" applyFont="1" applyFill="1" applyBorder="1" applyAlignment="1">
      <alignment horizontal="center" vertical="center" wrapText="1"/>
    </xf>
    <xf numFmtId="0" fontId="35" fillId="0" borderId="2" xfId="1" applyFont="1" applyFill="1" applyBorder="1" applyAlignment="1" applyProtection="1">
      <alignment horizontal="center" vertical="center" wrapText="1"/>
    </xf>
    <xf numFmtId="0" fontId="10" fillId="0" borderId="21" xfId="1" applyFont="1" applyFill="1" applyBorder="1" applyAlignment="1" applyProtection="1">
      <alignment horizontal="center" vertical="center"/>
    </xf>
    <xf numFmtId="0" fontId="35" fillId="0" borderId="22" xfId="1" applyFont="1" applyFill="1" applyBorder="1" applyAlignment="1" applyProtection="1">
      <alignment horizontal="center" vertical="center"/>
    </xf>
    <xf numFmtId="0" fontId="35" fillId="0" borderId="2" xfId="1" applyFont="1" applyFill="1" applyBorder="1" applyAlignment="1" applyProtection="1">
      <alignment horizontal="center" vertical="center"/>
    </xf>
    <xf numFmtId="0" fontId="10" fillId="0" borderId="36" xfId="2" applyFont="1" applyFill="1" applyBorder="1" applyAlignment="1">
      <alignment horizontal="center" vertical="center" wrapText="1"/>
    </xf>
    <xf numFmtId="0" fontId="10" fillId="0" borderId="35" xfId="1" applyFont="1" applyFill="1" applyBorder="1" applyAlignment="1" applyProtection="1">
      <alignment horizontal="center" vertical="center" wrapText="1"/>
    </xf>
    <xf numFmtId="0" fontId="22" fillId="0" borderId="21" xfId="1" applyFont="1" applyFill="1" applyBorder="1" applyAlignment="1" applyProtection="1">
      <alignment horizontal="center" vertical="center" wrapText="1"/>
    </xf>
    <xf numFmtId="0" fontId="22" fillId="0" borderId="35" xfId="1" applyFont="1" applyFill="1" applyBorder="1" applyAlignment="1" applyProtection="1">
      <alignment horizontal="center" vertical="center" wrapText="1"/>
    </xf>
    <xf numFmtId="0" fontId="10" fillId="0" borderId="19" xfId="1" applyFont="1" applyFill="1" applyBorder="1" applyAlignment="1" applyProtection="1">
      <alignment horizontal="center" vertical="center"/>
    </xf>
    <xf numFmtId="0" fontId="10" fillId="0" borderId="26" xfId="1" applyFont="1" applyFill="1" applyBorder="1" applyAlignment="1" applyProtection="1">
      <alignment horizontal="center" vertical="center" wrapText="1"/>
    </xf>
    <xf numFmtId="0" fontId="9" fillId="0" borderId="22" xfId="6" applyBorder="1" applyAlignment="1">
      <alignment horizontal="center" vertical="center"/>
    </xf>
    <xf numFmtId="0" fontId="9" fillId="0" borderId="2" xfId="6" applyBorder="1" applyAlignment="1">
      <alignment horizontal="center" vertical="center"/>
    </xf>
    <xf numFmtId="0" fontId="9" fillId="0" borderId="2" xfId="6" applyBorder="1" applyAlignment="1">
      <alignment horizontal="center" vertical="center" wrapText="1"/>
    </xf>
    <xf numFmtId="0" fontId="32" fillId="0" borderId="36" xfId="6" applyFont="1" applyFill="1" applyBorder="1" applyAlignment="1">
      <alignment horizontal="center" vertical="center" wrapText="1"/>
    </xf>
  </cellXfs>
  <cellStyles count="61074">
    <cellStyle name="???????????" xfId="247"/>
    <cellStyle name="???????_2++" xfId="248"/>
    <cellStyle name="20 % - Akzent1" xfId="249"/>
    <cellStyle name="20 % - Akzent1 2" xfId="250"/>
    <cellStyle name="20 % - Akzent1 3" xfId="251"/>
    <cellStyle name="20 % - Akzent2" xfId="252"/>
    <cellStyle name="20 % - Akzent2 2" xfId="253"/>
    <cellStyle name="20 % - Akzent2 3" xfId="254"/>
    <cellStyle name="20 % - Akzent3" xfId="255"/>
    <cellStyle name="20 % - Akzent3 2" xfId="256"/>
    <cellStyle name="20 % - Akzent3 3" xfId="257"/>
    <cellStyle name="20 % - Akzent4" xfId="258"/>
    <cellStyle name="20 % - Akzent4 2" xfId="259"/>
    <cellStyle name="20 % - Akzent4 3" xfId="260"/>
    <cellStyle name="20 % - Akzent5" xfId="261"/>
    <cellStyle name="20 % - Akzent5 2" xfId="262"/>
    <cellStyle name="20 % - Akzent5 3" xfId="263"/>
    <cellStyle name="20 % - Akzent6" xfId="264"/>
    <cellStyle name="20 % - Akzent6 2" xfId="265"/>
    <cellStyle name="20 % - Akzent6 3" xfId="266"/>
    <cellStyle name="20 % - Accent1" xfId="34" builtinId="30" customBuiltin="1"/>
    <cellStyle name="20 % - Accent1 2" xfId="2009"/>
    <cellStyle name="20 % - Accent1 2 2" xfId="23217"/>
    <cellStyle name="20 % - Accent1 2 2 2" xfId="53404"/>
    <cellStyle name="20 % - Accent1 2 3" xfId="32231"/>
    <cellStyle name="20 % - Accent1 3" xfId="20897"/>
    <cellStyle name="20 % - Accent1 3 2" xfId="51091"/>
    <cellStyle name="20 % - Accent1 4" xfId="21305"/>
    <cellStyle name="20 % - Accent1 4 2" xfId="51492"/>
    <cellStyle name="20 % - Accent1 5" xfId="32067"/>
    <cellStyle name="20 % - Accent2" xfId="38" builtinId="34" customBuiltin="1"/>
    <cellStyle name="20 % - Accent2 2" xfId="2011"/>
    <cellStyle name="20 % - Accent2 2 2" xfId="23219"/>
    <cellStyle name="20 % - Accent2 2 2 2" xfId="53406"/>
    <cellStyle name="20 % - Accent2 2 3" xfId="32233"/>
    <cellStyle name="20 % - Accent2 3" xfId="20899"/>
    <cellStyle name="20 % - Accent2 3 2" xfId="51093"/>
    <cellStyle name="20 % - Accent2 4" xfId="21309"/>
    <cellStyle name="20 % - Accent2 4 2" xfId="51496"/>
    <cellStyle name="20 % - Accent2 5" xfId="32069"/>
    <cellStyle name="20 % - Accent3" xfId="42" builtinId="38" customBuiltin="1"/>
    <cellStyle name="20 % - Accent3 2" xfId="2013"/>
    <cellStyle name="20 % - Accent3 2 2" xfId="23221"/>
    <cellStyle name="20 % - Accent3 2 2 2" xfId="53408"/>
    <cellStyle name="20 % - Accent3 2 3" xfId="32235"/>
    <cellStyle name="20 % - Accent3 3" xfId="20901"/>
    <cellStyle name="20 % - Accent3 3 2" xfId="51095"/>
    <cellStyle name="20 % - Accent3 4" xfId="21313"/>
    <cellStyle name="20 % - Accent3 4 2" xfId="51500"/>
    <cellStyle name="20 % - Accent3 5" xfId="32071"/>
    <cellStyle name="20 % - Accent4" xfId="46" builtinId="42" customBuiltin="1"/>
    <cellStyle name="20 % - Accent4 2" xfId="2015"/>
    <cellStyle name="20 % - Accent4 2 2" xfId="23223"/>
    <cellStyle name="20 % - Accent4 2 2 2" xfId="53410"/>
    <cellStyle name="20 % - Accent4 2 3" xfId="32237"/>
    <cellStyle name="20 % - Accent4 3" xfId="20903"/>
    <cellStyle name="20 % - Accent4 3 2" xfId="51097"/>
    <cellStyle name="20 % - Accent4 4" xfId="21317"/>
    <cellStyle name="20 % - Accent4 4 2" xfId="51504"/>
    <cellStyle name="20 % - Accent4 5" xfId="32073"/>
    <cellStyle name="20 % - Accent5" xfId="50" builtinId="46" customBuiltin="1"/>
    <cellStyle name="20 % - Accent5 2" xfId="2018"/>
    <cellStyle name="20 % - Accent5 2 2" xfId="23225"/>
    <cellStyle name="20 % - Accent5 2 2 2" xfId="53412"/>
    <cellStyle name="20 % - Accent5 2 3" xfId="32240"/>
    <cellStyle name="20 % - Accent5 3" xfId="20905"/>
    <cellStyle name="20 % - Accent5 3 2" xfId="51099"/>
    <cellStyle name="20 % - Accent5 4" xfId="21321"/>
    <cellStyle name="20 % - Accent5 4 2" xfId="51508"/>
    <cellStyle name="20 % - Accent5 5" xfId="32075"/>
    <cellStyle name="20 % - Accent6" xfId="54" builtinId="50" customBuiltin="1"/>
    <cellStyle name="20 % - Accent6 2" xfId="2021"/>
    <cellStyle name="20 % - Accent6 2 2" xfId="23227"/>
    <cellStyle name="20 % - Accent6 2 2 2" xfId="53414"/>
    <cellStyle name="20 % - Accent6 2 3" xfId="32243"/>
    <cellStyle name="20 % - Accent6 3" xfId="20907"/>
    <cellStyle name="20 % - Accent6 3 2" xfId="51101"/>
    <cellStyle name="20 % - Accent6 4" xfId="21325"/>
    <cellStyle name="20 % - Accent6 4 2" xfId="51512"/>
    <cellStyle name="20 % - Accent6 5" xfId="32077"/>
    <cellStyle name="20% - Accent1 2" xfId="267"/>
    <cellStyle name="20% - Accent1 3" xfId="268"/>
    <cellStyle name="20% - Accent2 2" xfId="269"/>
    <cellStyle name="20% - Accent2 3" xfId="270"/>
    <cellStyle name="20% - Accent3 2" xfId="271"/>
    <cellStyle name="20% - Accent3 3" xfId="272"/>
    <cellStyle name="20% - Accent4 2" xfId="273"/>
    <cellStyle name="20% - Accent4 3" xfId="274"/>
    <cellStyle name="20% - Accent5 2" xfId="275"/>
    <cellStyle name="20% - Accent5 3" xfId="276"/>
    <cellStyle name="20% - Accent6 2" xfId="277"/>
    <cellStyle name="20% - Accent6 3" xfId="278"/>
    <cellStyle name="2x indented GHG Textfiels" xfId="63"/>
    <cellStyle name="2x indented GHG Textfiels 2" xfId="280"/>
    <cellStyle name="2x indented GHG Textfiels 2 2" xfId="281"/>
    <cellStyle name="2x indented GHG Textfiels 3" xfId="282"/>
    <cellStyle name="2x indented GHG Textfiels 3 2" xfId="283"/>
    <cellStyle name="2x indented GHG Textfiels 3 2 2" xfId="284"/>
    <cellStyle name="2x indented GHG Textfiels 3 2 2 2" xfId="285"/>
    <cellStyle name="2x indented GHG Textfiels 3 2 2 2 2" xfId="1112"/>
    <cellStyle name="2x indented GHG Textfiels 3 2 2 2 2 10" xfId="31953"/>
    <cellStyle name="2x indented GHG Textfiels 3 2 2 2 2 2" xfId="8100"/>
    <cellStyle name="2x indented GHG Textfiels 3 2 2 2 2 2 2" xfId="38294"/>
    <cellStyle name="2x indented GHG Textfiels 3 2 2 2 2 3" xfId="10411"/>
    <cellStyle name="2x indented GHG Textfiels 3 2 2 2 2 3 2" xfId="40605"/>
    <cellStyle name="2x indented GHG Textfiels 3 2 2 2 2 4" xfId="9910"/>
    <cellStyle name="2x indented GHG Textfiels 3 2 2 2 2 4 2" xfId="40104"/>
    <cellStyle name="2x indented GHG Textfiels 3 2 2 2 2 5" xfId="18107"/>
    <cellStyle name="2x indented GHG Textfiels 3 2 2 2 2 5 2" xfId="48301"/>
    <cellStyle name="2x indented GHG Textfiels 3 2 2 2 2 6" xfId="21153"/>
    <cellStyle name="2x indented GHG Textfiels 3 2 2 2 2 6 2" xfId="51347"/>
    <cellStyle name="2x indented GHG Textfiels 3 2 2 2 2 7" xfId="25506"/>
    <cellStyle name="2x indented GHG Textfiels 3 2 2 2 2 7 2" xfId="55693"/>
    <cellStyle name="2x indented GHG Textfiels 3 2 2 2 2 8" xfId="29344"/>
    <cellStyle name="2x indented GHG Textfiels 3 2 2 2 2 8 2" xfId="59531"/>
    <cellStyle name="2x indented GHG Textfiels 3 2 2 2 2 9" xfId="28942"/>
    <cellStyle name="2x indented GHG Textfiels 3 2 2 2 2 9 2" xfId="59129"/>
    <cellStyle name="2x indented GHG Textfiels 3 2 2 2 3" xfId="1411"/>
    <cellStyle name="2x indented GHG Textfiels 3 2 2 2 3 10" xfId="22623"/>
    <cellStyle name="2x indented GHG Textfiels 3 2 2 2 3 10 2" xfId="52810"/>
    <cellStyle name="2x indented GHG Textfiels 3 2 2 2 3 11" xfId="28420"/>
    <cellStyle name="2x indented GHG Textfiels 3 2 2 2 3 11 2" xfId="58607"/>
    <cellStyle name="2x indented GHG Textfiels 3 2 2 2 3 12" xfId="30301"/>
    <cellStyle name="2x indented GHG Textfiels 3 2 2 2 3 12 2" xfId="60488"/>
    <cellStyle name="2x indented GHG Textfiels 3 2 2 2 3 13" xfId="31361"/>
    <cellStyle name="2x indented GHG Textfiels 3 2 2 2 3 2" xfId="3368"/>
    <cellStyle name="2x indented GHG Textfiels 3 2 2 2 3 2 10" xfId="26518"/>
    <cellStyle name="2x indented GHG Textfiels 3 2 2 2 3 2 10 2" xfId="56705"/>
    <cellStyle name="2x indented GHG Textfiels 3 2 2 2 3 2 11" xfId="33573"/>
    <cellStyle name="2x indented GHG Textfiels 3 2 2 2 3 2 2" xfId="6732"/>
    <cellStyle name="2x indented GHG Textfiels 3 2 2 2 3 2 2 2" xfId="36926"/>
    <cellStyle name="2x indented GHG Textfiels 3 2 2 2 3 2 3" xfId="8277"/>
    <cellStyle name="2x indented GHG Textfiels 3 2 2 2 3 2 3 2" xfId="38471"/>
    <cellStyle name="2x indented GHG Textfiels 3 2 2 2 3 2 4" xfId="2727"/>
    <cellStyle name="2x indented GHG Textfiels 3 2 2 2 3 2 4 2" xfId="32932"/>
    <cellStyle name="2x indented GHG Textfiels 3 2 2 2 3 2 5" xfId="13372"/>
    <cellStyle name="2x indented GHG Textfiels 3 2 2 2 3 2 5 2" xfId="43566"/>
    <cellStyle name="2x indented GHG Textfiels 3 2 2 2 3 2 6" xfId="16603"/>
    <cellStyle name="2x indented GHG Textfiels 3 2 2 2 3 2 6 2" xfId="46797"/>
    <cellStyle name="2x indented GHG Textfiels 3 2 2 2 3 2 7" xfId="19470"/>
    <cellStyle name="2x indented GHG Textfiels 3 2 2 2 3 2 7 2" xfId="49664"/>
    <cellStyle name="2x indented GHG Textfiels 3 2 2 2 3 2 8" xfId="23877"/>
    <cellStyle name="2x indented GHG Textfiels 3 2 2 2 3 2 8 2" xfId="54064"/>
    <cellStyle name="2x indented GHG Textfiels 3 2 2 2 3 2 9" xfId="25621"/>
    <cellStyle name="2x indented GHG Textfiels 3 2 2 2 3 2 9 2" xfId="55808"/>
    <cellStyle name="2x indented GHG Textfiels 3 2 2 2 3 3" xfId="4376"/>
    <cellStyle name="2x indented GHG Textfiels 3 2 2 2 3 3 10" xfId="29221"/>
    <cellStyle name="2x indented GHG Textfiels 3 2 2 2 3 3 10 2" xfId="59408"/>
    <cellStyle name="2x indented GHG Textfiels 3 2 2 2 3 3 11" xfId="34575"/>
    <cellStyle name="2x indented GHG Textfiels 3 2 2 2 3 3 2" xfId="7575"/>
    <cellStyle name="2x indented GHG Textfiels 3 2 2 2 3 3 2 2" xfId="37769"/>
    <cellStyle name="2x indented GHG Textfiels 3 2 2 2 3 3 3" xfId="9120"/>
    <cellStyle name="2x indented GHG Textfiels 3 2 2 2 3 3 3 2" xfId="39314"/>
    <cellStyle name="2x indented GHG Textfiels 3 2 2 2 3 3 4" xfId="10011"/>
    <cellStyle name="2x indented GHG Textfiels 3 2 2 2 3 3 4 2" xfId="40205"/>
    <cellStyle name="2x indented GHG Textfiels 3 2 2 2 3 3 5" xfId="9816"/>
    <cellStyle name="2x indented GHG Textfiels 3 2 2 2 3 3 5 2" xfId="40010"/>
    <cellStyle name="2x indented GHG Textfiels 3 2 2 2 3 3 6" xfId="17443"/>
    <cellStyle name="2x indented GHG Textfiels 3 2 2 2 3 3 6 2" xfId="47637"/>
    <cellStyle name="2x indented GHG Textfiels 3 2 2 2 3 3 7" xfId="20307"/>
    <cellStyle name="2x indented GHG Textfiels 3 2 2 2 3 3 7 2" xfId="50501"/>
    <cellStyle name="2x indented GHG Textfiels 3 2 2 2 3 3 8" xfId="24719"/>
    <cellStyle name="2x indented GHG Textfiels 3 2 2 2 3 3 8 2" xfId="54906"/>
    <cellStyle name="2x indented GHG Textfiels 3 2 2 2 3 3 9" xfId="21858"/>
    <cellStyle name="2x indented GHG Textfiels 3 2 2 2 3 3 9 2" xfId="52045"/>
    <cellStyle name="2x indented GHG Textfiels 3 2 2 2 3 4" xfId="5490"/>
    <cellStyle name="2x indented GHG Textfiels 3 2 2 2 3 4 2" xfId="35686"/>
    <cellStyle name="2x indented GHG Textfiels 3 2 2 2 3 5" xfId="5986"/>
    <cellStyle name="2x indented GHG Textfiels 3 2 2 2 3 5 2" xfId="36182"/>
    <cellStyle name="2x indented GHG Textfiels 3 2 2 2 3 6" xfId="11824"/>
    <cellStyle name="2x indented GHG Textfiels 3 2 2 2 3 6 2" xfId="42018"/>
    <cellStyle name="2x indented GHG Textfiels 3 2 2 2 3 7" xfId="2155"/>
    <cellStyle name="2x indented GHG Textfiels 3 2 2 2 3 7 2" xfId="32367"/>
    <cellStyle name="2x indented GHG Textfiels 3 2 2 2 3 8" xfId="15507"/>
    <cellStyle name="2x indented GHG Textfiels 3 2 2 2 3 8 2" xfId="45701"/>
    <cellStyle name="2x indented GHG Textfiels 3 2 2 2 3 9" xfId="18388"/>
    <cellStyle name="2x indented GHG Textfiels 3 2 2 2 3 9 2" xfId="48582"/>
    <cellStyle name="2x indented GHG Textfiels 3 2 2 3" xfId="1111"/>
    <cellStyle name="2x indented GHG Textfiels 3 2 2 3 10" xfId="31952"/>
    <cellStyle name="2x indented GHG Textfiels 3 2 2 3 2" xfId="10715"/>
    <cellStyle name="2x indented GHG Textfiels 3 2 2 3 2 2" xfId="40909"/>
    <cellStyle name="2x indented GHG Textfiels 3 2 2 3 3" xfId="7851"/>
    <cellStyle name="2x indented GHG Textfiels 3 2 2 3 3 2" xfId="38045"/>
    <cellStyle name="2x indented GHG Textfiels 3 2 2 3 4" xfId="13384"/>
    <cellStyle name="2x indented GHG Textfiels 3 2 2 3 4 2" xfId="43578"/>
    <cellStyle name="2x indented GHG Textfiels 3 2 2 3 5" xfId="18106"/>
    <cellStyle name="2x indented GHG Textfiels 3 2 2 3 5 2" xfId="48300"/>
    <cellStyle name="2x indented GHG Textfiels 3 2 2 3 6" xfId="21152"/>
    <cellStyle name="2x indented GHG Textfiels 3 2 2 3 6 2" xfId="51346"/>
    <cellStyle name="2x indented GHG Textfiels 3 2 2 3 7" xfId="25505"/>
    <cellStyle name="2x indented GHG Textfiels 3 2 2 3 7 2" xfId="55692"/>
    <cellStyle name="2x indented GHG Textfiels 3 2 2 3 8" xfId="29343"/>
    <cellStyle name="2x indented GHG Textfiels 3 2 2 3 8 2" xfId="59530"/>
    <cellStyle name="2x indented GHG Textfiels 3 2 2 3 9" xfId="30067"/>
    <cellStyle name="2x indented GHG Textfiels 3 2 2 3 9 2" xfId="60254"/>
    <cellStyle name="2x indented GHG Textfiels 3 2 2 4" xfId="1410"/>
    <cellStyle name="2x indented GHG Textfiels 3 2 2 4 10" xfId="22622"/>
    <cellStyle name="2x indented GHG Textfiels 3 2 2 4 10 2" xfId="52809"/>
    <cellStyle name="2x indented GHG Textfiels 3 2 2 4 11" xfId="27597"/>
    <cellStyle name="2x indented GHG Textfiels 3 2 2 4 11 2" xfId="57784"/>
    <cellStyle name="2x indented GHG Textfiels 3 2 2 4 12" xfId="25842"/>
    <cellStyle name="2x indented GHG Textfiels 3 2 2 4 12 2" xfId="56029"/>
    <cellStyle name="2x indented GHG Textfiels 3 2 2 4 13" xfId="31360"/>
    <cellStyle name="2x indented GHG Textfiels 3 2 2 4 2" xfId="3367"/>
    <cellStyle name="2x indented GHG Textfiels 3 2 2 4 2 10" xfId="30268"/>
    <cellStyle name="2x indented GHG Textfiels 3 2 2 4 2 10 2" xfId="60455"/>
    <cellStyle name="2x indented GHG Textfiels 3 2 2 4 2 11" xfId="33572"/>
    <cellStyle name="2x indented GHG Textfiels 3 2 2 4 2 2" xfId="6731"/>
    <cellStyle name="2x indented GHG Textfiels 3 2 2 4 2 2 2" xfId="36925"/>
    <cellStyle name="2x indented GHG Textfiels 3 2 2 4 2 3" xfId="8276"/>
    <cellStyle name="2x indented GHG Textfiels 3 2 2 4 2 3 2" xfId="38470"/>
    <cellStyle name="2x indented GHG Textfiels 3 2 2 4 2 4" xfId="10257"/>
    <cellStyle name="2x indented GHG Textfiels 3 2 2 4 2 4 2" xfId="40451"/>
    <cellStyle name="2x indented GHG Textfiels 3 2 2 4 2 5" xfId="13844"/>
    <cellStyle name="2x indented GHG Textfiels 3 2 2 4 2 5 2" xfId="44038"/>
    <cellStyle name="2x indented GHG Textfiels 3 2 2 4 2 6" xfId="16602"/>
    <cellStyle name="2x indented GHG Textfiels 3 2 2 4 2 6 2" xfId="46796"/>
    <cellStyle name="2x indented GHG Textfiels 3 2 2 4 2 7" xfId="19469"/>
    <cellStyle name="2x indented GHG Textfiels 3 2 2 4 2 7 2" xfId="49663"/>
    <cellStyle name="2x indented GHG Textfiels 3 2 2 4 2 8" xfId="23876"/>
    <cellStyle name="2x indented GHG Textfiels 3 2 2 4 2 8 2" xfId="54063"/>
    <cellStyle name="2x indented GHG Textfiels 3 2 2 4 2 9" xfId="28346"/>
    <cellStyle name="2x indented GHG Textfiels 3 2 2 4 2 9 2" xfId="58533"/>
    <cellStyle name="2x indented GHG Textfiels 3 2 2 4 3" xfId="4375"/>
    <cellStyle name="2x indented GHG Textfiels 3 2 2 4 3 10" xfId="30474"/>
    <cellStyle name="2x indented GHG Textfiels 3 2 2 4 3 10 2" xfId="60661"/>
    <cellStyle name="2x indented GHG Textfiels 3 2 2 4 3 11" xfId="34574"/>
    <cellStyle name="2x indented GHG Textfiels 3 2 2 4 3 2" xfId="7574"/>
    <cellStyle name="2x indented GHG Textfiels 3 2 2 4 3 2 2" xfId="37768"/>
    <cellStyle name="2x indented GHG Textfiels 3 2 2 4 3 3" xfId="9119"/>
    <cellStyle name="2x indented GHG Textfiels 3 2 2 4 3 3 2" xfId="39313"/>
    <cellStyle name="2x indented GHG Textfiels 3 2 2 4 3 4" xfId="11785"/>
    <cellStyle name="2x indented GHG Textfiels 3 2 2 4 3 4 2" xfId="41979"/>
    <cellStyle name="2x indented GHG Textfiels 3 2 2 4 3 5" xfId="13199"/>
    <cellStyle name="2x indented GHG Textfiels 3 2 2 4 3 5 2" xfId="43393"/>
    <cellStyle name="2x indented GHG Textfiels 3 2 2 4 3 6" xfId="17442"/>
    <cellStyle name="2x indented GHG Textfiels 3 2 2 4 3 6 2" xfId="47636"/>
    <cellStyle name="2x indented GHG Textfiels 3 2 2 4 3 7" xfId="20306"/>
    <cellStyle name="2x indented GHG Textfiels 3 2 2 4 3 7 2" xfId="50500"/>
    <cellStyle name="2x indented GHG Textfiels 3 2 2 4 3 8" xfId="24718"/>
    <cellStyle name="2x indented GHG Textfiels 3 2 2 4 3 8 2" xfId="54905"/>
    <cellStyle name="2x indented GHG Textfiels 3 2 2 4 3 9" xfId="27681"/>
    <cellStyle name="2x indented GHG Textfiels 3 2 2 4 3 9 2" xfId="57868"/>
    <cellStyle name="2x indented GHG Textfiels 3 2 2 4 4" xfId="5489"/>
    <cellStyle name="2x indented GHG Textfiels 3 2 2 4 4 2" xfId="35685"/>
    <cellStyle name="2x indented GHG Textfiels 3 2 2 4 5" xfId="8076"/>
    <cellStyle name="2x indented GHG Textfiels 3 2 2 4 5 2" xfId="38270"/>
    <cellStyle name="2x indented GHG Textfiels 3 2 2 4 6" xfId="9743"/>
    <cellStyle name="2x indented GHG Textfiels 3 2 2 4 6 2" xfId="39937"/>
    <cellStyle name="2x indented GHG Textfiels 3 2 2 4 7" xfId="14239"/>
    <cellStyle name="2x indented GHG Textfiels 3 2 2 4 7 2" xfId="44433"/>
    <cellStyle name="2x indented GHG Textfiels 3 2 2 4 8" xfId="15506"/>
    <cellStyle name="2x indented GHG Textfiels 3 2 2 4 8 2" xfId="45700"/>
    <cellStyle name="2x indented GHG Textfiels 3 2 2 4 9" xfId="18387"/>
    <cellStyle name="2x indented GHG Textfiels 3 2 2 4 9 2" xfId="48581"/>
    <cellStyle name="2x indented GHG Textfiels 3 2 3" xfId="286"/>
    <cellStyle name="2x indented GHG Textfiels 3 2 3 2" xfId="1113"/>
    <cellStyle name="2x indented GHG Textfiels 3 2 3 2 10" xfId="31954"/>
    <cellStyle name="2x indented GHG Textfiels 3 2 3 2 2" xfId="5401"/>
    <cellStyle name="2x indented GHG Textfiels 3 2 3 2 2 2" xfId="35600"/>
    <cellStyle name="2x indented GHG Textfiels 3 2 3 2 3" xfId="5150"/>
    <cellStyle name="2x indented GHG Textfiels 3 2 3 2 3 2" xfId="35349"/>
    <cellStyle name="2x indented GHG Textfiels 3 2 3 2 4" xfId="5077"/>
    <cellStyle name="2x indented GHG Textfiels 3 2 3 2 4 2" xfId="35276"/>
    <cellStyle name="2x indented GHG Textfiels 3 2 3 2 5" xfId="18108"/>
    <cellStyle name="2x indented GHG Textfiels 3 2 3 2 5 2" xfId="48302"/>
    <cellStyle name="2x indented GHG Textfiels 3 2 3 2 6" xfId="21154"/>
    <cellStyle name="2x indented GHG Textfiels 3 2 3 2 6 2" xfId="51348"/>
    <cellStyle name="2x indented GHG Textfiels 3 2 3 2 7" xfId="25507"/>
    <cellStyle name="2x indented GHG Textfiels 3 2 3 2 7 2" xfId="55694"/>
    <cellStyle name="2x indented GHG Textfiels 3 2 3 2 8" xfId="27351"/>
    <cellStyle name="2x indented GHG Textfiels 3 2 3 2 8 2" xfId="57538"/>
    <cellStyle name="2x indented GHG Textfiels 3 2 3 2 9" xfId="30112"/>
    <cellStyle name="2x indented GHG Textfiels 3 2 3 2 9 2" xfId="60299"/>
    <cellStyle name="2x indented GHG Textfiels 3 2 3 3" xfId="1412"/>
    <cellStyle name="2x indented GHG Textfiels 3 2 3 3 10" xfId="22624"/>
    <cellStyle name="2x indented GHG Textfiels 3 2 3 3 10 2" xfId="52811"/>
    <cellStyle name="2x indented GHG Textfiels 3 2 3 3 11" xfId="21733"/>
    <cellStyle name="2x indented GHG Textfiels 3 2 3 3 11 2" xfId="51920"/>
    <cellStyle name="2x indented GHG Textfiels 3 2 3 3 12" xfId="27870"/>
    <cellStyle name="2x indented GHG Textfiels 3 2 3 3 12 2" xfId="58057"/>
    <cellStyle name="2x indented GHG Textfiels 3 2 3 3 13" xfId="31362"/>
    <cellStyle name="2x indented GHG Textfiels 3 2 3 3 2" xfId="3369"/>
    <cellStyle name="2x indented GHG Textfiels 3 2 3 3 2 10" xfId="29530"/>
    <cellStyle name="2x indented GHG Textfiels 3 2 3 3 2 10 2" xfId="59717"/>
    <cellStyle name="2x indented GHG Textfiels 3 2 3 3 2 11" xfId="33574"/>
    <cellStyle name="2x indented GHG Textfiels 3 2 3 3 2 2" xfId="6733"/>
    <cellStyle name="2x indented GHG Textfiels 3 2 3 3 2 2 2" xfId="36927"/>
    <cellStyle name="2x indented GHG Textfiels 3 2 3 3 2 3" xfId="8278"/>
    <cellStyle name="2x indented GHG Textfiels 3 2 3 3 2 3 2" xfId="38472"/>
    <cellStyle name="2x indented GHG Textfiels 3 2 3 3 2 4" xfId="7982"/>
    <cellStyle name="2x indented GHG Textfiels 3 2 3 3 2 4 2" xfId="38176"/>
    <cellStyle name="2x indented GHG Textfiels 3 2 3 3 2 5" xfId="13444"/>
    <cellStyle name="2x indented GHG Textfiels 3 2 3 3 2 5 2" xfId="43638"/>
    <cellStyle name="2x indented GHG Textfiels 3 2 3 3 2 6" xfId="16604"/>
    <cellStyle name="2x indented GHG Textfiels 3 2 3 3 2 6 2" xfId="46798"/>
    <cellStyle name="2x indented GHG Textfiels 3 2 3 3 2 7" xfId="19471"/>
    <cellStyle name="2x indented GHG Textfiels 3 2 3 3 2 7 2" xfId="49665"/>
    <cellStyle name="2x indented GHG Textfiels 3 2 3 3 2 8" xfId="23878"/>
    <cellStyle name="2x indented GHG Textfiels 3 2 3 3 2 8 2" xfId="54065"/>
    <cellStyle name="2x indented GHG Textfiels 3 2 3 3 2 9" xfId="26526"/>
    <cellStyle name="2x indented GHG Textfiels 3 2 3 3 2 9 2" xfId="56713"/>
    <cellStyle name="2x indented GHG Textfiels 3 2 3 3 3" xfId="4377"/>
    <cellStyle name="2x indented GHG Textfiels 3 2 3 3 3 10" xfId="29734"/>
    <cellStyle name="2x indented GHG Textfiels 3 2 3 3 3 10 2" xfId="59921"/>
    <cellStyle name="2x indented GHG Textfiels 3 2 3 3 3 11" xfId="34576"/>
    <cellStyle name="2x indented GHG Textfiels 3 2 3 3 3 2" xfId="7576"/>
    <cellStyle name="2x indented GHG Textfiels 3 2 3 3 3 2 2" xfId="37770"/>
    <cellStyle name="2x indented GHG Textfiels 3 2 3 3 3 3" xfId="9121"/>
    <cellStyle name="2x indented GHG Textfiels 3 2 3 3 3 3 2" xfId="39315"/>
    <cellStyle name="2x indented GHG Textfiels 3 2 3 3 3 4" xfId="11170"/>
    <cellStyle name="2x indented GHG Textfiels 3 2 3 3 3 4 2" xfId="41364"/>
    <cellStyle name="2x indented GHG Textfiels 3 2 3 3 3 5" xfId="13833"/>
    <cellStyle name="2x indented GHG Textfiels 3 2 3 3 3 5 2" xfId="44027"/>
    <cellStyle name="2x indented GHG Textfiels 3 2 3 3 3 6" xfId="17444"/>
    <cellStyle name="2x indented GHG Textfiels 3 2 3 3 3 6 2" xfId="47638"/>
    <cellStyle name="2x indented GHG Textfiels 3 2 3 3 3 7" xfId="20308"/>
    <cellStyle name="2x indented GHG Textfiels 3 2 3 3 3 7 2" xfId="50502"/>
    <cellStyle name="2x indented GHG Textfiels 3 2 3 3 3 8" xfId="24720"/>
    <cellStyle name="2x indented GHG Textfiels 3 2 3 3 3 8 2" xfId="54907"/>
    <cellStyle name="2x indented GHG Textfiels 3 2 3 3 3 9" xfId="28005"/>
    <cellStyle name="2x indented GHG Textfiels 3 2 3 3 3 9 2" xfId="58192"/>
    <cellStyle name="2x indented GHG Textfiels 3 2 3 3 4" xfId="5491"/>
    <cellStyle name="2x indented GHG Textfiels 3 2 3 3 4 2" xfId="35687"/>
    <cellStyle name="2x indented GHG Textfiels 3 2 3 3 5" xfId="7920"/>
    <cellStyle name="2x indented GHG Textfiels 3 2 3 3 5 2" xfId="38114"/>
    <cellStyle name="2x indented GHG Textfiels 3 2 3 3 6" xfId="12450"/>
    <cellStyle name="2x indented GHG Textfiels 3 2 3 3 6 2" xfId="42644"/>
    <cellStyle name="2x indented GHG Textfiels 3 2 3 3 7" xfId="5463"/>
    <cellStyle name="2x indented GHG Textfiels 3 2 3 3 7 2" xfId="35659"/>
    <cellStyle name="2x indented GHG Textfiels 3 2 3 3 8" xfId="15508"/>
    <cellStyle name="2x indented GHG Textfiels 3 2 3 3 8 2" xfId="45702"/>
    <cellStyle name="2x indented GHG Textfiels 3 2 3 3 9" xfId="18389"/>
    <cellStyle name="2x indented GHG Textfiels 3 2 3 3 9 2" xfId="48583"/>
    <cellStyle name="2x indented GHG Textfiels 3 2 4" xfId="1110"/>
    <cellStyle name="2x indented GHG Textfiels 3 2 4 10" xfId="31951"/>
    <cellStyle name="2x indented GHG Textfiels 3 2 4 2" xfId="10714"/>
    <cellStyle name="2x indented GHG Textfiels 3 2 4 2 2" xfId="40908"/>
    <cellStyle name="2x indented GHG Textfiels 3 2 4 3" xfId="10616"/>
    <cellStyle name="2x indented GHG Textfiels 3 2 4 3 2" xfId="40810"/>
    <cellStyle name="2x indented GHG Textfiels 3 2 4 4" xfId="9960"/>
    <cellStyle name="2x indented GHG Textfiels 3 2 4 4 2" xfId="40154"/>
    <cellStyle name="2x indented GHG Textfiels 3 2 4 5" xfId="18105"/>
    <cellStyle name="2x indented GHG Textfiels 3 2 4 5 2" xfId="48299"/>
    <cellStyle name="2x indented GHG Textfiels 3 2 4 6" xfId="21151"/>
    <cellStyle name="2x indented GHG Textfiels 3 2 4 6 2" xfId="51345"/>
    <cellStyle name="2x indented GHG Textfiels 3 2 4 7" xfId="25504"/>
    <cellStyle name="2x indented GHG Textfiels 3 2 4 7 2" xfId="55691"/>
    <cellStyle name="2x indented GHG Textfiels 3 2 4 8" xfId="28311"/>
    <cellStyle name="2x indented GHG Textfiels 3 2 4 8 2" xfId="58498"/>
    <cellStyle name="2x indented GHG Textfiels 3 2 4 9" xfId="29355"/>
    <cellStyle name="2x indented GHG Textfiels 3 2 4 9 2" xfId="59542"/>
    <cellStyle name="2x indented GHG Textfiels 3 2 5" xfId="1409"/>
    <cellStyle name="2x indented GHG Textfiels 3 2 5 10" xfId="22621"/>
    <cellStyle name="2x indented GHG Textfiels 3 2 5 10 2" xfId="52808"/>
    <cellStyle name="2x indented GHG Textfiels 3 2 5 11" xfId="21844"/>
    <cellStyle name="2x indented GHG Textfiels 3 2 5 11 2" xfId="52031"/>
    <cellStyle name="2x indented GHG Textfiels 3 2 5 12" xfId="29303"/>
    <cellStyle name="2x indented GHG Textfiels 3 2 5 12 2" xfId="59490"/>
    <cellStyle name="2x indented GHG Textfiels 3 2 5 13" xfId="31359"/>
    <cellStyle name="2x indented GHG Textfiels 3 2 5 2" xfId="3366"/>
    <cellStyle name="2x indented GHG Textfiels 3 2 5 2 10" xfId="29773"/>
    <cellStyle name="2x indented GHG Textfiels 3 2 5 2 10 2" xfId="59960"/>
    <cellStyle name="2x indented GHG Textfiels 3 2 5 2 11" xfId="33571"/>
    <cellStyle name="2x indented GHG Textfiels 3 2 5 2 2" xfId="6730"/>
    <cellStyle name="2x indented GHG Textfiels 3 2 5 2 2 2" xfId="36924"/>
    <cellStyle name="2x indented GHG Textfiels 3 2 5 2 3" xfId="8275"/>
    <cellStyle name="2x indented GHG Textfiels 3 2 5 2 3 2" xfId="38469"/>
    <cellStyle name="2x indented GHG Textfiels 3 2 5 2 4" xfId="11482"/>
    <cellStyle name="2x indented GHG Textfiels 3 2 5 2 4 2" xfId="41676"/>
    <cellStyle name="2x indented GHG Textfiels 3 2 5 2 5" xfId="10820"/>
    <cellStyle name="2x indented GHG Textfiels 3 2 5 2 5 2" xfId="41014"/>
    <cellStyle name="2x indented GHG Textfiels 3 2 5 2 6" xfId="16601"/>
    <cellStyle name="2x indented GHG Textfiels 3 2 5 2 6 2" xfId="46795"/>
    <cellStyle name="2x indented GHG Textfiels 3 2 5 2 7" xfId="19468"/>
    <cellStyle name="2x indented GHG Textfiels 3 2 5 2 7 2" xfId="49662"/>
    <cellStyle name="2x indented GHG Textfiels 3 2 5 2 8" xfId="23875"/>
    <cellStyle name="2x indented GHG Textfiels 3 2 5 2 8 2" xfId="54062"/>
    <cellStyle name="2x indented GHG Textfiels 3 2 5 2 9" xfId="25971"/>
    <cellStyle name="2x indented GHG Textfiels 3 2 5 2 9 2" xfId="56158"/>
    <cellStyle name="2x indented GHG Textfiels 3 2 5 3" xfId="4374"/>
    <cellStyle name="2x indented GHG Textfiels 3 2 5 3 10" xfId="26664"/>
    <cellStyle name="2x indented GHG Textfiels 3 2 5 3 10 2" xfId="56851"/>
    <cellStyle name="2x indented GHG Textfiels 3 2 5 3 11" xfId="34573"/>
    <cellStyle name="2x indented GHG Textfiels 3 2 5 3 2" xfId="7573"/>
    <cellStyle name="2x indented GHG Textfiels 3 2 5 3 2 2" xfId="37767"/>
    <cellStyle name="2x indented GHG Textfiels 3 2 5 3 3" xfId="9118"/>
    <cellStyle name="2x indented GHG Textfiels 3 2 5 3 3 2" xfId="39312"/>
    <cellStyle name="2x indented GHG Textfiels 3 2 5 3 4" xfId="2049"/>
    <cellStyle name="2x indented GHG Textfiels 3 2 5 3 4 2" xfId="32269"/>
    <cellStyle name="2x indented GHG Textfiels 3 2 5 3 5" xfId="15297"/>
    <cellStyle name="2x indented GHG Textfiels 3 2 5 3 5 2" xfId="45491"/>
    <cellStyle name="2x indented GHG Textfiels 3 2 5 3 6" xfId="17441"/>
    <cellStyle name="2x indented GHG Textfiels 3 2 5 3 6 2" xfId="47635"/>
    <cellStyle name="2x indented GHG Textfiels 3 2 5 3 7" xfId="20305"/>
    <cellStyle name="2x indented GHG Textfiels 3 2 5 3 7 2" xfId="50499"/>
    <cellStyle name="2x indented GHG Textfiels 3 2 5 3 8" xfId="24717"/>
    <cellStyle name="2x indented GHG Textfiels 3 2 5 3 8 2" xfId="54904"/>
    <cellStyle name="2x indented GHG Textfiels 3 2 5 3 9" xfId="26901"/>
    <cellStyle name="2x indented GHG Textfiels 3 2 5 3 9 2" xfId="57088"/>
    <cellStyle name="2x indented GHG Textfiels 3 2 5 4" xfId="5488"/>
    <cellStyle name="2x indented GHG Textfiels 3 2 5 4 2" xfId="35684"/>
    <cellStyle name="2x indented GHG Textfiels 3 2 5 5" xfId="5658"/>
    <cellStyle name="2x indented GHG Textfiels 3 2 5 5 2" xfId="35854"/>
    <cellStyle name="2x indented GHG Textfiels 3 2 5 6" xfId="6405"/>
    <cellStyle name="2x indented GHG Textfiels 3 2 5 6 2" xfId="36599"/>
    <cellStyle name="2x indented GHG Textfiels 3 2 5 7" xfId="10846"/>
    <cellStyle name="2x indented GHG Textfiels 3 2 5 7 2" xfId="41040"/>
    <cellStyle name="2x indented GHG Textfiels 3 2 5 8" xfId="15505"/>
    <cellStyle name="2x indented GHG Textfiels 3 2 5 8 2" xfId="45699"/>
    <cellStyle name="2x indented GHG Textfiels 3 2 5 9" xfId="18386"/>
    <cellStyle name="2x indented GHG Textfiels 3 2 5 9 2" xfId="48580"/>
    <cellStyle name="2x indented GHG Textfiels 3 3" xfId="287"/>
    <cellStyle name="2x indented GHG Textfiels 3 3 2" xfId="288"/>
    <cellStyle name="2x indented GHG Textfiels 3 3 2 2" xfId="289"/>
    <cellStyle name="2x indented GHG Textfiels 3 3 2 2 2" xfId="1116"/>
    <cellStyle name="2x indented GHG Textfiels 3 3 2 2 2 10" xfId="31957"/>
    <cellStyle name="2x indented GHG Textfiels 3 3 2 2 2 2" xfId="5169"/>
    <cellStyle name="2x indented GHG Textfiels 3 3 2 2 2 2 2" xfId="35368"/>
    <cellStyle name="2x indented GHG Textfiels 3 3 2 2 2 3" xfId="12516"/>
    <cellStyle name="2x indented GHG Textfiels 3 3 2 2 2 3 2" xfId="42710"/>
    <cellStyle name="2x indented GHG Textfiels 3 3 2 2 2 4" xfId="11756"/>
    <cellStyle name="2x indented GHG Textfiels 3 3 2 2 2 4 2" xfId="41950"/>
    <cellStyle name="2x indented GHG Textfiels 3 3 2 2 2 5" xfId="18111"/>
    <cellStyle name="2x indented GHG Textfiels 3 3 2 2 2 5 2" xfId="48305"/>
    <cellStyle name="2x indented GHG Textfiels 3 3 2 2 2 6" xfId="21157"/>
    <cellStyle name="2x indented GHG Textfiels 3 3 2 2 2 6 2" xfId="51351"/>
    <cellStyle name="2x indented GHG Textfiels 3 3 2 2 2 7" xfId="25510"/>
    <cellStyle name="2x indented GHG Textfiels 3 3 2 2 2 7 2" xfId="55697"/>
    <cellStyle name="2x indented GHG Textfiels 3 3 2 2 2 8" xfId="29342"/>
    <cellStyle name="2x indented GHG Textfiels 3 3 2 2 2 8 2" xfId="59529"/>
    <cellStyle name="2x indented GHG Textfiels 3 3 2 2 2 9" xfId="29612"/>
    <cellStyle name="2x indented GHG Textfiels 3 3 2 2 2 9 2" xfId="59799"/>
    <cellStyle name="2x indented GHG Textfiels 3 3 2 2 3" xfId="1415"/>
    <cellStyle name="2x indented GHG Textfiels 3 3 2 2 3 10" xfId="22627"/>
    <cellStyle name="2x indented GHG Textfiels 3 3 2 2 3 10 2" xfId="52814"/>
    <cellStyle name="2x indented GHG Textfiels 3 3 2 2 3 11" xfId="26795"/>
    <cellStyle name="2x indented GHG Textfiels 3 3 2 2 3 11 2" xfId="56982"/>
    <cellStyle name="2x indented GHG Textfiels 3 3 2 2 3 12" xfId="29354"/>
    <cellStyle name="2x indented GHG Textfiels 3 3 2 2 3 12 2" xfId="59541"/>
    <cellStyle name="2x indented GHG Textfiels 3 3 2 2 3 13" xfId="31365"/>
    <cellStyle name="2x indented GHG Textfiels 3 3 2 2 3 2" xfId="3372"/>
    <cellStyle name="2x indented GHG Textfiels 3 3 2 2 3 2 10" xfId="28844"/>
    <cellStyle name="2x indented GHG Textfiels 3 3 2 2 3 2 10 2" xfId="59031"/>
    <cellStyle name="2x indented GHG Textfiels 3 3 2 2 3 2 11" xfId="33577"/>
    <cellStyle name="2x indented GHG Textfiels 3 3 2 2 3 2 2" xfId="6736"/>
    <cellStyle name="2x indented GHG Textfiels 3 3 2 2 3 2 2 2" xfId="36930"/>
    <cellStyle name="2x indented GHG Textfiels 3 3 2 2 3 2 3" xfId="8281"/>
    <cellStyle name="2x indented GHG Textfiels 3 3 2 2 3 2 3 2" xfId="38475"/>
    <cellStyle name="2x indented GHG Textfiels 3 3 2 2 3 2 4" xfId="6063"/>
    <cellStyle name="2x indented GHG Textfiels 3 3 2 2 3 2 4 2" xfId="36259"/>
    <cellStyle name="2x indented GHG Textfiels 3 3 2 2 3 2 5" xfId="14095"/>
    <cellStyle name="2x indented GHG Textfiels 3 3 2 2 3 2 5 2" xfId="44289"/>
    <cellStyle name="2x indented GHG Textfiels 3 3 2 2 3 2 6" xfId="16607"/>
    <cellStyle name="2x indented GHG Textfiels 3 3 2 2 3 2 6 2" xfId="46801"/>
    <cellStyle name="2x indented GHG Textfiels 3 3 2 2 3 2 7" xfId="19474"/>
    <cellStyle name="2x indented GHG Textfiels 3 3 2 2 3 2 7 2" xfId="49668"/>
    <cellStyle name="2x indented GHG Textfiels 3 3 2 2 3 2 8" xfId="23881"/>
    <cellStyle name="2x indented GHG Textfiels 3 3 2 2 3 2 8 2" xfId="54068"/>
    <cellStyle name="2x indented GHG Textfiels 3 3 2 2 3 2 9" xfId="26288"/>
    <cellStyle name="2x indented GHG Textfiels 3 3 2 2 3 2 9 2" xfId="56475"/>
    <cellStyle name="2x indented GHG Textfiels 3 3 2 2 3 3" xfId="4380"/>
    <cellStyle name="2x indented GHG Textfiels 3 3 2 2 3 3 10" xfId="28868"/>
    <cellStyle name="2x indented GHG Textfiels 3 3 2 2 3 3 10 2" xfId="59055"/>
    <cellStyle name="2x indented GHG Textfiels 3 3 2 2 3 3 11" xfId="34579"/>
    <cellStyle name="2x indented GHG Textfiels 3 3 2 2 3 3 2" xfId="7579"/>
    <cellStyle name="2x indented GHG Textfiels 3 3 2 2 3 3 2 2" xfId="37773"/>
    <cellStyle name="2x indented GHG Textfiels 3 3 2 2 3 3 3" xfId="9124"/>
    <cellStyle name="2x indented GHG Textfiels 3 3 2 2 3 3 3 2" xfId="39318"/>
    <cellStyle name="2x indented GHG Textfiels 3 3 2 2 3 3 4" xfId="9770"/>
    <cellStyle name="2x indented GHG Textfiels 3 3 2 2 3 3 4 2" xfId="39964"/>
    <cellStyle name="2x indented GHG Textfiels 3 3 2 2 3 3 5" xfId="15314"/>
    <cellStyle name="2x indented GHG Textfiels 3 3 2 2 3 3 5 2" xfId="45508"/>
    <cellStyle name="2x indented GHG Textfiels 3 3 2 2 3 3 6" xfId="17447"/>
    <cellStyle name="2x indented GHG Textfiels 3 3 2 2 3 3 6 2" xfId="47641"/>
    <cellStyle name="2x indented GHG Textfiels 3 3 2 2 3 3 7" xfId="20311"/>
    <cellStyle name="2x indented GHG Textfiels 3 3 2 2 3 3 7 2" xfId="50505"/>
    <cellStyle name="2x indented GHG Textfiels 3 3 2 2 3 3 8" xfId="24723"/>
    <cellStyle name="2x indented GHG Textfiels 3 3 2 2 3 3 8 2" xfId="54910"/>
    <cellStyle name="2x indented GHG Textfiels 3 3 2 2 3 3 9" xfId="25837"/>
    <cellStyle name="2x indented GHG Textfiels 3 3 2 2 3 3 9 2" xfId="56024"/>
    <cellStyle name="2x indented GHG Textfiels 3 3 2 2 3 4" xfId="5494"/>
    <cellStyle name="2x indented GHG Textfiels 3 3 2 2 3 4 2" xfId="35690"/>
    <cellStyle name="2x indented GHG Textfiels 3 3 2 2 3 5" xfId="7737"/>
    <cellStyle name="2x indented GHG Textfiels 3 3 2 2 3 5 2" xfId="37931"/>
    <cellStyle name="2x indented GHG Textfiels 3 3 2 2 3 6" xfId="12548"/>
    <cellStyle name="2x indented GHG Textfiels 3 3 2 2 3 6 2" xfId="42742"/>
    <cellStyle name="2x indented GHG Textfiels 3 3 2 2 3 7" xfId="13965"/>
    <cellStyle name="2x indented GHG Textfiels 3 3 2 2 3 7 2" xfId="44159"/>
    <cellStyle name="2x indented GHG Textfiels 3 3 2 2 3 8" xfId="15511"/>
    <cellStyle name="2x indented GHG Textfiels 3 3 2 2 3 8 2" xfId="45705"/>
    <cellStyle name="2x indented GHG Textfiels 3 3 2 2 3 9" xfId="18392"/>
    <cellStyle name="2x indented GHG Textfiels 3 3 2 2 3 9 2" xfId="48586"/>
    <cellStyle name="2x indented GHG Textfiels 3 3 2 3" xfId="1115"/>
    <cellStyle name="2x indented GHG Textfiels 3 3 2 3 10" xfId="31956"/>
    <cellStyle name="2x indented GHG Textfiels 3 3 2 3 2" xfId="10713"/>
    <cellStyle name="2x indented GHG Textfiels 3 3 2 3 2 2" xfId="40907"/>
    <cellStyle name="2x indented GHG Textfiels 3 3 2 3 3" xfId="5483"/>
    <cellStyle name="2x indented GHG Textfiels 3 3 2 3 3 2" xfId="35679"/>
    <cellStyle name="2x indented GHG Textfiels 3 3 2 3 4" xfId="12943"/>
    <cellStyle name="2x indented GHG Textfiels 3 3 2 3 4 2" xfId="43137"/>
    <cellStyle name="2x indented GHG Textfiels 3 3 2 3 5" xfId="18110"/>
    <cellStyle name="2x indented GHG Textfiels 3 3 2 3 5 2" xfId="48304"/>
    <cellStyle name="2x indented GHG Textfiels 3 3 2 3 6" xfId="21156"/>
    <cellStyle name="2x indented GHG Textfiels 3 3 2 3 6 2" xfId="51350"/>
    <cellStyle name="2x indented GHG Textfiels 3 3 2 3 7" xfId="25509"/>
    <cellStyle name="2x indented GHG Textfiels 3 3 2 3 7 2" xfId="55696"/>
    <cellStyle name="2x indented GHG Textfiels 3 3 2 3 8" xfId="26519"/>
    <cellStyle name="2x indented GHG Textfiels 3 3 2 3 8 2" xfId="56706"/>
    <cellStyle name="2x indented GHG Textfiels 3 3 2 3 9" xfId="29735"/>
    <cellStyle name="2x indented GHG Textfiels 3 3 2 3 9 2" xfId="59922"/>
    <cellStyle name="2x indented GHG Textfiels 3 3 2 4" xfId="1414"/>
    <cellStyle name="2x indented GHG Textfiels 3 3 2 4 10" xfId="22626"/>
    <cellStyle name="2x indented GHG Textfiels 3 3 2 4 10 2" xfId="52813"/>
    <cellStyle name="2x indented GHG Textfiels 3 3 2 4 11" xfId="28275"/>
    <cellStyle name="2x indented GHG Textfiels 3 3 2 4 11 2" xfId="58462"/>
    <cellStyle name="2x indented GHG Textfiels 3 3 2 4 12" xfId="27156"/>
    <cellStyle name="2x indented GHG Textfiels 3 3 2 4 12 2" xfId="57343"/>
    <cellStyle name="2x indented GHG Textfiels 3 3 2 4 13" xfId="31364"/>
    <cellStyle name="2x indented GHG Textfiels 3 3 2 4 2" xfId="3371"/>
    <cellStyle name="2x indented GHG Textfiels 3 3 2 4 2 10" xfId="27959"/>
    <cellStyle name="2x indented GHG Textfiels 3 3 2 4 2 10 2" xfId="58146"/>
    <cellStyle name="2x indented GHG Textfiels 3 3 2 4 2 11" xfId="33576"/>
    <cellStyle name="2x indented GHG Textfiels 3 3 2 4 2 2" xfId="6735"/>
    <cellStyle name="2x indented GHG Textfiels 3 3 2 4 2 2 2" xfId="36929"/>
    <cellStyle name="2x indented GHG Textfiels 3 3 2 4 2 3" xfId="8280"/>
    <cellStyle name="2x indented GHG Textfiels 3 3 2 4 2 3 2" xfId="38474"/>
    <cellStyle name="2x indented GHG Textfiels 3 3 2 4 2 4" xfId="5127"/>
    <cellStyle name="2x indented GHG Textfiels 3 3 2 4 2 4 2" xfId="35326"/>
    <cellStyle name="2x indented GHG Textfiels 3 3 2 4 2 5" xfId="12812"/>
    <cellStyle name="2x indented GHG Textfiels 3 3 2 4 2 5 2" xfId="43006"/>
    <cellStyle name="2x indented GHG Textfiels 3 3 2 4 2 6" xfId="16606"/>
    <cellStyle name="2x indented GHG Textfiels 3 3 2 4 2 6 2" xfId="46800"/>
    <cellStyle name="2x indented GHG Textfiels 3 3 2 4 2 7" xfId="19473"/>
    <cellStyle name="2x indented GHG Textfiels 3 3 2 4 2 7 2" xfId="49667"/>
    <cellStyle name="2x indented GHG Textfiels 3 3 2 4 2 8" xfId="23880"/>
    <cellStyle name="2x indented GHG Textfiels 3 3 2 4 2 8 2" xfId="54067"/>
    <cellStyle name="2x indented GHG Textfiels 3 3 2 4 2 9" xfId="25994"/>
    <cellStyle name="2x indented GHG Textfiels 3 3 2 4 2 9 2" xfId="56181"/>
    <cellStyle name="2x indented GHG Textfiels 3 3 2 4 3" xfId="4379"/>
    <cellStyle name="2x indented GHG Textfiels 3 3 2 4 3 10" xfId="26557"/>
    <cellStyle name="2x indented GHG Textfiels 3 3 2 4 3 10 2" xfId="56744"/>
    <cellStyle name="2x indented GHG Textfiels 3 3 2 4 3 11" xfId="34578"/>
    <cellStyle name="2x indented GHG Textfiels 3 3 2 4 3 2" xfId="7578"/>
    <cellStyle name="2x indented GHG Textfiels 3 3 2 4 3 2 2" xfId="37772"/>
    <cellStyle name="2x indented GHG Textfiels 3 3 2 4 3 3" xfId="9123"/>
    <cellStyle name="2x indented GHG Textfiels 3 3 2 4 3 3 2" xfId="39317"/>
    <cellStyle name="2x indented GHG Textfiels 3 3 2 4 3 4" xfId="12455"/>
    <cellStyle name="2x indented GHG Textfiels 3 3 2 4 3 4 2" xfId="42649"/>
    <cellStyle name="2x indented GHG Textfiels 3 3 2 4 3 5" xfId="14271"/>
    <cellStyle name="2x indented GHG Textfiels 3 3 2 4 3 5 2" xfId="44465"/>
    <cellStyle name="2x indented GHG Textfiels 3 3 2 4 3 6" xfId="17446"/>
    <cellStyle name="2x indented GHG Textfiels 3 3 2 4 3 6 2" xfId="47640"/>
    <cellStyle name="2x indented GHG Textfiels 3 3 2 4 3 7" xfId="20310"/>
    <cellStyle name="2x indented GHG Textfiels 3 3 2 4 3 7 2" xfId="50504"/>
    <cellStyle name="2x indented GHG Textfiels 3 3 2 4 3 8" xfId="24722"/>
    <cellStyle name="2x indented GHG Textfiels 3 3 2 4 3 8 2" xfId="54909"/>
    <cellStyle name="2x indented GHG Textfiels 3 3 2 4 3 9" xfId="21600"/>
    <cellStyle name="2x indented GHG Textfiels 3 3 2 4 3 9 2" xfId="51787"/>
    <cellStyle name="2x indented GHG Textfiels 3 3 2 4 4" xfId="5493"/>
    <cellStyle name="2x indented GHG Textfiels 3 3 2 4 4 2" xfId="35689"/>
    <cellStyle name="2x indented GHG Textfiels 3 3 2 4 5" xfId="5368"/>
    <cellStyle name="2x indented GHG Textfiels 3 3 2 4 5 2" xfId="35567"/>
    <cellStyle name="2x indented GHG Textfiels 3 3 2 4 6" xfId="10043"/>
    <cellStyle name="2x indented GHG Textfiels 3 3 2 4 6 2" xfId="40237"/>
    <cellStyle name="2x indented GHG Textfiels 3 3 2 4 7" xfId="12860"/>
    <cellStyle name="2x indented GHG Textfiels 3 3 2 4 7 2" xfId="43054"/>
    <cellStyle name="2x indented GHG Textfiels 3 3 2 4 8" xfId="15510"/>
    <cellStyle name="2x indented GHG Textfiels 3 3 2 4 8 2" xfId="45704"/>
    <cellStyle name="2x indented GHG Textfiels 3 3 2 4 9" xfId="18391"/>
    <cellStyle name="2x indented GHG Textfiels 3 3 2 4 9 2" xfId="48585"/>
    <cellStyle name="2x indented GHG Textfiels 3 3 3" xfId="290"/>
    <cellStyle name="2x indented GHG Textfiels 3 3 3 2" xfId="291"/>
    <cellStyle name="2x indented GHG Textfiels 3 3 3 2 2" xfId="1118"/>
    <cellStyle name="2x indented GHG Textfiels 3 3 3 2 2 10" xfId="31959"/>
    <cellStyle name="2x indented GHG Textfiels 3 3 3 2 2 2" xfId="10712"/>
    <cellStyle name="2x indented GHG Textfiels 3 3 3 2 2 2 2" xfId="40906"/>
    <cellStyle name="2x indented GHG Textfiels 3 3 3 2 2 3" xfId="9909"/>
    <cellStyle name="2x indented GHG Textfiels 3 3 3 2 2 3 2" xfId="40103"/>
    <cellStyle name="2x indented GHG Textfiels 3 3 3 2 2 4" xfId="12741"/>
    <cellStyle name="2x indented GHG Textfiels 3 3 3 2 2 4 2" xfId="42935"/>
    <cellStyle name="2x indented GHG Textfiels 3 3 3 2 2 5" xfId="18113"/>
    <cellStyle name="2x indented GHG Textfiels 3 3 3 2 2 5 2" xfId="48307"/>
    <cellStyle name="2x indented GHG Textfiels 3 3 3 2 2 6" xfId="21159"/>
    <cellStyle name="2x indented GHG Textfiels 3 3 3 2 2 6 2" xfId="51353"/>
    <cellStyle name="2x indented GHG Textfiels 3 3 3 2 2 7" xfId="25512"/>
    <cellStyle name="2x indented GHG Textfiels 3 3 3 2 2 7 2" xfId="55699"/>
    <cellStyle name="2x indented GHG Textfiels 3 3 3 2 2 8" xfId="29340"/>
    <cellStyle name="2x indented GHG Textfiels 3 3 3 2 2 8 2" xfId="59527"/>
    <cellStyle name="2x indented GHG Textfiels 3 3 3 2 2 9" xfId="27336"/>
    <cellStyle name="2x indented GHG Textfiels 3 3 3 2 2 9 2" xfId="57523"/>
    <cellStyle name="2x indented GHG Textfiels 3 3 3 2 3" xfId="1417"/>
    <cellStyle name="2x indented GHG Textfiels 3 3 3 2 3 10" xfId="22629"/>
    <cellStyle name="2x indented GHG Textfiels 3 3 3 2 3 10 2" xfId="52816"/>
    <cellStyle name="2x indented GHG Textfiels 3 3 3 2 3 11" xfId="27304"/>
    <cellStyle name="2x indented GHG Textfiels 3 3 3 2 3 11 2" xfId="57491"/>
    <cellStyle name="2x indented GHG Textfiels 3 3 3 2 3 12" xfId="25920"/>
    <cellStyle name="2x indented GHG Textfiels 3 3 3 2 3 12 2" xfId="56107"/>
    <cellStyle name="2x indented GHG Textfiels 3 3 3 2 3 13" xfId="31367"/>
    <cellStyle name="2x indented GHG Textfiels 3 3 3 2 3 2" xfId="3374"/>
    <cellStyle name="2x indented GHG Textfiels 3 3 3 2 3 2 10" xfId="30463"/>
    <cellStyle name="2x indented GHG Textfiels 3 3 3 2 3 2 10 2" xfId="60650"/>
    <cellStyle name="2x indented GHG Textfiels 3 3 3 2 3 2 11" xfId="33579"/>
    <cellStyle name="2x indented GHG Textfiels 3 3 3 2 3 2 2" xfId="6738"/>
    <cellStyle name="2x indented GHG Textfiels 3 3 3 2 3 2 2 2" xfId="36932"/>
    <cellStyle name="2x indented GHG Textfiels 3 3 3 2 3 2 3" xfId="8283"/>
    <cellStyle name="2x indented GHG Textfiels 3 3 3 2 3 2 3 2" xfId="38477"/>
    <cellStyle name="2x indented GHG Textfiels 3 3 3 2 3 2 4" xfId="11432"/>
    <cellStyle name="2x indented GHG Textfiels 3 3 3 2 3 2 4 2" xfId="41626"/>
    <cellStyle name="2x indented GHG Textfiels 3 3 3 2 3 2 5" xfId="13713"/>
    <cellStyle name="2x indented GHG Textfiels 3 3 3 2 3 2 5 2" xfId="43907"/>
    <cellStyle name="2x indented GHG Textfiels 3 3 3 2 3 2 6" xfId="16609"/>
    <cellStyle name="2x indented GHG Textfiels 3 3 3 2 3 2 6 2" xfId="46803"/>
    <cellStyle name="2x indented GHG Textfiels 3 3 3 2 3 2 7" xfId="19476"/>
    <cellStyle name="2x indented GHG Textfiels 3 3 3 2 3 2 7 2" xfId="49670"/>
    <cellStyle name="2x indented GHG Textfiels 3 3 3 2 3 2 8" xfId="23883"/>
    <cellStyle name="2x indented GHG Textfiels 3 3 3 2 3 2 8 2" xfId="54070"/>
    <cellStyle name="2x indented GHG Textfiels 3 3 3 2 3 2 9" xfId="27557"/>
    <cellStyle name="2x indented GHG Textfiels 3 3 3 2 3 2 9 2" xfId="57744"/>
    <cellStyle name="2x indented GHG Textfiels 3 3 3 2 3 3" xfId="4382"/>
    <cellStyle name="2x indented GHG Textfiels 3 3 3 2 3 3 10" xfId="30737"/>
    <cellStyle name="2x indented GHG Textfiels 3 3 3 2 3 3 10 2" xfId="60924"/>
    <cellStyle name="2x indented GHG Textfiels 3 3 3 2 3 3 11" xfId="34581"/>
    <cellStyle name="2x indented GHG Textfiels 3 3 3 2 3 3 2" xfId="7581"/>
    <cellStyle name="2x indented GHG Textfiels 3 3 3 2 3 3 2 2" xfId="37775"/>
    <cellStyle name="2x indented GHG Textfiels 3 3 3 2 3 3 3" xfId="9126"/>
    <cellStyle name="2x indented GHG Textfiels 3 3 3 2 3 3 3 2" xfId="39320"/>
    <cellStyle name="2x indented GHG Textfiels 3 3 3 2 3 3 4" xfId="11695"/>
    <cellStyle name="2x indented GHG Textfiels 3 3 3 2 3 3 4 2" xfId="41889"/>
    <cellStyle name="2x indented GHG Textfiels 3 3 3 2 3 3 5" xfId="12261"/>
    <cellStyle name="2x indented GHG Textfiels 3 3 3 2 3 3 5 2" xfId="42455"/>
    <cellStyle name="2x indented GHG Textfiels 3 3 3 2 3 3 6" xfId="17449"/>
    <cellStyle name="2x indented GHG Textfiels 3 3 3 2 3 3 6 2" xfId="47643"/>
    <cellStyle name="2x indented GHG Textfiels 3 3 3 2 3 3 7" xfId="20313"/>
    <cellStyle name="2x indented GHG Textfiels 3 3 3 2 3 3 7 2" xfId="50507"/>
    <cellStyle name="2x indented GHG Textfiels 3 3 3 2 3 3 8" xfId="24725"/>
    <cellStyle name="2x indented GHG Textfiels 3 3 3 2 3 3 8 2" xfId="54912"/>
    <cellStyle name="2x indented GHG Textfiels 3 3 3 2 3 3 9" xfId="25915"/>
    <cellStyle name="2x indented GHG Textfiels 3 3 3 2 3 3 9 2" xfId="56102"/>
    <cellStyle name="2x indented GHG Textfiels 3 3 3 2 3 4" xfId="5496"/>
    <cellStyle name="2x indented GHG Textfiels 3 3 3 2 3 4 2" xfId="35692"/>
    <cellStyle name="2x indented GHG Textfiels 3 3 3 2 3 5" xfId="8083"/>
    <cellStyle name="2x indented GHG Textfiels 3 3 3 2 3 5 2" xfId="38277"/>
    <cellStyle name="2x indented GHG Textfiels 3 3 3 2 3 6" xfId="8157"/>
    <cellStyle name="2x indented GHG Textfiels 3 3 3 2 3 6 2" xfId="38351"/>
    <cellStyle name="2x indented GHG Textfiels 3 3 3 2 3 7" xfId="12141"/>
    <cellStyle name="2x indented GHG Textfiels 3 3 3 2 3 7 2" xfId="42335"/>
    <cellStyle name="2x indented GHG Textfiels 3 3 3 2 3 8" xfId="15513"/>
    <cellStyle name="2x indented GHG Textfiels 3 3 3 2 3 8 2" xfId="45707"/>
    <cellStyle name="2x indented GHG Textfiels 3 3 3 2 3 9" xfId="18394"/>
    <cellStyle name="2x indented GHG Textfiels 3 3 3 2 3 9 2" xfId="48588"/>
    <cellStyle name="2x indented GHG Textfiels 3 3 3 3" xfId="1117"/>
    <cellStyle name="2x indented GHG Textfiels 3 3 3 3 10" xfId="31958"/>
    <cellStyle name="2x indented GHG Textfiels 3 3 3 3 2" xfId="10711"/>
    <cellStyle name="2x indented GHG Textfiels 3 3 3 3 2 2" xfId="40905"/>
    <cellStyle name="2x indented GHG Textfiels 3 3 3 3 3" xfId="8257"/>
    <cellStyle name="2x indented GHG Textfiels 3 3 3 3 3 2" xfId="38451"/>
    <cellStyle name="2x indented GHG Textfiels 3 3 3 3 4" xfId="5106"/>
    <cellStyle name="2x indented GHG Textfiels 3 3 3 3 4 2" xfId="35305"/>
    <cellStyle name="2x indented GHG Textfiels 3 3 3 3 5" xfId="18112"/>
    <cellStyle name="2x indented GHG Textfiels 3 3 3 3 5 2" xfId="48306"/>
    <cellStyle name="2x indented GHG Textfiels 3 3 3 3 6" xfId="21158"/>
    <cellStyle name="2x indented GHG Textfiels 3 3 3 3 6 2" xfId="51352"/>
    <cellStyle name="2x indented GHG Textfiels 3 3 3 3 7" xfId="25511"/>
    <cellStyle name="2x indented GHG Textfiels 3 3 3 3 7 2" xfId="55698"/>
    <cellStyle name="2x indented GHG Textfiels 3 3 3 3 8" xfId="21690"/>
    <cellStyle name="2x indented GHG Textfiels 3 3 3 3 8 2" xfId="51877"/>
    <cellStyle name="2x indented GHG Textfiels 3 3 3 3 9" xfId="26586"/>
    <cellStyle name="2x indented GHG Textfiels 3 3 3 3 9 2" xfId="56773"/>
    <cellStyle name="2x indented GHG Textfiels 3 3 3 4" xfId="1416"/>
    <cellStyle name="2x indented GHG Textfiels 3 3 3 4 10" xfId="22628"/>
    <cellStyle name="2x indented GHG Textfiels 3 3 3 4 10 2" xfId="52815"/>
    <cellStyle name="2x indented GHG Textfiels 3 3 3 4 11" xfId="28062"/>
    <cellStyle name="2x indented GHG Textfiels 3 3 3 4 11 2" xfId="58249"/>
    <cellStyle name="2x indented GHG Textfiels 3 3 3 4 12" xfId="27254"/>
    <cellStyle name="2x indented GHG Textfiels 3 3 3 4 12 2" xfId="57441"/>
    <cellStyle name="2x indented GHG Textfiels 3 3 3 4 13" xfId="31366"/>
    <cellStyle name="2x indented GHG Textfiels 3 3 3 4 2" xfId="3373"/>
    <cellStyle name="2x indented GHG Textfiels 3 3 3 4 2 10" xfId="29295"/>
    <cellStyle name="2x indented GHG Textfiels 3 3 3 4 2 10 2" xfId="59482"/>
    <cellStyle name="2x indented GHG Textfiels 3 3 3 4 2 11" xfId="33578"/>
    <cellStyle name="2x indented GHG Textfiels 3 3 3 4 2 2" xfId="6737"/>
    <cellStyle name="2x indented GHG Textfiels 3 3 3 4 2 2 2" xfId="36931"/>
    <cellStyle name="2x indented GHG Textfiels 3 3 3 4 2 3" xfId="8282"/>
    <cellStyle name="2x indented GHG Textfiels 3 3 3 4 2 3 2" xfId="38476"/>
    <cellStyle name="2x indented GHG Textfiels 3 3 3 4 2 4" xfId="10601"/>
    <cellStyle name="2x indented GHG Textfiels 3 3 3 4 2 4 2" xfId="40795"/>
    <cellStyle name="2x indented GHG Textfiels 3 3 3 4 2 5" xfId="12988"/>
    <cellStyle name="2x indented GHG Textfiels 3 3 3 4 2 5 2" xfId="43182"/>
    <cellStyle name="2x indented GHG Textfiels 3 3 3 4 2 6" xfId="16608"/>
    <cellStyle name="2x indented GHG Textfiels 3 3 3 4 2 6 2" xfId="46802"/>
    <cellStyle name="2x indented GHG Textfiels 3 3 3 4 2 7" xfId="19475"/>
    <cellStyle name="2x indented GHG Textfiels 3 3 3 4 2 7 2" xfId="49669"/>
    <cellStyle name="2x indented GHG Textfiels 3 3 3 4 2 8" xfId="23882"/>
    <cellStyle name="2x indented GHG Textfiels 3 3 3 4 2 8 2" xfId="54069"/>
    <cellStyle name="2x indented GHG Textfiels 3 3 3 4 2 9" xfId="26887"/>
    <cellStyle name="2x indented GHG Textfiels 3 3 3 4 2 9 2" xfId="57074"/>
    <cellStyle name="2x indented GHG Textfiels 3 3 3 4 3" xfId="4381"/>
    <cellStyle name="2x indented GHG Textfiels 3 3 3 4 3 10" xfId="30296"/>
    <cellStyle name="2x indented GHG Textfiels 3 3 3 4 3 10 2" xfId="60483"/>
    <cellStyle name="2x indented GHG Textfiels 3 3 3 4 3 11" xfId="34580"/>
    <cellStyle name="2x indented GHG Textfiels 3 3 3 4 3 2" xfId="7580"/>
    <cellStyle name="2x indented GHG Textfiels 3 3 3 4 3 2 2" xfId="37774"/>
    <cellStyle name="2x indented GHG Textfiels 3 3 3 4 3 3" xfId="9125"/>
    <cellStyle name="2x indented GHG Textfiels 3 3 3 4 3 3 2" xfId="39319"/>
    <cellStyle name="2x indented GHG Textfiels 3 3 3 4 3 4" xfId="11934"/>
    <cellStyle name="2x indented GHG Textfiels 3 3 3 4 3 4 2" xfId="42128"/>
    <cellStyle name="2x indented GHG Textfiels 3 3 3 4 3 5" xfId="14076"/>
    <cellStyle name="2x indented GHG Textfiels 3 3 3 4 3 5 2" xfId="44270"/>
    <cellStyle name="2x indented GHG Textfiels 3 3 3 4 3 6" xfId="17448"/>
    <cellStyle name="2x indented GHG Textfiels 3 3 3 4 3 6 2" xfId="47642"/>
    <cellStyle name="2x indented GHG Textfiels 3 3 3 4 3 7" xfId="20312"/>
    <cellStyle name="2x indented GHG Textfiels 3 3 3 4 3 7 2" xfId="50506"/>
    <cellStyle name="2x indented GHG Textfiels 3 3 3 4 3 8" xfId="24724"/>
    <cellStyle name="2x indented GHG Textfiels 3 3 3 4 3 8 2" xfId="54911"/>
    <cellStyle name="2x indented GHG Textfiels 3 3 3 4 3 9" xfId="26481"/>
    <cellStyle name="2x indented GHG Textfiels 3 3 3 4 3 9 2" xfId="56668"/>
    <cellStyle name="2x indented GHG Textfiels 3 3 3 4 4" xfId="5495"/>
    <cellStyle name="2x indented GHG Textfiels 3 3 3 4 4 2" xfId="35691"/>
    <cellStyle name="2x indented GHG Textfiels 3 3 3 4 5" xfId="5651"/>
    <cellStyle name="2x indented GHG Textfiels 3 3 3 4 5 2" xfId="35847"/>
    <cellStyle name="2x indented GHG Textfiels 3 3 3 4 6" xfId="6040"/>
    <cellStyle name="2x indented GHG Textfiels 3 3 3 4 6 2" xfId="36236"/>
    <cellStyle name="2x indented GHG Textfiels 3 3 3 4 7" xfId="12706"/>
    <cellStyle name="2x indented GHG Textfiels 3 3 3 4 7 2" xfId="42900"/>
    <cellStyle name="2x indented GHG Textfiels 3 3 3 4 8" xfId="15512"/>
    <cellStyle name="2x indented GHG Textfiels 3 3 3 4 8 2" xfId="45706"/>
    <cellStyle name="2x indented GHG Textfiels 3 3 3 4 9" xfId="18393"/>
    <cellStyle name="2x indented GHG Textfiels 3 3 3 4 9 2" xfId="48587"/>
    <cellStyle name="2x indented GHG Textfiels 3 3 4" xfId="292"/>
    <cellStyle name="2x indented GHG Textfiels 3 3 4 2" xfId="293"/>
    <cellStyle name="2x indented GHG Textfiels 3 3 4 2 2" xfId="1120"/>
    <cellStyle name="2x indented GHG Textfiels 3 3 4 2 2 10" xfId="31961"/>
    <cellStyle name="2x indented GHG Textfiels 3 3 4 2 2 2" xfId="5864"/>
    <cellStyle name="2x indented GHG Textfiels 3 3 4 2 2 2 2" xfId="36060"/>
    <cellStyle name="2x indented GHG Textfiels 3 3 4 2 2 3" xfId="10830"/>
    <cellStyle name="2x indented GHG Textfiels 3 3 4 2 2 3 2" xfId="41024"/>
    <cellStyle name="2x indented GHG Textfiels 3 3 4 2 2 4" xfId="14488"/>
    <cellStyle name="2x indented GHG Textfiels 3 3 4 2 2 4 2" xfId="44682"/>
    <cellStyle name="2x indented GHG Textfiels 3 3 4 2 2 5" xfId="18115"/>
    <cellStyle name="2x indented GHG Textfiels 3 3 4 2 2 5 2" xfId="48309"/>
    <cellStyle name="2x indented GHG Textfiels 3 3 4 2 2 6" xfId="21161"/>
    <cellStyle name="2x indented GHG Textfiels 3 3 4 2 2 6 2" xfId="51355"/>
    <cellStyle name="2x indented GHG Textfiels 3 3 4 2 2 7" xfId="25514"/>
    <cellStyle name="2x indented GHG Textfiels 3 3 4 2 2 7 2" xfId="55701"/>
    <cellStyle name="2x indented GHG Textfiels 3 3 4 2 2 8" xfId="26271"/>
    <cellStyle name="2x indented GHG Textfiels 3 3 4 2 2 8 2" xfId="56458"/>
    <cellStyle name="2x indented GHG Textfiels 3 3 4 2 2 9" xfId="29398"/>
    <cellStyle name="2x indented GHG Textfiels 3 3 4 2 2 9 2" xfId="59585"/>
    <cellStyle name="2x indented GHG Textfiels 3 3 4 2 3" xfId="1419"/>
    <cellStyle name="2x indented GHG Textfiels 3 3 4 2 3 10" xfId="22631"/>
    <cellStyle name="2x indented GHG Textfiels 3 3 4 2 3 10 2" xfId="52818"/>
    <cellStyle name="2x indented GHG Textfiels 3 3 4 2 3 11" xfId="26040"/>
    <cellStyle name="2x indented GHG Textfiels 3 3 4 2 3 11 2" xfId="56227"/>
    <cellStyle name="2x indented GHG Textfiels 3 3 4 2 3 12" xfId="28981"/>
    <cellStyle name="2x indented GHG Textfiels 3 3 4 2 3 12 2" xfId="59168"/>
    <cellStyle name="2x indented GHG Textfiels 3 3 4 2 3 13" xfId="31369"/>
    <cellStyle name="2x indented GHG Textfiels 3 3 4 2 3 2" xfId="3376"/>
    <cellStyle name="2x indented GHG Textfiels 3 3 4 2 3 2 10" xfId="30140"/>
    <cellStyle name="2x indented GHG Textfiels 3 3 4 2 3 2 10 2" xfId="60327"/>
    <cellStyle name="2x indented GHG Textfiels 3 3 4 2 3 2 11" xfId="33581"/>
    <cellStyle name="2x indented GHG Textfiels 3 3 4 2 3 2 2" xfId="6740"/>
    <cellStyle name="2x indented GHG Textfiels 3 3 4 2 3 2 2 2" xfId="36934"/>
    <cellStyle name="2x indented GHG Textfiels 3 3 4 2 3 2 3" xfId="8285"/>
    <cellStyle name="2x indented GHG Textfiels 3 3 4 2 3 2 3 2" xfId="38479"/>
    <cellStyle name="2x indented GHG Textfiels 3 3 4 2 3 2 4" xfId="10112"/>
    <cellStyle name="2x indented GHG Textfiels 3 3 4 2 3 2 4 2" xfId="40306"/>
    <cellStyle name="2x indented GHG Textfiels 3 3 4 2 3 2 5" xfId="13775"/>
    <cellStyle name="2x indented GHG Textfiels 3 3 4 2 3 2 5 2" xfId="43969"/>
    <cellStyle name="2x indented GHG Textfiels 3 3 4 2 3 2 6" xfId="16611"/>
    <cellStyle name="2x indented GHG Textfiels 3 3 4 2 3 2 6 2" xfId="46805"/>
    <cellStyle name="2x indented GHG Textfiels 3 3 4 2 3 2 7" xfId="19478"/>
    <cellStyle name="2x indented GHG Textfiels 3 3 4 2 3 2 7 2" xfId="49672"/>
    <cellStyle name="2x indented GHG Textfiels 3 3 4 2 3 2 8" xfId="23885"/>
    <cellStyle name="2x indented GHG Textfiels 3 3 4 2 3 2 8 2" xfId="54072"/>
    <cellStyle name="2x indented GHG Textfiels 3 3 4 2 3 2 9" xfId="28193"/>
    <cellStyle name="2x indented GHG Textfiels 3 3 4 2 3 2 9 2" xfId="58380"/>
    <cellStyle name="2x indented GHG Textfiels 3 3 4 2 3 3" xfId="4384"/>
    <cellStyle name="2x indented GHG Textfiels 3 3 4 2 3 3 10" xfId="30798"/>
    <cellStyle name="2x indented GHG Textfiels 3 3 4 2 3 3 10 2" xfId="60985"/>
    <cellStyle name="2x indented GHG Textfiels 3 3 4 2 3 3 11" xfId="34583"/>
    <cellStyle name="2x indented GHG Textfiels 3 3 4 2 3 3 2" xfId="7583"/>
    <cellStyle name="2x indented GHG Textfiels 3 3 4 2 3 3 2 2" xfId="37777"/>
    <cellStyle name="2x indented GHG Textfiels 3 3 4 2 3 3 3" xfId="9128"/>
    <cellStyle name="2x indented GHG Textfiels 3 3 4 2 3 3 3 2" xfId="39322"/>
    <cellStyle name="2x indented GHG Textfiels 3 3 4 2 3 3 4" xfId="7819"/>
    <cellStyle name="2x indented GHG Textfiels 3 3 4 2 3 3 4 2" xfId="38013"/>
    <cellStyle name="2x indented GHG Textfiels 3 3 4 2 3 3 5" xfId="10367"/>
    <cellStyle name="2x indented GHG Textfiels 3 3 4 2 3 3 5 2" xfId="40561"/>
    <cellStyle name="2x indented GHG Textfiels 3 3 4 2 3 3 6" xfId="17451"/>
    <cellStyle name="2x indented GHG Textfiels 3 3 4 2 3 3 6 2" xfId="47645"/>
    <cellStyle name="2x indented GHG Textfiels 3 3 4 2 3 3 7" xfId="20315"/>
    <cellStyle name="2x indented GHG Textfiels 3 3 4 2 3 3 7 2" xfId="50509"/>
    <cellStyle name="2x indented GHG Textfiels 3 3 4 2 3 3 8" xfId="24727"/>
    <cellStyle name="2x indented GHG Textfiels 3 3 4 2 3 3 8 2" xfId="54914"/>
    <cellStyle name="2x indented GHG Textfiels 3 3 4 2 3 3 9" xfId="27763"/>
    <cellStyle name="2x indented GHG Textfiels 3 3 4 2 3 3 9 2" xfId="57950"/>
    <cellStyle name="2x indented GHG Textfiels 3 3 4 2 3 4" xfId="5498"/>
    <cellStyle name="2x indented GHG Textfiels 3 3 4 2 3 4 2" xfId="35694"/>
    <cellStyle name="2x indented GHG Textfiels 3 3 4 2 3 5" xfId="7927"/>
    <cellStyle name="2x indented GHG Textfiels 3 3 4 2 3 5 2" xfId="38121"/>
    <cellStyle name="2x indented GHG Textfiels 3 3 4 2 3 6" xfId="10179"/>
    <cellStyle name="2x indented GHG Textfiels 3 3 4 2 3 6 2" xfId="40373"/>
    <cellStyle name="2x indented GHG Textfiels 3 3 4 2 3 7" xfId="15256"/>
    <cellStyle name="2x indented GHG Textfiels 3 3 4 2 3 7 2" xfId="45450"/>
    <cellStyle name="2x indented GHG Textfiels 3 3 4 2 3 8" xfId="15515"/>
    <cellStyle name="2x indented GHG Textfiels 3 3 4 2 3 8 2" xfId="45709"/>
    <cellStyle name="2x indented GHG Textfiels 3 3 4 2 3 9" xfId="18396"/>
    <cellStyle name="2x indented GHG Textfiels 3 3 4 2 3 9 2" xfId="48590"/>
    <cellStyle name="2x indented GHG Textfiels 3 3 4 3" xfId="1119"/>
    <cellStyle name="2x indented GHG Textfiels 3 3 4 3 10" xfId="31960"/>
    <cellStyle name="2x indented GHG Textfiels 3 3 4 3 2" xfId="7944"/>
    <cellStyle name="2x indented GHG Textfiels 3 3 4 3 2 2" xfId="38138"/>
    <cellStyle name="2x indented GHG Textfiels 3 3 4 3 3" xfId="9739"/>
    <cellStyle name="2x indented GHG Textfiels 3 3 4 3 3 2" xfId="39933"/>
    <cellStyle name="2x indented GHG Textfiels 3 3 4 3 4" xfId="13629"/>
    <cellStyle name="2x indented GHG Textfiels 3 3 4 3 4 2" xfId="43823"/>
    <cellStyle name="2x indented GHG Textfiels 3 3 4 3 5" xfId="18114"/>
    <cellStyle name="2x indented GHG Textfiels 3 3 4 3 5 2" xfId="48308"/>
    <cellStyle name="2x indented GHG Textfiels 3 3 4 3 6" xfId="21160"/>
    <cellStyle name="2x indented GHG Textfiels 3 3 4 3 6 2" xfId="51354"/>
    <cellStyle name="2x indented GHG Textfiels 3 3 4 3 7" xfId="25513"/>
    <cellStyle name="2x indented GHG Textfiels 3 3 4 3 7 2" xfId="55700"/>
    <cellStyle name="2x indented GHG Textfiels 3 3 4 3 8" xfId="29341"/>
    <cellStyle name="2x indented GHG Textfiels 3 3 4 3 8 2" xfId="59528"/>
    <cellStyle name="2x indented GHG Textfiels 3 3 4 3 9" xfId="30668"/>
    <cellStyle name="2x indented GHG Textfiels 3 3 4 3 9 2" xfId="60855"/>
    <cellStyle name="2x indented GHG Textfiels 3 3 4 4" xfId="1418"/>
    <cellStyle name="2x indented GHG Textfiels 3 3 4 4 10" xfId="22630"/>
    <cellStyle name="2x indented GHG Textfiels 3 3 4 4 10 2" xfId="52817"/>
    <cellStyle name="2x indented GHG Textfiels 3 3 4 4 11" xfId="25488"/>
    <cellStyle name="2x indented GHG Textfiels 3 3 4 4 11 2" xfId="55675"/>
    <cellStyle name="2x indented GHG Textfiels 3 3 4 4 12" xfId="30870"/>
    <cellStyle name="2x indented GHG Textfiels 3 3 4 4 12 2" xfId="61057"/>
    <cellStyle name="2x indented GHG Textfiels 3 3 4 4 13" xfId="31368"/>
    <cellStyle name="2x indented GHG Textfiels 3 3 4 4 2" xfId="3375"/>
    <cellStyle name="2x indented GHG Textfiels 3 3 4 4 2 10" xfId="26232"/>
    <cellStyle name="2x indented GHG Textfiels 3 3 4 4 2 10 2" xfId="56419"/>
    <cellStyle name="2x indented GHG Textfiels 3 3 4 4 2 11" xfId="33580"/>
    <cellStyle name="2x indented GHG Textfiels 3 3 4 4 2 2" xfId="6739"/>
    <cellStyle name="2x indented GHG Textfiels 3 3 4 4 2 2 2" xfId="36933"/>
    <cellStyle name="2x indented GHG Textfiels 3 3 4 4 2 3" xfId="8284"/>
    <cellStyle name="2x indented GHG Textfiels 3 3 4 4 2 3 2" xfId="38478"/>
    <cellStyle name="2x indented GHG Textfiels 3 3 4 4 2 4" xfId="7991"/>
    <cellStyle name="2x indented GHG Textfiels 3 3 4 4 2 4 2" xfId="38185"/>
    <cellStyle name="2x indented GHG Textfiels 3 3 4 4 2 5" xfId="13719"/>
    <cellStyle name="2x indented GHG Textfiels 3 3 4 4 2 5 2" xfId="43913"/>
    <cellStyle name="2x indented GHG Textfiels 3 3 4 4 2 6" xfId="16610"/>
    <cellStyle name="2x indented GHG Textfiels 3 3 4 4 2 6 2" xfId="46804"/>
    <cellStyle name="2x indented GHG Textfiels 3 3 4 4 2 7" xfId="19477"/>
    <cellStyle name="2x indented GHG Textfiels 3 3 4 4 2 7 2" xfId="49671"/>
    <cellStyle name="2x indented GHG Textfiels 3 3 4 4 2 8" xfId="23884"/>
    <cellStyle name="2x indented GHG Textfiels 3 3 4 4 2 8 2" xfId="54071"/>
    <cellStyle name="2x indented GHG Textfiels 3 3 4 4 2 9" xfId="26029"/>
    <cellStyle name="2x indented GHG Textfiels 3 3 4 4 2 9 2" xfId="56216"/>
    <cellStyle name="2x indented GHG Textfiels 3 3 4 4 3" xfId="4383"/>
    <cellStyle name="2x indented GHG Textfiels 3 3 4 4 3 10" xfId="28189"/>
    <cellStyle name="2x indented GHG Textfiels 3 3 4 4 3 10 2" xfId="58376"/>
    <cellStyle name="2x indented GHG Textfiels 3 3 4 4 3 11" xfId="34582"/>
    <cellStyle name="2x indented GHG Textfiels 3 3 4 4 3 2" xfId="7582"/>
    <cellStyle name="2x indented GHG Textfiels 3 3 4 4 3 2 2" xfId="37776"/>
    <cellStyle name="2x indented GHG Textfiels 3 3 4 4 3 3" xfId="9127"/>
    <cellStyle name="2x indented GHG Textfiels 3 3 4 4 3 3 2" xfId="39321"/>
    <cellStyle name="2x indented GHG Textfiels 3 3 4 4 3 4" xfId="12676"/>
    <cellStyle name="2x indented GHG Textfiels 3 3 4 4 3 4 2" xfId="42870"/>
    <cellStyle name="2x indented GHG Textfiels 3 3 4 4 3 5" xfId="13724"/>
    <cellStyle name="2x indented GHG Textfiels 3 3 4 4 3 5 2" xfId="43918"/>
    <cellStyle name="2x indented GHG Textfiels 3 3 4 4 3 6" xfId="17450"/>
    <cellStyle name="2x indented GHG Textfiels 3 3 4 4 3 6 2" xfId="47644"/>
    <cellStyle name="2x indented GHG Textfiels 3 3 4 4 3 7" xfId="20314"/>
    <cellStyle name="2x indented GHG Textfiels 3 3 4 4 3 7 2" xfId="50508"/>
    <cellStyle name="2x indented GHG Textfiels 3 3 4 4 3 8" xfId="24726"/>
    <cellStyle name="2x indented GHG Textfiels 3 3 4 4 3 8 2" xfId="54913"/>
    <cellStyle name="2x indented GHG Textfiels 3 3 4 4 3 9" xfId="22176"/>
    <cellStyle name="2x indented GHG Textfiels 3 3 4 4 3 9 2" xfId="52363"/>
    <cellStyle name="2x indented GHG Textfiels 3 3 4 4 4" xfId="5497"/>
    <cellStyle name="2x indented GHG Textfiels 3 3 4 4 4 2" xfId="35693"/>
    <cellStyle name="2x indented GHG Textfiels 3 3 4 4 5" xfId="5993"/>
    <cellStyle name="2x indented GHG Textfiels 3 3 4 4 5 2" xfId="36189"/>
    <cellStyle name="2x indented GHG Textfiels 3 3 4 4 6" xfId="10561"/>
    <cellStyle name="2x indented GHG Textfiels 3 3 4 4 6 2" xfId="40755"/>
    <cellStyle name="2x indented GHG Textfiels 3 3 4 4 7" xfId="13802"/>
    <cellStyle name="2x indented GHG Textfiels 3 3 4 4 7 2" xfId="43996"/>
    <cellStyle name="2x indented GHG Textfiels 3 3 4 4 8" xfId="15514"/>
    <cellStyle name="2x indented GHG Textfiels 3 3 4 4 8 2" xfId="45708"/>
    <cellStyle name="2x indented GHG Textfiels 3 3 4 4 9" xfId="18395"/>
    <cellStyle name="2x indented GHG Textfiels 3 3 4 4 9 2" xfId="48589"/>
    <cellStyle name="2x indented GHG Textfiels 3 3 5" xfId="1114"/>
    <cellStyle name="2x indented GHG Textfiels 3 3 5 10" xfId="31955"/>
    <cellStyle name="2x indented GHG Textfiels 3 3 5 2" xfId="6091"/>
    <cellStyle name="2x indented GHG Textfiels 3 3 5 2 2" xfId="36287"/>
    <cellStyle name="2x indented GHG Textfiels 3 3 5 3" xfId="2144"/>
    <cellStyle name="2x indented GHG Textfiels 3 3 5 3 2" xfId="32357"/>
    <cellStyle name="2x indented GHG Textfiels 3 3 5 4" xfId="2770"/>
    <cellStyle name="2x indented GHG Textfiels 3 3 5 4 2" xfId="32975"/>
    <cellStyle name="2x indented GHG Textfiels 3 3 5 5" xfId="18109"/>
    <cellStyle name="2x indented GHG Textfiels 3 3 5 5 2" xfId="48303"/>
    <cellStyle name="2x indented GHG Textfiels 3 3 5 6" xfId="21155"/>
    <cellStyle name="2x indented GHG Textfiels 3 3 5 6 2" xfId="51349"/>
    <cellStyle name="2x indented GHG Textfiels 3 3 5 7" xfId="25508"/>
    <cellStyle name="2x indented GHG Textfiels 3 3 5 7 2" xfId="55695"/>
    <cellStyle name="2x indented GHG Textfiels 3 3 5 8" xfId="27836"/>
    <cellStyle name="2x indented GHG Textfiels 3 3 5 8 2" xfId="58023"/>
    <cellStyle name="2x indented GHG Textfiels 3 3 5 9" xfId="30051"/>
    <cellStyle name="2x indented GHG Textfiels 3 3 5 9 2" xfId="60238"/>
    <cellStyle name="2x indented GHG Textfiels 3 3 6" xfId="1413"/>
    <cellStyle name="2x indented GHG Textfiels 3 3 6 10" xfId="22625"/>
    <cellStyle name="2x indented GHG Textfiels 3 3 6 10 2" xfId="52812"/>
    <cellStyle name="2x indented GHG Textfiels 3 3 6 11" xfId="27633"/>
    <cellStyle name="2x indented GHG Textfiels 3 3 6 11 2" xfId="57820"/>
    <cellStyle name="2x indented GHG Textfiels 3 3 6 12" xfId="26920"/>
    <cellStyle name="2x indented GHG Textfiels 3 3 6 12 2" xfId="57107"/>
    <cellStyle name="2x indented GHG Textfiels 3 3 6 13" xfId="31363"/>
    <cellStyle name="2x indented GHG Textfiels 3 3 6 2" xfId="3370"/>
    <cellStyle name="2x indented GHG Textfiels 3 3 6 2 10" xfId="27838"/>
    <cellStyle name="2x indented GHG Textfiels 3 3 6 2 10 2" xfId="58025"/>
    <cellStyle name="2x indented GHG Textfiels 3 3 6 2 11" xfId="33575"/>
    <cellStyle name="2x indented GHG Textfiels 3 3 6 2 2" xfId="6734"/>
    <cellStyle name="2x indented GHG Textfiels 3 3 6 2 2 2" xfId="36928"/>
    <cellStyle name="2x indented GHG Textfiels 3 3 6 2 3" xfId="8279"/>
    <cellStyle name="2x indented GHG Textfiels 3 3 6 2 3 2" xfId="38473"/>
    <cellStyle name="2x indented GHG Textfiels 3 3 6 2 4" xfId="9904"/>
    <cellStyle name="2x indented GHG Textfiels 3 3 6 2 4 2" xfId="40098"/>
    <cellStyle name="2x indented GHG Textfiels 3 3 6 2 5" xfId="14493"/>
    <cellStyle name="2x indented GHG Textfiels 3 3 6 2 5 2" xfId="44687"/>
    <cellStyle name="2x indented GHG Textfiels 3 3 6 2 6" xfId="16605"/>
    <cellStyle name="2x indented GHG Textfiels 3 3 6 2 6 2" xfId="46799"/>
    <cellStyle name="2x indented GHG Textfiels 3 3 6 2 7" xfId="19472"/>
    <cellStyle name="2x indented GHG Textfiels 3 3 6 2 7 2" xfId="49666"/>
    <cellStyle name="2x indented GHG Textfiels 3 3 6 2 8" xfId="23879"/>
    <cellStyle name="2x indented GHG Textfiels 3 3 6 2 8 2" xfId="54066"/>
    <cellStyle name="2x indented GHG Textfiels 3 3 6 2 9" xfId="21400"/>
    <cellStyle name="2x indented GHG Textfiels 3 3 6 2 9 2" xfId="51587"/>
    <cellStyle name="2x indented GHG Textfiels 3 3 6 3" xfId="4378"/>
    <cellStyle name="2x indented GHG Textfiels 3 3 6 3 10" xfId="29057"/>
    <cellStyle name="2x indented GHG Textfiels 3 3 6 3 10 2" xfId="59244"/>
    <cellStyle name="2x indented GHG Textfiels 3 3 6 3 11" xfId="34577"/>
    <cellStyle name="2x indented GHG Textfiels 3 3 6 3 2" xfId="7577"/>
    <cellStyle name="2x indented GHG Textfiels 3 3 6 3 2 2" xfId="37771"/>
    <cellStyle name="2x indented GHG Textfiels 3 3 6 3 3" xfId="9122"/>
    <cellStyle name="2x indented GHG Textfiels 3 3 6 3 3 2" xfId="39316"/>
    <cellStyle name="2x indented GHG Textfiels 3 3 6 3 4" xfId="11679"/>
    <cellStyle name="2x indented GHG Textfiels 3 3 6 3 4 2" xfId="41873"/>
    <cellStyle name="2x indented GHG Textfiels 3 3 6 3 5" xfId="8121"/>
    <cellStyle name="2x indented GHG Textfiels 3 3 6 3 5 2" xfId="38315"/>
    <cellStyle name="2x indented GHG Textfiels 3 3 6 3 6" xfId="17445"/>
    <cellStyle name="2x indented GHG Textfiels 3 3 6 3 6 2" xfId="47639"/>
    <cellStyle name="2x indented GHG Textfiels 3 3 6 3 7" xfId="20309"/>
    <cellStyle name="2x indented GHG Textfiels 3 3 6 3 7 2" xfId="50503"/>
    <cellStyle name="2x indented GHG Textfiels 3 3 6 3 8" xfId="24721"/>
    <cellStyle name="2x indented GHG Textfiels 3 3 6 3 8 2" xfId="54908"/>
    <cellStyle name="2x indented GHG Textfiels 3 3 6 3 9" xfId="25720"/>
    <cellStyle name="2x indented GHG Textfiels 3 3 6 3 9 2" xfId="55907"/>
    <cellStyle name="2x indented GHG Textfiels 3 3 6 4" xfId="5492"/>
    <cellStyle name="2x indented GHG Textfiels 3 3 6 4 2" xfId="35688"/>
    <cellStyle name="2x indented GHG Textfiels 3 3 6 5" xfId="5831"/>
    <cellStyle name="2x indented GHG Textfiels 3 3 6 5 2" xfId="36027"/>
    <cellStyle name="2x indented GHG Textfiels 3 3 6 6" xfId="4093"/>
    <cellStyle name="2x indented GHG Textfiels 3 3 6 6 2" xfId="34292"/>
    <cellStyle name="2x indented GHG Textfiels 3 3 6 7" xfId="11684"/>
    <cellStyle name="2x indented GHG Textfiels 3 3 6 7 2" xfId="41878"/>
    <cellStyle name="2x indented GHG Textfiels 3 3 6 8" xfId="15509"/>
    <cellStyle name="2x indented GHG Textfiels 3 3 6 8 2" xfId="45703"/>
    <cellStyle name="2x indented GHG Textfiels 3 3 6 9" xfId="18390"/>
    <cellStyle name="2x indented GHG Textfiels 3 3 6 9 2" xfId="48584"/>
    <cellStyle name="2x indented GHG Textfiels 3 4" xfId="1109"/>
    <cellStyle name="2x indented GHG Textfiels 3 4 10" xfId="31950"/>
    <cellStyle name="2x indented GHG Textfiels 3 4 2" xfId="6010"/>
    <cellStyle name="2x indented GHG Textfiels 3 4 2 2" xfId="36206"/>
    <cellStyle name="2x indented GHG Textfiels 3 4 3" xfId="12167"/>
    <cellStyle name="2x indented GHG Textfiels 3 4 3 2" xfId="42361"/>
    <cellStyle name="2x indented GHG Textfiels 3 4 4" xfId="10557"/>
    <cellStyle name="2x indented GHG Textfiels 3 4 4 2" xfId="40751"/>
    <cellStyle name="2x indented GHG Textfiels 3 4 5" xfId="18104"/>
    <cellStyle name="2x indented GHG Textfiels 3 4 5 2" xfId="48298"/>
    <cellStyle name="2x indented GHG Textfiels 3 4 6" xfId="21150"/>
    <cellStyle name="2x indented GHG Textfiels 3 4 6 2" xfId="51344"/>
    <cellStyle name="2x indented GHG Textfiels 3 4 7" xfId="25503"/>
    <cellStyle name="2x indented GHG Textfiels 3 4 7 2" xfId="55690"/>
    <cellStyle name="2x indented GHG Textfiels 3 4 8" xfId="29345"/>
    <cellStyle name="2x indented GHG Textfiels 3 4 8 2" xfId="59532"/>
    <cellStyle name="2x indented GHG Textfiels 3 4 9" xfId="30040"/>
    <cellStyle name="2x indented GHG Textfiels 3 4 9 2" xfId="60227"/>
    <cellStyle name="2x indented GHG Textfiels 3 5" xfId="1408"/>
    <cellStyle name="2x indented GHG Textfiels 3 5 10" xfId="22620"/>
    <cellStyle name="2x indented GHG Textfiels 3 5 10 2" xfId="52807"/>
    <cellStyle name="2x indented GHG Textfiels 3 5 11" xfId="26402"/>
    <cellStyle name="2x indented GHG Textfiels 3 5 11 2" xfId="56589"/>
    <cellStyle name="2x indented GHG Textfiels 3 5 12" xfId="30761"/>
    <cellStyle name="2x indented GHG Textfiels 3 5 12 2" xfId="60948"/>
    <cellStyle name="2x indented GHG Textfiels 3 5 13" xfId="31358"/>
    <cellStyle name="2x indented GHG Textfiels 3 5 2" xfId="3365"/>
    <cellStyle name="2x indented GHG Textfiels 3 5 2 10" xfId="29785"/>
    <cellStyle name="2x indented GHG Textfiels 3 5 2 10 2" xfId="59972"/>
    <cellStyle name="2x indented GHG Textfiels 3 5 2 11" xfId="33570"/>
    <cellStyle name="2x indented GHG Textfiels 3 5 2 2" xfId="6729"/>
    <cellStyle name="2x indented GHG Textfiels 3 5 2 2 2" xfId="36923"/>
    <cellStyle name="2x indented GHG Textfiels 3 5 2 3" xfId="8274"/>
    <cellStyle name="2x indented GHG Textfiels 3 5 2 3 2" xfId="38468"/>
    <cellStyle name="2x indented GHG Textfiels 3 5 2 4" xfId="10141"/>
    <cellStyle name="2x indented GHG Textfiels 3 5 2 4 2" xfId="40335"/>
    <cellStyle name="2x indented GHG Textfiels 3 5 2 5" xfId="13904"/>
    <cellStyle name="2x indented GHG Textfiels 3 5 2 5 2" xfId="44098"/>
    <cellStyle name="2x indented GHG Textfiels 3 5 2 6" xfId="16600"/>
    <cellStyle name="2x indented GHG Textfiels 3 5 2 6 2" xfId="46794"/>
    <cellStyle name="2x indented GHG Textfiels 3 5 2 7" xfId="19467"/>
    <cellStyle name="2x indented GHG Textfiels 3 5 2 7 2" xfId="49661"/>
    <cellStyle name="2x indented GHG Textfiels 3 5 2 8" xfId="23874"/>
    <cellStyle name="2x indented GHG Textfiels 3 5 2 8 2" xfId="54061"/>
    <cellStyle name="2x indented GHG Textfiels 3 5 2 9" xfId="27025"/>
    <cellStyle name="2x indented GHG Textfiels 3 5 2 9 2" xfId="57212"/>
    <cellStyle name="2x indented GHG Textfiels 3 5 3" xfId="4373"/>
    <cellStyle name="2x indented GHG Textfiels 3 5 3 10" xfId="30727"/>
    <cellStyle name="2x indented GHG Textfiels 3 5 3 10 2" xfId="60914"/>
    <cellStyle name="2x indented GHG Textfiels 3 5 3 11" xfId="34572"/>
    <cellStyle name="2x indented GHG Textfiels 3 5 3 2" xfId="7572"/>
    <cellStyle name="2x indented GHG Textfiels 3 5 3 2 2" xfId="37766"/>
    <cellStyle name="2x indented GHG Textfiels 3 5 3 3" xfId="9117"/>
    <cellStyle name="2x indented GHG Textfiels 3 5 3 3 2" xfId="39311"/>
    <cellStyle name="2x indented GHG Textfiels 3 5 3 4" xfId="11442"/>
    <cellStyle name="2x indented GHG Textfiels 3 5 3 4 2" xfId="41636"/>
    <cellStyle name="2x indented GHG Textfiels 3 5 3 5" xfId="14304"/>
    <cellStyle name="2x indented GHG Textfiels 3 5 3 5 2" xfId="44498"/>
    <cellStyle name="2x indented GHG Textfiels 3 5 3 6" xfId="17440"/>
    <cellStyle name="2x indented GHG Textfiels 3 5 3 6 2" xfId="47634"/>
    <cellStyle name="2x indented GHG Textfiels 3 5 3 7" xfId="20304"/>
    <cellStyle name="2x indented GHG Textfiels 3 5 3 7 2" xfId="50498"/>
    <cellStyle name="2x indented GHG Textfiels 3 5 3 8" xfId="24716"/>
    <cellStyle name="2x indented GHG Textfiels 3 5 3 8 2" xfId="54903"/>
    <cellStyle name="2x indented GHG Textfiels 3 5 3 9" xfId="28247"/>
    <cellStyle name="2x indented GHG Textfiels 3 5 3 9 2" xfId="58434"/>
    <cellStyle name="2x indented GHG Textfiels 3 5 4" xfId="5487"/>
    <cellStyle name="2x indented GHG Textfiels 3 5 4 2" xfId="35683"/>
    <cellStyle name="2x indented GHG Textfiels 3 5 5" xfId="7744"/>
    <cellStyle name="2x indented GHG Textfiels 3 5 5 2" xfId="37938"/>
    <cellStyle name="2x indented GHG Textfiels 3 5 6" xfId="7708"/>
    <cellStyle name="2x indented GHG Textfiels 3 5 6 2" xfId="37902"/>
    <cellStyle name="2x indented GHG Textfiels 3 5 7" xfId="13431"/>
    <cellStyle name="2x indented GHG Textfiels 3 5 7 2" xfId="43625"/>
    <cellStyle name="2x indented GHG Textfiels 3 5 8" xfId="15504"/>
    <cellStyle name="2x indented GHG Textfiels 3 5 8 2" xfId="45698"/>
    <cellStyle name="2x indented GHG Textfiels 3 5 9" xfId="18385"/>
    <cellStyle name="2x indented GHG Textfiels 3 5 9 2" xfId="48579"/>
    <cellStyle name="2x indented GHG Textfiels 4" xfId="279"/>
    <cellStyle name="40 % - Akzent1" xfId="294"/>
    <cellStyle name="40 % - Akzent1 2" xfId="295"/>
    <cellStyle name="40 % - Akzent1 3" xfId="296"/>
    <cellStyle name="40 % - Akzent2" xfId="297"/>
    <cellStyle name="40 % - Akzent2 2" xfId="298"/>
    <cellStyle name="40 % - Akzent2 3" xfId="299"/>
    <cellStyle name="40 % - Akzent3" xfId="300"/>
    <cellStyle name="40 % - Akzent3 2" xfId="301"/>
    <cellStyle name="40 % - Akzent3 3" xfId="302"/>
    <cellStyle name="40 % - Akzent4" xfId="303"/>
    <cellStyle name="40 % - Akzent4 2" xfId="304"/>
    <cellStyle name="40 % - Akzent4 3" xfId="305"/>
    <cellStyle name="40 % - Akzent5" xfId="306"/>
    <cellStyle name="40 % - Akzent5 2" xfId="307"/>
    <cellStyle name="40 % - Akzent5 3" xfId="308"/>
    <cellStyle name="40 % - Akzent6" xfId="309"/>
    <cellStyle name="40 % - Akzent6 2" xfId="310"/>
    <cellStyle name="40 % - Akzent6 3" xfId="311"/>
    <cellStyle name="40 % - Accent1" xfId="35" builtinId="31" customBuiltin="1"/>
    <cellStyle name="40 % - Accent1 2" xfId="2010"/>
    <cellStyle name="40 % - Accent1 2 2" xfId="23218"/>
    <cellStyle name="40 % - Accent1 2 2 2" xfId="53405"/>
    <cellStyle name="40 % - Accent1 2 3" xfId="32232"/>
    <cellStyle name="40 % - Accent1 3" xfId="20898"/>
    <cellStyle name="40 % - Accent1 3 2" xfId="51092"/>
    <cellStyle name="40 % - Accent1 4" xfId="21306"/>
    <cellStyle name="40 % - Accent1 4 2" xfId="51493"/>
    <cellStyle name="40 % - Accent1 5" xfId="32068"/>
    <cellStyle name="40 % - Accent2" xfId="39" builtinId="35" customBuiltin="1"/>
    <cellStyle name="40 % - Accent2 2" xfId="2012"/>
    <cellStyle name="40 % - Accent2 2 2" xfId="23220"/>
    <cellStyle name="40 % - Accent2 2 2 2" xfId="53407"/>
    <cellStyle name="40 % - Accent2 2 3" xfId="32234"/>
    <cellStyle name="40 % - Accent2 3" xfId="20900"/>
    <cellStyle name="40 % - Accent2 3 2" xfId="51094"/>
    <cellStyle name="40 % - Accent2 4" xfId="21310"/>
    <cellStyle name="40 % - Accent2 4 2" xfId="51497"/>
    <cellStyle name="40 % - Accent2 5" xfId="32070"/>
    <cellStyle name="40 % - Accent3" xfId="43" builtinId="39" customBuiltin="1"/>
    <cellStyle name="40 % - Accent3 2" xfId="2014"/>
    <cellStyle name="40 % - Accent3 2 2" xfId="23222"/>
    <cellStyle name="40 % - Accent3 2 2 2" xfId="53409"/>
    <cellStyle name="40 % - Accent3 2 3" xfId="32236"/>
    <cellStyle name="40 % - Accent3 3" xfId="20902"/>
    <cellStyle name="40 % - Accent3 3 2" xfId="51096"/>
    <cellStyle name="40 % - Accent3 4" xfId="21314"/>
    <cellStyle name="40 % - Accent3 4 2" xfId="51501"/>
    <cellStyle name="40 % - Accent3 5" xfId="32072"/>
    <cellStyle name="40 % - Accent4" xfId="47" builtinId="43" customBuiltin="1"/>
    <cellStyle name="40 % - Accent4 2" xfId="2016"/>
    <cellStyle name="40 % - Accent4 2 2" xfId="23224"/>
    <cellStyle name="40 % - Accent4 2 2 2" xfId="53411"/>
    <cellStyle name="40 % - Accent4 2 3" xfId="32238"/>
    <cellStyle name="40 % - Accent4 3" xfId="20904"/>
    <cellStyle name="40 % - Accent4 3 2" xfId="51098"/>
    <cellStyle name="40 % - Accent4 4" xfId="21318"/>
    <cellStyle name="40 % - Accent4 4 2" xfId="51505"/>
    <cellStyle name="40 % - Accent4 5" xfId="32074"/>
    <cellStyle name="40 % - Accent5" xfId="51" builtinId="47" customBuiltin="1"/>
    <cellStyle name="40 % - Accent5 2" xfId="2019"/>
    <cellStyle name="40 % - Accent5 2 2" xfId="23226"/>
    <cellStyle name="40 % - Accent5 2 2 2" xfId="53413"/>
    <cellStyle name="40 % - Accent5 2 3" xfId="32241"/>
    <cellStyle name="40 % - Accent5 3" xfId="20906"/>
    <cellStyle name="40 % - Accent5 3 2" xfId="51100"/>
    <cellStyle name="40 % - Accent5 4" xfId="21322"/>
    <cellStyle name="40 % - Accent5 4 2" xfId="51509"/>
    <cellStyle name="40 % - Accent5 5" xfId="32076"/>
    <cellStyle name="40 % - Accent6" xfId="55" builtinId="51" customBuiltin="1"/>
    <cellStyle name="40 % - Accent6 2" xfId="2022"/>
    <cellStyle name="40 % - Accent6 2 2" xfId="23228"/>
    <cellStyle name="40 % - Accent6 2 2 2" xfId="53415"/>
    <cellStyle name="40 % - Accent6 2 3" xfId="32244"/>
    <cellStyle name="40 % - Accent6 3" xfId="20908"/>
    <cellStyle name="40 % - Accent6 3 2" xfId="51102"/>
    <cellStyle name="40 % - Accent6 4" xfId="21326"/>
    <cellStyle name="40 % - Accent6 4 2" xfId="51513"/>
    <cellStyle name="40 % - Accent6 5" xfId="32078"/>
    <cellStyle name="40% - Accent1 2" xfId="312"/>
    <cellStyle name="40% - Accent1 3" xfId="313"/>
    <cellStyle name="40% - Accent2 2" xfId="314"/>
    <cellStyle name="40% - Accent2 3" xfId="315"/>
    <cellStyle name="40% - Accent3 2" xfId="316"/>
    <cellStyle name="40% - Accent3 3" xfId="317"/>
    <cellStyle name="40% - Accent4 2" xfId="318"/>
    <cellStyle name="40% - Accent4 3" xfId="319"/>
    <cellStyle name="40% - Accent5 2" xfId="320"/>
    <cellStyle name="40% - Accent5 3" xfId="321"/>
    <cellStyle name="40% - Accent6 2" xfId="322"/>
    <cellStyle name="40% - Accent6 3" xfId="323"/>
    <cellStyle name="5x indented GHG Textfiels" xfId="64"/>
    <cellStyle name="5x indented GHG Textfiels 2" xfId="65"/>
    <cellStyle name="5x indented GHG Textfiels 2 2" xfId="324"/>
    <cellStyle name="5x indented GHG Textfiels 3" xfId="325"/>
    <cellStyle name="5x indented GHG Textfiels 3 2" xfId="326"/>
    <cellStyle name="5x indented GHG Textfiels 3 3" xfId="327"/>
    <cellStyle name="5x indented GHG Textfiels 3 3 2" xfId="328"/>
    <cellStyle name="5x indented GHG Textfiels 3 3 2 2" xfId="329"/>
    <cellStyle name="5x indented GHG Textfiels 3 3 3" xfId="330"/>
    <cellStyle name="5x indented GHG Textfiels 3 3 3 2" xfId="331"/>
    <cellStyle name="5x indented GHG Textfiels 3 3 4" xfId="332"/>
    <cellStyle name="5x indented GHG Textfiels 3 3 4 2" xfId="333"/>
    <cellStyle name="5x indented GHG Textfiels 3 3 5" xfId="334"/>
    <cellStyle name="5x indented GHG Textfiels_Table 4(II)" xfId="335"/>
    <cellStyle name="60 % - Akzent1" xfId="336"/>
    <cellStyle name="60 % - Akzent1 2" xfId="337"/>
    <cellStyle name="60 % - Akzent1 3" xfId="338"/>
    <cellStyle name="60 % - Akzent2" xfId="339"/>
    <cellStyle name="60 % - Akzent2 2" xfId="340"/>
    <cellStyle name="60 % - Akzent2 3" xfId="341"/>
    <cellStyle name="60 % - Akzent3" xfId="342"/>
    <cellStyle name="60 % - Akzent3 2" xfId="343"/>
    <cellStyle name="60 % - Akzent3 3" xfId="344"/>
    <cellStyle name="60 % - Akzent4" xfId="345"/>
    <cellStyle name="60 % - Akzent4 2" xfId="346"/>
    <cellStyle name="60 % - Akzent4 3" xfId="347"/>
    <cellStyle name="60 % - Akzent5" xfId="348"/>
    <cellStyle name="60 % - Akzent5 2" xfId="349"/>
    <cellStyle name="60 % - Akzent5 3" xfId="350"/>
    <cellStyle name="60 % - Akzent6" xfId="351"/>
    <cellStyle name="60 % - Akzent6 2" xfId="352"/>
    <cellStyle name="60 % - Akzent6 3" xfId="353"/>
    <cellStyle name="60 % - Accent1" xfId="36" builtinId="32" customBuiltin="1"/>
    <cellStyle name="60 % - Accent2" xfId="40" builtinId="36" customBuiltin="1"/>
    <cellStyle name="60 % - Accent3" xfId="44" builtinId="40" customBuiltin="1"/>
    <cellStyle name="60 % - Accent4" xfId="48" builtinId="44" customBuiltin="1"/>
    <cellStyle name="60 % - Accent5" xfId="52" builtinId="48" customBuiltin="1"/>
    <cellStyle name="60 % - Accent6" xfId="56" builtinId="52" customBuiltin="1"/>
    <cellStyle name="60% - Accent1 2" xfId="354"/>
    <cellStyle name="60% - Accent1 3" xfId="355"/>
    <cellStyle name="60% - Accent2 2" xfId="356"/>
    <cellStyle name="60% - Accent2 3" xfId="357"/>
    <cellStyle name="60% - Accent3 2" xfId="358"/>
    <cellStyle name="60% - Accent3 3" xfId="359"/>
    <cellStyle name="60% - Accent4 2" xfId="360"/>
    <cellStyle name="60% - Accent4 3" xfId="361"/>
    <cellStyle name="60% - Accent5 2" xfId="362"/>
    <cellStyle name="60% - Accent5 3" xfId="363"/>
    <cellStyle name="60% - Accent6 2" xfId="364"/>
    <cellStyle name="60% - Accent6 3" xfId="365"/>
    <cellStyle name="Accent1" xfId="33" builtinId="29" customBuiltin="1"/>
    <cellStyle name="Accent1 2" xfId="366"/>
    <cellStyle name="Accent1 3" xfId="367"/>
    <cellStyle name="Accent1 4" xfId="368"/>
    <cellStyle name="Accent2" xfId="37" builtinId="33" customBuiltin="1"/>
    <cellStyle name="Accent2 2" xfId="369"/>
    <cellStyle name="Accent2 3" xfId="370"/>
    <cellStyle name="Accent2 4" xfId="371"/>
    <cellStyle name="Accent3" xfId="41" builtinId="37" customBuiltin="1"/>
    <cellStyle name="Accent3 2" xfId="372"/>
    <cellStyle name="Accent3 3" xfId="373"/>
    <cellStyle name="Accent3 4" xfId="374"/>
    <cellStyle name="Accent4" xfId="45" builtinId="41" customBuiltin="1"/>
    <cellStyle name="Accent4 2" xfId="375"/>
    <cellStyle name="Accent4 3" xfId="376"/>
    <cellStyle name="Accent4 4" xfId="377"/>
    <cellStyle name="Accent5" xfId="49" builtinId="45" customBuiltin="1"/>
    <cellStyle name="Accent5 2" xfId="378"/>
    <cellStyle name="Accent5 3" xfId="379"/>
    <cellStyle name="Accent5 4" xfId="380"/>
    <cellStyle name="Accent6" xfId="53" builtinId="49" customBuiltin="1"/>
    <cellStyle name="Accent6 2" xfId="8"/>
    <cellStyle name="Accent6 2 2" xfId="381"/>
    <cellStyle name="Accent6 3" xfId="382"/>
    <cellStyle name="Accent6 4" xfId="383"/>
    <cellStyle name="AggblueBoldCels" xfId="66"/>
    <cellStyle name="AggblueBoldCels 2" xfId="67"/>
    <cellStyle name="AggblueCels" xfId="68"/>
    <cellStyle name="AggblueCels 2" xfId="69"/>
    <cellStyle name="AggblueCels_1x" xfId="70"/>
    <cellStyle name="AggBoldCells" xfId="71"/>
    <cellStyle name="AggBoldCells 2" xfId="384"/>
    <cellStyle name="AggBoldCells 3" xfId="385"/>
    <cellStyle name="AggBoldCells 4" xfId="386"/>
    <cellStyle name="AggCels" xfId="72"/>
    <cellStyle name="AggCels 2" xfId="387"/>
    <cellStyle name="AggCels 3" xfId="388"/>
    <cellStyle name="AggCels 4" xfId="389"/>
    <cellStyle name="AggCels_T(2)" xfId="390"/>
    <cellStyle name="AggGreen" xfId="73"/>
    <cellStyle name="AggGreen 2" xfId="74"/>
    <cellStyle name="AggGreen 2 2" xfId="391"/>
    <cellStyle name="AggGreen 2 2 2" xfId="392"/>
    <cellStyle name="AggGreen 2 2 2 2" xfId="393"/>
    <cellStyle name="AggGreen 2 2 2 2 2" xfId="1125"/>
    <cellStyle name="AggGreen 2 2 2 2 2 10" xfId="31966"/>
    <cellStyle name="AggGreen 2 2 2 2 2 2" xfId="10709"/>
    <cellStyle name="AggGreen 2 2 2 2 2 2 2" xfId="40903"/>
    <cellStyle name="AggGreen 2 2 2 2 2 3" xfId="11437"/>
    <cellStyle name="AggGreen 2 2 2 2 2 3 2" xfId="41631"/>
    <cellStyle name="AggGreen 2 2 2 2 2 4" xfId="13784"/>
    <cellStyle name="AggGreen 2 2 2 2 2 4 2" xfId="43978"/>
    <cellStyle name="AggGreen 2 2 2 2 2 5" xfId="18120"/>
    <cellStyle name="AggGreen 2 2 2 2 2 5 2" xfId="48314"/>
    <cellStyle name="AggGreen 2 2 2 2 2 6" xfId="21166"/>
    <cellStyle name="AggGreen 2 2 2 2 2 6 2" xfId="51360"/>
    <cellStyle name="AggGreen 2 2 2 2 2 7" xfId="25519"/>
    <cellStyle name="AggGreen 2 2 2 2 2 7 2" xfId="55706"/>
    <cellStyle name="AggGreen 2 2 2 2 2 8" xfId="29337"/>
    <cellStyle name="AggGreen 2 2 2 2 2 8 2" xfId="59524"/>
    <cellStyle name="AggGreen 2 2 2 2 2 9" xfId="30145"/>
    <cellStyle name="AggGreen 2 2 2 2 2 9 2" xfId="60332"/>
    <cellStyle name="AggGreen 2 2 2 2 3" xfId="1435"/>
    <cellStyle name="AggGreen 2 2 2 2 3 10" xfId="22647"/>
    <cellStyle name="AggGreen 2 2 2 2 3 10 2" xfId="52834"/>
    <cellStyle name="AggGreen 2 2 2 2 3 11" xfId="27617"/>
    <cellStyle name="AggGreen 2 2 2 2 3 11 2" xfId="57804"/>
    <cellStyle name="AggGreen 2 2 2 2 3 12" xfId="30517"/>
    <cellStyle name="AggGreen 2 2 2 2 3 12 2" xfId="60704"/>
    <cellStyle name="AggGreen 2 2 2 2 3 13" xfId="31385"/>
    <cellStyle name="AggGreen 2 2 2 2 3 2" xfId="3392"/>
    <cellStyle name="AggGreen 2 2 2 2 3 2 10" xfId="26035"/>
    <cellStyle name="AggGreen 2 2 2 2 3 2 10 2" xfId="56222"/>
    <cellStyle name="AggGreen 2 2 2 2 3 2 11" xfId="33597"/>
    <cellStyle name="AggGreen 2 2 2 2 3 2 2" xfId="6756"/>
    <cellStyle name="AggGreen 2 2 2 2 3 2 2 2" xfId="36950"/>
    <cellStyle name="AggGreen 2 2 2 2 3 2 3" xfId="8301"/>
    <cellStyle name="AggGreen 2 2 2 2 3 2 3 2" xfId="38495"/>
    <cellStyle name="AggGreen 2 2 2 2 3 2 4" xfId="11213"/>
    <cellStyle name="AggGreen 2 2 2 2 3 2 4 2" xfId="41407"/>
    <cellStyle name="AggGreen 2 2 2 2 3 2 5" xfId="14045"/>
    <cellStyle name="AggGreen 2 2 2 2 3 2 5 2" xfId="44239"/>
    <cellStyle name="AggGreen 2 2 2 2 3 2 6" xfId="16627"/>
    <cellStyle name="AggGreen 2 2 2 2 3 2 6 2" xfId="46821"/>
    <cellStyle name="AggGreen 2 2 2 2 3 2 7" xfId="19494"/>
    <cellStyle name="AggGreen 2 2 2 2 3 2 7 2" xfId="49688"/>
    <cellStyle name="AggGreen 2 2 2 2 3 2 8" xfId="23901"/>
    <cellStyle name="AggGreen 2 2 2 2 3 2 8 2" xfId="54088"/>
    <cellStyle name="AggGreen 2 2 2 2 3 2 9" xfId="21963"/>
    <cellStyle name="AggGreen 2 2 2 2 3 2 9 2" xfId="52150"/>
    <cellStyle name="AggGreen 2 2 2 2 3 3" xfId="4400"/>
    <cellStyle name="AggGreen 2 2 2 2 3 3 10" xfId="27988"/>
    <cellStyle name="AggGreen 2 2 2 2 3 3 10 2" xfId="58175"/>
    <cellStyle name="AggGreen 2 2 2 2 3 3 11" xfId="34599"/>
    <cellStyle name="AggGreen 2 2 2 2 3 3 2" xfId="7599"/>
    <cellStyle name="AggGreen 2 2 2 2 3 3 2 2" xfId="37793"/>
    <cellStyle name="AggGreen 2 2 2 2 3 3 3" xfId="9144"/>
    <cellStyle name="AggGreen 2 2 2 2 3 3 3 2" xfId="39338"/>
    <cellStyle name="AggGreen 2 2 2 2 3 3 4" xfId="9856"/>
    <cellStyle name="AggGreen 2 2 2 2 3 3 4 2" xfId="40050"/>
    <cellStyle name="AggGreen 2 2 2 2 3 3 5" xfId="11451"/>
    <cellStyle name="AggGreen 2 2 2 2 3 3 5 2" xfId="41645"/>
    <cellStyle name="AggGreen 2 2 2 2 3 3 6" xfId="17467"/>
    <cellStyle name="AggGreen 2 2 2 2 3 3 6 2" xfId="47661"/>
    <cellStyle name="AggGreen 2 2 2 2 3 3 7" xfId="20331"/>
    <cellStyle name="AggGreen 2 2 2 2 3 3 7 2" xfId="50525"/>
    <cellStyle name="AggGreen 2 2 2 2 3 3 8" xfId="24743"/>
    <cellStyle name="AggGreen 2 2 2 2 3 3 8 2" xfId="54930"/>
    <cellStyle name="AggGreen 2 2 2 2 3 3 9" xfId="27447"/>
    <cellStyle name="AggGreen 2 2 2 2 3 3 9 2" xfId="57634"/>
    <cellStyle name="AggGreen 2 2 2 2 3 4" xfId="5514"/>
    <cellStyle name="AggGreen 2 2 2 2 3 4 2" xfId="35710"/>
    <cellStyle name="AggGreen 2 2 2 2 3 5" xfId="5837"/>
    <cellStyle name="AggGreen 2 2 2 2 3 5 2" xfId="36033"/>
    <cellStyle name="AggGreen 2 2 2 2 3 6" xfId="2161"/>
    <cellStyle name="AggGreen 2 2 2 2 3 6 2" xfId="32373"/>
    <cellStyle name="AggGreen 2 2 2 2 3 7" xfId="14370"/>
    <cellStyle name="AggGreen 2 2 2 2 3 7 2" xfId="44564"/>
    <cellStyle name="AggGreen 2 2 2 2 3 8" xfId="15531"/>
    <cellStyle name="AggGreen 2 2 2 2 3 8 2" xfId="45725"/>
    <cellStyle name="AggGreen 2 2 2 2 3 9" xfId="18412"/>
    <cellStyle name="AggGreen 2 2 2 2 3 9 2" xfId="48606"/>
    <cellStyle name="AggGreen 2 2 2 3" xfId="1124"/>
    <cellStyle name="AggGreen 2 2 2 3 10" xfId="31965"/>
    <cellStyle name="AggGreen 2 2 2 3 2" xfId="10708"/>
    <cellStyle name="AggGreen 2 2 2 3 2 2" xfId="40902"/>
    <cellStyle name="AggGreen 2 2 2 3 3" xfId="10428"/>
    <cellStyle name="AggGreen 2 2 2 3 3 2" xfId="40622"/>
    <cellStyle name="AggGreen 2 2 2 3 4" xfId="12823"/>
    <cellStyle name="AggGreen 2 2 2 3 4 2" xfId="43017"/>
    <cellStyle name="AggGreen 2 2 2 3 5" xfId="18119"/>
    <cellStyle name="AggGreen 2 2 2 3 5 2" xfId="48313"/>
    <cellStyle name="AggGreen 2 2 2 3 6" xfId="21165"/>
    <cellStyle name="AggGreen 2 2 2 3 6 2" xfId="51359"/>
    <cellStyle name="AggGreen 2 2 2 3 7" xfId="25518"/>
    <cellStyle name="AggGreen 2 2 2 3 7 2" xfId="55705"/>
    <cellStyle name="AggGreen 2 2 2 3 8" xfId="27766"/>
    <cellStyle name="AggGreen 2 2 2 3 8 2" xfId="57953"/>
    <cellStyle name="AggGreen 2 2 2 3 9" xfId="30491"/>
    <cellStyle name="AggGreen 2 2 2 3 9 2" xfId="60678"/>
    <cellStyle name="AggGreen 2 2 2 4" xfId="1434"/>
    <cellStyle name="AggGreen 2 2 2 4 10" xfId="22646"/>
    <cellStyle name="AggGreen 2 2 2 4 10 2" xfId="52833"/>
    <cellStyle name="AggGreen 2 2 2 4 11" xfId="28020"/>
    <cellStyle name="AggGreen 2 2 2 4 11 2" xfId="58207"/>
    <cellStyle name="AggGreen 2 2 2 4 12" xfId="30183"/>
    <cellStyle name="AggGreen 2 2 2 4 12 2" xfId="60370"/>
    <cellStyle name="AggGreen 2 2 2 4 13" xfId="31384"/>
    <cellStyle name="AggGreen 2 2 2 4 2" xfId="3391"/>
    <cellStyle name="AggGreen 2 2 2 4 2 10" xfId="25472"/>
    <cellStyle name="AggGreen 2 2 2 4 2 10 2" xfId="55659"/>
    <cellStyle name="AggGreen 2 2 2 4 2 11" xfId="33596"/>
    <cellStyle name="AggGreen 2 2 2 4 2 2" xfId="6755"/>
    <cellStyle name="AggGreen 2 2 2 4 2 2 2" xfId="36949"/>
    <cellStyle name="AggGreen 2 2 2 4 2 3" xfId="8300"/>
    <cellStyle name="AggGreen 2 2 2 4 2 3 2" xfId="38494"/>
    <cellStyle name="AggGreen 2 2 2 4 2 4" xfId="10931"/>
    <cellStyle name="AggGreen 2 2 2 4 2 4 2" xfId="41125"/>
    <cellStyle name="AggGreen 2 2 2 4 2 5" xfId="2966"/>
    <cellStyle name="AggGreen 2 2 2 4 2 5 2" xfId="33171"/>
    <cellStyle name="AggGreen 2 2 2 4 2 6" xfId="16626"/>
    <cellStyle name="AggGreen 2 2 2 4 2 6 2" xfId="46820"/>
    <cellStyle name="AggGreen 2 2 2 4 2 7" xfId="19493"/>
    <cellStyle name="AggGreen 2 2 2 4 2 7 2" xfId="49687"/>
    <cellStyle name="AggGreen 2 2 2 4 2 8" xfId="23900"/>
    <cellStyle name="AggGreen 2 2 2 4 2 8 2" xfId="54087"/>
    <cellStyle name="AggGreen 2 2 2 4 2 9" xfId="27877"/>
    <cellStyle name="AggGreen 2 2 2 4 2 9 2" xfId="58064"/>
    <cellStyle name="AggGreen 2 2 2 4 3" xfId="4399"/>
    <cellStyle name="AggGreen 2 2 2 4 3 10" xfId="29864"/>
    <cellStyle name="AggGreen 2 2 2 4 3 10 2" xfId="60051"/>
    <cellStyle name="AggGreen 2 2 2 4 3 11" xfId="34598"/>
    <cellStyle name="AggGreen 2 2 2 4 3 2" xfId="7598"/>
    <cellStyle name="AggGreen 2 2 2 4 3 2 2" xfId="37792"/>
    <cellStyle name="AggGreen 2 2 2 4 3 3" xfId="9143"/>
    <cellStyle name="AggGreen 2 2 2 4 3 3 2" xfId="39337"/>
    <cellStyle name="AggGreen 2 2 2 4 3 4" xfId="5885"/>
    <cellStyle name="AggGreen 2 2 2 4 3 4 2" xfId="36081"/>
    <cellStyle name="AggGreen 2 2 2 4 3 5" xfId="12300"/>
    <cellStyle name="AggGreen 2 2 2 4 3 5 2" xfId="42494"/>
    <cellStyle name="AggGreen 2 2 2 4 3 6" xfId="17466"/>
    <cellStyle name="AggGreen 2 2 2 4 3 6 2" xfId="47660"/>
    <cellStyle name="AggGreen 2 2 2 4 3 7" xfId="20330"/>
    <cellStyle name="AggGreen 2 2 2 4 3 7 2" xfId="50524"/>
    <cellStyle name="AggGreen 2 2 2 4 3 8" xfId="24742"/>
    <cellStyle name="AggGreen 2 2 2 4 3 8 2" xfId="54929"/>
    <cellStyle name="AggGreen 2 2 2 4 3 9" xfId="27592"/>
    <cellStyle name="AggGreen 2 2 2 4 3 9 2" xfId="57779"/>
    <cellStyle name="AggGreen 2 2 2 4 4" xfId="5513"/>
    <cellStyle name="AggGreen 2 2 2 4 4 2" xfId="35709"/>
    <cellStyle name="AggGreen 2 2 2 4 5" xfId="7926"/>
    <cellStyle name="AggGreen 2 2 2 4 5 2" xfId="38120"/>
    <cellStyle name="AggGreen 2 2 2 4 6" xfId="4097"/>
    <cellStyle name="AggGreen 2 2 2 4 6 2" xfId="34296"/>
    <cellStyle name="AggGreen 2 2 2 4 7" xfId="14243"/>
    <cellStyle name="AggGreen 2 2 2 4 7 2" xfId="44437"/>
    <cellStyle name="AggGreen 2 2 2 4 8" xfId="15530"/>
    <cellStyle name="AggGreen 2 2 2 4 8 2" xfId="45724"/>
    <cellStyle name="AggGreen 2 2 2 4 9" xfId="18411"/>
    <cellStyle name="AggGreen 2 2 2 4 9 2" xfId="48605"/>
    <cellStyle name="AggGreen 2 2 3" xfId="394"/>
    <cellStyle name="AggGreen 2 2 3 2" xfId="1126"/>
    <cellStyle name="AggGreen 2 2 3 2 10" xfId="31967"/>
    <cellStyle name="AggGreen 2 2 3 2 2" xfId="8150"/>
    <cellStyle name="AggGreen 2 2 3 2 2 2" xfId="38344"/>
    <cellStyle name="AggGreen 2 2 3 2 3" xfId="11084"/>
    <cellStyle name="AggGreen 2 2 3 2 3 2" xfId="41278"/>
    <cellStyle name="AggGreen 2 2 3 2 4" xfId="14165"/>
    <cellStyle name="AggGreen 2 2 3 2 4 2" xfId="44359"/>
    <cellStyle name="AggGreen 2 2 3 2 5" xfId="18121"/>
    <cellStyle name="AggGreen 2 2 3 2 5 2" xfId="48315"/>
    <cellStyle name="AggGreen 2 2 3 2 6" xfId="21167"/>
    <cellStyle name="AggGreen 2 2 3 2 6 2" xfId="51361"/>
    <cellStyle name="AggGreen 2 2 3 2 7" xfId="25520"/>
    <cellStyle name="AggGreen 2 2 3 2 7 2" xfId="55707"/>
    <cellStyle name="AggGreen 2 2 3 2 8" xfId="29338"/>
    <cellStyle name="AggGreen 2 2 3 2 8 2" xfId="59525"/>
    <cellStyle name="AggGreen 2 2 3 2 9" xfId="27122"/>
    <cellStyle name="AggGreen 2 2 3 2 9 2" xfId="57309"/>
    <cellStyle name="AggGreen 2 2 3 3" xfId="1436"/>
    <cellStyle name="AggGreen 2 2 3 3 10" xfId="22648"/>
    <cellStyle name="AggGreen 2 2 3 3 10 2" xfId="52835"/>
    <cellStyle name="AggGreen 2 2 3 3 11" xfId="21883"/>
    <cellStyle name="AggGreen 2 2 3 3 11 2" xfId="52070"/>
    <cellStyle name="AggGreen 2 2 3 3 12" xfId="30638"/>
    <cellStyle name="AggGreen 2 2 3 3 12 2" xfId="60825"/>
    <cellStyle name="AggGreen 2 2 3 3 13" xfId="31386"/>
    <cellStyle name="AggGreen 2 2 3 3 2" xfId="3393"/>
    <cellStyle name="AggGreen 2 2 3 3 2 10" xfId="29459"/>
    <cellStyle name="AggGreen 2 2 3 3 2 10 2" xfId="59646"/>
    <cellStyle name="AggGreen 2 2 3 3 2 11" xfId="33598"/>
    <cellStyle name="AggGreen 2 2 3 3 2 2" xfId="6757"/>
    <cellStyle name="AggGreen 2 2 3 3 2 2 2" xfId="36951"/>
    <cellStyle name="AggGreen 2 2 3 3 2 3" xfId="8302"/>
    <cellStyle name="AggGreen 2 2 3 3 2 3 2" xfId="38496"/>
    <cellStyle name="AggGreen 2 2 3 3 2 4" xfId="10850"/>
    <cellStyle name="AggGreen 2 2 3 3 2 4 2" xfId="41044"/>
    <cellStyle name="AggGreen 2 2 3 3 2 5" xfId="13873"/>
    <cellStyle name="AggGreen 2 2 3 3 2 5 2" xfId="44067"/>
    <cellStyle name="AggGreen 2 2 3 3 2 6" xfId="16628"/>
    <cellStyle name="AggGreen 2 2 3 3 2 6 2" xfId="46822"/>
    <cellStyle name="AggGreen 2 2 3 3 2 7" xfId="19495"/>
    <cellStyle name="AggGreen 2 2 3 3 2 7 2" xfId="49689"/>
    <cellStyle name="AggGreen 2 2 3 3 2 8" xfId="23902"/>
    <cellStyle name="AggGreen 2 2 3 3 2 8 2" xfId="54089"/>
    <cellStyle name="AggGreen 2 2 3 3 2 9" xfId="27131"/>
    <cellStyle name="AggGreen 2 2 3 3 2 9 2" xfId="57318"/>
    <cellStyle name="AggGreen 2 2 3 3 3" xfId="4401"/>
    <cellStyle name="AggGreen 2 2 3 3 3 10" xfId="29308"/>
    <cellStyle name="AggGreen 2 2 3 3 3 10 2" xfId="59495"/>
    <cellStyle name="AggGreen 2 2 3 3 3 11" xfId="34600"/>
    <cellStyle name="AggGreen 2 2 3 3 3 2" xfId="7600"/>
    <cellStyle name="AggGreen 2 2 3 3 3 2 2" xfId="37794"/>
    <cellStyle name="AggGreen 2 2 3 3 3 3" xfId="9145"/>
    <cellStyle name="AggGreen 2 2 3 3 3 3 2" xfId="39339"/>
    <cellStyle name="AggGreen 2 2 3 3 3 4" xfId="11968"/>
    <cellStyle name="AggGreen 2 2 3 3 3 4 2" xfId="42162"/>
    <cellStyle name="AggGreen 2 2 3 3 3 5" xfId="12899"/>
    <cellStyle name="AggGreen 2 2 3 3 3 5 2" xfId="43093"/>
    <cellStyle name="AggGreen 2 2 3 3 3 6" xfId="17468"/>
    <cellStyle name="AggGreen 2 2 3 3 3 6 2" xfId="47662"/>
    <cellStyle name="AggGreen 2 2 3 3 3 7" xfId="20332"/>
    <cellStyle name="AggGreen 2 2 3 3 3 7 2" xfId="50526"/>
    <cellStyle name="AggGreen 2 2 3 3 3 8" xfId="24744"/>
    <cellStyle name="AggGreen 2 2 3 3 3 8 2" xfId="54931"/>
    <cellStyle name="AggGreen 2 2 3 3 3 9" xfId="26375"/>
    <cellStyle name="AggGreen 2 2 3 3 3 9 2" xfId="56562"/>
    <cellStyle name="AggGreen 2 2 3 3 4" xfId="5515"/>
    <cellStyle name="AggGreen 2 2 3 3 4 2" xfId="35711"/>
    <cellStyle name="AggGreen 2 2 3 3 5" xfId="5374"/>
    <cellStyle name="AggGreen 2 2 3 3 5 2" xfId="35573"/>
    <cellStyle name="AggGreen 2 2 3 3 6" xfId="5124"/>
    <cellStyle name="AggGreen 2 2 3 3 6 2" xfId="35323"/>
    <cellStyle name="AggGreen 2 2 3 3 7" xfId="13114"/>
    <cellStyle name="AggGreen 2 2 3 3 7 2" xfId="43308"/>
    <cellStyle name="AggGreen 2 2 3 3 8" xfId="15532"/>
    <cellStyle name="AggGreen 2 2 3 3 8 2" xfId="45726"/>
    <cellStyle name="AggGreen 2 2 3 3 9" xfId="18413"/>
    <cellStyle name="AggGreen 2 2 3 3 9 2" xfId="48607"/>
    <cellStyle name="AggGreen 2 2 4" xfId="1123"/>
    <cellStyle name="AggGreen 2 2 4 10" xfId="31964"/>
    <cellStyle name="AggGreen 2 2 4 2" xfId="5479"/>
    <cellStyle name="AggGreen 2 2 4 2 2" xfId="35675"/>
    <cellStyle name="AggGreen 2 2 4 3" xfId="11468"/>
    <cellStyle name="AggGreen 2 2 4 3 2" xfId="41662"/>
    <cellStyle name="AggGreen 2 2 4 4" xfId="6351"/>
    <cellStyle name="AggGreen 2 2 4 4 2" xfId="36545"/>
    <cellStyle name="AggGreen 2 2 4 5" xfId="18118"/>
    <cellStyle name="AggGreen 2 2 4 5 2" xfId="48312"/>
    <cellStyle name="AggGreen 2 2 4 6" xfId="21164"/>
    <cellStyle name="AggGreen 2 2 4 6 2" xfId="51358"/>
    <cellStyle name="AggGreen 2 2 4 7" xfId="25517"/>
    <cellStyle name="AggGreen 2 2 4 7 2" xfId="55704"/>
    <cellStyle name="AggGreen 2 2 4 8" xfId="29339"/>
    <cellStyle name="AggGreen 2 2 4 8 2" xfId="59526"/>
    <cellStyle name="AggGreen 2 2 4 9" xfId="29697"/>
    <cellStyle name="AggGreen 2 2 4 9 2" xfId="59884"/>
    <cellStyle name="AggGreen 2 2 5" xfId="1433"/>
    <cellStyle name="AggGreen 2 2 5 10" xfId="22645"/>
    <cellStyle name="AggGreen 2 2 5 10 2" xfId="52832"/>
    <cellStyle name="AggGreen 2 2 5 11" xfId="27453"/>
    <cellStyle name="AggGreen 2 2 5 11 2" xfId="57640"/>
    <cellStyle name="AggGreen 2 2 5 12" xfId="21533"/>
    <cellStyle name="AggGreen 2 2 5 12 2" xfId="51720"/>
    <cellStyle name="AggGreen 2 2 5 13" xfId="31383"/>
    <cellStyle name="AggGreen 2 2 5 2" xfId="3390"/>
    <cellStyle name="AggGreen 2 2 5 2 10" xfId="29676"/>
    <cellStyle name="AggGreen 2 2 5 2 10 2" xfId="59863"/>
    <cellStyle name="AggGreen 2 2 5 2 11" xfId="33595"/>
    <cellStyle name="AggGreen 2 2 5 2 2" xfId="6754"/>
    <cellStyle name="AggGreen 2 2 5 2 2 2" xfId="36948"/>
    <cellStyle name="AggGreen 2 2 5 2 3" xfId="8299"/>
    <cellStyle name="AggGreen 2 2 5 2 3 2" xfId="38493"/>
    <cellStyle name="AggGreen 2 2 5 2 4" xfId="11305"/>
    <cellStyle name="AggGreen 2 2 5 2 4 2" xfId="41499"/>
    <cellStyle name="AggGreen 2 2 5 2 5" xfId="13947"/>
    <cellStyle name="AggGreen 2 2 5 2 5 2" xfId="44141"/>
    <cellStyle name="AggGreen 2 2 5 2 6" xfId="16625"/>
    <cellStyle name="AggGreen 2 2 5 2 6 2" xfId="46819"/>
    <cellStyle name="AggGreen 2 2 5 2 7" xfId="19492"/>
    <cellStyle name="AggGreen 2 2 5 2 7 2" xfId="49686"/>
    <cellStyle name="AggGreen 2 2 5 2 8" xfId="23899"/>
    <cellStyle name="AggGreen 2 2 5 2 8 2" xfId="54086"/>
    <cellStyle name="AggGreen 2 2 5 2 9" xfId="26847"/>
    <cellStyle name="AggGreen 2 2 5 2 9 2" xfId="57034"/>
    <cellStyle name="AggGreen 2 2 5 3" xfId="4398"/>
    <cellStyle name="AggGreen 2 2 5 3 10" xfId="28298"/>
    <cellStyle name="AggGreen 2 2 5 3 10 2" xfId="58485"/>
    <cellStyle name="AggGreen 2 2 5 3 11" xfId="34597"/>
    <cellStyle name="AggGreen 2 2 5 3 2" xfId="7597"/>
    <cellStyle name="AggGreen 2 2 5 3 2 2" xfId="37791"/>
    <cellStyle name="AggGreen 2 2 5 3 3" xfId="9142"/>
    <cellStyle name="AggGreen 2 2 5 3 3 2" xfId="39336"/>
    <cellStyle name="AggGreen 2 2 5 3 4" xfId="11037"/>
    <cellStyle name="AggGreen 2 2 5 3 4 2" xfId="41231"/>
    <cellStyle name="AggGreen 2 2 5 3 5" xfId="13064"/>
    <cellStyle name="AggGreen 2 2 5 3 5 2" xfId="43258"/>
    <cellStyle name="AggGreen 2 2 5 3 6" xfId="17465"/>
    <cellStyle name="AggGreen 2 2 5 3 6 2" xfId="47659"/>
    <cellStyle name="AggGreen 2 2 5 3 7" xfId="20329"/>
    <cellStyle name="AggGreen 2 2 5 3 7 2" xfId="50523"/>
    <cellStyle name="AggGreen 2 2 5 3 8" xfId="24741"/>
    <cellStyle name="AggGreen 2 2 5 3 8 2" xfId="54928"/>
    <cellStyle name="AggGreen 2 2 5 3 9" xfId="21860"/>
    <cellStyle name="AggGreen 2 2 5 3 9 2" xfId="52047"/>
    <cellStyle name="AggGreen 2 2 5 4" xfId="5512"/>
    <cellStyle name="AggGreen 2 2 5 4 2" xfId="35708"/>
    <cellStyle name="AggGreen 2 2 5 5" xfId="5992"/>
    <cellStyle name="AggGreen 2 2 5 5 2" xfId="36188"/>
    <cellStyle name="AggGreen 2 2 5 6" xfId="10807"/>
    <cellStyle name="AggGreen 2 2 5 6 2" xfId="41001"/>
    <cellStyle name="AggGreen 2 2 5 7" xfId="12947"/>
    <cellStyle name="AggGreen 2 2 5 7 2" xfId="43141"/>
    <cellStyle name="AggGreen 2 2 5 8" xfId="15529"/>
    <cellStyle name="AggGreen 2 2 5 8 2" xfId="45723"/>
    <cellStyle name="AggGreen 2 2 5 9" xfId="18410"/>
    <cellStyle name="AggGreen 2 2 5 9 2" xfId="48604"/>
    <cellStyle name="AggGreen 2 3" xfId="395"/>
    <cellStyle name="AggGreen 2 3 2" xfId="396"/>
    <cellStyle name="AggGreen 2 3 2 2" xfId="397"/>
    <cellStyle name="AggGreen 2 3 2 2 2" xfId="1129"/>
    <cellStyle name="AggGreen 2 3 2 2 2 10" xfId="31970"/>
    <cellStyle name="AggGreen 2 3 2 2 2 2" xfId="6122"/>
    <cellStyle name="AggGreen 2 3 2 2 2 2 2" xfId="36316"/>
    <cellStyle name="AggGreen 2 3 2 2 2 3" xfId="12527"/>
    <cellStyle name="AggGreen 2 3 2 2 2 3 2" xfId="42721"/>
    <cellStyle name="AggGreen 2 3 2 2 2 4" xfId="14906"/>
    <cellStyle name="AggGreen 2 3 2 2 2 4 2" xfId="45100"/>
    <cellStyle name="AggGreen 2 3 2 2 2 5" xfId="18124"/>
    <cellStyle name="AggGreen 2 3 2 2 2 5 2" xfId="48318"/>
    <cellStyle name="AggGreen 2 3 2 2 2 6" xfId="21170"/>
    <cellStyle name="AggGreen 2 3 2 2 2 6 2" xfId="51364"/>
    <cellStyle name="AggGreen 2 3 2 2 2 7" xfId="25523"/>
    <cellStyle name="AggGreen 2 3 2 2 2 7 2" xfId="55710"/>
    <cellStyle name="AggGreen 2 3 2 2 2 8" xfId="28378"/>
    <cellStyle name="AggGreen 2 3 2 2 2 8 2" xfId="58565"/>
    <cellStyle name="AggGreen 2 3 2 2 2 9" xfId="26992"/>
    <cellStyle name="AggGreen 2 3 2 2 2 9 2" xfId="57179"/>
    <cellStyle name="AggGreen 2 3 2 2 3" xfId="1439"/>
    <cellStyle name="AggGreen 2 3 2 2 3 10" xfId="22651"/>
    <cellStyle name="AggGreen 2 3 2 2 3 10 2" xfId="52838"/>
    <cellStyle name="AggGreen 2 3 2 2 3 11" xfId="27009"/>
    <cellStyle name="AggGreen 2 3 2 2 3 11 2" xfId="57196"/>
    <cellStyle name="AggGreen 2 3 2 2 3 12" xfId="29999"/>
    <cellStyle name="AggGreen 2 3 2 2 3 12 2" xfId="60186"/>
    <cellStyle name="AggGreen 2 3 2 2 3 13" xfId="31389"/>
    <cellStyle name="AggGreen 2 3 2 2 3 2" xfId="3396"/>
    <cellStyle name="AggGreen 2 3 2 2 3 2 10" xfId="27323"/>
    <cellStyle name="AggGreen 2 3 2 2 3 2 10 2" xfId="57510"/>
    <cellStyle name="AggGreen 2 3 2 2 3 2 11" xfId="33601"/>
    <cellStyle name="AggGreen 2 3 2 2 3 2 2" xfId="6760"/>
    <cellStyle name="AggGreen 2 3 2 2 3 2 2 2" xfId="36954"/>
    <cellStyle name="AggGreen 2 3 2 2 3 2 3" xfId="8305"/>
    <cellStyle name="AggGreen 2 3 2 2 3 2 3 2" xfId="38499"/>
    <cellStyle name="AggGreen 2 3 2 2 3 2 4" xfId="10130"/>
    <cellStyle name="AggGreen 2 3 2 2 3 2 4 2" xfId="40324"/>
    <cellStyle name="AggGreen 2 3 2 2 3 2 5" xfId="13766"/>
    <cellStyle name="AggGreen 2 3 2 2 3 2 5 2" xfId="43960"/>
    <cellStyle name="AggGreen 2 3 2 2 3 2 6" xfId="16631"/>
    <cellStyle name="AggGreen 2 3 2 2 3 2 6 2" xfId="46825"/>
    <cellStyle name="AggGreen 2 3 2 2 3 2 7" xfId="19498"/>
    <cellStyle name="AggGreen 2 3 2 2 3 2 7 2" xfId="49692"/>
    <cellStyle name="AggGreen 2 3 2 2 3 2 8" xfId="23905"/>
    <cellStyle name="AggGreen 2 3 2 2 3 2 8 2" xfId="54092"/>
    <cellStyle name="AggGreen 2 3 2 2 3 2 9" xfId="27893"/>
    <cellStyle name="AggGreen 2 3 2 2 3 2 9 2" xfId="58080"/>
    <cellStyle name="AggGreen 2 3 2 2 3 3" xfId="4404"/>
    <cellStyle name="AggGreen 2 3 2 2 3 3 10" xfId="30785"/>
    <cellStyle name="AggGreen 2 3 2 2 3 3 10 2" xfId="60972"/>
    <cellStyle name="AggGreen 2 3 2 2 3 3 11" xfId="34603"/>
    <cellStyle name="AggGreen 2 3 2 2 3 3 2" xfId="7603"/>
    <cellStyle name="AggGreen 2 3 2 2 3 3 2 2" xfId="37797"/>
    <cellStyle name="AggGreen 2 3 2 2 3 3 3" xfId="9148"/>
    <cellStyle name="AggGreen 2 3 2 2 3 3 3 2" xfId="39342"/>
    <cellStyle name="AggGreen 2 3 2 2 3 3 4" xfId="10431"/>
    <cellStyle name="AggGreen 2 3 2 2 3 3 4 2" xfId="40625"/>
    <cellStyle name="AggGreen 2 3 2 2 3 3 5" xfId="6385"/>
    <cellStyle name="AggGreen 2 3 2 2 3 3 5 2" xfId="36579"/>
    <cellStyle name="AggGreen 2 3 2 2 3 3 6" xfId="17471"/>
    <cellStyle name="AggGreen 2 3 2 2 3 3 6 2" xfId="47665"/>
    <cellStyle name="AggGreen 2 3 2 2 3 3 7" xfId="20335"/>
    <cellStyle name="AggGreen 2 3 2 2 3 3 7 2" xfId="50529"/>
    <cellStyle name="AggGreen 2 3 2 2 3 3 8" xfId="24747"/>
    <cellStyle name="AggGreen 2 3 2 2 3 3 8 2" xfId="54934"/>
    <cellStyle name="AggGreen 2 3 2 2 3 3 9" xfId="27765"/>
    <cellStyle name="AggGreen 2 3 2 2 3 3 9 2" xfId="57952"/>
    <cellStyle name="AggGreen 2 3 2 2 3 4" xfId="5518"/>
    <cellStyle name="AggGreen 2 3 2 2 3 4 2" xfId="35714"/>
    <cellStyle name="AggGreen 2 3 2 2 3 5" xfId="7741"/>
    <cellStyle name="AggGreen 2 3 2 2 3 5 2" xfId="37935"/>
    <cellStyle name="AggGreen 2 3 2 2 3 6" xfId="11026"/>
    <cellStyle name="AggGreen 2 3 2 2 3 6 2" xfId="41220"/>
    <cellStyle name="AggGreen 2 3 2 2 3 7" xfId="14652"/>
    <cellStyle name="AggGreen 2 3 2 2 3 7 2" xfId="44846"/>
    <cellStyle name="AggGreen 2 3 2 2 3 8" xfId="15535"/>
    <cellStyle name="AggGreen 2 3 2 2 3 8 2" xfId="45729"/>
    <cellStyle name="AggGreen 2 3 2 2 3 9" xfId="18416"/>
    <cellStyle name="AggGreen 2 3 2 2 3 9 2" xfId="48610"/>
    <cellStyle name="AggGreen 2 3 2 3" xfId="1128"/>
    <cellStyle name="AggGreen 2 3 2 3 10" xfId="31969"/>
    <cellStyle name="AggGreen 2 3 2 3 2" xfId="7809"/>
    <cellStyle name="AggGreen 2 3 2 3 2 2" xfId="38003"/>
    <cellStyle name="AggGreen 2 3 2 3 3" xfId="5508"/>
    <cellStyle name="AggGreen 2 3 2 3 3 2" xfId="35704"/>
    <cellStyle name="AggGreen 2 3 2 3 4" xfId="15112"/>
    <cellStyle name="AggGreen 2 3 2 3 4 2" xfId="45306"/>
    <cellStyle name="AggGreen 2 3 2 3 5" xfId="18123"/>
    <cellStyle name="AggGreen 2 3 2 3 5 2" xfId="48317"/>
    <cellStyle name="AggGreen 2 3 2 3 6" xfId="21169"/>
    <cellStyle name="AggGreen 2 3 2 3 6 2" xfId="51363"/>
    <cellStyle name="AggGreen 2 3 2 3 7" xfId="25522"/>
    <cellStyle name="AggGreen 2 3 2 3 7 2" xfId="55709"/>
    <cellStyle name="AggGreen 2 3 2 3 8" xfId="25712"/>
    <cellStyle name="AggGreen 2 3 2 3 8 2" xfId="55899"/>
    <cellStyle name="AggGreen 2 3 2 3 9" xfId="30322"/>
    <cellStyle name="AggGreen 2 3 2 3 9 2" xfId="60509"/>
    <cellStyle name="AggGreen 2 3 2 4" xfId="1438"/>
    <cellStyle name="AggGreen 2 3 2 4 10" xfId="22650"/>
    <cellStyle name="AggGreen 2 3 2 4 10 2" xfId="52837"/>
    <cellStyle name="AggGreen 2 3 2 4 11" xfId="26877"/>
    <cellStyle name="AggGreen 2 3 2 4 11 2" xfId="57064"/>
    <cellStyle name="AggGreen 2 3 2 4 12" xfId="30119"/>
    <cellStyle name="AggGreen 2 3 2 4 12 2" xfId="60306"/>
    <cellStyle name="AggGreen 2 3 2 4 13" xfId="31388"/>
    <cellStyle name="AggGreen 2 3 2 4 2" xfId="3395"/>
    <cellStyle name="AggGreen 2 3 2 4 2 10" xfId="30746"/>
    <cellStyle name="AggGreen 2 3 2 4 2 10 2" xfId="60933"/>
    <cellStyle name="AggGreen 2 3 2 4 2 11" xfId="33600"/>
    <cellStyle name="AggGreen 2 3 2 4 2 2" xfId="6759"/>
    <cellStyle name="AggGreen 2 3 2 4 2 2 2" xfId="36953"/>
    <cellStyle name="AggGreen 2 3 2 4 2 3" xfId="8304"/>
    <cellStyle name="AggGreen 2 3 2 4 2 3 2" xfId="38498"/>
    <cellStyle name="AggGreen 2 3 2 4 2 4" xfId="10645"/>
    <cellStyle name="AggGreen 2 3 2 4 2 4 2" xfId="40839"/>
    <cellStyle name="AggGreen 2 3 2 4 2 5" xfId="12765"/>
    <cellStyle name="AggGreen 2 3 2 4 2 5 2" xfId="42959"/>
    <cellStyle name="AggGreen 2 3 2 4 2 6" xfId="16630"/>
    <cellStyle name="AggGreen 2 3 2 4 2 6 2" xfId="46824"/>
    <cellStyle name="AggGreen 2 3 2 4 2 7" xfId="19497"/>
    <cellStyle name="AggGreen 2 3 2 4 2 7 2" xfId="49691"/>
    <cellStyle name="AggGreen 2 3 2 4 2 8" xfId="23904"/>
    <cellStyle name="AggGreen 2 3 2 4 2 8 2" xfId="54091"/>
    <cellStyle name="AggGreen 2 3 2 4 2 9" xfId="25873"/>
    <cellStyle name="AggGreen 2 3 2 4 2 9 2" xfId="56060"/>
    <cellStyle name="AggGreen 2 3 2 4 3" xfId="4403"/>
    <cellStyle name="AggGreen 2 3 2 4 3 10" xfId="30519"/>
    <cellStyle name="AggGreen 2 3 2 4 3 10 2" xfId="60706"/>
    <cellStyle name="AggGreen 2 3 2 4 3 11" xfId="34602"/>
    <cellStyle name="AggGreen 2 3 2 4 3 2" xfId="7602"/>
    <cellStyle name="AggGreen 2 3 2 4 3 2 2" xfId="37796"/>
    <cellStyle name="AggGreen 2 3 2 4 3 3" xfId="9147"/>
    <cellStyle name="AggGreen 2 3 2 4 3 3 2" xfId="39341"/>
    <cellStyle name="AggGreen 2 3 2 4 3 4" xfId="4982"/>
    <cellStyle name="AggGreen 2 3 2 4 3 4 2" xfId="35181"/>
    <cellStyle name="AggGreen 2 3 2 4 3 5" xfId="14584"/>
    <cellStyle name="AggGreen 2 3 2 4 3 5 2" xfId="44778"/>
    <cellStyle name="AggGreen 2 3 2 4 3 6" xfId="17470"/>
    <cellStyle name="AggGreen 2 3 2 4 3 6 2" xfId="47664"/>
    <cellStyle name="AggGreen 2 3 2 4 3 7" xfId="20334"/>
    <cellStyle name="AggGreen 2 3 2 4 3 7 2" xfId="50528"/>
    <cellStyle name="AggGreen 2 3 2 4 3 8" xfId="24746"/>
    <cellStyle name="AggGreen 2 3 2 4 3 8 2" xfId="54933"/>
    <cellStyle name="AggGreen 2 3 2 4 3 9" xfId="26693"/>
    <cellStyle name="AggGreen 2 3 2 4 3 9 2" xfId="56880"/>
    <cellStyle name="AggGreen 2 3 2 4 4" xfId="5517"/>
    <cellStyle name="AggGreen 2 3 2 4 4 2" xfId="35713"/>
    <cellStyle name="AggGreen 2 3 2 4 5" xfId="2713"/>
    <cellStyle name="AggGreen 2 3 2 4 5 2" xfId="32918"/>
    <cellStyle name="AggGreen 2 3 2 4 6" xfId="5623"/>
    <cellStyle name="AggGreen 2 3 2 4 6 2" xfId="35819"/>
    <cellStyle name="AggGreen 2 3 2 4 7" xfId="14017"/>
    <cellStyle name="AggGreen 2 3 2 4 7 2" xfId="44211"/>
    <cellStyle name="AggGreen 2 3 2 4 8" xfId="15534"/>
    <cellStyle name="AggGreen 2 3 2 4 8 2" xfId="45728"/>
    <cellStyle name="AggGreen 2 3 2 4 9" xfId="18415"/>
    <cellStyle name="AggGreen 2 3 2 4 9 2" xfId="48609"/>
    <cellStyle name="AggGreen 2 3 3" xfId="398"/>
    <cellStyle name="AggGreen 2 3 3 2" xfId="399"/>
    <cellStyle name="AggGreen 2 3 3 2 2" xfId="1131"/>
    <cellStyle name="AggGreen 2 3 3 2 2 10" xfId="31972"/>
    <cellStyle name="AggGreen 2 3 3 2 2 2" xfId="5723"/>
    <cellStyle name="AggGreen 2 3 3 2 2 2 2" xfId="35919"/>
    <cellStyle name="AggGreen 2 3 3 2 2 3" xfId="12086"/>
    <cellStyle name="AggGreen 2 3 3 2 2 3 2" xfId="42280"/>
    <cellStyle name="AggGreen 2 3 3 2 2 4" xfId="14224"/>
    <cellStyle name="AggGreen 2 3 3 2 2 4 2" xfId="44418"/>
    <cellStyle name="AggGreen 2 3 3 2 2 5" xfId="18126"/>
    <cellStyle name="AggGreen 2 3 3 2 2 5 2" xfId="48320"/>
    <cellStyle name="AggGreen 2 3 3 2 2 6" xfId="21172"/>
    <cellStyle name="AggGreen 2 3 3 2 2 6 2" xfId="51366"/>
    <cellStyle name="AggGreen 2 3 3 2 2 7" xfId="25525"/>
    <cellStyle name="AggGreen 2 3 3 2 2 7 2" xfId="55712"/>
    <cellStyle name="AggGreen 2 3 3 2 2 8" xfId="29335"/>
    <cellStyle name="AggGreen 2 3 3 2 2 8 2" xfId="59522"/>
    <cellStyle name="AggGreen 2 3 3 2 2 9" xfId="29120"/>
    <cellStyle name="AggGreen 2 3 3 2 2 9 2" xfId="59307"/>
    <cellStyle name="AggGreen 2 3 3 2 3" xfId="1441"/>
    <cellStyle name="AggGreen 2 3 3 2 3 10" xfId="22653"/>
    <cellStyle name="AggGreen 2 3 3 2 3 10 2" xfId="52840"/>
    <cellStyle name="AggGreen 2 3 3 2 3 11" xfId="28418"/>
    <cellStyle name="AggGreen 2 3 3 2 3 11 2" xfId="58605"/>
    <cellStyle name="AggGreen 2 3 3 2 3 12" xfId="27361"/>
    <cellStyle name="AggGreen 2 3 3 2 3 12 2" xfId="57548"/>
    <cellStyle name="AggGreen 2 3 3 2 3 13" xfId="31391"/>
    <cellStyle name="AggGreen 2 3 3 2 3 2" xfId="3398"/>
    <cellStyle name="AggGreen 2 3 3 2 3 2 10" xfId="26255"/>
    <cellStyle name="AggGreen 2 3 3 2 3 2 10 2" xfId="56442"/>
    <cellStyle name="AggGreen 2 3 3 2 3 2 11" xfId="33603"/>
    <cellStyle name="AggGreen 2 3 3 2 3 2 2" xfId="6762"/>
    <cellStyle name="AggGreen 2 3 3 2 3 2 2 2" xfId="36956"/>
    <cellStyle name="AggGreen 2 3 3 2 3 2 3" xfId="8307"/>
    <cellStyle name="AggGreen 2 3 3 2 3 2 3 2" xfId="38501"/>
    <cellStyle name="AggGreen 2 3 3 2 3 2 4" xfId="11049"/>
    <cellStyle name="AggGreen 2 3 3 2 3 2 4 2" xfId="41243"/>
    <cellStyle name="AggGreen 2 3 3 2 3 2 5" xfId="14040"/>
    <cellStyle name="AggGreen 2 3 3 2 3 2 5 2" xfId="44234"/>
    <cellStyle name="AggGreen 2 3 3 2 3 2 6" xfId="16633"/>
    <cellStyle name="AggGreen 2 3 3 2 3 2 6 2" xfId="46827"/>
    <cellStyle name="AggGreen 2 3 3 2 3 2 7" xfId="19500"/>
    <cellStyle name="AggGreen 2 3 3 2 3 2 7 2" xfId="49694"/>
    <cellStyle name="AggGreen 2 3 3 2 3 2 8" xfId="23907"/>
    <cellStyle name="AggGreen 2 3 3 2 3 2 8 2" xfId="54094"/>
    <cellStyle name="AggGreen 2 3 3 2 3 2 9" xfId="27202"/>
    <cellStyle name="AggGreen 2 3 3 2 3 2 9 2" xfId="57389"/>
    <cellStyle name="AggGreen 2 3 3 2 3 3" xfId="4406"/>
    <cellStyle name="AggGreen 2 3 3 2 3 3 10" xfId="28791"/>
    <cellStyle name="AggGreen 2 3 3 2 3 3 10 2" xfId="58978"/>
    <cellStyle name="AggGreen 2 3 3 2 3 3 11" xfId="34605"/>
    <cellStyle name="AggGreen 2 3 3 2 3 3 2" xfId="7605"/>
    <cellStyle name="AggGreen 2 3 3 2 3 3 2 2" xfId="37799"/>
    <cellStyle name="AggGreen 2 3 3 2 3 3 3" xfId="9150"/>
    <cellStyle name="AggGreen 2 3 3 2 3 3 3 2" xfId="39344"/>
    <cellStyle name="AggGreen 2 3 3 2 3 3 4" xfId="10968"/>
    <cellStyle name="AggGreen 2 3 3 2 3 3 4 2" xfId="41162"/>
    <cellStyle name="AggGreen 2 3 3 2 3 3 5" xfId="13938"/>
    <cellStyle name="AggGreen 2 3 3 2 3 3 5 2" xfId="44132"/>
    <cellStyle name="AggGreen 2 3 3 2 3 3 6" xfId="17473"/>
    <cellStyle name="AggGreen 2 3 3 2 3 3 6 2" xfId="47667"/>
    <cellStyle name="AggGreen 2 3 3 2 3 3 7" xfId="20337"/>
    <cellStyle name="AggGreen 2 3 3 2 3 3 7 2" xfId="50531"/>
    <cellStyle name="AggGreen 2 3 3 2 3 3 8" xfId="24749"/>
    <cellStyle name="AggGreen 2 3 3 2 3 3 8 2" xfId="54936"/>
    <cellStyle name="AggGreen 2 3 3 2 3 3 9" xfId="27663"/>
    <cellStyle name="AggGreen 2 3 3 2 3 3 9 2" xfId="57850"/>
    <cellStyle name="AggGreen 2 3 3 2 3 4" xfId="5520"/>
    <cellStyle name="AggGreen 2 3 3 2 3 4 2" xfId="35716"/>
    <cellStyle name="AggGreen 2 3 3 2 3 5" xfId="8079"/>
    <cellStyle name="AggGreen 2 3 3 2 3 5 2" xfId="38273"/>
    <cellStyle name="AggGreen 2 3 3 2 3 6" xfId="10002"/>
    <cellStyle name="AggGreen 2 3 3 2 3 6 2" xfId="40196"/>
    <cellStyle name="AggGreen 2 3 3 2 3 7" xfId="11580"/>
    <cellStyle name="AggGreen 2 3 3 2 3 7 2" xfId="41774"/>
    <cellStyle name="AggGreen 2 3 3 2 3 8" xfId="15537"/>
    <cellStyle name="AggGreen 2 3 3 2 3 8 2" xfId="45731"/>
    <cellStyle name="AggGreen 2 3 3 2 3 9" xfId="18418"/>
    <cellStyle name="AggGreen 2 3 3 2 3 9 2" xfId="48612"/>
    <cellStyle name="AggGreen 2 3 3 3" xfId="1130"/>
    <cellStyle name="AggGreen 2 3 3 3 10" xfId="31971"/>
    <cellStyle name="AggGreen 2 3 3 3 2" xfId="10706"/>
    <cellStyle name="AggGreen 2 3 3 3 2 2" xfId="40900"/>
    <cellStyle name="AggGreen 2 3 3 3 3" xfId="10634"/>
    <cellStyle name="AggGreen 2 3 3 3 3 2" xfId="40828"/>
    <cellStyle name="AggGreen 2 3 3 3 4" xfId="5149"/>
    <cellStyle name="AggGreen 2 3 3 3 4 2" xfId="35348"/>
    <cellStyle name="AggGreen 2 3 3 3 5" xfId="18125"/>
    <cellStyle name="AggGreen 2 3 3 3 5 2" xfId="48319"/>
    <cellStyle name="AggGreen 2 3 3 3 6" xfId="21171"/>
    <cellStyle name="AggGreen 2 3 3 3 6 2" xfId="51365"/>
    <cellStyle name="AggGreen 2 3 3 3 7" xfId="25524"/>
    <cellStyle name="AggGreen 2 3 3 3 7 2" xfId="55711"/>
    <cellStyle name="AggGreen 2 3 3 3 8" xfId="26732"/>
    <cellStyle name="AggGreen 2 3 3 3 8 2" xfId="56919"/>
    <cellStyle name="AggGreen 2 3 3 3 9" xfId="30545"/>
    <cellStyle name="AggGreen 2 3 3 3 9 2" xfId="60732"/>
    <cellStyle name="AggGreen 2 3 3 4" xfId="1440"/>
    <cellStyle name="AggGreen 2 3 3 4 10" xfId="22652"/>
    <cellStyle name="AggGreen 2 3 3 4 10 2" xfId="52839"/>
    <cellStyle name="AggGreen 2 3 3 4 11" xfId="27120"/>
    <cellStyle name="AggGreen 2 3 3 4 11 2" xfId="57307"/>
    <cellStyle name="AggGreen 2 3 3 4 12" xfId="28798"/>
    <cellStyle name="AggGreen 2 3 3 4 12 2" xfId="58985"/>
    <cellStyle name="AggGreen 2 3 3 4 13" xfId="31390"/>
    <cellStyle name="AggGreen 2 3 3 4 2" xfId="3397"/>
    <cellStyle name="AggGreen 2 3 3 4 2 10" xfId="27105"/>
    <cellStyle name="AggGreen 2 3 3 4 2 10 2" xfId="57292"/>
    <cellStyle name="AggGreen 2 3 3 4 2 11" xfId="33602"/>
    <cellStyle name="AggGreen 2 3 3 4 2 2" xfId="6761"/>
    <cellStyle name="AggGreen 2 3 3 4 2 2 2" xfId="36955"/>
    <cellStyle name="AggGreen 2 3 3 4 2 3" xfId="8306"/>
    <cellStyle name="AggGreen 2 3 3 4 2 3 2" xfId="38500"/>
    <cellStyle name="AggGreen 2 3 3 4 2 4" xfId="2460"/>
    <cellStyle name="AggGreen 2 3 3 4 2 4 2" xfId="32665"/>
    <cellStyle name="AggGreen 2 3 3 4 2 5" xfId="14662"/>
    <cellStyle name="AggGreen 2 3 3 4 2 5 2" xfId="44856"/>
    <cellStyle name="AggGreen 2 3 3 4 2 6" xfId="16632"/>
    <cellStyle name="AggGreen 2 3 3 4 2 6 2" xfId="46826"/>
    <cellStyle name="AggGreen 2 3 3 4 2 7" xfId="19499"/>
    <cellStyle name="AggGreen 2 3 3 4 2 7 2" xfId="49693"/>
    <cellStyle name="AggGreen 2 3 3 4 2 8" xfId="23906"/>
    <cellStyle name="AggGreen 2 3 3 4 2 8 2" xfId="54093"/>
    <cellStyle name="AggGreen 2 3 3 4 2 9" xfId="28344"/>
    <cellStyle name="AggGreen 2 3 3 4 2 9 2" xfId="58531"/>
    <cellStyle name="AggGreen 2 3 3 4 3" xfId="4405"/>
    <cellStyle name="AggGreen 2 3 3 4 3 10" xfId="29393"/>
    <cellStyle name="AggGreen 2 3 3 4 3 10 2" xfId="59580"/>
    <cellStyle name="AggGreen 2 3 3 4 3 11" xfId="34604"/>
    <cellStyle name="AggGreen 2 3 3 4 3 2" xfId="7604"/>
    <cellStyle name="AggGreen 2 3 3 4 3 2 2" xfId="37798"/>
    <cellStyle name="AggGreen 2 3 3 4 3 3" xfId="9149"/>
    <cellStyle name="AggGreen 2 3 3 4 3 3 2" xfId="39343"/>
    <cellStyle name="AggGreen 2 3 3 4 3 4" xfId="10468"/>
    <cellStyle name="AggGreen 2 3 3 4 3 4 2" xfId="40662"/>
    <cellStyle name="AggGreen 2 3 3 4 3 5" xfId="14598"/>
    <cellStyle name="AggGreen 2 3 3 4 3 5 2" xfId="44792"/>
    <cellStyle name="AggGreen 2 3 3 4 3 6" xfId="17472"/>
    <cellStyle name="AggGreen 2 3 3 4 3 6 2" xfId="47666"/>
    <cellStyle name="AggGreen 2 3 3 4 3 7" xfId="20336"/>
    <cellStyle name="AggGreen 2 3 3 4 3 7 2" xfId="50530"/>
    <cellStyle name="AggGreen 2 3 3 4 3 8" xfId="24748"/>
    <cellStyle name="AggGreen 2 3 3 4 3 8 2" xfId="54935"/>
    <cellStyle name="AggGreen 2 3 3 4 3 9" xfId="27902"/>
    <cellStyle name="AggGreen 2 3 3 4 3 9 2" xfId="58089"/>
    <cellStyle name="AggGreen 2 3 3 4 4" xfId="5519"/>
    <cellStyle name="AggGreen 2 3 3 4 4 2" xfId="35715"/>
    <cellStyle name="AggGreen 2 3 3 4 5" xfId="5655"/>
    <cellStyle name="AggGreen 2 3 3 4 5 2" xfId="35851"/>
    <cellStyle name="AggGreen 2 3 3 4 6" xfId="10572"/>
    <cellStyle name="AggGreen 2 3 3 4 6 2" xfId="40766"/>
    <cellStyle name="AggGreen 2 3 3 4 7" xfId="11154"/>
    <cellStyle name="AggGreen 2 3 3 4 7 2" xfId="41348"/>
    <cellStyle name="AggGreen 2 3 3 4 8" xfId="15536"/>
    <cellStyle name="AggGreen 2 3 3 4 8 2" xfId="45730"/>
    <cellStyle name="AggGreen 2 3 3 4 9" xfId="18417"/>
    <cellStyle name="AggGreen 2 3 3 4 9 2" xfId="48611"/>
    <cellStyle name="AggGreen 2 3 4" xfId="400"/>
    <cellStyle name="AggGreen 2 3 4 2" xfId="401"/>
    <cellStyle name="AggGreen 2 3 4 2 2" xfId="1133"/>
    <cellStyle name="AggGreen 2 3 4 2 2 10" xfId="31974"/>
    <cellStyle name="AggGreen 2 3 4 2 2 2" xfId="10705"/>
    <cellStyle name="AggGreen 2 3 4 2 2 2 2" xfId="40899"/>
    <cellStyle name="AggGreen 2 3 4 2 2 3" xfId="10647"/>
    <cellStyle name="AggGreen 2 3 4 2 2 3 2" xfId="40841"/>
    <cellStyle name="AggGreen 2 3 4 2 2 4" xfId="2327"/>
    <cellStyle name="AggGreen 2 3 4 2 2 4 2" xfId="32534"/>
    <cellStyle name="AggGreen 2 3 4 2 2 5" xfId="18128"/>
    <cellStyle name="AggGreen 2 3 4 2 2 5 2" xfId="48322"/>
    <cellStyle name="AggGreen 2 3 4 2 2 6" xfId="21174"/>
    <cellStyle name="AggGreen 2 3 4 2 2 6 2" xfId="51368"/>
    <cellStyle name="AggGreen 2 3 4 2 2 7" xfId="25527"/>
    <cellStyle name="AggGreen 2 3 4 2 2 7 2" xfId="55714"/>
    <cellStyle name="AggGreen 2 3 4 2 2 8" xfId="29333"/>
    <cellStyle name="AggGreen 2 3 4 2 2 8 2" xfId="59520"/>
    <cellStyle name="AggGreen 2 3 4 2 2 9" xfId="21846"/>
    <cellStyle name="AggGreen 2 3 4 2 2 9 2" xfId="52033"/>
    <cellStyle name="AggGreen 2 3 4 2 3" xfId="1443"/>
    <cellStyle name="AggGreen 2 3 4 2 3 10" xfId="22655"/>
    <cellStyle name="AggGreen 2 3 4 2 3 10 2" xfId="52842"/>
    <cellStyle name="AggGreen 2 3 4 2 3 11" xfId="27086"/>
    <cellStyle name="AggGreen 2 3 4 2 3 11 2" xfId="57273"/>
    <cellStyle name="AggGreen 2 3 4 2 3 12" xfId="27781"/>
    <cellStyle name="AggGreen 2 3 4 2 3 12 2" xfId="57968"/>
    <cellStyle name="AggGreen 2 3 4 2 3 13" xfId="31393"/>
    <cellStyle name="AggGreen 2 3 4 2 3 2" xfId="3400"/>
    <cellStyle name="AggGreen 2 3 4 2 3 2 10" xfId="29780"/>
    <cellStyle name="AggGreen 2 3 4 2 3 2 10 2" xfId="59967"/>
    <cellStyle name="AggGreen 2 3 4 2 3 2 11" xfId="33605"/>
    <cellStyle name="AggGreen 2 3 4 2 3 2 2" xfId="6764"/>
    <cellStyle name="AggGreen 2 3 4 2 3 2 2 2" xfId="36958"/>
    <cellStyle name="AggGreen 2 3 4 2 3 2 3" xfId="8309"/>
    <cellStyle name="AggGreen 2 3 4 2 3 2 3 2" xfId="38503"/>
    <cellStyle name="AggGreen 2 3 4 2 3 2 4" xfId="12572"/>
    <cellStyle name="AggGreen 2 3 4 2 3 2 4 2" xfId="42766"/>
    <cellStyle name="AggGreen 2 3 4 2 3 2 5" xfId="13387"/>
    <cellStyle name="AggGreen 2 3 4 2 3 2 5 2" xfId="43581"/>
    <cellStyle name="AggGreen 2 3 4 2 3 2 6" xfId="16635"/>
    <cellStyle name="AggGreen 2 3 4 2 3 2 6 2" xfId="46829"/>
    <cellStyle name="AggGreen 2 3 4 2 3 2 7" xfId="19502"/>
    <cellStyle name="AggGreen 2 3 4 2 3 2 7 2" xfId="49696"/>
    <cellStyle name="AggGreen 2 3 4 2 3 2 8" xfId="23909"/>
    <cellStyle name="AggGreen 2 3 4 2 3 2 8 2" xfId="54096"/>
    <cellStyle name="AggGreen 2 3 4 2 3 2 9" xfId="21398"/>
    <cellStyle name="AggGreen 2 3 4 2 3 2 9 2" xfId="51585"/>
    <cellStyle name="AggGreen 2 3 4 2 3 3" xfId="4408"/>
    <cellStyle name="AggGreen 2 3 4 2 3 3 10" xfId="25645"/>
    <cellStyle name="AggGreen 2 3 4 2 3 3 10 2" xfId="55832"/>
    <cellStyle name="AggGreen 2 3 4 2 3 3 11" xfId="34607"/>
    <cellStyle name="AggGreen 2 3 4 2 3 3 2" xfId="7607"/>
    <cellStyle name="AggGreen 2 3 4 2 3 3 2 2" xfId="37801"/>
    <cellStyle name="AggGreen 2 3 4 2 3 3 3" xfId="9152"/>
    <cellStyle name="AggGreen 2 3 4 2 3 3 3 2" xfId="39346"/>
    <cellStyle name="AggGreen 2 3 4 2 3 3 4" xfId="6087"/>
    <cellStyle name="AggGreen 2 3 4 2 3 3 4 2" xfId="36283"/>
    <cellStyle name="AggGreen 2 3 4 2 3 3 5" xfId="12873"/>
    <cellStyle name="AggGreen 2 3 4 2 3 3 5 2" xfId="43067"/>
    <cellStyle name="AggGreen 2 3 4 2 3 3 6" xfId="17475"/>
    <cellStyle name="AggGreen 2 3 4 2 3 3 6 2" xfId="47669"/>
    <cellStyle name="AggGreen 2 3 4 2 3 3 7" xfId="20339"/>
    <cellStyle name="AggGreen 2 3 4 2 3 3 7 2" xfId="50533"/>
    <cellStyle name="AggGreen 2 3 4 2 3 3 8" xfId="24751"/>
    <cellStyle name="AggGreen 2 3 4 2 3 3 8 2" xfId="54938"/>
    <cellStyle name="AggGreen 2 3 4 2 3 3 9" xfId="26987"/>
    <cellStyle name="AggGreen 2 3 4 2 3 3 9 2" xfId="57174"/>
    <cellStyle name="AggGreen 2 3 4 2 3 4" xfId="5522"/>
    <cellStyle name="AggGreen 2 3 4 2 3 4 2" xfId="35718"/>
    <cellStyle name="AggGreen 2 3 4 2 3 5" xfId="7923"/>
    <cellStyle name="AggGreen 2 3 4 2 3 5 2" xfId="38117"/>
    <cellStyle name="AggGreen 2 3 4 2 3 6" xfId="9981"/>
    <cellStyle name="AggGreen 2 3 4 2 3 6 2" xfId="40175"/>
    <cellStyle name="AggGreen 2 3 4 2 3 7" xfId="15031"/>
    <cellStyle name="AggGreen 2 3 4 2 3 7 2" xfId="45225"/>
    <cellStyle name="AggGreen 2 3 4 2 3 8" xfId="15539"/>
    <cellStyle name="AggGreen 2 3 4 2 3 8 2" xfId="45733"/>
    <cellStyle name="AggGreen 2 3 4 2 3 9" xfId="18420"/>
    <cellStyle name="AggGreen 2 3 4 2 3 9 2" xfId="48614"/>
    <cellStyle name="AggGreen 2 3 4 3" xfId="1132"/>
    <cellStyle name="AggGreen 2 3 4 3 10" xfId="31973"/>
    <cellStyle name="AggGreen 2 3 4 3 2" xfId="10704"/>
    <cellStyle name="AggGreen 2 3 4 3 2 2" xfId="40898"/>
    <cellStyle name="AggGreen 2 3 4 3 3" xfId="12550"/>
    <cellStyle name="AggGreen 2 3 4 3 3 2" xfId="42744"/>
    <cellStyle name="AggGreen 2 3 4 3 4" xfId="13628"/>
    <cellStyle name="AggGreen 2 3 4 3 4 2" xfId="43822"/>
    <cellStyle name="AggGreen 2 3 4 3 5" xfId="18127"/>
    <cellStyle name="AggGreen 2 3 4 3 5 2" xfId="48321"/>
    <cellStyle name="AggGreen 2 3 4 3 6" xfId="21173"/>
    <cellStyle name="AggGreen 2 3 4 3 6 2" xfId="51367"/>
    <cellStyle name="AggGreen 2 3 4 3 7" xfId="25526"/>
    <cellStyle name="AggGreen 2 3 4 3 7 2" xfId="55713"/>
    <cellStyle name="AggGreen 2 3 4 3 8" xfId="26483"/>
    <cellStyle name="AggGreen 2 3 4 3 8 2" xfId="56670"/>
    <cellStyle name="AggGreen 2 3 4 3 9" xfId="30759"/>
    <cellStyle name="AggGreen 2 3 4 3 9 2" xfId="60946"/>
    <cellStyle name="AggGreen 2 3 4 4" xfId="1442"/>
    <cellStyle name="AggGreen 2 3 4 4 10" xfId="22654"/>
    <cellStyle name="AggGreen 2 3 4 4 10 2" xfId="52841"/>
    <cellStyle name="AggGreen 2 3 4 4 11" xfId="22430"/>
    <cellStyle name="AggGreen 2 3 4 4 11 2" xfId="52617"/>
    <cellStyle name="AggGreen 2 3 4 4 12" xfId="29258"/>
    <cellStyle name="AggGreen 2 3 4 4 12 2" xfId="59445"/>
    <cellStyle name="AggGreen 2 3 4 4 13" xfId="31392"/>
    <cellStyle name="AggGreen 2 3 4 4 2" xfId="3399"/>
    <cellStyle name="AggGreen 2 3 4 4 2 10" xfId="22159"/>
    <cellStyle name="AggGreen 2 3 4 4 2 10 2" xfId="52346"/>
    <cellStyle name="AggGreen 2 3 4 4 2 11" xfId="33604"/>
    <cellStyle name="AggGreen 2 3 4 4 2 2" xfId="6763"/>
    <cellStyle name="AggGreen 2 3 4 4 2 2 2" xfId="36957"/>
    <cellStyle name="AggGreen 2 3 4 4 2 3" xfId="8308"/>
    <cellStyle name="AggGreen 2 3 4 4 2 3 2" xfId="38502"/>
    <cellStyle name="AggGreen 2 3 4 4 2 4" xfId="12100"/>
    <cellStyle name="AggGreen 2 3 4 4 2 4 2" xfId="42294"/>
    <cellStyle name="AggGreen 2 3 4 4 2 5" xfId="4976"/>
    <cellStyle name="AggGreen 2 3 4 4 2 5 2" xfId="35175"/>
    <cellStyle name="AggGreen 2 3 4 4 2 6" xfId="16634"/>
    <cellStyle name="AggGreen 2 3 4 4 2 6 2" xfId="46828"/>
    <cellStyle name="AggGreen 2 3 4 4 2 7" xfId="19501"/>
    <cellStyle name="AggGreen 2 3 4 4 2 7 2" xfId="49695"/>
    <cellStyle name="AggGreen 2 3 4 4 2 8" xfId="23908"/>
    <cellStyle name="AggGreen 2 3 4 4 2 8 2" xfId="54095"/>
    <cellStyle name="AggGreen 2 3 4 4 2 9" xfId="21671"/>
    <cellStyle name="AggGreen 2 3 4 4 2 9 2" xfId="51858"/>
    <cellStyle name="AggGreen 2 3 4 4 3" xfId="4407"/>
    <cellStyle name="AggGreen 2 3 4 4 3 10" xfId="30361"/>
    <cellStyle name="AggGreen 2 3 4 4 3 10 2" xfId="60548"/>
    <cellStyle name="AggGreen 2 3 4 4 3 11" xfId="34606"/>
    <cellStyle name="AggGreen 2 3 4 4 3 2" xfId="7606"/>
    <cellStyle name="AggGreen 2 3 4 4 3 2 2" xfId="37800"/>
    <cellStyle name="AggGreen 2 3 4 4 3 3" xfId="9151"/>
    <cellStyle name="AggGreen 2 3 4 4 3 3 2" xfId="39345"/>
    <cellStyle name="AggGreen 2 3 4 4 3 4" xfId="12543"/>
    <cellStyle name="AggGreen 2 3 4 4 3 4 2" xfId="42737"/>
    <cellStyle name="AggGreen 2 3 4 4 3 5" xfId="14475"/>
    <cellStyle name="AggGreen 2 3 4 4 3 5 2" xfId="44669"/>
    <cellStyle name="AggGreen 2 3 4 4 3 6" xfId="17474"/>
    <cellStyle name="AggGreen 2 3 4 4 3 6 2" xfId="47668"/>
    <cellStyle name="AggGreen 2 3 4 4 3 7" xfId="20338"/>
    <cellStyle name="AggGreen 2 3 4 4 3 7 2" xfId="50532"/>
    <cellStyle name="AggGreen 2 3 4 4 3 8" xfId="24750"/>
    <cellStyle name="AggGreen 2 3 4 4 3 8 2" xfId="54937"/>
    <cellStyle name="AggGreen 2 3 4 4 3 9" xfId="22177"/>
    <cellStyle name="AggGreen 2 3 4 4 3 9 2" xfId="52364"/>
    <cellStyle name="AggGreen 2 3 4 4 4" xfId="5521"/>
    <cellStyle name="AggGreen 2 3 4 4 4 2" xfId="35717"/>
    <cellStyle name="AggGreen 2 3 4 4 5" xfId="5989"/>
    <cellStyle name="AggGreen 2 3 4 4 5 2" xfId="36185"/>
    <cellStyle name="AggGreen 2 3 4 4 6" xfId="11042"/>
    <cellStyle name="AggGreen 2 3 4 4 6 2" xfId="41236"/>
    <cellStyle name="AggGreen 2 3 4 4 7" xfId="13228"/>
    <cellStyle name="AggGreen 2 3 4 4 7 2" xfId="43422"/>
    <cellStyle name="AggGreen 2 3 4 4 8" xfId="15538"/>
    <cellStyle name="AggGreen 2 3 4 4 8 2" xfId="45732"/>
    <cellStyle name="AggGreen 2 3 4 4 9" xfId="18419"/>
    <cellStyle name="AggGreen 2 3 4 4 9 2" xfId="48613"/>
    <cellStyle name="AggGreen 2 3 5" xfId="1127"/>
    <cellStyle name="AggGreen 2 3 5 10" xfId="31968"/>
    <cellStyle name="AggGreen 2 3 5 2" xfId="6059"/>
    <cellStyle name="AggGreen 2 3 5 2 2" xfId="36255"/>
    <cellStyle name="AggGreen 2 3 5 3" xfId="12391"/>
    <cellStyle name="AggGreen 2 3 5 3 2" xfId="42585"/>
    <cellStyle name="AggGreen 2 3 5 4" xfId="14641"/>
    <cellStyle name="AggGreen 2 3 5 4 2" xfId="44835"/>
    <cellStyle name="AggGreen 2 3 5 5" xfId="18122"/>
    <cellStyle name="AggGreen 2 3 5 5 2" xfId="48316"/>
    <cellStyle name="AggGreen 2 3 5 6" xfId="21168"/>
    <cellStyle name="AggGreen 2 3 5 6 2" xfId="51362"/>
    <cellStyle name="AggGreen 2 3 5 7" xfId="25521"/>
    <cellStyle name="AggGreen 2 3 5 7 2" xfId="55708"/>
    <cellStyle name="AggGreen 2 3 5 8" xfId="22386"/>
    <cellStyle name="AggGreen 2 3 5 8 2" xfId="52573"/>
    <cellStyle name="AggGreen 2 3 5 9" xfId="30643"/>
    <cellStyle name="AggGreen 2 3 5 9 2" xfId="60830"/>
    <cellStyle name="AggGreen 2 3 6" xfId="1437"/>
    <cellStyle name="AggGreen 2 3 6 10" xfId="22649"/>
    <cellStyle name="AggGreen 2 3 6 10 2" xfId="52836"/>
    <cellStyle name="AggGreen 2 3 6 11" xfId="28144"/>
    <cellStyle name="AggGreen 2 3 6 11 2" xfId="58331"/>
    <cellStyle name="AggGreen 2 3 6 12" xfId="30287"/>
    <cellStyle name="AggGreen 2 3 6 12 2" xfId="60474"/>
    <cellStyle name="AggGreen 2 3 6 13" xfId="31387"/>
    <cellStyle name="AggGreen 2 3 6 2" xfId="3394"/>
    <cellStyle name="AggGreen 2 3 6 2 10" xfId="28975"/>
    <cellStyle name="AggGreen 2 3 6 2 10 2" xfId="59162"/>
    <cellStyle name="AggGreen 2 3 6 2 11" xfId="33599"/>
    <cellStyle name="AggGreen 2 3 6 2 2" xfId="6758"/>
    <cellStyle name="AggGreen 2 3 6 2 2 2" xfId="36952"/>
    <cellStyle name="AggGreen 2 3 6 2 3" xfId="8303"/>
    <cellStyle name="AggGreen 2 3 6 2 3 2" xfId="38497"/>
    <cellStyle name="AggGreen 2 3 6 2 4" xfId="10125"/>
    <cellStyle name="AggGreen 2 3 6 2 4 2" xfId="40319"/>
    <cellStyle name="AggGreen 2 3 6 2 5" xfId="9868"/>
    <cellStyle name="AggGreen 2 3 6 2 5 2" xfId="40062"/>
    <cellStyle name="AggGreen 2 3 6 2 6" xfId="16629"/>
    <cellStyle name="AggGreen 2 3 6 2 6 2" xfId="46823"/>
    <cellStyle name="AggGreen 2 3 6 2 7" xfId="19496"/>
    <cellStyle name="AggGreen 2 3 6 2 7 2" xfId="49690"/>
    <cellStyle name="AggGreen 2 3 6 2 8" xfId="23903"/>
    <cellStyle name="AggGreen 2 3 6 2 8 2" xfId="54090"/>
    <cellStyle name="AggGreen 2 3 6 2 9" xfId="26542"/>
    <cellStyle name="AggGreen 2 3 6 2 9 2" xfId="56729"/>
    <cellStyle name="AggGreen 2 3 6 3" xfId="4402"/>
    <cellStyle name="AggGreen 2 3 6 3 10" xfId="30830"/>
    <cellStyle name="AggGreen 2 3 6 3 10 2" xfId="61017"/>
    <cellStyle name="AggGreen 2 3 6 3 11" xfId="34601"/>
    <cellStyle name="AggGreen 2 3 6 3 2" xfId="7601"/>
    <cellStyle name="AggGreen 2 3 6 3 2 2" xfId="37795"/>
    <cellStyle name="AggGreen 2 3 6 3 3" xfId="9146"/>
    <cellStyle name="AggGreen 2 3 6 3 3 2" xfId="39340"/>
    <cellStyle name="AggGreen 2 3 6 3 4" xfId="11961"/>
    <cellStyle name="AggGreen 2 3 6 3 4 2" xfId="42155"/>
    <cellStyle name="AggGreen 2 3 6 3 5" xfId="13186"/>
    <cellStyle name="AggGreen 2 3 6 3 5 2" xfId="43380"/>
    <cellStyle name="AggGreen 2 3 6 3 6" xfId="17469"/>
    <cellStyle name="AggGreen 2 3 6 3 6 2" xfId="47663"/>
    <cellStyle name="AggGreen 2 3 6 3 7" xfId="20333"/>
    <cellStyle name="AggGreen 2 3 6 3 7 2" xfId="50527"/>
    <cellStyle name="AggGreen 2 3 6 3 8" xfId="24745"/>
    <cellStyle name="AggGreen 2 3 6 3 8 2" xfId="54932"/>
    <cellStyle name="AggGreen 2 3 6 3 9" xfId="27729"/>
    <cellStyle name="AggGreen 2 3 6 3 9 2" xfId="57916"/>
    <cellStyle name="AggGreen 2 3 6 4" xfId="5516"/>
    <cellStyle name="AggGreen 2 3 6 4 2" xfId="35712"/>
    <cellStyle name="AggGreen 2 3 6 5" xfId="4110"/>
    <cellStyle name="AggGreen 2 3 6 5 2" xfId="34309"/>
    <cellStyle name="AggGreen 2 3 6 6" xfId="11075"/>
    <cellStyle name="AggGreen 2 3 6 6 2" xfId="41269"/>
    <cellStyle name="AggGreen 2 3 6 7" xfId="11893"/>
    <cellStyle name="AggGreen 2 3 6 7 2" xfId="42087"/>
    <cellStyle name="AggGreen 2 3 6 8" xfId="15533"/>
    <cellStyle name="AggGreen 2 3 6 8 2" xfId="45727"/>
    <cellStyle name="AggGreen 2 3 6 9" xfId="18414"/>
    <cellStyle name="AggGreen 2 3 6 9 2" xfId="48608"/>
    <cellStyle name="AggGreen 2 4" xfId="1122"/>
    <cellStyle name="AggGreen 2 4 10" xfId="31963"/>
    <cellStyle name="AggGreen 2 4 2" xfId="10710"/>
    <cellStyle name="AggGreen 2 4 2 2" xfId="40904"/>
    <cellStyle name="AggGreen 2 4 3" xfId="2973"/>
    <cellStyle name="AggGreen 2 4 3 2" xfId="33178"/>
    <cellStyle name="AggGreen 2 4 4" xfId="6353"/>
    <cellStyle name="AggGreen 2 4 4 2" xfId="36547"/>
    <cellStyle name="AggGreen 2 4 5" xfId="18117"/>
    <cellStyle name="AggGreen 2 4 5 2" xfId="48311"/>
    <cellStyle name="AggGreen 2 4 6" xfId="21163"/>
    <cellStyle name="AggGreen 2 4 6 2" xfId="51357"/>
    <cellStyle name="AggGreen 2 4 7" xfId="25516"/>
    <cellStyle name="AggGreen 2 4 7 2" xfId="55703"/>
    <cellStyle name="AggGreen 2 4 8" xfId="29336"/>
    <cellStyle name="AggGreen 2 4 8 2" xfId="59523"/>
    <cellStyle name="AggGreen 2 4 9" xfId="29590"/>
    <cellStyle name="AggGreen 2 4 9 2" xfId="59777"/>
    <cellStyle name="AggGreen 2 5" xfId="1432"/>
    <cellStyle name="AggGreen 2 5 10" xfId="22644"/>
    <cellStyle name="AggGreen 2 5 10 2" xfId="52831"/>
    <cellStyle name="AggGreen 2 5 11" xfId="28212"/>
    <cellStyle name="AggGreen 2 5 11 2" xfId="58399"/>
    <cellStyle name="AggGreen 2 5 12" xfId="30011"/>
    <cellStyle name="AggGreen 2 5 12 2" xfId="60198"/>
    <cellStyle name="AggGreen 2 5 13" xfId="31382"/>
    <cellStyle name="AggGreen 2 5 2" xfId="3389"/>
    <cellStyle name="AggGreen 2 5 2 10" xfId="29518"/>
    <cellStyle name="AggGreen 2 5 2 10 2" xfId="59705"/>
    <cellStyle name="AggGreen 2 5 2 11" xfId="33594"/>
    <cellStyle name="AggGreen 2 5 2 2" xfId="6753"/>
    <cellStyle name="AggGreen 2 5 2 2 2" xfId="36947"/>
    <cellStyle name="AggGreen 2 5 2 3" xfId="8298"/>
    <cellStyle name="AggGreen 2 5 2 3 2" xfId="38492"/>
    <cellStyle name="AggGreen 2 5 2 4" xfId="5212"/>
    <cellStyle name="AggGreen 2 5 2 4 2" xfId="35411"/>
    <cellStyle name="AggGreen 2 5 2 5" xfId="13214"/>
    <cellStyle name="AggGreen 2 5 2 5 2" xfId="43408"/>
    <cellStyle name="AggGreen 2 5 2 6" xfId="16624"/>
    <cellStyle name="AggGreen 2 5 2 6 2" xfId="46818"/>
    <cellStyle name="AggGreen 2 5 2 7" xfId="19491"/>
    <cellStyle name="AggGreen 2 5 2 7 2" xfId="49685"/>
    <cellStyle name="AggGreen 2 5 2 8" xfId="23898"/>
    <cellStyle name="AggGreen 2 5 2 8 2" xfId="54085"/>
    <cellStyle name="AggGreen 2 5 2 9" xfId="27057"/>
    <cellStyle name="AggGreen 2 5 2 9 2" xfId="57244"/>
    <cellStyle name="AggGreen 2 5 3" xfId="4397"/>
    <cellStyle name="AggGreen 2 5 3 10" xfId="28090"/>
    <cellStyle name="AggGreen 2 5 3 10 2" xfId="58277"/>
    <cellStyle name="AggGreen 2 5 3 11" xfId="34596"/>
    <cellStyle name="AggGreen 2 5 3 2" xfId="7596"/>
    <cellStyle name="AggGreen 2 5 3 2 2" xfId="37790"/>
    <cellStyle name="AggGreen 2 5 3 3" xfId="9141"/>
    <cellStyle name="AggGreen 2 5 3 3 2" xfId="39335"/>
    <cellStyle name="AggGreen 2 5 3 4" xfId="5184"/>
    <cellStyle name="AggGreen 2 5 3 4 2" xfId="35383"/>
    <cellStyle name="AggGreen 2 5 3 5" xfId="14284"/>
    <cellStyle name="AggGreen 2 5 3 5 2" xfId="44478"/>
    <cellStyle name="AggGreen 2 5 3 6" xfId="17464"/>
    <cellStyle name="AggGreen 2 5 3 6 2" xfId="47658"/>
    <cellStyle name="AggGreen 2 5 3 7" xfId="20328"/>
    <cellStyle name="AggGreen 2 5 3 7 2" xfId="50522"/>
    <cellStyle name="AggGreen 2 5 3 8" xfId="24740"/>
    <cellStyle name="AggGreen 2 5 3 8 2" xfId="54927"/>
    <cellStyle name="AggGreen 2 5 3 9" xfId="25764"/>
    <cellStyle name="AggGreen 2 5 3 9 2" xfId="55951"/>
    <cellStyle name="AggGreen 2 5 4" xfId="5511"/>
    <cellStyle name="AggGreen 2 5 4 2" xfId="35707"/>
    <cellStyle name="AggGreen 2 5 5" xfId="8082"/>
    <cellStyle name="AggGreen 2 5 5 2" xfId="38276"/>
    <cellStyle name="AggGreen 2 5 6" xfId="7845"/>
    <cellStyle name="AggGreen 2 5 6 2" xfId="38039"/>
    <cellStyle name="AggGreen 2 5 7" xfId="15056"/>
    <cellStyle name="AggGreen 2 5 7 2" xfId="45250"/>
    <cellStyle name="AggGreen 2 5 8" xfId="15528"/>
    <cellStyle name="AggGreen 2 5 8 2" xfId="45722"/>
    <cellStyle name="AggGreen 2 5 9" xfId="18409"/>
    <cellStyle name="AggGreen 2 5 9 2" xfId="48603"/>
    <cellStyle name="AggGreen 3" xfId="402"/>
    <cellStyle name="AggGreen 3 2" xfId="403"/>
    <cellStyle name="AggGreen 3 2 2" xfId="404"/>
    <cellStyle name="AggGreen 3 2 2 2" xfId="1136"/>
    <cellStyle name="AggGreen 3 2 2 2 10" xfId="31977"/>
    <cellStyle name="AggGreen 3 2 2 2 2" xfId="10702"/>
    <cellStyle name="AggGreen 3 2 2 2 2 2" xfId="40896"/>
    <cellStyle name="AggGreen 3 2 2 2 3" xfId="10329"/>
    <cellStyle name="AggGreen 3 2 2 2 3 2" xfId="40523"/>
    <cellStyle name="AggGreen 3 2 2 2 4" xfId="13627"/>
    <cellStyle name="AggGreen 3 2 2 2 4 2" xfId="43821"/>
    <cellStyle name="AggGreen 3 2 2 2 5" xfId="18131"/>
    <cellStyle name="AggGreen 3 2 2 2 5 2" xfId="48325"/>
    <cellStyle name="AggGreen 3 2 2 2 6" xfId="21177"/>
    <cellStyle name="AggGreen 3 2 2 2 6 2" xfId="51371"/>
    <cellStyle name="AggGreen 3 2 2 2 7" xfId="25530"/>
    <cellStyle name="AggGreen 3 2 2 2 7 2" xfId="55717"/>
    <cellStyle name="AggGreen 3 2 2 2 8" xfId="25851"/>
    <cellStyle name="AggGreen 3 2 2 2 8 2" xfId="56038"/>
    <cellStyle name="AggGreen 3 2 2 2 9" xfId="29193"/>
    <cellStyle name="AggGreen 3 2 2 2 9 2" xfId="59380"/>
    <cellStyle name="AggGreen 3 2 2 3" xfId="1446"/>
    <cellStyle name="AggGreen 3 2 2 3 10" xfId="22658"/>
    <cellStyle name="AggGreen 3 2 2 3 10 2" xfId="52845"/>
    <cellStyle name="AggGreen 3 2 2 3 11" xfId="27426"/>
    <cellStyle name="AggGreen 3 2 2 3 11 2" xfId="57613"/>
    <cellStyle name="AggGreen 3 2 2 3 12" xfId="30444"/>
    <cellStyle name="AggGreen 3 2 2 3 12 2" xfId="60631"/>
    <cellStyle name="AggGreen 3 2 2 3 13" xfId="31396"/>
    <cellStyle name="AggGreen 3 2 2 3 2" xfId="3403"/>
    <cellStyle name="AggGreen 3 2 2 3 2 10" xfId="30440"/>
    <cellStyle name="AggGreen 3 2 2 3 2 10 2" xfId="60627"/>
    <cellStyle name="AggGreen 3 2 2 3 2 11" xfId="33608"/>
    <cellStyle name="AggGreen 3 2 2 3 2 2" xfId="6767"/>
    <cellStyle name="AggGreen 3 2 2 3 2 2 2" xfId="36961"/>
    <cellStyle name="AggGreen 3 2 2 3 2 3" xfId="8312"/>
    <cellStyle name="AggGreen 3 2 2 3 2 3 2" xfId="38506"/>
    <cellStyle name="AggGreen 3 2 2 3 2 4" xfId="11916"/>
    <cellStyle name="AggGreen 3 2 2 3 2 4 2" xfId="42110"/>
    <cellStyle name="AggGreen 3 2 2 3 2 5" xfId="14490"/>
    <cellStyle name="AggGreen 3 2 2 3 2 5 2" xfId="44684"/>
    <cellStyle name="AggGreen 3 2 2 3 2 6" xfId="16638"/>
    <cellStyle name="AggGreen 3 2 2 3 2 6 2" xfId="46832"/>
    <cellStyle name="AggGreen 3 2 2 3 2 7" xfId="19505"/>
    <cellStyle name="AggGreen 3 2 2 3 2 7 2" xfId="49699"/>
    <cellStyle name="AggGreen 3 2 2 3 2 8" xfId="23912"/>
    <cellStyle name="AggGreen 3 2 2 3 2 8 2" xfId="54099"/>
    <cellStyle name="AggGreen 3 2 2 3 2 9" xfId="25911"/>
    <cellStyle name="AggGreen 3 2 2 3 2 9 2" xfId="56098"/>
    <cellStyle name="AggGreen 3 2 2 3 3" xfId="4411"/>
    <cellStyle name="AggGreen 3 2 2 3 3 10" xfId="29704"/>
    <cellStyle name="AggGreen 3 2 2 3 3 10 2" xfId="59891"/>
    <cellStyle name="AggGreen 3 2 2 3 3 11" xfId="34610"/>
    <cellStyle name="AggGreen 3 2 2 3 3 2" xfId="7610"/>
    <cellStyle name="AggGreen 3 2 2 3 3 2 2" xfId="37804"/>
    <cellStyle name="AggGreen 3 2 2 3 3 3" xfId="9155"/>
    <cellStyle name="AggGreen 3 2 2 3 3 3 2" xfId="39349"/>
    <cellStyle name="AggGreen 3 2 2 3 3 4" xfId="9806"/>
    <cellStyle name="AggGreen 3 2 2 3 3 4 2" xfId="40000"/>
    <cellStyle name="AggGreen 3 2 2 3 3 5" xfId="14724"/>
    <cellStyle name="AggGreen 3 2 2 3 3 5 2" xfId="44918"/>
    <cellStyle name="AggGreen 3 2 2 3 3 6" xfId="17478"/>
    <cellStyle name="AggGreen 3 2 2 3 3 6 2" xfId="47672"/>
    <cellStyle name="AggGreen 3 2 2 3 3 7" xfId="20342"/>
    <cellStyle name="AggGreen 3 2 2 3 3 7 2" xfId="50536"/>
    <cellStyle name="AggGreen 3 2 2 3 3 8" xfId="24754"/>
    <cellStyle name="AggGreen 3 2 2 3 3 8 2" xfId="54941"/>
    <cellStyle name="AggGreen 3 2 2 3 3 9" xfId="26374"/>
    <cellStyle name="AggGreen 3 2 2 3 3 9 2" xfId="56561"/>
    <cellStyle name="AggGreen 3 2 2 3 4" xfId="5525"/>
    <cellStyle name="AggGreen 3 2 2 3 4 2" xfId="35721"/>
    <cellStyle name="AggGreen 3 2 2 3 5" xfId="7740"/>
    <cellStyle name="AggGreen 3 2 2 3 5 2" xfId="37934"/>
    <cellStyle name="AggGreen 3 2 2 3 6" xfId="10925"/>
    <cellStyle name="AggGreen 3 2 2 3 6 2" xfId="41119"/>
    <cellStyle name="AggGreen 3 2 2 3 7" xfId="14217"/>
    <cellStyle name="AggGreen 3 2 2 3 7 2" xfId="44411"/>
    <cellStyle name="AggGreen 3 2 2 3 8" xfId="15542"/>
    <cellStyle name="AggGreen 3 2 2 3 8 2" xfId="45736"/>
    <cellStyle name="AggGreen 3 2 2 3 9" xfId="18423"/>
    <cellStyle name="AggGreen 3 2 2 3 9 2" xfId="48617"/>
    <cellStyle name="AggGreen 3 2 3" xfId="1135"/>
    <cellStyle name="AggGreen 3 2 3 10" xfId="31976"/>
    <cellStyle name="AggGreen 3 2 3 2" xfId="5747"/>
    <cellStyle name="AggGreen 3 2 3 2 2" xfId="35943"/>
    <cellStyle name="AggGreen 3 2 3 3" xfId="12127"/>
    <cellStyle name="AggGreen 3 2 3 3 2" xfId="42321"/>
    <cellStyle name="AggGreen 3 2 3 4" xfId="13879"/>
    <cellStyle name="AggGreen 3 2 3 4 2" xfId="44073"/>
    <cellStyle name="AggGreen 3 2 3 5" xfId="18130"/>
    <cellStyle name="AggGreen 3 2 3 5 2" xfId="48324"/>
    <cellStyle name="AggGreen 3 2 3 6" xfId="21176"/>
    <cellStyle name="AggGreen 3 2 3 6 2" xfId="51370"/>
    <cellStyle name="AggGreen 3 2 3 7" xfId="25529"/>
    <cellStyle name="AggGreen 3 2 3 7 2" xfId="55716"/>
    <cellStyle name="AggGreen 3 2 3 8" xfId="25913"/>
    <cellStyle name="AggGreen 3 2 3 8 2" xfId="56100"/>
    <cellStyle name="AggGreen 3 2 3 9" xfId="29462"/>
    <cellStyle name="AggGreen 3 2 3 9 2" xfId="59649"/>
    <cellStyle name="AggGreen 3 2 4" xfId="1445"/>
    <cellStyle name="AggGreen 3 2 4 10" xfId="22657"/>
    <cellStyle name="AggGreen 3 2 4 10 2" xfId="52844"/>
    <cellStyle name="AggGreen 3 2 4 11" xfId="25999"/>
    <cellStyle name="AggGreen 3 2 4 11 2" xfId="56186"/>
    <cellStyle name="AggGreen 3 2 4 12" xfId="29070"/>
    <cellStyle name="AggGreen 3 2 4 12 2" xfId="59257"/>
    <cellStyle name="AggGreen 3 2 4 13" xfId="31395"/>
    <cellStyle name="AggGreen 3 2 4 2" xfId="3402"/>
    <cellStyle name="AggGreen 3 2 4 2 10" xfId="29799"/>
    <cellStyle name="AggGreen 3 2 4 2 10 2" xfId="59986"/>
    <cellStyle name="AggGreen 3 2 4 2 11" xfId="33607"/>
    <cellStyle name="AggGreen 3 2 4 2 2" xfId="6766"/>
    <cellStyle name="AggGreen 3 2 4 2 2 2" xfId="36960"/>
    <cellStyle name="AggGreen 3 2 4 2 3" xfId="8311"/>
    <cellStyle name="AggGreen 3 2 4 2 3 2" xfId="38505"/>
    <cellStyle name="AggGreen 3 2 4 2 4" xfId="5930"/>
    <cellStyle name="AggGreen 3 2 4 2 4 2" xfId="36126"/>
    <cellStyle name="AggGreen 3 2 4 2 5" xfId="12024"/>
    <cellStyle name="AggGreen 3 2 4 2 5 2" xfId="42218"/>
    <cellStyle name="AggGreen 3 2 4 2 6" xfId="16637"/>
    <cellStyle name="AggGreen 3 2 4 2 6 2" xfId="46831"/>
    <cellStyle name="AggGreen 3 2 4 2 7" xfId="19504"/>
    <cellStyle name="AggGreen 3 2 4 2 7 2" xfId="49698"/>
    <cellStyle name="AggGreen 3 2 4 2 8" xfId="23911"/>
    <cellStyle name="AggGreen 3 2 4 2 8 2" xfId="54098"/>
    <cellStyle name="AggGreen 3 2 4 2 9" xfId="28219"/>
    <cellStyle name="AggGreen 3 2 4 2 9 2" xfId="58406"/>
    <cellStyle name="AggGreen 3 2 4 3" xfId="4410"/>
    <cellStyle name="AggGreen 3 2 4 3 10" xfId="30329"/>
    <cellStyle name="AggGreen 3 2 4 3 10 2" xfId="60516"/>
    <cellStyle name="AggGreen 3 2 4 3 11" xfId="34609"/>
    <cellStyle name="AggGreen 3 2 4 3 2" xfId="7609"/>
    <cellStyle name="AggGreen 3 2 4 3 2 2" xfId="37803"/>
    <cellStyle name="AggGreen 3 2 4 3 3" xfId="9154"/>
    <cellStyle name="AggGreen 3 2 4 3 3 2" xfId="39348"/>
    <cellStyle name="AggGreen 3 2 4 3 4" xfId="10344"/>
    <cellStyle name="AggGreen 3 2 4 3 4 2" xfId="40538"/>
    <cellStyle name="AggGreen 3 2 4 3 5" xfId="12738"/>
    <cellStyle name="AggGreen 3 2 4 3 5 2" xfId="42932"/>
    <cellStyle name="AggGreen 3 2 4 3 6" xfId="17477"/>
    <cellStyle name="AggGreen 3 2 4 3 6 2" xfId="47671"/>
    <cellStyle name="AggGreen 3 2 4 3 7" xfId="20341"/>
    <cellStyle name="AggGreen 3 2 4 3 7 2" xfId="50535"/>
    <cellStyle name="AggGreen 3 2 4 3 8" xfId="24753"/>
    <cellStyle name="AggGreen 3 2 4 3 8 2" xfId="54940"/>
    <cellStyle name="AggGreen 3 2 4 3 9" xfId="26884"/>
    <cellStyle name="AggGreen 3 2 4 3 9 2" xfId="57071"/>
    <cellStyle name="AggGreen 3 2 4 4" xfId="5524"/>
    <cellStyle name="AggGreen 3 2 4 4 2" xfId="35720"/>
    <cellStyle name="AggGreen 3 2 4 5" xfId="5371"/>
    <cellStyle name="AggGreen 3 2 4 5 2" xfId="35570"/>
    <cellStyle name="AggGreen 3 2 4 6" xfId="2141"/>
    <cellStyle name="AggGreen 3 2 4 6 2" xfId="32354"/>
    <cellStyle name="AggGreen 3 2 4 7" xfId="14891"/>
    <cellStyle name="AggGreen 3 2 4 7 2" xfId="45085"/>
    <cellStyle name="AggGreen 3 2 4 8" xfId="15541"/>
    <cellStyle name="AggGreen 3 2 4 8 2" xfId="45735"/>
    <cellStyle name="AggGreen 3 2 4 9" xfId="18422"/>
    <cellStyle name="AggGreen 3 2 4 9 2" xfId="48616"/>
    <cellStyle name="AggGreen 3 3" xfId="405"/>
    <cellStyle name="AggGreen 3 3 2" xfId="1137"/>
    <cellStyle name="AggGreen 3 3 2 10" xfId="31978"/>
    <cellStyle name="AggGreen 3 3 2 2" xfId="10703"/>
    <cellStyle name="AggGreen 3 3 2 2 2" xfId="40897"/>
    <cellStyle name="AggGreen 3 3 2 3" xfId="10036"/>
    <cellStyle name="AggGreen 3 3 2 3 2" xfId="40230"/>
    <cellStyle name="AggGreen 3 3 2 4" xfId="9957"/>
    <cellStyle name="AggGreen 3 3 2 4 2" xfId="40151"/>
    <cellStyle name="AggGreen 3 3 2 5" xfId="18132"/>
    <cellStyle name="AggGreen 3 3 2 5 2" xfId="48326"/>
    <cellStyle name="AggGreen 3 3 2 6" xfId="21178"/>
    <cellStyle name="AggGreen 3 3 2 6 2" xfId="51372"/>
    <cellStyle name="AggGreen 3 3 2 7" xfId="25531"/>
    <cellStyle name="AggGreen 3 3 2 7 2" xfId="55718"/>
    <cellStyle name="AggGreen 3 3 2 8" xfId="29331"/>
    <cellStyle name="AggGreen 3 3 2 8 2" xfId="59518"/>
    <cellStyle name="AggGreen 3 3 2 9" xfId="30380"/>
    <cellStyle name="AggGreen 3 3 2 9 2" xfId="60567"/>
    <cellStyle name="AggGreen 3 3 3" xfId="1447"/>
    <cellStyle name="AggGreen 3 3 3 10" xfId="22659"/>
    <cellStyle name="AggGreen 3 3 3 10 2" xfId="52846"/>
    <cellStyle name="AggGreen 3 3 3 11" xfId="26308"/>
    <cellStyle name="AggGreen 3 3 3 11 2" xfId="56495"/>
    <cellStyle name="AggGreen 3 3 3 12" xfId="29231"/>
    <cellStyle name="AggGreen 3 3 3 12 2" xfId="59418"/>
    <cellStyle name="AggGreen 3 3 3 13" xfId="31397"/>
    <cellStyle name="AggGreen 3 3 3 2" xfId="3404"/>
    <cellStyle name="AggGreen 3 3 3 2 10" xfId="21711"/>
    <cellStyle name="AggGreen 3 3 3 2 10 2" xfId="51898"/>
    <cellStyle name="AggGreen 3 3 3 2 11" xfId="33609"/>
    <cellStyle name="AggGreen 3 3 3 2 2" xfId="6768"/>
    <cellStyle name="AggGreen 3 3 3 2 2 2" xfId="36962"/>
    <cellStyle name="AggGreen 3 3 3 2 3" xfId="8313"/>
    <cellStyle name="AggGreen 3 3 3 2 3 2" xfId="38507"/>
    <cellStyle name="AggGreen 3 3 3 2 4" xfId="8127"/>
    <cellStyle name="AggGreen 3 3 3 2 4 2" xfId="38321"/>
    <cellStyle name="AggGreen 3 3 3 2 5" xfId="15058"/>
    <cellStyle name="AggGreen 3 3 3 2 5 2" xfId="45252"/>
    <cellStyle name="AggGreen 3 3 3 2 6" xfId="16639"/>
    <cellStyle name="AggGreen 3 3 3 2 6 2" xfId="46833"/>
    <cellStyle name="AggGreen 3 3 3 2 7" xfId="19506"/>
    <cellStyle name="AggGreen 3 3 3 2 7 2" xfId="49700"/>
    <cellStyle name="AggGreen 3 3 3 2 8" xfId="23913"/>
    <cellStyle name="AggGreen 3 3 3 2 8 2" xfId="54100"/>
    <cellStyle name="AggGreen 3 3 3 2 9" xfId="27172"/>
    <cellStyle name="AggGreen 3 3 3 2 9 2" xfId="57359"/>
    <cellStyle name="AggGreen 3 3 3 3" xfId="4412"/>
    <cellStyle name="AggGreen 3 3 3 3 10" xfId="29111"/>
    <cellStyle name="AggGreen 3 3 3 3 10 2" xfId="59298"/>
    <cellStyle name="AggGreen 3 3 3 3 11" xfId="34611"/>
    <cellStyle name="AggGreen 3 3 3 3 2" xfId="7611"/>
    <cellStyle name="AggGreen 3 3 3 3 2 2" xfId="37805"/>
    <cellStyle name="AggGreen 3 3 3 3 3" xfId="9156"/>
    <cellStyle name="AggGreen 3 3 3 3 3 2" xfId="39350"/>
    <cellStyle name="AggGreen 3 3 3 3 4" xfId="2136"/>
    <cellStyle name="AggGreen 3 3 3 3 4 2" xfId="32349"/>
    <cellStyle name="AggGreen 3 3 3 3 5" xfId="13306"/>
    <cellStyle name="AggGreen 3 3 3 3 5 2" xfId="43500"/>
    <cellStyle name="AggGreen 3 3 3 3 6" xfId="17479"/>
    <cellStyle name="AggGreen 3 3 3 3 6 2" xfId="47673"/>
    <cellStyle name="AggGreen 3 3 3 3 7" xfId="20343"/>
    <cellStyle name="AggGreen 3 3 3 3 7 2" xfId="50537"/>
    <cellStyle name="AggGreen 3 3 3 3 8" xfId="24755"/>
    <cellStyle name="AggGreen 3 3 3 3 8 2" xfId="54942"/>
    <cellStyle name="AggGreen 3 3 3 3 9" xfId="27519"/>
    <cellStyle name="AggGreen 3 3 3 3 9 2" xfId="57706"/>
    <cellStyle name="AggGreen 3 3 3 4" xfId="5526"/>
    <cellStyle name="AggGreen 3 3 3 4 2" xfId="35722"/>
    <cellStyle name="AggGreen 3 3 3 5" xfId="5654"/>
    <cellStyle name="AggGreen 3 3 3 5 2" xfId="35850"/>
    <cellStyle name="AggGreen 3 3 3 6" xfId="11453"/>
    <cellStyle name="AggGreen 3 3 3 6 2" xfId="41647"/>
    <cellStyle name="AggGreen 3 3 3 7" xfId="14427"/>
    <cellStyle name="AggGreen 3 3 3 7 2" xfId="44621"/>
    <cellStyle name="AggGreen 3 3 3 8" xfId="15543"/>
    <cellStyle name="AggGreen 3 3 3 8 2" xfId="45737"/>
    <cellStyle name="AggGreen 3 3 3 9" xfId="18424"/>
    <cellStyle name="AggGreen 3 3 3 9 2" xfId="48618"/>
    <cellStyle name="AggGreen 3 4" xfId="1134"/>
    <cellStyle name="AggGreen 3 4 10" xfId="31975"/>
    <cellStyle name="AggGreen 3 4 2" xfId="7833"/>
    <cellStyle name="AggGreen 3 4 2 2" xfId="38027"/>
    <cellStyle name="AggGreen 3 4 3" xfId="10726"/>
    <cellStyle name="AggGreen 3 4 3 2" xfId="40920"/>
    <cellStyle name="AggGreen 3 4 4" xfId="13630"/>
    <cellStyle name="AggGreen 3 4 4 2" xfId="43824"/>
    <cellStyle name="AggGreen 3 4 5" xfId="18129"/>
    <cellStyle name="AggGreen 3 4 5 2" xfId="48323"/>
    <cellStyle name="AggGreen 3 4 6" xfId="21175"/>
    <cellStyle name="AggGreen 3 4 6 2" xfId="51369"/>
    <cellStyle name="AggGreen 3 4 7" xfId="25528"/>
    <cellStyle name="AggGreen 3 4 7 2" xfId="55715"/>
    <cellStyle name="AggGreen 3 4 8" xfId="29334"/>
    <cellStyle name="AggGreen 3 4 8 2" xfId="59521"/>
    <cellStyle name="AggGreen 3 4 9" xfId="29352"/>
    <cellStyle name="AggGreen 3 4 9 2" xfId="59539"/>
    <cellStyle name="AggGreen 3 5" xfId="1444"/>
    <cellStyle name="AggGreen 3 5 10" xfId="22656"/>
    <cellStyle name="AggGreen 3 5 10 2" xfId="52843"/>
    <cellStyle name="AggGreen 3 5 11" xfId="28273"/>
    <cellStyle name="AggGreen 3 5 11 2" xfId="58460"/>
    <cellStyle name="AggGreen 3 5 12" xfId="28289"/>
    <cellStyle name="AggGreen 3 5 12 2" xfId="58476"/>
    <cellStyle name="AggGreen 3 5 13" xfId="31394"/>
    <cellStyle name="AggGreen 3 5 2" xfId="3401"/>
    <cellStyle name="AggGreen 3 5 2 10" xfId="29488"/>
    <cellStyle name="AggGreen 3 5 2 10 2" xfId="59675"/>
    <cellStyle name="AggGreen 3 5 2 11" xfId="33606"/>
    <cellStyle name="AggGreen 3 5 2 2" xfId="6765"/>
    <cellStyle name="AggGreen 3 5 2 2 2" xfId="36959"/>
    <cellStyle name="AggGreen 3 5 2 3" xfId="8310"/>
    <cellStyle name="AggGreen 3 5 2 3 2" xfId="38504"/>
    <cellStyle name="AggGreen 3 5 2 4" xfId="11034"/>
    <cellStyle name="AggGreen 3 5 2 4 2" xfId="41228"/>
    <cellStyle name="AggGreen 3 5 2 5" xfId="5186"/>
    <cellStyle name="AggGreen 3 5 2 5 2" xfId="35385"/>
    <cellStyle name="AggGreen 3 5 2 6" xfId="16636"/>
    <cellStyle name="AggGreen 3 5 2 6 2" xfId="46830"/>
    <cellStyle name="AggGreen 3 5 2 7" xfId="19503"/>
    <cellStyle name="AggGreen 3 5 2 7 2" xfId="49697"/>
    <cellStyle name="AggGreen 3 5 2 8" xfId="23910"/>
    <cellStyle name="AggGreen 3 5 2 8 2" xfId="54097"/>
    <cellStyle name="AggGreen 3 5 2 9" xfId="27916"/>
    <cellStyle name="AggGreen 3 5 2 9 2" xfId="58103"/>
    <cellStyle name="AggGreen 3 5 3" xfId="4409"/>
    <cellStyle name="AggGreen 3 5 3 10" xfId="27462"/>
    <cellStyle name="AggGreen 3 5 3 10 2" xfId="57649"/>
    <cellStyle name="AggGreen 3 5 3 11" xfId="34608"/>
    <cellStyle name="AggGreen 3 5 3 2" xfId="7608"/>
    <cellStyle name="AggGreen 3 5 3 2 2" xfId="37802"/>
    <cellStyle name="AggGreen 3 5 3 3" xfId="9153"/>
    <cellStyle name="AggGreen 3 5 3 3 2" xfId="39347"/>
    <cellStyle name="AggGreen 3 5 3 4" xfId="9928"/>
    <cellStyle name="AggGreen 3 5 3 4 2" xfId="40122"/>
    <cellStyle name="AggGreen 3 5 3 5" xfId="14934"/>
    <cellStyle name="AggGreen 3 5 3 5 2" xfId="45128"/>
    <cellStyle name="AggGreen 3 5 3 6" xfId="17476"/>
    <cellStyle name="AggGreen 3 5 3 6 2" xfId="47670"/>
    <cellStyle name="AggGreen 3 5 3 7" xfId="20340"/>
    <cellStyle name="AggGreen 3 5 3 7 2" xfId="50534"/>
    <cellStyle name="AggGreen 3 5 3 8" xfId="24752"/>
    <cellStyle name="AggGreen 3 5 3 8 2" xfId="54939"/>
    <cellStyle name="AggGreen 3 5 3 9" xfId="27124"/>
    <cellStyle name="AggGreen 3 5 3 9 2" xfId="57311"/>
    <cellStyle name="AggGreen 3 5 4" xfId="5523"/>
    <cellStyle name="AggGreen 3 5 4 2" xfId="35719"/>
    <cellStyle name="AggGreen 3 5 5" xfId="5834"/>
    <cellStyle name="AggGreen 3 5 5 2" xfId="36030"/>
    <cellStyle name="AggGreen 3 5 6" xfId="5895"/>
    <cellStyle name="AggGreen 3 5 6 2" xfId="36091"/>
    <cellStyle name="AggGreen 3 5 7" xfId="13862"/>
    <cellStyle name="AggGreen 3 5 7 2" xfId="44056"/>
    <cellStyle name="AggGreen 3 5 8" xfId="15540"/>
    <cellStyle name="AggGreen 3 5 8 2" xfId="45734"/>
    <cellStyle name="AggGreen 3 5 9" xfId="18421"/>
    <cellStyle name="AggGreen 3 5 9 2" xfId="48615"/>
    <cellStyle name="AggGreen 4" xfId="406"/>
    <cellStyle name="AggGreen 4 2" xfId="407"/>
    <cellStyle name="AggGreen 4 2 2" xfId="408"/>
    <cellStyle name="AggGreen 4 2 2 2" xfId="1140"/>
    <cellStyle name="AggGreen 4 2 2 2 10" xfId="31981"/>
    <cellStyle name="AggGreen 4 2 2 2 2" xfId="10698"/>
    <cellStyle name="AggGreen 4 2 2 2 2 2" xfId="40892"/>
    <cellStyle name="AggGreen 4 2 2 2 3" xfId="11017"/>
    <cellStyle name="AggGreen 4 2 2 2 3 2" xfId="41211"/>
    <cellStyle name="AggGreen 4 2 2 2 4" xfId="11833"/>
    <cellStyle name="AggGreen 4 2 2 2 4 2" xfId="42027"/>
    <cellStyle name="AggGreen 4 2 2 2 5" xfId="18135"/>
    <cellStyle name="AggGreen 4 2 2 2 5 2" xfId="48329"/>
    <cellStyle name="AggGreen 4 2 2 2 6" xfId="21181"/>
    <cellStyle name="AggGreen 4 2 2 2 6 2" xfId="51375"/>
    <cellStyle name="AggGreen 4 2 2 2 7" xfId="25534"/>
    <cellStyle name="AggGreen 4 2 2 2 7 2" xfId="55721"/>
    <cellStyle name="AggGreen 4 2 2 2 8" xfId="28445"/>
    <cellStyle name="AggGreen 4 2 2 2 8 2" xfId="58632"/>
    <cellStyle name="AggGreen 4 2 2 2 9" xfId="30880"/>
    <cellStyle name="AggGreen 4 2 2 2 9 2" xfId="61067"/>
    <cellStyle name="AggGreen 4 2 2 3" xfId="1450"/>
    <cellStyle name="AggGreen 4 2 2 3 10" xfId="22662"/>
    <cellStyle name="AggGreen 4 2 2 3 10 2" xfId="52849"/>
    <cellStyle name="AggGreen 4 2 2 3 11" xfId="25653"/>
    <cellStyle name="AggGreen 4 2 2 3 11 2" xfId="55840"/>
    <cellStyle name="AggGreen 4 2 2 3 12" xfId="30225"/>
    <cellStyle name="AggGreen 4 2 2 3 12 2" xfId="60412"/>
    <cellStyle name="AggGreen 4 2 2 3 13" xfId="31400"/>
    <cellStyle name="AggGreen 4 2 2 3 2" xfId="3407"/>
    <cellStyle name="AggGreen 4 2 2 3 2 10" xfId="25375"/>
    <cellStyle name="AggGreen 4 2 2 3 2 10 2" xfId="55562"/>
    <cellStyle name="AggGreen 4 2 2 3 2 11" xfId="33612"/>
    <cellStyle name="AggGreen 4 2 2 3 2 2" xfId="6771"/>
    <cellStyle name="AggGreen 4 2 2 3 2 2 2" xfId="36965"/>
    <cellStyle name="AggGreen 4 2 2 3 2 3" xfId="8316"/>
    <cellStyle name="AggGreen 4 2 2 3 2 3 2" xfId="38510"/>
    <cellStyle name="AggGreen 4 2 2 3 2 4" xfId="10742"/>
    <cellStyle name="AggGreen 4 2 2 3 2 4 2" xfId="40936"/>
    <cellStyle name="AggGreen 4 2 2 3 2 5" xfId="15286"/>
    <cellStyle name="AggGreen 4 2 2 3 2 5 2" xfId="45480"/>
    <cellStyle name="AggGreen 4 2 2 3 2 6" xfId="16642"/>
    <cellStyle name="AggGreen 4 2 2 3 2 6 2" xfId="46836"/>
    <cellStyle name="AggGreen 4 2 2 3 2 7" xfId="19509"/>
    <cellStyle name="AggGreen 4 2 2 3 2 7 2" xfId="49703"/>
    <cellStyle name="AggGreen 4 2 2 3 2 8" xfId="23916"/>
    <cellStyle name="AggGreen 4 2 2 3 2 8 2" xfId="54103"/>
    <cellStyle name="AggGreen 4 2 2 3 2 9" xfId="21362"/>
    <cellStyle name="AggGreen 4 2 2 3 2 9 2" xfId="51549"/>
    <cellStyle name="AggGreen 4 2 2 3 3" xfId="4415"/>
    <cellStyle name="AggGreen 4 2 2 3 3 10" xfId="23234"/>
    <cellStyle name="AggGreen 4 2 2 3 3 10 2" xfId="53421"/>
    <cellStyle name="AggGreen 4 2 2 3 3 11" xfId="34614"/>
    <cellStyle name="AggGreen 4 2 2 3 3 2" xfId="7614"/>
    <cellStyle name="AggGreen 4 2 2 3 3 2 2" xfId="37808"/>
    <cellStyle name="AggGreen 4 2 2 3 3 3" xfId="9159"/>
    <cellStyle name="AggGreen 4 2 2 3 3 3 2" xfId="39353"/>
    <cellStyle name="AggGreen 4 2 2 3 3 4" xfId="12464"/>
    <cellStyle name="AggGreen 4 2 2 3 3 4 2" xfId="42658"/>
    <cellStyle name="AggGreen 4 2 2 3 3 5" xfId="12616"/>
    <cellStyle name="AggGreen 4 2 2 3 3 5 2" xfId="42810"/>
    <cellStyle name="AggGreen 4 2 2 3 3 6" xfId="17482"/>
    <cellStyle name="AggGreen 4 2 2 3 3 6 2" xfId="47676"/>
    <cellStyle name="AggGreen 4 2 2 3 3 7" xfId="20346"/>
    <cellStyle name="AggGreen 4 2 2 3 3 7 2" xfId="50540"/>
    <cellStyle name="AggGreen 4 2 2 3 3 8" xfId="24758"/>
    <cellStyle name="AggGreen 4 2 2 3 3 8 2" xfId="54945"/>
    <cellStyle name="AggGreen 4 2 2 3 3 9" xfId="21377"/>
    <cellStyle name="AggGreen 4 2 2 3 3 9 2" xfId="51564"/>
    <cellStyle name="AggGreen 4 2 2 3 4" xfId="5529"/>
    <cellStyle name="AggGreen 4 2 2 3 4 2" xfId="35725"/>
    <cellStyle name="AggGreen 4 2 2 3 5" xfId="7924"/>
    <cellStyle name="AggGreen 4 2 2 3 5 2" xfId="38118"/>
    <cellStyle name="AggGreen 4 2 2 3 6" xfId="11929"/>
    <cellStyle name="AggGreen 4 2 2 3 6 2" xfId="42123"/>
    <cellStyle name="AggGreen 4 2 2 3 7" xfId="12885"/>
    <cellStyle name="AggGreen 4 2 2 3 7 2" xfId="43079"/>
    <cellStyle name="AggGreen 4 2 2 3 8" xfId="15546"/>
    <cellStyle name="AggGreen 4 2 2 3 8 2" xfId="45740"/>
    <cellStyle name="AggGreen 4 2 2 3 9" xfId="18427"/>
    <cellStyle name="AggGreen 4 2 2 3 9 2" xfId="48621"/>
    <cellStyle name="AggGreen 4 2 3" xfId="1139"/>
    <cellStyle name="AggGreen 4 2 3 10" xfId="31980"/>
    <cellStyle name="AggGreen 4 2 3 2" xfId="5053"/>
    <cellStyle name="AggGreen 4 2 3 2 2" xfId="35252"/>
    <cellStyle name="AggGreen 4 2 3 3" xfId="7569"/>
    <cellStyle name="AggGreen 4 2 3 3 2" xfId="37763"/>
    <cellStyle name="AggGreen 4 2 3 4" xfId="11272"/>
    <cellStyle name="AggGreen 4 2 3 4 2" xfId="41466"/>
    <cellStyle name="AggGreen 4 2 3 5" xfId="18134"/>
    <cellStyle name="AggGreen 4 2 3 5 2" xfId="48328"/>
    <cellStyle name="AggGreen 4 2 3 6" xfId="21180"/>
    <cellStyle name="AggGreen 4 2 3 6 2" xfId="51374"/>
    <cellStyle name="AggGreen 4 2 3 7" xfId="25533"/>
    <cellStyle name="AggGreen 4 2 3 7 2" xfId="55720"/>
    <cellStyle name="AggGreen 4 2 3 8" xfId="28162"/>
    <cellStyle name="AggGreen 4 2 3 8 2" xfId="58349"/>
    <cellStyle name="AggGreen 4 2 3 9" xfId="29267"/>
    <cellStyle name="AggGreen 4 2 3 9 2" xfId="59454"/>
    <cellStyle name="AggGreen 4 2 4" xfId="1449"/>
    <cellStyle name="AggGreen 4 2 4 10" xfId="22661"/>
    <cellStyle name="AggGreen 4 2 4 10 2" xfId="52848"/>
    <cellStyle name="AggGreen 4 2 4 11" xfId="27966"/>
    <cellStyle name="AggGreen 4 2 4 11 2" xfId="58153"/>
    <cellStyle name="AggGreen 4 2 4 12" xfId="29280"/>
    <cellStyle name="AggGreen 4 2 4 12 2" xfId="59467"/>
    <cellStyle name="AggGreen 4 2 4 13" xfId="31399"/>
    <cellStyle name="AggGreen 4 2 4 2" xfId="3406"/>
    <cellStyle name="AggGreen 4 2 4 2 10" xfId="30770"/>
    <cellStyle name="AggGreen 4 2 4 2 10 2" xfId="60957"/>
    <cellStyle name="AggGreen 4 2 4 2 11" xfId="33611"/>
    <cellStyle name="AggGreen 4 2 4 2 2" xfId="6770"/>
    <cellStyle name="AggGreen 4 2 4 2 2 2" xfId="36964"/>
    <cellStyle name="AggGreen 4 2 4 2 3" xfId="8315"/>
    <cellStyle name="AggGreen 4 2 4 2 3 2" xfId="38509"/>
    <cellStyle name="AggGreen 4 2 4 2 4" xfId="12319"/>
    <cellStyle name="AggGreen 4 2 4 2 4 2" xfId="42513"/>
    <cellStyle name="AggGreen 4 2 4 2 5" xfId="14156"/>
    <cellStyle name="AggGreen 4 2 4 2 5 2" xfId="44350"/>
    <cellStyle name="AggGreen 4 2 4 2 6" xfId="16641"/>
    <cellStyle name="AggGreen 4 2 4 2 6 2" xfId="46835"/>
    <cellStyle name="AggGreen 4 2 4 2 7" xfId="19508"/>
    <cellStyle name="AggGreen 4 2 4 2 7 2" xfId="49702"/>
    <cellStyle name="AggGreen 4 2 4 2 8" xfId="23915"/>
    <cellStyle name="AggGreen 4 2 4 2 8 2" xfId="54102"/>
    <cellStyle name="AggGreen 4 2 4 2 9" xfId="28173"/>
    <cellStyle name="AggGreen 4 2 4 2 9 2" xfId="58360"/>
    <cellStyle name="AggGreen 4 2 4 3" xfId="4414"/>
    <cellStyle name="AggGreen 4 2 4 3 10" xfId="26740"/>
    <cellStyle name="AggGreen 4 2 4 3 10 2" xfId="56927"/>
    <cellStyle name="AggGreen 4 2 4 3 11" xfId="34613"/>
    <cellStyle name="AggGreen 4 2 4 3 2" xfId="7613"/>
    <cellStyle name="AggGreen 4 2 4 3 2 2" xfId="37807"/>
    <cellStyle name="AggGreen 4 2 4 3 3" xfId="9158"/>
    <cellStyle name="AggGreen 4 2 4 3 3 2" xfId="39352"/>
    <cellStyle name="AggGreen 4 2 4 3 4" xfId="11879"/>
    <cellStyle name="AggGreen 4 2 4 3 4 2" xfId="42073"/>
    <cellStyle name="AggGreen 4 2 4 3 5" xfId="12752"/>
    <cellStyle name="AggGreen 4 2 4 3 5 2" xfId="42946"/>
    <cellStyle name="AggGreen 4 2 4 3 6" xfId="17481"/>
    <cellStyle name="AggGreen 4 2 4 3 6 2" xfId="47675"/>
    <cellStyle name="AggGreen 4 2 4 3 7" xfId="20345"/>
    <cellStyle name="AggGreen 4 2 4 3 7 2" xfId="50539"/>
    <cellStyle name="AggGreen 4 2 4 3 8" xfId="24757"/>
    <cellStyle name="AggGreen 4 2 4 3 8 2" xfId="54944"/>
    <cellStyle name="AggGreen 4 2 4 3 9" xfId="25405"/>
    <cellStyle name="AggGreen 4 2 4 3 9 2" xfId="55592"/>
    <cellStyle name="AggGreen 4 2 4 4" xfId="5528"/>
    <cellStyle name="AggGreen 4 2 4 4 2" xfId="35724"/>
    <cellStyle name="AggGreen 4 2 4 5" xfId="5990"/>
    <cellStyle name="AggGreen 4 2 4 5 2" xfId="36186"/>
    <cellStyle name="AggGreen 4 2 4 6" xfId="7931"/>
    <cellStyle name="AggGreen 4 2 4 6 2" xfId="38125"/>
    <cellStyle name="AggGreen 4 2 4 7" xfId="13966"/>
    <cellStyle name="AggGreen 4 2 4 7 2" xfId="44160"/>
    <cellStyle name="AggGreen 4 2 4 8" xfId="15545"/>
    <cellStyle name="AggGreen 4 2 4 8 2" xfId="45739"/>
    <cellStyle name="AggGreen 4 2 4 9" xfId="18426"/>
    <cellStyle name="AggGreen 4 2 4 9 2" xfId="48620"/>
    <cellStyle name="AggGreen 4 3" xfId="409"/>
    <cellStyle name="AggGreen 4 3 2" xfId="410"/>
    <cellStyle name="AggGreen 4 3 2 2" xfId="1142"/>
    <cellStyle name="AggGreen 4 3 2 2 10" xfId="31983"/>
    <cellStyle name="AggGreen 4 3 2 2 2" xfId="5052"/>
    <cellStyle name="AggGreen 4 3 2 2 2 2" xfId="35251"/>
    <cellStyle name="AggGreen 4 3 2 2 3" xfId="2371"/>
    <cellStyle name="AggGreen 4 3 2 2 3 2" xfId="32576"/>
    <cellStyle name="AggGreen 4 3 2 2 4" xfId="13341"/>
    <cellStyle name="AggGreen 4 3 2 2 4 2" xfId="43535"/>
    <cellStyle name="AggGreen 4 3 2 2 5" xfId="18137"/>
    <cellStyle name="AggGreen 4 3 2 2 5 2" xfId="48331"/>
    <cellStyle name="AggGreen 4 3 2 2 6" xfId="21183"/>
    <cellStyle name="AggGreen 4 3 2 2 6 2" xfId="51377"/>
    <cellStyle name="AggGreen 4 3 2 2 7" xfId="25536"/>
    <cellStyle name="AggGreen 4 3 2 2 7 2" xfId="55723"/>
    <cellStyle name="AggGreen 4 3 2 2 8" xfId="29330"/>
    <cellStyle name="AggGreen 4 3 2 2 8 2" xfId="59517"/>
    <cellStyle name="AggGreen 4 3 2 2 9" xfId="29358"/>
    <cellStyle name="AggGreen 4 3 2 2 9 2" xfId="59545"/>
    <cellStyle name="AggGreen 4 3 2 3" xfId="1452"/>
    <cellStyle name="AggGreen 4 3 2 3 10" xfId="22664"/>
    <cellStyle name="AggGreen 4 3 2 3 10 2" xfId="52851"/>
    <cellStyle name="AggGreen 4 3 2 3 11" xfId="21889"/>
    <cellStyle name="AggGreen 4 3 2 3 11 2" xfId="52076"/>
    <cellStyle name="AggGreen 4 3 2 3 12" xfId="29036"/>
    <cellStyle name="AggGreen 4 3 2 3 12 2" xfId="59223"/>
    <cellStyle name="AggGreen 4 3 2 3 13" xfId="31402"/>
    <cellStyle name="AggGreen 4 3 2 3 2" xfId="3409"/>
    <cellStyle name="AggGreen 4 3 2 3 2 10" xfId="30425"/>
    <cellStyle name="AggGreen 4 3 2 3 2 10 2" xfId="60612"/>
    <cellStyle name="AggGreen 4 3 2 3 2 11" xfId="33614"/>
    <cellStyle name="AggGreen 4 3 2 3 2 2" xfId="6773"/>
    <cellStyle name="AggGreen 4 3 2 3 2 2 2" xfId="36967"/>
    <cellStyle name="AggGreen 4 3 2 3 2 3" xfId="8318"/>
    <cellStyle name="AggGreen 4 3 2 3 2 3 2" xfId="38512"/>
    <cellStyle name="AggGreen 4 3 2 3 2 4" xfId="11463"/>
    <cellStyle name="AggGreen 4 3 2 3 2 4 2" xfId="41657"/>
    <cellStyle name="AggGreen 4 3 2 3 2 5" xfId="13221"/>
    <cellStyle name="AggGreen 4 3 2 3 2 5 2" xfId="43415"/>
    <cellStyle name="AggGreen 4 3 2 3 2 6" xfId="16644"/>
    <cellStyle name="AggGreen 4 3 2 3 2 6 2" xfId="46838"/>
    <cellStyle name="AggGreen 4 3 2 3 2 7" xfId="19511"/>
    <cellStyle name="AggGreen 4 3 2 3 2 7 2" xfId="49705"/>
    <cellStyle name="AggGreen 4 3 2 3 2 8" xfId="23918"/>
    <cellStyle name="AggGreen 4 3 2 3 2 8 2" xfId="54105"/>
    <cellStyle name="AggGreen 4 3 2 3 2 9" xfId="26807"/>
    <cellStyle name="AggGreen 4 3 2 3 2 9 2" xfId="56994"/>
    <cellStyle name="AggGreen 4 3 2 3 3" xfId="4417"/>
    <cellStyle name="AggGreen 4 3 2 3 3 10" xfId="28999"/>
    <cellStyle name="AggGreen 4 3 2 3 3 10 2" xfId="59186"/>
    <cellStyle name="AggGreen 4 3 2 3 3 11" xfId="34616"/>
    <cellStyle name="AggGreen 4 3 2 3 3 2" xfId="7616"/>
    <cellStyle name="AggGreen 4 3 2 3 3 2 2" xfId="37810"/>
    <cellStyle name="AggGreen 4 3 2 3 3 3" xfId="9161"/>
    <cellStyle name="AggGreen 4 3 2 3 3 3 2" xfId="39355"/>
    <cellStyle name="AggGreen 4 3 2 3 3 4" xfId="5429"/>
    <cellStyle name="AggGreen 4 3 2 3 3 4 2" xfId="35628"/>
    <cellStyle name="AggGreen 4 3 2 3 3 5" xfId="14659"/>
    <cellStyle name="AggGreen 4 3 2 3 3 5 2" xfId="44853"/>
    <cellStyle name="AggGreen 4 3 2 3 3 6" xfId="17484"/>
    <cellStyle name="AggGreen 4 3 2 3 3 6 2" xfId="47678"/>
    <cellStyle name="AggGreen 4 3 2 3 3 7" xfId="20348"/>
    <cellStyle name="AggGreen 4 3 2 3 3 7 2" xfId="50542"/>
    <cellStyle name="AggGreen 4 3 2 3 3 8" xfId="24760"/>
    <cellStyle name="AggGreen 4 3 2 3 3 8 2" xfId="54947"/>
    <cellStyle name="AggGreen 4 3 2 3 3 9" xfId="26743"/>
    <cellStyle name="AggGreen 4 3 2 3 3 9 2" xfId="56930"/>
    <cellStyle name="AggGreen 4 3 2 3 4" xfId="5531"/>
    <cellStyle name="AggGreen 4 3 2 3 4 2" xfId="35727"/>
    <cellStyle name="AggGreen 4 3 2 3 5" xfId="5372"/>
    <cellStyle name="AggGreen 4 3 2 3 5 2" xfId="35571"/>
    <cellStyle name="AggGreen 4 3 2 3 6" xfId="6460"/>
    <cellStyle name="AggGreen 4 3 2 3 6 2" xfId="36654"/>
    <cellStyle name="AggGreen 4 3 2 3 7" xfId="12975"/>
    <cellStyle name="AggGreen 4 3 2 3 7 2" xfId="43169"/>
    <cellStyle name="AggGreen 4 3 2 3 8" xfId="15548"/>
    <cellStyle name="AggGreen 4 3 2 3 8 2" xfId="45742"/>
    <cellStyle name="AggGreen 4 3 2 3 9" xfId="18429"/>
    <cellStyle name="AggGreen 4 3 2 3 9 2" xfId="48623"/>
    <cellStyle name="AggGreen 4 3 3" xfId="1141"/>
    <cellStyle name="AggGreen 4 3 3 10" xfId="31982"/>
    <cellStyle name="AggGreen 4 3 3 2" xfId="10701"/>
    <cellStyle name="AggGreen 4 3 3 2 2" xfId="40895"/>
    <cellStyle name="AggGreen 4 3 3 3" xfId="9766"/>
    <cellStyle name="AggGreen 4 3 3 3 2" xfId="39960"/>
    <cellStyle name="AggGreen 4 3 3 4" xfId="10553"/>
    <cellStyle name="AggGreen 4 3 3 4 2" xfId="40747"/>
    <cellStyle name="AggGreen 4 3 3 5" xfId="18136"/>
    <cellStyle name="AggGreen 4 3 3 5 2" xfId="48330"/>
    <cellStyle name="AggGreen 4 3 3 6" xfId="21182"/>
    <cellStyle name="AggGreen 4 3 3 6 2" xfId="51376"/>
    <cellStyle name="AggGreen 4 3 3 7" xfId="25535"/>
    <cellStyle name="AggGreen 4 3 3 7 2" xfId="55722"/>
    <cellStyle name="AggGreen 4 3 3 8" xfId="29327"/>
    <cellStyle name="AggGreen 4 3 3 8 2" xfId="59514"/>
    <cellStyle name="AggGreen 4 3 3 9" xfId="29300"/>
    <cellStyle name="AggGreen 4 3 3 9 2" xfId="59487"/>
    <cellStyle name="AggGreen 4 3 4" xfId="1451"/>
    <cellStyle name="AggGreen 4 3 4 10" xfId="22663"/>
    <cellStyle name="AggGreen 4 3 4 10 2" xfId="52850"/>
    <cellStyle name="AggGreen 4 3 4 11" xfId="28037"/>
    <cellStyle name="AggGreen 4 3 4 11 2" xfId="58224"/>
    <cellStyle name="AggGreen 4 3 4 12" xfId="29933"/>
    <cellStyle name="AggGreen 4 3 4 12 2" xfId="60120"/>
    <cellStyle name="AggGreen 4 3 4 13" xfId="31401"/>
    <cellStyle name="AggGreen 4 3 4 2" xfId="3408"/>
    <cellStyle name="AggGreen 4 3 4 2 10" xfId="30094"/>
    <cellStyle name="AggGreen 4 3 4 2 10 2" xfId="60281"/>
    <cellStyle name="AggGreen 4 3 4 2 11" xfId="33613"/>
    <cellStyle name="AggGreen 4 3 4 2 2" xfId="6772"/>
    <cellStyle name="AggGreen 4 3 4 2 2 2" xfId="36966"/>
    <cellStyle name="AggGreen 4 3 4 2 3" xfId="8317"/>
    <cellStyle name="AggGreen 4 3 4 2 3 2" xfId="38511"/>
    <cellStyle name="AggGreen 4 3 4 2 4" xfId="5746"/>
    <cellStyle name="AggGreen 4 3 4 2 4 2" xfId="35942"/>
    <cellStyle name="AggGreen 4 3 4 2 5" xfId="14410"/>
    <cellStyle name="AggGreen 4 3 4 2 5 2" xfId="44604"/>
    <cellStyle name="AggGreen 4 3 4 2 6" xfId="16643"/>
    <cellStyle name="AggGreen 4 3 4 2 6 2" xfId="46837"/>
    <cellStyle name="AggGreen 4 3 4 2 7" xfId="19510"/>
    <cellStyle name="AggGreen 4 3 4 2 7 2" xfId="49704"/>
    <cellStyle name="AggGreen 4 3 4 2 8" xfId="23917"/>
    <cellStyle name="AggGreen 4 3 4 2 8 2" xfId="54104"/>
    <cellStyle name="AggGreen 4 3 4 2 9" xfId="21982"/>
    <cellStyle name="AggGreen 4 3 4 2 9 2" xfId="52169"/>
    <cellStyle name="AggGreen 4 3 4 3" xfId="4416"/>
    <cellStyle name="AggGreen 4 3 4 3 10" xfId="30872"/>
    <cellStyle name="AggGreen 4 3 4 3 10 2" xfId="61059"/>
    <cellStyle name="AggGreen 4 3 4 3 11" xfId="34615"/>
    <cellStyle name="AggGreen 4 3 4 3 2" xfId="7615"/>
    <cellStyle name="AggGreen 4 3 4 3 2 2" xfId="37809"/>
    <cellStyle name="AggGreen 4 3 4 3 3" xfId="9160"/>
    <cellStyle name="AggGreen 4 3 4 3 3 2" xfId="39354"/>
    <cellStyle name="AggGreen 4 3 4 3 4" xfId="10784"/>
    <cellStyle name="AggGreen 4 3 4 3 4 2" xfId="40978"/>
    <cellStyle name="AggGreen 4 3 4 3 5" xfId="13893"/>
    <cellStyle name="AggGreen 4 3 4 3 5 2" xfId="44087"/>
    <cellStyle name="AggGreen 4 3 4 3 6" xfId="17483"/>
    <cellStyle name="AggGreen 4 3 4 3 6 2" xfId="47677"/>
    <cellStyle name="AggGreen 4 3 4 3 7" xfId="20347"/>
    <cellStyle name="AggGreen 4 3 4 3 7 2" xfId="50541"/>
    <cellStyle name="AggGreen 4 3 4 3 8" xfId="24759"/>
    <cellStyle name="AggGreen 4 3 4 3 8 2" xfId="54946"/>
    <cellStyle name="AggGreen 4 3 4 3 9" xfId="27222"/>
    <cellStyle name="AggGreen 4 3 4 3 9 2" xfId="57409"/>
    <cellStyle name="AggGreen 4 3 4 4" xfId="5530"/>
    <cellStyle name="AggGreen 4 3 4 4 2" xfId="35726"/>
    <cellStyle name="AggGreen 4 3 4 5" xfId="5835"/>
    <cellStyle name="AggGreen 4 3 4 5 2" xfId="36031"/>
    <cellStyle name="AggGreen 4 3 4 6" xfId="10741"/>
    <cellStyle name="AggGreen 4 3 4 6 2" xfId="40935"/>
    <cellStyle name="AggGreen 4 3 4 7" xfId="13438"/>
    <cellStyle name="AggGreen 4 3 4 7 2" xfId="43632"/>
    <cellStyle name="AggGreen 4 3 4 8" xfId="15547"/>
    <cellStyle name="AggGreen 4 3 4 8 2" xfId="45741"/>
    <cellStyle name="AggGreen 4 3 4 9" xfId="18428"/>
    <cellStyle name="AggGreen 4 3 4 9 2" xfId="48622"/>
    <cellStyle name="AggGreen 4 4" xfId="411"/>
    <cellStyle name="AggGreen 4 4 2" xfId="412"/>
    <cellStyle name="AggGreen 4 4 2 2" xfId="1144"/>
    <cellStyle name="AggGreen 4 4 2 2 10" xfId="31985"/>
    <cellStyle name="AggGreen 4 4 2 2 2" xfId="10700"/>
    <cellStyle name="AggGreen 4 4 2 2 2 2" xfId="40894"/>
    <cellStyle name="AggGreen 4 4 2 2 3" xfId="11006"/>
    <cellStyle name="AggGreen 4 4 2 2 3 2" xfId="41200"/>
    <cellStyle name="AggGreen 4 4 2 2 4" xfId="7733"/>
    <cellStyle name="AggGreen 4 4 2 2 4 2" xfId="37927"/>
    <cellStyle name="AggGreen 4 4 2 2 5" xfId="18139"/>
    <cellStyle name="AggGreen 4 4 2 2 5 2" xfId="48333"/>
    <cellStyle name="AggGreen 4 4 2 2 6" xfId="21185"/>
    <cellStyle name="AggGreen 4 4 2 2 6 2" xfId="51379"/>
    <cellStyle name="AggGreen 4 4 2 2 7" xfId="25538"/>
    <cellStyle name="AggGreen 4 4 2 2 7 2" xfId="55725"/>
    <cellStyle name="AggGreen 4 4 2 2 8" xfId="29328"/>
    <cellStyle name="AggGreen 4 4 2 2 8 2" xfId="59515"/>
    <cellStyle name="AggGreen 4 4 2 2 9" xfId="30715"/>
    <cellStyle name="AggGreen 4 4 2 2 9 2" xfId="60902"/>
    <cellStyle name="AggGreen 4 4 2 3" xfId="1454"/>
    <cellStyle name="AggGreen 4 4 2 3 10" xfId="22666"/>
    <cellStyle name="AggGreen 4 4 2 3 10 2" xfId="52853"/>
    <cellStyle name="AggGreen 4 4 2 3 11" xfId="26366"/>
    <cellStyle name="AggGreen 4 4 2 3 11 2" xfId="56553"/>
    <cellStyle name="AggGreen 4 4 2 3 12" xfId="30882"/>
    <cellStyle name="AggGreen 4 4 2 3 12 2" xfId="61069"/>
    <cellStyle name="AggGreen 4 4 2 3 13" xfId="31404"/>
    <cellStyle name="AggGreen 4 4 2 3 2" xfId="3411"/>
    <cellStyle name="AggGreen 4 4 2 3 2 10" xfId="30477"/>
    <cellStyle name="AggGreen 4 4 2 3 2 10 2" xfId="60664"/>
    <cellStyle name="AggGreen 4 4 2 3 2 11" xfId="33616"/>
    <cellStyle name="AggGreen 4 4 2 3 2 2" xfId="6775"/>
    <cellStyle name="AggGreen 4 4 2 3 2 2 2" xfId="36969"/>
    <cellStyle name="AggGreen 4 4 2 3 2 3" xfId="8320"/>
    <cellStyle name="AggGreen 4 4 2 3 2 3 2" xfId="38514"/>
    <cellStyle name="AggGreen 4 4 2 3 2 4" xfId="12549"/>
    <cellStyle name="AggGreen 4 4 2 3 2 4 2" xfId="42743"/>
    <cellStyle name="AggGreen 4 4 2 3 2 5" xfId="8154"/>
    <cellStyle name="AggGreen 4 4 2 3 2 5 2" xfId="38348"/>
    <cellStyle name="AggGreen 4 4 2 3 2 6" xfId="16646"/>
    <cellStyle name="AggGreen 4 4 2 3 2 6 2" xfId="46840"/>
    <cellStyle name="AggGreen 4 4 2 3 2 7" xfId="19513"/>
    <cellStyle name="AggGreen 4 4 2 3 2 7 2" xfId="49707"/>
    <cellStyle name="AggGreen 4 4 2 3 2 8" xfId="23920"/>
    <cellStyle name="AggGreen 4 4 2 3 2 8 2" xfId="54107"/>
    <cellStyle name="AggGreen 4 4 2 3 2 9" xfId="21775"/>
    <cellStyle name="AggGreen 4 4 2 3 2 9 2" xfId="51962"/>
    <cellStyle name="AggGreen 4 4 2 3 3" xfId="4419"/>
    <cellStyle name="AggGreen 4 4 2 3 3 10" xfId="30725"/>
    <cellStyle name="AggGreen 4 4 2 3 3 10 2" xfId="60912"/>
    <cellStyle name="AggGreen 4 4 2 3 3 11" xfId="34618"/>
    <cellStyle name="AggGreen 4 4 2 3 3 2" xfId="7618"/>
    <cellStyle name="AggGreen 4 4 2 3 3 2 2" xfId="37812"/>
    <cellStyle name="AggGreen 4 4 2 3 3 3" xfId="9163"/>
    <cellStyle name="AggGreen 4 4 2 3 3 3 2" xfId="39357"/>
    <cellStyle name="AggGreen 4 4 2 3 3 4" xfId="10238"/>
    <cellStyle name="AggGreen 4 4 2 3 3 4 2" xfId="40432"/>
    <cellStyle name="AggGreen 4 4 2 3 3 5" xfId="11706"/>
    <cellStyle name="AggGreen 4 4 2 3 3 5 2" xfId="41900"/>
    <cellStyle name="AggGreen 4 4 2 3 3 6" xfId="17486"/>
    <cellStyle name="AggGreen 4 4 2 3 3 6 2" xfId="47680"/>
    <cellStyle name="AggGreen 4 4 2 3 3 7" xfId="20350"/>
    <cellStyle name="AggGreen 4 4 2 3 3 7 2" xfId="50544"/>
    <cellStyle name="AggGreen 4 4 2 3 3 8" xfId="24762"/>
    <cellStyle name="AggGreen 4 4 2 3 3 8 2" xfId="54949"/>
    <cellStyle name="AggGreen 4 4 2 3 3 9" xfId="26984"/>
    <cellStyle name="AggGreen 4 4 2 3 3 9 2" xfId="57171"/>
    <cellStyle name="AggGreen 4 4 2 3 4" xfId="5533"/>
    <cellStyle name="AggGreen 4 4 2 3 4 2" xfId="35729"/>
    <cellStyle name="AggGreen 4 4 2 3 5" xfId="4113"/>
    <cellStyle name="AggGreen 4 4 2 3 5 2" xfId="34312"/>
    <cellStyle name="AggGreen 4 4 2 3 6" xfId="11032"/>
    <cellStyle name="AggGreen 4 4 2 3 6 2" xfId="41226"/>
    <cellStyle name="AggGreen 4 4 2 3 7" xfId="12717"/>
    <cellStyle name="AggGreen 4 4 2 3 7 2" xfId="42911"/>
    <cellStyle name="AggGreen 4 4 2 3 8" xfId="15550"/>
    <cellStyle name="AggGreen 4 4 2 3 8 2" xfId="45744"/>
    <cellStyle name="AggGreen 4 4 2 3 9" xfId="18431"/>
    <cellStyle name="AggGreen 4 4 2 3 9 2" xfId="48625"/>
    <cellStyle name="AggGreen 4 4 3" xfId="1143"/>
    <cellStyle name="AggGreen 4 4 3 10" xfId="31984"/>
    <cellStyle name="AggGreen 4 4 3 2" xfId="10699"/>
    <cellStyle name="AggGreen 4 4 3 2 2" xfId="40893"/>
    <cellStyle name="AggGreen 4 4 3 3" xfId="10308"/>
    <cellStyle name="AggGreen 4 4 3 3 2" xfId="40502"/>
    <cellStyle name="AggGreen 4 4 3 4" xfId="13632"/>
    <cellStyle name="AggGreen 4 4 3 4 2" xfId="43826"/>
    <cellStyle name="AggGreen 4 4 3 5" xfId="18138"/>
    <cellStyle name="AggGreen 4 4 3 5 2" xfId="48332"/>
    <cellStyle name="AggGreen 4 4 3 6" xfId="21184"/>
    <cellStyle name="AggGreen 4 4 3 6 2" xfId="51378"/>
    <cellStyle name="AggGreen 4 4 3 7" xfId="25537"/>
    <cellStyle name="AggGreen 4 4 3 7 2" xfId="55724"/>
    <cellStyle name="AggGreen 4 4 3 8" xfId="27041"/>
    <cellStyle name="AggGreen 4 4 3 8 2" xfId="57228"/>
    <cellStyle name="AggGreen 4 4 3 9" xfId="29515"/>
    <cellStyle name="AggGreen 4 4 3 9 2" xfId="59702"/>
    <cellStyle name="AggGreen 4 4 4" xfId="1453"/>
    <cellStyle name="AggGreen 4 4 4 10" xfId="22665"/>
    <cellStyle name="AggGreen 4 4 4 10 2" xfId="52852"/>
    <cellStyle name="AggGreen 4 4 4 11" xfId="26473"/>
    <cellStyle name="AggGreen 4 4 4 11 2" xfId="56660"/>
    <cellStyle name="AggGreen 4 4 4 12" xfId="29793"/>
    <cellStyle name="AggGreen 4 4 4 12 2" xfId="59980"/>
    <cellStyle name="AggGreen 4 4 4 13" xfId="31403"/>
    <cellStyle name="AggGreen 4 4 4 2" xfId="3410"/>
    <cellStyle name="AggGreen 4 4 4 2 10" xfId="29275"/>
    <cellStyle name="AggGreen 4 4 4 2 10 2" xfId="59462"/>
    <cellStyle name="AggGreen 4 4 4 2 11" xfId="33615"/>
    <cellStyle name="AggGreen 4 4 4 2 2" xfId="6774"/>
    <cellStyle name="AggGreen 4 4 4 2 2 2" xfId="36968"/>
    <cellStyle name="AggGreen 4 4 4 2 3" xfId="8319"/>
    <cellStyle name="AggGreen 4 4 4 2 3 2" xfId="38513"/>
    <cellStyle name="AggGreen 4 4 4 2 4" xfId="12673"/>
    <cellStyle name="AggGreen 4 4 4 2 4 2" xfId="42867"/>
    <cellStyle name="AggGreen 4 4 4 2 5" xfId="13209"/>
    <cellStyle name="AggGreen 4 4 4 2 5 2" xfId="43403"/>
    <cellStyle name="AggGreen 4 4 4 2 6" xfId="16645"/>
    <cellStyle name="AggGreen 4 4 4 2 6 2" xfId="46839"/>
    <cellStyle name="AggGreen 4 4 4 2 7" xfId="19512"/>
    <cellStyle name="AggGreen 4 4 4 2 7 2" xfId="49706"/>
    <cellStyle name="AggGreen 4 4 4 2 8" xfId="23919"/>
    <cellStyle name="AggGreen 4 4 4 2 8 2" xfId="54106"/>
    <cellStyle name="AggGreen 4 4 4 2 9" xfId="25921"/>
    <cellStyle name="AggGreen 4 4 4 2 9 2" xfId="56108"/>
    <cellStyle name="AggGreen 4 4 4 3" xfId="4418"/>
    <cellStyle name="AggGreen 4 4 4 3 10" xfId="29742"/>
    <cellStyle name="AggGreen 4 4 4 3 10 2" xfId="59929"/>
    <cellStyle name="AggGreen 4 4 4 3 11" xfId="34617"/>
    <cellStyle name="AggGreen 4 4 4 3 2" xfId="7617"/>
    <cellStyle name="AggGreen 4 4 4 3 2 2" xfId="37811"/>
    <cellStyle name="AggGreen 4 4 4 3 3" xfId="9162"/>
    <cellStyle name="AggGreen 4 4 4 3 3 2" xfId="39356"/>
    <cellStyle name="AggGreen 4 4 4 3 4" xfId="5501"/>
    <cellStyle name="AggGreen 4 4 4 3 4 2" xfId="35697"/>
    <cellStyle name="AggGreen 4 4 4 3 5" xfId="10026"/>
    <cellStyle name="AggGreen 4 4 4 3 5 2" xfId="40220"/>
    <cellStyle name="AggGreen 4 4 4 3 6" xfId="17485"/>
    <cellStyle name="AggGreen 4 4 4 3 6 2" xfId="47679"/>
    <cellStyle name="AggGreen 4 4 4 3 7" xfId="20349"/>
    <cellStyle name="AggGreen 4 4 4 3 7 2" xfId="50543"/>
    <cellStyle name="AggGreen 4 4 4 3 8" xfId="24761"/>
    <cellStyle name="AggGreen 4 4 4 3 8 2" xfId="54948"/>
    <cellStyle name="AggGreen 4 4 4 3 9" xfId="26377"/>
    <cellStyle name="AggGreen 4 4 4 3 9 2" xfId="56564"/>
    <cellStyle name="AggGreen 4 4 4 4" xfId="5532"/>
    <cellStyle name="AggGreen 4 4 4 4 2" xfId="35728"/>
    <cellStyle name="AggGreen 4 4 4 5" xfId="2071"/>
    <cellStyle name="AggGreen 4 4 4 5 2" xfId="32290"/>
    <cellStyle name="AggGreen 4 4 4 6" xfId="2307"/>
    <cellStyle name="AggGreen 4 4 4 6 2" xfId="32514"/>
    <cellStyle name="AggGreen 4 4 4 7" xfId="14083"/>
    <cellStyle name="AggGreen 4 4 4 7 2" xfId="44277"/>
    <cellStyle name="AggGreen 4 4 4 8" xfId="15549"/>
    <cellStyle name="AggGreen 4 4 4 8 2" xfId="45743"/>
    <cellStyle name="AggGreen 4 4 4 9" xfId="18430"/>
    <cellStyle name="AggGreen 4 4 4 9 2" xfId="48624"/>
    <cellStyle name="AggGreen 4 5" xfId="1138"/>
    <cellStyle name="AggGreen 4 5 10" xfId="31979"/>
    <cellStyle name="AggGreen 4 5 2" xfId="5170"/>
    <cellStyle name="AggGreen 4 5 2 2" xfId="35369"/>
    <cellStyle name="AggGreen 4 5 3" xfId="11424"/>
    <cellStyle name="AggGreen 4 5 3 2" xfId="41618"/>
    <cellStyle name="AggGreen 4 5 4" xfId="9755"/>
    <cellStyle name="AggGreen 4 5 4 2" xfId="39949"/>
    <cellStyle name="AggGreen 4 5 5" xfId="18133"/>
    <cellStyle name="AggGreen 4 5 5 2" xfId="48327"/>
    <cellStyle name="AggGreen 4 5 6" xfId="21179"/>
    <cellStyle name="AggGreen 4 5 6 2" xfId="51373"/>
    <cellStyle name="AggGreen 4 5 7" xfId="25532"/>
    <cellStyle name="AggGreen 4 5 7 2" xfId="55719"/>
    <cellStyle name="AggGreen 4 5 8" xfId="29332"/>
    <cellStyle name="AggGreen 4 5 8 2" xfId="59519"/>
    <cellStyle name="AggGreen 4 5 9" xfId="28835"/>
    <cellStyle name="AggGreen 4 5 9 2" xfId="59022"/>
    <cellStyle name="AggGreen 4 6" xfId="1448"/>
    <cellStyle name="AggGreen 4 6 10" xfId="22660"/>
    <cellStyle name="AggGreen 4 6 10 2" xfId="52847"/>
    <cellStyle name="AggGreen 4 6 11" xfId="27183"/>
    <cellStyle name="AggGreen 4 6 11 2" xfId="57370"/>
    <cellStyle name="AggGreen 4 6 12" xfId="26456"/>
    <cellStyle name="AggGreen 4 6 12 2" xfId="56643"/>
    <cellStyle name="AggGreen 4 6 13" xfId="31398"/>
    <cellStyle name="AggGreen 4 6 2" xfId="3405"/>
    <cellStyle name="AggGreen 4 6 2 10" xfId="30185"/>
    <cellStyle name="AggGreen 4 6 2 10 2" xfId="60372"/>
    <cellStyle name="AggGreen 4 6 2 11" xfId="33610"/>
    <cellStyle name="AggGreen 4 6 2 2" xfId="6769"/>
    <cellStyle name="AggGreen 4 6 2 2 2" xfId="36963"/>
    <cellStyle name="AggGreen 4 6 2 3" xfId="8314"/>
    <cellStyle name="AggGreen 4 6 2 3 2" xfId="38508"/>
    <cellStyle name="AggGreen 4 6 2 4" xfId="8117"/>
    <cellStyle name="AggGreen 4 6 2 4 2" xfId="38311"/>
    <cellStyle name="AggGreen 4 6 2 5" xfId="14573"/>
    <cellStyle name="AggGreen 4 6 2 5 2" xfId="44767"/>
    <cellStyle name="AggGreen 4 6 2 6" xfId="16640"/>
    <cellStyle name="AggGreen 4 6 2 6 2" xfId="46834"/>
    <cellStyle name="AggGreen 4 6 2 7" xfId="19507"/>
    <cellStyle name="AggGreen 4 6 2 7 2" xfId="49701"/>
    <cellStyle name="AggGreen 4 6 2 8" xfId="23914"/>
    <cellStyle name="AggGreen 4 6 2 8 2" xfId="54101"/>
    <cellStyle name="AggGreen 4 6 2 9" xfId="27954"/>
    <cellStyle name="AggGreen 4 6 2 9 2" xfId="58141"/>
    <cellStyle name="AggGreen 4 6 3" xfId="4413"/>
    <cellStyle name="AggGreen 4 6 3 10" xfId="29649"/>
    <cellStyle name="AggGreen 4 6 3 10 2" xfId="59836"/>
    <cellStyle name="AggGreen 4 6 3 11" xfId="34612"/>
    <cellStyle name="AggGreen 4 6 3 2" xfId="7612"/>
    <cellStyle name="AggGreen 4 6 3 2 2" xfId="37806"/>
    <cellStyle name="AggGreen 4 6 3 3" xfId="9157"/>
    <cellStyle name="AggGreen 4 6 3 3 2" xfId="39351"/>
    <cellStyle name="AggGreen 4 6 3 4" xfId="11131"/>
    <cellStyle name="AggGreen 4 6 3 4 2" xfId="41325"/>
    <cellStyle name="AggGreen 4 6 3 5" xfId="10188"/>
    <cellStyle name="AggGreen 4 6 3 5 2" xfId="40382"/>
    <cellStyle name="AggGreen 4 6 3 6" xfId="17480"/>
    <cellStyle name="AggGreen 4 6 3 6 2" xfId="47674"/>
    <cellStyle name="AggGreen 4 6 3 7" xfId="20344"/>
    <cellStyle name="AggGreen 4 6 3 7 2" xfId="50538"/>
    <cellStyle name="AggGreen 4 6 3 8" xfId="24756"/>
    <cellStyle name="AggGreen 4 6 3 8 2" xfId="54943"/>
    <cellStyle name="AggGreen 4 6 3 9" xfId="25404"/>
    <cellStyle name="AggGreen 4 6 3 9 2" xfId="55591"/>
    <cellStyle name="AggGreen 4 6 4" xfId="5527"/>
    <cellStyle name="AggGreen 4 6 4 2" xfId="35723"/>
    <cellStyle name="AggGreen 4 6 5" xfId="8080"/>
    <cellStyle name="AggGreen 4 6 5 2" xfId="38274"/>
    <cellStyle name="AggGreen 4 6 6" xfId="12008"/>
    <cellStyle name="AggGreen 4 6 6 2" xfId="42202"/>
    <cellStyle name="AggGreen 4 6 7" xfId="15267"/>
    <cellStyle name="AggGreen 4 6 7 2" xfId="45461"/>
    <cellStyle name="AggGreen 4 6 8" xfId="15544"/>
    <cellStyle name="AggGreen 4 6 8 2" xfId="45738"/>
    <cellStyle name="AggGreen 4 6 9" xfId="18425"/>
    <cellStyle name="AggGreen 4 6 9 2" xfId="48619"/>
    <cellStyle name="AggGreen 5" xfId="413"/>
    <cellStyle name="AggGreen 5 2" xfId="1145"/>
    <cellStyle name="AggGreen 5 2 10" xfId="31986"/>
    <cellStyle name="AggGreen 5 2 2" xfId="7806"/>
    <cellStyle name="AggGreen 5 2 2 2" xfId="38000"/>
    <cellStyle name="AggGreen 5 2 3" xfId="10425"/>
    <cellStyle name="AggGreen 5 2 3 2" xfId="40619"/>
    <cellStyle name="AggGreen 5 2 4" xfId="9886"/>
    <cellStyle name="AggGreen 5 2 4 2" xfId="40080"/>
    <cellStyle name="AggGreen 5 2 5" xfId="18140"/>
    <cellStyle name="AggGreen 5 2 5 2" xfId="48334"/>
    <cellStyle name="AggGreen 5 2 6" xfId="21186"/>
    <cellStyle name="AggGreen 5 2 6 2" xfId="51380"/>
    <cellStyle name="AggGreen 5 2 7" xfId="25539"/>
    <cellStyle name="AggGreen 5 2 7 2" xfId="55726"/>
    <cellStyle name="AggGreen 5 2 8" xfId="29329"/>
    <cellStyle name="AggGreen 5 2 8 2" xfId="59516"/>
    <cellStyle name="AggGreen 5 2 9" xfId="29452"/>
    <cellStyle name="AggGreen 5 2 9 2" xfId="59639"/>
    <cellStyle name="AggGreen 5 3" xfId="1455"/>
    <cellStyle name="AggGreen 5 3 10" xfId="22667"/>
    <cellStyle name="AggGreen 5 3 10 2" xfId="52854"/>
    <cellStyle name="AggGreen 5 3 11" xfId="27012"/>
    <cellStyle name="AggGreen 5 3 11 2" xfId="57199"/>
    <cellStyle name="AggGreen 5 3 12" xfId="22372"/>
    <cellStyle name="AggGreen 5 3 12 2" xfId="52559"/>
    <cellStyle name="AggGreen 5 3 13" xfId="31405"/>
    <cellStyle name="AggGreen 5 3 2" xfId="3412"/>
    <cellStyle name="AggGreen 5 3 2 10" xfId="28025"/>
    <cellStyle name="AggGreen 5 3 2 10 2" xfId="58212"/>
    <cellStyle name="AggGreen 5 3 2 11" xfId="33617"/>
    <cellStyle name="AggGreen 5 3 2 2" xfId="6776"/>
    <cellStyle name="AggGreen 5 3 2 2 2" xfId="36970"/>
    <cellStyle name="AggGreen 5 3 2 3" xfId="8321"/>
    <cellStyle name="AggGreen 5 3 2 3 2" xfId="38515"/>
    <cellStyle name="AggGreen 5 3 2 4" xfId="12418"/>
    <cellStyle name="AggGreen 5 3 2 4 2" xfId="42612"/>
    <cellStyle name="AggGreen 5 3 2 5" xfId="10580"/>
    <cellStyle name="AggGreen 5 3 2 5 2" xfId="40774"/>
    <cellStyle name="AggGreen 5 3 2 6" xfId="16647"/>
    <cellStyle name="AggGreen 5 3 2 6 2" xfId="46841"/>
    <cellStyle name="AggGreen 5 3 2 7" xfId="19514"/>
    <cellStyle name="AggGreen 5 3 2 7 2" xfId="49708"/>
    <cellStyle name="AggGreen 5 3 2 8" xfId="23921"/>
    <cellStyle name="AggGreen 5 3 2 8 2" xfId="54108"/>
    <cellStyle name="AggGreen 5 3 2 9" xfId="25656"/>
    <cellStyle name="AggGreen 5 3 2 9 2" xfId="55843"/>
    <cellStyle name="AggGreen 5 3 3" xfId="4420"/>
    <cellStyle name="AggGreen 5 3 3 10" xfId="30339"/>
    <cellStyle name="AggGreen 5 3 3 10 2" xfId="60526"/>
    <cellStyle name="AggGreen 5 3 3 11" xfId="34619"/>
    <cellStyle name="AggGreen 5 3 3 2" xfId="7619"/>
    <cellStyle name="AggGreen 5 3 3 2 2" xfId="37813"/>
    <cellStyle name="AggGreen 5 3 3 3" xfId="9164"/>
    <cellStyle name="AggGreen 5 3 3 3 2" xfId="39358"/>
    <cellStyle name="AggGreen 5 3 3 4" xfId="11537"/>
    <cellStyle name="AggGreen 5 3 3 4 2" xfId="41731"/>
    <cellStyle name="AggGreen 5 3 3 5" xfId="13673"/>
    <cellStyle name="AggGreen 5 3 3 5 2" xfId="43867"/>
    <cellStyle name="AggGreen 5 3 3 6" xfId="17487"/>
    <cellStyle name="AggGreen 5 3 3 6 2" xfId="47681"/>
    <cellStyle name="AggGreen 5 3 3 7" xfId="20351"/>
    <cellStyle name="AggGreen 5 3 3 7 2" xfId="50545"/>
    <cellStyle name="AggGreen 5 3 3 8" xfId="24763"/>
    <cellStyle name="AggGreen 5 3 3 8 2" xfId="54950"/>
    <cellStyle name="AggGreen 5 3 3 9" xfId="26779"/>
    <cellStyle name="AggGreen 5 3 3 9 2" xfId="56966"/>
    <cellStyle name="AggGreen 5 3 4" xfId="5534"/>
    <cellStyle name="AggGreen 5 3 4 2" xfId="35730"/>
    <cellStyle name="AggGreen 5 3 5" xfId="7743"/>
    <cellStyle name="AggGreen 5 3 5 2" xfId="37937"/>
    <cellStyle name="AggGreen 5 3 6" xfId="12072"/>
    <cellStyle name="AggGreen 5 3 6 2" xfId="42266"/>
    <cellStyle name="AggGreen 5 3 7" xfId="13668"/>
    <cellStyle name="AggGreen 5 3 7 2" xfId="43862"/>
    <cellStyle name="AggGreen 5 3 8" xfId="15551"/>
    <cellStyle name="AggGreen 5 3 8 2" xfId="45745"/>
    <cellStyle name="AggGreen 5 3 9" xfId="18432"/>
    <cellStyle name="AggGreen 5 3 9 2" xfId="48626"/>
    <cellStyle name="AggGreen 6" xfId="1121"/>
    <cellStyle name="AggGreen 6 10" xfId="31962"/>
    <cellStyle name="AggGreen 6 2" xfId="10707"/>
    <cellStyle name="AggGreen 6 2 2" xfId="40901"/>
    <cellStyle name="AggGreen 6 3" xfId="10469"/>
    <cellStyle name="AggGreen 6 3 2" xfId="40663"/>
    <cellStyle name="AggGreen 6 4" xfId="4977"/>
    <cellStyle name="AggGreen 6 4 2" xfId="35176"/>
    <cellStyle name="AggGreen 6 5" xfId="18116"/>
    <cellStyle name="AggGreen 6 5 2" xfId="48310"/>
    <cellStyle name="AggGreen 6 6" xfId="21162"/>
    <cellStyle name="AggGreen 6 6 2" xfId="51356"/>
    <cellStyle name="AggGreen 6 7" xfId="25515"/>
    <cellStyle name="AggGreen 6 7 2" xfId="55702"/>
    <cellStyle name="AggGreen 6 8" xfId="26833"/>
    <cellStyle name="AggGreen 6 8 2" xfId="57020"/>
    <cellStyle name="AggGreen 6 9" xfId="29254"/>
    <cellStyle name="AggGreen 6 9 2" xfId="59441"/>
    <cellStyle name="AggGreen 7" xfId="1431"/>
    <cellStyle name="AggGreen 7 10" xfId="22643"/>
    <cellStyle name="AggGreen 7 10 2" xfId="52830"/>
    <cellStyle name="AggGreen 7 11" xfId="27142"/>
    <cellStyle name="AggGreen 7 11 2" xfId="57329"/>
    <cellStyle name="AggGreen 7 12" xfId="30043"/>
    <cellStyle name="AggGreen 7 12 2" xfId="60230"/>
    <cellStyle name="AggGreen 7 13" xfId="31381"/>
    <cellStyle name="AggGreen 7 2" xfId="3388"/>
    <cellStyle name="AggGreen 7 2 10" xfId="30762"/>
    <cellStyle name="AggGreen 7 2 10 2" xfId="60949"/>
    <cellStyle name="AggGreen 7 2 11" xfId="33593"/>
    <cellStyle name="AggGreen 7 2 2" xfId="6752"/>
    <cellStyle name="AggGreen 7 2 2 2" xfId="36946"/>
    <cellStyle name="AggGreen 7 2 3" xfId="8297"/>
    <cellStyle name="AggGreen 7 2 3 2" xfId="38491"/>
    <cellStyle name="AggGreen 7 2 4" xfId="10332"/>
    <cellStyle name="AggGreen 7 2 4 2" xfId="40526"/>
    <cellStyle name="AggGreen 7 2 5" xfId="11270"/>
    <cellStyle name="AggGreen 7 2 5 2" xfId="41464"/>
    <cellStyle name="AggGreen 7 2 6" xfId="16623"/>
    <cellStyle name="AggGreen 7 2 6 2" xfId="46817"/>
    <cellStyle name="AggGreen 7 2 7" xfId="19490"/>
    <cellStyle name="AggGreen 7 2 7 2" xfId="49684"/>
    <cellStyle name="AggGreen 7 2 8" xfId="23897"/>
    <cellStyle name="AggGreen 7 2 8 2" xfId="54084"/>
    <cellStyle name="AggGreen 7 2 9" xfId="26869"/>
    <cellStyle name="AggGreen 7 2 9 2" xfId="57056"/>
    <cellStyle name="AggGreen 7 3" xfId="4396"/>
    <cellStyle name="AggGreen 7 3 10" xfId="29099"/>
    <cellStyle name="AggGreen 7 3 10 2" xfId="59286"/>
    <cellStyle name="AggGreen 7 3 11" xfId="34595"/>
    <cellStyle name="AggGreen 7 3 2" xfId="7595"/>
    <cellStyle name="AggGreen 7 3 2 2" xfId="37789"/>
    <cellStyle name="AggGreen 7 3 3" xfId="9140"/>
    <cellStyle name="AggGreen 7 3 3 2" xfId="39334"/>
    <cellStyle name="AggGreen 7 3 4" xfId="10512"/>
    <cellStyle name="AggGreen 7 3 4 2" xfId="40706"/>
    <cellStyle name="AggGreen 7 3 5" xfId="10483"/>
    <cellStyle name="AggGreen 7 3 5 2" xfId="40677"/>
    <cellStyle name="AggGreen 7 3 6" xfId="17463"/>
    <cellStyle name="AggGreen 7 3 6 2" xfId="47657"/>
    <cellStyle name="AggGreen 7 3 7" xfId="20327"/>
    <cellStyle name="AggGreen 7 3 7 2" xfId="50521"/>
    <cellStyle name="AggGreen 7 3 8" xfId="24739"/>
    <cellStyle name="AggGreen 7 3 8 2" xfId="54926"/>
    <cellStyle name="AggGreen 7 3 9" xfId="28232"/>
    <cellStyle name="AggGreen 7 3 9 2" xfId="58419"/>
    <cellStyle name="AggGreen 7 4" xfId="5510"/>
    <cellStyle name="AggGreen 7 4 2" xfId="35706"/>
    <cellStyle name="AggGreen 7 5" xfId="5652"/>
    <cellStyle name="AggGreen 7 5 2" xfId="35848"/>
    <cellStyle name="AggGreen 7 6" xfId="10163"/>
    <cellStyle name="AggGreen 7 6 2" xfId="40357"/>
    <cellStyle name="AggGreen 7 7" xfId="13074"/>
    <cellStyle name="AggGreen 7 7 2" xfId="43268"/>
    <cellStyle name="AggGreen 7 8" xfId="15527"/>
    <cellStyle name="AggGreen 7 8 2" xfId="45721"/>
    <cellStyle name="AggGreen 7 9" xfId="18408"/>
    <cellStyle name="AggGreen 7 9 2" xfId="48602"/>
    <cellStyle name="AggGreen_Bbdr" xfId="75"/>
    <cellStyle name="AggGreen12" xfId="76"/>
    <cellStyle name="AggGreen12 2" xfId="77"/>
    <cellStyle name="AggGreen12 2 2" xfId="414"/>
    <cellStyle name="AggGreen12 2 2 2" xfId="415"/>
    <cellStyle name="AggGreen12 2 2 2 2" xfId="416"/>
    <cellStyle name="AggGreen12 2 2 2 2 2" xfId="1150"/>
    <cellStyle name="AggGreen12 2 2 2 2 2 10" xfId="31991"/>
    <cellStyle name="AggGreen12 2 2 2 2 2 2" xfId="5744"/>
    <cellStyle name="AggGreen12 2 2 2 2 2 2 2" xfId="35940"/>
    <cellStyle name="AggGreen12 2 2 2 2 2 3" xfId="12320"/>
    <cellStyle name="AggGreen12 2 2 2 2 2 3 2" xfId="42514"/>
    <cellStyle name="AggGreen12 2 2 2 2 2 4" xfId="13715"/>
    <cellStyle name="AggGreen12 2 2 2 2 2 4 2" xfId="43909"/>
    <cellStyle name="AggGreen12 2 2 2 2 2 5" xfId="18145"/>
    <cellStyle name="AggGreen12 2 2 2 2 2 5 2" xfId="48339"/>
    <cellStyle name="AggGreen12 2 2 2 2 2 6" xfId="21191"/>
    <cellStyle name="AggGreen12 2 2 2 2 2 6 2" xfId="51385"/>
    <cellStyle name="AggGreen12 2 2 2 2 2 7" xfId="25544"/>
    <cellStyle name="AggGreen12 2 2 2 2 2 7 2" xfId="55731"/>
    <cellStyle name="AggGreen12 2 2 2 2 2 8" xfId="29326"/>
    <cellStyle name="AggGreen12 2 2 2 2 2 8 2" xfId="59513"/>
    <cellStyle name="AggGreen12 2 2 2 2 2 9" xfId="28946"/>
    <cellStyle name="AggGreen12 2 2 2 2 2 9 2" xfId="59133"/>
    <cellStyle name="AggGreen12 2 2 2 2 3" xfId="1460"/>
    <cellStyle name="AggGreen12 2 2 2 2 3 10" xfId="22672"/>
    <cellStyle name="AggGreen12 2 2 2 2 3 10 2" xfId="52859"/>
    <cellStyle name="AggGreen12 2 2 2 2 3 11" xfId="28264"/>
    <cellStyle name="AggGreen12 2 2 2 2 3 11 2" xfId="58451"/>
    <cellStyle name="AggGreen12 2 2 2 2 3 12" xfId="25998"/>
    <cellStyle name="AggGreen12 2 2 2 2 3 12 2" xfId="56185"/>
    <cellStyle name="AggGreen12 2 2 2 2 3 13" xfId="31410"/>
    <cellStyle name="AggGreen12 2 2 2 2 3 2" xfId="3417"/>
    <cellStyle name="AggGreen12 2 2 2 2 3 2 10" xfId="28805"/>
    <cellStyle name="AggGreen12 2 2 2 2 3 2 10 2" xfId="58992"/>
    <cellStyle name="AggGreen12 2 2 2 2 3 2 11" xfId="33622"/>
    <cellStyle name="AggGreen12 2 2 2 2 3 2 2" xfId="6781"/>
    <cellStyle name="AggGreen12 2 2 2 2 3 2 2 2" xfId="36975"/>
    <cellStyle name="AggGreen12 2 2 2 2 3 2 3" xfId="8326"/>
    <cellStyle name="AggGreen12 2 2 2 2 3 2 3 2" xfId="38520"/>
    <cellStyle name="AggGreen12 2 2 2 2 3 2 4" xfId="12156"/>
    <cellStyle name="AggGreen12 2 2 2 2 3 2 4 2" xfId="42350"/>
    <cellStyle name="AggGreen12 2 2 2 2 3 2 5" xfId="14950"/>
    <cellStyle name="AggGreen12 2 2 2 2 3 2 5 2" xfId="45144"/>
    <cellStyle name="AggGreen12 2 2 2 2 3 2 6" xfId="16652"/>
    <cellStyle name="AggGreen12 2 2 2 2 3 2 6 2" xfId="46846"/>
    <cellStyle name="AggGreen12 2 2 2 2 3 2 7" xfId="19519"/>
    <cellStyle name="AggGreen12 2 2 2 2 3 2 7 2" xfId="49713"/>
    <cellStyle name="AggGreen12 2 2 2 2 3 2 8" xfId="23926"/>
    <cellStyle name="AggGreen12 2 2 2 2 3 2 8 2" xfId="54113"/>
    <cellStyle name="AggGreen12 2 2 2 2 3 2 9" xfId="25629"/>
    <cellStyle name="AggGreen12 2 2 2 2 3 2 9 2" xfId="55816"/>
    <cellStyle name="AggGreen12 2 2 2 2 3 3" xfId="4425"/>
    <cellStyle name="AggGreen12 2 2 2 2 3 3 10" xfId="29186"/>
    <cellStyle name="AggGreen12 2 2 2 2 3 3 10 2" xfId="59373"/>
    <cellStyle name="AggGreen12 2 2 2 2 3 3 11" xfId="34624"/>
    <cellStyle name="AggGreen12 2 2 2 2 3 3 2" xfId="7624"/>
    <cellStyle name="AggGreen12 2 2 2 2 3 3 2 2" xfId="37818"/>
    <cellStyle name="AggGreen12 2 2 2 2 3 3 3" xfId="9169"/>
    <cellStyle name="AggGreen12 2 2 2 2 3 3 3 2" xfId="39363"/>
    <cellStyle name="AggGreen12 2 2 2 2 3 3 4" xfId="12311"/>
    <cellStyle name="AggGreen12 2 2 2 2 3 3 4 2" xfId="42505"/>
    <cellStyle name="AggGreen12 2 2 2 2 3 3 5" xfId="9775"/>
    <cellStyle name="AggGreen12 2 2 2 2 3 3 5 2" xfId="39969"/>
    <cellStyle name="AggGreen12 2 2 2 2 3 3 6" xfId="17492"/>
    <cellStyle name="AggGreen12 2 2 2 2 3 3 6 2" xfId="47686"/>
    <cellStyle name="AggGreen12 2 2 2 2 3 3 7" xfId="20356"/>
    <cellStyle name="AggGreen12 2 2 2 2 3 3 7 2" xfId="50550"/>
    <cellStyle name="AggGreen12 2 2 2 2 3 3 8" xfId="24768"/>
    <cellStyle name="AggGreen12 2 2 2 2 3 3 8 2" xfId="54955"/>
    <cellStyle name="AggGreen12 2 2 2 2 3 3 9" xfId="26078"/>
    <cellStyle name="AggGreen12 2 2 2 2 3 3 9 2" xfId="56265"/>
    <cellStyle name="AggGreen12 2 2 2 2 3 4" xfId="5539"/>
    <cellStyle name="AggGreen12 2 2 2 2 3 4 2" xfId="35735"/>
    <cellStyle name="AggGreen12 2 2 2 2 3 5" xfId="5832"/>
    <cellStyle name="AggGreen12 2 2 2 2 3 5 2" xfId="36028"/>
    <cellStyle name="AggGreen12 2 2 2 2 3 6" xfId="11472"/>
    <cellStyle name="AggGreen12 2 2 2 2 3 6 2" xfId="41666"/>
    <cellStyle name="AggGreen12 2 2 2 2 3 7" xfId="15142"/>
    <cellStyle name="AggGreen12 2 2 2 2 3 7 2" xfId="45336"/>
    <cellStyle name="AggGreen12 2 2 2 2 3 8" xfId="15556"/>
    <cellStyle name="AggGreen12 2 2 2 2 3 8 2" xfId="45750"/>
    <cellStyle name="AggGreen12 2 2 2 2 3 9" xfId="18437"/>
    <cellStyle name="AggGreen12 2 2 2 2 3 9 2" xfId="48631"/>
    <cellStyle name="AggGreen12 2 2 2 3" xfId="1149"/>
    <cellStyle name="AggGreen12 2 2 2 3 10" xfId="31990"/>
    <cellStyle name="AggGreen12 2 2 2 3 2" xfId="10697"/>
    <cellStyle name="AggGreen12 2 2 2 3 2 2" xfId="40891"/>
    <cellStyle name="AggGreen12 2 2 2 3 3" xfId="11780"/>
    <cellStyle name="AggGreen12 2 2 2 3 3 2" xfId="41974"/>
    <cellStyle name="AggGreen12 2 2 2 3 4" xfId="11850"/>
    <cellStyle name="AggGreen12 2 2 2 3 4 2" xfId="42044"/>
    <cellStyle name="AggGreen12 2 2 2 3 5" xfId="18144"/>
    <cellStyle name="AggGreen12 2 2 2 3 5 2" xfId="48338"/>
    <cellStyle name="AggGreen12 2 2 2 3 6" xfId="21190"/>
    <cellStyle name="AggGreen12 2 2 2 3 6 2" xfId="51384"/>
    <cellStyle name="AggGreen12 2 2 2 3 7" xfId="25543"/>
    <cellStyle name="AggGreen12 2 2 2 3 7 2" xfId="55730"/>
    <cellStyle name="AggGreen12 2 2 2 3 8" xfId="29319"/>
    <cellStyle name="AggGreen12 2 2 2 3 8 2" xfId="59506"/>
    <cellStyle name="AggGreen12 2 2 2 3 9" xfId="26742"/>
    <cellStyle name="AggGreen12 2 2 2 3 9 2" xfId="56929"/>
    <cellStyle name="AggGreen12 2 2 2 4" xfId="1459"/>
    <cellStyle name="AggGreen12 2 2 2 4 10" xfId="22671"/>
    <cellStyle name="AggGreen12 2 2 2 4 10 2" xfId="52858"/>
    <cellStyle name="AggGreen12 2 2 2 4 11" xfId="27416"/>
    <cellStyle name="AggGreen12 2 2 2 4 11 2" xfId="57603"/>
    <cellStyle name="AggGreen12 2 2 2 4 12" xfId="28755"/>
    <cellStyle name="AggGreen12 2 2 2 4 12 2" xfId="58942"/>
    <cellStyle name="AggGreen12 2 2 2 4 13" xfId="31409"/>
    <cellStyle name="AggGreen12 2 2 2 4 2" xfId="3416"/>
    <cellStyle name="AggGreen12 2 2 2 4 2 10" xfId="21753"/>
    <cellStyle name="AggGreen12 2 2 2 4 2 10 2" xfId="51940"/>
    <cellStyle name="AggGreen12 2 2 2 4 2 11" xfId="33621"/>
    <cellStyle name="AggGreen12 2 2 2 4 2 2" xfId="6780"/>
    <cellStyle name="AggGreen12 2 2 2 4 2 2 2" xfId="36974"/>
    <cellStyle name="AggGreen12 2 2 2 4 2 3" xfId="8325"/>
    <cellStyle name="AggGreen12 2 2 2 4 2 3 2" xfId="38519"/>
    <cellStyle name="AggGreen12 2 2 2 4 2 4" xfId="10373"/>
    <cellStyle name="AggGreen12 2 2 2 4 2 4 2" xfId="40567"/>
    <cellStyle name="AggGreen12 2 2 2 4 2 5" xfId="10589"/>
    <cellStyle name="AggGreen12 2 2 2 4 2 5 2" xfId="40783"/>
    <cellStyle name="AggGreen12 2 2 2 4 2 6" xfId="16651"/>
    <cellStyle name="AggGreen12 2 2 2 4 2 6 2" xfId="46845"/>
    <cellStyle name="AggGreen12 2 2 2 4 2 7" xfId="19518"/>
    <cellStyle name="AggGreen12 2 2 2 4 2 7 2" xfId="49712"/>
    <cellStyle name="AggGreen12 2 2 2 4 2 8" xfId="23925"/>
    <cellStyle name="AggGreen12 2 2 2 4 2 8 2" xfId="54112"/>
    <cellStyle name="AggGreen12 2 2 2 4 2 9" xfId="27721"/>
    <cellStyle name="AggGreen12 2 2 2 4 2 9 2" xfId="57908"/>
    <cellStyle name="AggGreen12 2 2 2 4 3" xfId="4424"/>
    <cellStyle name="AggGreen12 2 2 2 4 3 10" xfId="21604"/>
    <cellStyle name="AggGreen12 2 2 2 4 3 10 2" xfId="51791"/>
    <cellStyle name="AggGreen12 2 2 2 4 3 11" xfId="34623"/>
    <cellStyle name="AggGreen12 2 2 2 4 3 2" xfId="7623"/>
    <cellStyle name="AggGreen12 2 2 2 4 3 2 2" xfId="37817"/>
    <cellStyle name="AggGreen12 2 2 2 4 3 3" xfId="9168"/>
    <cellStyle name="AggGreen12 2 2 2 4 3 3 2" xfId="39362"/>
    <cellStyle name="AggGreen12 2 2 2 4 3 4" xfId="11369"/>
    <cellStyle name="AggGreen12 2 2 2 4 3 4 2" xfId="41563"/>
    <cellStyle name="AggGreen12 2 2 2 4 3 5" xfId="14928"/>
    <cellStyle name="AggGreen12 2 2 2 4 3 5 2" xfId="45122"/>
    <cellStyle name="AggGreen12 2 2 2 4 3 6" xfId="17491"/>
    <cellStyle name="AggGreen12 2 2 2 4 3 6 2" xfId="47685"/>
    <cellStyle name="AggGreen12 2 2 2 4 3 7" xfId="20355"/>
    <cellStyle name="AggGreen12 2 2 2 4 3 7 2" xfId="50549"/>
    <cellStyle name="AggGreen12 2 2 2 4 3 8" xfId="24767"/>
    <cellStyle name="AggGreen12 2 2 2 4 3 8 2" xfId="54954"/>
    <cellStyle name="AggGreen12 2 2 2 4 3 9" xfId="21859"/>
    <cellStyle name="AggGreen12 2 2 2 4 3 9 2" xfId="52046"/>
    <cellStyle name="AggGreen12 2 2 2 4 4" xfId="5538"/>
    <cellStyle name="AggGreen12 2 2 2 4 4 2" xfId="35734"/>
    <cellStyle name="AggGreen12 2 2 2 4 5" xfId="7921"/>
    <cellStyle name="AggGreen12 2 2 2 4 5 2" xfId="38115"/>
    <cellStyle name="AggGreen12 2 2 2 4 6" xfId="12479"/>
    <cellStyle name="AggGreen12 2 2 2 4 6 2" xfId="42673"/>
    <cellStyle name="AggGreen12 2 2 2 4 7" xfId="14369"/>
    <cellStyle name="AggGreen12 2 2 2 4 7 2" xfId="44563"/>
    <cellStyle name="AggGreen12 2 2 2 4 8" xfId="15555"/>
    <cellStyle name="AggGreen12 2 2 2 4 8 2" xfId="45749"/>
    <cellStyle name="AggGreen12 2 2 2 4 9" xfId="18436"/>
    <cellStyle name="AggGreen12 2 2 2 4 9 2" xfId="48630"/>
    <cellStyle name="AggGreen12 2 2 3" xfId="417"/>
    <cellStyle name="AggGreen12 2 2 3 2" xfId="1151"/>
    <cellStyle name="AggGreen12 2 2 3 2 10" xfId="31992"/>
    <cellStyle name="AggGreen12 2 2 3 2 2" xfId="10695"/>
    <cellStyle name="AggGreen12 2 2 3 2 2 2" xfId="40889"/>
    <cellStyle name="AggGreen12 2 2 3 2 3" xfId="10427"/>
    <cellStyle name="AggGreen12 2 2 3 2 3 2" xfId="40621"/>
    <cellStyle name="AggGreen12 2 2 3 2 4" xfId="14287"/>
    <cellStyle name="AggGreen12 2 2 3 2 4 2" xfId="44481"/>
    <cellStyle name="AggGreen12 2 2 3 2 5" xfId="18146"/>
    <cellStyle name="AggGreen12 2 2 3 2 5 2" xfId="48340"/>
    <cellStyle name="AggGreen12 2 2 3 2 6" xfId="21192"/>
    <cellStyle name="AggGreen12 2 2 3 2 6 2" xfId="51386"/>
    <cellStyle name="AggGreen12 2 2 3 2 7" xfId="25545"/>
    <cellStyle name="AggGreen12 2 2 3 2 7 2" xfId="55732"/>
    <cellStyle name="AggGreen12 2 2 3 2 8" xfId="26206"/>
    <cellStyle name="AggGreen12 2 2 3 2 8 2" xfId="56393"/>
    <cellStyle name="AggGreen12 2 2 3 2 9" xfId="21579"/>
    <cellStyle name="AggGreen12 2 2 3 2 9 2" xfId="51766"/>
    <cellStyle name="AggGreen12 2 2 3 3" xfId="1461"/>
    <cellStyle name="AggGreen12 2 2 3 3 10" xfId="22673"/>
    <cellStyle name="AggGreen12 2 2 3 3 10 2" xfId="52860"/>
    <cellStyle name="AggGreen12 2 2 3 3 11" xfId="27992"/>
    <cellStyle name="AggGreen12 2 2 3 3 11 2" xfId="58179"/>
    <cellStyle name="AggGreen12 2 2 3 3 12" xfId="30803"/>
    <cellStyle name="AggGreen12 2 2 3 3 12 2" xfId="60990"/>
    <cellStyle name="AggGreen12 2 2 3 3 13" xfId="31411"/>
    <cellStyle name="AggGreen12 2 2 3 3 2" xfId="3418"/>
    <cellStyle name="AggGreen12 2 2 3 3 2 10" xfId="30664"/>
    <cellStyle name="AggGreen12 2 2 3 3 2 10 2" xfId="60851"/>
    <cellStyle name="AggGreen12 2 2 3 3 2 11" xfId="33623"/>
    <cellStyle name="AggGreen12 2 2 3 3 2 2" xfId="6782"/>
    <cellStyle name="AggGreen12 2 2 3 3 2 2 2" xfId="36976"/>
    <cellStyle name="AggGreen12 2 2 3 3 2 3" xfId="8327"/>
    <cellStyle name="AggGreen12 2 2 3 3 2 3 2" xfId="38521"/>
    <cellStyle name="AggGreen12 2 2 3 3 2 4" xfId="6356"/>
    <cellStyle name="AggGreen12 2 2 3 3 2 4 2" xfId="36550"/>
    <cellStyle name="AggGreen12 2 2 3 3 2 5" xfId="12604"/>
    <cellStyle name="AggGreen12 2 2 3 3 2 5 2" xfId="42798"/>
    <cellStyle name="AggGreen12 2 2 3 3 2 6" xfId="16653"/>
    <cellStyle name="AggGreen12 2 2 3 3 2 6 2" xfId="46847"/>
    <cellStyle name="AggGreen12 2 2 3 3 2 7" xfId="19520"/>
    <cellStyle name="AggGreen12 2 2 3 3 2 7 2" xfId="49714"/>
    <cellStyle name="AggGreen12 2 2 3 3 2 8" xfId="23927"/>
    <cellStyle name="AggGreen12 2 2 3 3 2 8 2" xfId="54114"/>
    <cellStyle name="AggGreen12 2 2 3 3 2 9" xfId="25926"/>
    <cellStyle name="AggGreen12 2 2 3 3 2 9 2" xfId="56113"/>
    <cellStyle name="AggGreen12 2 2 3 3 3" xfId="4426"/>
    <cellStyle name="AggGreen12 2 2 3 3 3 10" xfId="30617"/>
    <cellStyle name="AggGreen12 2 2 3 3 3 10 2" xfId="60804"/>
    <cellStyle name="AggGreen12 2 2 3 3 3 11" xfId="34625"/>
    <cellStyle name="AggGreen12 2 2 3 3 3 2" xfId="7625"/>
    <cellStyle name="AggGreen12 2 2 3 3 3 2 2" xfId="37819"/>
    <cellStyle name="AggGreen12 2 2 3 3 3 3" xfId="9170"/>
    <cellStyle name="AggGreen12 2 2 3 3 3 3 2" xfId="39364"/>
    <cellStyle name="AggGreen12 2 2 3 3 3 4" xfId="10574"/>
    <cellStyle name="AggGreen12 2 2 3 3 3 4 2" xfId="40768"/>
    <cellStyle name="AggGreen12 2 2 3 3 3 5" xfId="13453"/>
    <cellStyle name="AggGreen12 2 2 3 3 3 5 2" xfId="43647"/>
    <cellStyle name="AggGreen12 2 2 3 3 3 6" xfId="17493"/>
    <cellStyle name="AggGreen12 2 2 3 3 3 6 2" xfId="47687"/>
    <cellStyle name="AggGreen12 2 2 3 3 3 7" xfId="20357"/>
    <cellStyle name="AggGreen12 2 2 3 3 3 7 2" xfId="50551"/>
    <cellStyle name="AggGreen12 2 2 3 3 3 8" xfId="24769"/>
    <cellStyle name="AggGreen12 2 2 3 3 3 8 2" xfId="54956"/>
    <cellStyle name="AggGreen12 2 2 3 3 3 9" xfId="26551"/>
    <cellStyle name="AggGreen12 2 2 3 3 3 9 2" xfId="56738"/>
    <cellStyle name="AggGreen12 2 2 3 3 4" xfId="5540"/>
    <cellStyle name="AggGreen12 2 2 3 3 4 2" xfId="35736"/>
    <cellStyle name="AggGreen12 2 2 3 3 5" xfId="5369"/>
    <cellStyle name="AggGreen12 2 2 3 3 5 2" xfId="35568"/>
    <cellStyle name="AggGreen12 2 2 3 3 6" xfId="12168"/>
    <cellStyle name="AggGreen12 2 2 3 3 6 2" xfId="42362"/>
    <cellStyle name="AggGreen12 2 2 3 3 7" xfId="14855"/>
    <cellStyle name="AggGreen12 2 2 3 3 7 2" xfId="45049"/>
    <cellStyle name="AggGreen12 2 2 3 3 8" xfId="15557"/>
    <cellStyle name="AggGreen12 2 2 3 3 8 2" xfId="45751"/>
    <cellStyle name="AggGreen12 2 2 3 3 9" xfId="18438"/>
    <cellStyle name="AggGreen12 2 2 3 3 9 2" xfId="48632"/>
    <cellStyle name="AggGreen12 2 2 4" xfId="1148"/>
    <cellStyle name="AggGreen12 2 2 4 10" xfId="31989"/>
    <cellStyle name="AggGreen12 2 2 4 2" xfId="10690"/>
    <cellStyle name="AggGreen12 2 2 4 2 2" xfId="40884"/>
    <cellStyle name="AggGreen12 2 2 4 3" xfId="10217"/>
    <cellStyle name="AggGreen12 2 2 4 3 2" xfId="40411"/>
    <cellStyle name="AggGreen12 2 2 4 4" xfId="13633"/>
    <cellStyle name="AggGreen12 2 2 4 4 2" xfId="43827"/>
    <cellStyle name="AggGreen12 2 2 4 5" xfId="18143"/>
    <cellStyle name="AggGreen12 2 2 4 5 2" xfId="48337"/>
    <cellStyle name="AggGreen12 2 2 4 6" xfId="21189"/>
    <cellStyle name="AggGreen12 2 2 4 6 2" xfId="51383"/>
    <cellStyle name="AggGreen12 2 2 4 7" xfId="25542"/>
    <cellStyle name="AggGreen12 2 2 4 7 2" xfId="55729"/>
    <cellStyle name="AggGreen12 2 2 4 8" xfId="28300"/>
    <cellStyle name="AggGreen12 2 2 4 8 2" xfId="58487"/>
    <cellStyle name="AggGreen12 2 2 4 9" xfId="22394"/>
    <cellStyle name="AggGreen12 2 2 4 9 2" xfId="52581"/>
    <cellStyle name="AggGreen12 2 2 5" xfId="1458"/>
    <cellStyle name="AggGreen12 2 2 5 10" xfId="22670"/>
    <cellStyle name="AggGreen12 2 2 5 10 2" xfId="52857"/>
    <cellStyle name="AggGreen12 2 2 5 11" xfId="22425"/>
    <cellStyle name="AggGreen12 2 2 5 11 2" xfId="52612"/>
    <cellStyle name="AggGreen12 2 2 5 12" xfId="29276"/>
    <cellStyle name="AggGreen12 2 2 5 12 2" xfId="59463"/>
    <cellStyle name="AggGreen12 2 2 5 13" xfId="31408"/>
    <cellStyle name="AggGreen12 2 2 5 2" xfId="3415"/>
    <cellStyle name="AggGreen12 2 2 5 2 10" xfId="29263"/>
    <cellStyle name="AggGreen12 2 2 5 2 10 2" xfId="59450"/>
    <cellStyle name="AggGreen12 2 2 5 2 11" xfId="33620"/>
    <cellStyle name="AggGreen12 2 2 5 2 2" xfId="6779"/>
    <cellStyle name="AggGreen12 2 2 5 2 2 2" xfId="36973"/>
    <cellStyle name="AggGreen12 2 2 5 2 3" xfId="8324"/>
    <cellStyle name="AggGreen12 2 2 5 2 3 2" xfId="38518"/>
    <cellStyle name="AggGreen12 2 2 5 2 4" xfId="11744"/>
    <cellStyle name="AggGreen12 2 2 5 2 4 2" xfId="41938"/>
    <cellStyle name="AggGreen12 2 2 5 2 5" xfId="14893"/>
    <cellStyle name="AggGreen12 2 2 5 2 5 2" xfId="45087"/>
    <cellStyle name="AggGreen12 2 2 5 2 6" xfId="16650"/>
    <cellStyle name="AggGreen12 2 2 5 2 6 2" xfId="46844"/>
    <cellStyle name="AggGreen12 2 2 5 2 7" xfId="19517"/>
    <cellStyle name="AggGreen12 2 2 5 2 7 2" xfId="49711"/>
    <cellStyle name="AggGreen12 2 2 5 2 8" xfId="23924"/>
    <cellStyle name="AggGreen12 2 2 5 2 8 2" xfId="54111"/>
    <cellStyle name="AggGreen12 2 2 5 2 9" xfId="25696"/>
    <cellStyle name="AggGreen12 2 2 5 2 9 2" xfId="55883"/>
    <cellStyle name="AggGreen12 2 2 5 3" xfId="4423"/>
    <cellStyle name="AggGreen12 2 2 5 3 10" xfId="28916"/>
    <cellStyle name="AggGreen12 2 2 5 3 10 2" xfId="59103"/>
    <cellStyle name="AggGreen12 2 2 5 3 11" xfId="34622"/>
    <cellStyle name="AggGreen12 2 2 5 3 2" xfId="7622"/>
    <cellStyle name="AggGreen12 2 2 5 3 2 2" xfId="37816"/>
    <cellStyle name="AggGreen12 2 2 5 3 3" xfId="9167"/>
    <cellStyle name="AggGreen12 2 2 5 3 3 2" xfId="39361"/>
    <cellStyle name="AggGreen12 2 2 5 3 4" xfId="10562"/>
    <cellStyle name="AggGreen12 2 2 5 3 4 2" xfId="40756"/>
    <cellStyle name="AggGreen12 2 2 5 3 5" xfId="15108"/>
    <cellStyle name="AggGreen12 2 2 5 3 5 2" xfId="45302"/>
    <cellStyle name="AggGreen12 2 2 5 3 6" xfId="17490"/>
    <cellStyle name="AggGreen12 2 2 5 3 6 2" xfId="47684"/>
    <cellStyle name="AggGreen12 2 2 5 3 7" xfId="20354"/>
    <cellStyle name="AggGreen12 2 2 5 3 7 2" xfId="50548"/>
    <cellStyle name="AggGreen12 2 2 5 3 8" xfId="24766"/>
    <cellStyle name="AggGreen12 2 2 5 3 8 2" xfId="54953"/>
    <cellStyle name="AggGreen12 2 2 5 3 9" xfId="25741"/>
    <cellStyle name="AggGreen12 2 2 5 3 9 2" xfId="55928"/>
    <cellStyle name="AggGreen12 2 2 5 4" xfId="5537"/>
    <cellStyle name="AggGreen12 2 2 5 4 2" xfId="35733"/>
    <cellStyle name="AggGreen12 2 2 5 5" xfId="5987"/>
    <cellStyle name="AggGreen12 2 2 5 5 2" xfId="36183"/>
    <cellStyle name="AggGreen12 2 2 5 6" xfId="11121"/>
    <cellStyle name="AggGreen12 2 2 5 6 2" xfId="41315"/>
    <cellStyle name="AggGreen12 2 2 5 7" xfId="14595"/>
    <cellStyle name="AggGreen12 2 2 5 7 2" xfId="44789"/>
    <cellStyle name="AggGreen12 2 2 5 8" xfId="15554"/>
    <cellStyle name="AggGreen12 2 2 5 8 2" xfId="45748"/>
    <cellStyle name="AggGreen12 2 2 5 9" xfId="18435"/>
    <cellStyle name="AggGreen12 2 2 5 9 2" xfId="48629"/>
    <cellStyle name="AggGreen12 2 3" xfId="418"/>
    <cellStyle name="AggGreen12 2 3 2" xfId="419"/>
    <cellStyle name="AggGreen12 2 3 2 2" xfId="420"/>
    <cellStyle name="AggGreen12 2 3 2 2 2" xfId="1154"/>
    <cellStyle name="AggGreen12 2 3 2 2 2 10" xfId="31995"/>
    <cellStyle name="AggGreen12 2 3 2 2 2 2" xfId="7807"/>
    <cellStyle name="AggGreen12 2 3 2 2 2 2 2" xfId="38001"/>
    <cellStyle name="AggGreen12 2 3 2 2 2 3" xfId="11112"/>
    <cellStyle name="AggGreen12 2 3 2 2 2 3 2" xfId="41306"/>
    <cellStyle name="AggGreen12 2 3 2 2 2 4" xfId="10935"/>
    <cellStyle name="AggGreen12 2 3 2 2 2 4 2" xfId="41129"/>
    <cellStyle name="AggGreen12 2 3 2 2 2 5" xfId="18149"/>
    <cellStyle name="AggGreen12 2 3 2 2 2 5 2" xfId="48343"/>
    <cellStyle name="AggGreen12 2 3 2 2 2 6" xfId="21195"/>
    <cellStyle name="AggGreen12 2 3 2 2 2 6 2" xfId="51389"/>
    <cellStyle name="AggGreen12 2 3 2 2 2 7" xfId="25548"/>
    <cellStyle name="AggGreen12 2 3 2 2 2 7 2" xfId="55735"/>
    <cellStyle name="AggGreen12 2 3 2 2 2 8" xfId="26257"/>
    <cellStyle name="AggGreen12 2 3 2 2 2 8 2" xfId="56444"/>
    <cellStyle name="AggGreen12 2 3 2 2 2 9" xfId="21762"/>
    <cellStyle name="AggGreen12 2 3 2 2 2 9 2" xfId="51949"/>
    <cellStyle name="AggGreen12 2 3 2 2 3" xfId="1464"/>
    <cellStyle name="AggGreen12 2 3 2 2 3 10" xfId="22676"/>
    <cellStyle name="AggGreen12 2 3 2 2 3 10 2" xfId="52863"/>
    <cellStyle name="AggGreen12 2 3 2 2 3 11" xfId="26517"/>
    <cellStyle name="AggGreen12 2 3 2 2 3 11 2" xfId="56704"/>
    <cellStyle name="AggGreen12 2 3 2 2 3 12" xfId="30374"/>
    <cellStyle name="AggGreen12 2 3 2 2 3 12 2" xfId="60561"/>
    <cellStyle name="AggGreen12 2 3 2 2 3 13" xfId="31414"/>
    <cellStyle name="AggGreen12 2 3 2 2 3 2" xfId="3421"/>
    <cellStyle name="AggGreen12 2 3 2 2 3 2 10" xfId="30805"/>
    <cellStyle name="AggGreen12 2 3 2 2 3 2 10 2" xfId="60992"/>
    <cellStyle name="AggGreen12 2 3 2 2 3 2 11" xfId="33626"/>
    <cellStyle name="AggGreen12 2 3 2 2 3 2 2" xfId="6785"/>
    <cellStyle name="AggGreen12 2 3 2 2 3 2 2 2" xfId="36979"/>
    <cellStyle name="AggGreen12 2 3 2 2 3 2 3" xfId="8330"/>
    <cellStyle name="AggGreen12 2 3 2 2 3 2 3 2" xfId="38524"/>
    <cellStyle name="AggGreen12 2 3 2 2 3 2 4" xfId="11663"/>
    <cellStyle name="AggGreen12 2 3 2 2 3 2 4 2" xfId="41857"/>
    <cellStyle name="AggGreen12 2 3 2 2 3 2 5" xfId="11243"/>
    <cellStyle name="AggGreen12 2 3 2 2 3 2 5 2" xfId="41437"/>
    <cellStyle name="AggGreen12 2 3 2 2 3 2 6" xfId="16656"/>
    <cellStyle name="AggGreen12 2 3 2 2 3 2 6 2" xfId="46850"/>
    <cellStyle name="AggGreen12 2 3 2 2 3 2 7" xfId="19523"/>
    <cellStyle name="AggGreen12 2 3 2 2 3 2 7 2" xfId="49717"/>
    <cellStyle name="AggGreen12 2 3 2 2 3 2 8" xfId="23930"/>
    <cellStyle name="AggGreen12 2 3 2 2 3 2 8 2" xfId="54117"/>
    <cellStyle name="AggGreen12 2 3 2 2 3 2 9" xfId="26763"/>
    <cellStyle name="AggGreen12 2 3 2 2 3 2 9 2" xfId="56950"/>
    <cellStyle name="AggGreen12 2 3 2 2 3 3" xfId="4429"/>
    <cellStyle name="AggGreen12 2 3 2 2 3 3 10" xfId="29720"/>
    <cellStyle name="AggGreen12 2 3 2 2 3 3 10 2" xfId="59907"/>
    <cellStyle name="AggGreen12 2 3 2 2 3 3 11" xfId="34628"/>
    <cellStyle name="AggGreen12 2 3 2 2 3 3 2" xfId="7628"/>
    <cellStyle name="AggGreen12 2 3 2 2 3 3 2 2" xfId="37822"/>
    <cellStyle name="AggGreen12 2 3 2 2 3 3 3" xfId="9173"/>
    <cellStyle name="AggGreen12 2 3 2 2 3 3 3 2" xfId="39367"/>
    <cellStyle name="AggGreen12 2 3 2 2 3 3 4" xfId="9758"/>
    <cellStyle name="AggGreen12 2 3 2 2 3 3 4 2" xfId="39952"/>
    <cellStyle name="AggGreen12 2 3 2 2 3 3 5" xfId="14356"/>
    <cellStyle name="AggGreen12 2 3 2 2 3 3 5 2" xfId="44550"/>
    <cellStyle name="AggGreen12 2 3 2 2 3 3 6" xfId="17496"/>
    <cellStyle name="AggGreen12 2 3 2 2 3 3 6 2" xfId="47690"/>
    <cellStyle name="AggGreen12 2 3 2 2 3 3 7" xfId="20360"/>
    <cellStyle name="AggGreen12 2 3 2 2 3 3 7 2" xfId="50554"/>
    <cellStyle name="AggGreen12 2 3 2 2 3 3 8" xfId="24772"/>
    <cellStyle name="AggGreen12 2 3 2 2 3 3 8 2" xfId="54959"/>
    <cellStyle name="AggGreen12 2 3 2 2 3 3 9" xfId="25639"/>
    <cellStyle name="AggGreen12 2 3 2 2 3 3 9 2" xfId="55826"/>
    <cellStyle name="AggGreen12 2 3 2 2 3 4" xfId="5543"/>
    <cellStyle name="AggGreen12 2 3 2 2 3 4 2" xfId="35739"/>
    <cellStyle name="AggGreen12 2 3 2 2 3 5" xfId="8078"/>
    <cellStyle name="AggGreen12 2 3 2 2 3 5 2" xfId="38272"/>
    <cellStyle name="AggGreen12 2 3 2 2 3 6" xfId="11012"/>
    <cellStyle name="AggGreen12 2 3 2 2 3 6 2" xfId="41206"/>
    <cellStyle name="AggGreen12 2 3 2 2 3 7" xfId="15007"/>
    <cellStyle name="AggGreen12 2 3 2 2 3 7 2" xfId="45201"/>
    <cellStyle name="AggGreen12 2 3 2 2 3 8" xfId="15560"/>
    <cellStyle name="AggGreen12 2 3 2 2 3 8 2" xfId="45754"/>
    <cellStyle name="AggGreen12 2 3 2 2 3 9" xfId="18441"/>
    <cellStyle name="AggGreen12 2 3 2 2 3 9 2" xfId="48635"/>
    <cellStyle name="AggGreen12 2 3 2 3" xfId="1153"/>
    <cellStyle name="AggGreen12 2 3 2 3 10" xfId="31994"/>
    <cellStyle name="AggGreen12 2 3 2 3 2" xfId="5167"/>
    <cellStyle name="AggGreen12 2 3 2 3 2 2" xfId="35366"/>
    <cellStyle name="AggGreen12 2 3 2 3 3" xfId="10174"/>
    <cellStyle name="AggGreen12 2 3 2 3 3 2" xfId="40368"/>
    <cellStyle name="AggGreen12 2 3 2 3 4" xfId="13291"/>
    <cellStyle name="AggGreen12 2 3 2 3 4 2" xfId="43485"/>
    <cellStyle name="AggGreen12 2 3 2 3 5" xfId="18148"/>
    <cellStyle name="AggGreen12 2 3 2 3 5 2" xfId="48342"/>
    <cellStyle name="AggGreen12 2 3 2 3 6" xfId="21194"/>
    <cellStyle name="AggGreen12 2 3 2 3 6 2" xfId="51388"/>
    <cellStyle name="AggGreen12 2 3 2 3 7" xfId="25547"/>
    <cellStyle name="AggGreen12 2 3 2 3 7 2" xfId="55734"/>
    <cellStyle name="AggGreen12 2 3 2 3 8" xfId="29325"/>
    <cellStyle name="AggGreen12 2 3 2 3 8 2" xfId="59512"/>
    <cellStyle name="AggGreen12 2 3 2 3 9" xfId="25325"/>
    <cellStyle name="AggGreen12 2 3 2 3 9 2" xfId="55512"/>
    <cellStyle name="AggGreen12 2 3 2 4" xfId="1463"/>
    <cellStyle name="AggGreen12 2 3 2 4 10" xfId="22675"/>
    <cellStyle name="AggGreen12 2 3 2 4 10 2" xfId="52862"/>
    <cellStyle name="AggGreen12 2 3 2 4 11" xfId="26739"/>
    <cellStyle name="AggGreen12 2 3 2 4 11 2" xfId="56926"/>
    <cellStyle name="AggGreen12 2 3 2 4 12" xfId="30693"/>
    <cellStyle name="AggGreen12 2 3 2 4 12 2" xfId="60880"/>
    <cellStyle name="AggGreen12 2 3 2 4 13" xfId="31413"/>
    <cellStyle name="AggGreen12 2 3 2 4 2" xfId="3420"/>
    <cellStyle name="AggGreen12 2 3 2 4 2 10" xfId="28361"/>
    <cellStyle name="AggGreen12 2 3 2 4 2 10 2" xfId="58548"/>
    <cellStyle name="AggGreen12 2 3 2 4 2 11" xfId="33625"/>
    <cellStyle name="AggGreen12 2 3 2 4 2 2" xfId="6784"/>
    <cellStyle name="AggGreen12 2 3 2 4 2 2 2" xfId="36978"/>
    <cellStyle name="AggGreen12 2 3 2 4 2 3" xfId="8329"/>
    <cellStyle name="AggGreen12 2 3 2 4 2 3 2" xfId="38523"/>
    <cellStyle name="AggGreen12 2 3 2 4 2 4" xfId="10665"/>
    <cellStyle name="AggGreen12 2 3 2 4 2 4 2" xfId="40859"/>
    <cellStyle name="AggGreen12 2 3 2 4 2 5" xfId="11497"/>
    <cellStyle name="AggGreen12 2 3 2 4 2 5 2" xfId="41691"/>
    <cellStyle name="AggGreen12 2 3 2 4 2 6" xfId="16655"/>
    <cellStyle name="AggGreen12 2 3 2 4 2 6 2" xfId="46849"/>
    <cellStyle name="AggGreen12 2 3 2 4 2 7" xfId="19522"/>
    <cellStyle name="AggGreen12 2 3 2 4 2 7 2" xfId="49716"/>
    <cellStyle name="AggGreen12 2 3 2 4 2 8" xfId="23929"/>
    <cellStyle name="AggGreen12 2 3 2 4 2 8 2" xfId="54116"/>
    <cellStyle name="AggGreen12 2 3 2 4 2 9" xfId="27387"/>
    <cellStyle name="AggGreen12 2 3 2 4 2 9 2" xfId="57574"/>
    <cellStyle name="AggGreen12 2 3 2 4 3" xfId="4428"/>
    <cellStyle name="AggGreen12 2 3 2 4 3 10" xfId="29255"/>
    <cellStyle name="AggGreen12 2 3 2 4 3 10 2" xfId="59442"/>
    <cellStyle name="AggGreen12 2 3 2 4 3 11" xfId="34627"/>
    <cellStyle name="AggGreen12 2 3 2 4 3 2" xfId="7627"/>
    <cellStyle name="AggGreen12 2 3 2 4 3 2 2" xfId="37821"/>
    <cellStyle name="AggGreen12 2 3 2 4 3 3" xfId="9172"/>
    <cellStyle name="AggGreen12 2 3 2 4 3 3 2" xfId="39366"/>
    <cellStyle name="AggGreen12 2 3 2 4 3 4" xfId="2174"/>
    <cellStyle name="AggGreen12 2 3 2 4 3 4 2" xfId="32385"/>
    <cellStyle name="AggGreen12 2 3 2 4 3 5" xfId="14340"/>
    <cellStyle name="AggGreen12 2 3 2 4 3 5 2" xfId="44534"/>
    <cellStyle name="AggGreen12 2 3 2 4 3 6" xfId="17495"/>
    <cellStyle name="AggGreen12 2 3 2 4 3 6 2" xfId="47689"/>
    <cellStyle name="AggGreen12 2 3 2 4 3 7" xfId="20359"/>
    <cellStyle name="AggGreen12 2 3 2 4 3 7 2" xfId="50553"/>
    <cellStyle name="AggGreen12 2 3 2 4 3 8" xfId="24771"/>
    <cellStyle name="AggGreen12 2 3 2 4 3 8 2" xfId="54958"/>
    <cellStyle name="AggGreen12 2 3 2 4 3 9" xfId="27762"/>
    <cellStyle name="AggGreen12 2 3 2 4 3 9 2" xfId="57949"/>
    <cellStyle name="AggGreen12 2 3 2 4 4" xfId="5542"/>
    <cellStyle name="AggGreen12 2 3 2 4 4 2" xfId="35738"/>
    <cellStyle name="AggGreen12 2 3 2 4 5" xfId="5656"/>
    <cellStyle name="AggGreen12 2 3 2 4 5 2" xfId="35852"/>
    <cellStyle name="AggGreen12 2 3 2 4 6" xfId="11340"/>
    <cellStyle name="AggGreen12 2 3 2 4 6 2" xfId="41534"/>
    <cellStyle name="AggGreen12 2 3 2 4 7" xfId="12773"/>
    <cellStyle name="AggGreen12 2 3 2 4 7 2" xfId="42967"/>
    <cellStyle name="AggGreen12 2 3 2 4 8" xfId="15559"/>
    <cellStyle name="AggGreen12 2 3 2 4 8 2" xfId="45753"/>
    <cellStyle name="AggGreen12 2 3 2 4 9" xfId="18440"/>
    <cellStyle name="AggGreen12 2 3 2 4 9 2" xfId="48634"/>
    <cellStyle name="AggGreen12 2 3 3" xfId="421"/>
    <cellStyle name="AggGreen12 2 3 3 2" xfId="422"/>
    <cellStyle name="AggGreen12 2 3 3 2 2" xfId="1156"/>
    <cellStyle name="AggGreen12 2 3 3 2 2 10" xfId="31997"/>
    <cellStyle name="AggGreen12 2 3 3 2 2 2" xfId="10694"/>
    <cellStyle name="AggGreen12 2 3 3 2 2 2 2" xfId="40888"/>
    <cellStyle name="AggGreen12 2 3 3 2 2 3" xfId="2331"/>
    <cellStyle name="AggGreen12 2 3 3 2 2 3 2" xfId="32538"/>
    <cellStyle name="AggGreen12 2 3 3 2 2 4" xfId="11631"/>
    <cellStyle name="AggGreen12 2 3 3 2 2 4 2" xfId="41825"/>
    <cellStyle name="AggGreen12 2 3 3 2 2 5" xfId="18151"/>
    <cellStyle name="AggGreen12 2 3 3 2 2 5 2" xfId="48345"/>
    <cellStyle name="AggGreen12 2 3 3 2 2 6" xfId="21197"/>
    <cellStyle name="AggGreen12 2 3 3 2 2 6 2" xfId="51391"/>
    <cellStyle name="AggGreen12 2 3 3 2 2 7" xfId="25550"/>
    <cellStyle name="AggGreen12 2 3 3 2 2 7 2" xfId="55737"/>
    <cellStyle name="AggGreen12 2 3 3 2 2 8" xfId="29320"/>
    <cellStyle name="AggGreen12 2 3 3 2 2 8 2" xfId="59507"/>
    <cellStyle name="AggGreen12 2 3 3 2 2 9" xfId="21700"/>
    <cellStyle name="AggGreen12 2 3 3 2 2 9 2" xfId="51887"/>
    <cellStyle name="AggGreen12 2 3 3 2 3" xfId="1466"/>
    <cellStyle name="AggGreen12 2 3 3 2 3 10" xfId="22678"/>
    <cellStyle name="AggGreen12 2 3 3 2 3 10 2" xfId="52865"/>
    <cellStyle name="AggGreen12 2 3 3 2 3 11" xfId="21885"/>
    <cellStyle name="AggGreen12 2 3 3 2 3 11 2" xfId="52072"/>
    <cellStyle name="AggGreen12 2 3 3 2 3 12" xfId="29019"/>
    <cellStyle name="AggGreen12 2 3 3 2 3 12 2" xfId="59206"/>
    <cellStyle name="AggGreen12 2 3 3 2 3 13" xfId="31416"/>
    <cellStyle name="AggGreen12 2 3 3 2 3 2" xfId="3423"/>
    <cellStyle name="AggGreen12 2 3 3 2 3 2 10" xfId="30435"/>
    <cellStyle name="AggGreen12 2 3 3 2 3 2 10 2" xfId="60622"/>
    <cellStyle name="AggGreen12 2 3 3 2 3 2 11" xfId="33628"/>
    <cellStyle name="AggGreen12 2 3 3 2 3 2 2" xfId="6787"/>
    <cellStyle name="AggGreen12 2 3 3 2 3 2 2 2" xfId="36981"/>
    <cellStyle name="AggGreen12 2 3 3 2 3 2 3" xfId="8332"/>
    <cellStyle name="AggGreen12 2 3 3 2 3 2 3 2" xfId="38526"/>
    <cellStyle name="AggGreen12 2 3 3 2 3 2 4" xfId="10177"/>
    <cellStyle name="AggGreen12 2 3 3 2 3 2 4 2" xfId="40371"/>
    <cellStyle name="AggGreen12 2 3 3 2 3 2 5" xfId="13992"/>
    <cellStyle name="AggGreen12 2 3 3 2 3 2 5 2" xfId="44186"/>
    <cellStyle name="AggGreen12 2 3 3 2 3 2 6" xfId="16658"/>
    <cellStyle name="AggGreen12 2 3 3 2 3 2 6 2" xfId="46852"/>
    <cellStyle name="AggGreen12 2 3 3 2 3 2 7" xfId="19525"/>
    <cellStyle name="AggGreen12 2 3 3 2 3 2 7 2" xfId="49719"/>
    <cellStyle name="AggGreen12 2 3 3 2 3 2 8" xfId="23932"/>
    <cellStyle name="AggGreen12 2 3 3 2 3 2 8 2" xfId="54119"/>
    <cellStyle name="AggGreen12 2 3 3 2 3 2 9" xfId="27581"/>
    <cellStyle name="AggGreen12 2 3 3 2 3 2 9 2" xfId="57768"/>
    <cellStyle name="AggGreen12 2 3 3 2 3 3" xfId="4431"/>
    <cellStyle name="AggGreen12 2 3 3 2 3 3 10" xfId="30452"/>
    <cellStyle name="AggGreen12 2 3 3 2 3 3 10 2" xfId="60639"/>
    <cellStyle name="AggGreen12 2 3 3 2 3 3 11" xfId="34630"/>
    <cellStyle name="AggGreen12 2 3 3 2 3 3 2" xfId="7630"/>
    <cellStyle name="AggGreen12 2 3 3 2 3 3 2 2" xfId="37824"/>
    <cellStyle name="AggGreen12 2 3 3 2 3 3 3" xfId="9175"/>
    <cellStyle name="AggGreen12 2 3 3 2 3 3 3 2" xfId="39369"/>
    <cellStyle name="AggGreen12 2 3 3 2 3 3 4" xfId="12103"/>
    <cellStyle name="AggGreen12 2 3 3 2 3 3 4 2" xfId="42297"/>
    <cellStyle name="AggGreen12 2 3 3 2 3 3 5" xfId="11516"/>
    <cellStyle name="AggGreen12 2 3 3 2 3 3 5 2" xfId="41710"/>
    <cellStyle name="AggGreen12 2 3 3 2 3 3 6" xfId="17498"/>
    <cellStyle name="AggGreen12 2 3 3 2 3 3 6 2" xfId="47692"/>
    <cellStyle name="AggGreen12 2 3 3 2 3 3 7" xfId="20362"/>
    <cellStyle name="AggGreen12 2 3 3 2 3 3 7 2" xfId="50556"/>
    <cellStyle name="AggGreen12 2 3 3 2 3 3 8" xfId="24774"/>
    <cellStyle name="AggGreen12 2 3 3 2 3 3 8 2" xfId="54961"/>
    <cellStyle name="AggGreen12 2 3 3 2 3 3 9" xfId="22261"/>
    <cellStyle name="AggGreen12 2 3 3 2 3 3 9 2" xfId="52448"/>
    <cellStyle name="AggGreen12 2 3 3 2 3 4" xfId="5545"/>
    <cellStyle name="AggGreen12 2 3 3 2 3 4 2" xfId="35741"/>
    <cellStyle name="AggGreen12 2 3 3 2 3 5" xfId="7922"/>
    <cellStyle name="AggGreen12 2 3 3 2 3 5 2" xfId="38116"/>
    <cellStyle name="AggGreen12 2 3 3 2 3 6" xfId="11659"/>
    <cellStyle name="AggGreen12 2 3 3 2 3 6 2" xfId="41853"/>
    <cellStyle name="AggGreen12 2 3 3 2 3 7" xfId="13816"/>
    <cellStyle name="AggGreen12 2 3 3 2 3 7 2" xfId="44010"/>
    <cellStyle name="AggGreen12 2 3 3 2 3 8" xfId="15562"/>
    <cellStyle name="AggGreen12 2 3 3 2 3 8 2" xfId="45756"/>
    <cellStyle name="AggGreen12 2 3 3 2 3 9" xfId="18443"/>
    <cellStyle name="AggGreen12 2 3 3 2 3 9 2" xfId="48637"/>
    <cellStyle name="AggGreen12 2 3 3 3" xfId="1155"/>
    <cellStyle name="AggGreen12 2 3 3 3 10" xfId="31996"/>
    <cellStyle name="AggGreen12 2 3 3 3 2" xfId="10691"/>
    <cellStyle name="AggGreen12 2 3 3 3 2 2" xfId="40885"/>
    <cellStyle name="AggGreen12 2 3 3 3 3" xfId="4973"/>
    <cellStyle name="AggGreen12 2 3 3 3 3 2" xfId="35172"/>
    <cellStyle name="AggGreen12 2 3 3 3 4" xfId="12829"/>
    <cellStyle name="AggGreen12 2 3 3 3 4 2" xfId="43023"/>
    <cellStyle name="AggGreen12 2 3 3 3 5" xfId="18150"/>
    <cellStyle name="AggGreen12 2 3 3 3 5 2" xfId="48344"/>
    <cellStyle name="AggGreen12 2 3 3 3 6" xfId="21196"/>
    <cellStyle name="AggGreen12 2 3 3 3 6 2" xfId="51390"/>
    <cellStyle name="AggGreen12 2 3 3 3 7" xfId="25549"/>
    <cellStyle name="AggGreen12 2 3 3 3 7 2" xfId="55736"/>
    <cellStyle name="AggGreen12 2 3 3 3 8" xfId="25871"/>
    <cellStyle name="AggGreen12 2 3 3 3 8 2" xfId="56058"/>
    <cellStyle name="AggGreen12 2 3 3 3 9" xfId="30810"/>
    <cellStyle name="AggGreen12 2 3 3 3 9 2" xfId="60997"/>
    <cellStyle name="AggGreen12 2 3 3 4" xfId="1465"/>
    <cellStyle name="AggGreen12 2 3 3 4 10" xfId="22677"/>
    <cellStyle name="AggGreen12 2 3 3 4 10 2" xfId="52864"/>
    <cellStyle name="AggGreen12 2 3 3 4 11" xfId="27102"/>
    <cellStyle name="AggGreen12 2 3 3 4 11 2" xfId="57289"/>
    <cellStyle name="AggGreen12 2 3 3 4 12" xfId="21357"/>
    <cellStyle name="AggGreen12 2 3 3 4 12 2" xfId="51544"/>
    <cellStyle name="AggGreen12 2 3 3 4 13" xfId="31415"/>
    <cellStyle name="AggGreen12 2 3 3 4 2" xfId="3422"/>
    <cellStyle name="AggGreen12 2 3 3 4 2 10" xfId="30640"/>
    <cellStyle name="AggGreen12 2 3 3 4 2 10 2" xfId="60827"/>
    <cellStyle name="AggGreen12 2 3 3 4 2 11" xfId="33627"/>
    <cellStyle name="AggGreen12 2 3 3 4 2 2" xfId="6786"/>
    <cellStyle name="AggGreen12 2 3 3 4 2 2 2" xfId="36980"/>
    <cellStyle name="AggGreen12 2 3 3 4 2 3" xfId="8331"/>
    <cellStyle name="AggGreen12 2 3 3 4 2 3 2" xfId="38525"/>
    <cellStyle name="AggGreen12 2 3 3 4 2 4" xfId="12083"/>
    <cellStyle name="AggGreen12 2 3 3 4 2 4 2" xfId="42277"/>
    <cellStyle name="AggGreen12 2 3 3 4 2 5" xfId="15133"/>
    <cellStyle name="AggGreen12 2 3 3 4 2 5 2" xfId="45327"/>
    <cellStyle name="AggGreen12 2 3 3 4 2 6" xfId="16657"/>
    <cellStyle name="AggGreen12 2 3 3 4 2 6 2" xfId="46851"/>
    <cellStyle name="AggGreen12 2 3 3 4 2 7" xfId="19524"/>
    <cellStyle name="AggGreen12 2 3 3 4 2 7 2" xfId="49718"/>
    <cellStyle name="AggGreen12 2 3 3 4 2 8" xfId="23931"/>
    <cellStyle name="AggGreen12 2 3 3 4 2 8 2" xfId="54118"/>
    <cellStyle name="AggGreen12 2 3 3 4 2 9" xfId="21383"/>
    <cellStyle name="AggGreen12 2 3 3 4 2 9 2" xfId="51570"/>
    <cellStyle name="AggGreen12 2 3 3 4 3" xfId="4430"/>
    <cellStyle name="AggGreen12 2 3 3 4 3 10" xfId="30087"/>
    <cellStyle name="AggGreen12 2 3 3 4 3 10 2" xfId="60274"/>
    <cellStyle name="AggGreen12 2 3 3 4 3 11" xfId="34629"/>
    <cellStyle name="AggGreen12 2 3 3 4 3 2" xfId="7629"/>
    <cellStyle name="AggGreen12 2 3 3 4 3 2 2" xfId="37823"/>
    <cellStyle name="AggGreen12 2 3 3 4 3 3" xfId="9174"/>
    <cellStyle name="AggGreen12 2 3 3 4 3 3 2" xfId="39368"/>
    <cellStyle name="AggGreen12 2 3 3 4 3 4" xfId="12245"/>
    <cellStyle name="AggGreen12 2 3 3 4 3 4 2" xfId="42439"/>
    <cellStyle name="AggGreen12 2 3 3 4 3 5" xfId="13040"/>
    <cellStyle name="AggGreen12 2 3 3 4 3 5 2" xfId="43234"/>
    <cellStyle name="AggGreen12 2 3 3 4 3 6" xfId="17497"/>
    <cellStyle name="AggGreen12 2 3 3 4 3 6 2" xfId="47691"/>
    <cellStyle name="AggGreen12 2 3 3 4 3 7" xfId="20361"/>
    <cellStyle name="AggGreen12 2 3 3 4 3 7 2" xfId="50555"/>
    <cellStyle name="AggGreen12 2 3 3 4 3 8" xfId="24773"/>
    <cellStyle name="AggGreen12 2 3 3 4 3 8 2" xfId="54960"/>
    <cellStyle name="AggGreen12 2 3 3 4 3 9" xfId="27837"/>
    <cellStyle name="AggGreen12 2 3 3 4 3 9 2" xfId="58024"/>
    <cellStyle name="AggGreen12 2 3 3 4 4" xfId="5544"/>
    <cellStyle name="AggGreen12 2 3 3 4 4 2" xfId="35740"/>
    <cellStyle name="AggGreen12 2 3 3 4 5" xfId="5988"/>
    <cellStyle name="AggGreen12 2 3 3 4 5 2" xfId="36184"/>
    <cellStyle name="AggGreen12 2 3 3 4 6" xfId="11983"/>
    <cellStyle name="AggGreen12 2 3 3 4 6 2" xfId="42177"/>
    <cellStyle name="AggGreen12 2 3 3 4 7" xfId="14157"/>
    <cellStyle name="AggGreen12 2 3 3 4 7 2" xfId="44351"/>
    <cellStyle name="AggGreen12 2 3 3 4 8" xfId="15561"/>
    <cellStyle name="AggGreen12 2 3 3 4 8 2" xfId="45755"/>
    <cellStyle name="AggGreen12 2 3 3 4 9" xfId="18442"/>
    <cellStyle name="AggGreen12 2 3 3 4 9 2" xfId="48636"/>
    <cellStyle name="AggGreen12 2 3 4" xfId="423"/>
    <cellStyle name="AggGreen12 2 3 4 2" xfId="424"/>
    <cellStyle name="AggGreen12 2 3 4 2 2" xfId="1158"/>
    <cellStyle name="AggGreen12 2 3 4 2 2 10" xfId="31999"/>
    <cellStyle name="AggGreen12 2 3 4 2 2 2" xfId="10692"/>
    <cellStyle name="AggGreen12 2 3 4 2 2 2 2" xfId="40886"/>
    <cellStyle name="AggGreen12 2 3 4 2 2 3" xfId="2148"/>
    <cellStyle name="AggGreen12 2 3 4 2 2 3 2" xfId="32361"/>
    <cellStyle name="AggGreen12 2 3 4 2 2 4" xfId="14172"/>
    <cellStyle name="AggGreen12 2 3 4 2 2 4 2" xfId="44366"/>
    <cellStyle name="AggGreen12 2 3 4 2 2 5" xfId="18153"/>
    <cellStyle name="AggGreen12 2 3 4 2 2 5 2" xfId="48347"/>
    <cellStyle name="AggGreen12 2 3 4 2 2 6" xfId="21199"/>
    <cellStyle name="AggGreen12 2 3 4 2 2 6 2" xfId="51393"/>
    <cellStyle name="AggGreen12 2 3 4 2 2 7" xfId="25552"/>
    <cellStyle name="AggGreen12 2 3 4 2 2 7 2" xfId="55739"/>
    <cellStyle name="AggGreen12 2 3 4 2 2 8" xfId="25697"/>
    <cellStyle name="AggGreen12 2 3 4 2 2 8 2" xfId="55884"/>
    <cellStyle name="AggGreen12 2 3 4 2 2 9" xfId="26592"/>
    <cellStyle name="AggGreen12 2 3 4 2 2 9 2" xfId="56779"/>
    <cellStyle name="AggGreen12 2 3 4 2 3" xfId="1468"/>
    <cellStyle name="AggGreen12 2 3 4 2 3 10" xfId="22680"/>
    <cellStyle name="AggGreen12 2 3 4 2 3 10 2" xfId="52867"/>
    <cellStyle name="AggGreen12 2 3 4 2 3 11" xfId="27440"/>
    <cellStyle name="AggGreen12 2 3 4 2 3 11 2" xfId="57627"/>
    <cellStyle name="AggGreen12 2 3 4 2 3 12" xfId="29526"/>
    <cellStyle name="AggGreen12 2 3 4 2 3 12 2" xfId="59713"/>
    <cellStyle name="AggGreen12 2 3 4 2 3 13" xfId="31418"/>
    <cellStyle name="AggGreen12 2 3 4 2 3 2" xfId="3425"/>
    <cellStyle name="AggGreen12 2 3 4 2 3 2 10" xfId="30734"/>
    <cellStyle name="AggGreen12 2 3 4 2 3 2 10 2" xfId="60921"/>
    <cellStyle name="AggGreen12 2 3 4 2 3 2 11" xfId="33630"/>
    <cellStyle name="AggGreen12 2 3 4 2 3 2 2" xfId="6789"/>
    <cellStyle name="AggGreen12 2 3 4 2 3 2 2 2" xfId="36983"/>
    <cellStyle name="AggGreen12 2 3 4 2 3 2 3" xfId="8334"/>
    <cellStyle name="AggGreen12 2 3 4 2 3 2 3 2" xfId="38528"/>
    <cellStyle name="AggGreen12 2 3 4 2 3 2 4" xfId="12583"/>
    <cellStyle name="AggGreen12 2 3 4 2 3 2 4 2" xfId="42777"/>
    <cellStyle name="AggGreen12 2 3 4 2 3 2 5" xfId="9784"/>
    <cellStyle name="AggGreen12 2 3 4 2 3 2 5 2" xfId="39978"/>
    <cellStyle name="AggGreen12 2 3 4 2 3 2 6" xfId="16660"/>
    <cellStyle name="AggGreen12 2 3 4 2 3 2 6 2" xfId="46854"/>
    <cellStyle name="AggGreen12 2 3 4 2 3 2 7" xfId="19527"/>
    <cellStyle name="AggGreen12 2 3 4 2 3 2 7 2" xfId="49721"/>
    <cellStyle name="AggGreen12 2 3 4 2 3 2 8" xfId="23934"/>
    <cellStyle name="AggGreen12 2 3 4 2 3 2 8 2" xfId="54121"/>
    <cellStyle name="AggGreen12 2 3 4 2 3 2 9" xfId="27798"/>
    <cellStyle name="AggGreen12 2 3 4 2 3 2 9 2" xfId="57985"/>
    <cellStyle name="AggGreen12 2 3 4 2 3 3" xfId="4433"/>
    <cellStyle name="AggGreen12 2 3 4 2 3 3 10" xfId="29119"/>
    <cellStyle name="AggGreen12 2 3 4 2 3 3 10 2" xfId="59306"/>
    <cellStyle name="AggGreen12 2 3 4 2 3 3 11" xfId="34632"/>
    <cellStyle name="AggGreen12 2 3 4 2 3 3 2" xfId="7632"/>
    <cellStyle name="AggGreen12 2 3 4 2 3 3 2 2" xfId="37826"/>
    <cellStyle name="AggGreen12 2 3 4 2 3 3 3" xfId="9177"/>
    <cellStyle name="AggGreen12 2 3 4 2 3 3 3 2" xfId="39371"/>
    <cellStyle name="AggGreen12 2 3 4 2 3 3 4" xfId="11647"/>
    <cellStyle name="AggGreen12 2 3 4 2 3 3 4 2" xfId="41841"/>
    <cellStyle name="AggGreen12 2 3 4 2 3 3 5" xfId="13037"/>
    <cellStyle name="AggGreen12 2 3 4 2 3 3 5 2" xfId="43231"/>
    <cellStyle name="AggGreen12 2 3 4 2 3 3 6" xfId="17500"/>
    <cellStyle name="AggGreen12 2 3 4 2 3 3 6 2" xfId="47694"/>
    <cellStyle name="AggGreen12 2 3 4 2 3 3 7" xfId="20364"/>
    <cellStyle name="AggGreen12 2 3 4 2 3 3 7 2" xfId="50558"/>
    <cellStyle name="AggGreen12 2 3 4 2 3 3 8" xfId="24776"/>
    <cellStyle name="AggGreen12 2 3 4 2 3 3 8 2" xfId="54963"/>
    <cellStyle name="AggGreen12 2 3 4 2 3 3 9" xfId="27317"/>
    <cellStyle name="AggGreen12 2 3 4 2 3 3 9 2" xfId="57504"/>
    <cellStyle name="AggGreen12 2 3 4 2 3 4" xfId="5547"/>
    <cellStyle name="AggGreen12 2 3 4 2 3 4 2" xfId="35743"/>
    <cellStyle name="AggGreen12 2 3 4 2 3 5" xfId="5370"/>
    <cellStyle name="AggGreen12 2 3 4 2 3 5 2" xfId="35569"/>
    <cellStyle name="AggGreen12 2 3 4 2 3 6" xfId="11624"/>
    <cellStyle name="AggGreen12 2 3 4 2 3 6 2" xfId="41818"/>
    <cellStyle name="AggGreen12 2 3 4 2 3 7" xfId="10186"/>
    <cellStyle name="AggGreen12 2 3 4 2 3 7 2" xfId="40380"/>
    <cellStyle name="AggGreen12 2 3 4 2 3 8" xfId="15564"/>
    <cellStyle name="AggGreen12 2 3 4 2 3 8 2" xfId="45758"/>
    <cellStyle name="AggGreen12 2 3 4 2 3 9" xfId="18445"/>
    <cellStyle name="AggGreen12 2 3 4 2 3 9 2" xfId="48639"/>
    <cellStyle name="AggGreen12 2 3 4 3" xfId="1157"/>
    <cellStyle name="AggGreen12 2 3 4 3 10" xfId="31998"/>
    <cellStyle name="AggGreen12 2 3 4 3 2" xfId="5721"/>
    <cellStyle name="AggGreen12 2 3 4 3 2 2" xfId="35917"/>
    <cellStyle name="AggGreen12 2 3 4 3 3" xfId="10600"/>
    <cellStyle name="AggGreen12 2 3 4 3 3 2" xfId="40794"/>
    <cellStyle name="AggGreen12 2 3 4 3 4" xfId="14831"/>
    <cellStyle name="AggGreen12 2 3 4 3 4 2" xfId="45025"/>
    <cellStyle name="AggGreen12 2 3 4 3 5" xfId="18152"/>
    <cellStyle name="AggGreen12 2 3 4 3 5 2" xfId="48346"/>
    <cellStyle name="AggGreen12 2 3 4 3 6" xfId="21198"/>
    <cellStyle name="AggGreen12 2 3 4 3 6 2" xfId="51392"/>
    <cellStyle name="AggGreen12 2 3 4 3 7" xfId="25551"/>
    <cellStyle name="AggGreen12 2 3 4 3 7 2" xfId="55738"/>
    <cellStyle name="AggGreen12 2 3 4 3 8" xfId="29323"/>
    <cellStyle name="AggGreen12 2 3 4 3 8 2" xfId="59510"/>
    <cellStyle name="AggGreen12 2 3 4 3 9" xfId="29667"/>
    <cellStyle name="AggGreen12 2 3 4 3 9 2" xfId="59854"/>
    <cellStyle name="AggGreen12 2 3 4 4" xfId="1467"/>
    <cellStyle name="AggGreen12 2 3 4 4 10" xfId="22679"/>
    <cellStyle name="AggGreen12 2 3 4 4 10 2" xfId="52866"/>
    <cellStyle name="AggGreen12 2 3 4 4 11" xfId="26216"/>
    <cellStyle name="AggGreen12 2 3 4 4 11 2" xfId="56403"/>
    <cellStyle name="AggGreen12 2 3 4 4 12" xfId="22376"/>
    <cellStyle name="AggGreen12 2 3 4 4 12 2" xfId="52563"/>
    <cellStyle name="AggGreen12 2 3 4 4 13" xfId="31417"/>
    <cellStyle name="AggGreen12 2 3 4 4 2" xfId="3424"/>
    <cellStyle name="AggGreen12 2 3 4 4 2 10" xfId="26574"/>
    <cellStyle name="AggGreen12 2 3 4 4 2 10 2" xfId="56761"/>
    <cellStyle name="AggGreen12 2 3 4 4 2 11" xfId="33629"/>
    <cellStyle name="AggGreen12 2 3 4 4 2 2" xfId="6788"/>
    <cellStyle name="AggGreen12 2 3 4 4 2 2 2" xfId="36982"/>
    <cellStyle name="AggGreen12 2 3 4 4 2 3" xfId="8333"/>
    <cellStyle name="AggGreen12 2 3 4 4 2 3 2" xfId="38527"/>
    <cellStyle name="AggGreen12 2 3 4 4 2 4" xfId="9845"/>
    <cellStyle name="AggGreen12 2 3 4 4 2 4 2" xfId="40039"/>
    <cellStyle name="AggGreen12 2 3 4 4 2 5" xfId="14753"/>
    <cellStyle name="AggGreen12 2 3 4 4 2 5 2" xfId="44947"/>
    <cellStyle name="AggGreen12 2 3 4 4 2 6" xfId="16659"/>
    <cellStyle name="AggGreen12 2 3 4 4 2 6 2" xfId="46853"/>
    <cellStyle name="AggGreen12 2 3 4 4 2 7" xfId="19526"/>
    <cellStyle name="AggGreen12 2 3 4 4 2 7 2" xfId="49720"/>
    <cellStyle name="AggGreen12 2 3 4 4 2 8" xfId="23933"/>
    <cellStyle name="AggGreen12 2 3 4 4 2 8 2" xfId="54120"/>
    <cellStyle name="AggGreen12 2 3 4 4 2 9" xfId="27066"/>
    <cellStyle name="AggGreen12 2 3 4 4 2 9 2" xfId="57253"/>
    <cellStyle name="AggGreen12 2 3 4 4 3" xfId="4432"/>
    <cellStyle name="AggGreen12 2 3 4 4 3 10" xfId="26325"/>
    <cellStyle name="AggGreen12 2 3 4 4 3 10 2" xfId="56512"/>
    <cellStyle name="AggGreen12 2 3 4 4 3 11" xfId="34631"/>
    <cellStyle name="AggGreen12 2 3 4 4 3 2" xfId="7631"/>
    <cellStyle name="AggGreen12 2 3 4 4 3 2 2" xfId="37825"/>
    <cellStyle name="AggGreen12 2 3 4 4 3 3" xfId="9176"/>
    <cellStyle name="AggGreen12 2 3 4 4 3 3 2" xfId="39370"/>
    <cellStyle name="AggGreen12 2 3 4 4 3 4" xfId="11777"/>
    <cellStyle name="AggGreen12 2 3 4 4 3 4 2" xfId="41971"/>
    <cellStyle name="AggGreen12 2 3 4 4 3 5" xfId="14154"/>
    <cellStyle name="AggGreen12 2 3 4 4 3 5 2" xfId="44348"/>
    <cellStyle name="AggGreen12 2 3 4 4 3 6" xfId="17499"/>
    <cellStyle name="AggGreen12 2 3 4 4 3 6 2" xfId="47693"/>
    <cellStyle name="AggGreen12 2 3 4 4 3 7" xfId="20363"/>
    <cellStyle name="AggGreen12 2 3 4 4 3 7 2" xfId="50557"/>
    <cellStyle name="AggGreen12 2 3 4 4 3 8" xfId="24775"/>
    <cellStyle name="AggGreen12 2 3 4 4 3 8 2" xfId="54962"/>
    <cellStyle name="AggGreen12 2 3 4 4 3 9" xfId="26177"/>
    <cellStyle name="AggGreen12 2 3 4 4 3 9 2" xfId="56364"/>
    <cellStyle name="AggGreen12 2 3 4 4 4" xfId="5546"/>
    <cellStyle name="AggGreen12 2 3 4 4 4 2" xfId="35742"/>
    <cellStyle name="AggGreen12 2 3 4 4 5" xfId="5833"/>
    <cellStyle name="AggGreen12 2 3 4 4 5 2" xfId="36029"/>
    <cellStyle name="AggGreen12 2 3 4 4 6" xfId="12315"/>
    <cellStyle name="AggGreen12 2 3 4 4 6 2" xfId="42509"/>
    <cellStyle name="AggGreen12 2 3 4 4 7" xfId="12824"/>
    <cellStyle name="AggGreen12 2 3 4 4 7 2" xfId="43018"/>
    <cellStyle name="AggGreen12 2 3 4 4 8" xfId="15563"/>
    <cellStyle name="AggGreen12 2 3 4 4 8 2" xfId="45757"/>
    <cellStyle name="AggGreen12 2 3 4 4 9" xfId="18444"/>
    <cellStyle name="AggGreen12 2 3 4 4 9 2" xfId="48638"/>
    <cellStyle name="AggGreen12 2 3 5" xfId="1152"/>
    <cellStyle name="AggGreen12 2 3 5 10" xfId="31993"/>
    <cellStyle name="AggGreen12 2 3 5 2" xfId="10696"/>
    <cellStyle name="AggGreen12 2 3 5 2 2" xfId="40890"/>
    <cellStyle name="AggGreen12 2 3 5 3" xfId="12069"/>
    <cellStyle name="AggGreen12 2 3 5 3 2" xfId="42263"/>
    <cellStyle name="AggGreen12 2 3 5 4" xfId="14366"/>
    <cellStyle name="AggGreen12 2 3 5 4 2" xfId="44560"/>
    <cellStyle name="AggGreen12 2 3 5 5" xfId="18147"/>
    <cellStyle name="AggGreen12 2 3 5 5 2" xfId="48341"/>
    <cellStyle name="AggGreen12 2 3 5 6" xfId="21193"/>
    <cellStyle name="AggGreen12 2 3 5 6 2" xfId="51387"/>
    <cellStyle name="AggGreen12 2 3 5 7" xfId="25546"/>
    <cellStyle name="AggGreen12 2 3 5 7 2" xfId="55733"/>
    <cellStyle name="AggGreen12 2 3 5 8" xfId="29324"/>
    <cellStyle name="AggGreen12 2 3 5 8 2" xfId="59511"/>
    <cellStyle name="AggGreen12 2 3 5 9" xfId="30311"/>
    <cellStyle name="AggGreen12 2 3 5 9 2" xfId="60498"/>
    <cellStyle name="AggGreen12 2 3 6" xfId="1462"/>
    <cellStyle name="AggGreen12 2 3 6 10" xfId="22674"/>
    <cellStyle name="AggGreen12 2 3 6 10 2" xfId="52861"/>
    <cellStyle name="AggGreen12 2 3 6 11" xfId="21668"/>
    <cellStyle name="AggGreen12 2 3 6 11 2" xfId="51855"/>
    <cellStyle name="AggGreen12 2 3 6 12" xfId="29514"/>
    <cellStyle name="AggGreen12 2 3 6 12 2" xfId="59701"/>
    <cellStyle name="AggGreen12 2 3 6 13" xfId="31412"/>
    <cellStyle name="AggGreen12 2 3 6 2" xfId="3419"/>
    <cellStyle name="AggGreen12 2 3 6 2 10" xfId="27257"/>
    <cellStyle name="AggGreen12 2 3 6 2 10 2" xfId="57444"/>
    <cellStyle name="AggGreen12 2 3 6 2 11" xfId="33624"/>
    <cellStyle name="AggGreen12 2 3 6 2 2" xfId="6783"/>
    <cellStyle name="AggGreen12 2 3 6 2 2 2" xfId="36977"/>
    <cellStyle name="AggGreen12 2 3 6 2 3" xfId="8328"/>
    <cellStyle name="AggGreen12 2 3 6 2 3 2" xfId="38522"/>
    <cellStyle name="AggGreen12 2 3 6 2 4" xfId="10827"/>
    <cellStyle name="AggGreen12 2 3 6 2 4 2" xfId="41021"/>
    <cellStyle name="AggGreen12 2 3 6 2 5" xfId="10567"/>
    <cellStyle name="AggGreen12 2 3 6 2 5 2" xfId="40761"/>
    <cellStyle name="AggGreen12 2 3 6 2 6" xfId="16654"/>
    <cellStyle name="AggGreen12 2 3 6 2 6 2" xfId="46848"/>
    <cellStyle name="AggGreen12 2 3 6 2 7" xfId="19521"/>
    <cellStyle name="AggGreen12 2 3 6 2 7 2" xfId="49715"/>
    <cellStyle name="AggGreen12 2 3 6 2 8" xfId="23928"/>
    <cellStyle name="AggGreen12 2 3 6 2 8 2" xfId="54115"/>
    <cellStyle name="AggGreen12 2 3 6 2 9" xfId="26555"/>
    <cellStyle name="AggGreen12 2 3 6 2 9 2" xfId="56742"/>
    <cellStyle name="AggGreen12 2 3 6 3" xfId="4427"/>
    <cellStyle name="AggGreen12 2 3 6 3 10" xfId="25919"/>
    <cellStyle name="AggGreen12 2 3 6 3 10 2" xfId="56106"/>
    <cellStyle name="AggGreen12 2 3 6 3 11" xfId="34626"/>
    <cellStyle name="AggGreen12 2 3 6 3 2" xfId="7626"/>
    <cellStyle name="AggGreen12 2 3 6 3 2 2" xfId="37820"/>
    <cellStyle name="AggGreen12 2 3 6 3 3" xfId="9171"/>
    <cellStyle name="AggGreen12 2 3 6 3 3 2" xfId="39365"/>
    <cellStyle name="AggGreen12 2 3 6 3 4" xfId="12253"/>
    <cellStyle name="AggGreen12 2 3 6 3 4 2" xfId="42447"/>
    <cellStyle name="AggGreen12 2 3 6 3 5" xfId="13076"/>
    <cellStyle name="AggGreen12 2 3 6 3 5 2" xfId="43270"/>
    <cellStyle name="AggGreen12 2 3 6 3 6" xfId="17494"/>
    <cellStyle name="AggGreen12 2 3 6 3 6 2" xfId="47688"/>
    <cellStyle name="AggGreen12 2 3 6 3 7" xfId="20358"/>
    <cellStyle name="AggGreen12 2 3 6 3 7 2" xfId="50552"/>
    <cellStyle name="AggGreen12 2 3 6 3 8" xfId="24770"/>
    <cellStyle name="AggGreen12 2 3 6 3 8 2" xfId="54957"/>
    <cellStyle name="AggGreen12 2 3 6 3 9" xfId="22175"/>
    <cellStyle name="AggGreen12 2 3 6 3 9 2" xfId="52362"/>
    <cellStyle name="AggGreen12 2 3 6 4" xfId="5541"/>
    <cellStyle name="AggGreen12 2 3 6 4 2" xfId="35737"/>
    <cellStyle name="AggGreen12 2 3 6 5" xfId="7742"/>
    <cellStyle name="AggGreen12 2 3 6 5 2" xfId="37936"/>
    <cellStyle name="AggGreen12 2 3 6 6" xfId="12681"/>
    <cellStyle name="AggGreen12 2 3 6 6 2" xfId="42875"/>
    <cellStyle name="AggGreen12 2 3 6 7" xfId="10973"/>
    <cellStyle name="AggGreen12 2 3 6 7 2" xfId="41167"/>
    <cellStyle name="AggGreen12 2 3 6 8" xfId="15558"/>
    <cellStyle name="AggGreen12 2 3 6 8 2" xfId="45752"/>
    <cellStyle name="AggGreen12 2 3 6 9" xfId="18439"/>
    <cellStyle name="AggGreen12 2 3 6 9 2" xfId="48633"/>
    <cellStyle name="AggGreen12 2 4" xfId="1147"/>
    <cellStyle name="AggGreen12 2 4 10" xfId="31988"/>
    <cellStyle name="AggGreen12 2 4 2" xfId="7830"/>
    <cellStyle name="AggGreen12 2 4 2 2" xfId="38024"/>
    <cellStyle name="AggGreen12 2 4 3" xfId="12057"/>
    <cellStyle name="AggGreen12 2 4 3 2" xfId="42251"/>
    <cellStyle name="AggGreen12 2 4 4" xfId="11380"/>
    <cellStyle name="AggGreen12 2 4 4 2" xfId="41574"/>
    <cellStyle name="AggGreen12 2 4 5" xfId="18142"/>
    <cellStyle name="AggGreen12 2 4 5 2" xfId="48336"/>
    <cellStyle name="AggGreen12 2 4 6" xfId="21188"/>
    <cellStyle name="AggGreen12 2 4 6 2" xfId="51382"/>
    <cellStyle name="AggGreen12 2 4 7" xfId="25541"/>
    <cellStyle name="AggGreen12 2 4 7 2" xfId="55728"/>
    <cellStyle name="AggGreen12 2 4 8" xfId="28200"/>
    <cellStyle name="AggGreen12 2 4 8 2" xfId="58387"/>
    <cellStyle name="AggGreen12 2 4 9" xfId="30766"/>
    <cellStyle name="AggGreen12 2 4 9 2" xfId="60953"/>
    <cellStyle name="AggGreen12 2 5" xfId="1457"/>
    <cellStyle name="AggGreen12 2 5 10" xfId="22669"/>
    <cellStyle name="AggGreen12 2 5 10 2" xfId="52856"/>
    <cellStyle name="AggGreen12 2 5 11" xfId="28409"/>
    <cellStyle name="AggGreen12 2 5 11 2" xfId="58596"/>
    <cellStyle name="AggGreen12 2 5 12" xfId="29287"/>
    <cellStyle name="AggGreen12 2 5 12 2" xfId="59474"/>
    <cellStyle name="AggGreen12 2 5 13" xfId="31407"/>
    <cellStyle name="AggGreen12 2 5 2" xfId="3414"/>
    <cellStyle name="AggGreen12 2 5 2 10" xfId="30851"/>
    <cellStyle name="AggGreen12 2 5 2 10 2" xfId="61038"/>
    <cellStyle name="AggGreen12 2 5 2 11" xfId="33619"/>
    <cellStyle name="AggGreen12 2 5 2 2" xfId="6778"/>
    <cellStyle name="AggGreen12 2 5 2 2 2" xfId="36972"/>
    <cellStyle name="AggGreen12 2 5 2 3" xfId="8323"/>
    <cellStyle name="AggGreen12 2 5 2 3 2" xfId="38517"/>
    <cellStyle name="AggGreen12 2 5 2 4" xfId="11847"/>
    <cellStyle name="AggGreen12 2 5 2 4 2" xfId="42041"/>
    <cellStyle name="AggGreen12 2 5 2 5" xfId="14979"/>
    <cellStyle name="AggGreen12 2 5 2 5 2" xfId="45173"/>
    <cellStyle name="AggGreen12 2 5 2 6" xfId="16649"/>
    <cellStyle name="AggGreen12 2 5 2 6 2" xfId="46843"/>
    <cellStyle name="AggGreen12 2 5 2 7" xfId="19516"/>
    <cellStyle name="AggGreen12 2 5 2 7 2" xfId="49710"/>
    <cellStyle name="AggGreen12 2 5 2 8" xfId="23923"/>
    <cellStyle name="AggGreen12 2 5 2 8 2" xfId="54110"/>
    <cellStyle name="AggGreen12 2 5 2 9" xfId="27348"/>
    <cellStyle name="AggGreen12 2 5 2 9 2" xfId="57535"/>
    <cellStyle name="AggGreen12 2 5 3" xfId="4422"/>
    <cellStyle name="AggGreen12 2 5 3 10" xfId="30307"/>
    <cellStyle name="AggGreen12 2 5 3 10 2" xfId="60494"/>
    <cellStyle name="AggGreen12 2 5 3 11" xfId="34621"/>
    <cellStyle name="AggGreen12 2 5 3 2" xfId="7621"/>
    <cellStyle name="AggGreen12 2 5 3 2 2" xfId="37815"/>
    <cellStyle name="AggGreen12 2 5 3 3" xfId="9166"/>
    <cellStyle name="AggGreen12 2 5 3 3 2" xfId="39360"/>
    <cellStyle name="AggGreen12 2 5 3 4" xfId="2923"/>
    <cellStyle name="AggGreen12 2 5 3 4 2" xfId="33128"/>
    <cellStyle name="AggGreen12 2 5 3 5" xfId="12851"/>
    <cellStyle name="AggGreen12 2 5 3 5 2" xfId="43045"/>
    <cellStyle name="AggGreen12 2 5 3 6" xfId="17489"/>
    <cellStyle name="AggGreen12 2 5 3 6 2" xfId="47683"/>
    <cellStyle name="AggGreen12 2 5 3 7" xfId="20353"/>
    <cellStyle name="AggGreen12 2 5 3 7 2" xfId="50547"/>
    <cellStyle name="AggGreen12 2 5 3 8" xfId="24765"/>
    <cellStyle name="AggGreen12 2 5 3 8 2" xfId="54952"/>
    <cellStyle name="AggGreen12 2 5 3 9" xfId="26376"/>
    <cellStyle name="AggGreen12 2 5 3 9 2" xfId="56563"/>
    <cellStyle name="AggGreen12 2 5 4" xfId="5536"/>
    <cellStyle name="AggGreen12 2 5 4 2" xfId="35732"/>
    <cellStyle name="AggGreen12 2 5 5" xfId="8077"/>
    <cellStyle name="AggGreen12 2 5 5 2" xfId="38271"/>
    <cellStyle name="AggGreen12 2 5 6" xfId="10111"/>
    <cellStyle name="AggGreen12 2 5 6 2" xfId="40305"/>
    <cellStyle name="AggGreen12 2 5 7" xfId="13838"/>
    <cellStyle name="AggGreen12 2 5 7 2" xfId="44032"/>
    <cellStyle name="AggGreen12 2 5 8" xfId="15553"/>
    <cellStyle name="AggGreen12 2 5 8 2" xfId="45747"/>
    <cellStyle name="AggGreen12 2 5 9" xfId="18434"/>
    <cellStyle name="AggGreen12 2 5 9 2" xfId="48628"/>
    <cellStyle name="AggGreen12 3" xfId="425"/>
    <cellStyle name="AggGreen12 3 2" xfId="426"/>
    <cellStyle name="AggGreen12 3 2 2" xfId="427"/>
    <cellStyle name="AggGreen12 3 2 2 2" xfId="1161"/>
    <cellStyle name="AggGreen12 3 2 2 2 10" xfId="32002"/>
    <cellStyle name="AggGreen12 3 2 2 2 2" xfId="5745"/>
    <cellStyle name="AggGreen12 3 2 2 2 2 2" xfId="35941"/>
    <cellStyle name="AggGreen12 3 2 2 2 3" xfId="11821"/>
    <cellStyle name="AggGreen12 3 2 2 2 3 2" xfId="42015"/>
    <cellStyle name="AggGreen12 3 2 2 2 4" xfId="13433"/>
    <cellStyle name="AggGreen12 3 2 2 2 4 2" xfId="43627"/>
    <cellStyle name="AggGreen12 3 2 2 2 5" xfId="18156"/>
    <cellStyle name="AggGreen12 3 2 2 2 5 2" xfId="48350"/>
    <cellStyle name="AggGreen12 3 2 2 2 6" xfId="21202"/>
    <cellStyle name="AggGreen12 3 2 2 2 6 2" xfId="51396"/>
    <cellStyle name="AggGreen12 3 2 2 2 7" xfId="25555"/>
    <cellStyle name="AggGreen12 3 2 2 2 7 2" xfId="55742"/>
    <cellStyle name="AggGreen12 3 2 2 2 8" xfId="28022"/>
    <cellStyle name="AggGreen12 3 2 2 2 8 2" xfId="58209"/>
    <cellStyle name="AggGreen12 3 2 2 2 9" xfId="28979"/>
    <cellStyle name="AggGreen12 3 2 2 2 9 2" xfId="59166"/>
    <cellStyle name="AggGreen12 3 2 2 3" xfId="1471"/>
    <cellStyle name="AggGreen12 3 2 2 3 10" xfId="22683"/>
    <cellStyle name="AggGreen12 3 2 2 3 10 2" xfId="52870"/>
    <cellStyle name="AggGreen12 3 2 2 3 11" xfId="28416"/>
    <cellStyle name="AggGreen12 3 2 2 3 11 2" xfId="58603"/>
    <cellStyle name="AggGreen12 3 2 2 3 12" xfId="30188"/>
    <cellStyle name="AggGreen12 3 2 2 3 12 2" xfId="60375"/>
    <cellStyle name="AggGreen12 3 2 2 3 13" xfId="31421"/>
    <cellStyle name="AggGreen12 3 2 2 3 2" xfId="3428"/>
    <cellStyle name="AggGreen12 3 2 2 3 2 10" xfId="28430"/>
    <cellStyle name="AggGreen12 3 2 2 3 2 10 2" xfId="58617"/>
    <cellStyle name="AggGreen12 3 2 2 3 2 11" xfId="33633"/>
    <cellStyle name="AggGreen12 3 2 2 3 2 2" xfId="6792"/>
    <cellStyle name="AggGreen12 3 2 2 3 2 2 2" xfId="36986"/>
    <cellStyle name="AggGreen12 3 2 2 3 2 3" xfId="8337"/>
    <cellStyle name="AggGreen12 3 2 2 3 2 3 2" xfId="38531"/>
    <cellStyle name="AggGreen12 3 2 2 3 2 4" xfId="2224"/>
    <cellStyle name="AggGreen12 3 2 2 3 2 4 2" xfId="32433"/>
    <cellStyle name="AggGreen12 3 2 2 3 2 5" xfId="14911"/>
    <cellStyle name="AggGreen12 3 2 2 3 2 5 2" xfId="45105"/>
    <cellStyle name="AggGreen12 3 2 2 3 2 6" xfId="16663"/>
    <cellStyle name="AggGreen12 3 2 2 3 2 6 2" xfId="46857"/>
    <cellStyle name="AggGreen12 3 2 2 3 2 7" xfId="19530"/>
    <cellStyle name="AggGreen12 3 2 2 3 2 7 2" xfId="49724"/>
    <cellStyle name="AggGreen12 3 2 2 3 2 8" xfId="23937"/>
    <cellStyle name="AggGreen12 3 2 2 3 2 8 2" xfId="54124"/>
    <cellStyle name="AggGreen12 3 2 2 3 2 9" xfId="26204"/>
    <cellStyle name="AggGreen12 3 2 2 3 2 9 2" xfId="56391"/>
    <cellStyle name="AggGreen12 3 2 2 3 3" xfId="4436"/>
    <cellStyle name="AggGreen12 3 2 2 3 3 10" xfId="30681"/>
    <cellStyle name="AggGreen12 3 2 2 3 3 10 2" xfId="60868"/>
    <cellStyle name="AggGreen12 3 2 2 3 3 11" xfId="34635"/>
    <cellStyle name="AggGreen12 3 2 2 3 3 2" xfId="7635"/>
    <cellStyle name="AggGreen12 3 2 2 3 3 2 2" xfId="37829"/>
    <cellStyle name="AggGreen12 3 2 2 3 3 3" xfId="9180"/>
    <cellStyle name="AggGreen12 3 2 2 3 3 3 2" xfId="39374"/>
    <cellStyle name="AggGreen12 3 2 2 3 3 4" xfId="11791"/>
    <cellStyle name="AggGreen12 3 2 2 3 3 4 2" xfId="41985"/>
    <cellStyle name="AggGreen12 3 2 2 3 3 5" xfId="13708"/>
    <cellStyle name="AggGreen12 3 2 2 3 3 5 2" xfId="43902"/>
    <cellStyle name="AggGreen12 3 2 2 3 3 6" xfId="17503"/>
    <cellStyle name="AggGreen12 3 2 2 3 3 6 2" xfId="47697"/>
    <cellStyle name="AggGreen12 3 2 2 3 3 7" xfId="20367"/>
    <cellStyle name="AggGreen12 3 2 2 3 3 7 2" xfId="50561"/>
    <cellStyle name="AggGreen12 3 2 2 3 3 8" xfId="24779"/>
    <cellStyle name="AggGreen12 3 2 2 3 3 8 2" xfId="54966"/>
    <cellStyle name="AggGreen12 3 2 2 3 3 9" xfId="26929"/>
    <cellStyle name="AggGreen12 3 2 2 3 3 9 2" xfId="57116"/>
    <cellStyle name="AggGreen12 3 2 2 3 4" xfId="5550"/>
    <cellStyle name="AggGreen12 3 2 2 3 4 2" xfId="35746"/>
    <cellStyle name="AggGreen12 3 2 2 3 5" xfId="2712"/>
    <cellStyle name="AggGreen12 3 2 2 3 5 2" xfId="32917"/>
    <cellStyle name="AggGreen12 3 2 2 3 6" xfId="11592"/>
    <cellStyle name="AggGreen12 3 2 2 3 6 2" xfId="41786"/>
    <cellStyle name="AggGreen12 3 2 2 3 7" xfId="14939"/>
    <cellStyle name="AggGreen12 3 2 2 3 7 2" xfId="45133"/>
    <cellStyle name="AggGreen12 3 2 2 3 8" xfId="15567"/>
    <cellStyle name="AggGreen12 3 2 2 3 8 2" xfId="45761"/>
    <cellStyle name="AggGreen12 3 2 2 3 9" xfId="18448"/>
    <cellStyle name="AggGreen12 3 2 2 3 9 2" xfId="48642"/>
    <cellStyle name="AggGreen12 3 2 3" xfId="1160"/>
    <cellStyle name="AggGreen12 3 2 3 10" xfId="32001"/>
    <cellStyle name="AggGreen12 3 2 3 2" xfId="7831"/>
    <cellStyle name="AggGreen12 3 2 3 2 2" xfId="38025"/>
    <cellStyle name="AggGreen12 3 2 3 3" xfId="12617"/>
    <cellStyle name="AggGreen12 3 2 3 3 2" xfId="42811"/>
    <cellStyle name="AggGreen12 3 2 3 4" xfId="14717"/>
    <cellStyle name="AggGreen12 3 2 3 4 2" xfId="44911"/>
    <cellStyle name="AggGreen12 3 2 3 5" xfId="18155"/>
    <cellStyle name="AggGreen12 3 2 3 5 2" xfId="48349"/>
    <cellStyle name="AggGreen12 3 2 3 6" xfId="21201"/>
    <cellStyle name="AggGreen12 3 2 3 6 2" xfId="51395"/>
    <cellStyle name="AggGreen12 3 2 3 7" xfId="25554"/>
    <cellStyle name="AggGreen12 3 2 3 7 2" xfId="55741"/>
    <cellStyle name="AggGreen12 3 2 3 8" xfId="29322"/>
    <cellStyle name="AggGreen12 3 2 3 8 2" xfId="59509"/>
    <cellStyle name="AggGreen12 3 2 3 9" xfId="29090"/>
    <cellStyle name="AggGreen12 3 2 3 9 2" xfId="59277"/>
    <cellStyle name="AggGreen12 3 2 4" xfId="1470"/>
    <cellStyle name="AggGreen12 3 2 4 10" xfId="22682"/>
    <cellStyle name="AggGreen12 3 2 4 10 2" xfId="52869"/>
    <cellStyle name="AggGreen12 3 2 4 11" xfId="26486"/>
    <cellStyle name="AggGreen12 3 2 4 11 2" xfId="56673"/>
    <cellStyle name="AggGreen12 3 2 4 12" xfId="27621"/>
    <cellStyle name="AggGreen12 3 2 4 12 2" xfId="57808"/>
    <cellStyle name="AggGreen12 3 2 4 13" xfId="31420"/>
    <cellStyle name="AggGreen12 3 2 4 2" xfId="3427"/>
    <cellStyle name="AggGreen12 3 2 4 2 10" xfId="30597"/>
    <cellStyle name="AggGreen12 3 2 4 2 10 2" xfId="60784"/>
    <cellStyle name="AggGreen12 3 2 4 2 11" xfId="33632"/>
    <cellStyle name="AggGreen12 3 2 4 2 2" xfId="6791"/>
    <cellStyle name="AggGreen12 3 2 4 2 2 2" xfId="36985"/>
    <cellStyle name="AggGreen12 3 2 4 2 3" xfId="8336"/>
    <cellStyle name="AggGreen12 3 2 4 2 3 2" xfId="38530"/>
    <cellStyle name="AggGreen12 3 2 4 2 4" xfId="11379"/>
    <cellStyle name="AggGreen12 3 2 4 2 4 2" xfId="41573"/>
    <cellStyle name="AggGreen12 3 2 4 2 5" xfId="13540"/>
    <cellStyle name="AggGreen12 3 2 4 2 5 2" xfId="43734"/>
    <cellStyle name="AggGreen12 3 2 4 2 6" xfId="16662"/>
    <cellStyle name="AggGreen12 3 2 4 2 6 2" xfId="46856"/>
    <cellStyle name="AggGreen12 3 2 4 2 7" xfId="19529"/>
    <cellStyle name="AggGreen12 3 2 4 2 7 2" xfId="49723"/>
    <cellStyle name="AggGreen12 3 2 4 2 8" xfId="23936"/>
    <cellStyle name="AggGreen12 3 2 4 2 8 2" xfId="54123"/>
    <cellStyle name="AggGreen12 3 2 4 2 9" xfId="28342"/>
    <cellStyle name="AggGreen12 3 2 4 2 9 2" xfId="58529"/>
    <cellStyle name="AggGreen12 3 2 4 3" xfId="4435"/>
    <cellStyle name="AggGreen12 3 2 4 3 10" xfId="30453"/>
    <cellStyle name="AggGreen12 3 2 4 3 10 2" xfId="60640"/>
    <cellStyle name="AggGreen12 3 2 4 3 11" xfId="34634"/>
    <cellStyle name="AggGreen12 3 2 4 3 2" xfId="7634"/>
    <cellStyle name="AggGreen12 3 2 4 3 2 2" xfId="37828"/>
    <cellStyle name="AggGreen12 3 2 4 3 3" xfId="9179"/>
    <cellStyle name="AggGreen12 3 2 4 3 3 2" xfId="39373"/>
    <cellStyle name="AggGreen12 3 2 4 3 4" xfId="11766"/>
    <cellStyle name="AggGreen12 3 2 4 3 4 2" xfId="41960"/>
    <cellStyle name="AggGreen12 3 2 4 3 5" xfId="11952"/>
    <cellStyle name="AggGreen12 3 2 4 3 5 2" xfId="42146"/>
    <cellStyle name="AggGreen12 3 2 4 3 6" xfId="17502"/>
    <cellStyle name="AggGreen12 3 2 4 3 6 2" xfId="47696"/>
    <cellStyle name="AggGreen12 3 2 4 3 7" xfId="20366"/>
    <cellStyle name="AggGreen12 3 2 4 3 7 2" xfId="50560"/>
    <cellStyle name="AggGreen12 3 2 4 3 8" xfId="24778"/>
    <cellStyle name="AggGreen12 3 2 4 3 8 2" xfId="54965"/>
    <cellStyle name="AggGreen12 3 2 4 3 9" xfId="25779"/>
    <cellStyle name="AggGreen12 3 2 4 3 9 2" xfId="55966"/>
    <cellStyle name="AggGreen12 3 2 4 4" xfId="5549"/>
    <cellStyle name="AggGreen12 3 2 4 4 2" xfId="35745"/>
    <cellStyle name="AggGreen12 3 2 4 5" xfId="4107"/>
    <cellStyle name="AggGreen12 3 2 4 5 2" xfId="34306"/>
    <cellStyle name="AggGreen12 3 2 4 6" xfId="2454"/>
    <cellStyle name="AggGreen12 3 2 4 6 2" xfId="32659"/>
    <cellStyle name="AggGreen12 3 2 4 7" xfId="14502"/>
    <cellStyle name="AggGreen12 3 2 4 7 2" xfId="44696"/>
    <cellStyle name="AggGreen12 3 2 4 8" xfId="15566"/>
    <cellStyle name="AggGreen12 3 2 4 8 2" xfId="45760"/>
    <cellStyle name="AggGreen12 3 2 4 9" xfId="18447"/>
    <cellStyle name="AggGreen12 3 2 4 9 2" xfId="48641"/>
    <cellStyle name="AggGreen12 3 3" xfId="428"/>
    <cellStyle name="AggGreen12 3 3 2" xfId="1162"/>
    <cellStyle name="AggGreen12 3 3 2 10" xfId="32003"/>
    <cellStyle name="AggGreen12 3 3 2 2" xfId="5168"/>
    <cellStyle name="AggGreen12 3 3 2 2 2" xfId="35367"/>
    <cellStyle name="AggGreen12 3 3 2 3" xfId="12188"/>
    <cellStyle name="AggGreen12 3 3 2 3 2" xfId="42382"/>
    <cellStyle name="AggGreen12 3 3 2 4" xfId="14687"/>
    <cellStyle name="AggGreen12 3 3 2 4 2" xfId="44881"/>
    <cellStyle name="AggGreen12 3 3 2 5" xfId="18157"/>
    <cellStyle name="AggGreen12 3 3 2 5 2" xfId="48351"/>
    <cellStyle name="AggGreen12 3 3 2 6" xfId="21203"/>
    <cellStyle name="AggGreen12 3 3 2 6 2" xfId="51397"/>
    <cellStyle name="AggGreen12 3 3 2 7" xfId="25556"/>
    <cellStyle name="AggGreen12 3 3 2 7 2" xfId="55743"/>
    <cellStyle name="AggGreen12 3 3 2 8" xfId="21642"/>
    <cellStyle name="AggGreen12 3 3 2 8 2" xfId="51829"/>
    <cellStyle name="AggGreen12 3 3 2 9" xfId="27628"/>
    <cellStyle name="AggGreen12 3 3 2 9 2" xfId="57815"/>
    <cellStyle name="AggGreen12 3 3 3" xfId="1472"/>
    <cellStyle name="AggGreen12 3 3 3 10" xfId="22684"/>
    <cellStyle name="AggGreen12 3 3 3 10 2" xfId="52871"/>
    <cellStyle name="AggGreen12 3 3 3 11" xfId="21731"/>
    <cellStyle name="AggGreen12 3 3 3 11 2" xfId="51918"/>
    <cellStyle name="AggGreen12 3 3 3 12" xfId="27293"/>
    <cellStyle name="AggGreen12 3 3 3 12 2" xfId="57480"/>
    <cellStyle name="AggGreen12 3 3 3 13" xfId="31422"/>
    <cellStyle name="AggGreen12 3 3 3 2" xfId="3429"/>
    <cellStyle name="AggGreen12 3 3 3 2 10" xfId="30134"/>
    <cellStyle name="AggGreen12 3 3 3 2 10 2" xfId="60321"/>
    <cellStyle name="AggGreen12 3 3 3 2 11" xfId="33634"/>
    <cellStyle name="AggGreen12 3 3 3 2 2" xfId="6793"/>
    <cellStyle name="AggGreen12 3 3 3 2 2 2" xfId="36987"/>
    <cellStyle name="AggGreen12 3 3 3 2 3" xfId="8338"/>
    <cellStyle name="AggGreen12 3 3 3 2 3 2" xfId="38532"/>
    <cellStyle name="AggGreen12 3 3 3 2 4" xfId="12028"/>
    <cellStyle name="AggGreen12 3 3 3 2 4 2" xfId="42222"/>
    <cellStyle name="AggGreen12 3 3 3 2 5" xfId="12630"/>
    <cellStyle name="AggGreen12 3 3 3 2 5 2" xfId="42824"/>
    <cellStyle name="AggGreen12 3 3 3 2 6" xfId="16664"/>
    <cellStyle name="AggGreen12 3 3 3 2 6 2" xfId="46858"/>
    <cellStyle name="AggGreen12 3 3 3 2 7" xfId="19531"/>
    <cellStyle name="AggGreen12 3 3 3 2 7 2" xfId="49725"/>
    <cellStyle name="AggGreen12 3 3 3 2 8" xfId="23938"/>
    <cellStyle name="AggGreen12 3 3 3 2 8 2" xfId="54125"/>
    <cellStyle name="AggGreen12 3 3 3 2 9" xfId="22356"/>
    <cellStyle name="AggGreen12 3 3 3 2 9 2" xfId="52543"/>
    <cellStyle name="AggGreen12 3 3 3 3" xfId="4437"/>
    <cellStyle name="AggGreen12 3 3 3 3 10" xfId="30820"/>
    <cellStyle name="AggGreen12 3 3 3 3 10 2" xfId="61007"/>
    <cellStyle name="AggGreen12 3 3 3 3 11" xfId="34636"/>
    <cellStyle name="AggGreen12 3 3 3 3 2" xfId="7636"/>
    <cellStyle name="AggGreen12 3 3 3 3 2 2" xfId="37830"/>
    <cellStyle name="AggGreen12 3 3 3 3 3" xfId="9181"/>
    <cellStyle name="AggGreen12 3 3 3 3 3 2" xfId="39375"/>
    <cellStyle name="AggGreen12 3 3 3 3 4" xfId="5507"/>
    <cellStyle name="AggGreen12 3 3 3 3 4 2" xfId="35703"/>
    <cellStyle name="AggGreen12 3 3 3 3 5" xfId="14359"/>
    <cellStyle name="AggGreen12 3 3 3 3 5 2" xfId="44553"/>
    <cellStyle name="AggGreen12 3 3 3 3 6" xfId="17504"/>
    <cellStyle name="AggGreen12 3 3 3 3 6 2" xfId="47698"/>
    <cellStyle name="AggGreen12 3 3 3 3 7" xfId="20368"/>
    <cellStyle name="AggGreen12 3 3 3 3 7 2" xfId="50562"/>
    <cellStyle name="AggGreen12 3 3 3 3 8" xfId="24780"/>
    <cellStyle name="AggGreen12 3 3 3 3 8 2" xfId="54967"/>
    <cellStyle name="AggGreen12 3 3 3 3 9" xfId="26320"/>
    <cellStyle name="AggGreen12 3 3 3 3 9 2" xfId="56507"/>
    <cellStyle name="AggGreen12 3 3 3 4" xfId="5551"/>
    <cellStyle name="AggGreen12 3 3 3 4 2" xfId="35747"/>
    <cellStyle name="AggGreen12 3 3 3 5" xfId="7752"/>
    <cellStyle name="AggGreen12 3 3 3 5 2" xfId="37946"/>
    <cellStyle name="AggGreen12 3 3 3 6" xfId="7713"/>
    <cellStyle name="AggGreen12 3 3 3 6 2" xfId="37907"/>
    <cellStyle name="AggGreen12 3 3 3 7" xfId="12454"/>
    <cellStyle name="AggGreen12 3 3 3 7 2" xfId="42648"/>
    <cellStyle name="AggGreen12 3 3 3 8" xfId="15568"/>
    <cellStyle name="AggGreen12 3 3 3 8 2" xfId="45762"/>
    <cellStyle name="AggGreen12 3 3 3 9" xfId="18449"/>
    <cellStyle name="AggGreen12 3 3 3 9 2" xfId="48643"/>
    <cellStyle name="AggGreen12 3 4" xfId="1159"/>
    <cellStyle name="AggGreen12 3 4 10" xfId="32000"/>
    <cellStyle name="AggGreen12 3 4 2" xfId="10693"/>
    <cellStyle name="AggGreen12 3 4 2 2" xfId="40887"/>
    <cellStyle name="AggGreen12 3 4 3" xfId="2344"/>
    <cellStyle name="AggGreen12 3 4 3 2" xfId="32551"/>
    <cellStyle name="AggGreen12 3 4 4" xfId="15054"/>
    <cellStyle name="AggGreen12 3 4 4 2" xfId="45248"/>
    <cellStyle name="AggGreen12 3 4 5" xfId="18154"/>
    <cellStyle name="AggGreen12 3 4 5 2" xfId="48348"/>
    <cellStyle name="AggGreen12 3 4 6" xfId="21200"/>
    <cellStyle name="AggGreen12 3 4 6 2" xfId="51394"/>
    <cellStyle name="AggGreen12 3 4 7" xfId="25553"/>
    <cellStyle name="AggGreen12 3 4 7 2" xfId="55740"/>
    <cellStyle name="AggGreen12 3 4 8" xfId="29321"/>
    <cellStyle name="AggGreen12 3 4 8 2" xfId="59508"/>
    <cellStyle name="AggGreen12 3 4 9" xfId="21589"/>
    <cellStyle name="AggGreen12 3 4 9 2" xfId="51776"/>
    <cellStyle name="AggGreen12 3 5" xfId="1469"/>
    <cellStyle name="AggGreen12 3 5 10" xfId="22681"/>
    <cellStyle name="AggGreen12 3 5 10 2" xfId="52868"/>
    <cellStyle name="AggGreen12 3 5 11" xfId="25858"/>
    <cellStyle name="AggGreen12 3 5 11 2" xfId="56045"/>
    <cellStyle name="AggGreen12 3 5 12" xfId="30172"/>
    <cellStyle name="AggGreen12 3 5 12 2" xfId="60359"/>
    <cellStyle name="AggGreen12 3 5 13" xfId="31419"/>
    <cellStyle name="AggGreen12 3 5 2" xfId="3426"/>
    <cellStyle name="AggGreen12 3 5 2 10" xfId="26883"/>
    <cellStyle name="AggGreen12 3 5 2 10 2" xfId="57070"/>
    <cellStyle name="AggGreen12 3 5 2 11" xfId="33631"/>
    <cellStyle name="AggGreen12 3 5 2 2" xfId="6790"/>
    <cellStyle name="AggGreen12 3 5 2 2 2" xfId="36984"/>
    <cellStyle name="AggGreen12 3 5 2 3" xfId="8335"/>
    <cellStyle name="AggGreen12 3 5 2 3 2" xfId="38529"/>
    <cellStyle name="AggGreen12 3 5 2 4" xfId="2455"/>
    <cellStyle name="AggGreen12 3 5 2 4 2" xfId="32660"/>
    <cellStyle name="AggGreen12 3 5 2 5" xfId="14534"/>
    <cellStyle name="AggGreen12 3 5 2 5 2" xfId="44728"/>
    <cellStyle name="AggGreen12 3 5 2 6" xfId="16661"/>
    <cellStyle name="AggGreen12 3 5 2 6 2" xfId="46855"/>
    <cellStyle name="AggGreen12 3 5 2 7" xfId="19528"/>
    <cellStyle name="AggGreen12 3 5 2 7 2" xfId="49722"/>
    <cellStyle name="AggGreen12 3 5 2 8" xfId="23935"/>
    <cellStyle name="AggGreen12 3 5 2 8 2" xfId="54122"/>
    <cellStyle name="AggGreen12 3 5 2 9" xfId="26420"/>
    <cellStyle name="AggGreen12 3 5 2 9 2" xfId="56607"/>
    <cellStyle name="AggGreen12 3 5 3" xfId="4434"/>
    <cellStyle name="AggGreen12 3 5 3 10" xfId="28770"/>
    <cellStyle name="AggGreen12 3 5 3 10 2" xfId="58957"/>
    <cellStyle name="AggGreen12 3 5 3 11" xfId="34633"/>
    <cellStyle name="AggGreen12 3 5 3 2" xfId="7633"/>
    <cellStyle name="AggGreen12 3 5 3 2 2" xfId="37827"/>
    <cellStyle name="AggGreen12 3 5 3 3" xfId="9178"/>
    <cellStyle name="AggGreen12 3 5 3 3 2" xfId="39372"/>
    <cellStyle name="AggGreen12 3 5 3 4" xfId="11003"/>
    <cellStyle name="AggGreen12 3 5 3 4 2" xfId="41197"/>
    <cellStyle name="AggGreen12 3 5 3 5" xfId="12813"/>
    <cellStyle name="AggGreen12 3 5 3 5 2" xfId="43007"/>
    <cellStyle name="AggGreen12 3 5 3 6" xfId="17501"/>
    <cellStyle name="AggGreen12 3 5 3 6 2" xfId="47695"/>
    <cellStyle name="AggGreen12 3 5 3 7" xfId="20365"/>
    <cellStyle name="AggGreen12 3 5 3 7 2" xfId="50559"/>
    <cellStyle name="AggGreen12 3 5 3 8" xfId="24777"/>
    <cellStyle name="AggGreen12 3 5 3 8 2" xfId="54964"/>
    <cellStyle name="AggGreen12 3 5 3 9" xfId="28104"/>
    <cellStyle name="AggGreen12 3 5 3 9 2" xfId="58291"/>
    <cellStyle name="AggGreen12 3 5 4" xfId="5548"/>
    <cellStyle name="AggGreen12 3 5 4 2" xfId="35744"/>
    <cellStyle name="AggGreen12 3 5 5" xfId="4112"/>
    <cellStyle name="AggGreen12 3 5 5 2" xfId="34311"/>
    <cellStyle name="AggGreen12 3 5 6" xfId="8125"/>
    <cellStyle name="AggGreen12 3 5 6 2" xfId="38319"/>
    <cellStyle name="AggGreen12 3 5 7" xfId="11782"/>
    <cellStyle name="AggGreen12 3 5 7 2" xfId="41976"/>
    <cellStyle name="AggGreen12 3 5 8" xfId="15565"/>
    <cellStyle name="AggGreen12 3 5 8 2" xfId="45759"/>
    <cellStyle name="AggGreen12 3 5 9" xfId="18446"/>
    <cellStyle name="AggGreen12 3 5 9 2" xfId="48640"/>
    <cellStyle name="AggGreen12 4" xfId="429"/>
    <cellStyle name="AggGreen12 4 2" xfId="430"/>
    <cellStyle name="AggGreen12 4 2 2" xfId="431"/>
    <cellStyle name="AggGreen12 4 2 2 2" xfId="1165"/>
    <cellStyle name="AggGreen12 4 2 2 2 10" xfId="32006"/>
    <cellStyle name="AggGreen12 4 2 2 2 2" xfId="2370"/>
    <cellStyle name="AggGreen12 4 2 2 2 2 2" xfId="32575"/>
    <cellStyle name="AggGreen12 4 2 2 2 3" xfId="10292"/>
    <cellStyle name="AggGreen12 4 2 2 2 3 2" xfId="40486"/>
    <cellStyle name="AggGreen12 4 2 2 2 4" xfId="14020"/>
    <cellStyle name="AggGreen12 4 2 2 2 4 2" xfId="44214"/>
    <cellStyle name="AggGreen12 4 2 2 2 5" xfId="18160"/>
    <cellStyle name="AggGreen12 4 2 2 2 5 2" xfId="48354"/>
    <cellStyle name="AggGreen12 4 2 2 2 6" xfId="21206"/>
    <cellStyle name="AggGreen12 4 2 2 2 6 2" xfId="51400"/>
    <cellStyle name="AggGreen12 4 2 2 2 7" xfId="25559"/>
    <cellStyle name="AggGreen12 4 2 2 2 7 2" xfId="55746"/>
    <cellStyle name="AggGreen12 4 2 2 2 8" xfId="21648"/>
    <cellStyle name="AggGreen12 4 2 2 2 8 2" xfId="51835"/>
    <cellStyle name="AggGreen12 4 2 2 2 9" xfId="21351"/>
    <cellStyle name="AggGreen12 4 2 2 2 9 2" xfId="51538"/>
    <cellStyle name="AggGreen12 4 2 2 3" xfId="1475"/>
    <cellStyle name="AggGreen12 4 2 2 3 10" xfId="22687"/>
    <cellStyle name="AggGreen12 4 2 2 3 10 2" xfId="52874"/>
    <cellStyle name="AggGreen12 4 2 2 3 11" xfId="27922"/>
    <cellStyle name="AggGreen12 4 2 2 3 11 2" xfId="58109"/>
    <cellStyle name="AggGreen12 4 2 2 3 12" xfId="25770"/>
    <cellStyle name="AggGreen12 4 2 2 3 12 2" xfId="55957"/>
    <cellStyle name="AggGreen12 4 2 2 3 13" xfId="31425"/>
    <cellStyle name="AggGreen12 4 2 2 3 2" xfId="3432"/>
    <cellStyle name="AggGreen12 4 2 2 3 2 10" xfId="28065"/>
    <cellStyle name="AggGreen12 4 2 2 3 2 10 2" xfId="58252"/>
    <cellStyle name="AggGreen12 4 2 2 3 2 11" xfId="33637"/>
    <cellStyle name="AggGreen12 4 2 2 3 2 2" xfId="6796"/>
    <cellStyle name="AggGreen12 4 2 2 3 2 2 2" xfId="36990"/>
    <cellStyle name="AggGreen12 4 2 2 3 2 3" xfId="8341"/>
    <cellStyle name="AggGreen12 4 2 2 3 2 3 2" xfId="38535"/>
    <cellStyle name="AggGreen12 4 2 2 3 2 4" xfId="10554"/>
    <cellStyle name="AggGreen12 4 2 2 3 2 4 2" xfId="40748"/>
    <cellStyle name="AggGreen12 4 2 2 3 2 5" xfId="12481"/>
    <cellStyle name="AggGreen12 4 2 2 3 2 5 2" xfId="42675"/>
    <cellStyle name="AggGreen12 4 2 2 3 2 6" xfId="16667"/>
    <cellStyle name="AggGreen12 4 2 2 3 2 6 2" xfId="46861"/>
    <cellStyle name="AggGreen12 4 2 2 3 2 7" xfId="19534"/>
    <cellStyle name="AggGreen12 4 2 2 3 2 7 2" xfId="49728"/>
    <cellStyle name="AggGreen12 4 2 2 3 2 8" xfId="23941"/>
    <cellStyle name="AggGreen12 4 2 2 3 2 8 2" xfId="54128"/>
    <cellStyle name="AggGreen12 4 2 2 3 2 9" xfId="27649"/>
    <cellStyle name="AggGreen12 4 2 2 3 2 9 2" xfId="57836"/>
    <cellStyle name="AggGreen12 4 2 2 3 3" xfId="4440"/>
    <cellStyle name="AggGreen12 4 2 2 3 3 10" xfId="30157"/>
    <cellStyle name="AggGreen12 4 2 2 3 3 10 2" xfId="60344"/>
    <cellStyle name="AggGreen12 4 2 2 3 3 11" xfId="34639"/>
    <cellStyle name="AggGreen12 4 2 2 3 3 2" xfId="7639"/>
    <cellStyle name="AggGreen12 4 2 2 3 3 2 2" xfId="37833"/>
    <cellStyle name="AggGreen12 4 2 2 3 3 3" xfId="9184"/>
    <cellStyle name="AggGreen12 4 2 2 3 3 3 2" xfId="39378"/>
    <cellStyle name="AggGreen12 4 2 2 3 3 4" xfId="11233"/>
    <cellStyle name="AggGreen12 4 2 2 3 3 4 2" xfId="41427"/>
    <cellStyle name="AggGreen12 4 2 2 3 3 5" xfId="14771"/>
    <cellStyle name="AggGreen12 4 2 2 3 3 5 2" xfId="44965"/>
    <cellStyle name="AggGreen12 4 2 2 3 3 6" xfId="17507"/>
    <cellStyle name="AggGreen12 4 2 2 3 3 6 2" xfId="47701"/>
    <cellStyle name="AggGreen12 4 2 2 3 3 7" xfId="20371"/>
    <cellStyle name="AggGreen12 4 2 2 3 3 7 2" xfId="50565"/>
    <cellStyle name="AggGreen12 4 2 2 3 3 8" xfId="24783"/>
    <cellStyle name="AggGreen12 4 2 2 3 3 8 2" xfId="54970"/>
    <cellStyle name="AggGreen12 4 2 2 3 3 9" xfId="26904"/>
    <cellStyle name="AggGreen12 4 2 2 3 3 9 2" xfId="57091"/>
    <cellStyle name="AggGreen12 4 2 2 3 4" xfId="5554"/>
    <cellStyle name="AggGreen12 4 2 2 3 4 2" xfId="35750"/>
    <cellStyle name="AggGreen12 4 2 2 3 5" xfId="5978"/>
    <cellStyle name="AggGreen12 4 2 2 3 5 2" xfId="36174"/>
    <cellStyle name="AggGreen12 4 2 2 3 6" xfId="12270"/>
    <cellStyle name="AggGreen12 4 2 2 3 6 2" xfId="42464"/>
    <cellStyle name="AggGreen12 4 2 2 3 7" xfId="11002"/>
    <cellStyle name="AggGreen12 4 2 2 3 7 2" xfId="41196"/>
    <cellStyle name="AggGreen12 4 2 2 3 8" xfId="15571"/>
    <cellStyle name="AggGreen12 4 2 2 3 8 2" xfId="45765"/>
    <cellStyle name="AggGreen12 4 2 2 3 9" xfId="18452"/>
    <cellStyle name="AggGreen12 4 2 2 3 9 2" xfId="48646"/>
    <cellStyle name="AggGreen12 4 2 3" xfId="1164"/>
    <cellStyle name="AggGreen12 4 2 3 10" xfId="32005"/>
    <cellStyle name="AggGreen12 4 2 3 2" xfId="2229"/>
    <cellStyle name="AggGreen12 4 2 3 2 2" xfId="32438"/>
    <cellStyle name="AggGreen12 4 2 3 3" xfId="11043"/>
    <cellStyle name="AggGreen12 4 2 3 3 2" xfId="41237"/>
    <cellStyle name="AggGreen12 4 2 3 4" xfId="13737"/>
    <cellStyle name="AggGreen12 4 2 3 4 2" xfId="43931"/>
    <cellStyle name="AggGreen12 4 2 3 5" xfId="18159"/>
    <cellStyle name="AggGreen12 4 2 3 5 2" xfId="48353"/>
    <cellStyle name="AggGreen12 4 2 3 6" xfId="21205"/>
    <cellStyle name="AggGreen12 4 2 3 6 2" xfId="51399"/>
    <cellStyle name="AggGreen12 4 2 3 7" xfId="25558"/>
    <cellStyle name="AggGreen12 4 2 3 7 2" xfId="55745"/>
    <cellStyle name="AggGreen12 4 2 3 8" xfId="28379"/>
    <cellStyle name="AggGreen12 4 2 3 8 2" xfId="58566"/>
    <cellStyle name="AggGreen12 4 2 3 9" xfId="30726"/>
    <cellStyle name="AggGreen12 4 2 3 9 2" xfId="60913"/>
    <cellStyle name="AggGreen12 4 2 4" xfId="1474"/>
    <cellStyle name="AggGreen12 4 2 4 10" xfId="22686"/>
    <cellStyle name="AggGreen12 4 2 4 10 2" xfId="52873"/>
    <cellStyle name="AggGreen12 4 2 4 11" xfId="28271"/>
    <cellStyle name="AggGreen12 4 2 4 11 2" xfId="58458"/>
    <cellStyle name="AggGreen12 4 2 4 12" xfId="30443"/>
    <cellStyle name="AggGreen12 4 2 4 12 2" xfId="60630"/>
    <cellStyle name="AggGreen12 4 2 4 13" xfId="31424"/>
    <cellStyle name="AggGreen12 4 2 4 2" xfId="3431"/>
    <cellStyle name="AggGreen12 4 2 4 2 10" xfId="25366"/>
    <cellStyle name="AggGreen12 4 2 4 2 10 2" xfId="55553"/>
    <cellStyle name="AggGreen12 4 2 4 2 11" xfId="33636"/>
    <cellStyle name="AggGreen12 4 2 4 2 2" xfId="6795"/>
    <cellStyle name="AggGreen12 4 2 4 2 2 2" xfId="36989"/>
    <cellStyle name="AggGreen12 4 2 4 2 3" xfId="8340"/>
    <cellStyle name="AggGreen12 4 2 4 2 3 2" xfId="38534"/>
    <cellStyle name="AggGreen12 4 2 4 2 4" xfId="10206"/>
    <cellStyle name="AggGreen12 4 2 4 2 4 2" xfId="40400"/>
    <cellStyle name="AggGreen12 4 2 4 2 5" xfId="15047"/>
    <cellStyle name="AggGreen12 4 2 4 2 5 2" xfId="45241"/>
    <cellStyle name="AggGreen12 4 2 4 2 6" xfId="16666"/>
    <cellStyle name="AggGreen12 4 2 4 2 6 2" xfId="46860"/>
    <cellStyle name="AggGreen12 4 2 4 2 7" xfId="19533"/>
    <cellStyle name="AggGreen12 4 2 4 2 7 2" xfId="49727"/>
    <cellStyle name="AggGreen12 4 2 4 2 8" xfId="23940"/>
    <cellStyle name="AggGreen12 4 2 4 2 8 2" xfId="54127"/>
    <cellStyle name="AggGreen12 4 2 4 2 9" xfId="26368"/>
    <cellStyle name="AggGreen12 4 2 4 2 9 2" xfId="56555"/>
    <cellStyle name="AggGreen12 4 2 4 3" xfId="4439"/>
    <cellStyle name="AggGreen12 4 2 4 3 10" xfId="28297"/>
    <cellStyle name="AggGreen12 4 2 4 3 10 2" xfId="58484"/>
    <cellStyle name="AggGreen12 4 2 4 3 11" xfId="34638"/>
    <cellStyle name="AggGreen12 4 2 4 3 2" xfId="7638"/>
    <cellStyle name="AggGreen12 4 2 4 3 2 2" xfId="37832"/>
    <cellStyle name="AggGreen12 4 2 4 3 3" xfId="9183"/>
    <cellStyle name="AggGreen12 4 2 4 3 3 2" xfId="39377"/>
    <cellStyle name="AggGreen12 4 2 4 3 4" xfId="12635"/>
    <cellStyle name="AggGreen12 4 2 4 3 4 2" xfId="42829"/>
    <cellStyle name="AggGreen12 4 2 4 3 5" xfId="15173"/>
    <cellStyle name="AggGreen12 4 2 4 3 5 2" xfId="45367"/>
    <cellStyle name="AggGreen12 4 2 4 3 6" xfId="17506"/>
    <cellStyle name="AggGreen12 4 2 4 3 6 2" xfId="47700"/>
    <cellStyle name="AggGreen12 4 2 4 3 7" xfId="20370"/>
    <cellStyle name="AggGreen12 4 2 4 3 7 2" xfId="50564"/>
    <cellStyle name="AggGreen12 4 2 4 3 8" xfId="24782"/>
    <cellStyle name="AggGreen12 4 2 4 3 8 2" xfId="54969"/>
    <cellStyle name="AggGreen12 4 2 4 3 9" xfId="28250"/>
    <cellStyle name="AggGreen12 4 2 4 3 9 2" xfId="58437"/>
    <cellStyle name="AggGreen12 4 2 4 4" xfId="5553"/>
    <cellStyle name="AggGreen12 4 2 4 4 2" xfId="35749"/>
    <cellStyle name="AggGreen12 4 2 4 5" xfId="8068"/>
    <cellStyle name="AggGreen12 4 2 4 5 2" xfId="38262"/>
    <cellStyle name="AggGreen12 4 2 4 6" xfId="11435"/>
    <cellStyle name="AggGreen12 4 2 4 6 2" xfId="41629"/>
    <cellStyle name="AggGreen12 4 2 4 7" xfId="12697"/>
    <cellStyle name="AggGreen12 4 2 4 7 2" xfId="42891"/>
    <cellStyle name="AggGreen12 4 2 4 8" xfId="15570"/>
    <cellStyle name="AggGreen12 4 2 4 8 2" xfId="45764"/>
    <cellStyle name="AggGreen12 4 2 4 9" xfId="18451"/>
    <cellStyle name="AggGreen12 4 2 4 9 2" xfId="48645"/>
    <cellStyle name="AggGreen12 4 3" xfId="432"/>
    <cellStyle name="AggGreen12 4 3 2" xfId="433"/>
    <cellStyle name="AggGreen12 4 3 2 2" xfId="1167"/>
    <cellStyle name="AggGreen12 4 3 2 2 10" xfId="32008"/>
    <cellStyle name="AggGreen12 4 3 2 2 2" xfId="5470"/>
    <cellStyle name="AggGreen12 4 3 2 2 2 2" xfId="35666"/>
    <cellStyle name="AggGreen12 4 3 2 2 3" xfId="10412"/>
    <cellStyle name="AggGreen12 4 3 2 2 3 2" xfId="40606"/>
    <cellStyle name="AggGreen12 4 3 2 2 4" xfId="5028"/>
    <cellStyle name="AggGreen12 4 3 2 2 4 2" xfId="35227"/>
    <cellStyle name="AggGreen12 4 3 2 2 5" xfId="18162"/>
    <cellStyle name="AggGreen12 4 3 2 2 5 2" xfId="48356"/>
    <cellStyle name="AggGreen12 4 3 2 2 6" xfId="21208"/>
    <cellStyle name="AggGreen12 4 3 2 2 6 2" xfId="51402"/>
    <cellStyle name="AggGreen12 4 3 2 2 7" xfId="25561"/>
    <cellStyle name="AggGreen12 4 3 2 2 7 2" xfId="55748"/>
    <cellStyle name="AggGreen12 4 3 2 2 8" xfId="25800"/>
    <cellStyle name="AggGreen12 4 3 2 2 8 2" xfId="55987"/>
    <cellStyle name="AggGreen12 4 3 2 2 9" xfId="29996"/>
    <cellStyle name="AggGreen12 4 3 2 2 9 2" xfId="60183"/>
    <cellStyle name="AggGreen12 4 3 2 3" xfId="1477"/>
    <cellStyle name="AggGreen12 4 3 2 3 10" xfId="22689"/>
    <cellStyle name="AggGreen12 4 3 2 3 10 2" xfId="52876"/>
    <cellStyle name="AggGreen12 4 3 2 3 11" xfId="28236"/>
    <cellStyle name="AggGreen12 4 3 2 3 11 2" xfId="58423"/>
    <cellStyle name="AggGreen12 4 3 2 3 12" xfId="28312"/>
    <cellStyle name="AggGreen12 4 3 2 3 12 2" xfId="58499"/>
    <cellStyle name="AggGreen12 4 3 2 3 13" xfId="31427"/>
    <cellStyle name="AggGreen12 4 3 2 3 2" xfId="3434"/>
    <cellStyle name="AggGreen12 4 3 2 3 2 10" xfId="25481"/>
    <cellStyle name="AggGreen12 4 3 2 3 2 10 2" xfId="55668"/>
    <cellStyle name="AggGreen12 4 3 2 3 2 11" xfId="33639"/>
    <cellStyle name="AggGreen12 4 3 2 3 2 2" xfId="6798"/>
    <cellStyle name="AggGreen12 4 3 2 3 2 2 2" xfId="36992"/>
    <cellStyle name="AggGreen12 4 3 2 3 2 3" xfId="8343"/>
    <cellStyle name="AggGreen12 4 3 2 3 2 3 2" xfId="38537"/>
    <cellStyle name="AggGreen12 4 3 2 3 2 4" xfId="9951"/>
    <cellStyle name="AggGreen12 4 3 2 3 2 4 2" xfId="40145"/>
    <cellStyle name="AggGreen12 4 3 2 3 2 5" xfId="11933"/>
    <cellStyle name="AggGreen12 4 3 2 3 2 5 2" xfId="42127"/>
    <cellStyle name="AggGreen12 4 3 2 3 2 6" xfId="16669"/>
    <cellStyle name="AggGreen12 4 3 2 3 2 6 2" xfId="46863"/>
    <cellStyle name="AggGreen12 4 3 2 3 2 7" xfId="19536"/>
    <cellStyle name="AggGreen12 4 3 2 3 2 7 2" xfId="49730"/>
    <cellStyle name="AggGreen12 4 3 2 3 2 8" xfId="23943"/>
    <cellStyle name="AggGreen12 4 3 2 3 2 8 2" xfId="54130"/>
    <cellStyle name="AggGreen12 4 3 2 3 2 9" xfId="26684"/>
    <cellStyle name="AggGreen12 4 3 2 3 2 9 2" xfId="56871"/>
    <cellStyle name="AggGreen12 4 3 2 3 3" xfId="4442"/>
    <cellStyle name="AggGreen12 4 3 2 3 3 10" xfId="29432"/>
    <cellStyle name="AggGreen12 4 3 2 3 3 10 2" xfId="59619"/>
    <cellStyle name="AggGreen12 4 3 2 3 3 11" xfId="34641"/>
    <cellStyle name="AggGreen12 4 3 2 3 3 2" xfId="7641"/>
    <cellStyle name="AggGreen12 4 3 2 3 3 2 2" xfId="37835"/>
    <cellStyle name="AggGreen12 4 3 2 3 3 3" xfId="9186"/>
    <cellStyle name="AggGreen12 4 3 2 3 3 3 2" xfId="39380"/>
    <cellStyle name="AggGreen12 4 3 2 3 3 4" xfId="12361"/>
    <cellStyle name="AggGreen12 4 3 2 3 3 4 2" xfId="42555"/>
    <cellStyle name="AggGreen12 4 3 2 3 3 5" xfId="13483"/>
    <cellStyle name="AggGreen12 4 3 2 3 3 5 2" xfId="43677"/>
    <cellStyle name="AggGreen12 4 3 2 3 3 6" xfId="17509"/>
    <cellStyle name="AggGreen12 4 3 2 3 3 6 2" xfId="47703"/>
    <cellStyle name="AggGreen12 4 3 2 3 3 7" xfId="20373"/>
    <cellStyle name="AggGreen12 4 3 2 3 3 7 2" xfId="50567"/>
    <cellStyle name="AggGreen12 4 3 2 3 3 8" xfId="24785"/>
    <cellStyle name="AggGreen12 4 3 2 3 3 8 2" xfId="54972"/>
    <cellStyle name="AggGreen12 4 3 2 3 3 9" xfId="27684"/>
    <cellStyle name="AggGreen12 4 3 2 3 3 9 2" xfId="57871"/>
    <cellStyle name="AggGreen12 4 3 2 3 4" xfId="5556"/>
    <cellStyle name="AggGreen12 4 3 2 3 4 2" xfId="35752"/>
    <cellStyle name="AggGreen12 4 3 2 3 5" xfId="5823"/>
    <cellStyle name="AggGreen12 4 3 2 3 5 2" xfId="36019"/>
    <cellStyle name="AggGreen12 4 3 2 3 6" xfId="10194"/>
    <cellStyle name="AggGreen12 4 3 2 3 6 2" xfId="40388"/>
    <cellStyle name="AggGreen12 4 3 2 3 7" xfId="14050"/>
    <cellStyle name="AggGreen12 4 3 2 3 7 2" xfId="44244"/>
    <cellStyle name="AggGreen12 4 3 2 3 8" xfId="15573"/>
    <cellStyle name="AggGreen12 4 3 2 3 8 2" xfId="45767"/>
    <cellStyle name="AggGreen12 4 3 2 3 9" xfId="18454"/>
    <cellStyle name="AggGreen12 4 3 2 3 9 2" xfId="48648"/>
    <cellStyle name="AggGreen12 4 3 3" xfId="1166"/>
    <cellStyle name="AggGreen12 4 3 3 10" xfId="32007"/>
    <cellStyle name="AggGreen12 4 3 3 2" xfId="2135"/>
    <cellStyle name="AggGreen12 4 3 3 2 2" xfId="32348"/>
    <cellStyle name="AggGreen12 4 3 3 3" xfId="8110"/>
    <cellStyle name="AggGreen12 4 3 3 3 2" xfId="38304"/>
    <cellStyle name="AggGreen12 4 3 3 4" xfId="13602"/>
    <cellStyle name="AggGreen12 4 3 3 4 2" xfId="43796"/>
    <cellStyle name="AggGreen12 4 3 3 5" xfId="18161"/>
    <cellStyle name="AggGreen12 4 3 3 5 2" xfId="48355"/>
    <cellStyle name="AggGreen12 4 3 3 6" xfId="21207"/>
    <cellStyle name="AggGreen12 4 3 3 6 2" xfId="51401"/>
    <cellStyle name="AggGreen12 4 3 3 7" xfId="25560"/>
    <cellStyle name="AggGreen12 4 3 3 7 2" xfId="55747"/>
    <cellStyle name="AggGreen12 4 3 3 8" xfId="27059"/>
    <cellStyle name="AggGreen12 4 3 3 8 2" xfId="57246"/>
    <cellStyle name="AggGreen12 4 3 3 9" xfId="30782"/>
    <cellStyle name="AggGreen12 4 3 3 9 2" xfId="60969"/>
    <cellStyle name="AggGreen12 4 3 4" xfId="1476"/>
    <cellStyle name="AggGreen12 4 3 4 10" xfId="22688"/>
    <cellStyle name="AggGreen12 4 3 4 10 2" xfId="52875"/>
    <cellStyle name="AggGreen12 4 3 4 11" xfId="26863"/>
    <cellStyle name="AggGreen12 4 3 4 11 2" xfId="57050"/>
    <cellStyle name="AggGreen12 4 3 4 12" xfId="30635"/>
    <cellStyle name="AggGreen12 4 3 4 12 2" xfId="60822"/>
    <cellStyle name="AggGreen12 4 3 4 13" xfId="31426"/>
    <cellStyle name="AggGreen12 4 3 4 2" xfId="3433"/>
    <cellStyle name="AggGreen12 4 3 4 2 10" xfId="25952"/>
    <cellStyle name="AggGreen12 4 3 4 2 10 2" xfId="56139"/>
    <cellStyle name="AggGreen12 4 3 4 2 11" xfId="33638"/>
    <cellStyle name="AggGreen12 4 3 4 2 2" xfId="6797"/>
    <cellStyle name="AggGreen12 4 3 4 2 2 2" xfId="36991"/>
    <cellStyle name="AggGreen12 4 3 4 2 3" xfId="8342"/>
    <cellStyle name="AggGreen12 4 3 4 2 3 2" xfId="38536"/>
    <cellStyle name="AggGreen12 4 3 4 2 4" xfId="7591"/>
    <cellStyle name="AggGreen12 4 3 4 2 4 2" xfId="37785"/>
    <cellStyle name="AggGreen12 4 3 4 2 5" xfId="14550"/>
    <cellStyle name="AggGreen12 4 3 4 2 5 2" xfId="44744"/>
    <cellStyle name="AggGreen12 4 3 4 2 6" xfId="16668"/>
    <cellStyle name="AggGreen12 4 3 4 2 6 2" xfId="46862"/>
    <cellStyle name="AggGreen12 4 3 4 2 7" xfId="19535"/>
    <cellStyle name="AggGreen12 4 3 4 2 7 2" xfId="49729"/>
    <cellStyle name="AggGreen12 4 3 4 2 8" xfId="23942"/>
    <cellStyle name="AggGreen12 4 3 4 2 8 2" xfId="54129"/>
    <cellStyle name="AggGreen12 4 3 4 2 9" xfId="27834"/>
    <cellStyle name="AggGreen12 4 3 4 2 9 2" xfId="58021"/>
    <cellStyle name="AggGreen12 4 3 4 3" xfId="4441"/>
    <cellStyle name="AggGreen12 4 3 4 3 10" xfId="25969"/>
    <cellStyle name="AggGreen12 4 3 4 3 10 2" xfId="56156"/>
    <cellStyle name="AggGreen12 4 3 4 3 11" xfId="34640"/>
    <cellStyle name="AggGreen12 4 3 4 3 2" xfId="7640"/>
    <cellStyle name="AggGreen12 4 3 4 3 2 2" xfId="37834"/>
    <cellStyle name="AggGreen12 4 3 4 3 3" xfId="9185"/>
    <cellStyle name="AggGreen12 4 3 4 3 3 2" xfId="39379"/>
    <cellStyle name="AggGreen12 4 3 4 3 4" xfId="12148"/>
    <cellStyle name="AggGreen12 4 3 4 3 4 2" xfId="42342"/>
    <cellStyle name="AggGreen12 4 3 4 3 5" xfId="15005"/>
    <cellStyle name="AggGreen12 4 3 4 3 5 2" xfId="45199"/>
    <cellStyle name="AggGreen12 4 3 4 3 6" xfId="17508"/>
    <cellStyle name="AggGreen12 4 3 4 3 6 2" xfId="47702"/>
    <cellStyle name="AggGreen12 4 3 4 3 7" xfId="20372"/>
    <cellStyle name="AggGreen12 4 3 4 3 7 2" xfId="50566"/>
    <cellStyle name="AggGreen12 4 3 4 3 8" xfId="24784"/>
    <cellStyle name="AggGreen12 4 3 4 3 8 2" xfId="54971"/>
    <cellStyle name="AggGreen12 4 3 4 3 9" xfId="27703"/>
    <cellStyle name="AggGreen12 4 3 4 3 9 2" xfId="57890"/>
    <cellStyle name="AggGreen12 4 3 4 4" xfId="5555"/>
    <cellStyle name="AggGreen12 4 3 4 4 2" xfId="35751"/>
    <cellStyle name="AggGreen12 4 3 4 5" xfId="7912"/>
    <cellStyle name="AggGreen12 4 3 4 5 2" xfId="38106"/>
    <cellStyle name="AggGreen12 4 3 4 6" xfId="12275"/>
    <cellStyle name="AggGreen12 4 3 4 6 2" xfId="42469"/>
    <cellStyle name="AggGreen12 4 3 4 7" xfId="14942"/>
    <cellStyle name="AggGreen12 4 3 4 7 2" xfId="45136"/>
    <cellStyle name="AggGreen12 4 3 4 8" xfId="15572"/>
    <cellStyle name="AggGreen12 4 3 4 8 2" xfId="45766"/>
    <cellStyle name="AggGreen12 4 3 4 9" xfId="18453"/>
    <cellStyle name="AggGreen12 4 3 4 9 2" xfId="48647"/>
    <cellStyle name="AggGreen12 4 4" xfId="434"/>
    <cellStyle name="AggGreen12 4 4 2" xfId="435"/>
    <cellStyle name="AggGreen12 4 4 2 2" xfId="1169"/>
    <cellStyle name="AggGreen12 4 4 2 2 10" xfId="32010"/>
    <cellStyle name="AggGreen12 4 4 2 2 2" xfId="5112"/>
    <cellStyle name="AggGreen12 4 4 2 2 2 2" xfId="35311"/>
    <cellStyle name="AggGreen12 4 4 2 2 3" xfId="5628"/>
    <cellStyle name="AggGreen12 4 4 2 2 3 2" xfId="35824"/>
    <cellStyle name="AggGreen12 4 4 2 2 4" xfId="11119"/>
    <cellStyle name="AggGreen12 4 4 2 2 4 2" xfId="41313"/>
    <cellStyle name="AggGreen12 4 4 2 2 5" xfId="18164"/>
    <cellStyle name="AggGreen12 4 4 2 2 5 2" xfId="48358"/>
    <cellStyle name="AggGreen12 4 4 2 2 6" xfId="21210"/>
    <cellStyle name="AggGreen12 4 4 2 2 6 2" xfId="51404"/>
    <cellStyle name="AggGreen12 4 4 2 2 7" xfId="25563"/>
    <cellStyle name="AggGreen12 4 4 2 2 7 2" xfId="55750"/>
    <cellStyle name="AggGreen12 4 4 2 2 8" xfId="21434"/>
    <cellStyle name="AggGreen12 4 4 2 2 8 2" xfId="51621"/>
    <cellStyle name="AggGreen12 4 4 2 2 9" xfId="30649"/>
    <cellStyle name="AggGreen12 4 4 2 2 9 2" xfId="60836"/>
    <cellStyle name="AggGreen12 4 4 2 3" xfId="1479"/>
    <cellStyle name="AggGreen12 4 4 2 3 10" xfId="22691"/>
    <cellStyle name="AggGreen12 4 4 2 3 10 2" xfId="52878"/>
    <cellStyle name="AggGreen12 4 4 2 3 11" xfId="27382"/>
    <cellStyle name="AggGreen12 4 4 2 3 11 2" xfId="57569"/>
    <cellStyle name="AggGreen12 4 4 2 3 12" xfId="21714"/>
    <cellStyle name="AggGreen12 4 4 2 3 12 2" xfId="51901"/>
    <cellStyle name="AggGreen12 4 4 2 3 13" xfId="31429"/>
    <cellStyle name="AggGreen12 4 4 2 3 2" xfId="3436"/>
    <cellStyle name="AggGreen12 4 4 2 3 2 10" xfId="25715"/>
    <cellStyle name="AggGreen12 4 4 2 3 2 10 2" xfId="55902"/>
    <cellStyle name="AggGreen12 4 4 2 3 2 11" xfId="33641"/>
    <cellStyle name="AggGreen12 4 4 2 3 2 2" xfId="6800"/>
    <cellStyle name="AggGreen12 4 4 2 3 2 2 2" xfId="36994"/>
    <cellStyle name="AggGreen12 4 4 2 3 2 3" xfId="8345"/>
    <cellStyle name="AggGreen12 4 4 2 3 2 3 2" xfId="38539"/>
    <cellStyle name="AggGreen12 4 4 2 3 2 4" xfId="10670"/>
    <cellStyle name="AggGreen12 4 4 2 3 2 4 2" xfId="40864"/>
    <cellStyle name="AggGreen12 4 4 2 3 2 5" xfId="14797"/>
    <cellStyle name="AggGreen12 4 4 2 3 2 5 2" xfId="44991"/>
    <cellStyle name="AggGreen12 4 4 2 3 2 6" xfId="16671"/>
    <cellStyle name="AggGreen12 4 4 2 3 2 6 2" xfId="46865"/>
    <cellStyle name="AggGreen12 4 4 2 3 2 7" xfId="19538"/>
    <cellStyle name="AggGreen12 4 4 2 3 2 7 2" xfId="49732"/>
    <cellStyle name="AggGreen12 4 4 2 3 2 8" xfId="23945"/>
    <cellStyle name="AggGreen12 4 4 2 3 2 8 2" xfId="54132"/>
    <cellStyle name="AggGreen12 4 4 2 3 2 9" xfId="25500"/>
    <cellStyle name="AggGreen12 4 4 2 3 2 9 2" xfId="55687"/>
    <cellStyle name="AggGreen12 4 4 2 3 3" xfId="4444"/>
    <cellStyle name="AggGreen12 4 4 2 3 3 10" xfId="28763"/>
    <cellStyle name="AggGreen12 4 4 2 3 3 10 2" xfId="58950"/>
    <cellStyle name="AggGreen12 4 4 2 3 3 11" xfId="34643"/>
    <cellStyle name="AggGreen12 4 4 2 3 3 2" xfId="7643"/>
    <cellStyle name="AggGreen12 4 4 2 3 3 2 2" xfId="37837"/>
    <cellStyle name="AggGreen12 4 4 2 3 3 3" xfId="9188"/>
    <cellStyle name="AggGreen12 4 4 2 3 3 3 2" xfId="39382"/>
    <cellStyle name="AggGreen12 4 4 2 3 3 4" xfId="12114"/>
    <cellStyle name="AggGreen12 4 4 2 3 3 4 2" xfId="42308"/>
    <cellStyle name="AggGreen12 4 4 2 3 3 5" xfId="13267"/>
    <cellStyle name="AggGreen12 4 4 2 3 3 5 2" xfId="43461"/>
    <cellStyle name="AggGreen12 4 4 2 3 3 6" xfId="17511"/>
    <cellStyle name="AggGreen12 4 4 2 3 3 6 2" xfId="47705"/>
    <cellStyle name="AggGreen12 4 4 2 3 3 7" xfId="20375"/>
    <cellStyle name="AggGreen12 4 4 2 3 3 7 2" xfId="50569"/>
    <cellStyle name="AggGreen12 4 4 2 3 3 8" xfId="24787"/>
    <cellStyle name="AggGreen12 4 4 2 3 3 8 2" xfId="54974"/>
    <cellStyle name="AggGreen12 4 4 2 3 3 9" xfId="26950"/>
    <cellStyle name="AggGreen12 4 4 2 3 3 9 2" xfId="57137"/>
    <cellStyle name="AggGreen12 4 4 2 3 4" xfId="5558"/>
    <cellStyle name="AggGreen12 4 4 2 3 4 2" xfId="35754"/>
    <cellStyle name="AggGreen12 4 4 2 3 5" xfId="7745"/>
    <cellStyle name="AggGreen12 4 4 2 3 5 2" xfId="37939"/>
    <cellStyle name="AggGreen12 4 4 2 3 6" xfId="6061"/>
    <cellStyle name="AggGreen12 4 4 2 3 6 2" xfId="36257"/>
    <cellStyle name="AggGreen12 4 4 2 3 7" xfId="15009"/>
    <cellStyle name="AggGreen12 4 4 2 3 7 2" xfId="45203"/>
    <cellStyle name="AggGreen12 4 4 2 3 8" xfId="15575"/>
    <cellStyle name="AggGreen12 4 4 2 3 8 2" xfId="45769"/>
    <cellStyle name="AggGreen12 4 4 2 3 9" xfId="18456"/>
    <cellStyle name="AggGreen12 4 4 2 3 9 2" xfId="48650"/>
    <cellStyle name="AggGreen12 4 4 3" xfId="1168"/>
    <cellStyle name="AggGreen12 4 4 3 10" xfId="32009"/>
    <cellStyle name="AggGreen12 4 4 3 2" xfId="2041"/>
    <cellStyle name="AggGreen12 4 4 3 2 2" xfId="32261"/>
    <cellStyle name="AggGreen12 4 4 3 3" xfId="9982"/>
    <cellStyle name="AggGreen12 4 4 3 3 2" xfId="40176"/>
    <cellStyle name="AggGreen12 4 4 3 4" xfId="14682"/>
    <cellStyle name="AggGreen12 4 4 3 4 2" xfId="44876"/>
    <cellStyle name="AggGreen12 4 4 3 5" xfId="18163"/>
    <cellStyle name="AggGreen12 4 4 3 5 2" xfId="48357"/>
    <cellStyle name="AggGreen12 4 4 3 6" xfId="21209"/>
    <cellStyle name="AggGreen12 4 4 3 6 2" xfId="51403"/>
    <cellStyle name="AggGreen12 4 4 3 7" xfId="25562"/>
    <cellStyle name="AggGreen12 4 4 3 7 2" xfId="55749"/>
    <cellStyle name="AggGreen12 4 4 3 8" xfId="26054"/>
    <cellStyle name="AggGreen12 4 4 3 8 2" xfId="56241"/>
    <cellStyle name="AggGreen12 4 4 3 9" xfId="27410"/>
    <cellStyle name="AggGreen12 4 4 3 9 2" xfId="57597"/>
    <cellStyle name="AggGreen12 4 4 4" xfId="1478"/>
    <cellStyle name="AggGreen12 4 4 4 10" xfId="22690"/>
    <cellStyle name="AggGreen12 4 4 4 10 2" xfId="52877"/>
    <cellStyle name="AggGreen12 4 4 4 11" xfId="26722"/>
    <cellStyle name="AggGreen12 4 4 4 11 2" xfId="56909"/>
    <cellStyle name="AggGreen12 4 4 4 12" xfId="26331"/>
    <cellStyle name="AggGreen12 4 4 4 12 2" xfId="56518"/>
    <cellStyle name="AggGreen12 4 4 4 13" xfId="31428"/>
    <cellStyle name="AggGreen12 4 4 4 2" xfId="3435"/>
    <cellStyle name="AggGreen12 4 4 4 2 10" xfId="30123"/>
    <cellStyle name="AggGreen12 4 4 4 2 10 2" xfId="60310"/>
    <cellStyle name="AggGreen12 4 4 4 2 11" xfId="33640"/>
    <cellStyle name="AggGreen12 4 4 4 2 2" xfId="6799"/>
    <cellStyle name="AggGreen12 4 4 4 2 2 2" xfId="36993"/>
    <cellStyle name="AggGreen12 4 4 4 2 3" xfId="8344"/>
    <cellStyle name="AggGreen12 4 4 4 2 3 2" xfId="38538"/>
    <cellStyle name="AggGreen12 4 4 4 2 4" xfId="12079"/>
    <cellStyle name="AggGreen12 4 4 4 2 4 2" xfId="42273"/>
    <cellStyle name="AggGreen12 4 4 4 2 5" xfId="14668"/>
    <cellStyle name="AggGreen12 4 4 4 2 5 2" xfId="44862"/>
    <cellStyle name="AggGreen12 4 4 4 2 6" xfId="16670"/>
    <cellStyle name="AggGreen12 4 4 4 2 6 2" xfId="46864"/>
    <cellStyle name="AggGreen12 4 4 4 2 7" xfId="19537"/>
    <cellStyle name="AggGreen12 4 4 4 2 7 2" xfId="49731"/>
    <cellStyle name="AggGreen12 4 4 4 2 8" xfId="23944"/>
    <cellStyle name="AggGreen12 4 4 4 2 8 2" xfId="54131"/>
    <cellStyle name="AggGreen12 4 4 4 2 9" xfId="27510"/>
    <cellStyle name="AggGreen12 4 4 4 2 9 2" xfId="57697"/>
    <cellStyle name="AggGreen12 4 4 4 3" xfId="4443"/>
    <cellStyle name="AggGreen12 4 4 4 3 10" xfId="26323"/>
    <cellStyle name="AggGreen12 4 4 4 3 10 2" xfId="56510"/>
    <cellStyle name="AggGreen12 4 4 4 3 11" xfId="34642"/>
    <cellStyle name="AggGreen12 4 4 4 3 2" xfId="7642"/>
    <cellStyle name="AggGreen12 4 4 4 3 2 2" xfId="37836"/>
    <cellStyle name="AggGreen12 4 4 4 3 3" xfId="9187"/>
    <cellStyle name="AggGreen12 4 4 4 3 3 2" xfId="39381"/>
    <cellStyle name="AggGreen12 4 4 4 3 4" xfId="10183"/>
    <cellStyle name="AggGreen12 4 4 4 3 4 2" xfId="40377"/>
    <cellStyle name="AggGreen12 4 4 4 3 5" xfId="13405"/>
    <cellStyle name="AggGreen12 4 4 4 3 5 2" xfId="43599"/>
    <cellStyle name="AggGreen12 4 4 4 3 6" xfId="17510"/>
    <cellStyle name="AggGreen12 4 4 4 3 6 2" xfId="47704"/>
    <cellStyle name="AggGreen12 4 4 4 3 7" xfId="20374"/>
    <cellStyle name="AggGreen12 4 4 4 3 7 2" xfId="50568"/>
    <cellStyle name="AggGreen12 4 4 4 3 8" xfId="24786"/>
    <cellStyle name="AggGreen12 4 4 4 3 8 2" xfId="54973"/>
    <cellStyle name="AggGreen12 4 4 4 3 9" xfId="25802"/>
    <cellStyle name="AggGreen12 4 4 4 3 9 2" xfId="55989"/>
    <cellStyle name="AggGreen12 4 4 4 4" xfId="5557"/>
    <cellStyle name="AggGreen12 4 4 4 4 2" xfId="35753"/>
    <cellStyle name="AggGreen12 4 4 4 5" xfId="5360"/>
    <cellStyle name="AggGreen12 4 4 4 5 2" xfId="35559"/>
    <cellStyle name="AggGreen12 4 4 4 6" xfId="6399"/>
    <cellStyle name="AggGreen12 4 4 4 6 2" xfId="36593"/>
    <cellStyle name="AggGreen12 4 4 4 7" xfId="14856"/>
    <cellStyle name="AggGreen12 4 4 4 7 2" xfId="45050"/>
    <cellStyle name="AggGreen12 4 4 4 8" xfId="15574"/>
    <cellStyle name="AggGreen12 4 4 4 8 2" xfId="45768"/>
    <cellStyle name="AggGreen12 4 4 4 9" xfId="18455"/>
    <cellStyle name="AggGreen12 4 4 4 9 2" xfId="48649"/>
    <cellStyle name="AggGreen12 4 5" xfId="1163"/>
    <cellStyle name="AggGreen12 4 5 10" xfId="32004"/>
    <cellStyle name="AggGreen12 4 5 2" xfId="5051"/>
    <cellStyle name="AggGreen12 4 5 2 2" xfId="35250"/>
    <cellStyle name="AggGreen12 4 5 3" xfId="12691"/>
    <cellStyle name="AggGreen12 4 5 3 2" xfId="42885"/>
    <cellStyle name="AggGreen12 4 5 4" xfId="12890"/>
    <cellStyle name="AggGreen12 4 5 4 2" xfId="43084"/>
    <cellStyle name="AggGreen12 4 5 5" xfId="18158"/>
    <cellStyle name="AggGreen12 4 5 5 2" xfId="48352"/>
    <cellStyle name="AggGreen12 4 5 6" xfId="21204"/>
    <cellStyle name="AggGreen12 4 5 6 2" xfId="51398"/>
    <cellStyle name="AggGreen12 4 5 7" xfId="25557"/>
    <cellStyle name="AggGreen12 4 5 7 2" xfId="55744"/>
    <cellStyle name="AggGreen12 4 5 8" xfId="22592"/>
    <cellStyle name="AggGreen12 4 5 8 2" xfId="52779"/>
    <cellStyle name="AggGreen12 4 5 9" xfId="27420"/>
    <cellStyle name="AggGreen12 4 5 9 2" xfId="57607"/>
    <cellStyle name="AggGreen12 4 6" xfId="1473"/>
    <cellStyle name="AggGreen12 4 6 10" xfId="22685"/>
    <cellStyle name="AggGreen12 4 6 10 2" xfId="52872"/>
    <cellStyle name="AggGreen12 4 6 11" xfId="26523"/>
    <cellStyle name="AggGreen12 4 6 11 2" xfId="56710"/>
    <cellStyle name="AggGreen12 4 6 12" xfId="28277"/>
    <cellStyle name="AggGreen12 4 6 12 2" xfId="58464"/>
    <cellStyle name="AggGreen12 4 6 13" xfId="31423"/>
    <cellStyle name="AggGreen12 4 6 2" xfId="3430"/>
    <cellStyle name="AggGreen12 4 6 2 10" xfId="27867"/>
    <cellStyle name="AggGreen12 4 6 2 10 2" xfId="58054"/>
    <cellStyle name="AggGreen12 4 6 2 11" xfId="33635"/>
    <cellStyle name="AggGreen12 4 6 2 2" xfId="6794"/>
    <cellStyle name="AggGreen12 4 6 2 2 2" xfId="36988"/>
    <cellStyle name="AggGreen12 4 6 2 3" xfId="8339"/>
    <cellStyle name="AggGreen12 4 6 2 3 2" xfId="38533"/>
    <cellStyle name="AggGreen12 4 6 2 4" xfId="12512"/>
    <cellStyle name="AggGreen12 4 6 2 4 2" xfId="42706"/>
    <cellStyle name="AggGreen12 4 6 2 5" xfId="13024"/>
    <cellStyle name="AggGreen12 4 6 2 5 2" xfId="43218"/>
    <cellStyle name="AggGreen12 4 6 2 6" xfId="16665"/>
    <cellStyle name="AggGreen12 4 6 2 6 2" xfId="46859"/>
    <cellStyle name="AggGreen12 4 6 2 7" xfId="19532"/>
    <cellStyle name="AggGreen12 4 6 2 7 2" xfId="49726"/>
    <cellStyle name="AggGreen12 4 6 2 8" xfId="23939"/>
    <cellStyle name="AggGreen12 4 6 2 8 2" xfId="54126"/>
    <cellStyle name="AggGreen12 4 6 2 9" xfId="26944"/>
    <cellStyle name="AggGreen12 4 6 2 9 2" xfId="57131"/>
    <cellStyle name="AggGreen12 4 6 3" xfId="4438"/>
    <cellStyle name="AggGreen12 4 6 3 10" xfId="30331"/>
    <cellStyle name="AggGreen12 4 6 3 10 2" xfId="60518"/>
    <cellStyle name="AggGreen12 4 6 3 11" xfId="34637"/>
    <cellStyle name="AggGreen12 4 6 3 2" xfId="7637"/>
    <cellStyle name="AggGreen12 4 6 3 2 2" xfId="37831"/>
    <cellStyle name="AggGreen12 4 6 3 3" xfId="9182"/>
    <cellStyle name="AggGreen12 4 6 3 3 2" xfId="39376"/>
    <cellStyle name="AggGreen12 4 6 3 4" xfId="5047"/>
    <cellStyle name="AggGreen12 4 6 3 4 2" xfId="35246"/>
    <cellStyle name="AggGreen12 4 6 3 5" xfId="13680"/>
    <cellStyle name="AggGreen12 4 6 3 5 2" xfId="43874"/>
    <cellStyle name="AggGreen12 4 6 3 6" xfId="17505"/>
    <cellStyle name="AggGreen12 4 6 3 6 2" xfId="47699"/>
    <cellStyle name="AggGreen12 4 6 3 7" xfId="20369"/>
    <cellStyle name="AggGreen12 4 6 3 7 2" xfId="50563"/>
    <cellStyle name="AggGreen12 4 6 3 8" xfId="24781"/>
    <cellStyle name="AggGreen12 4 6 3 8 2" xfId="54968"/>
    <cellStyle name="AggGreen12 4 6 3 9" xfId="27467"/>
    <cellStyle name="AggGreen12 4 6 3 9 2" xfId="57654"/>
    <cellStyle name="AggGreen12 4 6 4" xfId="5552"/>
    <cellStyle name="AggGreen12 4 6 4 2" xfId="35748"/>
    <cellStyle name="AggGreen12 4 6 5" xfId="5666"/>
    <cellStyle name="AggGreen12 4 6 5 2" xfId="35862"/>
    <cellStyle name="AggGreen12 4 6 6" xfId="11548"/>
    <cellStyle name="AggGreen12 4 6 6 2" xfId="41742"/>
    <cellStyle name="AggGreen12 4 6 7" xfId="11241"/>
    <cellStyle name="AggGreen12 4 6 7 2" xfId="41435"/>
    <cellStyle name="AggGreen12 4 6 8" xfId="15569"/>
    <cellStyle name="AggGreen12 4 6 8 2" xfId="45763"/>
    <cellStyle name="AggGreen12 4 6 9" xfId="18450"/>
    <cellStyle name="AggGreen12 4 6 9 2" xfId="48644"/>
    <cellStyle name="AggGreen12 5" xfId="436"/>
    <cellStyle name="AggGreen12 5 2" xfId="1170"/>
    <cellStyle name="AggGreen12 5 2 10" xfId="32011"/>
    <cellStyle name="AggGreen12 5 2 2" xfId="6089"/>
    <cellStyle name="AggGreen12 5 2 2 2" xfId="36285"/>
    <cellStyle name="AggGreen12 5 2 3" xfId="10097"/>
    <cellStyle name="AggGreen12 5 2 3 2" xfId="40291"/>
    <cellStyle name="AggGreen12 5 2 4" xfId="15255"/>
    <cellStyle name="AggGreen12 5 2 4 2" xfId="45449"/>
    <cellStyle name="AggGreen12 5 2 5" xfId="18165"/>
    <cellStyle name="AggGreen12 5 2 5 2" xfId="48359"/>
    <cellStyle name="AggGreen12 5 2 6" xfId="21211"/>
    <cellStyle name="AggGreen12 5 2 6 2" xfId="51405"/>
    <cellStyle name="AggGreen12 5 2 7" xfId="25564"/>
    <cellStyle name="AggGreen12 5 2 7 2" xfId="55751"/>
    <cellStyle name="AggGreen12 5 2 8" xfId="22411"/>
    <cellStyle name="AggGreen12 5 2 8 2" xfId="52598"/>
    <cellStyle name="AggGreen12 5 2 9" xfId="29981"/>
    <cellStyle name="AggGreen12 5 2 9 2" xfId="60168"/>
    <cellStyle name="AggGreen12 5 3" xfId="1480"/>
    <cellStyle name="AggGreen12 5 3 10" xfId="22692"/>
    <cellStyle name="AggGreen12 5 3 10 2" xfId="52879"/>
    <cellStyle name="AggGreen12 5 3 11" xfId="26507"/>
    <cellStyle name="AggGreen12 5 3 11 2" xfId="56694"/>
    <cellStyle name="AggGreen12 5 3 12" xfId="25743"/>
    <cellStyle name="AggGreen12 5 3 12 2" xfId="55930"/>
    <cellStyle name="AggGreen12 5 3 13" xfId="31430"/>
    <cellStyle name="AggGreen12 5 3 2" xfId="3437"/>
    <cellStyle name="AggGreen12 5 3 2 10" xfId="29103"/>
    <cellStyle name="AggGreen12 5 3 2 10 2" xfId="59290"/>
    <cellStyle name="AggGreen12 5 3 2 11" xfId="33642"/>
    <cellStyle name="AggGreen12 5 3 2 2" xfId="6801"/>
    <cellStyle name="AggGreen12 5 3 2 2 2" xfId="36995"/>
    <cellStyle name="AggGreen12 5 3 2 3" xfId="8346"/>
    <cellStyle name="AggGreen12 5 3 2 3 2" xfId="38540"/>
    <cellStyle name="AggGreen12 5 3 2 4" xfId="10237"/>
    <cellStyle name="AggGreen12 5 3 2 4 2" xfId="40431"/>
    <cellStyle name="AggGreen12 5 3 2 5" xfId="13969"/>
    <cellStyle name="AggGreen12 5 3 2 5 2" xfId="44163"/>
    <cellStyle name="AggGreen12 5 3 2 6" xfId="16672"/>
    <cellStyle name="AggGreen12 5 3 2 6 2" xfId="46866"/>
    <cellStyle name="AggGreen12 5 3 2 7" xfId="19539"/>
    <cellStyle name="AggGreen12 5 3 2 7 2" xfId="49733"/>
    <cellStyle name="AggGreen12 5 3 2 8" xfId="23946"/>
    <cellStyle name="AggGreen12 5 3 2 8 2" xfId="54133"/>
    <cellStyle name="AggGreen12 5 3 2 9" xfId="27408"/>
    <cellStyle name="AggGreen12 5 3 2 9 2" xfId="57595"/>
    <cellStyle name="AggGreen12 5 3 3" xfId="4445"/>
    <cellStyle name="AggGreen12 5 3 3 10" xfId="30427"/>
    <cellStyle name="AggGreen12 5 3 3 10 2" xfId="60614"/>
    <cellStyle name="AggGreen12 5 3 3 11" xfId="34644"/>
    <cellStyle name="AggGreen12 5 3 3 2" xfId="7644"/>
    <cellStyle name="AggGreen12 5 3 3 2 2" xfId="37838"/>
    <cellStyle name="AggGreen12 5 3 3 3" xfId="9189"/>
    <cellStyle name="AggGreen12 5 3 3 3 2" xfId="39383"/>
    <cellStyle name="AggGreen12 5 3 3 4" xfId="10733"/>
    <cellStyle name="AggGreen12 5 3 3 4 2" xfId="40927"/>
    <cellStyle name="AggGreen12 5 3 3 5" xfId="12484"/>
    <cellStyle name="AggGreen12 5 3 3 5 2" xfId="42678"/>
    <cellStyle name="AggGreen12 5 3 3 6" xfId="17512"/>
    <cellStyle name="AggGreen12 5 3 3 6 2" xfId="47706"/>
    <cellStyle name="AggGreen12 5 3 3 7" xfId="20376"/>
    <cellStyle name="AggGreen12 5 3 3 7 2" xfId="50570"/>
    <cellStyle name="AggGreen12 5 3 3 8" xfId="24788"/>
    <cellStyle name="AggGreen12 5 3 3 8 2" xfId="54975"/>
    <cellStyle name="AggGreen12 5 3 3 9" xfId="26709"/>
    <cellStyle name="AggGreen12 5 3 3 9 2" xfId="56896"/>
    <cellStyle name="AggGreen12 5 3 4" xfId="5559"/>
    <cellStyle name="AggGreen12 5 3 4 2" xfId="35755"/>
    <cellStyle name="AggGreen12 5 3 5" xfId="5659"/>
    <cellStyle name="AggGreen12 5 3 5 2" xfId="35855"/>
    <cellStyle name="AggGreen12 5 3 6" xfId="11190"/>
    <cellStyle name="AggGreen12 5 3 6 2" xfId="41384"/>
    <cellStyle name="AggGreen12 5 3 7" xfId="11318"/>
    <cellStyle name="AggGreen12 5 3 7 2" xfId="41512"/>
    <cellStyle name="AggGreen12 5 3 8" xfId="15576"/>
    <cellStyle name="AggGreen12 5 3 8 2" xfId="45770"/>
    <cellStyle name="AggGreen12 5 3 9" xfId="18457"/>
    <cellStyle name="AggGreen12 5 3 9 2" xfId="48651"/>
    <cellStyle name="AggGreen12 6" xfId="1146"/>
    <cellStyle name="AggGreen12 6 10" xfId="31987"/>
    <cellStyle name="AggGreen12 6 2" xfId="5720"/>
    <cellStyle name="AggGreen12 6 2 2" xfId="35916"/>
    <cellStyle name="AggGreen12 6 3" xfId="5383"/>
    <cellStyle name="AggGreen12 6 3 2" xfId="35582"/>
    <cellStyle name="AggGreen12 6 4" xfId="13631"/>
    <cellStyle name="AggGreen12 6 4 2" xfId="43825"/>
    <cellStyle name="AggGreen12 6 5" xfId="18141"/>
    <cellStyle name="AggGreen12 6 5 2" xfId="48335"/>
    <cellStyle name="AggGreen12 6 6" xfId="21187"/>
    <cellStyle name="AggGreen12 6 6 2" xfId="51381"/>
    <cellStyle name="AggGreen12 6 7" xfId="25540"/>
    <cellStyle name="AggGreen12 6 7 2" xfId="55727"/>
    <cellStyle name="AggGreen12 6 8" xfId="21371"/>
    <cellStyle name="AggGreen12 6 8 2" xfId="51558"/>
    <cellStyle name="AggGreen12 6 9" xfId="30058"/>
    <cellStyle name="AggGreen12 6 9 2" xfId="60245"/>
    <cellStyle name="AggGreen12 7" xfId="1456"/>
    <cellStyle name="AggGreen12 7 10" xfId="22668"/>
    <cellStyle name="AggGreen12 7 10 2" xfId="52855"/>
    <cellStyle name="AggGreen12 7 11" xfId="26238"/>
    <cellStyle name="AggGreen12 7 11 2" xfId="56425"/>
    <cellStyle name="AggGreen12 7 12" xfId="30457"/>
    <cellStyle name="AggGreen12 7 12 2" xfId="60644"/>
    <cellStyle name="AggGreen12 7 13" xfId="31406"/>
    <cellStyle name="AggGreen12 7 2" xfId="3413"/>
    <cellStyle name="AggGreen12 7 2 10" xfId="30650"/>
    <cellStyle name="AggGreen12 7 2 10 2" xfId="60837"/>
    <cellStyle name="AggGreen12 7 2 11" xfId="33618"/>
    <cellStyle name="AggGreen12 7 2 2" xfId="6777"/>
    <cellStyle name="AggGreen12 7 2 2 2" xfId="36971"/>
    <cellStyle name="AggGreen12 7 2 3" xfId="8322"/>
    <cellStyle name="AggGreen12 7 2 3 2" xfId="38516"/>
    <cellStyle name="AggGreen12 7 2 4" xfId="12122"/>
    <cellStyle name="AggGreen12 7 2 4 2" xfId="42316"/>
    <cellStyle name="AggGreen12 7 2 5" xfId="8132"/>
    <cellStyle name="AggGreen12 7 2 5 2" xfId="38326"/>
    <cellStyle name="AggGreen12 7 2 6" xfId="16648"/>
    <cellStyle name="AggGreen12 7 2 6 2" xfId="46842"/>
    <cellStyle name="AggGreen12 7 2 7" xfId="19515"/>
    <cellStyle name="AggGreen12 7 2 7 2" xfId="49709"/>
    <cellStyle name="AggGreen12 7 2 8" xfId="23922"/>
    <cellStyle name="AggGreen12 7 2 8 2" xfId="54109"/>
    <cellStyle name="AggGreen12 7 2 9" xfId="28341"/>
    <cellStyle name="AggGreen12 7 2 9 2" xfId="58528"/>
    <cellStyle name="AggGreen12 7 3" xfId="4421"/>
    <cellStyle name="AggGreen12 7 3 10" xfId="29830"/>
    <cellStyle name="AggGreen12 7 3 10 2" xfId="60017"/>
    <cellStyle name="AggGreen12 7 3 11" xfId="34620"/>
    <cellStyle name="AggGreen12 7 3 2" xfId="7620"/>
    <cellStyle name="AggGreen12 7 3 2 2" xfId="37814"/>
    <cellStyle name="AggGreen12 7 3 3" xfId="9165"/>
    <cellStyle name="AggGreen12 7 3 3 2" xfId="39359"/>
    <cellStyle name="AggGreen12 7 3 4" xfId="5092"/>
    <cellStyle name="AggGreen12 7 3 4 2" xfId="35291"/>
    <cellStyle name="AggGreen12 7 3 5" xfId="14504"/>
    <cellStyle name="AggGreen12 7 3 5 2" xfId="44698"/>
    <cellStyle name="AggGreen12 7 3 6" xfId="17488"/>
    <cellStyle name="AggGreen12 7 3 6 2" xfId="47682"/>
    <cellStyle name="AggGreen12 7 3 7" xfId="20352"/>
    <cellStyle name="AggGreen12 7 3 7 2" xfId="50546"/>
    <cellStyle name="AggGreen12 7 3 8" xfId="24764"/>
    <cellStyle name="AggGreen12 7 3 8 2" xfId="54951"/>
    <cellStyle name="AggGreen12 7 3 9" xfId="27060"/>
    <cellStyle name="AggGreen12 7 3 9 2" xfId="57247"/>
    <cellStyle name="AggGreen12 7 4" xfId="5535"/>
    <cellStyle name="AggGreen12 7 4 2" xfId="35731"/>
    <cellStyle name="AggGreen12 7 5" xfId="5657"/>
    <cellStyle name="AggGreen12 7 5 2" xfId="35853"/>
    <cellStyle name="AggGreen12 7 6" xfId="11481"/>
    <cellStyle name="AggGreen12 7 6 2" xfId="41675"/>
    <cellStyle name="AggGreen12 7 7" xfId="10738"/>
    <cellStyle name="AggGreen12 7 7 2" xfId="40932"/>
    <cellStyle name="AggGreen12 7 8" xfId="15552"/>
    <cellStyle name="AggGreen12 7 8 2" xfId="45746"/>
    <cellStyle name="AggGreen12 7 9" xfId="18433"/>
    <cellStyle name="AggGreen12 7 9 2" xfId="48627"/>
    <cellStyle name="AggOrange" xfId="78"/>
    <cellStyle name="AggOrange 2" xfId="79"/>
    <cellStyle name="AggOrange 2 2" xfId="437"/>
    <cellStyle name="AggOrange 2 2 2" xfId="438"/>
    <cellStyle name="AggOrange 2 2 2 2" xfId="439"/>
    <cellStyle name="AggOrange 2 2 2 2 2" xfId="1175"/>
    <cellStyle name="AggOrange 2 2 2 2 2 10" xfId="32016"/>
    <cellStyle name="AggOrange 2 2 2 2 2 2" xfId="5902"/>
    <cellStyle name="AggOrange 2 2 2 2 2 2 2" xfId="36098"/>
    <cellStyle name="AggOrange 2 2 2 2 2 3" xfId="12638"/>
    <cellStyle name="AggOrange 2 2 2 2 2 3 2" xfId="42832"/>
    <cellStyle name="AggOrange 2 2 2 2 2 4" xfId="15179"/>
    <cellStyle name="AggOrange 2 2 2 2 2 4 2" xfId="45373"/>
    <cellStyle name="AggOrange 2 2 2 2 2 5" xfId="18170"/>
    <cellStyle name="AggOrange 2 2 2 2 2 5 2" xfId="48364"/>
    <cellStyle name="AggOrange 2 2 2 2 2 6" xfId="21216"/>
    <cellStyle name="AggOrange 2 2 2 2 2 6 2" xfId="51410"/>
    <cellStyle name="AggOrange 2 2 2 2 2 7" xfId="25569"/>
    <cellStyle name="AggOrange 2 2 2 2 2 7 2" xfId="55756"/>
    <cellStyle name="AggOrange 2 2 2 2 2 8" xfId="27007"/>
    <cellStyle name="AggOrange 2 2 2 2 2 8 2" xfId="57194"/>
    <cellStyle name="AggOrange 2 2 2 2 2 9" xfId="27038"/>
    <cellStyle name="AggOrange 2 2 2 2 2 9 2" xfId="57225"/>
    <cellStyle name="AggOrange 2 2 2 2 3" xfId="1485"/>
    <cellStyle name="AggOrange 2 2 2 2 3 10" xfId="22697"/>
    <cellStyle name="AggOrange 2 2 2 2 3 10 2" xfId="52884"/>
    <cellStyle name="AggOrange 2 2 2 2 3 11" xfId="22404"/>
    <cellStyle name="AggOrange 2 2 2 2 3 11 2" xfId="52591"/>
    <cellStyle name="AggOrange 2 2 2 2 3 12" xfId="29607"/>
    <cellStyle name="AggOrange 2 2 2 2 3 12 2" xfId="59794"/>
    <cellStyle name="AggOrange 2 2 2 2 3 13" xfId="31435"/>
    <cellStyle name="AggOrange 2 2 2 2 3 2" xfId="3442"/>
    <cellStyle name="AggOrange 2 2 2 2 3 2 10" xfId="29900"/>
    <cellStyle name="AggOrange 2 2 2 2 3 2 10 2" xfId="60087"/>
    <cellStyle name="AggOrange 2 2 2 2 3 2 11" xfId="33647"/>
    <cellStyle name="AggOrange 2 2 2 2 3 2 2" xfId="6806"/>
    <cellStyle name="AggOrange 2 2 2 2 3 2 2 2" xfId="37000"/>
    <cellStyle name="AggOrange 2 2 2 2 3 2 3" xfId="8351"/>
    <cellStyle name="AggOrange 2 2 2 2 3 2 3 2" xfId="38545"/>
    <cellStyle name="AggOrange 2 2 2 2 3 2 4" xfId="4986"/>
    <cellStyle name="AggOrange 2 2 2 2 3 2 4 2" xfId="35185"/>
    <cellStyle name="AggOrange 2 2 2 2 3 2 5" xfId="11188"/>
    <cellStyle name="AggOrange 2 2 2 2 3 2 5 2" xfId="41382"/>
    <cellStyle name="AggOrange 2 2 2 2 3 2 6" xfId="16677"/>
    <cellStyle name="AggOrange 2 2 2 2 3 2 6 2" xfId="46871"/>
    <cellStyle name="AggOrange 2 2 2 2 3 2 7" xfId="19544"/>
    <cellStyle name="AggOrange 2 2 2 2 3 2 7 2" xfId="49738"/>
    <cellStyle name="AggOrange 2 2 2 2 3 2 8" xfId="23951"/>
    <cellStyle name="AggOrange 2 2 2 2 3 2 8 2" xfId="54138"/>
    <cellStyle name="AggOrange 2 2 2 2 3 2 9" xfId="26734"/>
    <cellStyle name="AggOrange 2 2 2 2 3 2 9 2" xfId="56921"/>
    <cellStyle name="AggOrange 2 2 2 2 3 3" xfId="4450"/>
    <cellStyle name="AggOrange 2 2 2 2 3 3 10" xfId="29647"/>
    <cellStyle name="AggOrange 2 2 2 2 3 3 10 2" xfId="59834"/>
    <cellStyle name="AggOrange 2 2 2 2 3 3 11" xfId="34649"/>
    <cellStyle name="AggOrange 2 2 2 2 3 3 2" xfId="7649"/>
    <cellStyle name="AggOrange 2 2 2 2 3 3 2 2" xfId="37843"/>
    <cellStyle name="AggOrange 2 2 2 2 3 3 3" xfId="9194"/>
    <cellStyle name="AggOrange 2 2 2 2 3 3 3 2" xfId="39388"/>
    <cellStyle name="AggOrange 2 2 2 2 3 3 4" xfId="10723"/>
    <cellStyle name="AggOrange 2 2 2 2 3 3 4 2" xfId="40917"/>
    <cellStyle name="AggOrange 2 2 2 2 3 3 5" xfId="15313"/>
    <cellStyle name="AggOrange 2 2 2 2 3 3 5 2" xfId="45507"/>
    <cellStyle name="AggOrange 2 2 2 2 3 3 6" xfId="17517"/>
    <cellStyle name="AggOrange 2 2 2 2 3 3 6 2" xfId="47711"/>
    <cellStyle name="AggOrange 2 2 2 2 3 3 7" xfId="20381"/>
    <cellStyle name="AggOrange 2 2 2 2 3 3 7 2" xfId="50575"/>
    <cellStyle name="AggOrange 2 2 2 2 3 3 8" xfId="24793"/>
    <cellStyle name="AggOrange 2 2 2 2 3 3 8 2" xfId="54980"/>
    <cellStyle name="AggOrange 2 2 2 2 3 3 9" xfId="26188"/>
    <cellStyle name="AggOrange 2 2 2 2 3 3 9 2" xfId="56375"/>
    <cellStyle name="AggOrange 2 2 2 2 3 4" xfId="5564"/>
    <cellStyle name="AggOrange 2 2 2 2 3 4 2" xfId="35760"/>
    <cellStyle name="AggOrange 2 2 2 2 3 5" xfId="5367"/>
    <cellStyle name="AggOrange 2 2 2 2 3 5 2" xfId="35566"/>
    <cellStyle name="AggOrange 2 2 2 2 3 6" xfId="11033"/>
    <cellStyle name="AggOrange 2 2 2 2 3 6 2" xfId="41227"/>
    <cellStyle name="AggOrange 2 2 2 2 3 7" xfId="14929"/>
    <cellStyle name="AggOrange 2 2 2 2 3 7 2" xfId="45123"/>
    <cellStyle name="AggOrange 2 2 2 2 3 8" xfId="15581"/>
    <cellStyle name="AggOrange 2 2 2 2 3 8 2" xfId="45775"/>
    <cellStyle name="AggOrange 2 2 2 2 3 9" xfId="18462"/>
    <cellStyle name="AggOrange 2 2 2 2 3 9 2" xfId="48656"/>
    <cellStyle name="AggOrange 2 2 2 3" xfId="1174"/>
    <cellStyle name="AggOrange 2 2 2 3 10" xfId="32015"/>
    <cellStyle name="AggOrange 2 2 2 3 2" xfId="7992"/>
    <cellStyle name="AggOrange 2 2 2 3 2 2" xfId="38186"/>
    <cellStyle name="AggOrange 2 2 2 3 3" xfId="5901"/>
    <cellStyle name="AggOrange 2 2 2 3 3 2" xfId="36097"/>
    <cellStyle name="AggOrange 2 2 2 3 4" xfId="14348"/>
    <cellStyle name="AggOrange 2 2 2 3 4 2" xfId="44542"/>
    <cellStyle name="AggOrange 2 2 2 3 5" xfId="18169"/>
    <cellStyle name="AggOrange 2 2 2 3 5 2" xfId="48363"/>
    <cellStyle name="AggOrange 2 2 2 3 6" xfId="21215"/>
    <cellStyle name="AggOrange 2 2 2 3 6 2" xfId="51409"/>
    <cellStyle name="AggOrange 2 2 2 3 7" xfId="25568"/>
    <cellStyle name="AggOrange 2 2 2 3 7 2" xfId="55755"/>
    <cellStyle name="AggOrange 2 2 2 3 8" xfId="21741"/>
    <cellStyle name="AggOrange 2 2 2 3 8 2" xfId="51928"/>
    <cellStyle name="AggOrange 2 2 2 3 9" xfId="26501"/>
    <cellStyle name="AggOrange 2 2 2 3 9 2" xfId="56688"/>
    <cellStyle name="AggOrange 2 2 2 4" xfId="1484"/>
    <cellStyle name="AggOrange 2 2 2 4 10" xfId="22696"/>
    <cellStyle name="AggOrange 2 2 2 4 10 2" xfId="52883"/>
    <cellStyle name="AggOrange 2 2 2 4 11" xfId="27785"/>
    <cellStyle name="AggOrange 2 2 2 4 11 2" xfId="57972"/>
    <cellStyle name="AggOrange 2 2 2 4 12" xfId="29008"/>
    <cellStyle name="AggOrange 2 2 2 4 12 2" xfId="59195"/>
    <cellStyle name="AggOrange 2 2 2 4 13" xfId="31434"/>
    <cellStyle name="AggOrange 2 2 2 4 2" xfId="3441"/>
    <cellStyle name="AggOrange 2 2 2 4 2 10" xfId="28026"/>
    <cellStyle name="AggOrange 2 2 2 4 2 10 2" xfId="58213"/>
    <cellStyle name="AggOrange 2 2 2 4 2 11" xfId="33646"/>
    <cellStyle name="AggOrange 2 2 2 4 2 2" xfId="6805"/>
    <cellStyle name="AggOrange 2 2 2 4 2 2 2" xfId="36999"/>
    <cellStyle name="AggOrange 2 2 2 4 2 3" xfId="8350"/>
    <cellStyle name="AggOrange 2 2 2 4 2 3 2" xfId="38544"/>
    <cellStyle name="AggOrange 2 2 2 4 2 4" xfId="12011"/>
    <cellStyle name="AggOrange 2 2 2 4 2 4 2" xfId="42205"/>
    <cellStyle name="AggOrange 2 2 2 4 2 5" xfId="12722"/>
    <cellStyle name="AggOrange 2 2 2 4 2 5 2" xfId="42916"/>
    <cellStyle name="AggOrange 2 2 2 4 2 6" xfId="16676"/>
    <cellStyle name="AggOrange 2 2 2 4 2 6 2" xfId="46870"/>
    <cellStyle name="AggOrange 2 2 2 4 2 7" xfId="19543"/>
    <cellStyle name="AggOrange 2 2 2 4 2 7 2" xfId="49737"/>
    <cellStyle name="AggOrange 2 2 2 4 2 8" xfId="23950"/>
    <cellStyle name="AggOrange 2 2 2 4 2 8 2" xfId="54137"/>
    <cellStyle name="AggOrange 2 2 2 4 2 9" xfId="27978"/>
    <cellStyle name="AggOrange 2 2 2 4 2 9 2" xfId="58165"/>
    <cellStyle name="AggOrange 2 2 2 4 3" xfId="4449"/>
    <cellStyle name="AggOrange 2 2 2 4 3 10" xfId="21687"/>
    <cellStyle name="AggOrange 2 2 2 4 3 10 2" xfId="51874"/>
    <cellStyle name="AggOrange 2 2 2 4 3 11" xfId="34648"/>
    <cellStyle name="AggOrange 2 2 2 4 3 2" xfId="7648"/>
    <cellStyle name="AggOrange 2 2 2 4 3 2 2" xfId="37842"/>
    <cellStyle name="AggOrange 2 2 2 4 3 3" xfId="9193"/>
    <cellStyle name="AggOrange 2 2 2 4 3 3 2" xfId="39387"/>
    <cellStyle name="AggOrange 2 2 2 4 3 4" xfId="11622"/>
    <cellStyle name="AggOrange 2 2 2 4 3 4 2" xfId="41816"/>
    <cellStyle name="AggOrange 2 2 2 4 3 5" xfId="9987"/>
    <cellStyle name="AggOrange 2 2 2 4 3 5 2" xfId="40181"/>
    <cellStyle name="AggOrange 2 2 2 4 3 6" xfId="17516"/>
    <cellStyle name="AggOrange 2 2 2 4 3 6 2" xfId="47710"/>
    <cellStyle name="AggOrange 2 2 2 4 3 7" xfId="20380"/>
    <cellStyle name="AggOrange 2 2 2 4 3 7 2" xfId="50574"/>
    <cellStyle name="AggOrange 2 2 2 4 3 8" xfId="24792"/>
    <cellStyle name="AggOrange 2 2 2 4 3 8 2" xfId="54979"/>
    <cellStyle name="AggOrange 2 2 2 4 3 9" xfId="25755"/>
    <cellStyle name="AggOrange 2 2 2 4 3 9 2" xfId="55942"/>
    <cellStyle name="AggOrange 2 2 2 4 4" xfId="5563"/>
    <cellStyle name="AggOrange 2 2 2 4 4 2" xfId="35759"/>
    <cellStyle name="AggOrange 2 2 2 4 5" xfId="5830"/>
    <cellStyle name="AggOrange 2 2 2 4 5 2" xfId="36026"/>
    <cellStyle name="AggOrange 2 2 2 4 6" xfId="10819"/>
    <cellStyle name="AggOrange 2 2 2 4 6 2" xfId="41013"/>
    <cellStyle name="AggOrange 2 2 2 4 7" xfId="12421"/>
    <cellStyle name="AggOrange 2 2 2 4 7 2" xfId="42615"/>
    <cellStyle name="AggOrange 2 2 2 4 8" xfId="15580"/>
    <cellStyle name="AggOrange 2 2 2 4 8 2" xfId="45774"/>
    <cellStyle name="AggOrange 2 2 2 4 9" xfId="18461"/>
    <cellStyle name="AggOrange 2 2 2 4 9 2" xfId="48655"/>
    <cellStyle name="AggOrange 2 2 3" xfId="440"/>
    <cellStyle name="AggOrange 2 2 3 2" xfId="1176"/>
    <cellStyle name="AggOrange 2 2 3 2 10" xfId="32017"/>
    <cellStyle name="AggOrange 2 2 3 2 2" xfId="2272"/>
    <cellStyle name="AggOrange 2 2 3 2 2 2" xfId="32480"/>
    <cellStyle name="AggOrange 2 2 3 2 3" xfId="11344"/>
    <cellStyle name="AggOrange 2 2 3 2 3 2" xfId="41538"/>
    <cellStyle name="AggOrange 2 2 3 2 4" xfId="14876"/>
    <cellStyle name="AggOrange 2 2 3 2 4 2" xfId="45070"/>
    <cellStyle name="AggOrange 2 2 3 2 5" xfId="18171"/>
    <cellStyle name="AggOrange 2 2 3 2 5 2" xfId="48365"/>
    <cellStyle name="AggOrange 2 2 3 2 6" xfId="21217"/>
    <cellStyle name="AggOrange 2 2 3 2 6 2" xfId="51411"/>
    <cellStyle name="AggOrange 2 2 3 2 7" xfId="25570"/>
    <cellStyle name="AggOrange 2 2 3 2 7 2" xfId="55757"/>
    <cellStyle name="AggOrange 2 2 3 2 8" xfId="26006"/>
    <cellStyle name="AggOrange 2 2 3 2 8 2" xfId="56193"/>
    <cellStyle name="AggOrange 2 2 3 2 9" xfId="30327"/>
    <cellStyle name="AggOrange 2 2 3 2 9 2" xfId="60514"/>
    <cellStyle name="AggOrange 2 2 3 3" xfId="1486"/>
    <cellStyle name="AggOrange 2 2 3 3 10" xfId="22698"/>
    <cellStyle name="AggOrange 2 2 3 3 10 2" xfId="52885"/>
    <cellStyle name="AggOrange 2 2 3 3 11" xfId="28414"/>
    <cellStyle name="AggOrange 2 2 3 3 11 2" xfId="58601"/>
    <cellStyle name="AggOrange 2 2 3 3 12" xfId="22345"/>
    <cellStyle name="AggOrange 2 2 3 3 12 2" xfId="52532"/>
    <cellStyle name="AggOrange 2 2 3 3 13" xfId="31436"/>
    <cellStyle name="AggOrange 2 2 3 3 2" xfId="3443"/>
    <cellStyle name="AggOrange 2 2 3 3 2 10" xfId="27325"/>
    <cellStyle name="AggOrange 2 2 3 3 2 10 2" xfId="57512"/>
    <cellStyle name="AggOrange 2 2 3 3 2 11" xfId="33648"/>
    <cellStyle name="AggOrange 2 2 3 3 2 2" xfId="6807"/>
    <cellStyle name="AggOrange 2 2 3 3 2 2 2" xfId="37001"/>
    <cellStyle name="AggOrange 2 2 3 3 2 3" xfId="8352"/>
    <cellStyle name="AggOrange 2 2 3 3 2 3 2" xfId="38546"/>
    <cellStyle name="AggOrange 2 2 3 3 2 4" xfId="12581"/>
    <cellStyle name="AggOrange 2 2 3 3 2 4 2" xfId="42775"/>
    <cellStyle name="AggOrange 2 2 3 3 2 5" xfId="10240"/>
    <cellStyle name="AggOrange 2 2 3 3 2 5 2" xfId="40434"/>
    <cellStyle name="AggOrange 2 2 3 3 2 6" xfId="16678"/>
    <cellStyle name="AggOrange 2 2 3 3 2 6 2" xfId="46872"/>
    <cellStyle name="AggOrange 2 2 3 3 2 7" xfId="19545"/>
    <cellStyle name="AggOrange 2 2 3 3 2 7 2" xfId="49739"/>
    <cellStyle name="AggOrange 2 2 3 3 2 8" xfId="23952"/>
    <cellStyle name="AggOrange 2 2 3 3 2 8 2" xfId="54139"/>
    <cellStyle name="AggOrange 2 2 3 3 2 9" xfId="25781"/>
    <cellStyle name="AggOrange 2 2 3 3 2 9 2" xfId="55968"/>
    <cellStyle name="AggOrange 2 2 3 3 3" xfId="4451"/>
    <cellStyle name="AggOrange 2 2 3 3 3 10" xfId="29587"/>
    <cellStyle name="AggOrange 2 2 3 3 3 10 2" xfId="59774"/>
    <cellStyle name="AggOrange 2 2 3 3 3 11" xfId="34650"/>
    <cellStyle name="AggOrange 2 2 3 3 3 2" xfId="7650"/>
    <cellStyle name="AggOrange 2 2 3 3 3 2 2" xfId="37844"/>
    <cellStyle name="AggOrange 2 2 3 3 3 3" xfId="9195"/>
    <cellStyle name="AggOrange 2 2 3 3 3 3 2" xfId="39389"/>
    <cellStyle name="AggOrange 2 2 3 3 3 4" xfId="9949"/>
    <cellStyle name="AggOrange 2 2 3 3 3 4 2" xfId="40143"/>
    <cellStyle name="AggOrange 2 2 3 3 3 5" xfId="14804"/>
    <cellStyle name="AggOrange 2 2 3 3 3 5 2" xfId="44998"/>
    <cellStyle name="AggOrange 2 2 3 3 3 6" xfId="17518"/>
    <cellStyle name="AggOrange 2 2 3 3 3 6 2" xfId="47712"/>
    <cellStyle name="AggOrange 2 2 3 3 3 7" xfId="20382"/>
    <cellStyle name="AggOrange 2 2 3 3 3 7 2" xfId="50576"/>
    <cellStyle name="AggOrange 2 2 3 3 3 8" xfId="24794"/>
    <cellStyle name="AggOrange 2 2 3 3 3 8 2" xfId="54981"/>
    <cellStyle name="AggOrange 2 2 3 3 3 9" xfId="27726"/>
    <cellStyle name="AggOrange 2 2 3 3 3 9 2" xfId="57913"/>
    <cellStyle name="AggOrange 2 2 3 3 4" xfId="5565"/>
    <cellStyle name="AggOrange 2 2 3 3 4 2" xfId="35761"/>
    <cellStyle name="AggOrange 2 2 3 3 5" xfId="4114"/>
    <cellStyle name="AggOrange 2 2 3 3 5 2" xfId="34313"/>
    <cellStyle name="AggOrange 2 2 3 3 6" xfId="11425"/>
    <cellStyle name="AggOrange 2 2 3 3 6 2" xfId="41619"/>
    <cellStyle name="AggOrange 2 2 3 3 7" xfId="11145"/>
    <cellStyle name="AggOrange 2 2 3 3 7 2" xfId="41339"/>
    <cellStyle name="AggOrange 2 2 3 3 8" xfId="15582"/>
    <cellStyle name="AggOrange 2 2 3 3 8 2" xfId="45776"/>
    <cellStyle name="AggOrange 2 2 3 3 9" xfId="18463"/>
    <cellStyle name="AggOrange 2 2 3 3 9 2" xfId="48657"/>
    <cellStyle name="AggOrange 2 2 4" xfId="1173"/>
    <cellStyle name="AggOrange 2 2 4 10" xfId="32014"/>
    <cellStyle name="AggOrange 2 2 4 2" xfId="2228"/>
    <cellStyle name="AggOrange 2 2 4 2 2" xfId="32437"/>
    <cellStyle name="AggOrange 2 2 4 3" xfId="10932"/>
    <cellStyle name="AggOrange 2 2 4 3 2" xfId="41126"/>
    <cellStyle name="AggOrange 2 2 4 4" xfId="9925"/>
    <cellStyle name="AggOrange 2 2 4 4 2" xfId="40119"/>
    <cellStyle name="AggOrange 2 2 4 5" xfId="18168"/>
    <cellStyle name="AggOrange 2 2 4 5 2" xfId="48362"/>
    <cellStyle name="AggOrange 2 2 4 6" xfId="21214"/>
    <cellStyle name="AggOrange 2 2 4 6 2" xfId="51408"/>
    <cellStyle name="AggOrange 2 2 4 7" xfId="25567"/>
    <cellStyle name="AggOrange 2 2 4 7 2" xfId="55754"/>
    <cellStyle name="AggOrange 2 2 4 8" xfId="25882"/>
    <cellStyle name="AggOrange 2 2 4 8 2" xfId="56069"/>
    <cellStyle name="AggOrange 2 2 4 9" xfId="30677"/>
    <cellStyle name="AggOrange 2 2 4 9 2" xfId="60864"/>
    <cellStyle name="AggOrange 2 2 5" xfId="1483"/>
    <cellStyle name="AggOrange 2 2 5 10" xfId="22695"/>
    <cellStyle name="AggOrange 2 2 5 10 2" xfId="52882"/>
    <cellStyle name="AggOrange 2 2 5 11" xfId="28076"/>
    <cellStyle name="AggOrange 2 2 5 11 2" xfId="58263"/>
    <cellStyle name="AggOrange 2 2 5 12" xfId="28228"/>
    <cellStyle name="AggOrange 2 2 5 12 2" xfId="58415"/>
    <cellStyle name="AggOrange 2 2 5 13" xfId="31433"/>
    <cellStyle name="AggOrange 2 2 5 2" xfId="3440"/>
    <cellStyle name="AggOrange 2 2 5 2 10" xfId="30646"/>
    <cellStyle name="AggOrange 2 2 5 2 10 2" xfId="60833"/>
    <cellStyle name="AggOrange 2 2 5 2 11" xfId="33645"/>
    <cellStyle name="AggOrange 2 2 5 2 2" xfId="6804"/>
    <cellStyle name="AggOrange 2 2 5 2 2 2" xfId="36998"/>
    <cellStyle name="AggOrange 2 2 5 2 3" xfId="8349"/>
    <cellStyle name="AggOrange 2 2 5 2 3 2" xfId="38543"/>
    <cellStyle name="AggOrange 2 2 5 2 4" xfId="8153"/>
    <cellStyle name="AggOrange 2 2 5 2 4 2" xfId="38347"/>
    <cellStyle name="AggOrange 2 2 5 2 5" xfId="7997"/>
    <cellStyle name="AggOrange 2 2 5 2 5 2" xfId="38191"/>
    <cellStyle name="AggOrange 2 2 5 2 6" xfId="16675"/>
    <cellStyle name="AggOrange 2 2 5 2 6 2" xfId="46869"/>
    <cellStyle name="AggOrange 2 2 5 2 7" xfId="19542"/>
    <cellStyle name="AggOrange 2 2 5 2 7 2" xfId="49736"/>
    <cellStyle name="AggOrange 2 2 5 2 8" xfId="23949"/>
    <cellStyle name="AggOrange 2 2 5 2 8 2" xfId="54136"/>
    <cellStyle name="AggOrange 2 2 5 2 9" xfId="27194"/>
    <cellStyle name="AggOrange 2 2 5 2 9 2" xfId="57381"/>
    <cellStyle name="AggOrange 2 2 5 3" xfId="4448"/>
    <cellStyle name="AggOrange 2 2 5 3 10" xfId="28927"/>
    <cellStyle name="AggOrange 2 2 5 3 10 2" xfId="59114"/>
    <cellStyle name="AggOrange 2 2 5 3 11" xfId="34647"/>
    <cellStyle name="AggOrange 2 2 5 3 2" xfId="7647"/>
    <cellStyle name="AggOrange 2 2 5 3 2 2" xfId="37841"/>
    <cellStyle name="AggOrange 2 2 5 3 3" xfId="9192"/>
    <cellStyle name="AggOrange 2 2 5 3 3 2" xfId="39386"/>
    <cellStyle name="AggOrange 2 2 5 3 4" xfId="10289"/>
    <cellStyle name="AggOrange 2 2 5 3 4 2" xfId="40483"/>
    <cellStyle name="AggOrange 2 2 5 3 5" xfId="14727"/>
    <cellStyle name="AggOrange 2 2 5 3 5 2" xfId="44921"/>
    <cellStyle name="AggOrange 2 2 5 3 6" xfId="17515"/>
    <cellStyle name="AggOrange 2 2 5 3 6 2" xfId="47709"/>
    <cellStyle name="AggOrange 2 2 5 3 7" xfId="20379"/>
    <cellStyle name="AggOrange 2 2 5 3 7 2" xfId="50573"/>
    <cellStyle name="AggOrange 2 2 5 3 8" xfId="24791"/>
    <cellStyle name="AggOrange 2 2 5 3 8 2" xfId="54978"/>
    <cellStyle name="AggOrange 2 2 5 3 9" xfId="25468"/>
    <cellStyle name="AggOrange 2 2 5 3 9 2" xfId="55655"/>
    <cellStyle name="AggOrange 2 2 5 4" xfId="5562"/>
    <cellStyle name="AggOrange 2 2 5 4 2" xfId="35758"/>
    <cellStyle name="AggOrange 2 2 5 5" xfId="7919"/>
    <cellStyle name="AggOrange 2 2 5 5 2" xfId="38113"/>
    <cellStyle name="AggOrange 2 2 5 6" xfId="12176"/>
    <cellStyle name="AggOrange 2 2 5 6 2" xfId="42370"/>
    <cellStyle name="AggOrange 2 2 5 7" xfId="12209"/>
    <cellStyle name="AggOrange 2 2 5 7 2" xfId="42403"/>
    <cellStyle name="AggOrange 2 2 5 8" xfId="15579"/>
    <cellStyle name="AggOrange 2 2 5 8 2" xfId="45773"/>
    <cellStyle name="AggOrange 2 2 5 9" xfId="18460"/>
    <cellStyle name="AggOrange 2 2 5 9 2" xfId="48654"/>
    <cellStyle name="AggOrange 2 3" xfId="441"/>
    <cellStyle name="AggOrange 2 3 2" xfId="442"/>
    <cellStyle name="AggOrange 2 3 2 2" xfId="443"/>
    <cellStyle name="AggOrange 2 3 2 2 2" xfId="1179"/>
    <cellStyle name="AggOrange 2 3 2 2 2 10" xfId="32020"/>
    <cellStyle name="AggOrange 2 3 2 2 2 2" xfId="6033"/>
    <cellStyle name="AggOrange 2 3 2 2 2 2 2" xfId="36229"/>
    <cellStyle name="AggOrange 2 3 2 2 2 3" xfId="3140"/>
    <cellStyle name="AggOrange 2 3 2 2 2 3 2" xfId="33345"/>
    <cellStyle name="AggOrange 2 3 2 2 2 4" xfId="13779"/>
    <cellStyle name="AggOrange 2 3 2 2 2 4 2" xfId="43973"/>
    <cellStyle name="AggOrange 2 3 2 2 2 5" xfId="18174"/>
    <cellStyle name="AggOrange 2 3 2 2 2 5 2" xfId="48368"/>
    <cellStyle name="AggOrange 2 3 2 2 2 6" xfId="21220"/>
    <cellStyle name="AggOrange 2 3 2 2 2 6 2" xfId="51414"/>
    <cellStyle name="AggOrange 2 3 2 2 2 7" xfId="25573"/>
    <cellStyle name="AggOrange 2 3 2 2 2 7 2" xfId="55760"/>
    <cellStyle name="AggOrange 2 3 2 2 2 8" xfId="30084"/>
    <cellStyle name="AggOrange 2 3 2 2 2 8 2" xfId="60271"/>
    <cellStyle name="AggOrange 2 3 2 2 2 9" xfId="22420"/>
    <cellStyle name="AggOrange 2 3 2 2 2 9 2" xfId="52607"/>
    <cellStyle name="AggOrange 2 3 2 2 3" xfId="1489"/>
    <cellStyle name="AggOrange 2 3 2 2 3 10" xfId="22701"/>
    <cellStyle name="AggOrange 2 3 2 2 3 10 2" xfId="52888"/>
    <cellStyle name="AggOrange 2 3 2 2 3 11" xfId="28269"/>
    <cellStyle name="AggOrange 2 3 2 2 3 11 2" xfId="58456"/>
    <cellStyle name="AggOrange 2 3 2 2 3 12" xfId="29691"/>
    <cellStyle name="AggOrange 2 3 2 2 3 12 2" xfId="59878"/>
    <cellStyle name="AggOrange 2 3 2 2 3 13" xfId="31439"/>
    <cellStyle name="AggOrange 2 3 2 2 3 2" xfId="3446"/>
    <cellStyle name="AggOrange 2 3 2 2 3 2 10" xfId="29721"/>
    <cellStyle name="AggOrange 2 3 2 2 3 2 10 2" xfId="59908"/>
    <cellStyle name="AggOrange 2 3 2 2 3 2 11" xfId="33651"/>
    <cellStyle name="AggOrange 2 3 2 2 3 2 2" xfId="6810"/>
    <cellStyle name="AggOrange 2 3 2 2 3 2 2 2" xfId="37004"/>
    <cellStyle name="AggOrange 2 3 2 2 3 2 3" xfId="8355"/>
    <cellStyle name="AggOrange 2 3 2 2 3 2 3 2" xfId="38549"/>
    <cellStyle name="AggOrange 2 3 2 2 3 2 4" xfId="10076"/>
    <cellStyle name="AggOrange 2 3 2 2 3 2 4 2" xfId="40270"/>
    <cellStyle name="AggOrange 2 3 2 2 3 2 5" xfId="10915"/>
    <cellStyle name="AggOrange 2 3 2 2 3 2 5 2" xfId="41109"/>
    <cellStyle name="AggOrange 2 3 2 2 3 2 6" xfId="16681"/>
    <cellStyle name="AggOrange 2 3 2 2 3 2 6 2" xfId="46875"/>
    <cellStyle name="AggOrange 2 3 2 2 3 2 7" xfId="19548"/>
    <cellStyle name="AggOrange 2 3 2 2 3 2 7 2" xfId="49742"/>
    <cellStyle name="AggOrange 2 3 2 2 3 2 8" xfId="23955"/>
    <cellStyle name="AggOrange 2 3 2 2 3 2 8 2" xfId="54142"/>
    <cellStyle name="AggOrange 2 3 2 2 3 2 9" xfId="26217"/>
    <cellStyle name="AggOrange 2 3 2 2 3 2 9 2" xfId="56404"/>
    <cellStyle name="AggOrange 2 3 2 2 3 3" xfId="4454"/>
    <cellStyle name="AggOrange 2 3 2 2 3 3 10" xfId="27923"/>
    <cellStyle name="AggOrange 2 3 2 2 3 3 10 2" xfId="58110"/>
    <cellStyle name="AggOrange 2 3 2 2 3 3 11" xfId="34653"/>
    <cellStyle name="AggOrange 2 3 2 2 3 3 2" xfId="7653"/>
    <cellStyle name="AggOrange 2 3 2 2 3 3 2 2" xfId="37847"/>
    <cellStyle name="AggOrange 2 3 2 2 3 3 3" xfId="9198"/>
    <cellStyle name="AggOrange 2 3 2 2 3 3 3 2" xfId="39392"/>
    <cellStyle name="AggOrange 2 3 2 2 3 3 4" xfId="10221"/>
    <cellStyle name="AggOrange 2 3 2 2 3 3 4 2" xfId="40415"/>
    <cellStyle name="AggOrange 2 3 2 2 3 3 5" xfId="14242"/>
    <cellStyle name="AggOrange 2 3 2 2 3 3 5 2" xfId="44436"/>
    <cellStyle name="AggOrange 2 3 2 2 3 3 6" xfId="17521"/>
    <cellStyle name="AggOrange 2 3 2 2 3 3 6 2" xfId="47715"/>
    <cellStyle name="AggOrange 2 3 2 2 3 3 7" xfId="20385"/>
    <cellStyle name="AggOrange 2 3 2 2 3 3 7 2" xfId="50579"/>
    <cellStyle name="AggOrange 2 3 2 2 3 3 8" xfId="24797"/>
    <cellStyle name="AggOrange 2 3 2 2 3 3 8 2" xfId="54984"/>
    <cellStyle name="AggOrange 2 3 2 2 3 3 9" xfId="27482"/>
    <cellStyle name="AggOrange 2 3 2 2 3 3 9 2" xfId="57669"/>
    <cellStyle name="AggOrange 2 3 2 2 3 4" xfId="5568"/>
    <cellStyle name="AggOrange 2 3 2 2 3 4 2" xfId="35764"/>
    <cellStyle name="AggOrange 2 3 2 2 3 5" xfId="8073"/>
    <cellStyle name="AggOrange 2 3 2 2 3 5 2" xfId="38267"/>
    <cellStyle name="AggOrange 2 3 2 2 3 6" xfId="10767"/>
    <cellStyle name="AggOrange 2 3 2 2 3 6 2" xfId="40961"/>
    <cellStyle name="AggOrange 2 3 2 2 3 7" xfId="14400"/>
    <cellStyle name="AggOrange 2 3 2 2 3 7 2" xfId="44594"/>
    <cellStyle name="AggOrange 2 3 2 2 3 8" xfId="15585"/>
    <cellStyle name="AggOrange 2 3 2 2 3 8 2" xfId="45779"/>
    <cellStyle name="AggOrange 2 3 2 2 3 9" xfId="18466"/>
    <cellStyle name="AggOrange 2 3 2 2 3 9 2" xfId="48660"/>
    <cellStyle name="AggOrange 2 3 2 3" xfId="1178"/>
    <cellStyle name="AggOrange 2 3 2 3 10" xfId="32019"/>
    <cellStyle name="AggOrange 2 3 2 3 2" xfId="11672"/>
    <cellStyle name="AggOrange 2 3 2 3 2 2" xfId="41866"/>
    <cellStyle name="AggOrange 2 3 2 3 3" xfId="10352"/>
    <cellStyle name="AggOrange 2 3 2 3 3 2" xfId="40546"/>
    <cellStyle name="AggOrange 2 3 2 3 4" xfId="11762"/>
    <cellStyle name="AggOrange 2 3 2 3 4 2" xfId="41956"/>
    <cellStyle name="AggOrange 2 3 2 3 5" xfId="18173"/>
    <cellStyle name="AggOrange 2 3 2 3 5 2" xfId="48367"/>
    <cellStyle name="AggOrange 2 3 2 3 6" xfId="21219"/>
    <cellStyle name="AggOrange 2 3 2 3 6 2" xfId="51413"/>
    <cellStyle name="AggOrange 2 3 2 3 7" xfId="25572"/>
    <cellStyle name="AggOrange 2 3 2 3 7 2" xfId="55759"/>
    <cellStyle name="AggOrange 2 3 2 3 8" xfId="29149"/>
    <cellStyle name="AggOrange 2 3 2 3 8 2" xfId="59336"/>
    <cellStyle name="AggOrange 2 3 2 3 9" xfId="21402"/>
    <cellStyle name="AggOrange 2 3 2 3 9 2" xfId="51589"/>
    <cellStyle name="AggOrange 2 3 2 4" xfId="1488"/>
    <cellStyle name="AggOrange 2 3 2 4 10" xfId="22700"/>
    <cellStyle name="AggOrange 2 3 2 4 10 2" xfId="52887"/>
    <cellStyle name="AggOrange 2 3 2 4 11" xfId="25688"/>
    <cellStyle name="AggOrange 2 3 2 4 11 2" xfId="55875"/>
    <cellStyle name="AggOrange 2 3 2 4 12" xfId="29442"/>
    <cellStyle name="AggOrange 2 3 2 4 12 2" xfId="59629"/>
    <cellStyle name="AggOrange 2 3 2 4 13" xfId="31438"/>
    <cellStyle name="AggOrange 2 3 2 4 2" xfId="3445"/>
    <cellStyle name="AggOrange 2 3 2 4 2 10" xfId="30604"/>
    <cellStyle name="AggOrange 2 3 2 4 2 10 2" xfId="60791"/>
    <cellStyle name="AggOrange 2 3 2 4 2 11" xfId="33650"/>
    <cellStyle name="AggOrange 2 3 2 4 2 2" xfId="6809"/>
    <cellStyle name="AggOrange 2 3 2 4 2 2 2" xfId="37003"/>
    <cellStyle name="AggOrange 2 3 2 4 2 3" xfId="8354"/>
    <cellStyle name="AggOrange 2 3 2 4 2 3 2" xfId="38548"/>
    <cellStyle name="AggOrange 2 3 2 4 2 4" xfId="10082"/>
    <cellStyle name="AggOrange 2 3 2 4 2 4 2" xfId="40276"/>
    <cellStyle name="AggOrange 2 3 2 4 2 5" xfId="13500"/>
    <cellStyle name="AggOrange 2 3 2 4 2 5 2" xfId="43694"/>
    <cellStyle name="AggOrange 2 3 2 4 2 6" xfId="16680"/>
    <cellStyle name="AggOrange 2 3 2 4 2 6 2" xfId="46874"/>
    <cellStyle name="AggOrange 2 3 2 4 2 7" xfId="19547"/>
    <cellStyle name="AggOrange 2 3 2 4 2 7 2" xfId="49741"/>
    <cellStyle name="AggOrange 2 3 2 4 2 8" xfId="23954"/>
    <cellStyle name="AggOrange 2 3 2 4 2 8 2" xfId="54141"/>
    <cellStyle name="AggOrange 2 3 2 4 2 9" xfId="22248"/>
    <cellStyle name="AggOrange 2 3 2 4 2 9 2" xfId="52435"/>
    <cellStyle name="AggOrange 2 3 2 4 3" xfId="4453"/>
    <cellStyle name="AggOrange 2 3 2 4 3 10" xfId="30487"/>
    <cellStyle name="AggOrange 2 3 2 4 3 10 2" xfId="60674"/>
    <cellStyle name="AggOrange 2 3 2 4 3 11" xfId="34652"/>
    <cellStyle name="AggOrange 2 3 2 4 3 2" xfId="7652"/>
    <cellStyle name="AggOrange 2 3 2 4 3 2 2" xfId="37846"/>
    <cellStyle name="AggOrange 2 3 2 4 3 3" xfId="9197"/>
    <cellStyle name="AggOrange 2 3 2 4 3 3 2" xfId="39391"/>
    <cellStyle name="AggOrange 2 3 2 4 3 4" xfId="10259"/>
    <cellStyle name="AggOrange 2 3 2 4 3 4 2" xfId="40453"/>
    <cellStyle name="AggOrange 2 3 2 4 3 5" xfId="14055"/>
    <cellStyle name="AggOrange 2 3 2 4 3 5 2" xfId="44249"/>
    <cellStyle name="AggOrange 2 3 2 4 3 6" xfId="17520"/>
    <cellStyle name="AggOrange 2 3 2 4 3 6 2" xfId="47714"/>
    <cellStyle name="AggOrange 2 3 2 4 3 7" xfId="20384"/>
    <cellStyle name="AggOrange 2 3 2 4 3 7 2" xfId="50578"/>
    <cellStyle name="AggOrange 2 3 2 4 3 8" xfId="24796"/>
    <cellStyle name="AggOrange 2 3 2 4 3 8 2" xfId="54983"/>
    <cellStyle name="AggOrange 2 3 2 4 3 9" xfId="27522"/>
    <cellStyle name="AggOrange 2 3 2 4 3 9 2" xfId="57709"/>
    <cellStyle name="AggOrange 2 3 2 4 4" xfId="5567"/>
    <cellStyle name="AggOrange 2 3 2 4 4 2" xfId="35763"/>
    <cellStyle name="AggOrange 2 3 2 4 5" xfId="5661"/>
    <cellStyle name="AggOrange 2 3 2 4 5 2" xfId="35857"/>
    <cellStyle name="AggOrange 2 3 2 4 6" xfId="11265"/>
    <cellStyle name="AggOrange 2 3 2 4 6 2" xfId="41459"/>
    <cellStyle name="AggOrange 2 3 2 4 7" xfId="13002"/>
    <cellStyle name="AggOrange 2 3 2 4 7 2" xfId="43196"/>
    <cellStyle name="AggOrange 2 3 2 4 8" xfId="15584"/>
    <cellStyle name="AggOrange 2 3 2 4 8 2" xfId="45778"/>
    <cellStyle name="AggOrange 2 3 2 4 9" xfId="18465"/>
    <cellStyle name="AggOrange 2 3 2 4 9 2" xfId="48659"/>
    <cellStyle name="AggOrange 2 3 3" xfId="444"/>
    <cellStyle name="AggOrange 2 3 3 2" xfId="445"/>
    <cellStyle name="AggOrange 2 3 3 2 2" xfId="1181"/>
    <cellStyle name="AggOrange 2 3 3 2 2 10" xfId="32022"/>
    <cellStyle name="AggOrange 2 3 3 2 2 2" xfId="10462"/>
    <cellStyle name="AggOrange 2 3 3 2 2 2 2" xfId="40656"/>
    <cellStyle name="AggOrange 2 3 3 2 2 3" xfId="10458"/>
    <cellStyle name="AggOrange 2 3 3 2 2 3 2" xfId="40652"/>
    <cellStyle name="AggOrange 2 3 3 2 2 4" xfId="14574"/>
    <cellStyle name="AggOrange 2 3 3 2 2 4 2" xfId="44768"/>
    <cellStyle name="AggOrange 2 3 3 2 2 5" xfId="18176"/>
    <cellStyle name="AggOrange 2 3 3 2 2 5 2" xfId="48370"/>
    <cellStyle name="AggOrange 2 3 3 2 2 6" xfId="21222"/>
    <cellStyle name="AggOrange 2 3 3 2 2 6 2" xfId="51416"/>
    <cellStyle name="AggOrange 2 3 3 2 2 7" xfId="25575"/>
    <cellStyle name="AggOrange 2 3 3 2 2 7 2" xfId="55762"/>
    <cellStyle name="AggOrange 2 3 3 2 2 8" xfId="28301"/>
    <cellStyle name="AggOrange 2 3 3 2 2 8 2" xfId="58488"/>
    <cellStyle name="AggOrange 2 3 3 2 2 9" xfId="21492"/>
    <cellStyle name="AggOrange 2 3 3 2 2 9 2" xfId="51679"/>
    <cellStyle name="AggOrange 2 3 3 2 3" xfId="1491"/>
    <cellStyle name="AggOrange 2 3 3 2 3 10" xfId="22703"/>
    <cellStyle name="AggOrange 2 3 3 2 3 10 2" xfId="52890"/>
    <cellStyle name="AggOrange 2 3 3 2 3 11" xfId="25932"/>
    <cellStyle name="AggOrange 2 3 3 2 3 11 2" xfId="56119"/>
    <cellStyle name="AggOrange 2 3 3 2 3 12" xfId="26585"/>
    <cellStyle name="AggOrange 2 3 3 2 3 12 2" xfId="56772"/>
    <cellStyle name="AggOrange 2 3 3 2 3 13" xfId="31441"/>
    <cellStyle name="AggOrange 2 3 3 2 3 2" xfId="3448"/>
    <cellStyle name="AggOrange 2 3 3 2 3 2 10" xfId="28214"/>
    <cellStyle name="AggOrange 2 3 3 2 3 2 10 2" xfId="58401"/>
    <cellStyle name="AggOrange 2 3 3 2 3 2 11" xfId="33653"/>
    <cellStyle name="AggOrange 2 3 3 2 3 2 2" xfId="6812"/>
    <cellStyle name="AggOrange 2 3 3 2 3 2 2 2" xfId="37006"/>
    <cellStyle name="AggOrange 2 3 3 2 3 2 3" xfId="8357"/>
    <cellStyle name="AggOrange 2 3 3 2 3 2 3 2" xfId="38551"/>
    <cellStyle name="AggOrange 2 3 3 2 3 2 4" xfId="9876"/>
    <cellStyle name="AggOrange 2 3 3 2 3 2 4 2" xfId="40070"/>
    <cellStyle name="AggOrange 2 3 3 2 3 2 5" xfId="14795"/>
    <cellStyle name="AggOrange 2 3 3 2 3 2 5 2" xfId="44989"/>
    <cellStyle name="AggOrange 2 3 3 2 3 2 6" xfId="16683"/>
    <cellStyle name="AggOrange 2 3 3 2 3 2 6 2" xfId="46877"/>
    <cellStyle name="AggOrange 2 3 3 2 3 2 7" xfId="19550"/>
    <cellStyle name="AggOrange 2 3 3 2 3 2 7 2" xfId="49744"/>
    <cellStyle name="AggOrange 2 3 3 2 3 2 8" xfId="23957"/>
    <cellStyle name="AggOrange 2 3 3 2 3 2 8 2" xfId="54144"/>
    <cellStyle name="AggOrange 2 3 3 2 3 2 9" xfId="25886"/>
    <cellStyle name="AggOrange 2 3 3 2 3 2 9 2" xfId="56073"/>
    <cellStyle name="AggOrange 2 3 3 2 3 3" xfId="4456"/>
    <cellStyle name="AggOrange 2 3 3 2 3 3 10" xfId="30328"/>
    <cellStyle name="AggOrange 2 3 3 2 3 3 10 2" xfId="60515"/>
    <cellStyle name="AggOrange 2 3 3 2 3 3 11" xfId="34655"/>
    <cellStyle name="AggOrange 2 3 3 2 3 3 2" xfId="7655"/>
    <cellStyle name="AggOrange 2 3 3 2 3 3 2 2" xfId="37849"/>
    <cellStyle name="AggOrange 2 3 3 2 3 3 3" xfId="9200"/>
    <cellStyle name="AggOrange 2 3 3 2 3 3 3 2" xfId="39394"/>
    <cellStyle name="AggOrange 2 3 3 2 3 3 4" xfId="10826"/>
    <cellStyle name="AggOrange 2 3 3 2 3 3 4 2" xfId="41020"/>
    <cellStyle name="AggOrange 2 3 3 2 3 3 5" xfId="12794"/>
    <cellStyle name="AggOrange 2 3 3 2 3 3 5 2" xfId="42988"/>
    <cellStyle name="AggOrange 2 3 3 2 3 3 6" xfId="17523"/>
    <cellStyle name="AggOrange 2 3 3 2 3 3 6 2" xfId="47717"/>
    <cellStyle name="AggOrange 2 3 3 2 3 3 7" xfId="20387"/>
    <cellStyle name="AggOrange 2 3 3 2 3 3 7 2" xfId="50581"/>
    <cellStyle name="AggOrange 2 3 3 2 3 3 8" xfId="24799"/>
    <cellStyle name="AggOrange 2 3 3 2 3 3 8 2" xfId="54986"/>
    <cellStyle name="AggOrange 2 3 3 2 3 3 9" xfId="25740"/>
    <cellStyle name="AggOrange 2 3 3 2 3 3 9 2" xfId="55927"/>
    <cellStyle name="AggOrange 2 3 3 2 3 4" xfId="5570"/>
    <cellStyle name="AggOrange 2 3 3 2 3 4 2" xfId="35766"/>
    <cellStyle name="AggOrange 2 3 3 2 3 5" xfId="7917"/>
    <cellStyle name="AggOrange 2 3 3 2 3 5 2" xfId="38111"/>
    <cellStyle name="AggOrange 2 3 3 2 3 6" xfId="6461"/>
    <cellStyle name="AggOrange 2 3 3 2 3 6 2" xfId="36655"/>
    <cellStyle name="AggOrange 2 3 3 2 3 7" xfId="15281"/>
    <cellStyle name="AggOrange 2 3 3 2 3 7 2" xfId="45475"/>
    <cellStyle name="AggOrange 2 3 3 2 3 8" xfId="15587"/>
    <cellStyle name="AggOrange 2 3 3 2 3 8 2" xfId="45781"/>
    <cellStyle name="AggOrange 2 3 3 2 3 9" xfId="18468"/>
    <cellStyle name="AggOrange 2 3 3 2 3 9 2" xfId="48662"/>
    <cellStyle name="AggOrange 2 3 3 3" xfId="1180"/>
    <cellStyle name="AggOrange 2 3 3 3 10" xfId="32021"/>
    <cellStyle name="AggOrange 2 3 3 3 2" xfId="2368"/>
    <cellStyle name="AggOrange 2 3 3 3 2 2" xfId="32573"/>
    <cellStyle name="AggOrange 2 3 3 3 3" xfId="2256"/>
    <cellStyle name="AggOrange 2 3 3 3 3 2" xfId="32465"/>
    <cellStyle name="AggOrange 2 3 3 3 4" xfId="14806"/>
    <cellStyle name="AggOrange 2 3 3 3 4 2" xfId="45000"/>
    <cellStyle name="AggOrange 2 3 3 3 5" xfId="18175"/>
    <cellStyle name="AggOrange 2 3 3 3 5 2" xfId="48369"/>
    <cellStyle name="AggOrange 2 3 3 3 6" xfId="21221"/>
    <cellStyle name="AggOrange 2 3 3 3 6 2" xfId="51415"/>
    <cellStyle name="AggOrange 2 3 3 3 7" xfId="25574"/>
    <cellStyle name="AggOrange 2 3 3 3 7 2" xfId="55761"/>
    <cellStyle name="AggOrange 2 3 3 3 8" xfId="27963"/>
    <cellStyle name="AggOrange 2 3 3 3 8 2" xfId="58150"/>
    <cellStyle name="AggOrange 2 3 3 3 9" xfId="29703"/>
    <cellStyle name="AggOrange 2 3 3 3 9 2" xfId="59890"/>
    <cellStyle name="AggOrange 2 3 3 4" xfId="1490"/>
    <cellStyle name="AggOrange 2 3 3 4 10" xfId="22702"/>
    <cellStyle name="AggOrange 2 3 3 4 10 2" xfId="52889"/>
    <cellStyle name="AggOrange 2 3 3 4 11" xfId="26439"/>
    <cellStyle name="AggOrange 2 3 3 4 11 2" xfId="56626"/>
    <cellStyle name="AggOrange 2 3 3 4 12" xfId="29918"/>
    <cellStyle name="AggOrange 2 3 3 4 12 2" xfId="60105"/>
    <cellStyle name="AggOrange 2 3 3 4 13" xfId="31440"/>
    <cellStyle name="AggOrange 2 3 3 4 2" xfId="3447"/>
    <cellStyle name="AggOrange 2 3 3 4 2 10" xfId="29930"/>
    <cellStyle name="AggOrange 2 3 3 4 2 10 2" xfId="60117"/>
    <cellStyle name="AggOrange 2 3 3 4 2 11" xfId="33652"/>
    <cellStyle name="AggOrange 2 3 3 4 2 2" xfId="6811"/>
    <cellStyle name="AggOrange 2 3 3 4 2 2 2" xfId="37005"/>
    <cellStyle name="AggOrange 2 3 3 4 2 3" xfId="8356"/>
    <cellStyle name="AggOrange 2 3 3 4 2 3 2" xfId="38550"/>
    <cellStyle name="AggOrange 2 3 3 4 2 4" xfId="10658"/>
    <cellStyle name="AggOrange 2 3 3 4 2 4 2" xfId="40852"/>
    <cellStyle name="AggOrange 2 3 3 4 2 5" xfId="14633"/>
    <cellStyle name="AggOrange 2 3 3 4 2 5 2" xfId="44827"/>
    <cellStyle name="AggOrange 2 3 3 4 2 6" xfId="16682"/>
    <cellStyle name="AggOrange 2 3 3 4 2 6 2" xfId="46876"/>
    <cellStyle name="AggOrange 2 3 3 4 2 7" xfId="19549"/>
    <cellStyle name="AggOrange 2 3 3 4 2 7 2" xfId="49743"/>
    <cellStyle name="AggOrange 2 3 3 4 2 8" xfId="23956"/>
    <cellStyle name="AggOrange 2 3 3 4 2 8 2" xfId="54143"/>
    <cellStyle name="AggOrange 2 3 3 4 2 9" xfId="28215"/>
    <cellStyle name="AggOrange 2 3 3 4 2 9 2" xfId="58402"/>
    <cellStyle name="AggOrange 2 3 3 4 3" xfId="4455"/>
    <cellStyle name="AggOrange 2 3 3 4 3 10" xfId="25460"/>
    <cellStyle name="AggOrange 2 3 3 4 3 10 2" xfId="55647"/>
    <cellStyle name="AggOrange 2 3 3 4 3 11" xfId="34654"/>
    <cellStyle name="AggOrange 2 3 3 4 3 2" xfId="7654"/>
    <cellStyle name="AggOrange 2 3 3 4 3 2 2" xfId="37848"/>
    <cellStyle name="AggOrange 2 3 3 4 3 3" xfId="9199"/>
    <cellStyle name="AggOrange 2 3 3 4 3 3 2" xfId="39393"/>
    <cellStyle name="AggOrange 2 3 3 4 3 4" xfId="12528"/>
    <cellStyle name="AggOrange 2 3 3 4 3 4 2" xfId="42722"/>
    <cellStyle name="AggOrange 2 3 3 4 3 5" xfId="13070"/>
    <cellStyle name="AggOrange 2 3 3 4 3 5 2" xfId="43264"/>
    <cellStyle name="AggOrange 2 3 3 4 3 6" xfId="17522"/>
    <cellStyle name="AggOrange 2 3 3 4 3 6 2" xfId="47716"/>
    <cellStyle name="AggOrange 2 3 3 4 3 7" xfId="20386"/>
    <cellStyle name="AggOrange 2 3 3 4 3 7 2" xfId="50580"/>
    <cellStyle name="AggOrange 2 3 3 4 3 8" xfId="24798"/>
    <cellStyle name="AggOrange 2 3 3 4 3 8 2" xfId="54985"/>
    <cellStyle name="AggOrange 2 3 3 4 3 9" xfId="26189"/>
    <cellStyle name="AggOrange 2 3 3 4 3 9 2" xfId="56376"/>
    <cellStyle name="AggOrange 2 3 3 4 4" xfId="5569"/>
    <cellStyle name="AggOrange 2 3 3 4 4 2" xfId="35765"/>
    <cellStyle name="AggOrange 2 3 3 4 5" xfId="5983"/>
    <cellStyle name="AggOrange 2 3 3 4 5 2" xfId="36179"/>
    <cellStyle name="AggOrange 2 3 3 4 6" xfId="12342"/>
    <cellStyle name="AggOrange 2 3 3 4 6 2" xfId="42536"/>
    <cellStyle name="AggOrange 2 3 3 4 7" xfId="13263"/>
    <cellStyle name="AggOrange 2 3 3 4 7 2" xfId="43457"/>
    <cellStyle name="AggOrange 2 3 3 4 8" xfId="15586"/>
    <cellStyle name="AggOrange 2 3 3 4 8 2" xfId="45780"/>
    <cellStyle name="AggOrange 2 3 3 4 9" xfId="18467"/>
    <cellStyle name="AggOrange 2 3 3 4 9 2" xfId="48661"/>
    <cellStyle name="AggOrange 2 3 4" xfId="446"/>
    <cellStyle name="AggOrange 2 3 4 2" xfId="447"/>
    <cellStyle name="AggOrange 2 3 4 2 2" xfId="1183"/>
    <cellStyle name="AggOrange 2 3 4 2 2 10" xfId="32024"/>
    <cellStyle name="AggOrange 2 3 4 2 2 2" xfId="10508"/>
    <cellStyle name="AggOrange 2 3 4 2 2 2 2" xfId="40702"/>
    <cellStyle name="AggOrange 2 3 4 2 2 3" xfId="9898"/>
    <cellStyle name="AggOrange 2 3 4 2 2 3 2" xfId="40092"/>
    <cellStyle name="AggOrange 2 3 4 2 2 4" xfId="11747"/>
    <cellStyle name="AggOrange 2 3 4 2 2 4 2" xfId="41941"/>
    <cellStyle name="AggOrange 2 3 4 2 2 5" xfId="18178"/>
    <cellStyle name="AggOrange 2 3 4 2 2 5 2" xfId="48372"/>
    <cellStyle name="AggOrange 2 3 4 2 2 6" xfId="21224"/>
    <cellStyle name="AggOrange 2 3 4 2 2 6 2" xfId="51418"/>
    <cellStyle name="AggOrange 2 3 4 2 2 7" xfId="25577"/>
    <cellStyle name="AggOrange 2 3 4 2 2 7 2" xfId="55764"/>
    <cellStyle name="AggOrange 2 3 4 2 2 8" xfId="29127"/>
    <cellStyle name="AggOrange 2 3 4 2 2 8 2" xfId="59314"/>
    <cellStyle name="AggOrange 2 3 4 2 2 9" xfId="27197"/>
    <cellStyle name="AggOrange 2 3 4 2 2 9 2" xfId="57384"/>
    <cellStyle name="AggOrange 2 3 4 2 3" xfId="1493"/>
    <cellStyle name="AggOrange 2 3 4 2 3 10" xfId="22705"/>
    <cellStyle name="AggOrange 2 3 4 2 3 10 2" xfId="52892"/>
    <cellStyle name="AggOrange 2 3 4 2 3 11" xfId="27235"/>
    <cellStyle name="AggOrange 2 3 4 2 3 11 2" xfId="57422"/>
    <cellStyle name="AggOrange 2 3 4 2 3 12" xfId="30853"/>
    <cellStyle name="AggOrange 2 3 4 2 3 12 2" xfId="61040"/>
    <cellStyle name="AggOrange 2 3 4 2 3 13" xfId="31443"/>
    <cellStyle name="AggOrange 2 3 4 2 3 2" xfId="3450"/>
    <cellStyle name="AggOrange 2 3 4 2 3 2 10" xfId="28013"/>
    <cellStyle name="AggOrange 2 3 4 2 3 2 10 2" xfId="58200"/>
    <cellStyle name="AggOrange 2 3 4 2 3 2 11" xfId="33655"/>
    <cellStyle name="AggOrange 2 3 4 2 3 2 2" xfId="6814"/>
    <cellStyle name="AggOrange 2 3 4 2 3 2 2 2" xfId="37008"/>
    <cellStyle name="AggOrange 2 3 4 2 3 2 3" xfId="8359"/>
    <cellStyle name="AggOrange 2 3 4 2 3 2 3 2" xfId="38553"/>
    <cellStyle name="AggOrange 2 3 4 2 3 2 4" xfId="10380"/>
    <cellStyle name="AggOrange 2 3 4 2 3 2 4 2" xfId="40574"/>
    <cellStyle name="AggOrange 2 3 4 2 3 2 5" xfId="15216"/>
    <cellStyle name="AggOrange 2 3 4 2 3 2 5 2" xfId="45410"/>
    <cellStyle name="AggOrange 2 3 4 2 3 2 6" xfId="16685"/>
    <cellStyle name="AggOrange 2 3 4 2 3 2 6 2" xfId="46879"/>
    <cellStyle name="AggOrange 2 3 4 2 3 2 7" xfId="19552"/>
    <cellStyle name="AggOrange 2 3 4 2 3 2 7 2" xfId="49746"/>
    <cellStyle name="AggOrange 2 3 4 2 3 2 8" xfId="23959"/>
    <cellStyle name="AggOrange 2 3 4 2 3 2 8 2" xfId="54146"/>
    <cellStyle name="AggOrange 2 3 4 2 3 2 9" xfId="28322"/>
    <cellStyle name="AggOrange 2 3 4 2 3 2 9 2" xfId="58509"/>
    <cellStyle name="AggOrange 2 3 4 2 3 3" xfId="4458"/>
    <cellStyle name="AggOrange 2 3 4 2 3 3 10" xfId="29165"/>
    <cellStyle name="AggOrange 2 3 4 2 3 3 10 2" xfId="59352"/>
    <cellStyle name="AggOrange 2 3 4 2 3 3 11" xfId="34657"/>
    <cellStyle name="AggOrange 2 3 4 2 3 3 2" xfId="7657"/>
    <cellStyle name="AggOrange 2 3 4 2 3 3 2 2" xfId="37851"/>
    <cellStyle name="AggOrange 2 3 4 2 3 3 3" xfId="9202"/>
    <cellStyle name="AggOrange 2 3 4 2 3 3 3 2" xfId="39396"/>
    <cellStyle name="AggOrange 2 3 4 2 3 3 4" xfId="9720"/>
    <cellStyle name="AggOrange 2 3 4 2 3 3 4 2" xfId="39914"/>
    <cellStyle name="AggOrange 2 3 4 2 3 3 5" xfId="15299"/>
    <cellStyle name="AggOrange 2 3 4 2 3 3 5 2" xfId="45493"/>
    <cellStyle name="AggOrange 2 3 4 2 3 3 6" xfId="17525"/>
    <cellStyle name="AggOrange 2 3 4 2 3 3 6 2" xfId="47719"/>
    <cellStyle name="AggOrange 2 3 4 2 3 3 7" xfId="20389"/>
    <cellStyle name="AggOrange 2 3 4 2 3 3 7 2" xfId="50583"/>
    <cellStyle name="AggOrange 2 3 4 2 3 3 8" xfId="24801"/>
    <cellStyle name="AggOrange 2 3 4 2 3 3 8 2" xfId="54988"/>
    <cellStyle name="AggOrange 2 3 4 2 3 3 9" xfId="27316"/>
    <cellStyle name="AggOrange 2 3 4 2 3 3 9 2" xfId="57503"/>
    <cellStyle name="AggOrange 2 3 4 2 3 4" xfId="5572"/>
    <cellStyle name="AggOrange 2 3 4 2 3 4 2" xfId="35768"/>
    <cellStyle name="AggOrange 2 3 4 2 3 5" xfId="5365"/>
    <cellStyle name="AggOrange 2 3 4 2 3 5 2" xfId="35564"/>
    <cellStyle name="AggOrange 2 3 4 2 3 6" xfId="12577"/>
    <cellStyle name="AggOrange 2 3 4 2 3 6 2" xfId="42771"/>
    <cellStyle name="AggOrange 2 3 4 2 3 7" xfId="11896"/>
    <cellStyle name="AggOrange 2 3 4 2 3 7 2" xfId="42090"/>
    <cellStyle name="AggOrange 2 3 4 2 3 8" xfId="15589"/>
    <cellStyle name="AggOrange 2 3 4 2 3 8 2" xfId="45783"/>
    <cellStyle name="AggOrange 2 3 4 2 3 9" xfId="18470"/>
    <cellStyle name="AggOrange 2 3 4 2 3 9 2" xfId="48664"/>
    <cellStyle name="AggOrange 2 3 4 3" xfId="1182"/>
    <cellStyle name="AggOrange 2 3 4 3 10" xfId="32023"/>
    <cellStyle name="AggOrange 2 3 4 3 2" xfId="10460"/>
    <cellStyle name="AggOrange 2 3 4 3 2 2" xfId="40654"/>
    <cellStyle name="AggOrange 2 3 4 3 3" xfId="10495"/>
    <cellStyle name="AggOrange 2 3 4 3 3 2" xfId="40689"/>
    <cellStyle name="AggOrange 2 3 4 3 4" xfId="5645"/>
    <cellStyle name="AggOrange 2 3 4 3 4 2" xfId="35841"/>
    <cellStyle name="AggOrange 2 3 4 3 5" xfId="18177"/>
    <cellStyle name="AggOrange 2 3 4 3 5 2" xfId="48371"/>
    <cellStyle name="AggOrange 2 3 4 3 6" xfId="21223"/>
    <cellStyle name="AggOrange 2 3 4 3 6 2" xfId="51417"/>
    <cellStyle name="AggOrange 2 3 4 3 7" xfId="25576"/>
    <cellStyle name="AggOrange 2 3 4 3 7 2" xfId="55763"/>
    <cellStyle name="AggOrange 2 3 4 3 8" xfId="29129"/>
    <cellStyle name="AggOrange 2 3 4 3 8 2" xfId="59316"/>
    <cellStyle name="AggOrange 2 3 4 3 9" xfId="28802"/>
    <cellStyle name="AggOrange 2 3 4 3 9 2" xfId="58989"/>
    <cellStyle name="AggOrange 2 3 4 4" xfId="1492"/>
    <cellStyle name="AggOrange 2 3 4 4 10" xfId="22704"/>
    <cellStyle name="AggOrange 2 3 4 4 10 2" xfId="52891"/>
    <cellStyle name="AggOrange 2 3 4 4 11" xfId="27670"/>
    <cellStyle name="AggOrange 2 3 4 4 11 2" xfId="57857"/>
    <cellStyle name="AggOrange 2 3 4 4 12" xfId="25949"/>
    <cellStyle name="AggOrange 2 3 4 4 12 2" xfId="56136"/>
    <cellStyle name="AggOrange 2 3 4 4 13" xfId="31442"/>
    <cellStyle name="AggOrange 2 3 4 4 2" xfId="3449"/>
    <cellStyle name="AggOrange 2 3 4 4 2 10" xfId="29576"/>
    <cellStyle name="AggOrange 2 3 4 4 2 10 2" xfId="59763"/>
    <cellStyle name="AggOrange 2 3 4 4 2 11" xfId="33654"/>
    <cellStyle name="AggOrange 2 3 4 4 2 2" xfId="6813"/>
    <cellStyle name="AggOrange 2 3 4 4 2 2 2" xfId="37007"/>
    <cellStyle name="AggOrange 2 3 4 4 2 3" xfId="8358"/>
    <cellStyle name="AggOrange 2 3 4 4 2 3 2" xfId="38552"/>
    <cellStyle name="AggOrange 2 3 4 4 2 4" xfId="11294"/>
    <cellStyle name="AggOrange 2 3 4 4 2 4 2" xfId="41488"/>
    <cellStyle name="AggOrange 2 3 4 4 2 5" xfId="14807"/>
    <cellStyle name="AggOrange 2 3 4 4 2 5 2" xfId="45001"/>
    <cellStyle name="AggOrange 2 3 4 4 2 6" xfId="16684"/>
    <cellStyle name="AggOrange 2 3 4 4 2 6 2" xfId="46878"/>
    <cellStyle name="AggOrange 2 3 4 4 2 7" xfId="19551"/>
    <cellStyle name="AggOrange 2 3 4 4 2 7 2" xfId="49745"/>
    <cellStyle name="AggOrange 2 3 4 4 2 8" xfId="23958"/>
    <cellStyle name="AggOrange 2 3 4 4 2 8 2" xfId="54145"/>
    <cellStyle name="AggOrange 2 3 4 4 2 9" xfId="26245"/>
    <cellStyle name="AggOrange 2 3 4 4 2 9 2" xfId="56432"/>
    <cellStyle name="AggOrange 2 3 4 4 3" xfId="4457"/>
    <cellStyle name="AggOrange 2 3 4 4 3 10" xfId="28804"/>
    <cellStyle name="AggOrange 2 3 4 4 3 10 2" xfId="58991"/>
    <cellStyle name="AggOrange 2 3 4 4 3 11" xfId="34656"/>
    <cellStyle name="AggOrange 2 3 4 4 3 2" xfId="7656"/>
    <cellStyle name="AggOrange 2 3 4 4 3 2 2" xfId="37850"/>
    <cellStyle name="AggOrange 2 3 4 4 3 3" xfId="9201"/>
    <cellStyle name="AggOrange 2 3 4 4 3 3 2" xfId="39395"/>
    <cellStyle name="AggOrange 2 3 4 4 3 4" xfId="11247"/>
    <cellStyle name="AggOrange 2 3 4 4 3 4 2" xfId="41441"/>
    <cellStyle name="AggOrange 2 3 4 4 3 5" xfId="14028"/>
    <cellStyle name="AggOrange 2 3 4 4 3 5 2" xfId="44222"/>
    <cellStyle name="AggOrange 2 3 4 4 3 6" xfId="17524"/>
    <cellStyle name="AggOrange 2 3 4 4 3 6 2" xfId="47718"/>
    <cellStyle name="AggOrange 2 3 4 4 3 7" xfId="20388"/>
    <cellStyle name="AggOrange 2 3 4 4 3 7 2" xfId="50582"/>
    <cellStyle name="AggOrange 2 3 4 4 3 8" xfId="24800"/>
    <cellStyle name="AggOrange 2 3 4 4 3 8 2" xfId="54987"/>
    <cellStyle name="AggOrange 2 3 4 4 3 9" xfId="26176"/>
    <cellStyle name="AggOrange 2 3 4 4 3 9 2" xfId="56363"/>
    <cellStyle name="AggOrange 2 3 4 4 4" xfId="5571"/>
    <cellStyle name="AggOrange 2 3 4 4 4 2" xfId="35767"/>
    <cellStyle name="AggOrange 2 3 4 4 5" xfId="5828"/>
    <cellStyle name="AggOrange 2 3 4 4 5 2" xfId="36024"/>
    <cellStyle name="AggOrange 2 3 4 4 6" xfId="12592"/>
    <cellStyle name="AggOrange 2 3 4 4 6 2" xfId="42786"/>
    <cellStyle name="AggOrange 2 3 4 4 7" xfId="14454"/>
    <cellStyle name="AggOrange 2 3 4 4 7 2" xfId="44648"/>
    <cellStyle name="AggOrange 2 3 4 4 8" xfId="15588"/>
    <cellStyle name="AggOrange 2 3 4 4 8 2" xfId="45782"/>
    <cellStyle name="AggOrange 2 3 4 4 9" xfId="18469"/>
    <cellStyle name="AggOrange 2 3 4 4 9 2" xfId="48663"/>
    <cellStyle name="AggOrange 2 3 5" xfId="1177"/>
    <cellStyle name="AggOrange 2 3 5 10" xfId="32018"/>
    <cellStyle name="AggOrange 2 3 5 2" xfId="10490"/>
    <cellStyle name="AggOrange 2 3 5 2 2" xfId="40684"/>
    <cellStyle name="AggOrange 2 3 5 3" xfId="5417"/>
    <cellStyle name="AggOrange 2 3 5 3 2" xfId="35616"/>
    <cellStyle name="AggOrange 2 3 5 4" xfId="12918"/>
    <cellStyle name="AggOrange 2 3 5 4 2" xfId="43112"/>
    <cellStyle name="AggOrange 2 3 5 5" xfId="18172"/>
    <cellStyle name="AggOrange 2 3 5 5 2" xfId="48366"/>
    <cellStyle name="AggOrange 2 3 5 6" xfId="21218"/>
    <cellStyle name="AggOrange 2 3 5 6 2" xfId="51412"/>
    <cellStyle name="AggOrange 2 3 5 7" xfId="25571"/>
    <cellStyle name="AggOrange 2 3 5 7 2" xfId="55758"/>
    <cellStyle name="AggOrange 2 3 5 8" xfId="26020"/>
    <cellStyle name="AggOrange 2 3 5 8 2" xfId="56207"/>
    <cellStyle name="AggOrange 2 3 5 9" xfId="30483"/>
    <cellStyle name="AggOrange 2 3 5 9 2" xfId="60670"/>
    <cellStyle name="AggOrange 2 3 6" xfId="1487"/>
    <cellStyle name="AggOrange 2 3 6 10" xfId="22699"/>
    <cellStyle name="AggOrange 2 3 6 10 2" xfId="52886"/>
    <cellStyle name="AggOrange 2 3 6 11" xfId="22428"/>
    <cellStyle name="AggOrange 2 3 6 11 2" xfId="52615"/>
    <cellStyle name="AggOrange 2 3 6 12" xfId="30854"/>
    <cellStyle name="AggOrange 2 3 6 12 2" xfId="61041"/>
    <cellStyle name="AggOrange 2 3 6 13" xfId="31437"/>
    <cellStyle name="AggOrange 2 3 6 2" xfId="3444"/>
    <cellStyle name="AggOrange 2 3 6 2 10" xfId="29978"/>
    <cellStyle name="AggOrange 2 3 6 2 10 2" xfId="60165"/>
    <cellStyle name="AggOrange 2 3 6 2 11" xfId="33649"/>
    <cellStyle name="AggOrange 2 3 6 2 2" xfId="6808"/>
    <cellStyle name="AggOrange 2 3 6 2 2 2" xfId="37002"/>
    <cellStyle name="AggOrange 2 3 6 2 3" xfId="8353"/>
    <cellStyle name="AggOrange 2 3 6 2 3 2" xfId="38547"/>
    <cellStyle name="AggOrange 2 3 6 2 4" xfId="10299"/>
    <cellStyle name="AggOrange 2 3 6 2 4 2" xfId="40493"/>
    <cellStyle name="AggOrange 2 3 6 2 5" xfId="13537"/>
    <cellStyle name="AggOrange 2 3 6 2 5 2" xfId="43731"/>
    <cellStyle name="AggOrange 2 3 6 2 6" xfId="16679"/>
    <cellStyle name="AggOrange 2 3 6 2 6 2" xfId="46873"/>
    <cellStyle name="AggOrange 2 3 6 2 7" xfId="19546"/>
    <cellStyle name="AggOrange 2 3 6 2 7 2" xfId="49740"/>
    <cellStyle name="AggOrange 2 3 6 2 8" xfId="23953"/>
    <cellStyle name="AggOrange 2 3 6 2 8 2" xfId="54140"/>
    <cellStyle name="AggOrange 2 3 6 2 9" xfId="27398"/>
    <cellStyle name="AggOrange 2 3 6 2 9 2" xfId="57585"/>
    <cellStyle name="AggOrange 2 3 6 3" xfId="4452"/>
    <cellStyle name="AggOrange 2 3 6 3 10" xfId="29229"/>
    <cellStyle name="AggOrange 2 3 6 3 10 2" xfId="59416"/>
    <cellStyle name="AggOrange 2 3 6 3 11" xfId="34651"/>
    <cellStyle name="AggOrange 2 3 6 3 2" xfId="7651"/>
    <cellStyle name="AggOrange 2 3 6 3 2 2" xfId="37845"/>
    <cellStyle name="AggOrange 2 3 6 3 3" xfId="9196"/>
    <cellStyle name="AggOrange 2 3 6 3 3 2" xfId="39390"/>
    <cellStyle name="AggOrange 2 3 6 3 4" xfId="11566"/>
    <cellStyle name="AggOrange 2 3 6 3 4 2" xfId="41760"/>
    <cellStyle name="AggOrange 2 3 6 3 5" xfId="11513"/>
    <cellStyle name="AggOrange 2 3 6 3 5 2" xfId="41707"/>
    <cellStyle name="AggOrange 2 3 6 3 6" xfId="17519"/>
    <cellStyle name="AggOrange 2 3 6 3 6 2" xfId="47713"/>
    <cellStyle name="AggOrange 2 3 6 3 7" xfId="20383"/>
    <cellStyle name="AggOrange 2 3 6 3 7 2" xfId="50577"/>
    <cellStyle name="AggOrange 2 3 6 3 8" xfId="24795"/>
    <cellStyle name="AggOrange 2 3 6 3 8 2" xfId="54982"/>
    <cellStyle name="AggOrange 2 3 6 3 9" xfId="26696"/>
    <cellStyle name="AggOrange 2 3 6 3 9 2" xfId="56883"/>
    <cellStyle name="AggOrange 2 3 6 4" xfId="5566"/>
    <cellStyle name="AggOrange 2 3 6 4 2" xfId="35762"/>
    <cellStyle name="AggOrange 2 3 6 5" xfId="7747"/>
    <cellStyle name="AggOrange 2 3 6 5 2" xfId="37941"/>
    <cellStyle name="AggOrange 2 3 6 6" xfId="5090"/>
    <cellStyle name="AggOrange 2 3 6 6 2" xfId="35289"/>
    <cellStyle name="AggOrange 2 3 6 7" xfId="14354"/>
    <cellStyle name="AggOrange 2 3 6 7 2" xfId="44548"/>
    <cellStyle name="AggOrange 2 3 6 8" xfId="15583"/>
    <cellStyle name="AggOrange 2 3 6 8 2" xfId="45777"/>
    <cellStyle name="AggOrange 2 3 6 9" xfId="18464"/>
    <cellStyle name="AggOrange 2 3 6 9 2" xfId="48658"/>
    <cellStyle name="AggOrange 2 4" xfId="1172"/>
    <cellStyle name="AggOrange 2 4 10" xfId="32013"/>
    <cellStyle name="AggOrange 2 4 2" xfId="5050"/>
    <cellStyle name="AggOrange 2 4 2 2" xfId="35249"/>
    <cellStyle name="AggOrange 2 4 3" xfId="10669"/>
    <cellStyle name="AggOrange 2 4 3 2" xfId="40863"/>
    <cellStyle name="AggOrange 2 4 4" xfId="15319"/>
    <cellStyle name="AggOrange 2 4 4 2" xfId="45513"/>
    <cellStyle name="AggOrange 2 4 5" xfId="18167"/>
    <cellStyle name="AggOrange 2 4 5 2" xfId="48361"/>
    <cellStyle name="AggOrange 2 4 6" xfId="21213"/>
    <cellStyle name="AggOrange 2 4 6 2" xfId="51407"/>
    <cellStyle name="AggOrange 2 4 7" xfId="25566"/>
    <cellStyle name="AggOrange 2 4 7 2" xfId="55753"/>
    <cellStyle name="AggOrange 2 4 8" xfId="28113"/>
    <cellStyle name="AggOrange 2 4 8 2" xfId="58300"/>
    <cellStyle name="AggOrange 2 4 9" xfId="30109"/>
    <cellStyle name="AggOrange 2 4 9 2" xfId="60296"/>
    <cellStyle name="AggOrange 2 5" xfId="1482"/>
    <cellStyle name="AggOrange 2 5 10" xfId="22694"/>
    <cellStyle name="AggOrange 2 5 10 2" xfId="52881"/>
    <cellStyle name="AggOrange 2 5 11" xfId="27214"/>
    <cellStyle name="AggOrange 2 5 11 2" xfId="57401"/>
    <cellStyle name="AggOrange 2 5 12" xfId="21538"/>
    <cellStyle name="AggOrange 2 5 12 2" xfId="51725"/>
    <cellStyle name="AggOrange 2 5 13" xfId="31432"/>
    <cellStyle name="AggOrange 2 5 2" xfId="3439"/>
    <cellStyle name="AggOrange 2 5 2 10" xfId="22158"/>
    <cellStyle name="AggOrange 2 5 2 10 2" xfId="52345"/>
    <cellStyle name="AggOrange 2 5 2 11" xfId="33644"/>
    <cellStyle name="AggOrange 2 5 2 2" xfId="6803"/>
    <cellStyle name="AggOrange 2 5 2 2 2" xfId="36997"/>
    <cellStyle name="AggOrange 2 5 2 3" xfId="8348"/>
    <cellStyle name="AggOrange 2 5 2 3 2" xfId="38542"/>
    <cellStyle name="AggOrange 2 5 2 4" xfId="11950"/>
    <cellStyle name="AggOrange 2 5 2 4 2" xfId="42144"/>
    <cellStyle name="AggOrange 2 5 2 5" xfId="10867"/>
    <cellStyle name="AggOrange 2 5 2 5 2" xfId="41061"/>
    <cellStyle name="AggOrange 2 5 2 6" xfId="16674"/>
    <cellStyle name="AggOrange 2 5 2 6 2" xfId="46868"/>
    <cellStyle name="AggOrange 2 5 2 7" xfId="19541"/>
    <cellStyle name="AggOrange 2 5 2 7 2" xfId="49735"/>
    <cellStyle name="AggOrange 2 5 2 8" xfId="23948"/>
    <cellStyle name="AggOrange 2 5 2 8 2" xfId="54135"/>
    <cellStyle name="AggOrange 2 5 2 9" xfId="26052"/>
    <cellStyle name="AggOrange 2 5 2 9 2" xfId="56239"/>
    <cellStyle name="AggOrange 2 5 3" xfId="4447"/>
    <cellStyle name="AggOrange 2 5 3 10" xfId="30246"/>
    <cellStyle name="AggOrange 2 5 3 10 2" xfId="60433"/>
    <cellStyle name="AggOrange 2 5 3 11" xfId="34646"/>
    <cellStyle name="AggOrange 2 5 3 2" xfId="7646"/>
    <cellStyle name="AggOrange 2 5 3 2 2" xfId="37840"/>
    <cellStyle name="AggOrange 2 5 3 3" xfId="9191"/>
    <cellStyle name="AggOrange 2 5 3 3 2" xfId="39385"/>
    <cellStyle name="AggOrange 2 5 3 4" xfId="2311"/>
    <cellStyle name="AggOrange 2 5 3 4 2" xfId="32518"/>
    <cellStyle name="AggOrange 2 5 3 5" xfId="15160"/>
    <cellStyle name="AggOrange 2 5 3 5 2" xfId="45354"/>
    <cellStyle name="AggOrange 2 5 3 6" xfId="17514"/>
    <cellStyle name="AggOrange 2 5 3 6 2" xfId="47708"/>
    <cellStyle name="AggOrange 2 5 3 7" xfId="20378"/>
    <cellStyle name="AggOrange 2 5 3 7 2" xfId="50572"/>
    <cellStyle name="AggOrange 2 5 3 8" xfId="24790"/>
    <cellStyle name="AggOrange 2 5 3 8 2" xfId="54977"/>
    <cellStyle name="AggOrange 2 5 3 9" xfId="25467"/>
    <cellStyle name="AggOrange 2 5 3 9 2" xfId="55654"/>
    <cellStyle name="AggOrange 2 5 4" xfId="5561"/>
    <cellStyle name="AggOrange 2 5 4 2" xfId="35757"/>
    <cellStyle name="AggOrange 2 5 5" xfId="5985"/>
    <cellStyle name="AggOrange 2 5 5 2" xfId="36181"/>
    <cellStyle name="AggOrange 2 5 6" xfId="11258"/>
    <cellStyle name="AggOrange 2 5 6 2" xfId="41452"/>
    <cellStyle name="AggOrange 2 5 7" xfId="13759"/>
    <cellStyle name="AggOrange 2 5 7 2" xfId="43953"/>
    <cellStyle name="AggOrange 2 5 8" xfId="15578"/>
    <cellStyle name="AggOrange 2 5 8 2" xfId="45772"/>
    <cellStyle name="AggOrange 2 5 9" xfId="18459"/>
    <cellStyle name="AggOrange 2 5 9 2" xfId="48653"/>
    <cellStyle name="AggOrange 3" xfId="448"/>
    <cellStyle name="AggOrange 3 2" xfId="449"/>
    <cellStyle name="AggOrange 3 2 2" xfId="450"/>
    <cellStyle name="AggOrange 3 2 2 2" xfId="1186"/>
    <cellStyle name="AggOrange 3 2 2 2 10" xfId="32027"/>
    <cellStyle name="AggOrange 3 2 2 2 2" xfId="2134"/>
    <cellStyle name="AggOrange 3 2 2 2 2 2" xfId="32347"/>
    <cellStyle name="AggOrange 3 2 2 2 3" xfId="12400"/>
    <cellStyle name="AggOrange 3 2 2 2 3 2" xfId="42594"/>
    <cellStyle name="AggOrange 3 2 2 2 4" xfId="10027"/>
    <cellStyle name="AggOrange 3 2 2 2 4 2" xfId="40221"/>
    <cellStyle name="AggOrange 3 2 2 2 5" xfId="18181"/>
    <cellStyle name="AggOrange 3 2 2 2 5 2" xfId="48375"/>
    <cellStyle name="AggOrange 3 2 2 2 6" xfId="21227"/>
    <cellStyle name="AggOrange 3 2 2 2 6 2" xfId="51421"/>
    <cellStyle name="AggOrange 3 2 2 2 7" xfId="25580"/>
    <cellStyle name="AggOrange 3 2 2 2 7 2" xfId="55767"/>
    <cellStyle name="AggOrange 3 2 2 2 8" xfId="29163"/>
    <cellStyle name="AggOrange 3 2 2 2 8 2" xfId="59350"/>
    <cellStyle name="AggOrange 3 2 2 2 9" xfId="30321"/>
    <cellStyle name="AggOrange 3 2 2 2 9 2" xfId="60508"/>
    <cellStyle name="AggOrange 3 2 2 3" xfId="1496"/>
    <cellStyle name="AggOrange 3 2 2 3 10" xfId="22708"/>
    <cellStyle name="AggOrange 3 2 2 3 10 2" xfId="52895"/>
    <cellStyle name="AggOrange 3 2 2 3 11" xfId="27998"/>
    <cellStyle name="AggOrange 3 2 2 3 11 2" xfId="58185"/>
    <cellStyle name="AggOrange 3 2 2 3 12" xfId="27347"/>
    <cellStyle name="AggOrange 3 2 2 3 12 2" xfId="57534"/>
    <cellStyle name="AggOrange 3 2 2 3 13" xfId="31446"/>
    <cellStyle name="AggOrange 3 2 2 3 2" xfId="3453"/>
    <cellStyle name="AggOrange 3 2 2 3 2 10" xfId="30015"/>
    <cellStyle name="AggOrange 3 2 2 3 2 10 2" xfId="60202"/>
    <cellStyle name="AggOrange 3 2 2 3 2 11" xfId="33658"/>
    <cellStyle name="AggOrange 3 2 2 3 2 2" xfId="6817"/>
    <cellStyle name="AggOrange 3 2 2 3 2 2 2" xfId="37011"/>
    <cellStyle name="AggOrange 3 2 2 3 2 3" xfId="8362"/>
    <cellStyle name="AggOrange 3 2 2 3 2 3 2" xfId="38556"/>
    <cellStyle name="AggOrange 3 2 2 3 2 4" xfId="11447"/>
    <cellStyle name="AggOrange 3 2 2 3 2 4 2" xfId="41641"/>
    <cellStyle name="AggOrange 3 2 2 3 2 5" xfId="11426"/>
    <cellStyle name="AggOrange 3 2 2 3 2 5 2" xfId="41620"/>
    <cellStyle name="AggOrange 3 2 2 3 2 6" xfId="16688"/>
    <cellStyle name="AggOrange 3 2 2 3 2 6 2" xfId="46882"/>
    <cellStyle name="AggOrange 3 2 2 3 2 7" xfId="19555"/>
    <cellStyle name="AggOrange 3 2 2 3 2 7 2" xfId="49749"/>
    <cellStyle name="AggOrange 3 2 2 3 2 8" xfId="23962"/>
    <cellStyle name="AggOrange 3 2 2 3 2 8 2" xfId="54149"/>
    <cellStyle name="AggOrange 3 2 2 3 2 9" xfId="25794"/>
    <cellStyle name="AggOrange 3 2 2 3 2 9 2" xfId="55981"/>
    <cellStyle name="AggOrange 3 2 2 3 3" xfId="4461"/>
    <cellStyle name="AggOrange 3 2 2 3 3 10" xfId="26627"/>
    <cellStyle name="AggOrange 3 2 2 3 3 10 2" xfId="56814"/>
    <cellStyle name="AggOrange 3 2 2 3 3 11" xfId="34660"/>
    <cellStyle name="AggOrange 3 2 2 3 3 2" xfId="7660"/>
    <cellStyle name="AggOrange 3 2 2 3 3 2 2" xfId="37854"/>
    <cellStyle name="AggOrange 3 2 2 3 3 3" xfId="9205"/>
    <cellStyle name="AggOrange 3 2 2 3 3 3 2" xfId="39399"/>
    <cellStyle name="AggOrange 3 2 2 3 3 4" xfId="11167"/>
    <cellStyle name="AggOrange 3 2 2 3 3 4 2" xfId="41361"/>
    <cellStyle name="AggOrange 3 2 2 3 3 5" xfId="13662"/>
    <cellStyle name="AggOrange 3 2 2 3 3 5 2" xfId="43856"/>
    <cellStyle name="AggOrange 3 2 2 3 3 6" xfId="17528"/>
    <cellStyle name="AggOrange 3 2 2 3 3 6 2" xfId="47722"/>
    <cellStyle name="AggOrange 3 2 2 3 3 7" xfId="20392"/>
    <cellStyle name="AggOrange 3 2 2 3 3 7 2" xfId="50586"/>
    <cellStyle name="AggOrange 3 2 2 3 3 8" xfId="24804"/>
    <cellStyle name="AggOrange 3 2 2 3 3 8 2" xfId="54991"/>
    <cellStyle name="AggOrange 3 2 2 3 3 9" xfId="26319"/>
    <cellStyle name="AggOrange 3 2 2 3 3 9 2" xfId="56506"/>
    <cellStyle name="AggOrange 3 2 2 3 4" xfId="5575"/>
    <cellStyle name="AggOrange 3 2 2 3 4 2" xfId="35771"/>
    <cellStyle name="AggOrange 3 2 2 3 5" xfId="8074"/>
    <cellStyle name="AggOrange 3 2 2 3 5 2" xfId="38268"/>
    <cellStyle name="AggOrange 3 2 2 3 6" xfId="2225"/>
    <cellStyle name="AggOrange 3 2 2 3 6 2" xfId="32434"/>
    <cellStyle name="AggOrange 3 2 2 3 7" xfId="12831"/>
    <cellStyle name="AggOrange 3 2 2 3 7 2" xfId="43025"/>
    <cellStyle name="AggOrange 3 2 2 3 8" xfId="15592"/>
    <cellStyle name="AggOrange 3 2 2 3 8 2" xfId="45786"/>
    <cellStyle name="AggOrange 3 2 2 3 9" xfId="18473"/>
    <cellStyle name="AggOrange 3 2 2 3 9 2" xfId="48667"/>
    <cellStyle name="AggOrange 3 2 3" xfId="1185"/>
    <cellStyle name="AggOrange 3 2 3 10" xfId="32026"/>
    <cellStyle name="AggOrange 3 2 3 2" xfId="10504"/>
    <cellStyle name="AggOrange 3 2 3 2 2" xfId="40698"/>
    <cellStyle name="AggOrange 3 2 3 3" xfId="12020"/>
    <cellStyle name="AggOrange 3 2 3 3 2" xfId="42214"/>
    <cellStyle name="AggOrange 3 2 3 4" xfId="12507"/>
    <cellStyle name="AggOrange 3 2 3 4 2" xfId="42701"/>
    <cellStyle name="AggOrange 3 2 3 5" xfId="18180"/>
    <cellStyle name="AggOrange 3 2 3 5 2" xfId="48374"/>
    <cellStyle name="AggOrange 3 2 3 6" xfId="21226"/>
    <cellStyle name="AggOrange 3 2 3 6 2" xfId="51420"/>
    <cellStyle name="AggOrange 3 2 3 7" xfId="25579"/>
    <cellStyle name="AggOrange 3 2 3 7 2" xfId="55766"/>
    <cellStyle name="AggOrange 3 2 3 8" xfId="26304"/>
    <cellStyle name="AggOrange 3 2 3 8 2" xfId="56491"/>
    <cellStyle name="AggOrange 3 2 3 9" xfId="29605"/>
    <cellStyle name="AggOrange 3 2 3 9 2" xfId="59792"/>
    <cellStyle name="AggOrange 3 2 4" xfId="1495"/>
    <cellStyle name="AggOrange 3 2 4 10" xfId="22707"/>
    <cellStyle name="AggOrange 3 2 4 10 2" xfId="52894"/>
    <cellStyle name="AggOrange 3 2 4 11" xfId="21496"/>
    <cellStyle name="AggOrange 3 2 4 11 2" xfId="51683"/>
    <cellStyle name="AggOrange 3 2 4 12" xfId="21688"/>
    <cellStyle name="AggOrange 3 2 4 12 2" xfId="51875"/>
    <cellStyle name="AggOrange 3 2 4 13" xfId="31445"/>
    <cellStyle name="AggOrange 3 2 4 2" xfId="3452"/>
    <cellStyle name="AggOrange 3 2 4 2 10" xfId="29238"/>
    <cellStyle name="AggOrange 3 2 4 2 10 2" xfId="59425"/>
    <cellStyle name="AggOrange 3 2 4 2 11" xfId="33657"/>
    <cellStyle name="AggOrange 3 2 4 2 2" xfId="6816"/>
    <cellStyle name="AggOrange 3 2 4 2 2 2" xfId="37010"/>
    <cellStyle name="AggOrange 3 2 4 2 3" xfId="8361"/>
    <cellStyle name="AggOrange 3 2 4 2 3 2" xfId="38555"/>
    <cellStyle name="AggOrange 3 2 4 2 4" xfId="11381"/>
    <cellStyle name="AggOrange 3 2 4 2 4 2" xfId="41575"/>
    <cellStyle name="AggOrange 3 2 4 2 5" xfId="13332"/>
    <cellStyle name="AggOrange 3 2 4 2 5 2" xfId="43526"/>
    <cellStyle name="AggOrange 3 2 4 2 6" xfId="16687"/>
    <cellStyle name="AggOrange 3 2 4 2 6 2" xfId="46881"/>
    <cellStyle name="AggOrange 3 2 4 2 7" xfId="19554"/>
    <cellStyle name="AggOrange 3 2 4 2 7 2" xfId="49748"/>
    <cellStyle name="AggOrange 3 2 4 2 8" xfId="23961"/>
    <cellStyle name="AggOrange 3 2 4 2 8 2" xfId="54148"/>
    <cellStyle name="AggOrange 3 2 4 2 9" xfId="28208"/>
    <cellStyle name="AggOrange 3 2 4 2 9 2" xfId="58395"/>
    <cellStyle name="AggOrange 3 2 4 3" xfId="4460"/>
    <cellStyle name="AggOrange 3 2 4 3 10" xfId="21563"/>
    <cellStyle name="AggOrange 3 2 4 3 10 2" xfId="51750"/>
    <cellStyle name="AggOrange 3 2 4 3 11" xfId="34659"/>
    <cellStyle name="AggOrange 3 2 4 3 2" xfId="7659"/>
    <cellStyle name="AggOrange 3 2 4 3 2 2" xfId="37853"/>
    <cellStyle name="AggOrange 3 2 4 3 3" xfId="9204"/>
    <cellStyle name="AggOrange 3 2 4 3 3 2" xfId="39398"/>
    <cellStyle name="AggOrange 3 2 4 3 4" xfId="11137"/>
    <cellStyle name="AggOrange 3 2 4 3 4 2" xfId="41331"/>
    <cellStyle name="AggOrange 3 2 4 3 5" xfId="12910"/>
    <cellStyle name="AggOrange 3 2 4 3 5 2" xfId="43104"/>
    <cellStyle name="AggOrange 3 2 4 3 6" xfId="17527"/>
    <cellStyle name="AggOrange 3 2 4 3 6 2" xfId="47721"/>
    <cellStyle name="AggOrange 3 2 4 3 7" xfId="20391"/>
    <cellStyle name="AggOrange 3 2 4 3 7 2" xfId="50585"/>
    <cellStyle name="AggOrange 3 2 4 3 8" xfId="24803"/>
    <cellStyle name="AggOrange 3 2 4 3 8 2" xfId="54990"/>
    <cellStyle name="AggOrange 3 2 4 3 9" xfId="28103"/>
    <cellStyle name="AggOrange 3 2 4 3 9 2" xfId="58290"/>
    <cellStyle name="AggOrange 3 2 4 4" xfId="5574"/>
    <cellStyle name="AggOrange 3 2 4 4 2" xfId="35770"/>
    <cellStyle name="AggOrange 3 2 4 5" xfId="5660"/>
    <cellStyle name="AggOrange 3 2 4 5 2" xfId="35856"/>
    <cellStyle name="AggOrange 3 2 4 6" xfId="2377"/>
    <cellStyle name="AggOrange 3 2 4 6 2" xfId="32582"/>
    <cellStyle name="AggOrange 3 2 4 7" xfId="13506"/>
    <cellStyle name="AggOrange 3 2 4 7 2" xfId="43700"/>
    <cellStyle name="AggOrange 3 2 4 8" xfId="15591"/>
    <cellStyle name="AggOrange 3 2 4 8 2" xfId="45785"/>
    <cellStyle name="AggOrange 3 2 4 9" xfId="18472"/>
    <cellStyle name="AggOrange 3 2 4 9 2" xfId="48666"/>
    <cellStyle name="AggOrange 3 3" xfId="451"/>
    <cellStyle name="AggOrange 3 3 2" xfId="1187"/>
    <cellStyle name="AggOrange 3 3 2 10" xfId="32028"/>
    <cellStyle name="AggOrange 3 3 2 2" xfId="5049"/>
    <cellStyle name="AggOrange 3 3 2 2 2" xfId="35248"/>
    <cellStyle name="AggOrange 3 3 2 3" xfId="2197"/>
    <cellStyle name="AggOrange 3 3 2 3 2" xfId="32408"/>
    <cellStyle name="AggOrange 3 3 2 4" xfId="12407"/>
    <cellStyle name="AggOrange 3 3 2 4 2" xfId="42601"/>
    <cellStyle name="AggOrange 3 3 2 5" xfId="18182"/>
    <cellStyle name="AggOrange 3 3 2 5 2" xfId="48376"/>
    <cellStyle name="AggOrange 3 3 2 6" xfId="21228"/>
    <cellStyle name="AggOrange 3 3 2 6 2" xfId="51422"/>
    <cellStyle name="AggOrange 3 3 2 7" xfId="25581"/>
    <cellStyle name="AggOrange 3 3 2 7 2" xfId="55768"/>
    <cellStyle name="AggOrange 3 3 2 8" xfId="25678"/>
    <cellStyle name="AggOrange 3 3 2 8 2" xfId="55865"/>
    <cellStyle name="AggOrange 3 3 2 9" xfId="30194"/>
    <cellStyle name="AggOrange 3 3 2 9 2" xfId="60381"/>
    <cellStyle name="AggOrange 3 3 3" xfId="1497"/>
    <cellStyle name="AggOrange 3 3 3 10" xfId="22709"/>
    <cellStyle name="AggOrange 3 3 3 10 2" xfId="52896"/>
    <cellStyle name="AggOrange 3 3 3 11" xfId="26296"/>
    <cellStyle name="AggOrange 3 3 3 11 2" xfId="56483"/>
    <cellStyle name="AggOrange 3 3 3 12" xfId="30554"/>
    <cellStyle name="AggOrange 3 3 3 12 2" xfId="60741"/>
    <cellStyle name="AggOrange 3 3 3 13" xfId="31447"/>
    <cellStyle name="AggOrange 3 3 3 2" xfId="3454"/>
    <cellStyle name="AggOrange 3 3 3 2 10" xfId="25874"/>
    <cellStyle name="AggOrange 3 3 3 2 10 2" xfId="56061"/>
    <cellStyle name="AggOrange 3 3 3 2 11" xfId="33659"/>
    <cellStyle name="AggOrange 3 3 3 2 2" xfId="6818"/>
    <cellStyle name="AggOrange 3 3 3 2 2 2" xfId="37012"/>
    <cellStyle name="AggOrange 3 3 3 2 3" xfId="8363"/>
    <cellStyle name="AggOrange 3 3 3 2 3 2" xfId="38557"/>
    <cellStyle name="AggOrange 3 3 3 2 4" xfId="2978"/>
    <cellStyle name="AggOrange 3 3 3 2 4 2" xfId="33183"/>
    <cellStyle name="AggOrange 3 3 3 2 5" xfId="13343"/>
    <cellStyle name="AggOrange 3 3 3 2 5 2" xfId="43537"/>
    <cellStyle name="AggOrange 3 3 3 2 6" xfId="16689"/>
    <cellStyle name="AggOrange 3 3 3 2 6 2" xfId="46883"/>
    <cellStyle name="AggOrange 3 3 3 2 7" xfId="19556"/>
    <cellStyle name="AggOrange 3 3 3 2 7 2" xfId="49750"/>
    <cellStyle name="AggOrange 3 3 3 2 8" xfId="23963"/>
    <cellStyle name="AggOrange 3 3 3 2 8 2" xfId="54150"/>
    <cellStyle name="AggOrange 3 3 3 2 9" xfId="27358"/>
    <cellStyle name="AggOrange 3 3 3 2 9 2" xfId="57545"/>
    <cellStyle name="AggOrange 3 3 3 3" xfId="4462"/>
    <cellStyle name="AggOrange 3 3 3 3 10" xfId="21709"/>
    <cellStyle name="AggOrange 3 3 3 3 10 2" xfId="51896"/>
    <cellStyle name="AggOrange 3 3 3 3 11" xfId="34661"/>
    <cellStyle name="AggOrange 3 3 3 3 2" xfId="7661"/>
    <cellStyle name="AggOrange 3 3 3 3 2 2" xfId="37855"/>
    <cellStyle name="AggOrange 3 3 3 3 3" xfId="9206"/>
    <cellStyle name="AggOrange 3 3 3 3 3 2" xfId="39400"/>
    <cellStyle name="AggOrange 3 3 3 3 4" xfId="11091"/>
    <cellStyle name="AggOrange 3 3 3 3 4 2" xfId="41285"/>
    <cellStyle name="AggOrange 3 3 3 3 5" xfId="5882"/>
    <cellStyle name="AggOrange 3 3 3 3 5 2" xfId="36078"/>
    <cellStyle name="AggOrange 3 3 3 3 6" xfId="17529"/>
    <cellStyle name="AggOrange 3 3 3 3 6 2" xfId="47723"/>
    <cellStyle name="AggOrange 3 3 3 3 7" xfId="20393"/>
    <cellStyle name="AggOrange 3 3 3 3 7 2" xfId="50587"/>
    <cellStyle name="AggOrange 3 3 3 3 8" xfId="24805"/>
    <cellStyle name="AggOrange 3 3 3 3 8 2" xfId="54992"/>
    <cellStyle name="AggOrange 3 3 3 3 9" xfId="27466"/>
    <cellStyle name="AggOrange 3 3 3 3 9 2" xfId="57653"/>
    <cellStyle name="AggOrange 3 3 3 4" xfId="5576"/>
    <cellStyle name="AggOrange 3 3 3 4 2" xfId="35772"/>
    <cellStyle name="AggOrange 3 3 3 5" xfId="5984"/>
    <cellStyle name="AggOrange 3 3 3 5 2" xfId="36180"/>
    <cellStyle name="AggOrange 3 3 3 6" xfId="11239"/>
    <cellStyle name="AggOrange 3 3 3 6 2" xfId="41433"/>
    <cellStyle name="AggOrange 3 3 3 7" xfId="14382"/>
    <cellStyle name="AggOrange 3 3 3 7 2" xfId="44576"/>
    <cellStyle name="AggOrange 3 3 3 8" xfId="15593"/>
    <cellStyle name="AggOrange 3 3 3 8 2" xfId="45787"/>
    <cellStyle name="AggOrange 3 3 3 9" xfId="18474"/>
    <cellStyle name="AggOrange 3 3 3 9 2" xfId="48668"/>
    <cellStyle name="AggOrange 3 4" xfId="1184"/>
    <cellStyle name="AggOrange 3 4 10" xfId="32025"/>
    <cellStyle name="AggOrange 3 4 2" xfId="2138"/>
    <cellStyle name="AggOrange 3 4 2 2" xfId="32351"/>
    <cellStyle name="AggOrange 3 4 3" xfId="11215"/>
    <cellStyle name="AggOrange 3 4 3 2" xfId="41409"/>
    <cellStyle name="AggOrange 3 4 4" xfId="13385"/>
    <cellStyle name="AggOrange 3 4 4 2" xfId="43579"/>
    <cellStyle name="AggOrange 3 4 5" xfId="18179"/>
    <cellStyle name="AggOrange 3 4 5 2" xfId="48373"/>
    <cellStyle name="AggOrange 3 4 6" xfId="21225"/>
    <cellStyle name="AggOrange 3 4 6 2" xfId="51419"/>
    <cellStyle name="AggOrange 3 4 7" xfId="25578"/>
    <cellStyle name="AggOrange 3 4 7 2" xfId="55765"/>
    <cellStyle name="AggOrange 3 4 8" xfId="29166"/>
    <cellStyle name="AggOrange 3 4 8 2" xfId="59353"/>
    <cellStyle name="AggOrange 3 4 9" xfId="26572"/>
    <cellStyle name="AggOrange 3 4 9 2" xfId="56759"/>
    <cellStyle name="AggOrange 3 5" xfId="1494"/>
    <cellStyle name="AggOrange 3 5 10" xfId="22706"/>
    <cellStyle name="AggOrange 3 5 10 2" xfId="52893"/>
    <cellStyle name="AggOrange 3 5 11" xfId="27880"/>
    <cellStyle name="AggOrange 3 5 11 2" xfId="58067"/>
    <cellStyle name="AggOrange 3 5 12" xfId="21870"/>
    <cellStyle name="AggOrange 3 5 12 2" xfId="52057"/>
    <cellStyle name="AggOrange 3 5 13" xfId="31444"/>
    <cellStyle name="AggOrange 3 5 2" xfId="3451"/>
    <cellStyle name="AggOrange 3 5 2 10" xfId="29931"/>
    <cellStyle name="AggOrange 3 5 2 10 2" xfId="60118"/>
    <cellStyle name="AggOrange 3 5 2 11" xfId="33656"/>
    <cellStyle name="AggOrange 3 5 2 2" xfId="6815"/>
    <cellStyle name="AggOrange 3 5 2 2 2" xfId="37009"/>
    <cellStyle name="AggOrange 3 5 2 3" xfId="8360"/>
    <cellStyle name="AggOrange 3 5 2 3 2" xfId="38554"/>
    <cellStyle name="AggOrange 3 5 2 4" xfId="12459"/>
    <cellStyle name="AggOrange 3 5 2 4 2" xfId="42653"/>
    <cellStyle name="AggOrange 3 5 2 5" xfId="14074"/>
    <cellStyle name="AggOrange 3 5 2 5 2" xfId="44268"/>
    <cellStyle name="AggOrange 3 5 2 6" xfId="16686"/>
    <cellStyle name="AggOrange 3 5 2 6 2" xfId="46880"/>
    <cellStyle name="AggOrange 3 5 2 7" xfId="19553"/>
    <cellStyle name="AggOrange 3 5 2 7 2" xfId="49747"/>
    <cellStyle name="AggOrange 3 5 2 8" xfId="23960"/>
    <cellStyle name="AggOrange 3 5 2 8 2" xfId="54147"/>
    <cellStyle name="AggOrange 3 5 2 9" xfId="27931"/>
    <cellStyle name="AggOrange 3 5 2 9 2" xfId="58118"/>
    <cellStyle name="AggOrange 3 5 3" xfId="4459"/>
    <cellStyle name="AggOrange 3 5 3 10" xfId="30189"/>
    <cellStyle name="AggOrange 3 5 3 10 2" xfId="60376"/>
    <cellStyle name="AggOrange 3 5 3 11" xfId="34658"/>
    <cellStyle name="AggOrange 3 5 3 2" xfId="7658"/>
    <cellStyle name="AggOrange 3 5 3 2 2" xfId="37852"/>
    <cellStyle name="AggOrange 3 5 3 3" xfId="9203"/>
    <cellStyle name="AggOrange 3 5 3 3 2" xfId="39397"/>
    <cellStyle name="AggOrange 3 5 3 4" xfId="12080"/>
    <cellStyle name="AggOrange 3 5 3 4 2" xfId="42274"/>
    <cellStyle name="AggOrange 3 5 3 5" xfId="14851"/>
    <cellStyle name="AggOrange 3 5 3 5 2" xfId="45045"/>
    <cellStyle name="AggOrange 3 5 3 6" xfId="17526"/>
    <cellStyle name="AggOrange 3 5 3 6 2" xfId="47720"/>
    <cellStyle name="AggOrange 3 5 3 7" xfId="20390"/>
    <cellStyle name="AggOrange 3 5 3 7 2" xfId="50584"/>
    <cellStyle name="AggOrange 3 5 3 8" xfId="24802"/>
    <cellStyle name="AggOrange 3 5 3 8 2" xfId="54989"/>
    <cellStyle name="AggOrange 3 5 3 9" xfId="27484"/>
    <cellStyle name="AggOrange 3 5 3 9 2" xfId="57671"/>
    <cellStyle name="AggOrange 3 5 4" xfId="5573"/>
    <cellStyle name="AggOrange 3 5 4 2" xfId="35769"/>
    <cellStyle name="AggOrange 3 5 5" xfId="7746"/>
    <cellStyle name="AggOrange 3 5 5 2" xfId="37940"/>
    <cellStyle name="AggOrange 3 5 6" xfId="11208"/>
    <cellStyle name="AggOrange 3 5 6 2" xfId="41402"/>
    <cellStyle name="AggOrange 3 5 7" xfId="13785"/>
    <cellStyle name="AggOrange 3 5 7 2" xfId="43979"/>
    <cellStyle name="AggOrange 3 5 8" xfId="15590"/>
    <cellStyle name="AggOrange 3 5 8 2" xfId="45784"/>
    <cellStyle name="AggOrange 3 5 9" xfId="18471"/>
    <cellStyle name="AggOrange 3 5 9 2" xfId="48665"/>
    <cellStyle name="AggOrange 4" xfId="452"/>
    <cellStyle name="AggOrange 4 2" xfId="453"/>
    <cellStyle name="AggOrange 4 2 2" xfId="454"/>
    <cellStyle name="AggOrange 4 2 2 2" xfId="1190"/>
    <cellStyle name="AggOrange 4 2 2 2 10" xfId="32031"/>
    <cellStyle name="AggOrange 4 2 2 2 2" xfId="2132"/>
    <cellStyle name="AggOrange 4 2 2 2 2 2" xfId="32345"/>
    <cellStyle name="AggOrange 4 2 2 2 3" xfId="2766"/>
    <cellStyle name="AggOrange 4 2 2 2 3 2" xfId="32971"/>
    <cellStyle name="AggOrange 4 2 2 2 4" xfId="13485"/>
    <cellStyle name="AggOrange 4 2 2 2 4 2" xfId="43679"/>
    <cellStyle name="AggOrange 4 2 2 2 5" xfId="18185"/>
    <cellStyle name="AggOrange 4 2 2 2 5 2" xfId="48379"/>
    <cellStyle name="AggOrange 4 2 2 2 6" xfId="21231"/>
    <cellStyle name="AggOrange 4 2 2 2 6 2" xfId="51425"/>
    <cellStyle name="AggOrange 4 2 2 2 7" xfId="25584"/>
    <cellStyle name="AggOrange 4 2 2 2 7 2" xfId="55771"/>
    <cellStyle name="AggOrange 4 2 2 2 8" xfId="27876"/>
    <cellStyle name="AggOrange 4 2 2 2 8 2" xfId="58063"/>
    <cellStyle name="AggOrange 4 2 2 2 9" xfId="26967"/>
    <cellStyle name="AggOrange 4 2 2 2 9 2" xfId="57154"/>
    <cellStyle name="AggOrange 4 2 2 3" xfId="1500"/>
    <cellStyle name="AggOrange 4 2 2 3 10" xfId="22712"/>
    <cellStyle name="AggOrange 4 2 2 3 10 2" xfId="52899"/>
    <cellStyle name="AggOrange 4 2 2 3 11" xfId="28415"/>
    <cellStyle name="AggOrange 4 2 2 3 11 2" xfId="58602"/>
    <cellStyle name="AggOrange 4 2 2 3 12" xfId="22160"/>
    <cellStyle name="AggOrange 4 2 2 3 12 2" xfId="52347"/>
    <cellStyle name="AggOrange 4 2 2 3 13" xfId="31450"/>
    <cellStyle name="AggOrange 4 2 2 3 2" xfId="3457"/>
    <cellStyle name="AggOrange 4 2 2 3 2 10" xfId="28845"/>
    <cellStyle name="AggOrange 4 2 2 3 2 10 2" xfId="59032"/>
    <cellStyle name="AggOrange 4 2 2 3 2 11" xfId="33662"/>
    <cellStyle name="AggOrange 4 2 2 3 2 2" xfId="6821"/>
    <cellStyle name="AggOrange 4 2 2 3 2 2 2" xfId="37015"/>
    <cellStyle name="AggOrange 4 2 2 3 2 3" xfId="8366"/>
    <cellStyle name="AggOrange 4 2 2 3 2 3 2" xfId="38560"/>
    <cellStyle name="AggOrange 4 2 2 3 2 4" xfId="9741"/>
    <cellStyle name="AggOrange 4 2 2 3 2 4 2" xfId="39935"/>
    <cellStyle name="AggOrange 4 2 2 3 2 5" xfId="13320"/>
    <cellStyle name="AggOrange 4 2 2 3 2 5 2" xfId="43514"/>
    <cellStyle name="AggOrange 4 2 2 3 2 6" xfId="16692"/>
    <cellStyle name="AggOrange 4 2 2 3 2 6 2" xfId="46886"/>
    <cellStyle name="AggOrange 4 2 2 3 2 7" xfId="19559"/>
    <cellStyle name="AggOrange 4 2 2 3 2 7 2" xfId="49753"/>
    <cellStyle name="AggOrange 4 2 2 3 2 8" xfId="23966"/>
    <cellStyle name="AggOrange 4 2 2 3 2 8 2" xfId="54153"/>
    <cellStyle name="AggOrange 4 2 2 3 2 9" xfId="25683"/>
    <cellStyle name="AggOrange 4 2 2 3 2 9 2" xfId="55870"/>
    <cellStyle name="AggOrange 4 2 2 3 3" xfId="4465"/>
    <cellStyle name="AggOrange 4 2 2 3 3 10" xfId="21352"/>
    <cellStyle name="AggOrange 4 2 2 3 3 10 2" xfId="51539"/>
    <cellStyle name="AggOrange 4 2 2 3 3 11" xfId="34664"/>
    <cellStyle name="AggOrange 4 2 2 3 3 2" xfId="7664"/>
    <cellStyle name="AggOrange 4 2 2 3 3 2 2" xfId="37858"/>
    <cellStyle name="AggOrange 4 2 2 3 3 3" xfId="9209"/>
    <cellStyle name="AggOrange 4 2 2 3 3 3 2" xfId="39403"/>
    <cellStyle name="AggOrange 4 2 2 3 3 4" xfId="5155"/>
    <cellStyle name="AggOrange 4 2 2 3 3 4 2" xfId="35354"/>
    <cellStyle name="AggOrange 4 2 2 3 3 5" xfId="14442"/>
    <cellStyle name="AggOrange 4 2 2 3 3 5 2" xfId="44636"/>
    <cellStyle name="AggOrange 4 2 2 3 3 6" xfId="17532"/>
    <cellStyle name="AggOrange 4 2 2 3 3 6 2" xfId="47726"/>
    <cellStyle name="AggOrange 4 2 2 3 3 7" xfId="20396"/>
    <cellStyle name="AggOrange 4 2 2 3 3 7 2" xfId="50590"/>
    <cellStyle name="AggOrange 4 2 2 3 3 8" xfId="24808"/>
    <cellStyle name="AggOrange 4 2 2 3 3 8 2" xfId="54995"/>
    <cellStyle name="AggOrange 4 2 2 3 3 9" xfId="26903"/>
    <cellStyle name="AggOrange 4 2 2 3 3 9 2" xfId="57090"/>
    <cellStyle name="AggOrange 4 2 2 3 4" xfId="5579"/>
    <cellStyle name="AggOrange 4 2 2 3 4 2" xfId="35775"/>
    <cellStyle name="AggOrange 4 2 2 3 5" xfId="5366"/>
    <cellStyle name="AggOrange 4 2 2 3 5 2" xfId="35565"/>
    <cellStyle name="AggOrange 4 2 2 3 6" xfId="9801"/>
    <cellStyle name="AggOrange 4 2 2 3 6 2" xfId="39995"/>
    <cellStyle name="AggOrange 4 2 2 3 7" xfId="13065"/>
    <cellStyle name="AggOrange 4 2 2 3 7 2" xfId="43259"/>
    <cellStyle name="AggOrange 4 2 2 3 8" xfId="15596"/>
    <cellStyle name="AggOrange 4 2 2 3 8 2" xfId="45790"/>
    <cellStyle name="AggOrange 4 2 2 3 9" xfId="18477"/>
    <cellStyle name="AggOrange 4 2 2 3 9 2" xfId="48671"/>
    <cellStyle name="AggOrange 4 2 3" xfId="1189"/>
    <cellStyle name="AggOrange 4 2 3 10" xfId="32030"/>
    <cellStyle name="AggOrange 4 2 3 2" xfId="2133"/>
    <cellStyle name="AggOrange 4 2 3 2 2" xfId="32346"/>
    <cellStyle name="AggOrange 4 2 3 3" xfId="12059"/>
    <cellStyle name="AggOrange 4 2 3 3 2" xfId="42253"/>
    <cellStyle name="AggOrange 4 2 3 4" xfId="6389"/>
    <cellStyle name="AggOrange 4 2 3 4 2" xfId="36583"/>
    <cellStyle name="AggOrange 4 2 3 5" xfId="18184"/>
    <cellStyle name="AggOrange 4 2 3 5 2" xfId="48378"/>
    <cellStyle name="AggOrange 4 2 3 6" xfId="21230"/>
    <cellStyle name="AggOrange 4 2 3 6 2" xfId="51424"/>
    <cellStyle name="AggOrange 4 2 3 7" xfId="25583"/>
    <cellStyle name="AggOrange 4 2 3 7 2" xfId="55770"/>
    <cellStyle name="AggOrange 4 2 3 8" xfId="27001"/>
    <cellStyle name="AggOrange 4 2 3 8 2" xfId="57188"/>
    <cellStyle name="AggOrange 4 2 3 9" xfId="26156"/>
    <cellStyle name="AggOrange 4 2 3 9 2" xfId="56343"/>
    <cellStyle name="AggOrange 4 2 4" xfId="1499"/>
    <cellStyle name="AggOrange 4 2 4 10" xfId="22711"/>
    <cellStyle name="AggOrange 4 2 4 10 2" xfId="52898"/>
    <cellStyle name="AggOrange 4 2 4 11" xfId="26423"/>
    <cellStyle name="AggOrange 4 2 4 11 2" xfId="56610"/>
    <cellStyle name="AggOrange 4 2 4 12" xfId="30216"/>
    <cellStyle name="AggOrange 4 2 4 12 2" xfId="60403"/>
    <cellStyle name="AggOrange 4 2 4 13" xfId="31449"/>
    <cellStyle name="AggOrange 4 2 4 2" xfId="3456"/>
    <cellStyle name="AggOrange 4 2 4 2 10" xfId="28873"/>
    <cellStyle name="AggOrange 4 2 4 2 10 2" xfId="59060"/>
    <cellStyle name="AggOrange 4 2 4 2 11" xfId="33661"/>
    <cellStyle name="AggOrange 4 2 4 2 2" xfId="6820"/>
    <cellStyle name="AggOrange 4 2 4 2 2 2" xfId="37014"/>
    <cellStyle name="AggOrange 4 2 4 2 3" xfId="8365"/>
    <cellStyle name="AggOrange 4 2 4 2 3 2" xfId="38559"/>
    <cellStyle name="AggOrange 4 2 4 2 4" xfId="7810"/>
    <cellStyle name="AggOrange 4 2 4 2 4 2" xfId="38004"/>
    <cellStyle name="AggOrange 4 2 4 2 5" xfId="13058"/>
    <cellStyle name="AggOrange 4 2 4 2 5 2" xfId="43252"/>
    <cellStyle name="AggOrange 4 2 4 2 6" xfId="16691"/>
    <cellStyle name="AggOrange 4 2 4 2 6 2" xfId="46885"/>
    <cellStyle name="AggOrange 4 2 4 2 7" xfId="19558"/>
    <cellStyle name="AggOrange 4 2 4 2 7 2" xfId="49752"/>
    <cellStyle name="AggOrange 4 2 4 2 8" xfId="23965"/>
    <cellStyle name="AggOrange 4 2 4 2 8 2" xfId="54152"/>
    <cellStyle name="AggOrange 4 2 4 2 9" xfId="22264"/>
    <cellStyle name="AggOrange 4 2 4 2 9 2" xfId="52451"/>
    <cellStyle name="AggOrange 4 2 4 3" xfId="4464"/>
    <cellStyle name="AggOrange 4 2 4 3 10" xfId="30586"/>
    <cellStyle name="AggOrange 4 2 4 3 10 2" xfId="60773"/>
    <cellStyle name="AggOrange 4 2 4 3 11" xfId="34663"/>
    <cellStyle name="AggOrange 4 2 4 3 2" xfId="7663"/>
    <cellStyle name="AggOrange 4 2 4 3 2 2" xfId="37857"/>
    <cellStyle name="AggOrange 4 2 4 3 3" xfId="9208"/>
    <cellStyle name="AggOrange 4 2 4 3 3 2" xfId="39402"/>
    <cellStyle name="AggOrange 4 2 4 3 4" xfId="8137"/>
    <cellStyle name="AggOrange 4 2 4 3 4 2" xfId="38331"/>
    <cellStyle name="AggOrange 4 2 4 3 5" xfId="14620"/>
    <cellStyle name="AggOrange 4 2 4 3 5 2" xfId="44814"/>
    <cellStyle name="AggOrange 4 2 4 3 6" xfId="17531"/>
    <cellStyle name="AggOrange 4 2 4 3 6 2" xfId="47725"/>
    <cellStyle name="AggOrange 4 2 4 3 7" xfId="20395"/>
    <cellStyle name="AggOrange 4 2 4 3 7 2" xfId="50589"/>
    <cellStyle name="AggOrange 4 2 4 3 8" xfId="24807"/>
    <cellStyle name="AggOrange 4 2 4 3 8 2" xfId="54994"/>
    <cellStyle name="AggOrange 4 2 4 3 9" xfId="28249"/>
    <cellStyle name="AggOrange 4 2 4 3 9 2" xfId="58436"/>
    <cellStyle name="AggOrange 4 2 4 4" xfId="5578"/>
    <cellStyle name="AggOrange 4 2 4 4 2" xfId="35774"/>
    <cellStyle name="AggOrange 4 2 4 5" xfId="5829"/>
    <cellStyle name="AggOrange 4 2 4 5 2" xfId="36025"/>
    <cellStyle name="AggOrange 4 2 4 6" xfId="11545"/>
    <cellStyle name="AggOrange 4 2 4 6 2" xfId="41739"/>
    <cellStyle name="AggOrange 4 2 4 7" xfId="12877"/>
    <cellStyle name="AggOrange 4 2 4 7 2" xfId="43071"/>
    <cellStyle name="AggOrange 4 2 4 8" xfId="15595"/>
    <cellStyle name="AggOrange 4 2 4 8 2" xfId="45789"/>
    <cellStyle name="AggOrange 4 2 4 9" xfId="18476"/>
    <cellStyle name="AggOrange 4 2 4 9 2" xfId="48670"/>
    <cellStyle name="AggOrange 4 3" xfId="455"/>
    <cellStyle name="AggOrange 4 3 2" xfId="456"/>
    <cellStyle name="AggOrange 4 3 2 2" xfId="1192"/>
    <cellStyle name="AggOrange 4 3 2 2 10" xfId="32033"/>
    <cellStyle name="AggOrange 4 3 2 2 2" xfId="2130"/>
    <cellStyle name="AggOrange 4 3 2 2 2 2" xfId="32343"/>
    <cellStyle name="AggOrange 4 3 2 2 3" xfId="12282"/>
    <cellStyle name="AggOrange 4 3 2 2 3 2" xfId="42476"/>
    <cellStyle name="AggOrange 4 3 2 2 4" xfId="13100"/>
    <cellStyle name="AggOrange 4 3 2 2 4 2" xfId="43294"/>
    <cellStyle name="AggOrange 4 3 2 2 5" xfId="18187"/>
    <cellStyle name="AggOrange 4 3 2 2 5 2" xfId="48381"/>
    <cellStyle name="AggOrange 4 3 2 2 6" xfId="21233"/>
    <cellStyle name="AggOrange 4 3 2 2 6 2" xfId="51427"/>
    <cellStyle name="AggOrange 4 3 2 2 7" xfId="25586"/>
    <cellStyle name="AggOrange 4 3 2 2 7 2" xfId="55773"/>
    <cellStyle name="AggOrange 4 3 2 2 8" xfId="25866"/>
    <cellStyle name="AggOrange 4 3 2 2 8 2" xfId="56053"/>
    <cellStyle name="AggOrange 4 3 2 2 9" xfId="29860"/>
    <cellStyle name="AggOrange 4 3 2 2 9 2" xfId="60047"/>
    <cellStyle name="AggOrange 4 3 2 3" xfId="1502"/>
    <cellStyle name="AggOrange 4 3 2 3 10" xfId="22714"/>
    <cellStyle name="AggOrange 4 3 2 3 10 2" xfId="52901"/>
    <cellStyle name="AggOrange 4 3 2 3 11" xfId="26407"/>
    <cellStyle name="AggOrange 4 3 2 3 11 2" xfId="56594"/>
    <cellStyle name="AggOrange 4 3 2 3 12" xfId="25463"/>
    <cellStyle name="AggOrange 4 3 2 3 12 2" xfId="55650"/>
    <cellStyle name="AggOrange 4 3 2 3 13" xfId="31452"/>
    <cellStyle name="AggOrange 4 3 2 3 2" xfId="3459"/>
    <cellStyle name="AggOrange 4 3 2 3 2 10" xfId="26662"/>
    <cellStyle name="AggOrange 4 3 2 3 2 10 2" xfId="56849"/>
    <cellStyle name="AggOrange 4 3 2 3 2 11" xfId="33664"/>
    <cellStyle name="AggOrange 4 3 2 3 2 2" xfId="6823"/>
    <cellStyle name="AggOrange 4 3 2 3 2 2 2" xfId="37017"/>
    <cellStyle name="AggOrange 4 3 2 3 2 3" xfId="8368"/>
    <cellStyle name="AggOrange 4 3 2 3 2 3 2" xfId="38562"/>
    <cellStyle name="AggOrange 4 3 2 3 2 4" xfId="12555"/>
    <cellStyle name="AggOrange 4 3 2 3 2 4 2" xfId="42749"/>
    <cellStyle name="AggOrange 4 3 2 3 2 5" xfId="14142"/>
    <cellStyle name="AggOrange 4 3 2 3 2 5 2" xfId="44336"/>
    <cellStyle name="AggOrange 4 3 2 3 2 6" xfId="16694"/>
    <cellStyle name="AggOrange 4 3 2 3 2 6 2" xfId="46888"/>
    <cellStyle name="AggOrange 4 3 2 3 2 7" xfId="19561"/>
    <cellStyle name="AggOrange 4 3 2 3 2 7 2" xfId="49755"/>
    <cellStyle name="AggOrange 4 3 2 3 2 8" xfId="23968"/>
    <cellStyle name="AggOrange 4 3 2 3 2 8 2" xfId="54155"/>
    <cellStyle name="AggOrange 4 3 2 3 2 9" xfId="21984"/>
    <cellStyle name="AggOrange 4 3 2 3 2 9 2" xfId="52171"/>
    <cellStyle name="AggOrange 4 3 2 3 3" xfId="4467"/>
    <cellStyle name="AggOrange 4 3 2 3 3 10" xfId="30283"/>
    <cellStyle name="AggOrange 4 3 2 3 3 10 2" xfId="60470"/>
    <cellStyle name="AggOrange 4 3 2 3 3 11" xfId="34666"/>
    <cellStyle name="AggOrange 4 3 2 3 3 2" xfId="7666"/>
    <cellStyle name="AggOrange 4 3 2 3 3 2 2" xfId="37860"/>
    <cellStyle name="AggOrange 4 3 2 3 3 3" xfId="9211"/>
    <cellStyle name="AggOrange 4 3 2 3 3 3 2" xfId="39405"/>
    <cellStyle name="AggOrange 4 3 2 3 3 4" xfId="11438"/>
    <cellStyle name="AggOrange 4 3 2 3 3 4 2" xfId="41632"/>
    <cellStyle name="AggOrange 4 3 2 3 3 5" xfId="14802"/>
    <cellStyle name="AggOrange 4 3 2 3 3 5 2" xfId="44996"/>
    <cellStyle name="AggOrange 4 3 2 3 3 6" xfId="17534"/>
    <cellStyle name="AggOrange 4 3 2 3 3 6 2" xfId="47728"/>
    <cellStyle name="AggOrange 4 3 2 3 3 7" xfId="20398"/>
    <cellStyle name="AggOrange 4 3 2 3 3 7 2" xfId="50592"/>
    <cellStyle name="AggOrange 4 3 2 3 3 8" xfId="24810"/>
    <cellStyle name="AggOrange 4 3 2 3 3 8 2" xfId="54997"/>
    <cellStyle name="AggOrange 4 3 2 3 3 9" xfId="27536"/>
    <cellStyle name="AggOrange 4 3 2 3 3 9 2" xfId="57723"/>
    <cellStyle name="AggOrange 4 3 2 3 4" xfId="5581"/>
    <cellStyle name="AggOrange 4 3 2 3 4 2" xfId="35777"/>
    <cellStyle name="AggOrange 4 3 2 3 5" xfId="3036"/>
    <cellStyle name="AggOrange 4 3 2 3 5 2" xfId="33241"/>
    <cellStyle name="AggOrange 4 3 2 3 6" xfId="11694"/>
    <cellStyle name="AggOrange 4 3 2 3 6 2" xfId="41888"/>
    <cellStyle name="AggOrange 4 3 2 3 7" xfId="15198"/>
    <cellStyle name="AggOrange 4 3 2 3 7 2" xfId="45392"/>
    <cellStyle name="AggOrange 4 3 2 3 8" xfId="15598"/>
    <cellStyle name="AggOrange 4 3 2 3 8 2" xfId="45792"/>
    <cellStyle name="AggOrange 4 3 2 3 9" xfId="18479"/>
    <cellStyle name="AggOrange 4 3 2 3 9 2" xfId="48673"/>
    <cellStyle name="AggOrange 4 3 3" xfId="1191"/>
    <cellStyle name="AggOrange 4 3 3 10" xfId="32032"/>
    <cellStyle name="AggOrange 4 3 3 2" xfId="2131"/>
    <cellStyle name="AggOrange 4 3 3 2 2" xfId="32344"/>
    <cellStyle name="AggOrange 4 3 3 3" xfId="10075"/>
    <cellStyle name="AggOrange 4 3 3 3 2" xfId="40269"/>
    <cellStyle name="AggOrange 4 3 3 4" xfId="13547"/>
    <cellStyle name="AggOrange 4 3 3 4 2" xfId="43741"/>
    <cellStyle name="AggOrange 4 3 3 5" xfId="18186"/>
    <cellStyle name="AggOrange 4 3 3 5 2" xfId="48380"/>
    <cellStyle name="AggOrange 4 3 3 6" xfId="21232"/>
    <cellStyle name="AggOrange 4 3 3 6 2" xfId="51426"/>
    <cellStyle name="AggOrange 4 3 3 7" xfId="25585"/>
    <cellStyle name="AggOrange 4 3 3 7 2" xfId="55772"/>
    <cellStyle name="AggOrange 4 3 3 8" xfId="21868"/>
    <cellStyle name="AggOrange 4 3 3 8 2" xfId="52055"/>
    <cellStyle name="AggOrange 4 3 3 9" xfId="30320"/>
    <cellStyle name="AggOrange 4 3 3 9 2" xfId="60507"/>
    <cellStyle name="AggOrange 4 3 4" xfId="1501"/>
    <cellStyle name="AggOrange 4 3 4 10" xfId="22713"/>
    <cellStyle name="AggOrange 4 3 4 10 2" xfId="52900"/>
    <cellStyle name="AggOrange 4 3 4 11" xfId="22427"/>
    <cellStyle name="AggOrange 4 3 4 11 2" xfId="52614"/>
    <cellStyle name="AggOrange 4 3 4 12" xfId="27919"/>
    <cellStyle name="AggOrange 4 3 4 12 2" xfId="58106"/>
    <cellStyle name="AggOrange 4 3 4 13" xfId="31451"/>
    <cellStyle name="AggOrange 4 3 4 2" xfId="3458"/>
    <cellStyle name="AggOrange 4 3 4 2 10" xfId="25726"/>
    <cellStyle name="AggOrange 4 3 4 2 10 2" xfId="55913"/>
    <cellStyle name="AggOrange 4 3 4 2 11" xfId="33663"/>
    <cellStyle name="AggOrange 4 3 4 2 2" xfId="6822"/>
    <cellStyle name="AggOrange 4 3 4 2 2 2" xfId="37016"/>
    <cellStyle name="AggOrange 4 3 4 2 3" xfId="8367"/>
    <cellStyle name="AggOrange 4 3 4 2 3 2" xfId="38561"/>
    <cellStyle name="AggOrange 4 3 4 2 4" xfId="10608"/>
    <cellStyle name="AggOrange 4 3 4 2 4 2" xfId="40802"/>
    <cellStyle name="AggOrange 4 3 4 2 5" xfId="13044"/>
    <cellStyle name="AggOrange 4 3 4 2 5 2" xfId="43238"/>
    <cellStyle name="AggOrange 4 3 4 2 6" xfId="16693"/>
    <cellStyle name="AggOrange 4 3 4 2 6 2" xfId="46887"/>
    <cellStyle name="AggOrange 4 3 4 2 7" xfId="19560"/>
    <cellStyle name="AggOrange 4 3 4 2 7 2" xfId="49754"/>
    <cellStyle name="AggOrange 4 3 4 2 8" xfId="23967"/>
    <cellStyle name="AggOrange 4 3 4 2 8 2" xfId="54154"/>
    <cellStyle name="AggOrange 4 3 4 2 9" xfId="27255"/>
    <cellStyle name="AggOrange 4 3 4 2 9 2" xfId="57442"/>
    <cellStyle name="AggOrange 4 3 4 3" xfId="4466"/>
    <cellStyle name="AggOrange 4 3 4 3 10" xfId="29310"/>
    <cellStyle name="AggOrange 4 3 4 3 10 2" xfId="59497"/>
    <cellStyle name="AggOrange 4 3 4 3 11" xfId="34665"/>
    <cellStyle name="AggOrange 4 3 4 3 2" xfId="7665"/>
    <cellStyle name="AggOrange 4 3 4 3 2 2" xfId="37859"/>
    <cellStyle name="AggOrange 4 3 4 3 3" xfId="9210"/>
    <cellStyle name="AggOrange 4 3 4 3 3 2" xfId="39404"/>
    <cellStyle name="AggOrange 4 3 4 3 4" xfId="11341"/>
    <cellStyle name="AggOrange 4 3 4 3 4 2" xfId="41535"/>
    <cellStyle name="AggOrange 4 3 4 3 5" xfId="14496"/>
    <cellStyle name="AggOrange 4 3 4 3 5 2" xfId="44690"/>
    <cellStyle name="AggOrange 4 3 4 3 6" xfId="17533"/>
    <cellStyle name="AggOrange 4 3 4 3 6 2" xfId="47727"/>
    <cellStyle name="AggOrange 4 3 4 3 7" xfId="20397"/>
    <cellStyle name="AggOrange 4 3 4 3 7 2" xfId="50591"/>
    <cellStyle name="AggOrange 4 3 4 3 8" xfId="24809"/>
    <cellStyle name="AggOrange 4 3 4 3 8 2" xfId="54996"/>
    <cellStyle name="AggOrange 4 3 4 3 9" xfId="27683"/>
    <cellStyle name="AggOrange 4 3 4 3 9 2" xfId="57870"/>
    <cellStyle name="AggOrange 4 3 4 4" xfId="5580"/>
    <cellStyle name="AggOrange 4 3 4 4 2" xfId="35776"/>
    <cellStyle name="AggOrange 4 3 4 5" xfId="4090"/>
    <cellStyle name="AggOrange 4 3 4 5 2" xfId="34289"/>
    <cellStyle name="AggOrange 4 3 4 6" xfId="12364"/>
    <cellStyle name="AggOrange 4 3 4 6 2" xfId="42558"/>
    <cellStyle name="AggOrange 4 3 4 7" xfId="8253"/>
    <cellStyle name="AggOrange 4 3 4 7 2" xfId="38447"/>
    <cellStyle name="AggOrange 4 3 4 8" xfId="15597"/>
    <cellStyle name="AggOrange 4 3 4 8 2" xfId="45791"/>
    <cellStyle name="AggOrange 4 3 4 9" xfId="18478"/>
    <cellStyle name="AggOrange 4 3 4 9 2" xfId="48672"/>
    <cellStyle name="AggOrange 4 4" xfId="457"/>
    <cellStyle name="AggOrange 4 4 2" xfId="458"/>
    <cellStyle name="AggOrange 4 4 2 2" xfId="1194"/>
    <cellStyle name="AggOrange 4 4 2 2 10" xfId="32035"/>
    <cellStyle name="AggOrange 4 4 2 2 2" xfId="4052"/>
    <cellStyle name="AggOrange 4 4 2 2 2 2" xfId="34251"/>
    <cellStyle name="AggOrange 4 4 2 2 3" xfId="10527"/>
    <cellStyle name="AggOrange 4 4 2 2 3 2" xfId="40721"/>
    <cellStyle name="AggOrange 4 4 2 2 4" xfId="6331"/>
    <cellStyle name="AggOrange 4 4 2 2 4 2" xfId="36525"/>
    <cellStyle name="AggOrange 4 4 2 2 5" xfId="18189"/>
    <cellStyle name="AggOrange 4 4 2 2 5 2" xfId="48383"/>
    <cellStyle name="AggOrange 4 4 2 2 6" xfId="21235"/>
    <cellStyle name="AggOrange 4 4 2 2 6 2" xfId="51429"/>
    <cellStyle name="AggOrange 4 4 2 2 7" xfId="25588"/>
    <cellStyle name="AggOrange 4 4 2 2 7 2" xfId="55775"/>
    <cellStyle name="AggOrange 4 4 2 2 8" xfId="22596"/>
    <cellStyle name="AggOrange 4 4 2 2 8 2" xfId="52783"/>
    <cellStyle name="AggOrange 4 4 2 2 9" xfId="29798"/>
    <cellStyle name="AggOrange 4 4 2 2 9 2" xfId="59985"/>
    <cellStyle name="AggOrange 4 4 2 3" xfId="1504"/>
    <cellStyle name="AggOrange 4 4 2 3 10" xfId="22716"/>
    <cellStyle name="AggOrange 4 4 2 3 10 2" xfId="52903"/>
    <cellStyle name="AggOrange 4 4 2 3 11" xfId="26457"/>
    <cellStyle name="AggOrange 4 4 2 3 11 2" xfId="56644"/>
    <cellStyle name="AggOrange 4 4 2 3 12" xfId="29380"/>
    <cellStyle name="AggOrange 4 4 2 3 12 2" xfId="59567"/>
    <cellStyle name="AggOrange 4 4 2 3 13" xfId="31454"/>
    <cellStyle name="AggOrange 4 4 2 3 2" xfId="3461"/>
    <cellStyle name="AggOrange 4 4 2 3 2 10" xfId="28926"/>
    <cellStyle name="AggOrange 4 4 2 3 2 10 2" xfId="59113"/>
    <cellStyle name="AggOrange 4 4 2 3 2 11" xfId="33666"/>
    <cellStyle name="AggOrange 4 4 2 3 2 2" xfId="6825"/>
    <cellStyle name="AggOrange 4 4 2 3 2 2 2" xfId="37019"/>
    <cellStyle name="AggOrange 4 4 2 3 2 3" xfId="8370"/>
    <cellStyle name="AggOrange 4 4 2 3 2 3 2" xfId="38564"/>
    <cellStyle name="AggOrange 4 4 2 3 2 4" xfId="12446"/>
    <cellStyle name="AggOrange 4 4 2 3 2 4 2" xfId="42640"/>
    <cellStyle name="AggOrange 4 4 2 3 2 5" xfId="14556"/>
    <cellStyle name="AggOrange 4 4 2 3 2 5 2" xfId="44750"/>
    <cellStyle name="AggOrange 4 4 2 3 2 6" xfId="16696"/>
    <cellStyle name="AggOrange 4 4 2 3 2 6 2" xfId="46890"/>
    <cellStyle name="AggOrange 4 4 2 3 2 7" xfId="19563"/>
    <cellStyle name="AggOrange 4 4 2 3 2 7 2" xfId="49757"/>
    <cellStyle name="AggOrange 4 4 2 3 2 8" xfId="23970"/>
    <cellStyle name="AggOrange 4 4 2 3 2 8 2" xfId="54157"/>
    <cellStyle name="AggOrange 4 4 2 3 2 9" xfId="26874"/>
    <cellStyle name="AggOrange 4 4 2 3 2 9 2" xfId="57061"/>
    <cellStyle name="AggOrange 4 4 2 3 3" xfId="4469"/>
    <cellStyle name="AggOrange 4 4 2 3 3 10" xfId="28880"/>
    <cellStyle name="AggOrange 4 4 2 3 3 10 2" xfId="59067"/>
    <cellStyle name="AggOrange 4 4 2 3 3 11" xfId="34668"/>
    <cellStyle name="AggOrange 4 4 2 3 3 2" xfId="7668"/>
    <cellStyle name="AggOrange 4 4 2 3 3 2 2" xfId="37862"/>
    <cellStyle name="AggOrange 4 4 2 3 3 3" xfId="9213"/>
    <cellStyle name="AggOrange 4 4 2 3 3 3 2" xfId="39407"/>
    <cellStyle name="AggOrange 4 4 2 3 3 4" xfId="12442"/>
    <cellStyle name="AggOrange 4 4 2 3 3 4 2" xfId="42636"/>
    <cellStyle name="AggOrange 4 4 2 3 3 5" xfId="14572"/>
    <cellStyle name="AggOrange 4 4 2 3 3 5 2" xfId="44766"/>
    <cellStyle name="AggOrange 4 4 2 3 3 6" xfId="17536"/>
    <cellStyle name="AggOrange 4 4 2 3 3 6 2" xfId="47730"/>
    <cellStyle name="AggOrange 4 4 2 3 3 7" xfId="20400"/>
    <cellStyle name="AggOrange 4 4 2 3 3 7 2" xfId="50594"/>
    <cellStyle name="AggOrange 4 4 2 3 3 8" xfId="24812"/>
    <cellStyle name="AggOrange 4 4 2 3 3 8 2" xfId="54999"/>
    <cellStyle name="AggOrange 4 4 2 3 3 9" xfId="26951"/>
    <cellStyle name="AggOrange 4 4 2 3 3 9 2" xfId="57138"/>
    <cellStyle name="AggOrange 4 4 2 3 4" xfId="5583"/>
    <cellStyle name="AggOrange 4 4 2 3 4 2" xfId="35779"/>
    <cellStyle name="AggOrange 4 4 2 3 5" xfId="5663"/>
    <cellStyle name="AggOrange 4 4 2 3 5 2" xfId="35859"/>
    <cellStyle name="AggOrange 4 4 2 3 6" xfId="10003"/>
    <cellStyle name="AggOrange 4 4 2 3 6 2" xfId="40197"/>
    <cellStyle name="AggOrange 4 4 2 3 7" xfId="14985"/>
    <cellStyle name="AggOrange 4 4 2 3 7 2" xfId="45179"/>
    <cellStyle name="AggOrange 4 4 2 3 8" xfId="15600"/>
    <cellStyle name="AggOrange 4 4 2 3 8 2" xfId="45794"/>
    <cellStyle name="AggOrange 4 4 2 3 9" xfId="18481"/>
    <cellStyle name="AggOrange 4 4 2 3 9 2" xfId="48675"/>
    <cellStyle name="AggOrange 4 4 3" xfId="1193"/>
    <cellStyle name="AggOrange 4 4 3 10" xfId="32034"/>
    <cellStyle name="AggOrange 4 4 3 2" xfId="3078"/>
    <cellStyle name="AggOrange 4 4 3 2 2" xfId="33283"/>
    <cellStyle name="AggOrange 4 4 3 3" xfId="10424"/>
    <cellStyle name="AggOrange 4 4 3 3 2" xfId="40618"/>
    <cellStyle name="AggOrange 4 4 3 4" xfId="12711"/>
    <cellStyle name="AggOrange 4 4 3 4 2" xfId="42905"/>
    <cellStyle name="AggOrange 4 4 3 5" xfId="18188"/>
    <cellStyle name="AggOrange 4 4 3 5 2" xfId="48382"/>
    <cellStyle name="AggOrange 4 4 3 6" xfId="21234"/>
    <cellStyle name="AggOrange 4 4 3 6 2" xfId="51428"/>
    <cellStyle name="AggOrange 4 4 3 7" xfId="25587"/>
    <cellStyle name="AggOrange 4 4 3 7 2" xfId="55774"/>
    <cellStyle name="AggOrange 4 4 3 8" xfId="27980"/>
    <cellStyle name="AggOrange 4 4 3 8 2" xfId="58167"/>
    <cellStyle name="AggOrange 4 4 3 9" xfId="21429"/>
    <cellStyle name="AggOrange 4 4 3 9 2" xfId="51616"/>
    <cellStyle name="AggOrange 4 4 4" xfId="1503"/>
    <cellStyle name="AggOrange 4 4 4 10" xfId="22715"/>
    <cellStyle name="AggOrange 4 4 4 10 2" xfId="52902"/>
    <cellStyle name="AggOrange 4 4 4 11" xfId="28270"/>
    <cellStyle name="AggOrange 4 4 4 11 2" xfId="58457"/>
    <cellStyle name="AggOrange 4 4 4 12" xfId="30176"/>
    <cellStyle name="AggOrange 4 4 4 12 2" xfId="60363"/>
    <cellStyle name="AggOrange 4 4 4 13" xfId="31453"/>
    <cellStyle name="AggOrange 4 4 4 2" xfId="3460"/>
    <cellStyle name="AggOrange 4 4 4 2 10" xfId="29360"/>
    <cellStyle name="AggOrange 4 4 4 2 10 2" xfId="59547"/>
    <cellStyle name="AggOrange 4 4 4 2 11" xfId="33665"/>
    <cellStyle name="AggOrange 4 4 4 2 2" xfId="6824"/>
    <cellStyle name="AggOrange 4 4 4 2 2 2" xfId="37018"/>
    <cellStyle name="AggOrange 4 4 4 2 3" xfId="8369"/>
    <cellStyle name="AggOrange 4 4 4 2 3 2" xfId="38563"/>
    <cellStyle name="AggOrange 4 4 4 2 4" xfId="11867"/>
    <cellStyle name="AggOrange 4 4 4 2 4 2" xfId="42061"/>
    <cellStyle name="AggOrange 4 4 4 2 5" xfId="13357"/>
    <cellStyle name="AggOrange 4 4 4 2 5 2" xfId="43551"/>
    <cellStyle name="AggOrange 4 4 4 2 6" xfId="16695"/>
    <cellStyle name="AggOrange 4 4 4 2 6 2" xfId="46889"/>
    <cellStyle name="AggOrange 4 4 4 2 7" xfId="19562"/>
    <cellStyle name="AggOrange 4 4 4 2 7 2" xfId="49756"/>
    <cellStyle name="AggOrange 4 4 4 2 8" xfId="23969"/>
    <cellStyle name="AggOrange 4 4 4 2 8 2" xfId="54156"/>
    <cellStyle name="AggOrange 4 4 4 2 9" xfId="27364"/>
    <cellStyle name="AggOrange 4 4 4 2 9 2" xfId="57551"/>
    <cellStyle name="AggOrange 4 4 4 3" xfId="4468"/>
    <cellStyle name="AggOrange 4 4 4 3 10" xfId="30513"/>
    <cellStyle name="AggOrange 4 4 4 3 10 2" xfId="60700"/>
    <cellStyle name="AggOrange 4 4 4 3 11" xfId="34667"/>
    <cellStyle name="AggOrange 4 4 4 3 2" xfId="7667"/>
    <cellStyle name="AggOrange 4 4 4 3 2 2" xfId="37861"/>
    <cellStyle name="AggOrange 4 4 4 3 3" xfId="9212"/>
    <cellStyle name="AggOrange 4 4 4 3 3 2" xfId="39406"/>
    <cellStyle name="AggOrange 4 4 4 3 4" xfId="10873"/>
    <cellStyle name="AggOrange 4 4 4 3 4 2" xfId="41067"/>
    <cellStyle name="AggOrange 4 4 4 3 5" xfId="14133"/>
    <cellStyle name="AggOrange 4 4 4 3 5 2" xfId="44327"/>
    <cellStyle name="AggOrange 4 4 4 3 6" xfId="17535"/>
    <cellStyle name="AggOrange 4 4 4 3 6 2" xfId="47729"/>
    <cellStyle name="AggOrange 4 4 4 3 7" xfId="20399"/>
    <cellStyle name="AggOrange 4 4 4 3 7 2" xfId="50593"/>
    <cellStyle name="AggOrange 4 4 4 3 8" xfId="24811"/>
    <cellStyle name="AggOrange 4 4 4 3 8 2" xfId="54998"/>
    <cellStyle name="AggOrange 4 4 4 3 9" xfId="25803"/>
    <cellStyle name="AggOrange 4 4 4 3 9 2" xfId="55990"/>
    <cellStyle name="AggOrange 4 4 4 4" xfId="5582"/>
    <cellStyle name="AggOrange 4 4 4 4 2" xfId="35778"/>
    <cellStyle name="AggOrange 4 4 4 5" xfId="7749"/>
    <cellStyle name="AggOrange 4 4 4 5 2" xfId="37943"/>
    <cellStyle name="AggOrange 4 4 4 6" xfId="2339"/>
    <cellStyle name="AggOrange 4 4 4 6 2" xfId="32546"/>
    <cellStyle name="AggOrange 4 4 4 7" xfId="15110"/>
    <cellStyle name="AggOrange 4 4 4 7 2" xfId="45304"/>
    <cellStyle name="AggOrange 4 4 4 8" xfId="15599"/>
    <cellStyle name="AggOrange 4 4 4 8 2" xfId="45793"/>
    <cellStyle name="AggOrange 4 4 4 9" xfId="18480"/>
    <cellStyle name="AggOrange 4 4 4 9 2" xfId="48674"/>
    <cellStyle name="AggOrange 4 5" xfId="1188"/>
    <cellStyle name="AggOrange 4 5 10" xfId="32029"/>
    <cellStyle name="AggOrange 4 5 2" xfId="7593"/>
    <cellStyle name="AggOrange 4 5 2 2" xfId="37787"/>
    <cellStyle name="AggOrange 4 5 3" xfId="10359"/>
    <cellStyle name="AggOrange 4 5 3 2" xfId="40553"/>
    <cellStyle name="AggOrange 4 5 4" xfId="14126"/>
    <cellStyle name="AggOrange 4 5 4 2" xfId="44320"/>
    <cellStyle name="AggOrange 4 5 5" xfId="18183"/>
    <cellStyle name="AggOrange 4 5 5 2" xfId="48377"/>
    <cellStyle name="AggOrange 4 5 6" xfId="21229"/>
    <cellStyle name="AggOrange 4 5 6 2" xfId="51423"/>
    <cellStyle name="AggOrange 4 5 7" xfId="25582"/>
    <cellStyle name="AggOrange 4 5 7 2" xfId="55769"/>
    <cellStyle name="AggOrange 4 5 8" xfId="25665"/>
    <cellStyle name="AggOrange 4 5 8 2" xfId="55852"/>
    <cellStyle name="AggOrange 4 5 9" xfId="30324"/>
    <cellStyle name="AggOrange 4 5 9 2" xfId="60511"/>
    <cellStyle name="AggOrange 4 6" xfId="1498"/>
    <cellStyle name="AggOrange 4 6 10" xfId="22710"/>
    <cellStyle name="AggOrange 4 6 10 2" xfId="52897"/>
    <cellStyle name="AggOrange 4 6 11" xfId="27006"/>
    <cellStyle name="AggOrange 4 6 11 2" xfId="57193"/>
    <cellStyle name="AggOrange 4 6 12" xfId="29307"/>
    <cellStyle name="AggOrange 4 6 12 2" xfId="59494"/>
    <cellStyle name="AggOrange 4 6 13" xfId="31448"/>
    <cellStyle name="AggOrange 4 6 2" xfId="3455"/>
    <cellStyle name="AggOrange 4 6 2 10" xfId="29034"/>
    <cellStyle name="AggOrange 4 6 2 10 2" xfId="59221"/>
    <cellStyle name="AggOrange 4 6 2 11" xfId="33660"/>
    <cellStyle name="AggOrange 4 6 2 2" xfId="6819"/>
    <cellStyle name="AggOrange 4 6 2 2 2" xfId="37013"/>
    <cellStyle name="AggOrange 4 6 2 3" xfId="8364"/>
    <cellStyle name="AggOrange 4 6 2 3 2" xfId="38558"/>
    <cellStyle name="AggOrange 4 6 2 4" xfId="12362"/>
    <cellStyle name="AggOrange 4 6 2 4 2" xfId="42556"/>
    <cellStyle name="AggOrange 4 6 2 5" xfId="14143"/>
    <cellStyle name="AggOrange 4 6 2 5 2" xfId="44337"/>
    <cellStyle name="AggOrange 4 6 2 6" xfId="16690"/>
    <cellStyle name="AggOrange 4 6 2 6 2" xfId="46884"/>
    <cellStyle name="AggOrange 4 6 2 7" xfId="19557"/>
    <cellStyle name="AggOrange 4 6 2 7 2" xfId="49751"/>
    <cellStyle name="AggOrange 4 6 2 8" xfId="23964"/>
    <cellStyle name="AggOrange 4 6 2 8 2" xfId="54151"/>
    <cellStyle name="AggOrange 4 6 2 9" xfId="21665"/>
    <cellStyle name="AggOrange 4 6 2 9 2" xfId="51852"/>
    <cellStyle name="AggOrange 4 6 3" xfId="4463"/>
    <cellStyle name="AggOrange 4 6 3 10" xfId="29121"/>
    <cellStyle name="AggOrange 4 6 3 10 2" xfId="59308"/>
    <cellStyle name="AggOrange 4 6 3 11" xfId="34662"/>
    <cellStyle name="AggOrange 4 6 3 2" xfId="7662"/>
    <cellStyle name="AggOrange 4 6 3 2 2" xfId="37856"/>
    <cellStyle name="AggOrange 4 6 3 3" xfId="9207"/>
    <cellStyle name="AggOrange 4 6 3 3 2" xfId="39401"/>
    <cellStyle name="AggOrange 4 6 3 4" xfId="10905"/>
    <cellStyle name="AggOrange 4 6 3 4 2" xfId="41099"/>
    <cellStyle name="AggOrange 4 6 3 5" xfId="11594"/>
    <cellStyle name="AggOrange 4 6 3 5 2" xfId="41788"/>
    <cellStyle name="AggOrange 4 6 3 6" xfId="17530"/>
    <cellStyle name="AggOrange 4 6 3 6 2" xfId="47724"/>
    <cellStyle name="AggOrange 4 6 3 7" xfId="20394"/>
    <cellStyle name="AggOrange 4 6 3 7 2" xfId="50588"/>
    <cellStyle name="AggOrange 4 6 3 8" xfId="24806"/>
    <cellStyle name="AggOrange 4 6 3 8 2" xfId="54993"/>
    <cellStyle name="AggOrange 4 6 3 9" xfId="25775"/>
    <cellStyle name="AggOrange 4 6 3 9 2" xfId="55962"/>
    <cellStyle name="AggOrange 4 6 4" xfId="5577"/>
    <cellStyle name="AggOrange 4 6 4 2" xfId="35773"/>
    <cellStyle name="AggOrange 4 6 5" xfId="7918"/>
    <cellStyle name="AggOrange 4 6 5 2" xfId="38112"/>
    <cellStyle name="AggOrange 4 6 6" xfId="2447"/>
    <cellStyle name="AggOrange 4 6 6 2" xfId="32652"/>
    <cellStyle name="AggOrange 4 6 7" xfId="13740"/>
    <cellStyle name="AggOrange 4 6 7 2" xfId="43934"/>
    <cellStyle name="AggOrange 4 6 8" xfId="15594"/>
    <cellStyle name="AggOrange 4 6 8 2" xfId="45788"/>
    <cellStyle name="AggOrange 4 6 9" xfId="18475"/>
    <cellStyle name="AggOrange 4 6 9 2" xfId="48669"/>
    <cellStyle name="AggOrange 5" xfId="459"/>
    <cellStyle name="AggOrange 5 2" xfId="1195"/>
    <cellStyle name="AggOrange 5 2 10" xfId="32036"/>
    <cellStyle name="AggOrange 5 2 2" xfId="5111"/>
    <cellStyle name="AggOrange 5 2 2 2" xfId="35310"/>
    <cellStyle name="AggOrange 5 2 3" xfId="10098"/>
    <cellStyle name="AggOrange 5 2 3 2" xfId="40292"/>
    <cellStyle name="AggOrange 5 2 4" xfId="14645"/>
    <cellStyle name="AggOrange 5 2 4 2" xfId="44839"/>
    <cellStyle name="AggOrange 5 2 5" xfId="18190"/>
    <cellStyle name="AggOrange 5 2 5 2" xfId="48384"/>
    <cellStyle name="AggOrange 5 2 6" xfId="21236"/>
    <cellStyle name="AggOrange 5 2 6 2" xfId="51430"/>
    <cellStyle name="AggOrange 5 2 7" xfId="25589"/>
    <cellStyle name="AggOrange 5 2 7 2" xfId="55776"/>
    <cellStyle name="AggOrange 5 2 8" xfId="27027"/>
    <cellStyle name="AggOrange 5 2 8 2" xfId="57214"/>
    <cellStyle name="AggOrange 5 2 9" xfId="26429"/>
    <cellStyle name="AggOrange 5 2 9 2" xfId="56616"/>
    <cellStyle name="AggOrange 5 3" xfId="1505"/>
    <cellStyle name="AggOrange 5 3 10" xfId="22717"/>
    <cellStyle name="AggOrange 5 3 10 2" xfId="52904"/>
    <cellStyle name="AggOrange 5 3 11" xfId="27642"/>
    <cellStyle name="AggOrange 5 3 11 2" xfId="57829"/>
    <cellStyle name="AggOrange 5 3 12" xfId="27701"/>
    <cellStyle name="AggOrange 5 3 12 2" xfId="57888"/>
    <cellStyle name="AggOrange 5 3 13" xfId="31455"/>
    <cellStyle name="AggOrange 5 3 2" xfId="3462"/>
    <cellStyle name="AggOrange 5 3 2 10" xfId="30383"/>
    <cellStyle name="AggOrange 5 3 2 10 2" xfId="60570"/>
    <cellStyle name="AggOrange 5 3 2 11" xfId="33667"/>
    <cellStyle name="AggOrange 5 3 2 2" xfId="6826"/>
    <cellStyle name="AggOrange 5 3 2 2 2" xfId="37020"/>
    <cellStyle name="AggOrange 5 3 2 3" xfId="8371"/>
    <cellStyle name="AggOrange 5 3 2 3 2" xfId="38565"/>
    <cellStyle name="AggOrange 5 3 2 4" xfId="9970"/>
    <cellStyle name="AggOrange 5 3 2 4 2" xfId="40164"/>
    <cellStyle name="AggOrange 5 3 2 5" xfId="2157"/>
    <cellStyle name="AggOrange 5 3 2 5 2" xfId="32369"/>
    <cellStyle name="AggOrange 5 3 2 6" xfId="16697"/>
    <cellStyle name="AggOrange 5 3 2 6 2" xfId="46891"/>
    <cellStyle name="AggOrange 5 3 2 7" xfId="19564"/>
    <cellStyle name="AggOrange 5 3 2 7 2" xfId="49758"/>
    <cellStyle name="AggOrange 5 3 2 8" xfId="23971"/>
    <cellStyle name="AggOrange 5 3 2 8 2" xfId="54158"/>
    <cellStyle name="AggOrange 5 3 2 9" xfId="27804"/>
    <cellStyle name="AggOrange 5 3 2 9 2" xfId="57991"/>
    <cellStyle name="AggOrange 5 3 3" xfId="4470"/>
    <cellStyle name="AggOrange 5 3 3 10" xfId="29644"/>
    <cellStyle name="AggOrange 5 3 3 10 2" xfId="59831"/>
    <cellStyle name="AggOrange 5 3 3 11" xfId="34669"/>
    <cellStyle name="AggOrange 5 3 3 2" xfId="7669"/>
    <cellStyle name="AggOrange 5 3 3 2 2" xfId="37863"/>
    <cellStyle name="AggOrange 5 3 3 3" xfId="9214"/>
    <cellStyle name="AggOrange 5 3 3 3 2" xfId="39408"/>
    <cellStyle name="AggOrange 5 3 3 4" xfId="3135"/>
    <cellStyle name="AggOrange 5 3 3 4 2" xfId="33340"/>
    <cellStyle name="AggOrange 5 3 3 5" xfId="14811"/>
    <cellStyle name="AggOrange 5 3 3 5 2" xfId="45005"/>
    <cellStyle name="AggOrange 5 3 3 6" xfId="17537"/>
    <cellStyle name="AggOrange 5 3 3 6 2" xfId="47731"/>
    <cellStyle name="AggOrange 5 3 3 7" xfId="20401"/>
    <cellStyle name="AggOrange 5 3 3 7 2" xfId="50595"/>
    <cellStyle name="AggOrange 5 3 3 8" xfId="24813"/>
    <cellStyle name="AggOrange 5 3 3 8 2" xfId="55000"/>
    <cellStyle name="AggOrange 5 3 3 9" xfId="27727"/>
    <cellStyle name="AggOrange 5 3 3 9 2" xfId="57914"/>
    <cellStyle name="AggOrange 5 3 4" xfId="5584"/>
    <cellStyle name="AggOrange 5 3 4 2" xfId="35780"/>
    <cellStyle name="AggOrange 5 3 5" xfId="8071"/>
    <cellStyle name="AggOrange 5 3 5 2" xfId="38265"/>
    <cellStyle name="AggOrange 5 3 6" xfId="5157"/>
    <cellStyle name="AggOrange 5 3 6 2" xfId="35356"/>
    <cellStyle name="AggOrange 5 3 7" xfId="14477"/>
    <cellStyle name="AggOrange 5 3 7 2" xfId="44671"/>
    <cellStyle name="AggOrange 5 3 8" xfId="15601"/>
    <cellStyle name="AggOrange 5 3 8 2" xfId="45795"/>
    <cellStyle name="AggOrange 5 3 9" xfId="18482"/>
    <cellStyle name="AggOrange 5 3 9 2" xfId="48676"/>
    <cellStyle name="AggOrange 6" xfId="1171"/>
    <cellStyle name="AggOrange 6 10" xfId="32012"/>
    <cellStyle name="AggOrange 6 2" xfId="6121"/>
    <cellStyle name="AggOrange 6 2 2" xfId="36315"/>
    <cellStyle name="AggOrange 6 3" xfId="7324"/>
    <cellStyle name="AggOrange 6 3 2" xfId="37518"/>
    <cellStyle name="AggOrange 6 4" xfId="14317"/>
    <cellStyle name="AggOrange 6 4 2" xfId="44511"/>
    <cellStyle name="AggOrange 6 5" xfId="18166"/>
    <cellStyle name="AggOrange 6 5 2" xfId="48360"/>
    <cellStyle name="AggOrange 6 6" xfId="21212"/>
    <cellStyle name="AggOrange 6 6 2" xfId="51406"/>
    <cellStyle name="AggOrange 6 7" xfId="25565"/>
    <cellStyle name="AggOrange 6 7 2" xfId="55752"/>
    <cellStyle name="AggOrange 6 8" xfId="28008"/>
    <cellStyle name="AggOrange 6 8 2" xfId="58195"/>
    <cellStyle name="AggOrange 6 9" xfId="27089"/>
    <cellStyle name="AggOrange 6 9 2" xfId="57276"/>
    <cellStyle name="AggOrange 7" xfId="1481"/>
    <cellStyle name="AggOrange 7 10" xfId="22693"/>
    <cellStyle name="AggOrange 7 10 2" xfId="52880"/>
    <cellStyle name="AggOrange 7 11" xfId="22244"/>
    <cellStyle name="AggOrange 7 11 2" xfId="52431"/>
    <cellStyle name="AggOrange 7 12" xfId="30046"/>
    <cellStyle name="AggOrange 7 12 2" xfId="60233"/>
    <cellStyle name="AggOrange 7 13" xfId="31431"/>
    <cellStyle name="AggOrange 7 2" xfId="3438"/>
    <cellStyle name="AggOrange 7 2 10" xfId="29068"/>
    <cellStyle name="AggOrange 7 2 10 2" xfId="59255"/>
    <cellStyle name="AggOrange 7 2 11" xfId="33643"/>
    <cellStyle name="AggOrange 7 2 2" xfId="6802"/>
    <cellStyle name="AggOrange 7 2 2 2" xfId="36996"/>
    <cellStyle name="AggOrange 7 2 3" xfId="8347"/>
    <cellStyle name="AggOrange 7 2 3 2" xfId="38541"/>
    <cellStyle name="AggOrange 7 2 4" xfId="9891"/>
    <cellStyle name="AggOrange 7 2 4 2" xfId="40085"/>
    <cellStyle name="AggOrange 7 2 5" xfId="9986"/>
    <cellStyle name="AggOrange 7 2 5 2" xfId="40180"/>
    <cellStyle name="AggOrange 7 2 6" xfId="16673"/>
    <cellStyle name="AggOrange 7 2 6 2" xfId="46867"/>
    <cellStyle name="AggOrange 7 2 7" xfId="19540"/>
    <cellStyle name="AggOrange 7 2 7 2" xfId="49734"/>
    <cellStyle name="AggOrange 7 2 8" xfId="23947"/>
    <cellStyle name="AggOrange 7 2 8 2" xfId="54134"/>
    <cellStyle name="AggOrange 7 2 9" xfId="26114"/>
    <cellStyle name="AggOrange 7 2 9 2" xfId="56301"/>
    <cellStyle name="AggOrange 7 3" xfId="4446"/>
    <cellStyle name="AggOrange 7 3 10" xfId="28934"/>
    <cellStyle name="AggOrange 7 3 10 2" xfId="59121"/>
    <cellStyle name="AggOrange 7 3 11" xfId="34645"/>
    <cellStyle name="AggOrange 7 3 2" xfId="7645"/>
    <cellStyle name="AggOrange 7 3 2 2" xfId="37839"/>
    <cellStyle name="AggOrange 7 3 3" xfId="9190"/>
    <cellStyle name="AggOrange 7 3 3 2" xfId="39384"/>
    <cellStyle name="AggOrange 7 3 4" xfId="10218"/>
    <cellStyle name="AggOrange 7 3 4 2" xfId="40412"/>
    <cellStyle name="AggOrange 7 3 5" xfId="15231"/>
    <cellStyle name="AggOrange 7 3 5 2" xfId="45425"/>
    <cellStyle name="AggOrange 7 3 6" xfId="17513"/>
    <cellStyle name="AggOrange 7 3 6 2" xfId="47707"/>
    <cellStyle name="AggOrange 7 3 7" xfId="20377"/>
    <cellStyle name="AggOrange 7 3 7 2" xfId="50571"/>
    <cellStyle name="AggOrange 7 3 8" xfId="24789"/>
    <cellStyle name="AggOrange 7 3 8 2" xfId="54976"/>
    <cellStyle name="AggOrange 7 3 9" xfId="27532"/>
    <cellStyle name="AggOrange 7 3 9 2" xfId="57719"/>
    <cellStyle name="AggOrange 7 4" xfId="5560"/>
    <cellStyle name="AggOrange 7 4 2" xfId="35756"/>
    <cellStyle name="AggOrange 7 5" xfId="8075"/>
    <cellStyle name="AggOrange 7 5 2" xfId="38269"/>
    <cellStyle name="AggOrange 7 6" xfId="12669"/>
    <cellStyle name="AggOrange 7 6 2" xfId="42863"/>
    <cellStyle name="AggOrange 7 7" xfId="12817"/>
    <cellStyle name="AggOrange 7 7 2" xfId="43011"/>
    <cellStyle name="AggOrange 7 8" xfId="15577"/>
    <cellStyle name="AggOrange 7 8 2" xfId="45771"/>
    <cellStyle name="AggOrange 7 9" xfId="18458"/>
    <cellStyle name="AggOrange 7 9 2" xfId="48652"/>
    <cellStyle name="AggOrange_B_border" xfId="80"/>
    <cellStyle name="AggOrange9" xfId="81"/>
    <cellStyle name="AggOrange9 2" xfId="82"/>
    <cellStyle name="AggOrange9 2 2" xfId="460"/>
    <cellStyle name="AggOrange9 2 2 2" xfId="461"/>
    <cellStyle name="AggOrange9 2 2 2 2" xfId="462"/>
    <cellStyle name="AggOrange9 2 2 2 2 2" xfId="1200"/>
    <cellStyle name="AggOrange9 2 2 2 2 2 10" xfId="32041"/>
    <cellStyle name="AggOrange9 2 2 2 2 2 2" xfId="5040"/>
    <cellStyle name="AggOrange9 2 2 2 2 2 2 2" xfId="35239"/>
    <cellStyle name="AggOrange9 2 2 2 2 2 3" xfId="12434"/>
    <cellStyle name="AggOrange9 2 2 2 2 2 3 2" xfId="42628"/>
    <cellStyle name="AggOrange9 2 2 2 2 2 4" xfId="14113"/>
    <cellStyle name="AggOrange9 2 2 2 2 2 4 2" xfId="44307"/>
    <cellStyle name="AggOrange9 2 2 2 2 2 5" xfId="18195"/>
    <cellStyle name="AggOrange9 2 2 2 2 2 5 2" xfId="48389"/>
    <cellStyle name="AggOrange9 2 2 2 2 2 6" xfId="21241"/>
    <cellStyle name="AggOrange9 2 2 2 2 2 6 2" xfId="51435"/>
    <cellStyle name="AggOrange9 2 2 2 2 2 7" xfId="25594"/>
    <cellStyle name="AggOrange9 2 2 2 2 2 7 2" xfId="55781"/>
    <cellStyle name="AggOrange9 2 2 2 2 2 8" xfId="27153"/>
    <cellStyle name="AggOrange9 2 2 2 2 2 8 2" xfId="57340"/>
    <cellStyle name="AggOrange9 2 2 2 2 2 9" xfId="29220"/>
    <cellStyle name="AggOrange9 2 2 2 2 2 9 2" xfId="59407"/>
    <cellStyle name="AggOrange9 2 2 2 2 3" xfId="1510"/>
    <cellStyle name="AggOrange9 2 2 2 2 3 10" xfId="22722"/>
    <cellStyle name="AggOrange9 2 2 2 2 3 10 2" xfId="52909"/>
    <cellStyle name="AggOrange9 2 2 2 2 3 11" xfId="25672"/>
    <cellStyle name="AggOrange9 2 2 2 2 3 11 2" xfId="55859"/>
    <cellStyle name="AggOrange9 2 2 2 2 3 12" xfId="29151"/>
    <cellStyle name="AggOrange9 2 2 2 2 3 12 2" xfId="59338"/>
    <cellStyle name="AggOrange9 2 2 2 2 3 13" xfId="31460"/>
    <cellStyle name="AggOrange9 2 2 2 2 3 2" xfId="3467"/>
    <cellStyle name="AggOrange9 2 2 2 2 3 2 10" xfId="30072"/>
    <cellStyle name="AggOrange9 2 2 2 2 3 2 10 2" xfId="60259"/>
    <cellStyle name="AggOrange9 2 2 2 2 3 2 11" xfId="33672"/>
    <cellStyle name="AggOrange9 2 2 2 2 3 2 2" xfId="6831"/>
    <cellStyle name="AggOrange9 2 2 2 2 3 2 2 2" xfId="37025"/>
    <cellStyle name="AggOrange9 2 2 2 2 3 2 3" xfId="8376"/>
    <cellStyle name="AggOrange9 2 2 2 2 3 2 3 2" xfId="38570"/>
    <cellStyle name="AggOrange9 2 2 2 2 3 2 4" xfId="9789"/>
    <cellStyle name="AggOrange9 2 2 2 2 3 2 4 2" xfId="39983"/>
    <cellStyle name="AggOrange9 2 2 2 2 3 2 5" xfId="15024"/>
    <cellStyle name="AggOrange9 2 2 2 2 3 2 5 2" xfId="45218"/>
    <cellStyle name="AggOrange9 2 2 2 2 3 2 6" xfId="16702"/>
    <cellStyle name="AggOrange9 2 2 2 2 3 2 6 2" xfId="46896"/>
    <cellStyle name="AggOrange9 2 2 2 2 3 2 7" xfId="19569"/>
    <cellStyle name="AggOrange9 2 2 2 2 3 2 7 2" xfId="49763"/>
    <cellStyle name="AggOrange9 2 2 2 2 3 2 8" xfId="23976"/>
    <cellStyle name="AggOrange9 2 2 2 2 3 2 8 2" xfId="54163"/>
    <cellStyle name="AggOrange9 2 2 2 2 3 2 9" xfId="27720"/>
    <cellStyle name="AggOrange9 2 2 2 2 3 2 9 2" xfId="57907"/>
    <cellStyle name="AggOrange9 2 2 2 2 3 3" xfId="4475"/>
    <cellStyle name="AggOrange9 2 2 2 2 3 3 10" xfId="29639"/>
    <cellStyle name="AggOrange9 2 2 2 2 3 3 10 2" xfId="59826"/>
    <cellStyle name="AggOrange9 2 2 2 2 3 3 11" xfId="34674"/>
    <cellStyle name="AggOrange9 2 2 2 2 3 3 2" xfId="7674"/>
    <cellStyle name="AggOrange9 2 2 2 2 3 3 2 2" xfId="37868"/>
    <cellStyle name="AggOrange9 2 2 2 2 3 3 3" xfId="9219"/>
    <cellStyle name="AggOrange9 2 2 2 2 3 3 3 2" xfId="39413"/>
    <cellStyle name="AggOrange9 2 2 2 2 3 3 4" xfId="10420"/>
    <cellStyle name="AggOrange9 2 2 2 2 3 3 4 2" xfId="40614"/>
    <cellStyle name="AggOrange9 2 2 2 2 3 3 5" xfId="13531"/>
    <cellStyle name="AggOrange9 2 2 2 2 3 3 5 2" xfId="43725"/>
    <cellStyle name="AggOrange9 2 2 2 2 3 3 6" xfId="17542"/>
    <cellStyle name="AggOrange9 2 2 2 2 3 3 6 2" xfId="47736"/>
    <cellStyle name="AggOrange9 2 2 2 2 3 3 7" xfId="20406"/>
    <cellStyle name="AggOrange9 2 2 2 2 3 3 7 2" xfId="50600"/>
    <cellStyle name="AggOrange9 2 2 2 2 3 3 8" xfId="24818"/>
    <cellStyle name="AggOrange9 2 2 2 2 3 3 8 2" xfId="55005"/>
    <cellStyle name="AggOrange9 2 2 2 2 3 3 9" xfId="25477"/>
    <cellStyle name="AggOrange9 2 2 2 2 3 3 9 2" xfId="55664"/>
    <cellStyle name="AggOrange9 2 2 2 2 3 4" xfId="5589"/>
    <cellStyle name="AggOrange9 2 2 2 2 3 4 2" xfId="35785"/>
    <cellStyle name="AggOrange9 2 2 2 2 3 5" xfId="7748"/>
    <cellStyle name="AggOrange9 2 2 2 2 3 5 2" xfId="37942"/>
    <cellStyle name="AggOrange9 2 2 2 2 3 6" xfId="10199"/>
    <cellStyle name="AggOrange9 2 2 2 2 3 6 2" xfId="40393"/>
    <cellStyle name="AggOrange9 2 2 2 2 3 7" xfId="14585"/>
    <cellStyle name="AggOrange9 2 2 2 2 3 7 2" xfId="44779"/>
    <cellStyle name="AggOrange9 2 2 2 2 3 8" xfId="15606"/>
    <cellStyle name="AggOrange9 2 2 2 2 3 8 2" xfId="45800"/>
    <cellStyle name="AggOrange9 2 2 2 2 3 9" xfId="18487"/>
    <cellStyle name="AggOrange9 2 2 2 2 3 9 2" xfId="48681"/>
    <cellStyle name="AggOrange9 2 2 2 3" xfId="1199"/>
    <cellStyle name="AggOrange9 2 2 2 3 10" xfId="32040"/>
    <cellStyle name="AggOrange9 2 2 2 3 2" xfId="6036"/>
    <cellStyle name="AggOrange9 2 2 2 3 2 2" xfId="36232"/>
    <cellStyle name="AggOrange9 2 2 2 3 3" xfId="5452"/>
    <cellStyle name="AggOrange9 2 2 2 3 3 2" xfId="35651"/>
    <cellStyle name="AggOrange9 2 2 2 3 4" xfId="14211"/>
    <cellStyle name="AggOrange9 2 2 2 3 4 2" xfId="44405"/>
    <cellStyle name="AggOrange9 2 2 2 3 5" xfId="18194"/>
    <cellStyle name="AggOrange9 2 2 2 3 5 2" xfId="48388"/>
    <cellStyle name="AggOrange9 2 2 2 3 6" xfId="21240"/>
    <cellStyle name="AggOrange9 2 2 2 3 6 2" xfId="51434"/>
    <cellStyle name="AggOrange9 2 2 2 3 7" xfId="25593"/>
    <cellStyle name="AggOrange9 2 2 2 3 7 2" xfId="55780"/>
    <cellStyle name="AggOrange9 2 2 2 3 8" xfId="21681"/>
    <cellStyle name="AggOrange9 2 2 2 3 8 2" xfId="51868"/>
    <cellStyle name="AggOrange9 2 2 2 3 9" xfId="29949"/>
    <cellStyle name="AggOrange9 2 2 2 3 9 2" xfId="60136"/>
    <cellStyle name="AggOrange9 2 2 2 4" xfId="1509"/>
    <cellStyle name="AggOrange9 2 2 2 4 10" xfId="22721"/>
    <cellStyle name="AggOrange9 2 2 2 4 10 2" xfId="52908"/>
    <cellStyle name="AggOrange9 2 2 2 4 11" xfId="27092"/>
    <cellStyle name="AggOrange9 2 2 2 4 11 2" xfId="57279"/>
    <cellStyle name="AggOrange9 2 2 2 4 12" xfId="29803"/>
    <cellStyle name="AggOrange9 2 2 2 4 12 2" xfId="59990"/>
    <cellStyle name="AggOrange9 2 2 2 4 13" xfId="31459"/>
    <cellStyle name="AggOrange9 2 2 2 4 2" xfId="3466"/>
    <cellStyle name="AggOrange9 2 2 2 4 2 10" xfId="30124"/>
    <cellStyle name="AggOrange9 2 2 2 4 2 10 2" xfId="60311"/>
    <cellStyle name="AggOrange9 2 2 2 4 2 11" xfId="33671"/>
    <cellStyle name="AggOrange9 2 2 2 4 2 2" xfId="6830"/>
    <cellStyle name="AggOrange9 2 2 2 4 2 2 2" xfId="37024"/>
    <cellStyle name="AggOrange9 2 2 2 4 2 3" xfId="8375"/>
    <cellStyle name="AggOrange9 2 2 2 4 2 3 2" xfId="38569"/>
    <cellStyle name="AggOrange9 2 2 2 4 2 4" xfId="11362"/>
    <cellStyle name="AggOrange9 2 2 2 4 2 4 2" xfId="41556"/>
    <cellStyle name="AggOrange9 2 2 2 4 2 5" xfId="13532"/>
    <cellStyle name="AggOrange9 2 2 2 4 2 5 2" xfId="43726"/>
    <cellStyle name="AggOrange9 2 2 2 4 2 6" xfId="16701"/>
    <cellStyle name="AggOrange9 2 2 2 4 2 6 2" xfId="46895"/>
    <cellStyle name="AggOrange9 2 2 2 4 2 7" xfId="19568"/>
    <cellStyle name="AggOrange9 2 2 2 4 2 7 2" xfId="49762"/>
    <cellStyle name="AggOrange9 2 2 2 4 2 8" xfId="23975"/>
    <cellStyle name="AggOrange9 2 2 2 4 2 8 2" xfId="54162"/>
    <cellStyle name="AggOrange9 2 2 2 4 2 9" xfId="28060"/>
    <cellStyle name="AggOrange9 2 2 2 4 2 9 2" xfId="58247"/>
    <cellStyle name="AggOrange9 2 2 2 4 3" xfId="4474"/>
    <cellStyle name="AggOrange9 2 2 2 4 3 10" xfId="26556"/>
    <cellStyle name="AggOrange9 2 2 2 4 3 10 2" xfId="56743"/>
    <cellStyle name="AggOrange9 2 2 2 4 3 11" xfId="34673"/>
    <cellStyle name="AggOrange9 2 2 2 4 3 2" xfId="7673"/>
    <cellStyle name="AggOrange9 2 2 2 4 3 2 2" xfId="37867"/>
    <cellStyle name="AggOrange9 2 2 2 4 3 3" xfId="9218"/>
    <cellStyle name="AggOrange9 2 2 2 4 3 3 2" xfId="39412"/>
    <cellStyle name="AggOrange9 2 2 2 4 3 4" xfId="10404"/>
    <cellStyle name="AggOrange9 2 2 2 4 3 4 2" xfId="40598"/>
    <cellStyle name="AggOrange9 2 2 2 4 3 5" xfId="14656"/>
    <cellStyle name="AggOrange9 2 2 2 4 3 5 2" xfId="44850"/>
    <cellStyle name="AggOrange9 2 2 2 4 3 6" xfId="17541"/>
    <cellStyle name="AggOrange9 2 2 2 4 3 6 2" xfId="47735"/>
    <cellStyle name="AggOrange9 2 2 2 4 3 7" xfId="20405"/>
    <cellStyle name="AggOrange9 2 2 2 4 3 7 2" xfId="50599"/>
    <cellStyle name="AggOrange9 2 2 2 4 3 8" xfId="24817"/>
    <cellStyle name="AggOrange9 2 2 2 4 3 8 2" xfId="55004"/>
    <cellStyle name="AggOrange9 2 2 2 4 3 9" xfId="25406"/>
    <cellStyle name="AggOrange9 2 2 2 4 3 9 2" xfId="55593"/>
    <cellStyle name="AggOrange9 2 2 2 4 4" xfId="5588"/>
    <cellStyle name="AggOrange9 2 2 2 4 4 2" xfId="35784"/>
    <cellStyle name="AggOrange9 2 2 2 4 5" xfId="5363"/>
    <cellStyle name="AggOrange9 2 2 2 4 5 2" xfId="35562"/>
    <cellStyle name="AggOrange9 2 2 2 4 6" xfId="5069"/>
    <cellStyle name="AggOrange9 2 2 2 4 6 2" xfId="35268"/>
    <cellStyle name="AggOrange9 2 2 2 4 7" xfId="13501"/>
    <cellStyle name="AggOrange9 2 2 2 4 7 2" xfId="43695"/>
    <cellStyle name="AggOrange9 2 2 2 4 8" xfId="15605"/>
    <cellStyle name="AggOrange9 2 2 2 4 8 2" xfId="45799"/>
    <cellStyle name="AggOrange9 2 2 2 4 9" xfId="18486"/>
    <cellStyle name="AggOrange9 2 2 2 4 9 2" xfId="48680"/>
    <cellStyle name="AggOrange9 2 2 3" xfId="463"/>
    <cellStyle name="AggOrange9 2 2 3 2" xfId="1201"/>
    <cellStyle name="AggOrange9 2 2 3 2 10" xfId="32042"/>
    <cellStyle name="AggOrange9 2 2 3 2 2" xfId="10503"/>
    <cellStyle name="AggOrange9 2 2 3 2 2 2" xfId="40697"/>
    <cellStyle name="AggOrange9 2 2 3 2 3" xfId="2006"/>
    <cellStyle name="AggOrange9 2 2 3 2 3 2" xfId="32228"/>
    <cellStyle name="AggOrange9 2 2 3 2 4" xfId="9791"/>
    <cellStyle name="AggOrange9 2 2 3 2 4 2" xfId="39985"/>
    <cellStyle name="AggOrange9 2 2 3 2 5" xfId="18196"/>
    <cellStyle name="AggOrange9 2 2 3 2 5 2" xfId="48390"/>
    <cellStyle name="AggOrange9 2 2 3 2 6" xfId="21242"/>
    <cellStyle name="AggOrange9 2 2 3 2 6 2" xfId="51436"/>
    <cellStyle name="AggOrange9 2 2 3 2 7" xfId="25595"/>
    <cellStyle name="AggOrange9 2 2 3 2 7 2" xfId="55782"/>
    <cellStyle name="AggOrange9 2 2 3 2 8" xfId="21505"/>
    <cellStyle name="AggOrange9 2 2 3 2 8 2" xfId="51692"/>
    <cellStyle name="AggOrange9 2 2 3 2 9" xfId="30599"/>
    <cellStyle name="AggOrange9 2 2 3 2 9 2" xfId="60786"/>
    <cellStyle name="AggOrange9 2 2 3 3" xfId="1511"/>
    <cellStyle name="AggOrange9 2 2 3 3 10" xfId="22723"/>
    <cellStyle name="AggOrange9 2 2 3 3 10 2" xfId="52910"/>
    <cellStyle name="AggOrange9 2 2 3 3 11" xfId="21887"/>
    <cellStyle name="AggOrange9 2 2 3 3 11 2" xfId="52074"/>
    <cellStyle name="AggOrange9 2 2 3 3 12" xfId="29018"/>
    <cellStyle name="AggOrange9 2 2 3 3 12 2" xfId="59205"/>
    <cellStyle name="AggOrange9 2 2 3 3 13" xfId="31461"/>
    <cellStyle name="AggOrange9 2 2 3 3 2" xfId="3468"/>
    <cellStyle name="AggOrange9 2 2 3 3 2 10" xfId="26577"/>
    <cellStyle name="AggOrange9 2 2 3 3 2 10 2" xfId="56764"/>
    <cellStyle name="AggOrange9 2 2 3 3 2 11" xfId="33673"/>
    <cellStyle name="AggOrange9 2 2 3 3 2 2" xfId="6832"/>
    <cellStyle name="AggOrange9 2 2 3 3 2 2 2" xfId="37026"/>
    <cellStyle name="AggOrange9 2 2 3 3 2 3" xfId="8377"/>
    <cellStyle name="AggOrange9 2 2 3 3 2 3 2" xfId="38571"/>
    <cellStyle name="AggOrange9 2 2 3 3 2 4" xfId="10094"/>
    <cellStyle name="AggOrange9 2 2 3 3 2 4 2" xfId="40288"/>
    <cellStyle name="AggOrange9 2 2 3 3 2 5" xfId="12096"/>
    <cellStyle name="AggOrange9 2 2 3 3 2 5 2" xfId="42290"/>
    <cellStyle name="AggOrange9 2 2 3 3 2 6" xfId="16703"/>
    <cellStyle name="AggOrange9 2 2 3 3 2 6 2" xfId="46897"/>
    <cellStyle name="AggOrange9 2 2 3 3 2 7" xfId="19570"/>
    <cellStyle name="AggOrange9 2 2 3 3 2 7 2" xfId="49764"/>
    <cellStyle name="AggOrange9 2 2 3 3 2 8" xfId="23977"/>
    <cellStyle name="AggOrange9 2 2 3 3 2 8 2" xfId="54164"/>
    <cellStyle name="AggOrange9 2 2 3 3 2 9" xfId="27994"/>
    <cellStyle name="AggOrange9 2 2 3 3 2 9 2" xfId="58181"/>
    <cellStyle name="AggOrange9 2 2 3 3 3" xfId="4476"/>
    <cellStyle name="AggOrange9 2 2 3 3 3 10" xfId="28032"/>
    <cellStyle name="AggOrange9 2 2 3 3 3 10 2" xfId="58219"/>
    <cellStyle name="AggOrange9 2 2 3 3 3 11" xfId="34675"/>
    <cellStyle name="AggOrange9 2 2 3 3 3 2" xfId="7675"/>
    <cellStyle name="AggOrange9 2 2 3 3 3 2 2" xfId="37869"/>
    <cellStyle name="AggOrange9 2 2 3 3 3 3" xfId="9220"/>
    <cellStyle name="AggOrange9 2 2 3 3 3 3 2" xfId="39414"/>
    <cellStyle name="AggOrange9 2 2 3 3 3 4" xfId="10519"/>
    <cellStyle name="AggOrange9 2 2 3 3 3 4 2" xfId="40713"/>
    <cellStyle name="AggOrange9 2 2 3 3 3 5" xfId="12441"/>
    <cellStyle name="AggOrange9 2 2 3 3 3 5 2" xfId="42635"/>
    <cellStyle name="AggOrange9 2 2 3 3 3 6" xfId="17543"/>
    <cellStyle name="AggOrange9 2 2 3 3 3 6 2" xfId="47737"/>
    <cellStyle name="AggOrange9 2 2 3 3 3 7" xfId="20407"/>
    <cellStyle name="AggOrange9 2 2 3 3 3 7 2" xfId="50601"/>
    <cellStyle name="AggOrange9 2 2 3 3 3 8" xfId="24819"/>
    <cellStyle name="AggOrange9 2 2 3 3 3 8 2" xfId="55006"/>
    <cellStyle name="AggOrange9 2 2 3 3 3 9" xfId="25742"/>
    <cellStyle name="AggOrange9 2 2 3 3 3 9 2" xfId="55929"/>
    <cellStyle name="AggOrange9 2 2 3 3 4" xfId="5590"/>
    <cellStyle name="AggOrange9 2 2 3 3 4 2" xfId="35786"/>
    <cellStyle name="AggOrange9 2 2 3 3 5" xfId="5662"/>
    <cellStyle name="AggOrange9 2 2 3 3 5 2" xfId="35858"/>
    <cellStyle name="AggOrange9 2 2 3 3 6" xfId="12503"/>
    <cellStyle name="AggOrange9 2 2 3 3 6 2" xfId="42697"/>
    <cellStyle name="AggOrange9 2 2 3 3 7" xfId="14233"/>
    <cellStyle name="AggOrange9 2 2 3 3 7 2" xfId="44427"/>
    <cellStyle name="AggOrange9 2 2 3 3 8" xfId="15607"/>
    <cellStyle name="AggOrange9 2 2 3 3 8 2" xfId="45801"/>
    <cellStyle name="AggOrange9 2 2 3 3 9" xfId="18488"/>
    <cellStyle name="AggOrange9 2 2 3 3 9 2" xfId="48682"/>
    <cellStyle name="AggOrange9 2 2 4" xfId="1198"/>
    <cellStyle name="AggOrange9 2 2 4 10" xfId="32039"/>
    <cellStyle name="AggOrange9 2 2 4 2" xfId="5110"/>
    <cellStyle name="AggOrange9 2 2 4 2 2" xfId="35309"/>
    <cellStyle name="AggOrange9 2 2 4 3" xfId="10191"/>
    <cellStyle name="AggOrange9 2 2 4 3 2" xfId="40385"/>
    <cellStyle name="AggOrange9 2 2 4 4" xfId="13045"/>
    <cellStyle name="AggOrange9 2 2 4 4 2" xfId="43239"/>
    <cellStyle name="AggOrange9 2 2 4 5" xfId="18193"/>
    <cellStyle name="AggOrange9 2 2 4 5 2" xfId="48387"/>
    <cellStyle name="AggOrange9 2 2 4 6" xfId="21239"/>
    <cellStyle name="AggOrange9 2 2 4 6 2" xfId="51433"/>
    <cellStyle name="AggOrange9 2 2 4 7" xfId="25592"/>
    <cellStyle name="AggOrange9 2 2 4 7 2" xfId="55779"/>
    <cellStyle name="AggOrange9 2 2 4 8" xfId="25847"/>
    <cellStyle name="AggOrange9 2 2 4 8 2" xfId="56034"/>
    <cellStyle name="AggOrange9 2 2 4 9" xfId="25777"/>
    <cellStyle name="AggOrange9 2 2 4 9 2" xfId="55964"/>
    <cellStyle name="AggOrange9 2 2 5" xfId="1508"/>
    <cellStyle name="AggOrange9 2 2 5 10" xfId="22720"/>
    <cellStyle name="AggOrange9 2 2 5 10 2" xfId="52907"/>
    <cellStyle name="AggOrange9 2 2 5 11" xfId="26017"/>
    <cellStyle name="AggOrange9 2 2 5 11 2" xfId="56204"/>
    <cellStyle name="AggOrange9 2 2 5 12" xfId="28831"/>
    <cellStyle name="AggOrange9 2 2 5 12 2" xfId="59018"/>
    <cellStyle name="AggOrange9 2 2 5 13" xfId="31458"/>
    <cellStyle name="AggOrange9 2 2 5 2" xfId="3465"/>
    <cellStyle name="AggOrange9 2 2 5 2 10" xfId="30721"/>
    <cellStyle name="AggOrange9 2 2 5 2 10 2" xfId="60908"/>
    <cellStyle name="AggOrange9 2 2 5 2 11" xfId="33670"/>
    <cellStyle name="AggOrange9 2 2 5 2 2" xfId="6829"/>
    <cellStyle name="AggOrange9 2 2 5 2 2 2" xfId="37023"/>
    <cellStyle name="AggOrange9 2 2 5 2 3" xfId="8374"/>
    <cellStyle name="AggOrange9 2 2 5 2 3 2" xfId="38568"/>
    <cellStyle name="AggOrange9 2 2 5 2 4" xfId="5233"/>
    <cellStyle name="AggOrange9 2 2 5 2 4 2" xfId="35432"/>
    <cellStyle name="AggOrange9 2 2 5 2 5" xfId="14639"/>
    <cellStyle name="AggOrange9 2 2 5 2 5 2" xfId="44833"/>
    <cellStyle name="AggOrange9 2 2 5 2 6" xfId="16700"/>
    <cellStyle name="AggOrange9 2 2 5 2 6 2" xfId="46894"/>
    <cellStyle name="AggOrange9 2 2 5 2 7" xfId="19567"/>
    <cellStyle name="AggOrange9 2 2 5 2 7 2" xfId="49761"/>
    <cellStyle name="AggOrange9 2 2 5 2 8" xfId="23974"/>
    <cellStyle name="AggOrange9 2 2 5 2 8 2" xfId="54161"/>
    <cellStyle name="AggOrange9 2 2 5 2 9" xfId="27565"/>
    <cellStyle name="AggOrange9 2 2 5 2 9 2" xfId="57752"/>
    <cellStyle name="AggOrange9 2 2 5 3" xfId="4473"/>
    <cellStyle name="AggOrange9 2 2 5 3 10" xfId="28867"/>
    <cellStyle name="AggOrange9 2 2 5 3 10 2" xfId="59054"/>
    <cellStyle name="AggOrange9 2 2 5 3 11" xfId="34672"/>
    <cellStyle name="AggOrange9 2 2 5 3 2" xfId="7672"/>
    <cellStyle name="AggOrange9 2 2 5 3 2 2" xfId="37866"/>
    <cellStyle name="AggOrange9 2 2 5 3 3" xfId="9217"/>
    <cellStyle name="AggOrange9 2 2 5 3 3 2" xfId="39411"/>
    <cellStyle name="AggOrange9 2 2 5 3 4" xfId="11677"/>
    <cellStyle name="AggOrange9 2 2 5 3 4 2" xfId="41871"/>
    <cellStyle name="AggOrange9 2 2 5 3 5" xfId="12316"/>
    <cellStyle name="AggOrange9 2 2 5 3 5 2" xfId="42510"/>
    <cellStyle name="AggOrange9 2 2 5 3 6" xfId="17540"/>
    <cellStyle name="AggOrange9 2 2 5 3 6 2" xfId="47734"/>
    <cellStyle name="AggOrange9 2 2 5 3 7" xfId="20404"/>
    <cellStyle name="AggOrange9 2 2 5 3 7 2" xfId="50598"/>
    <cellStyle name="AggOrange9 2 2 5 3 8" xfId="24816"/>
    <cellStyle name="AggOrange9 2 2 5 3 8 2" xfId="55003"/>
    <cellStyle name="AggOrange9 2 2 5 3 9" xfId="27521"/>
    <cellStyle name="AggOrange9 2 2 5 3 9 2" xfId="57708"/>
    <cellStyle name="AggOrange9 2 2 5 4" xfId="5587"/>
    <cellStyle name="AggOrange9 2 2 5 4 2" xfId="35783"/>
    <cellStyle name="AggOrange9 2 2 5 5" xfId="5826"/>
    <cellStyle name="AggOrange9 2 2 5 5 2" xfId="36022"/>
    <cellStyle name="AggOrange9 2 2 5 6" xfId="5443"/>
    <cellStyle name="AggOrange9 2 2 5 6 2" xfId="35642"/>
    <cellStyle name="AggOrange9 2 2 5 7" xfId="14220"/>
    <cellStyle name="AggOrange9 2 2 5 7 2" xfId="44414"/>
    <cellStyle name="AggOrange9 2 2 5 8" xfId="15604"/>
    <cellStyle name="AggOrange9 2 2 5 8 2" xfId="45798"/>
    <cellStyle name="AggOrange9 2 2 5 9" xfId="18485"/>
    <cellStyle name="AggOrange9 2 2 5 9 2" xfId="48679"/>
    <cellStyle name="AggOrange9 2 3" xfId="464"/>
    <cellStyle name="AggOrange9 2 3 2" xfId="465"/>
    <cellStyle name="AggOrange9 2 3 2 2" xfId="466"/>
    <cellStyle name="AggOrange9 2 3 2 2 2" xfId="1204"/>
    <cellStyle name="AggOrange9 2 3 2 2 2 10" xfId="32045"/>
    <cellStyle name="AggOrange9 2 3 2 2 2 2" xfId="10502"/>
    <cellStyle name="AggOrange9 2 3 2 2 2 2 2" xfId="40696"/>
    <cellStyle name="AggOrange9 2 3 2 2 2 3" xfId="9717"/>
    <cellStyle name="AggOrange9 2 3 2 2 2 3 2" xfId="39911"/>
    <cellStyle name="AggOrange9 2 3 2 2 2 4" xfId="13063"/>
    <cellStyle name="AggOrange9 2 3 2 2 2 4 2" xfId="43257"/>
    <cellStyle name="AggOrange9 2 3 2 2 2 5" xfId="18199"/>
    <cellStyle name="AggOrange9 2 3 2 2 2 5 2" xfId="48393"/>
    <cellStyle name="AggOrange9 2 3 2 2 2 6" xfId="21245"/>
    <cellStyle name="AggOrange9 2 3 2 2 2 6 2" xfId="51439"/>
    <cellStyle name="AggOrange9 2 3 2 2 2 7" xfId="25598"/>
    <cellStyle name="AggOrange9 2 3 2 2 2 7 2" xfId="55785"/>
    <cellStyle name="AggOrange9 2 3 2 2 2 8" xfId="26719"/>
    <cellStyle name="AggOrange9 2 3 2 2 2 8 2" xfId="56906"/>
    <cellStyle name="AggOrange9 2 3 2 2 2 9" xfId="30392"/>
    <cellStyle name="AggOrange9 2 3 2 2 2 9 2" xfId="60579"/>
    <cellStyle name="AggOrange9 2 3 2 2 3" xfId="1514"/>
    <cellStyle name="AggOrange9 2 3 2 2 3 10" xfId="22726"/>
    <cellStyle name="AggOrange9 2 3 2 2 3 10 2" xfId="52913"/>
    <cellStyle name="AggOrange9 2 3 2 2 3 11" xfId="21843"/>
    <cellStyle name="AggOrange9 2 3 2 2 3 11 2" xfId="52030"/>
    <cellStyle name="AggOrange9 2 3 2 2 3 12" xfId="29938"/>
    <cellStyle name="AggOrange9 2 3 2 2 3 12 2" xfId="60125"/>
    <cellStyle name="AggOrange9 2 3 2 2 3 13" xfId="31464"/>
    <cellStyle name="AggOrange9 2 3 2 2 3 2" xfId="3471"/>
    <cellStyle name="AggOrange9 2 3 2 2 3 2 10" xfId="27917"/>
    <cellStyle name="AggOrange9 2 3 2 2 3 2 10 2" xfId="58104"/>
    <cellStyle name="AggOrange9 2 3 2 2 3 2 11" xfId="33676"/>
    <cellStyle name="AggOrange9 2 3 2 2 3 2 2" xfId="6835"/>
    <cellStyle name="AggOrange9 2 3 2 2 3 2 2 2" xfId="37029"/>
    <cellStyle name="AggOrange9 2 3 2 2 3 2 3" xfId="8380"/>
    <cellStyle name="AggOrange9 2 3 2 2 3 2 3 2" xfId="38574"/>
    <cellStyle name="AggOrange9 2 3 2 2 3 2 4" xfId="12036"/>
    <cellStyle name="AggOrange9 2 3 2 2 3 2 4 2" xfId="42230"/>
    <cellStyle name="AggOrange9 2 3 2 2 3 2 5" xfId="13361"/>
    <cellStyle name="AggOrange9 2 3 2 2 3 2 5 2" xfId="43555"/>
    <cellStyle name="AggOrange9 2 3 2 2 3 2 6" xfId="16706"/>
    <cellStyle name="AggOrange9 2 3 2 2 3 2 6 2" xfId="46900"/>
    <cellStyle name="AggOrange9 2 3 2 2 3 2 7" xfId="19573"/>
    <cellStyle name="AggOrange9 2 3 2 2 3 2 7 2" xfId="49767"/>
    <cellStyle name="AggOrange9 2 3 2 2 3 2 8" xfId="23980"/>
    <cellStyle name="AggOrange9 2 3 2 2 3 2 8 2" xfId="54167"/>
    <cellStyle name="AggOrange9 2 3 2 2 3 2 9" xfId="27556"/>
    <cellStyle name="AggOrange9 2 3 2 2 3 2 9 2" xfId="57743"/>
    <cellStyle name="AggOrange9 2 3 2 2 3 3" xfId="4479"/>
    <cellStyle name="AggOrange9 2 3 2 2 3 3 10" xfId="30224"/>
    <cellStyle name="AggOrange9 2 3 2 2 3 3 10 2" xfId="60411"/>
    <cellStyle name="AggOrange9 2 3 2 2 3 3 11" xfId="34678"/>
    <cellStyle name="AggOrange9 2 3 2 2 3 3 2" xfId="7678"/>
    <cellStyle name="AggOrange9 2 3 2 2 3 3 2 2" xfId="37872"/>
    <cellStyle name="AggOrange9 2 3 2 2 3 3 3" xfId="9223"/>
    <cellStyle name="AggOrange9 2 3 2 2 3 3 3 2" xfId="39417"/>
    <cellStyle name="AggOrange9 2 3 2 2 3 3 4" xfId="10314"/>
    <cellStyle name="AggOrange9 2 3 2 2 3 3 4 2" xfId="40508"/>
    <cellStyle name="AggOrange9 2 3 2 2 3 3 5" xfId="14555"/>
    <cellStyle name="AggOrange9 2 3 2 2 3 3 5 2" xfId="44749"/>
    <cellStyle name="AggOrange9 2 3 2 2 3 3 6" xfId="17546"/>
    <cellStyle name="AggOrange9 2 3 2 2 3 3 6 2" xfId="47740"/>
    <cellStyle name="AggOrange9 2 3 2 2 3 3 7" xfId="20410"/>
    <cellStyle name="AggOrange9 2 3 2 2 3 3 7 2" xfId="50604"/>
    <cellStyle name="AggOrange9 2 3 2 2 3 3 8" xfId="24822"/>
    <cellStyle name="AggOrange9 2 3 2 2 3 3 8 2" xfId="55009"/>
    <cellStyle name="AggOrange9 2 3 2 2 3 3 9" xfId="28105"/>
    <cellStyle name="AggOrange9 2 3 2 2 3 3 9 2" xfId="58292"/>
    <cellStyle name="AggOrange9 2 3 2 2 3 4" xfId="5593"/>
    <cellStyle name="AggOrange9 2 3 2 2 3 4 2" xfId="35789"/>
    <cellStyle name="AggOrange9 2 3 2 2 3 5" xfId="7916"/>
    <cellStyle name="AggOrange9 2 3 2 2 3 5 2" xfId="38110"/>
    <cellStyle name="AggOrange9 2 3 2 2 3 6" xfId="10918"/>
    <cellStyle name="AggOrange9 2 3 2 2 3 6 2" xfId="41112"/>
    <cellStyle name="AggOrange9 2 3 2 2 3 7" xfId="14128"/>
    <cellStyle name="AggOrange9 2 3 2 2 3 7 2" xfId="44322"/>
    <cellStyle name="AggOrange9 2 3 2 2 3 8" xfId="15610"/>
    <cellStyle name="AggOrange9 2 3 2 2 3 8 2" xfId="45804"/>
    <cellStyle name="AggOrange9 2 3 2 2 3 9" xfId="18491"/>
    <cellStyle name="AggOrange9 2 3 2 2 3 9 2" xfId="48685"/>
    <cellStyle name="AggOrange9 2 3 2 3" xfId="1203"/>
    <cellStyle name="AggOrange9 2 3 2 3 10" xfId="32044"/>
    <cellStyle name="AggOrange9 2 3 2 3 2" xfId="7967"/>
    <cellStyle name="AggOrange9 2 3 2 3 2 2" xfId="38161"/>
    <cellStyle name="AggOrange9 2 3 2 3 3" xfId="8019"/>
    <cellStyle name="AggOrange9 2 3 2 3 3 2" xfId="38213"/>
    <cellStyle name="AggOrange9 2 3 2 3 4" xfId="13880"/>
    <cellStyle name="AggOrange9 2 3 2 3 4 2" xfId="44074"/>
    <cellStyle name="AggOrange9 2 3 2 3 5" xfId="18198"/>
    <cellStyle name="AggOrange9 2 3 2 3 5 2" xfId="48392"/>
    <cellStyle name="AggOrange9 2 3 2 3 6" xfId="21244"/>
    <cellStyle name="AggOrange9 2 3 2 3 6 2" xfId="51438"/>
    <cellStyle name="AggOrange9 2 3 2 3 7" xfId="25597"/>
    <cellStyle name="AggOrange9 2 3 2 3 7 2" xfId="55784"/>
    <cellStyle name="AggOrange9 2 3 2 3 8" xfId="27865"/>
    <cellStyle name="AggOrange9 2 3 2 3 8 2" xfId="58052"/>
    <cellStyle name="AggOrange9 2 3 2 3 9" xfId="27178"/>
    <cellStyle name="AggOrange9 2 3 2 3 9 2" xfId="57365"/>
    <cellStyle name="AggOrange9 2 3 2 4" xfId="1513"/>
    <cellStyle name="AggOrange9 2 3 2 4 10" xfId="22725"/>
    <cellStyle name="AggOrange9 2 3 2 4 10 2" xfId="52912"/>
    <cellStyle name="AggOrange9 2 3 2 4 11" xfId="26147"/>
    <cellStyle name="AggOrange9 2 3 2 4 11 2" xfId="56334"/>
    <cellStyle name="AggOrange9 2 3 2 4 12" xfId="30279"/>
    <cellStyle name="AggOrange9 2 3 2 4 12 2" xfId="60466"/>
    <cellStyle name="AggOrange9 2 3 2 4 13" xfId="31463"/>
    <cellStyle name="AggOrange9 2 3 2 4 2" xfId="3470"/>
    <cellStyle name="AggOrange9 2 3 2 4 2 10" xfId="30428"/>
    <cellStyle name="AggOrange9 2 3 2 4 2 10 2" xfId="60615"/>
    <cellStyle name="AggOrange9 2 3 2 4 2 11" xfId="33675"/>
    <cellStyle name="AggOrange9 2 3 2 4 2 2" xfId="6834"/>
    <cellStyle name="AggOrange9 2 3 2 4 2 2 2" xfId="37028"/>
    <cellStyle name="AggOrange9 2 3 2 4 2 3" xfId="8379"/>
    <cellStyle name="AggOrange9 2 3 2 4 2 3 2" xfId="38573"/>
    <cellStyle name="AggOrange9 2 3 2 4 2 4" xfId="12625"/>
    <cellStyle name="AggOrange9 2 3 2 4 2 4 2" xfId="42819"/>
    <cellStyle name="AggOrange9 2 3 2 4 2 5" xfId="5614"/>
    <cellStyle name="AggOrange9 2 3 2 4 2 5 2" xfId="35810"/>
    <cellStyle name="AggOrange9 2 3 2 4 2 6" xfId="16705"/>
    <cellStyle name="AggOrange9 2 3 2 4 2 6 2" xfId="46899"/>
    <cellStyle name="AggOrange9 2 3 2 4 2 7" xfId="19572"/>
    <cellStyle name="AggOrange9 2 3 2 4 2 7 2" xfId="49766"/>
    <cellStyle name="AggOrange9 2 3 2 4 2 8" xfId="23979"/>
    <cellStyle name="AggOrange9 2 3 2 4 2 8 2" xfId="54166"/>
    <cellStyle name="AggOrange9 2 3 2 4 2 9" xfId="21342"/>
    <cellStyle name="AggOrange9 2 3 2 4 2 9 2" xfId="51529"/>
    <cellStyle name="AggOrange9 2 3 2 4 3" xfId="4478"/>
    <cellStyle name="AggOrange9 2 3 2 4 3 10" xfId="29751"/>
    <cellStyle name="AggOrange9 2 3 2 4 3 10 2" xfId="59938"/>
    <cellStyle name="AggOrange9 2 3 2 4 3 11" xfId="34677"/>
    <cellStyle name="AggOrange9 2 3 2 4 3 2" xfId="7677"/>
    <cellStyle name="AggOrange9 2 3 2 4 3 2 2" xfId="37871"/>
    <cellStyle name="AggOrange9 2 3 2 4 3 3" xfId="9222"/>
    <cellStyle name="AggOrange9 2 3 2 4 3 3 2" xfId="39416"/>
    <cellStyle name="AggOrange9 2 3 2 4 3 4" xfId="10525"/>
    <cellStyle name="AggOrange9 2 3 2 4 3 4 2" xfId="40719"/>
    <cellStyle name="AggOrange9 2 3 2 4 3 5" xfId="14653"/>
    <cellStyle name="AggOrange9 2 3 2 4 3 5 2" xfId="44847"/>
    <cellStyle name="AggOrange9 2 3 2 4 3 6" xfId="17545"/>
    <cellStyle name="AggOrange9 2 3 2 4 3 6 2" xfId="47739"/>
    <cellStyle name="AggOrange9 2 3 2 4 3 7" xfId="20409"/>
    <cellStyle name="AggOrange9 2 3 2 4 3 7 2" xfId="50603"/>
    <cellStyle name="AggOrange9 2 3 2 4 3 8" xfId="24821"/>
    <cellStyle name="AggOrange9 2 3 2 4 3 8 2" xfId="55008"/>
    <cellStyle name="AggOrange9 2 3 2 4 3 9" xfId="27318"/>
    <cellStyle name="AggOrange9 2 3 2 4 3 9 2" xfId="57505"/>
    <cellStyle name="AggOrange9 2 3 2 4 4" xfId="5592"/>
    <cellStyle name="AggOrange9 2 3 2 4 4 2" xfId="35788"/>
    <cellStyle name="AggOrange9 2 3 2 4 5" xfId="5982"/>
    <cellStyle name="AggOrange9 2 3 2 4 5 2" xfId="36178"/>
    <cellStyle name="AggOrange9 2 3 2 4 6" xfId="10230"/>
    <cellStyle name="AggOrange9 2 3 2 4 6 2" xfId="40424"/>
    <cellStyle name="AggOrange9 2 3 2 4 7" xfId="14810"/>
    <cellStyle name="AggOrange9 2 3 2 4 7 2" xfId="45004"/>
    <cellStyle name="AggOrange9 2 3 2 4 8" xfId="15609"/>
    <cellStyle name="AggOrange9 2 3 2 4 8 2" xfId="45803"/>
    <cellStyle name="AggOrange9 2 3 2 4 9" xfId="18490"/>
    <cellStyle name="AggOrange9 2 3 2 4 9 2" xfId="48684"/>
    <cellStyle name="AggOrange9 2 3 3" xfId="467"/>
    <cellStyle name="AggOrange9 2 3 3 2" xfId="468"/>
    <cellStyle name="AggOrange9 2 3 3 2 2" xfId="1206"/>
    <cellStyle name="AggOrange9 2 3 3 2 2 10" xfId="32047"/>
    <cellStyle name="AggOrange9 2 3 3 2 2 2" xfId="2301"/>
    <cellStyle name="AggOrange9 2 3 3 2 2 2 2" xfId="32508"/>
    <cellStyle name="AggOrange9 2 3 3 2 2 3" xfId="11862"/>
    <cellStyle name="AggOrange9 2 3 3 2 2 3 2" xfId="42056"/>
    <cellStyle name="AggOrange9 2 3 3 2 2 4" xfId="13636"/>
    <cellStyle name="AggOrange9 2 3 3 2 2 4 2" xfId="43830"/>
    <cellStyle name="AggOrange9 2 3 3 2 2 5" xfId="18201"/>
    <cellStyle name="AggOrange9 2 3 3 2 2 5 2" xfId="48395"/>
    <cellStyle name="AggOrange9 2 3 3 2 2 6" xfId="21247"/>
    <cellStyle name="AggOrange9 2 3 3 2 2 6 2" xfId="51441"/>
    <cellStyle name="AggOrange9 2 3 3 2 2 7" xfId="25600"/>
    <cellStyle name="AggOrange9 2 3 3 2 2 7 2" xfId="55787"/>
    <cellStyle name="AggOrange9 2 3 3 2 2 8" xfId="27134"/>
    <cellStyle name="AggOrange9 2 3 3 2 2 8 2" xfId="57321"/>
    <cellStyle name="AggOrange9 2 3 3 2 2 9" xfId="30276"/>
    <cellStyle name="AggOrange9 2 3 3 2 2 9 2" xfId="60463"/>
    <cellStyle name="AggOrange9 2 3 3 2 3" xfId="1516"/>
    <cellStyle name="AggOrange9 2 3 3 2 3 10" xfId="22728"/>
    <cellStyle name="AggOrange9 2 3 3 2 3 10 2" xfId="52915"/>
    <cellStyle name="AggOrange9 2 3 3 2 3 11" xfId="28412"/>
    <cellStyle name="AggOrange9 2 3 3 2 3 11 2" xfId="58599"/>
    <cellStyle name="AggOrange9 2 3 3 2 3 12" xfId="30806"/>
    <cellStyle name="AggOrange9 2 3 3 2 3 12 2" xfId="60993"/>
    <cellStyle name="AggOrange9 2 3 3 2 3 13" xfId="31466"/>
    <cellStyle name="AggOrange9 2 3 3 2 3 2" xfId="3473"/>
    <cellStyle name="AggOrange9 2 3 3 2 3 2 10" xfId="29499"/>
    <cellStyle name="AggOrange9 2 3 3 2 3 2 10 2" xfId="59686"/>
    <cellStyle name="AggOrange9 2 3 3 2 3 2 11" xfId="33678"/>
    <cellStyle name="AggOrange9 2 3 3 2 3 2 2" xfId="6837"/>
    <cellStyle name="AggOrange9 2 3 3 2 3 2 2 2" xfId="37031"/>
    <cellStyle name="AggOrange9 2 3 3 2 3 2 3" xfId="8382"/>
    <cellStyle name="AggOrange9 2 3 3 2 3 2 3 2" xfId="38576"/>
    <cellStyle name="AggOrange9 2 3 3 2 3 2 4" xfId="4965"/>
    <cellStyle name="AggOrange9 2 3 3 2 3 2 4 2" xfId="35164"/>
    <cellStyle name="AggOrange9 2 3 3 2 3 2 5" xfId="13079"/>
    <cellStyle name="AggOrange9 2 3 3 2 3 2 5 2" xfId="43273"/>
    <cellStyle name="AggOrange9 2 3 3 2 3 2 6" xfId="16708"/>
    <cellStyle name="AggOrange9 2 3 3 2 3 2 6 2" xfId="46902"/>
    <cellStyle name="AggOrange9 2 3 3 2 3 2 7" xfId="19575"/>
    <cellStyle name="AggOrange9 2 3 3 2 3 2 7 2" xfId="49769"/>
    <cellStyle name="AggOrange9 2 3 3 2 3 2 8" xfId="23982"/>
    <cellStyle name="AggOrange9 2 3 3 2 3 2 8 2" xfId="54169"/>
    <cellStyle name="AggOrange9 2 3 3 2 3 2 9" xfId="26261"/>
    <cellStyle name="AggOrange9 2 3 3 2 3 2 9 2" xfId="56448"/>
    <cellStyle name="AggOrange9 2 3 3 2 3 3" xfId="4481"/>
    <cellStyle name="AggOrange9 2 3 3 2 3 3 10" xfId="29265"/>
    <cellStyle name="AggOrange9 2 3 3 2 3 3 10 2" xfId="59452"/>
    <cellStyle name="AggOrange9 2 3 3 2 3 3 11" xfId="34680"/>
    <cellStyle name="AggOrange9 2 3 3 2 3 3 2" xfId="7680"/>
    <cellStyle name="AggOrange9 2 3 3 2 3 3 2 2" xfId="37874"/>
    <cellStyle name="AggOrange9 2 3 3 2 3 3 3" xfId="9225"/>
    <cellStyle name="AggOrange9 2 3 3 2 3 3 3 2" xfId="39419"/>
    <cellStyle name="AggOrange9 2 3 3 2 3 3 4" xfId="10831"/>
    <cellStyle name="AggOrange9 2 3 3 2 3 3 4 2" xfId="41025"/>
    <cellStyle name="AggOrange9 2 3 3 2 3 3 5" xfId="14601"/>
    <cellStyle name="AggOrange9 2 3 3 2 3 3 5 2" xfId="44795"/>
    <cellStyle name="AggOrange9 2 3 3 2 3 3 6" xfId="17548"/>
    <cellStyle name="AggOrange9 2 3 3 2 3 3 6 2" xfId="47742"/>
    <cellStyle name="AggOrange9 2 3 3 2 3 3 7" xfId="20412"/>
    <cellStyle name="AggOrange9 2 3 3 2 3 3 7 2" xfId="50606"/>
    <cellStyle name="AggOrange9 2 3 3 2 3 3 8" xfId="24824"/>
    <cellStyle name="AggOrange9 2 3 3 2 3 3 8 2" xfId="55011"/>
    <cellStyle name="AggOrange9 2 3 3 2 3 3 9" xfId="27468"/>
    <cellStyle name="AggOrange9 2 3 3 2 3 3 9 2" xfId="57655"/>
    <cellStyle name="AggOrange9 2 3 3 2 3 4" xfId="5595"/>
    <cellStyle name="AggOrange9 2 3 3 2 3 4 2" xfId="35791"/>
    <cellStyle name="AggOrange9 2 3 3 2 3 5" xfId="5364"/>
    <cellStyle name="AggOrange9 2 3 3 2 3 5 2" xfId="35563"/>
    <cellStyle name="AggOrange9 2 3 3 2 3 6" xfId="5074"/>
    <cellStyle name="AggOrange9 2 3 3 2 3 6 2" xfId="35273"/>
    <cellStyle name="AggOrange9 2 3 3 2 3 7" xfId="14107"/>
    <cellStyle name="AggOrange9 2 3 3 2 3 7 2" xfId="44301"/>
    <cellStyle name="AggOrange9 2 3 3 2 3 8" xfId="15612"/>
    <cellStyle name="AggOrange9 2 3 3 2 3 8 2" xfId="45806"/>
    <cellStyle name="AggOrange9 2 3 3 2 3 9" xfId="18493"/>
    <cellStyle name="AggOrange9 2 3 3 2 3 9 2" xfId="48687"/>
    <cellStyle name="AggOrange9 2 3 3 3" xfId="1205"/>
    <cellStyle name="AggOrange9 2 3 3 3 10" xfId="32046"/>
    <cellStyle name="AggOrange9 2 3 3 3 2" xfId="4022"/>
    <cellStyle name="AggOrange9 2 3 3 3 2 2" xfId="34221"/>
    <cellStyle name="AggOrange9 2 3 3 3 3" xfId="4050"/>
    <cellStyle name="AggOrange9 2 3 3 3 3 2" xfId="34249"/>
    <cellStyle name="AggOrange9 2 3 3 3 4" xfId="10623"/>
    <cellStyle name="AggOrange9 2 3 3 3 4 2" xfId="40817"/>
    <cellStyle name="AggOrange9 2 3 3 3 5" xfId="18200"/>
    <cellStyle name="AggOrange9 2 3 3 3 5 2" xfId="48394"/>
    <cellStyle name="AggOrange9 2 3 3 3 6" xfId="21246"/>
    <cellStyle name="AggOrange9 2 3 3 3 6 2" xfId="51440"/>
    <cellStyle name="AggOrange9 2 3 3 3 7" xfId="25599"/>
    <cellStyle name="AggOrange9 2 3 3 3 7 2" xfId="55786"/>
    <cellStyle name="AggOrange9 2 3 3 3 8" xfId="29161"/>
    <cellStyle name="AggOrange9 2 3 3 3 8 2" xfId="59348"/>
    <cellStyle name="AggOrange9 2 3 3 3 9" xfId="30028"/>
    <cellStyle name="AggOrange9 2 3 3 3 9 2" xfId="60215"/>
    <cellStyle name="AggOrange9 2 3 3 4" xfId="1515"/>
    <cellStyle name="AggOrange9 2 3 3 4 10" xfId="22727"/>
    <cellStyle name="AggOrange9 2 3 3 4 10 2" xfId="52914"/>
    <cellStyle name="AggOrange9 2 3 3 4 11" xfId="26090"/>
    <cellStyle name="AggOrange9 2 3 3 4 11 2" xfId="56277"/>
    <cellStyle name="AggOrange9 2 3 3 4 12" xfId="21465"/>
    <cellStyle name="AggOrange9 2 3 3 4 12 2" xfId="51652"/>
    <cellStyle name="AggOrange9 2 3 3 4 13" xfId="31465"/>
    <cellStyle name="AggOrange9 2 3 3 4 2" xfId="3472"/>
    <cellStyle name="AggOrange9 2 3 3 4 2 10" xfId="21683"/>
    <cellStyle name="AggOrange9 2 3 3 4 2 10 2" xfId="51870"/>
    <cellStyle name="AggOrange9 2 3 3 4 2 11" xfId="33677"/>
    <cellStyle name="AggOrange9 2 3 3 4 2 2" xfId="6836"/>
    <cellStyle name="AggOrange9 2 3 3 4 2 2 2" xfId="37030"/>
    <cellStyle name="AggOrange9 2 3 3 4 2 3" xfId="8381"/>
    <cellStyle name="AggOrange9 2 3 3 4 2 3 2" xfId="38575"/>
    <cellStyle name="AggOrange9 2 3 3 4 2 4" xfId="6357"/>
    <cellStyle name="AggOrange9 2 3 3 4 2 4 2" xfId="36551"/>
    <cellStyle name="AggOrange9 2 3 3 4 2 5" xfId="15224"/>
    <cellStyle name="AggOrange9 2 3 3 4 2 5 2" xfId="45418"/>
    <cellStyle name="AggOrange9 2 3 3 4 2 6" xfId="16707"/>
    <cellStyle name="AggOrange9 2 3 3 4 2 6 2" xfId="46901"/>
    <cellStyle name="AggOrange9 2 3 3 4 2 7" xfId="19574"/>
    <cellStyle name="AggOrange9 2 3 3 4 2 7 2" xfId="49768"/>
    <cellStyle name="AggOrange9 2 3 3 4 2 8" xfId="23981"/>
    <cellStyle name="AggOrange9 2 3 3 4 2 8 2" xfId="54168"/>
    <cellStyle name="AggOrange9 2 3 3 4 2 9" xfId="26264"/>
    <cellStyle name="AggOrange9 2 3 3 4 2 9 2" xfId="56451"/>
    <cellStyle name="AggOrange9 2 3 3 4 3" xfId="4480"/>
    <cellStyle name="AggOrange9 2 3 3 4 3 10" xfId="30541"/>
    <cellStyle name="AggOrange9 2 3 3 4 3 10 2" xfId="60728"/>
    <cellStyle name="AggOrange9 2 3 3 4 3 11" xfId="34679"/>
    <cellStyle name="AggOrange9 2 3 3 4 3 2" xfId="7679"/>
    <cellStyle name="AggOrange9 2 3 3 4 3 2 2" xfId="37873"/>
    <cellStyle name="AggOrange9 2 3 3 4 3 3" xfId="9224"/>
    <cellStyle name="AggOrange9 2 3 3 4 3 3 2" xfId="39418"/>
    <cellStyle name="AggOrange9 2 3 3 4 3 4" xfId="10090"/>
    <cellStyle name="AggOrange9 2 3 3 4 3 4 2" xfId="40284"/>
    <cellStyle name="AggOrange9 2 3 3 4 3 5" xfId="13727"/>
    <cellStyle name="AggOrange9 2 3 3 4 3 5 2" xfId="43921"/>
    <cellStyle name="AggOrange9 2 3 3 4 3 6" xfId="17547"/>
    <cellStyle name="AggOrange9 2 3 3 4 3 6 2" xfId="47741"/>
    <cellStyle name="AggOrange9 2 3 3 4 3 7" xfId="20411"/>
    <cellStyle name="AggOrange9 2 3 3 4 3 7 2" xfId="50605"/>
    <cellStyle name="AggOrange9 2 3 3 4 3 8" xfId="24823"/>
    <cellStyle name="AggOrange9 2 3 3 4 3 8 2" xfId="55010"/>
    <cellStyle name="AggOrange9 2 3 3 4 3 9" xfId="26321"/>
    <cellStyle name="AggOrange9 2 3 3 4 3 9 2" xfId="56508"/>
    <cellStyle name="AggOrange9 2 3 3 4 4" xfId="5594"/>
    <cellStyle name="AggOrange9 2 3 3 4 4 2" xfId="35790"/>
    <cellStyle name="AggOrange9 2 3 3 4 5" xfId="5827"/>
    <cellStyle name="AggOrange9 2 3 3 4 5 2" xfId="36023"/>
    <cellStyle name="AggOrange9 2 3 3 4 6" xfId="7795"/>
    <cellStyle name="AggOrange9 2 3 3 4 6 2" xfId="37989"/>
    <cellStyle name="AggOrange9 2 3 3 4 7" xfId="2364"/>
    <cellStyle name="AggOrange9 2 3 3 4 7 2" xfId="32569"/>
    <cellStyle name="AggOrange9 2 3 3 4 8" xfId="15611"/>
    <cellStyle name="AggOrange9 2 3 3 4 8 2" xfId="45805"/>
    <cellStyle name="AggOrange9 2 3 3 4 9" xfId="18492"/>
    <cellStyle name="AggOrange9 2 3 3 4 9 2" xfId="48686"/>
    <cellStyle name="AggOrange9 2 3 4" xfId="469"/>
    <cellStyle name="AggOrange9 2 3 4 2" xfId="470"/>
    <cellStyle name="AggOrange9 2 3 4 2 2" xfId="1208"/>
    <cellStyle name="AggOrange9 2 3 4 2 2 10" xfId="32049"/>
    <cellStyle name="AggOrange9 2 3 4 2 2 2" xfId="9864"/>
    <cellStyle name="AggOrange9 2 3 4 2 2 2 2" xfId="40058"/>
    <cellStyle name="AggOrange9 2 3 4 2 2 3" xfId="10422"/>
    <cellStyle name="AggOrange9 2 3 4 2 2 3 2" xfId="40616"/>
    <cellStyle name="AggOrange9 2 3 4 2 2 4" xfId="14329"/>
    <cellStyle name="AggOrange9 2 3 4 2 2 4 2" xfId="44523"/>
    <cellStyle name="AggOrange9 2 3 4 2 2 5" xfId="18203"/>
    <cellStyle name="AggOrange9 2 3 4 2 2 5 2" xfId="48397"/>
    <cellStyle name="AggOrange9 2 3 4 2 2 6" xfId="21249"/>
    <cellStyle name="AggOrange9 2 3 4 2 2 6 2" xfId="51443"/>
    <cellStyle name="AggOrange9 2 3 4 2 2 7" xfId="25602"/>
    <cellStyle name="AggOrange9 2 3 4 2 2 7 2" xfId="55789"/>
    <cellStyle name="AggOrange9 2 3 4 2 2 8" xfId="29159"/>
    <cellStyle name="AggOrange9 2 3 4 2 2 8 2" xfId="59346"/>
    <cellStyle name="AggOrange9 2 3 4 2 2 9" xfId="29017"/>
    <cellStyle name="AggOrange9 2 3 4 2 2 9 2" xfId="59204"/>
    <cellStyle name="AggOrange9 2 3 4 2 3" xfId="1518"/>
    <cellStyle name="AggOrange9 2 3 4 2 3 10" xfId="22730"/>
    <cellStyle name="AggOrange9 2 3 4 2 3 10 2" xfId="52917"/>
    <cellStyle name="AggOrange9 2 3 4 2 3 11" xfId="27266"/>
    <cellStyle name="AggOrange9 2 3 4 2 3 11 2" xfId="57453"/>
    <cellStyle name="AggOrange9 2 3 4 2 3 12" xfId="29080"/>
    <cellStyle name="AggOrange9 2 3 4 2 3 12 2" xfId="59267"/>
    <cellStyle name="AggOrange9 2 3 4 2 3 13" xfId="31468"/>
    <cellStyle name="AggOrange9 2 3 4 2 3 2" xfId="3475"/>
    <cellStyle name="AggOrange9 2 3 4 2 3 2 10" xfId="28826"/>
    <cellStyle name="AggOrange9 2 3 4 2 3 2 10 2" xfId="59013"/>
    <cellStyle name="AggOrange9 2 3 4 2 3 2 11" xfId="33680"/>
    <cellStyle name="AggOrange9 2 3 4 2 3 2 2" xfId="6839"/>
    <cellStyle name="AggOrange9 2 3 4 2 3 2 2 2" xfId="37033"/>
    <cellStyle name="AggOrange9 2 3 4 2 3 2 3" xfId="8384"/>
    <cellStyle name="AggOrange9 2 3 4 2 3 2 3 2" xfId="38578"/>
    <cellStyle name="AggOrange9 2 3 4 2 3 2 4" xfId="12415"/>
    <cellStyle name="AggOrange9 2 3 4 2 3 2 4 2" xfId="42609"/>
    <cellStyle name="AggOrange9 2 3 4 2 3 2 5" xfId="14013"/>
    <cellStyle name="AggOrange9 2 3 4 2 3 2 5 2" xfId="44207"/>
    <cellStyle name="AggOrange9 2 3 4 2 3 2 6" xfId="16710"/>
    <cellStyle name="AggOrange9 2 3 4 2 3 2 6 2" xfId="46904"/>
    <cellStyle name="AggOrange9 2 3 4 2 3 2 7" xfId="19577"/>
    <cellStyle name="AggOrange9 2 3 4 2 3 2 7 2" xfId="49771"/>
    <cellStyle name="AggOrange9 2 3 4 2 3 2 8" xfId="23984"/>
    <cellStyle name="AggOrange9 2 3 4 2 3 2 8 2" xfId="54171"/>
    <cellStyle name="AggOrange9 2 3 4 2 3 2 9" xfId="28002"/>
    <cellStyle name="AggOrange9 2 3 4 2 3 2 9 2" xfId="58189"/>
    <cellStyle name="AggOrange9 2 3 4 2 3 3" xfId="4483"/>
    <cellStyle name="AggOrange9 2 3 4 2 3 3 10" xfId="27665"/>
    <cellStyle name="AggOrange9 2 3 4 2 3 3 10 2" xfId="57852"/>
    <cellStyle name="AggOrange9 2 3 4 2 3 3 11" xfId="34682"/>
    <cellStyle name="AggOrange9 2 3 4 2 3 3 2" xfId="7682"/>
    <cellStyle name="AggOrange9 2 3 4 2 3 3 2 2" xfId="37876"/>
    <cellStyle name="AggOrange9 2 3 4 2 3 3 3" xfId="9227"/>
    <cellStyle name="AggOrange9 2 3 4 2 3 3 3 2" xfId="39421"/>
    <cellStyle name="AggOrange9 2 3 4 2 3 3 4" xfId="10878"/>
    <cellStyle name="AggOrange9 2 3 4 2 3 3 4 2" xfId="41072"/>
    <cellStyle name="AggOrange9 2 3 4 2 3 3 5" xfId="11199"/>
    <cellStyle name="AggOrange9 2 3 4 2 3 3 5 2" xfId="41393"/>
    <cellStyle name="AggOrange9 2 3 4 2 3 3 6" xfId="17550"/>
    <cellStyle name="AggOrange9 2 3 4 2 3 3 6 2" xfId="47744"/>
    <cellStyle name="AggOrange9 2 3 4 2 3 3 7" xfId="20414"/>
    <cellStyle name="AggOrange9 2 3 4 2 3 3 7 2" xfId="50608"/>
    <cellStyle name="AggOrange9 2 3 4 2 3 3 8" xfId="24826"/>
    <cellStyle name="AggOrange9 2 3 4 2 3 3 8 2" xfId="55013"/>
    <cellStyle name="AggOrange9 2 3 4 2 3 3 9" xfId="26905"/>
    <cellStyle name="AggOrange9 2 3 4 2 3 3 9 2" xfId="57092"/>
    <cellStyle name="AggOrange9 2 3 4 2 3 4" xfId="5597"/>
    <cellStyle name="AggOrange9 2 3 4 2 3 4 2" xfId="35793"/>
    <cellStyle name="AggOrange9 2 3 4 2 3 5" xfId="3034"/>
    <cellStyle name="AggOrange9 2 3 4 2 3 5 2" xfId="33239"/>
    <cellStyle name="AggOrange9 2 3 4 2 3 6" xfId="5706"/>
    <cellStyle name="AggOrange9 2 3 4 2 3 6 2" xfId="35902"/>
    <cellStyle name="AggOrange9 2 3 4 2 3 7" xfId="13323"/>
    <cellStyle name="AggOrange9 2 3 4 2 3 7 2" xfId="43517"/>
    <cellStyle name="AggOrange9 2 3 4 2 3 8" xfId="15614"/>
    <cellStyle name="AggOrange9 2 3 4 2 3 8 2" xfId="45808"/>
    <cellStyle name="AggOrange9 2 3 4 2 3 9" xfId="18495"/>
    <cellStyle name="AggOrange9 2 3 4 2 3 9 2" xfId="48689"/>
    <cellStyle name="AggOrange9 2 3 4 3" xfId="1207"/>
    <cellStyle name="AggOrange9 2 3 4 3 10" xfId="32048"/>
    <cellStyle name="AggOrange9 2 3 4 3 2" xfId="10500"/>
    <cellStyle name="AggOrange9 2 3 4 3 2 2" xfId="40694"/>
    <cellStyle name="AggOrange9 2 3 4 3 3" xfId="6067"/>
    <cellStyle name="AggOrange9 2 3 4 3 3 2" xfId="36263"/>
    <cellStyle name="AggOrange9 2 3 4 3 4" xfId="5210"/>
    <cellStyle name="AggOrange9 2 3 4 3 4 2" xfId="35409"/>
    <cellStyle name="AggOrange9 2 3 4 3 5" xfId="18202"/>
    <cellStyle name="AggOrange9 2 3 4 3 5 2" xfId="48396"/>
    <cellStyle name="AggOrange9 2 3 4 3 6" xfId="21248"/>
    <cellStyle name="AggOrange9 2 3 4 3 6 2" xfId="51442"/>
    <cellStyle name="AggOrange9 2 3 4 3 7" xfId="25601"/>
    <cellStyle name="AggOrange9 2 3 4 3 7 2" xfId="55788"/>
    <cellStyle name="AggOrange9 2 3 4 3 8" xfId="26332"/>
    <cellStyle name="AggOrange9 2 3 4 3 8 2" xfId="56519"/>
    <cellStyle name="AggOrange9 2 3 4 3 9" xfId="27483"/>
    <cellStyle name="AggOrange9 2 3 4 3 9 2" xfId="57670"/>
    <cellStyle name="AggOrange9 2 3 4 4" xfId="1517"/>
    <cellStyle name="AggOrange9 2 3 4 4 10" xfId="22729"/>
    <cellStyle name="AggOrange9 2 3 4 4 10 2" xfId="52916"/>
    <cellStyle name="AggOrange9 2 3 4 4 11" xfId="21729"/>
    <cellStyle name="AggOrange9 2 3 4 4 11 2" xfId="51916"/>
    <cellStyle name="AggOrange9 2 3 4 4 12" xfId="29403"/>
    <cellStyle name="AggOrange9 2 3 4 4 12 2" xfId="59590"/>
    <cellStyle name="AggOrange9 2 3 4 4 13" xfId="31467"/>
    <cellStyle name="AggOrange9 2 3 4 4 2" xfId="3474"/>
    <cellStyle name="AggOrange9 2 3 4 4 2 10" xfId="25887"/>
    <cellStyle name="AggOrange9 2 3 4 4 2 10 2" xfId="56074"/>
    <cellStyle name="AggOrange9 2 3 4 4 2 11" xfId="33679"/>
    <cellStyle name="AggOrange9 2 3 4 4 2 2" xfId="6838"/>
    <cellStyle name="AggOrange9 2 3 4 4 2 2 2" xfId="37032"/>
    <cellStyle name="AggOrange9 2 3 4 4 2 3" xfId="8383"/>
    <cellStyle name="AggOrange9 2 3 4 4 2 3 2" xfId="38577"/>
    <cellStyle name="AggOrange9 2 3 4 4 2 4" xfId="11261"/>
    <cellStyle name="AggOrange9 2 3 4 4 2 4 2" xfId="41455"/>
    <cellStyle name="AggOrange9 2 3 4 4 2 5" xfId="12874"/>
    <cellStyle name="AggOrange9 2 3 4 4 2 5 2" xfId="43068"/>
    <cellStyle name="AggOrange9 2 3 4 4 2 6" xfId="16709"/>
    <cellStyle name="AggOrange9 2 3 4 4 2 6 2" xfId="46903"/>
    <cellStyle name="AggOrange9 2 3 4 4 2 7" xfId="19576"/>
    <cellStyle name="AggOrange9 2 3 4 4 2 7 2" xfId="49770"/>
    <cellStyle name="AggOrange9 2 3 4 4 2 8" xfId="23983"/>
    <cellStyle name="AggOrange9 2 3 4 4 2 8 2" xfId="54170"/>
    <cellStyle name="AggOrange9 2 3 4 4 2 9" xfId="21985"/>
    <cellStyle name="AggOrange9 2 3 4 4 2 9 2" xfId="52172"/>
    <cellStyle name="AggOrange9 2 3 4 4 3" xfId="4482"/>
    <cellStyle name="AggOrange9 2 3 4 4 3 10" xfId="29523"/>
    <cellStyle name="AggOrange9 2 3 4 4 3 10 2" xfId="59710"/>
    <cellStyle name="AggOrange9 2 3 4 4 3 11" xfId="34681"/>
    <cellStyle name="AggOrange9 2 3 4 4 3 2" xfId="7681"/>
    <cellStyle name="AggOrange9 2 3 4 4 3 2 2" xfId="37875"/>
    <cellStyle name="AggOrange9 2 3 4 4 3 3" xfId="9226"/>
    <cellStyle name="AggOrange9 2 3 4 4 3 3 2" xfId="39420"/>
    <cellStyle name="AggOrange9 2 3 4 4 3 4" xfId="12561"/>
    <cellStyle name="AggOrange9 2 3 4 4 3 4 2" xfId="42755"/>
    <cellStyle name="AggOrange9 2 3 4 4 3 5" xfId="13128"/>
    <cellStyle name="AggOrange9 2 3 4 4 3 5 2" xfId="43322"/>
    <cellStyle name="AggOrange9 2 3 4 4 3 6" xfId="17549"/>
    <cellStyle name="AggOrange9 2 3 4 4 3 6 2" xfId="47743"/>
    <cellStyle name="AggOrange9 2 3 4 4 3 7" xfId="20413"/>
    <cellStyle name="AggOrange9 2 3 4 4 3 7 2" xfId="50607"/>
    <cellStyle name="AggOrange9 2 3 4 4 3 8" xfId="24825"/>
    <cellStyle name="AggOrange9 2 3 4 4 3 8 2" xfId="55012"/>
    <cellStyle name="AggOrange9 2 3 4 4 3 9" xfId="28251"/>
    <cellStyle name="AggOrange9 2 3 4 4 3 9 2" xfId="58438"/>
    <cellStyle name="AggOrange9 2 3 4 4 4" xfId="5596"/>
    <cellStyle name="AggOrange9 2 3 4 4 4 2" xfId="35792"/>
    <cellStyle name="AggOrange9 2 3 4 4 5" xfId="3035"/>
    <cellStyle name="AggOrange9 2 3 4 4 5 2" xfId="33240"/>
    <cellStyle name="AggOrange9 2 3 4 4 6" xfId="11852"/>
    <cellStyle name="AggOrange9 2 3 4 4 6 2" xfId="42046"/>
    <cellStyle name="AggOrange9 2 3 4 4 7" xfId="14344"/>
    <cellStyle name="AggOrange9 2 3 4 4 7 2" xfId="44538"/>
    <cellStyle name="AggOrange9 2 3 4 4 8" xfId="15613"/>
    <cellStyle name="AggOrange9 2 3 4 4 8 2" xfId="45807"/>
    <cellStyle name="AggOrange9 2 3 4 4 9" xfId="18494"/>
    <cellStyle name="AggOrange9 2 3 4 4 9 2" xfId="48688"/>
    <cellStyle name="AggOrange9 2 3 5" xfId="1202"/>
    <cellStyle name="AggOrange9 2 3 5 10" xfId="32043"/>
    <cellStyle name="AggOrange9 2 3 5 2" xfId="2302"/>
    <cellStyle name="AggOrange9 2 3 5 2 2" xfId="32509"/>
    <cellStyle name="AggOrange9 2 3 5 3" xfId="11841"/>
    <cellStyle name="AggOrange9 2 3 5 3 2" xfId="42035"/>
    <cellStyle name="AggOrange9 2 3 5 4" xfId="14843"/>
    <cellStyle name="AggOrange9 2 3 5 4 2" xfId="45037"/>
    <cellStyle name="AggOrange9 2 3 5 5" xfId="18197"/>
    <cellStyle name="AggOrange9 2 3 5 5 2" xfId="48391"/>
    <cellStyle name="AggOrange9 2 3 5 6" xfId="21243"/>
    <cellStyle name="AggOrange9 2 3 5 6 2" xfId="51437"/>
    <cellStyle name="AggOrange9 2 3 5 7" xfId="25596"/>
    <cellStyle name="AggOrange9 2 3 5 7 2" xfId="55783"/>
    <cellStyle name="AggOrange9 2 3 5 8" xfId="29162"/>
    <cellStyle name="AggOrange9 2 3 5 8 2" xfId="59349"/>
    <cellStyle name="AggOrange9 2 3 5 9" xfId="28995"/>
    <cellStyle name="AggOrange9 2 3 5 9 2" xfId="59182"/>
    <cellStyle name="AggOrange9 2 3 6" xfId="1512"/>
    <cellStyle name="AggOrange9 2 3 6 10" xfId="22724"/>
    <cellStyle name="AggOrange9 2 3 6 10 2" xfId="52911"/>
    <cellStyle name="AggOrange9 2 3 6 11" xfId="25633"/>
    <cellStyle name="AggOrange9 2 3 6 11 2" xfId="55820"/>
    <cellStyle name="AggOrange9 2 3 6 12" xfId="29181"/>
    <cellStyle name="AggOrange9 2 3 6 12 2" xfId="59368"/>
    <cellStyle name="AggOrange9 2 3 6 13" xfId="31462"/>
    <cellStyle name="AggOrange9 2 3 6 2" xfId="3469"/>
    <cellStyle name="AggOrange9 2 3 6 2 10" xfId="29778"/>
    <cellStyle name="AggOrange9 2 3 6 2 10 2" xfId="59965"/>
    <cellStyle name="AggOrange9 2 3 6 2 11" xfId="33674"/>
    <cellStyle name="AggOrange9 2 3 6 2 2" xfId="6833"/>
    <cellStyle name="AggOrange9 2 3 6 2 2 2" xfId="37027"/>
    <cellStyle name="AggOrange9 2 3 6 2 3" xfId="8378"/>
    <cellStyle name="AggOrange9 2 3 6 2 3 2" xfId="38572"/>
    <cellStyle name="AggOrange9 2 3 6 2 4" xfId="6411"/>
    <cellStyle name="AggOrange9 2 3 6 2 4 2" xfId="36605"/>
    <cellStyle name="AggOrange9 2 3 6 2 5" xfId="14386"/>
    <cellStyle name="AggOrange9 2 3 6 2 5 2" xfId="44580"/>
    <cellStyle name="AggOrange9 2 3 6 2 6" xfId="16704"/>
    <cellStyle name="AggOrange9 2 3 6 2 6 2" xfId="46898"/>
    <cellStyle name="AggOrange9 2 3 6 2 7" xfId="19571"/>
    <cellStyle name="AggOrange9 2 3 6 2 7 2" xfId="49765"/>
    <cellStyle name="AggOrange9 2 3 6 2 8" xfId="23978"/>
    <cellStyle name="AggOrange9 2 3 6 2 8 2" xfId="54165"/>
    <cellStyle name="AggOrange9 2 3 6 2 9" xfId="26537"/>
    <cellStyle name="AggOrange9 2 3 6 2 9 2" xfId="56724"/>
    <cellStyle name="AggOrange9 2 3 6 3" xfId="4477"/>
    <cellStyle name="AggOrange9 2 3 6 3 10" xfId="29078"/>
    <cellStyle name="AggOrange9 2 3 6 3 10 2" xfId="59265"/>
    <cellStyle name="AggOrange9 2 3 6 3 11" xfId="34676"/>
    <cellStyle name="AggOrange9 2 3 6 3 2" xfId="7676"/>
    <cellStyle name="AggOrange9 2 3 6 3 2 2" xfId="37870"/>
    <cellStyle name="AggOrange9 2 3 6 3 3" xfId="9221"/>
    <cellStyle name="AggOrange9 2 3 6 3 3 2" xfId="39415"/>
    <cellStyle name="AggOrange9 2 3 6 3 4" xfId="9996"/>
    <cellStyle name="AggOrange9 2 3 6 3 4 2" xfId="40190"/>
    <cellStyle name="AggOrange9 2 3 6 3 5" xfId="13071"/>
    <cellStyle name="AggOrange9 2 3 6 3 5 2" xfId="43265"/>
    <cellStyle name="AggOrange9 2 3 6 3 6" xfId="17544"/>
    <cellStyle name="AggOrange9 2 3 6 3 6 2" xfId="47738"/>
    <cellStyle name="AggOrange9 2 3 6 3 7" xfId="20408"/>
    <cellStyle name="AggOrange9 2 3 6 3 7 2" xfId="50602"/>
    <cellStyle name="AggOrange9 2 3 6 3 8" xfId="24820"/>
    <cellStyle name="AggOrange9 2 3 6 3 8 2" xfId="55007"/>
    <cellStyle name="AggOrange9 2 3 6 3 9" xfId="26178"/>
    <cellStyle name="AggOrange9 2 3 6 3 9 2" xfId="56365"/>
    <cellStyle name="AggOrange9 2 3 6 4" xfId="5591"/>
    <cellStyle name="AggOrange9 2 3 6 4 2" xfId="35787"/>
    <cellStyle name="AggOrange9 2 3 6 5" xfId="8072"/>
    <cellStyle name="AggOrange9 2 3 6 5 2" xfId="38266"/>
    <cellStyle name="AggOrange9 2 3 6 6" xfId="10406"/>
    <cellStyle name="AggOrange9 2 3 6 6 2" xfId="40600"/>
    <cellStyle name="AggOrange9 2 3 6 7" xfId="12212"/>
    <cellStyle name="AggOrange9 2 3 6 7 2" xfId="42406"/>
    <cellStyle name="AggOrange9 2 3 6 8" xfId="15608"/>
    <cellStyle name="AggOrange9 2 3 6 8 2" xfId="45802"/>
    <cellStyle name="AggOrange9 2 3 6 9" xfId="18489"/>
    <cellStyle name="AggOrange9 2 3 6 9 2" xfId="48683"/>
    <cellStyle name="AggOrange9 2 4" xfId="1197"/>
    <cellStyle name="AggOrange9 2 4 10" xfId="32038"/>
    <cellStyle name="AggOrange9 2 4 2" xfId="2050"/>
    <cellStyle name="AggOrange9 2 4 2 2" xfId="32270"/>
    <cellStyle name="AggOrange9 2 4 3" xfId="12106"/>
    <cellStyle name="AggOrange9 2 4 3 2" xfId="42300"/>
    <cellStyle name="AggOrange9 2 4 4" xfId="12786"/>
    <cellStyle name="AggOrange9 2 4 4 2" xfId="42980"/>
    <cellStyle name="AggOrange9 2 4 5" xfId="18192"/>
    <cellStyle name="AggOrange9 2 4 5 2" xfId="48386"/>
    <cellStyle name="AggOrange9 2 4 6" xfId="21238"/>
    <cellStyle name="AggOrange9 2 4 6 2" xfId="51432"/>
    <cellStyle name="AggOrange9 2 4 7" xfId="25591"/>
    <cellStyle name="AggOrange9 2 4 7 2" xfId="55778"/>
    <cellStyle name="AggOrange9 2 4 8" xfId="27689"/>
    <cellStyle name="AggOrange9 2 4 8 2" xfId="57876"/>
    <cellStyle name="AggOrange9 2 4 9" xfId="29906"/>
    <cellStyle name="AggOrange9 2 4 9 2" xfId="60093"/>
    <cellStyle name="AggOrange9 2 5" xfId="1507"/>
    <cellStyle name="AggOrange9 2 5 10" xfId="22719"/>
    <cellStyle name="AggOrange9 2 5 10 2" xfId="52906"/>
    <cellStyle name="AggOrange9 2 5 11" xfId="27545"/>
    <cellStyle name="AggOrange9 2 5 11 2" xfId="57732"/>
    <cellStyle name="AggOrange9 2 5 12" xfId="29253"/>
    <cellStyle name="AggOrange9 2 5 12 2" xfId="59440"/>
    <cellStyle name="AggOrange9 2 5 13" xfId="31457"/>
    <cellStyle name="AggOrange9 2 5 2" xfId="3464"/>
    <cellStyle name="AggOrange9 2 5 2 10" xfId="30045"/>
    <cellStyle name="AggOrange9 2 5 2 10 2" xfId="60232"/>
    <cellStyle name="AggOrange9 2 5 2 11" xfId="33669"/>
    <cellStyle name="AggOrange9 2 5 2 2" xfId="6828"/>
    <cellStyle name="AggOrange9 2 5 2 2 2" xfId="37022"/>
    <cellStyle name="AggOrange9 2 5 2 3" xfId="8373"/>
    <cellStyle name="AggOrange9 2 5 2 3 2" xfId="38567"/>
    <cellStyle name="AggOrange9 2 5 2 4" xfId="3145"/>
    <cellStyle name="AggOrange9 2 5 2 4 2" xfId="33350"/>
    <cellStyle name="AggOrange9 2 5 2 5" xfId="12769"/>
    <cellStyle name="AggOrange9 2 5 2 5 2" xfId="42963"/>
    <cellStyle name="AggOrange9 2 5 2 6" xfId="16699"/>
    <cellStyle name="AggOrange9 2 5 2 6 2" xfId="46893"/>
    <cellStyle name="AggOrange9 2 5 2 7" xfId="19566"/>
    <cellStyle name="AggOrange9 2 5 2 7 2" xfId="49760"/>
    <cellStyle name="AggOrange9 2 5 2 8" xfId="23973"/>
    <cellStyle name="AggOrange9 2 5 2 8 2" xfId="54160"/>
    <cellStyle name="AggOrange9 2 5 2 9" xfId="28338"/>
    <cellStyle name="AggOrange9 2 5 2 9 2" xfId="58525"/>
    <cellStyle name="AggOrange9 2 5 3" xfId="4472"/>
    <cellStyle name="AggOrange9 2 5 3 10" xfId="29348"/>
    <cellStyle name="AggOrange9 2 5 3 10 2" xfId="59535"/>
    <cellStyle name="AggOrange9 2 5 3 11" xfId="34671"/>
    <cellStyle name="AggOrange9 2 5 3 2" xfId="7671"/>
    <cellStyle name="AggOrange9 2 5 3 2 2" xfId="37865"/>
    <cellStyle name="AggOrange9 2 5 3 3" xfId="9216"/>
    <cellStyle name="AggOrange9 2 5 3 3 2" xfId="39410"/>
    <cellStyle name="AggOrange9 2 5 3 4" xfId="5226"/>
    <cellStyle name="AggOrange9 2 5 3 4 2" xfId="35425"/>
    <cellStyle name="AggOrange9 2 5 3 5" xfId="14780"/>
    <cellStyle name="AggOrange9 2 5 3 5 2" xfId="44974"/>
    <cellStyle name="AggOrange9 2 5 3 6" xfId="17539"/>
    <cellStyle name="AggOrange9 2 5 3 6 2" xfId="47733"/>
    <cellStyle name="AggOrange9 2 5 3 7" xfId="20403"/>
    <cellStyle name="AggOrange9 2 5 3 7 2" xfId="50597"/>
    <cellStyle name="AggOrange9 2 5 3 8" xfId="24815"/>
    <cellStyle name="AggOrange9 2 5 3 8 2" xfId="55002"/>
    <cellStyle name="AggOrange9 2 5 3 9" xfId="26695"/>
    <cellStyle name="AggOrange9 2 5 3 9 2" xfId="56882"/>
    <cellStyle name="AggOrange9 2 5 4" xfId="5586"/>
    <cellStyle name="AggOrange9 2 5 4 2" xfId="35782"/>
    <cellStyle name="AggOrange9 2 5 5" xfId="7915"/>
    <cellStyle name="AggOrange9 2 5 5 2" xfId="38109"/>
    <cellStyle name="AggOrange9 2 5 6" xfId="5062"/>
    <cellStyle name="AggOrange9 2 5 6 2" xfId="35261"/>
    <cellStyle name="AggOrange9 2 5 7" xfId="14838"/>
    <cellStyle name="AggOrange9 2 5 7 2" xfId="45032"/>
    <cellStyle name="AggOrange9 2 5 8" xfId="15603"/>
    <cellStyle name="AggOrange9 2 5 8 2" xfId="45797"/>
    <cellStyle name="AggOrange9 2 5 9" xfId="18484"/>
    <cellStyle name="AggOrange9 2 5 9 2" xfId="48678"/>
    <cellStyle name="AggOrange9 3" xfId="471"/>
    <cellStyle name="AggOrange9 3 2" xfId="472"/>
    <cellStyle name="AggOrange9 3 2 2" xfId="473"/>
    <cellStyle name="AggOrange9 3 2 2 2" xfId="1211"/>
    <cellStyle name="AggOrange9 3 2 2 2 10" xfId="32052"/>
    <cellStyle name="AggOrange9 3 2 2 2 2" xfId="2128"/>
    <cellStyle name="AggOrange9 3 2 2 2 2 2" xfId="32341"/>
    <cellStyle name="AggOrange9 3 2 2 2 3" xfId="9722"/>
    <cellStyle name="AggOrange9 3 2 2 2 3 2" xfId="39916"/>
    <cellStyle name="AggOrange9 3 2 2 2 4" xfId="13635"/>
    <cellStyle name="AggOrange9 3 2 2 2 4 2" xfId="43829"/>
    <cellStyle name="AggOrange9 3 2 2 2 5" xfId="18206"/>
    <cellStyle name="AggOrange9 3 2 2 2 5 2" xfId="48400"/>
    <cellStyle name="AggOrange9 3 2 2 2 6" xfId="21252"/>
    <cellStyle name="AggOrange9 3 2 2 2 6 2" xfId="51446"/>
    <cellStyle name="AggOrange9 3 2 2 2 7" xfId="25605"/>
    <cellStyle name="AggOrange9 3 2 2 2 7 2" xfId="55792"/>
    <cellStyle name="AggOrange9 3 2 2 2 8" xfId="21280"/>
    <cellStyle name="AggOrange9 3 2 2 2 8 2" xfId="51467"/>
    <cellStyle name="AggOrange9 3 2 2 2 9" xfId="21880"/>
    <cellStyle name="AggOrange9 3 2 2 2 9 2" xfId="52067"/>
    <cellStyle name="AggOrange9 3 2 2 3" xfId="1521"/>
    <cellStyle name="AggOrange9 3 2 2 3 10" xfId="22733"/>
    <cellStyle name="AggOrange9 3 2 2 3 10 2" xfId="52920"/>
    <cellStyle name="AggOrange9 3 2 2 3 11" xfId="27855"/>
    <cellStyle name="AggOrange9 3 2 2 3 11 2" xfId="58042"/>
    <cellStyle name="AggOrange9 3 2 2 3 12" xfId="26647"/>
    <cellStyle name="AggOrange9 3 2 2 3 12 2" xfId="56834"/>
    <cellStyle name="AggOrange9 3 2 2 3 13" xfId="31471"/>
    <cellStyle name="AggOrange9 3 2 2 3 2" xfId="3478"/>
    <cellStyle name="AggOrange9 3 2 2 3 2 10" xfId="28761"/>
    <cellStyle name="AggOrange9 3 2 2 3 2 10 2" xfId="58948"/>
    <cellStyle name="AggOrange9 3 2 2 3 2 11" xfId="33683"/>
    <cellStyle name="AggOrange9 3 2 2 3 2 2" xfId="6842"/>
    <cellStyle name="AggOrange9 3 2 2 3 2 2 2" xfId="37036"/>
    <cellStyle name="AggOrange9 3 2 2 3 2 3" xfId="8387"/>
    <cellStyle name="AggOrange9 3 2 2 3 2 3 2" xfId="38581"/>
    <cellStyle name="AggOrange9 3 2 2 3 2 4" xfId="7793"/>
    <cellStyle name="AggOrange9 3 2 2 3 2 4 2" xfId="37987"/>
    <cellStyle name="AggOrange9 3 2 2 3 2 5" xfId="12790"/>
    <cellStyle name="AggOrange9 3 2 2 3 2 5 2" xfId="42984"/>
    <cellStyle name="AggOrange9 3 2 2 3 2 6" xfId="16713"/>
    <cellStyle name="AggOrange9 3 2 2 3 2 6 2" xfId="46907"/>
    <cellStyle name="AggOrange9 3 2 2 3 2 7" xfId="19580"/>
    <cellStyle name="AggOrange9 3 2 2 3 2 7 2" xfId="49774"/>
    <cellStyle name="AggOrange9 3 2 2 3 2 8" xfId="23987"/>
    <cellStyle name="AggOrange9 3 2 2 3 2 8 2" xfId="54174"/>
    <cellStyle name="AggOrange9 3 2 2 3 2 9" xfId="27384"/>
    <cellStyle name="AggOrange9 3 2 2 3 2 9 2" xfId="57571"/>
    <cellStyle name="AggOrange9 3 2 2 3 3" xfId="4486"/>
    <cellStyle name="AggOrange9 3 2 2 3 3 10" xfId="30162"/>
    <cellStyle name="AggOrange9 3 2 2 3 3 10 2" xfId="60349"/>
    <cellStyle name="AggOrange9 3 2 2 3 3 11" xfId="34685"/>
    <cellStyle name="AggOrange9 3 2 2 3 3 2" xfId="7685"/>
    <cellStyle name="AggOrange9 3 2 2 3 3 2 2" xfId="37879"/>
    <cellStyle name="AggOrange9 3 2 2 3 3 3" xfId="9230"/>
    <cellStyle name="AggOrange9 3 2 2 3 3 3 2" xfId="39424"/>
    <cellStyle name="AggOrange9 3 2 2 3 3 4" xfId="12385"/>
    <cellStyle name="AggOrange9 3 2 2 3 3 4 2" xfId="42579"/>
    <cellStyle name="AggOrange9 3 2 2 3 3 5" xfId="14423"/>
    <cellStyle name="AggOrange9 3 2 2 3 3 5 2" xfId="44617"/>
    <cellStyle name="AggOrange9 3 2 2 3 3 6" xfId="17553"/>
    <cellStyle name="AggOrange9 3 2 2 3 3 6 2" xfId="47747"/>
    <cellStyle name="AggOrange9 3 2 2 3 3 7" xfId="20417"/>
    <cellStyle name="AggOrange9 3 2 2 3 3 7 2" xfId="50611"/>
    <cellStyle name="AggOrange9 3 2 2 3 3 8" xfId="24829"/>
    <cellStyle name="AggOrange9 3 2 2 3 3 8 2" xfId="55016"/>
    <cellStyle name="AggOrange9 3 2 2 3 3 9" xfId="26949"/>
    <cellStyle name="AggOrange9 3 2 2 3 3 9 2" xfId="57136"/>
    <cellStyle name="AggOrange9 3 2 2 3 4" xfId="5600"/>
    <cellStyle name="AggOrange9 3 2 2 3 4 2" xfId="35796"/>
    <cellStyle name="AggOrange9 3 2 2 3 5" xfId="8069"/>
    <cellStyle name="AggOrange9 3 2 2 3 5 2" xfId="38263"/>
    <cellStyle name="AggOrange9 3 2 2 3 6" xfId="12244"/>
    <cellStyle name="AggOrange9 3 2 2 3 6 2" xfId="42438"/>
    <cellStyle name="AggOrange9 3 2 2 3 7" xfId="13647"/>
    <cellStyle name="AggOrange9 3 2 2 3 7 2" xfId="43841"/>
    <cellStyle name="AggOrange9 3 2 2 3 8" xfId="15617"/>
    <cellStyle name="AggOrange9 3 2 2 3 8 2" xfId="45811"/>
    <cellStyle name="AggOrange9 3 2 2 3 9" xfId="18498"/>
    <cellStyle name="AggOrange9 3 2 2 3 9 2" xfId="48692"/>
    <cellStyle name="AggOrange9 3 2 3" xfId="1210"/>
    <cellStyle name="AggOrange9 3 2 3 10" xfId="32051"/>
    <cellStyle name="AggOrange9 3 2 3 2" xfId="2129"/>
    <cellStyle name="AggOrange9 3 2 3 2 2" xfId="32342"/>
    <cellStyle name="AggOrange9 3 2 3 3" xfId="10577"/>
    <cellStyle name="AggOrange9 3 2 3 3 2" xfId="40771"/>
    <cellStyle name="AggOrange9 3 2 3 4" xfId="11882"/>
    <cellStyle name="AggOrange9 3 2 3 4 2" xfId="42076"/>
    <cellStyle name="AggOrange9 3 2 3 5" xfId="18205"/>
    <cellStyle name="AggOrange9 3 2 3 5 2" xfId="48399"/>
    <cellStyle name="AggOrange9 3 2 3 6" xfId="21251"/>
    <cellStyle name="AggOrange9 3 2 3 6 2" xfId="51445"/>
    <cellStyle name="AggOrange9 3 2 3 7" xfId="25604"/>
    <cellStyle name="AggOrange9 3 2 3 7 2" xfId="55791"/>
    <cellStyle name="AggOrange9 3 2 3 8" xfId="29160"/>
    <cellStyle name="AggOrange9 3 2 3 8 2" xfId="59347"/>
    <cellStyle name="AggOrange9 3 2 3 9" xfId="30065"/>
    <cellStyle name="AggOrange9 3 2 3 9 2" xfId="60252"/>
    <cellStyle name="AggOrange9 3 2 4" xfId="1520"/>
    <cellStyle name="AggOrange9 3 2 4 10" xfId="22732"/>
    <cellStyle name="AggOrange9 3 2 4 10 2" xfId="52919"/>
    <cellStyle name="AggOrange9 3 2 4 11" xfId="25626"/>
    <cellStyle name="AggOrange9 3 2 4 11 2" xfId="55813"/>
    <cellStyle name="AggOrange9 3 2 4 12" xfId="29051"/>
    <cellStyle name="AggOrange9 3 2 4 12 2" xfId="59238"/>
    <cellStyle name="AggOrange9 3 2 4 13" xfId="31470"/>
    <cellStyle name="AggOrange9 3 2 4 2" xfId="3477"/>
    <cellStyle name="AggOrange9 3 2 4 2 10" xfId="30572"/>
    <cellStyle name="AggOrange9 3 2 4 2 10 2" xfId="60759"/>
    <cellStyle name="AggOrange9 3 2 4 2 11" xfId="33682"/>
    <cellStyle name="AggOrange9 3 2 4 2 2" xfId="6841"/>
    <cellStyle name="AggOrange9 3 2 4 2 2 2" xfId="37035"/>
    <cellStyle name="AggOrange9 3 2 4 2 3" xfId="8386"/>
    <cellStyle name="AggOrange9 3 2 4 2 3 2" xfId="38580"/>
    <cellStyle name="AggOrange9 3 2 4 2 4" xfId="11123"/>
    <cellStyle name="AggOrange9 3 2 4 2 4 2" xfId="41317"/>
    <cellStyle name="AggOrange9 3 2 4 2 5" xfId="13436"/>
    <cellStyle name="AggOrange9 3 2 4 2 5 2" xfId="43630"/>
    <cellStyle name="AggOrange9 3 2 4 2 6" xfId="16712"/>
    <cellStyle name="AggOrange9 3 2 4 2 6 2" xfId="46906"/>
    <cellStyle name="AggOrange9 3 2 4 2 7" xfId="19579"/>
    <cellStyle name="AggOrange9 3 2 4 2 7 2" xfId="49773"/>
    <cellStyle name="AggOrange9 3 2 4 2 8" xfId="23986"/>
    <cellStyle name="AggOrange9 3 2 4 2 8 2" xfId="54173"/>
    <cellStyle name="AggOrange9 3 2 4 2 9" xfId="27004"/>
    <cellStyle name="AggOrange9 3 2 4 2 9 2" xfId="57191"/>
    <cellStyle name="AggOrange9 3 2 4 3" xfId="4485"/>
    <cellStyle name="AggOrange9 3 2 4 3 10" xfId="28756"/>
    <cellStyle name="AggOrange9 3 2 4 3 10 2" xfId="58943"/>
    <cellStyle name="AggOrange9 3 2 4 3 11" xfId="34684"/>
    <cellStyle name="AggOrange9 3 2 4 3 2" xfId="7684"/>
    <cellStyle name="AggOrange9 3 2 4 3 2 2" xfId="37878"/>
    <cellStyle name="AggOrange9 3 2 4 3 3" xfId="9229"/>
    <cellStyle name="AggOrange9 3 2 4 3 3 2" xfId="39423"/>
    <cellStyle name="AggOrange9 3 2 4 3 4" xfId="11081"/>
    <cellStyle name="AggOrange9 3 2 4 3 4 2" xfId="41275"/>
    <cellStyle name="AggOrange9 3 2 4 3 5" xfId="5102"/>
    <cellStyle name="AggOrange9 3 2 4 3 5 2" xfId="35301"/>
    <cellStyle name="AggOrange9 3 2 4 3 6" xfId="17552"/>
    <cellStyle name="AggOrange9 3 2 4 3 6 2" xfId="47746"/>
    <cellStyle name="AggOrange9 3 2 4 3 7" xfId="20416"/>
    <cellStyle name="AggOrange9 3 2 4 3 7 2" xfId="50610"/>
    <cellStyle name="AggOrange9 3 2 4 3 8" xfId="24828"/>
    <cellStyle name="AggOrange9 3 2 4 3 8 2" xfId="55015"/>
    <cellStyle name="AggOrange9 3 2 4 3 9" xfId="25801"/>
    <cellStyle name="AggOrange9 3 2 4 3 9 2" xfId="55988"/>
    <cellStyle name="AggOrange9 3 2 4 4" xfId="5599"/>
    <cellStyle name="AggOrange9 3 2 4 4 2" xfId="35795"/>
    <cellStyle name="AggOrange9 3 2 4 5" xfId="5665"/>
    <cellStyle name="AggOrange9 3 2 4 5 2" xfId="35861"/>
    <cellStyle name="AggOrange9 3 2 4 6" xfId="7697"/>
    <cellStyle name="AggOrange9 3 2 4 6 2" xfId="37891"/>
    <cellStyle name="AggOrange9 3 2 4 7" xfId="13119"/>
    <cellStyle name="AggOrange9 3 2 4 7 2" xfId="43313"/>
    <cellStyle name="AggOrange9 3 2 4 8" xfId="15616"/>
    <cellStyle name="AggOrange9 3 2 4 8 2" xfId="45810"/>
    <cellStyle name="AggOrange9 3 2 4 9" xfId="18497"/>
    <cellStyle name="AggOrange9 3 2 4 9 2" xfId="48691"/>
    <cellStyle name="AggOrange9 3 3" xfId="474"/>
    <cellStyle name="AggOrange9 3 3 2" xfId="1212"/>
    <cellStyle name="AggOrange9 3 3 2 10" xfId="32053"/>
    <cellStyle name="AggOrange9 3 3 2 2" xfId="10499"/>
    <cellStyle name="AggOrange9 3 3 2 2 2" xfId="40693"/>
    <cellStyle name="AggOrange9 3 3 2 3" xfId="4078"/>
    <cellStyle name="AggOrange9 3 3 2 3 2" xfId="34277"/>
    <cellStyle name="AggOrange9 3 3 2 4" xfId="10974"/>
    <cellStyle name="AggOrange9 3 3 2 4 2" xfId="41168"/>
    <cellStyle name="AggOrange9 3 3 2 5" xfId="18207"/>
    <cellStyle name="AggOrange9 3 3 2 5 2" xfId="48401"/>
    <cellStyle name="AggOrange9 3 3 2 6" xfId="21253"/>
    <cellStyle name="AggOrange9 3 3 2 6 2" xfId="51447"/>
    <cellStyle name="AggOrange9 3 3 2 7" xfId="25606"/>
    <cellStyle name="AggOrange9 3 3 2 7 2" xfId="55793"/>
    <cellStyle name="AggOrange9 3 3 2 8" xfId="27373"/>
    <cellStyle name="AggOrange9 3 3 2 8 2" xfId="57560"/>
    <cellStyle name="AggOrange9 3 3 2 9" xfId="30169"/>
    <cellStyle name="AggOrange9 3 3 2 9 2" xfId="60356"/>
    <cellStyle name="AggOrange9 3 3 3" xfId="1522"/>
    <cellStyle name="AggOrange9 3 3 3 10" xfId="22734"/>
    <cellStyle name="AggOrange9 3 3 3 10 2" xfId="52921"/>
    <cellStyle name="AggOrange9 3 3 3 11" xfId="27053"/>
    <cellStyle name="AggOrange9 3 3 3 11 2" xfId="57240"/>
    <cellStyle name="AggOrange9 3 3 3 12" xfId="29763"/>
    <cellStyle name="AggOrange9 3 3 3 12 2" xfId="59950"/>
    <cellStyle name="AggOrange9 3 3 3 13" xfId="31472"/>
    <cellStyle name="AggOrange9 3 3 3 2" xfId="3479"/>
    <cellStyle name="AggOrange9 3 3 3 2 10" xfId="28042"/>
    <cellStyle name="AggOrange9 3 3 3 2 10 2" xfId="58229"/>
    <cellStyle name="AggOrange9 3 3 3 2 11" xfId="33684"/>
    <cellStyle name="AggOrange9 3 3 3 2 2" xfId="6843"/>
    <cellStyle name="AggOrange9 3 3 3 2 2 2" xfId="37037"/>
    <cellStyle name="AggOrange9 3 3 3 2 3" xfId="8388"/>
    <cellStyle name="AggOrange9 3 3 3 2 3 2" xfId="38582"/>
    <cellStyle name="AggOrange9 3 3 3 2 4" xfId="12447"/>
    <cellStyle name="AggOrange9 3 3 3 2 4 2" xfId="42641"/>
    <cellStyle name="AggOrange9 3 3 3 2 5" xfId="13663"/>
    <cellStyle name="AggOrange9 3 3 3 2 5 2" xfId="43857"/>
    <cellStyle name="AggOrange9 3 3 3 2 6" xfId="16714"/>
    <cellStyle name="AggOrange9 3 3 3 2 6 2" xfId="46908"/>
    <cellStyle name="AggOrange9 3 3 3 2 7" xfId="19581"/>
    <cellStyle name="AggOrange9 3 3 3 2 7 2" xfId="49775"/>
    <cellStyle name="AggOrange9 3 3 3 2 8" xfId="23988"/>
    <cellStyle name="AggOrange9 3 3 3 2 8 2" xfId="54175"/>
    <cellStyle name="AggOrange9 3 3 3 2 9" xfId="28336"/>
    <cellStyle name="AggOrange9 3 3 3 2 9 2" xfId="58523"/>
    <cellStyle name="AggOrange9 3 3 3 3" xfId="4487"/>
    <cellStyle name="AggOrange9 3 3 3 3 10" xfId="29472"/>
    <cellStyle name="AggOrange9 3 3 3 3 10 2" xfId="59659"/>
    <cellStyle name="AggOrange9 3 3 3 3 11" xfId="34686"/>
    <cellStyle name="AggOrange9 3 3 3 3 2" xfId="7686"/>
    <cellStyle name="AggOrange9 3 3 3 3 2 2" xfId="37880"/>
    <cellStyle name="AggOrange9 3 3 3 3 3" xfId="9231"/>
    <cellStyle name="AggOrange9 3 3 3 3 3 2" xfId="39425"/>
    <cellStyle name="AggOrange9 3 3 3 3 4" xfId="12189"/>
    <cellStyle name="AggOrange9 3 3 3 3 4 2" xfId="42383"/>
    <cellStyle name="AggOrange9 3 3 3 3 5" xfId="9736"/>
    <cellStyle name="AggOrange9 3 3 3 3 5 2" xfId="39930"/>
    <cellStyle name="AggOrange9 3 3 3 3 6" xfId="17554"/>
    <cellStyle name="AggOrange9 3 3 3 3 6 2" xfId="47748"/>
    <cellStyle name="AggOrange9 3 3 3 3 7" xfId="20418"/>
    <cellStyle name="AggOrange9 3 3 3 3 7 2" xfId="50612"/>
    <cellStyle name="AggOrange9 3 3 3 3 8" xfId="24830"/>
    <cellStyle name="AggOrange9 3 3 3 3 8 2" xfId="55017"/>
    <cellStyle name="AggOrange9 3 3 3 3 9" xfId="27725"/>
    <cellStyle name="AggOrange9 3 3 3 3 9 2" xfId="57912"/>
    <cellStyle name="AggOrange9 3 3 3 4" xfId="5601"/>
    <cellStyle name="AggOrange9 3 3 3 4 2" xfId="35797"/>
    <cellStyle name="AggOrange9 3 3 3 5" xfId="5979"/>
    <cellStyle name="AggOrange9 3 3 3 5 2" xfId="36175"/>
    <cellStyle name="AggOrange9 3 3 3 6" xfId="5156"/>
    <cellStyle name="AggOrange9 3 3 3 6 2" xfId="35355"/>
    <cellStyle name="AggOrange9 3 3 3 7" xfId="13491"/>
    <cellStyle name="AggOrange9 3 3 3 7 2" xfId="43685"/>
    <cellStyle name="AggOrange9 3 3 3 8" xfId="15618"/>
    <cellStyle name="AggOrange9 3 3 3 8 2" xfId="45812"/>
    <cellStyle name="AggOrange9 3 3 3 9" xfId="18499"/>
    <cellStyle name="AggOrange9 3 3 3 9 2" xfId="48693"/>
    <cellStyle name="AggOrange9 3 4" xfId="1209"/>
    <cellStyle name="AggOrange9 3 4 10" xfId="32050"/>
    <cellStyle name="AggOrange9 3 4 2" xfId="10501"/>
    <cellStyle name="AggOrange9 3 4 2 2" xfId="40695"/>
    <cellStyle name="AggOrange9 3 4 3" xfId="11171"/>
    <cellStyle name="AggOrange9 3 4 3 2" xfId="41365"/>
    <cellStyle name="AggOrange9 3 4 4" xfId="12905"/>
    <cellStyle name="AggOrange9 3 4 4 2" xfId="43099"/>
    <cellStyle name="AggOrange9 3 4 5" xfId="18204"/>
    <cellStyle name="AggOrange9 3 4 5 2" xfId="48398"/>
    <cellStyle name="AggOrange9 3 4 6" xfId="21250"/>
    <cellStyle name="AggOrange9 3 4 6 2" xfId="51444"/>
    <cellStyle name="AggOrange9 3 4 7" xfId="25603"/>
    <cellStyle name="AggOrange9 3 4 7 2" xfId="55790"/>
    <cellStyle name="AggOrange9 3 4 8" xfId="27710"/>
    <cellStyle name="AggOrange9 3 4 8 2" xfId="57897"/>
    <cellStyle name="AggOrange9 3 4 9" xfId="30438"/>
    <cellStyle name="AggOrange9 3 4 9 2" xfId="60625"/>
    <cellStyle name="AggOrange9 3 5" xfId="1519"/>
    <cellStyle name="AggOrange9 3 5 10" xfId="22731"/>
    <cellStyle name="AggOrange9 3 5 10 2" xfId="52918"/>
    <cellStyle name="AggOrange9 3 5 11" xfId="28267"/>
    <cellStyle name="AggOrange9 3 5 11 2" xfId="58454"/>
    <cellStyle name="AggOrange9 3 5 12" xfId="30009"/>
    <cellStyle name="AggOrange9 3 5 12 2" xfId="60196"/>
    <cellStyle name="AggOrange9 3 5 13" xfId="31469"/>
    <cellStyle name="AggOrange9 3 5 2" xfId="3476"/>
    <cellStyle name="AggOrange9 3 5 2 10" xfId="26909"/>
    <cellStyle name="AggOrange9 3 5 2 10 2" xfId="57096"/>
    <cellStyle name="AggOrange9 3 5 2 11" xfId="33681"/>
    <cellStyle name="AggOrange9 3 5 2 2" xfId="6840"/>
    <cellStyle name="AggOrange9 3 5 2 2 2" xfId="37034"/>
    <cellStyle name="AggOrange9 3 5 2 3" xfId="8385"/>
    <cellStyle name="AggOrange9 3 5 2 3 2" xfId="38579"/>
    <cellStyle name="AggOrange9 3 5 2 4" xfId="7861"/>
    <cellStyle name="AggOrange9 3 5 2 4 2" xfId="38055"/>
    <cellStyle name="AggOrange9 3 5 2 5" xfId="10155"/>
    <cellStyle name="AggOrange9 3 5 2 5 2" xfId="40349"/>
    <cellStyle name="AggOrange9 3 5 2 6" xfId="16711"/>
    <cellStyle name="AggOrange9 3 5 2 6 2" xfId="46905"/>
    <cellStyle name="AggOrange9 3 5 2 7" xfId="19578"/>
    <cellStyle name="AggOrange9 3 5 2 7 2" xfId="49772"/>
    <cellStyle name="AggOrange9 3 5 2 8" xfId="23985"/>
    <cellStyle name="AggOrange9 3 5 2 8 2" xfId="54172"/>
    <cellStyle name="AggOrange9 3 5 2 9" xfId="27437"/>
    <cellStyle name="AggOrange9 3 5 2 9 2" xfId="57624"/>
    <cellStyle name="AggOrange9 3 5 3" xfId="4484"/>
    <cellStyle name="AggOrange9 3 5 3 10" xfId="29857"/>
    <cellStyle name="AggOrange9 3 5 3 10 2" xfId="60044"/>
    <cellStyle name="AggOrange9 3 5 3 11" xfId="34683"/>
    <cellStyle name="AggOrange9 3 5 3 2" xfId="7683"/>
    <cellStyle name="AggOrange9 3 5 3 2 2" xfId="37877"/>
    <cellStyle name="AggOrange9 3 5 3 3" xfId="9228"/>
    <cellStyle name="AggOrange9 3 5 3 3 2" xfId="39422"/>
    <cellStyle name="AggOrange9 3 5 3 4" xfId="10588"/>
    <cellStyle name="AggOrange9 3 5 3 4 2" xfId="40782"/>
    <cellStyle name="AggOrange9 3 5 3 5" xfId="12930"/>
    <cellStyle name="AggOrange9 3 5 3 5 2" xfId="43124"/>
    <cellStyle name="AggOrange9 3 5 3 6" xfId="17551"/>
    <cellStyle name="AggOrange9 3 5 3 6 2" xfId="47745"/>
    <cellStyle name="AggOrange9 3 5 3 7" xfId="20415"/>
    <cellStyle name="AggOrange9 3 5 3 7 2" xfId="50609"/>
    <cellStyle name="AggOrange9 3 5 3 8" xfId="24827"/>
    <cellStyle name="AggOrange9 3 5 3 8 2" xfId="55014"/>
    <cellStyle name="AggOrange9 3 5 3 9" xfId="27685"/>
    <cellStyle name="AggOrange9 3 5 3 9 2" xfId="57872"/>
    <cellStyle name="AggOrange9 3 5 4" xfId="5598"/>
    <cellStyle name="AggOrange9 3 5 4 2" xfId="35794"/>
    <cellStyle name="AggOrange9 3 5 5" xfId="7751"/>
    <cellStyle name="AggOrange9 3 5 5 2" xfId="37945"/>
    <cellStyle name="AggOrange9 3 5 6" xfId="2227"/>
    <cellStyle name="AggOrange9 3 5 6 2" xfId="32436"/>
    <cellStyle name="AggOrange9 3 5 7" xfId="13264"/>
    <cellStyle name="AggOrange9 3 5 7 2" xfId="43458"/>
    <cellStyle name="AggOrange9 3 5 8" xfId="15615"/>
    <cellStyle name="AggOrange9 3 5 8 2" xfId="45809"/>
    <cellStyle name="AggOrange9 3 5 9" xfId="18496"/>
    <cellStyle name="AggOrange9 3 5 9 2" xfId="48690"/>
    <cellStyle name="AggOrange9 4" xfId="475"/>
    <cellStyle name="AggOrange9 4 2" xfId="476"/>
    <cellStyle name="AggOrange9 4 2 2" xfId="477"/>
    <cellStyle name="AggOrange9 4 2 2 2" xfId="1215"/>
    <cellStyle name="AggOrange9 4 2 2 2 10" xfId="32056"/>
    <cellStyle name="AggOrange9 4 2 2 2 2" xfId="10498"/>
    <cellStyle name="AggOrange9 4 2 2 2 2 2" xfId="40692"/>
    <cellStyle name="AggOrange9 4 2 2 2 3" xfId="5064"/>
    <cellStyle name="AggOrange9 4 2 2 2 3 2" xfId="35263"/>
    <cellStyle name="AggOrange9 4 2 2 2 4" xfId="13891"/>
    <cellStyle name="AggOrange9 4 2 2 2 4 2" xfId="44085"/>
    <cellStyle name="AggOrange9 4 2 2 2 5" xfId="18210"/>
    <cellStyle name="AggOrange9 4 2 2 2 5 2" xfId="48404"/>
    <cellStyle name="AggOrange9 4 2 2 2 6" xfId="21256"/>
    <cellStyle name="AggOrange9 4 2 2 2 6 2" xfId="51450"/>
    <cellStyle name="AggOrange9 4 2 2 2 7" xfId="25609"/>
    <cellStyle name="AggOrange9 4 2 2 2 7 2" xfId="55796"/>
    <cellStyle name="AggOrange9 4 2 2 2 8" xfId="27186"/>
    <cellStyle name="AggOrange9 4 2 2 2 8 2" xfId="57373"/>
    <cellStyle name="AggOrange9 4 2 2 2 9" xfId="26012"/>
    <cellStyle name="AggOrange9 4 2 2 2 9 2" xfId="56199"/>
    <cellStyle name="AggOrange9 4 2 2 3" xfId="1525"/>
    <cellStyle name="AggOrange9 4 2 2 3 10" xfId="22737"/>
    <cellStyle name="AggOrange9 4 2 2 3 10 2" xfId="52924"/>
    <cellStyle name="AggOrange9 4 2 2 3 11" xfId="21886"/>
    <cellStyle name="AggOrange9 4 2 2 3 11 2" xfId="52073"/>
    <cellStyle name="AggOrange9 4 2 2 3 12" xfId="29363"/>
    <cellStyle name="AggOrange9 4 2 2 3 12 2" xfId="59550"/>
    <cellStyle name="AggOrange9 4 2 2 3 13" xfId="31475"/>
    <cellStyle name="AggOrange9 4 2 2 3 2" xfId="3482"/>
    <cellStyle name="AggOrange9 4 2 2 3 2 10" xfId="29625"/>
    <cellStyle name="AggOrange9 4 2 2 3 2 10 2" xfId="59812"/>
    <cellStyle name="AggOrange9 4 2 2 3 2 11" xfId="33687"/>
    <cellStyle name="AggOrange9 4 2 2 3 2 2" xfId="6846"/>
    <cellStyle name="AggOrange9 4 2 2 3 2 2 2" xfId="37040"/>
    <cellStyle name="AggOrange9 4 2 2 3 2 3" xfId="8391"/>
    <cellStyle name="AggOrange9 4 2 2 3 2 3 2" xfId="38585"/>
    <cellStyle name="AggOrange9 4 2 2 3 2 4" xfId="11773"/>
    <cellStyle name="AggOrange9 4 2 2 3 2 4 2" xfId="41967"/>
    <cellStyle name="AggOrange9 4 2 2 3 2 5" xfId="14995"/>
    <cellStyle name="AggOrange9 4 2 2 3 2 5 2" xfId="45189"/>
    <cellStyle name="AggOrange9 4 2 2 3 2 6" xfId="16717"/>
    <cellStyle name="AggOrange9 4 2 2 3 2 6 2" xfId="46911"/>
    <cellStyle name="AggOrange9 4 2 2 3 2 7" xfId="19584"/>
    <cellStyle name="AggOrange9 4 2 2 3 2 7 2" xfId="49778"/>
    <cellStyle name="AggOrange9 4 2 2 3 2 8" xfId="23991"/>
    <cellStyle name="AggOrange9 4 2 2 3 2 8 2" xfId="54178"/>
    <cellStyle name="AggOrange9 4 2 2 3 2 9" xfId="21396"/>
    <cellStyle name="AggOrange9 4 2 2 3 2 9 2" xfId="51583"/>
    <cellStyle name="AggOrange9 4 2 2 3 3" xfId="4490"/>
    <cellStyle name="AggOrange9 4 2 2 3 3 10" xfId="29865"/>
    <cellStyle name="AggOrange9 4 2 2 3 3 10 2" xfId="60052"/>
    <cellStyle name="AggOrange9 4 2 2 3 3 11" xfId="34689"/>
    <cellStyle name="AggOrange9 4 2 2 3 3 2" xfId="7689"/>
    <cellStyle name="AggOrange9 4 2 2 3 3 2 2" xfId="37883"/>
    <cellStyle name="AggOrange9 4 2 2 3 3 3" xfId="9234"/>
    <cellStyle name="AggOrange9 4 2 2 3 3 3 2" xfId="39428"/>
    <cellStyle name="AggOrange9 4 2 2 3 3 4" xfId="2171"/>
    <cellStyle name="AggOrange9 4 2 2 3 3 4 2" xfId="32382"/>
    <cellStyle name="AggOrange9 4 2 2 3 3 5" xfId="15130"/>
    <cellStyle name="AggOrange9 4 2 2 3 3 5 2" xfId="45324"/>
    <cellStyle name="AggOrange9 4 2 2 3 3 6" xfId="17557"/>
    <cellStyle name="AggOrange9 4 2 2 3 3 6 2" xfId="47751"/>
    <cellStyle name="AggOrange9 4 2 2 3 3 7" xfId="20421"/>
    <cellStyle name="AggOrange9 4 2 2 3 3 7 2" xfId="50615"/>
    <cellStyle name="AggOrange9 4 2 2 3 3 8" xfId="24833"/>
    <cellStyle name="AggOrange9 4 2 2 3 3 8 2" xfId="55020"/>
    <cellStyle name="AggOrange9 4 2 2 3 3 9" xfId="28262"/>
    <cellStyle name="AggOrange9 4 2 2 3 3 9 2" xfId="58449"/>
    <cellStyle name="AggOrange9 4 2 2 3 4" xfId="5604"/>
    <cellStyle name="AggOrange9 4 2 2 3 4 2" xfId="35800"/>
    <cellStyle name="AggOrange9 4 2 2 3 5" xfId="5361"/>
    <cellStyle name="AggOrange9 4 2 2 3 5 2" xfId="35560"/>
    <cellStyle name="AggOrange9 4 2 2 3 6" xfId="11220"/>
    <cellStyle name="AggOrange9 4 2 2 3 6 2" xfId="41414"/>
    <cellStyle name="AggOrange9 4 2 2 3 7" xfId="12771"/>
    <cellStyle name="AggOrange9 4 2 2 3 7 2" xfId="42965"/>
    <cellStyle name="AggOrange9 4 2 2 3 8" xfId="15621"/>
    <cellStyle name="AggOrange9 4 2 2 3 8 2" xfId="45815"/>
    <cellStyle name="AggOrange9 4 2 2 3 9" xfId="18502"/>
    <cellStyle name="AggOrange9 4 2 2 3 9 2" xfId="48696"/>
    <cellStyle name="AggOrange9 4 2 3" xfId="1214"/>
    <cellStyle name="AggOrange9 4 2 3 10" xfId="32055"/>
    <cellStyle name="AggOrange9 4 2 3 2" xfId="2127"/>
    <cellStyle name="AggOrange9 4 2 3 2 2" xfId="32340"/>
    <cellStyle name="AggOrange9 4 2 3 3" xfId="10511"/>
    <cellStyle name="AggOrange9 4 2 3 3 2" xfId="40705"/>
    <cellStyle name="AggOrange9 4 2 3 4" xfId="13559"/>
    <cellStyle name="AggOrange9 4 2 3 4 2" xfId="43753"/>
    <cellStyle name="AggOrange9 4 2 3 5" xfId="18209"/>
    <cellStyle name="AggOrange9 4 2 3 5 2" xfId="48403"/>
    <cellStyle name="AggOrange9 4 2 3 6" xfId="21255"/>
    <cellStyle name="AggOrange9 4 2 3 6 2" xfId="51449"/>
    <cellStyle name="AggOrange9 4 2 3 7" xfId="25608"/>
    <cellStyle name="AggOrange9 4 2 3 7 2" xfId="55795"/>
    <cellStyle name="AggOrange9 4 2 3 8" xfId="27527"/>
    <cellStyle name="AggOrange9 4 2 3 8 2" xfId="57714"/>
    <cellStyle name="AggOrange9 4 2 3 9" xfId="30781"/>
    <cellStyle name="AggOrange9 4 2 3 9 2" xfId="60968"/>
    <cellStyle name="AggOrange9 4 2 4" xfId="1524"/>
    <cellStyle name="AggOrange9 4 2 4 10" xfId="22736"/>
    <cellStyle name="AggOrange9 4 2 4 10 2" xfId="52923"/>
    <cellStyle name="AggOrange9 4 2 4 11" xfId="26766"/>
    <cellStyle name="AggOrange9 4 2 4 11 2" xfId="56953"/>
    <cellStyle name="AggOrange9 4 2 4 12" xfId="28944"/>
    <cellStyle name="AggOrange9 4 2 4 12 2" xfId="59131"/>
    <cellStyle name="AggOrange9 4 2 4 13" xfId="31474"/>
    <cellStyle name="AggOrange9 4 2 4 2" xfId="3481"/>
    <cellStyle name="AggOrange9 4 2 4 2 10" xfId="29445"/>
    <cellStyle name="AggOrange9 4 2 4 2 10 2" xfId="59632"/>
    <cellStyle name="AggOrange9 4 2 4 2 11" xfId="33686"/>
    <cellStyle name="AggOrange9 4 2 4 2 2" xfId="6845"/>
    <cellStyle name="AggOrange9 4 2 4 2 2 2" xfId="37039"/>
    <cellStyle name="AggOrange9 4 2 4 2 3" xfId="8390"/>
    <cellStyle name="AggOrange9 4 2 4 2 3 2" xfId="38584"/>
    <cellStyle name="AggOrange9 4 2 4 2 4" xfId="10397"/>
    <cellStyle name="AggOrange9 4 2 4 2 4 2" xfId="40591"/>
    <cellStyle name="AggOrange9 4 2 4 2 5" xfId="13837"/>
    <cellStyle name="AggOrange9 4 2 4 2 5 2" xfId="44031"/>
    <cellStyle name="AggOrange9 4 2 4 2 6" xfId="16716"/>
    <cellStyle name="AggOrange9 4 2 4 2 6 2" xfId="46910"/>
    <cellStyle name="AggOrange9 4 2 4 2 7" xfId="19583"/>
    <cellStyle name="AggOrange9 4 2 4 2 7 2" xfId="49777"/>
    <cellStyle name="AggOrange9 4 2 4 2 8" xfId="23990"/>
    <cellStyle name="AggOrange9 4 2 4 2 8 2" xfId="54177"/>
    <cellStyle name="AggOrange9 4 2 4 2 9" xfId="27424"/>
    <cellStyle name="AggOrange9 4 2 4 2 9 2" xfId="57611"/>
    <cellStyle name="AggOrange9 4 2 4 3" xfId="4489"/>
    <cellStyle name="AggOrange9 4 2 4 3 10" xfId="28922"/>
    <cellStyle name="AggOrange9 4 2 4 3 10 2" xfId="59109"/>
    <cellStyle name="AggOrange9 4 2 4 3 11" xfId="34688"/>
    <cellStyle name="AggOrange9 4 2 4 3 2" xfId="7688"/>
    <cellStyle name="AggOrange9 4 2 4 3 2 2" xfId="37882"/>
    <cellStyle name="AggOrange9 4 2 4 3 3" xfId="9233"/>
    <cellStyle name="AggOrange9 4 2 4 3 3 2" xfId="39427"/>
    <cellStyle name="AggOrange9 4 2 4 3 4" xfId="2318"/>
    <cellStyle name="AggOrange9 4 2 4 3 4 2" xfId="32525"/>
    <cellStyle name="AggOrange9 4 2 4 3 5" xfId="13705"/>
    <cellStyle name="AggOrange9 4 2 4 3 5 2" xfId="43899"/>
    <cellStyle name="AggOrange9 4 2 4 3 6" xfId="17556"/>
    <cellStyle name="AggOrange9 4 2 4 3 6 2" xfId="47750"/>
    <cellStyle name="AggOrange9 4 2 4 3 7" xfId="20420"/>
    <cellStyle name="AggOrange9 4 2 4 3 7 2" xfId="50614"/>
    <cellStyle name="AggOrange9 4 2 4 3 8" xfId="24832"/>
    <cellStyle name="AggOrange9 4 2 4 3 8 2" xfId="55019"/>
    <cellStyle name="AggOrange9 4 2 4 3 9" xfId="27333"/>
    <cellStyle name="AggOrange9 4 2 4 3 9 2" xfId="57520"/>
    <cellStyle name="AggOrange9 4 2 4 4" xfId="5603"/>
    <cellStyle name="AggOrange9 4 2 4 4 2" xfId="35799"/>
    <cellStyle name="AggOrange9 4 2 4 5" xfId="5824"/>
    <cellStyle name="AggOrange9 4 2 4 5 2" xfId="36020"/>
    <cellStyle name="AggOrange9 4 2 4 6" xfId="9740"/>
    <cellStyle name="AggOrange9 4 2 4 6 2" xfId="39934"/>
    <cellStyle name="AggOrange9 4 2 4 7" xfId="12830"/>
    <cellStyle name="AggOrange9 4 2 4 7 2" xfId="43024"/>
    <cellStyle name="AggOrange9 4 2 4 8" xfId="15620"/>
    <cellStyle name="AggOrange9 4 2 4 8 2" xfId="45814"/>
    <cellStyle name="AggOrange9 4 2 4 9" xfId="18501"/>
    <cellStyle name="AggOrange9 4 2 4 9 2" xfId="48695"/>
    <cellStyle name="AggOrange9 4 3" xfId="478"/>
    <cellStyle name="AggOrange9 4 3 2" xfId="479"/>
    <cellStyle name="AggOrange9 4 3 2 2" xfId="1217"/>
    <cellStyle name="AggOrange9 4 3 2 2 10" xfId="32058"/>
    <cellStyle name="AggOrange9 4 3 2 2 2" xfId="2126"/>
    <cellStyle name="AggOrange9 4 3 2 2 2 2" xfId="32339"/>
    <cellStyle name="AggOrange9 4 3 2 2 3" xfId="12128"/>
    <cellStyle name="AggOrange9 4 3 2 2 3 2" xfId="42322"/>
    <cellStyle name="AggOrange9 4 3 2 2 4" xfId="13478"/>
    <cellStyle name="AggOrange9 4 3 2 2 4 2" xfId="43672"/>
    <cellStyle name="AggOrange9 4 3 2 2 5" xfId="18212"/>
    <cellStyle name="AggOrange9 4 3 2 2 5 2" xfId="48406"/>
    <cellStyle name="AggOrange9 4 3 2 2 6" xfId="21258"/>
    <cellStyle name="AggOrange9 4 3 2 2 6 2" xfId="51452"/>
    <cellStyle name="AggOrange9 4 3 2 2 7" xfId="25611"/>
    <cellStyle name="AggOrange9 4 3 2 2 7 2" xfId="55798"/>
    <cellStyle name="AggOrange9 4 3 2 2 8" xfId="28422"/>
    <cellStyle name="AggOrange9 4 3 2 2 8 2" xfId="58609"/>
    <cellStyle name="AggOrange9 4 3 2 2 9" xfId="28833"/>
    <cellStyle name="AggOrange9 4 3 2 2 9 2" xfId="59020"/>
    <cellStyle name="AggOrange9 4 3 2 3" xfId="1527"/>
    <cellStyle name="AggOrange9 4 3 2 3 10" xfId="22739"/>
    <cellStyle name="AggOrange9 4 3 2 3 10 2" xfId="52926"/>
    <cellStyle name="AggOrange9 4 3 2 3 11" xfId="27289"/>
    <cellStyle name="AggOrange9 4 3 2 3 11 2" xfId="57476"/>
    <cellStyle name="AggOrange9 4 3 2 3 12" xfId="28160"/>
    <cellStyle name="AggOrange9 4 3 2 3 12 2" xfId="58347"/>
    <cellStyle name="AggOrange9 4 3 2 3 13" xfId="31477"/>
    <cellStyle name="AggOrange9 4 3 2 3 2" xfId="3484"/>
    <cellStyle name="AggOrange9 4 3 2 3 2 10" xfId="29663"/>
    <cellStyle name="AggOrange9 4 3 2 3 2 10 2" xfId="59850"/>
    <cellStyle name="AggOrange9 4 3 2 3 2 11" xfId="33689"/>
    <cellStyle name="AggOrange9 4 3 2 3 2 2" xfId="6848"/>
    <cellStyle name="AggOrange9 4 3 2 3 2 2 2" xfId="37042"/>
    <cellStyle name="AggOrange9 4 3 2 3 2 3" xfId="8393"/>
    <cellStyle name="AggOrange9 4 3 2 3 2 3 2" xfId="38587"/>
    <cellStyle name="AggOrange9 4 3 2 3 2 4" xfId="12283"/>
    <cellStyle name="AggOrange9 4 3 2 3 2 4 2" xfId="42477"/>
    <cellStyle name="AggOrange9 4 3 2 3 2 5" xfId="5103"/>
    <cellStyle name="AggOrange9 4 3 2 3 2 5 2" xfId="35302"/>
    <cellStyle name="AggOrange9 4 3 2 3 2 6" xfId="16719"/>
    <cellStyle name="AggOrange9 4 3 2 3 2 6 2" xfId="46913"/>
    <cellStyle name="AggOrange9 4 3 2 3 2 7" xfId="19586"/>
    <cellStyle name="AggOrange9 4 3 2 3 2 7 2" xfId="49780"/>
    <cellStyle name="AggOrange9 4 3 2 3 2 8" xfId="23993"/>
    <cellStyle name="AggOrange9 4 3 2 3 2 8 2" xfId="54180"/>
    <cellStyle name="AggOrange9 4 3 2 3 2 9" xfId="25705"/>
    <cellStyle name="AggOrange9 4 3 2 3 2 9 2" xfId="55892"/>
    <cellStyle name="AggOrange9 4 3 2 3 3" xfId="4492"/>
    <cellStyle name="AggOrange9 4 3 2 3 3 10" xfId="27320"/>
    <cellStyle name="AggOrange9 4 3 2 3 3 10 2" xfId="57507"/>
    <cellStyle name="AggOrange9 4 3 2 3 3 11" xfId="34691"/>
    <cellStyle name="AggOrange9 4 3 2 3 3 2" xfId="7691"/>
    <cellStyle name="AggOrange9 4 3 2 3 3 2 2" xfId="37885"/>
    <cellStyle name="AggOrange9 4 3 2 3 3 3" xfId="9236"/>
    <cellStyle name="AggOrange9 4 3 2 3 3 3 2" xfId="39430"/>
    <cellStyle name="AggOrange9 4 3 2 3 3 4" xfId="5118"/>
    <cellStyle name="AggOrange9 4 3 2 3 3 4 2" xfId="35317"/>
    <cellStyle name="AggOrange9 4 3 2 3 3 5" xfId="13430"/>
    <cellStyle name="AggOrange9 4 3 2 3 3 5 2" xfId="43624"/>
    <cellStyle name="AggOrange9 4 3 2 3 3 6" xfId="17559"/>
    <cellStyle name="AggOrange9 4 3 2 3 3 6 2" xfId="47753"/>
    <cellStyle name="AggOrange9 4 3 2 3 3 7" xfId="20423"/>
    <cellStyle name="AggOrange9 4 3 2 3 3 7 2" xfId="50617"/>
    <cellStyle name="AggOrange9 4 3 2 3 3 8" xfId="24835"/>
    <cellStyle name="AggOrange9 4 3 2 3 3 8 2" xfId="55022"/>
    <cellStyle name="AggOrange9 4 3 2 3 3 9" xfId="25749"/>
    <cellStyle name="AggOrange9 4 3 2 3 3 9 2" xfId="55936"/>
    <cellStyle name="AggOrange9 4 3 2 3 4" xfId="5606"/>
    <cellStyle name="AggOrange9 4 3 2 3 4 2" xfId="35802"/>
    <cellStyle name="AggOrange9 4 3 2 3 5" xfId="5664"/>
    <cellStyle name="AggOrange9 4 3 2 3 5 2" xfId="35860"/>
    <cellStyle name="AggOrange9 4 3 2 3 6" xfId="11229"/>
    <cellStyle name="AggOrange9 4 3 2 3 6 2" xfId="41423"/>
    <cellStyle name="AggOrange9 4 3 2 3 7" xfId="12748"/>
    <cellStyle name="AggOrange9 4 3 2 3 7 2" xfId="42942"/>
    <cellStyle name="AggOrange9 4 3 2 3 8" xfId="15623"/>
    <cellStyle name="AggOrange9 4 3 2 3 8 2" xfId="45817"/>
    <cellStyle name="AggOrange9 4 3 2 3 9" xfId="18504"/>
    <cellStyle name="AggOrange9 4 3 2 3 9 2" xfId="48698"/>
    <cellStyle name="AggOrange9 4 3 3" xfId="1216"/>
    <cellStyle name="AggOrange9 4 3 3 10" xfId="32057"/>
    <cellStyle name="AggOrange9 4 3 3 2" xfId="5048"/>
    <cellStyle name="AggOrange9 4 3 3 2 2" xfId="35247"/>
    <cellStyle name="AggOrange9 4 3 3 3" xfId="8114"/>
    <cellStyle name="AggOrange9 4 3 3 3 2" xfId="38308"/>
    <cellStyle name="AggOrange9 4 3 3 4" xfId="13558"/>
    <cellStyle name="AggOrange9 4 3 3 4 2" xfId="43752"/>
    <cellStyle name="AggOrange9 4 3 3 5" xfId="18211"/>
    <cellStyle name="AggOrange9 4 3 3 5 2" xfId="48405"/>
    <cellStyle name="AggOrange9 4 3 3 6" xfId="21257"/>
    <cellStyle name="AggOrange9 4 3 3 6 2" xfId="51451"/>
    <cellStyle name="AggOrange9 4 3 3 7" xfId="25610"/>
    <cellStyle name="AggOrange9 4 3 3 7 2" xfId="55797"/>
    <cellStyle name="AggOrange9 4 3 3 8" xfId="29157"/>
    <cellStyle name="AggOrange9 4 3 3 8 2" xfId="59344"/>
    <cellStyle name="AggOrange9 4 3 3 9" xfId="21572"/>
    <cellStyle name="AggOrange9 4 3 3 9 2" xfId="51759"/>
    <cellStyle name="AggOrange9 4 3 4" xfId="1526"/>
    <cellStyle name="AggOrange9 4 3 4 10" xfId="22738"/>
    <cellStyle name="AggOrange9 4 3 4 10 2" xfId="52925"/>
    <cellStyle name="AggOrange9 4 3 4 11" xfId="26071"/>
    <cellStyle name="AggOrange9 4 3 4 11 2" xfId="56258"/>
    <cellStyle name="AggOrange9 4 3 4 12" xfId="26989"/>
    <cellStyle name="AggOrange9 4 3 4 12 2" xfId="57176"/>
    <cellStyle name="AggOrange9 4 3 4 13" xfId="31476"/>
    <cellStyle name="AggOrange9 4 3 4 2" xfId="3483"/>
    <cellStyle name="AggOrange9 4 3 4 2 10" xfId="29698"/>
    <cellStyle name="AggOrange9 4 3 4 2 10 2" xfId="59885"/>
    <cellStyle name="AggOrange9 4 3 4 2 11" xfId="33688"/>
    <cellStyle name="AggOrange9 4 3 4 2 2" xfId="6847"/>
    <cellStyle name="AggOrange9 4 3 4 2 2 2" xfId="37041"/>
    <cellStyle name="AggOrange9 4 3 4 2 3" xfId="8392"/>
    <cellStyle name="AggOrange9 4 3 4 2 3 2" xfId="38586"/>
    <cellStyle name="AggOrange9 4 3 4 2 4" xfId="10991"/>
    <cellStyle name="AggOrange9 4 3 4 2 4 2" xfId="41185"/>
    <cellStyle name="AggOrange9 4 3 4 2 5" xfId="13007"/>
    <cellStyle name="AggOrange9 4 3 4 2 5 2" xfId="43201"/>
    <cellStyle name="AggOrange9 4 3 4 2 6" xfId="16718"/>
    <cellStyle name="AggOrange9 4 3 4 2 6 2" xfId="46912"/>
    <cellStyle name="AggOrange9 4 3 4 2 7" xfId="19585"/>
    <cellStyle name="AggOrange9 4 3 4 2 7 2" xfId="49779"/>
    <cellStyle name="AggOrange9 4 3 4 2 8" xfId="23992"/>
    <cellStyle name="AggOrange9 4 3 4 2 8 2" xfId="54179"/>
    <cellStyle name="AggOrange9 4 3 4 2 9" xfId="27356"/>
    <cellStyle name="AggOrange9 4 3 4 2 9 2" xfId="57543"/>
    <cellStyle name="AggOrange9 4 3 4 3" xfId="4491"/>
    <cellStyle name="AggOrange9 4 3 4 3 10" xfId="28308"/>
    <cellStyle name="AggOrange9 4 3 4 3 10 2" xfId="58495"/>
    <cellStyle name="AggOrange9 4 3 4 3 11" xfId="34690"/>
    <cellStyle name="AggOrange9 4 3 4 3 2" xfId="7690"/>
    <cellStyle name="AggOrange9 4 3 4 3 2 2" xfId="37884"/>
    <cellStyle name="AggOrange9 4 3 4 3 3" xfId="9235"/>
    <cellStyle name="AggOrange9 4 3 4 3 3 2" xfId="39429"/>
    <cellStyle name="AggOrange9 4 3 4 3 4" xfId="2372"/>
    <cellStyle name="AggOrange9 4 3 4 3 4 2" xfId="32577"/>
    <cellStyle name="AggOrange9 4 3 4 3 5" xfId="2795"/>
    <cellStyle name="AggOrange9 4 3 4 3 5 2" xfId="33000"/>
    <cellStyle name="AggOrange9 4 3 4 3 6" xfId="17558"/>
    <cellStyle name="AggOrange9 4 3 4 3 6 2" xfId="47752"/>
    <cellStyle name="AggOrange9 4 3 4 3 7" xfId="20422"/>
    <cellStyle name="AggOrange9 4 3 4 3 7 2" xfId="50616"/>
    <cellStyle name="AggOrange9 4 3 4 3 8" xfId="24834"/>
    <cellStyle name="AggOrange9 4 3 4 3 8 2" xfId="55021"/>
    <cellStyle name="AggOrange9 4 3 4 3 9" xfId="26926"/>
    <cellStyle name="AggOrange9 4 3 4 3 9 2" xfId="57113"/>
    <cellStyle name="AggOrange9 4 3 4 4" xfId="5605"/>
    <cellStyle name="AggOrange9 4 3 4 4 2" xfId="35801"/>
    <cellStyle name="AggOrange9 4 3 4 5" xfId="7750"/>
    <cellStyle name="AggOrange9 4 3 4 5 2" xfId="37944"/>
    <cellStyle name="AggOrange9 4 3 4 6" xfId="5042"/>
    <cellStyle name="AggOrange9 4 3 4 6 2" xfId="35241"/>
    <cellStyle name="AggOrange9 4 3 4 7" xfId="13240"/>
    <cellStyle name="AggOrange9 4 3 4 7 2" xfId="43434"/>
    <cellStyle name="AggOrange9 4 3 4 8" xfId="15622"/>
    <cellStyle name="AggOrange9 4 3 4 8 2" xfId="45816"/>
    <cellStyle name="AggOrange9 4 3 4 9" xfId="18503"/>
    <cellStyle name="AggOrange9 4 3 4 9 2" xfId="48697"/>
    <cellStyle name="AggOrange9 4 4" xfId="480"/>
    <cellStyle name="AggOrange9 4 4 2" xfId="481"/>
    <cellStyle name="AggOrange9 4 4 2 2" xfId="1219"/>
    <cellStyle name="AggOrange9 4 4 2 2 10" xfId="32060"/>
    <cellStyle name="AggOrange9 4 4 2 2 2" xfId="2031"/>
    <cellStyle name="AggOrange9 4 4 2 2 2 2" xfId="32251"/>
    <cellStyle name="AggOrange9 4 4 2 2 3" xfId="10677"/>
    <cellStyle name="AggOrange9 4 4 2 2 3 2" xfId="40871"/>
    <cellStyle name="AggOrange9 4 4 2 2 4" xfId="13637"/>
    <cellStyle name="AggOrange9 4 4 2 2 4 2" xfId="43831"/>
    <cellStyle name="AggOrange9 4 4 2 2 5" xfId="18214"/>
    <cellStyle name="AggOrange9 4 4 2 2 5 2" xfId="48408"/>
    <cellStyle name="AggOrange9 4 4 2 2 6" xfId="21260"/>
    <cellStyle name="AggOrange9 4 4 2 2 6 2" xfId="51454"/>
    <cellStyle name="AggOrange9 4 4 2 2 7" xfId="25613"/>
    <cellStyle name="AggOrange9 4 4 2 2 7 2" xfId="55800"/>
    <cellStyle name="AggOrange9 4 4 2 2 8" xfId="29156"/>
    <cellStyle name="AggOrange9 4 4 2 2 8 2" xfId="59343"/>
    <cellStyle name="AggOrange9 4 4 2 2 9" xfId="30175"/>
    <cellStyle name="AggOrange9 4 4 2 2 9 2" xfId="60362"/>
    <cellStyle name="AggOrange9 4 4 2 3" xfId="1529"/>
    <cellStyle name="AggOrange9 4 4 2 3 10" xfId="22741"/>
    <cellStyle name="AggOrange9 4 4 2 3 10 2" xfId="52928"/>
    <cellStyle name="AggOrange9 4 4 2 3 11" xfId="25652"/>
    <cellStyle name="AggOrange9 4 4 2 3 11 2" xfId="55839"/>
    <cellStyle name="AggOrange9 4 4 2 3 12" xfId="30877"/>
    <cellStyle name="AggOrange9 4 4 2 3 12 2" xfId="61064"/>
    <cellStyle name="AggOrange9 4 4 2 3 13" xfId="31479"/>
    <cellStyle name="AggOrange9 4 4 2 3 2" xfId="3486"/>
    <cellStyle name="AggOrange9 4 4 2 3 2 10" xfId="30267"/>
    <cellStyle name="AggOrange9 4 4 2 3 2 10 2" xfId="60454"/>
    <cellStyle name="AggOrange9 4 4 2 3 2 11" xfId="33691"/>
    <cellStyle name="AggOrange9 4 4 2 3 2 2" xfId="6850"/>
    <cellStyle name="AggOrange9 4 4 2 3 2 2 2" xfId="37044"/>
    <cellStyle name="AggOrange9 4 4 2 3 2 3" xfId="8395"/>
    <cellStyle name="AggOrange9 4 4 2 3 2 3 2" xfId="38589"/>
    <cellStyle name="AggOrange9 4 4 2 3 2 4" xfId="11754"/>
    <cellStyle name="AggOrange9 4 4 2 3 2 4 2" xfId="41948"/>
    <cellStyle name="AggOrange9 4 4 2 3 2 5" xfId="15263"/>
    <cellStyle name="AggOrange9 4 4 2 3 2 5 2" xfId="45457"/>
    <cellStyle name="AggOrange9 4 4 2 3 2 6" xfId="16721"/>
    <cellStyle name="AggOrange9 4 4 2 3 2 6 2" xfId="46915"/>
    <cellStyle name="AggOrange9 4 4 2 3 2 7" xfId="19588"/>
    <cellStyle name="AggOrange9 4 4 2 3 2 7 2" xfId="49782"/>
    <cellStyle name="AggOrange9 4 4 2 3 2 8" xfId="23995"/>
    <cellStyle name="AggOrange9 4 4 2 3 2 8 2" xfId="54182"/>
    <cellStyle name="AggOrange9 4 4 2 3 2 9" xfId="26756"/>
    <cellStyle name="AggOrange9 4 4 2 3 2 9 2" xfId="56943"/>
    <cellStyle name="AggOrange9 4 4 2 3 3" xfId="4494"/>
    <cellStyle name="AggOrange9 4 4 2 3 3 10" xfId="26350"/>
    <cellStyle name="AggOrange9 4 4 2 3 3 10 2" xfId="56537"/>
    <cellStyle name="AggOrange9 4 4 2 3 3 11" xfId="34693"/>
    <cellStyle name="AggOrange9 4 4 2 3 3 2" xfId="7693"/>
    <cellStyle name="AggOrange9 4 4 2 3 3 2 2" xfId="37887"/>
    <cellStyle name="AggOrange9 4 4 2 3 3 3" xfId="9238"/>
    <cellStyle name="AggOrange9 4 4 2 3 3 3 2" xfId="39432"/>
    <cellStyle name="AggOrange9 4 4 2 3 3 4" xfId="5447"/>
    <cellStyle name="AggOrange9 4 4 2 3 3 4 2" xfId="35646"/>
    <cellStyle name="AggOrange9 4 4 2 3 3 5" xfId="13868"/>
    <cellStyle name="AggOrange9 4 4 2 3 3 5 2" xfId="44062"/>
    <cellStyle name="AggOrange9 4 4 2 3 3 6" xfId="17561"/>
    <cellStyle name="AggOrange9 4 4 2 3 3 6 2" xfId="47755"/>
    <cellStyle name="AggOrange9 4 4 2 3 3 7" xfId="20425"/>
    <cellStyle name="AggOrange9 4 4 2 3 3 7 2" xfId="50619"/>
    <cellStyle name="AggOrange9 4 4 2 3 3 8" xfId="24837"/>
    <cellStyle name="AggOrange9 4 4 2 3 3 8 2" xfId="55024"/>
    <cellStyle name="AggOrange9 4 4 2 3 3 9" xfId="26697"/>
    <cellStyle name="AggOrange9 4 4 2 3 3 9 2" xfId="56884"/>
    <cellStyle name="AggOrange9 4 4 2 3 4" xfId="5608"/>
    <cellStyle name="AggOrange9 4 4 2 3 4 2" xfId="35804"/>
    <cellStyle name="AggOrange9 4 4 2 3 5" xfId="5980"/>
    <cellStyle name="AggOrange9 4 4 2 3 5 2" xfId="36176"/>
    <cellStyle name="AggOrange9 4 4 2 3 6" xfId="11871"/>
    <cellStyle name="AggOrange9 4 4 2 3 6 2" xfId="42065"/>
    <cellStyle name="AggOrange9 4 4 2 3 7" xfId="14259"/>
    <cellStyle name="AggOrange9 4 4 2 3 7 2" xfId="44453"/>
    <cellStyle name="AggOrange9 4 4 2 3 8" xfId="15625"/>
    <cellStyle name="AggOrange9 4 4 2 3 8 2" xfId="45819"/>
    <cellStyle name="AggOrange9 4 4 2 3 9" xfId="18506"/>
    <cellStyle name="AggOrange9 4 4 2 3 9 2" xfId="48700"/>
    <cellStyle name="AggOrange9 4 4 3" xfId="1218"/>
    <cellStyle name="AggOrange9 4 4 3 10" xfId="32059"/>
    <cellStyle name="AggOrange9 4 4 3 2" xfId="10497"/>
    <cellStyle name="AggOrange9 4 4 3 2 2" xfId="40691"/>
    <cellStyle name="AggOrange9 4 4 3 3" xfId="10539"/>
    <cellStyle name="AggOrange9 4 4 3 3 2" xfId="40733"/>
    <cellStyle name="AggOrange9 4 4 3 4" xfId="12235"/>
    <cellStyle name="AggOrange9 4 4 3 4 2" xfId="42429"/>
    <cellStyle name="AggOrange9 4 4 3 5" xfId="18213"/>
    <cellStyle name="AggOrange9 4 4 3 5 2" xfId="48407"/>
    <cellStyle name="AggOrange9 4 4 3 6" xfId="21259"/>
    <cellStyle name="AggOrange9 4 4 3 6 2" xfId="51453"/>
    <cellStyle name="AggOrange9 4 4 3 7" xfId="25612"/>
    <cellStyle name="AggOrange9 4 4 3 7 2" xfId="55799"/>
    <cellStyle name="AggOrange9 4 4 3 8" xfId="27858"/>
    <cellStyle name="AggOrange9 4 4 3 8 2" xfId="58045"/>
    <cellStyle name="AggOrange9 4 4 3 9" xfId="29767"/>
    <cellStyle name="AggOrange9 4 4 3 9 2" xfId="59954"/>
    <cellStyle name="AggOrange9 4 4 4" xfId="1528"/>
    <cellStyle name="AggOrange9 4 4 4 10" xfId="22740"/>
    <cellStyle name="AggOrange9 4 4 4 10 2" xfId="52927"/>
    <cellStyle name="AggOrange9 4 4 4 11" xfId="21375"/>
    <cellStyle name="AggOrange9 4 4 4 11 2" xfId="51562"/>
    <cellStyle name="AggOrange9 4 4 4 12" xfId="29779"/>
    <cellStyle name="AggOrange9 4 4 4 12 2" xfId="59966"/>
    <cellStyle name="AggOrange9 4 4 4 13" xfId="31478"/>
    <cellStyle name="AggOrange9 4 4 4 2" xfId="3485"/>
    <cellStyle name="AggOrange9 4 4 4 2 10" xfId="29603"/>
    <cellStyle name="AggOrange9 4 4 4 2 10 2" xfId="59790"/>
    <cellStyle name="AggOrange9 4 4 4 2 11" xfId="33690"/>
    <cellStyle name="AggOrange9 4 4 4 2 2" xfId="6849"/>
    <cellStyle name="AggOrange9 4 4 4 2 2 2" xfId="37043"/>
    <cellStyle name="AggOrange9 4 4 4 2 3" xfId="8394"/>
    <cellStyle name="AggOrange9 4 4 4 2 3 2" xfId="38588"/>
    <cellStyle name="AggOrange9 4 4 4 2 4" xfId="11769"/>
    <cellStyle name="AggOrange9 4 4 4 2 4 2" xfId="41963"/>
    <cellStyle name="AggOrange9 4 4 4 2 5" xfId="11759"/>
    <cellStyle name="AggOrange9 4 4 4 2 5 2" xfId="41953"/>
    <cellStyle name="AggOrange9 4 4 4 2 6" xfId="16720"/>
    <cellStyle name="AggOrange9 4 4 4 2 6 2" xfId="46914"/>
    <cellStyle name="AggOrange9 4 4 4 2 7" xfId="19587"/>
    <cellStyle name="AggOrange9 4 4 4 2 7 2" xfId="49781"/>
    <cellStyle name="AggOrange9 4 4 4 2 8" xfId="23994"/>
    <cellStyle name="AggOrange9 4 4 4 2 8 2" xfId="54181"/>
    <cellStyle name="AggOrange9 4 4 4 2 9" xfId="21635"/>
    <cellStyle name="AggOrange9 4 4 4 2 9 2" xfId="51822"/>
    <cellStyle name="AggOrange9 4 4 4 3" xfId="4493"/>
    <cellStyle name="AggOrange9 4 4 4 3 10" xfId="30181"/>
    <cellStyle name="AggOrange9 4 4 4 3 10 2" xfId="60368"/>
    <cellStyle name="AggOrange9 4 4 4 3 11" xfId="34692"/>
    <cellStyle name="AggOrange9 4 4 4 3 2" xfId="7692"/>
    <cellStyle name="AggOrange9 4 4 4 3 2 2" xfId="37886"/>
    <cellStyle name="AggOrange9 4 4 4 3 3" xfId="9237"/>
    <cellStyle name="AggOrange9 4 4 4 3 3 2" xfId="39431"/>
    <cellStyle name="AggOrange9 4 4 4 3 4" xfId="12522"/>
    <cellStyle name="AggOrange9 4 4 4 3 4 2" xfId="42716"/>
    <cellStyle name="AggOrange9 4 4 4 3 5" xfId="14343"/>
    <cellStyle name="AggOrange9 4 4 4 3 5 2" xfId="44537"/>
    <cellStyle name="AggOrange9 4 4 4 3 6" xfId="17560"/>
    <cellStyle name="AggOrange9 4 4 4 3 6 2" xfId="47754"/>
    <cellStyle name="AggOrange9 4 4 4 3 7" xfId="20424"/>
    <cellStyle name="AggOrange9 4 4 4 3 7 2" xfId="50618"/>
    <cellStyle name="AggOrange9 4 4 4 3 8" xfId="24836"/>
    <cellStyle name="AggOrange9 4 4 4 3 8 2" xfId="55023"/>
    <cellStyle name="AggOrange9 4 4 4 3 9" xfId="26327"/>
    <cellStyle name="AggOrange9 4 4 4 3 9 2" xfId="56514"/>
    <cellStyle name="AggOrange9 4 4 4 4" xfId="5607"/>
    <cellStyle name="AggOrange9 4 4 4 4 2" xfId="35803"/>
    <cellStyle name="AggOrange9 4 4 4 5" xfId="8070"/>
    <cellStyle name="AggOrange9 4 4 4 5 2" xfId="38264"/>
    <cellStyle name="AggOrange9 4 4 4 6" xfId="11085"/>
    <cellStyle name="AggOrange9 4 4 4 6 2" xfId="41279"/>
    <cellStyle name="AggOrange9 4 4 4 7" xfId="12386"/>
    <cellStyle name="AggOrange9 4 4 4 7 2" xfId="42580"/>
    <cellStyle name="AggOrange9 4 4 4 8" xfId="15624"/>
    <cellStyle name="AggOrange9 4 4 4 8 2" xfId="45818"/>
    <cellStyle name="AggOrange9 4 4 4 9" xfId="18505"/>
    <cellStyle name="AggOrange9 4 4 4 9 2" xfId="48699"/>
    <cellStyle name="AggOrange9 4 5" xfId="1213"/>
    <cellStyle name="AggOrange9 4 5 10" xfId="32054"/>
    <cellStyle name="AggOrange9 4 5 2" xfId="9862"/>
    <cellStyle name="AggOrange9 4 5 2 2" xfId="40056"/>
    <cellStyle name="AggOrange9 4 5 3" xfId="11623"/>
    <cellStyle name="AggOrange9 4 5 3 2" xfId="41817"/>
    <cellStyle name="AggOrange9 4 5 4" xfId="11966"/>
    <cellStyle name="AggOrange9 4 5 4 2" xfId="42160"/>
    <cellStyle name="AggOrange9 4 5 5" xfId="18208"/>
    <cellStyle name="AggOrange9 4 5 5 2" xfId="48402"/>
    <cellStyle name="AggOrange9 4 5 6" xfId="21254"/>
    <cellStyle name="AggOrange9 4 5 6 2" xfId="51448"/>
    <cellStyle name="AggOrange9 4 5 7" xfId="25607"/>
    <cellStyle name="AggOrange9 4 5 7 2" xfId="55794"/>
    <cellStyle name="AggOrange9 4 5 8" xfId="29158"/>
    <cellStyle name="AggOrange9 4 5 8 2" xfId="59345"/>
    <cellStyle name="AggOrange9 4 5 9" xfId="30299"/>
    <cellStyle name="AggOrange9 4 5 9 2" xfId="60486"/>
    <cellStyle name="AggOrange9 4 6" xfId="1523"/>
    <cellStyle name="AggOrange9 4 6 10" xfId="22735"/>
    <cellStyle name="AggOrange9 4 6 10 2" xfId="52922"/>
    <cellStyle name="AggOrange9 4 6 11" xfId="27871"/>
    <cellStyle name="AggOrange9 4 6 11 2" xfId="58058"/>
    <cellStyle name="AggOrange9 4 6 12" xfId="29968"/>
    <cellStyle name="AggOrange9 4 6 12 2" xfId="60155"/>
    <cellStyle name="AggOrange9 4 6 13" xfId="31473"/>
    <cellStyle name="AggOrange9 4 6 2" xfId="3480"/>
    <cellStyle name="AggOrange9 4 6 2 10" xfId="29597"/>
    <cellStyle name="AggOrange9 4 6 2 10 2" xfId="59784"/>
    <cellStyle name="AggOrange9 4 6 2 11" xfId="33685"/>
    <cellStyle name="AggOrange9 4 6 2 2" xfId="6844"/>
    <cellStyle name="AggOrange9 4 6 2 2 2" xfId="37038"/>
    <cellStyle name="AggOrange9 4 6 2 3" xfId="8389"/>
    <cellStyle name="AggOrange9 4 6 2 3 2" xfId="38583"/>
    <cellStyle name="AggOrange9 4 6 2 4" xfId="10687"/>
    <cellStyle name="AggOrange9 4 6 2 4 2" xfId="40881"/>
    <cellStyle name="AggOrange9 4 6 2 5" xfId="12926"/>
    <cellStyle name="AggOrange9 4 6 2 5 2" xfId="43120"/>
    <cellStyle name="AggOrange9 4 6 2 6" xfId="16715"/>
    <cellStyle name="AggOrange9 4 6 2 6 2" xfId="46909"/>
    <cellStyle name="AggOrange9 4 6 2 7" xfId="19582"/>
    <cellStyle name="AggOrange9 4 6 2 7 2" xfId="49776"/>
    <cellStyle name="AggOrange9 4 6 2 8" xfId="23989"/>
    <cellStyle name="AggOrange9 4 6 2 8 2" xfId="54176"/>
    <cellStyle name="AggOrange9 4 6 2 9" xfId="27145"/>
    <cellStyle name="AggOrange9 4 6 2 9 2" xfId="57332"/>
    <cellStyle name="AggOrange9 4 6 3" xfId="4488"/>
    <cellStyle name="AggOrange9 4 6 3 10" xfId="26251"/>
    <cellStyle name="AggOrange9 4 6 3 10 2" xfId="56438"/>
    <cellStyle name="AggOrange9 4 6 3 11" xfId="34687"/>
    <cellStyle name="AggOrange9 4 6 3 2" xfId="7687"/>
    <cellStyle name="AggOrange9 4 6 3 2 2" xfId="37881"/>
    <cellStyle name="AggOrange9 4 6 3 3" xfId="9232"/>
    <cellStyle name="AggOrange9 4 6 3 3 2" xfId="39426"/>
    <cellStyle name="AggOrange9 4 6 3 4" xfId="12067"/>
    <cellStyle name="AggOrange9 4 6 3 4 2" xfId="42261"/>
    <cellStyle name="AggOrange9 4 6 3 5" xfId="13902"/>
    <cellStyle name="AggOrange9 4 6 3 5 2" xfId="44096"/>
    <cellStyle name="AggOrange9 4 6 3 6" xfId="17555"/>
    <cellStyle name="AggOrange9 4 6 3 6 2" xfId="47749"/>
    <cellStyle name="AggOrange9 4 6 3 7" xfId="20419"/>
    <cellStyle name="AggOrange9 4 6 3 7 2" xfId="50613"/>
    <cellStyle name="AggOrange9 4 6 3 8" xfId="24831"/>
    <cellStyle name="AggOrange9 4 6 3 8 2" xfId="55018"/>
    <cellStyle name="AggOrange9 4 6 3 9" xfId="27534"/>
    <cellStyle name="AggOrange9 4 6 3 9 2" xfId="57721"/>
    <cellStyle name="AggOrange9 4 6 4" xfId="5602"/>
    <cellStyle name="AggOrange9 4 6 4 2" xfId="35798"/>
    <cellStyle name="AggOrange9 4 6 5" xfId="7913"/>
    <cellStyle name="AggOrange9 4 6 5 2" xfId="38107"/>
    <cellStyle name="AggOrange9 4 6 6" xfId="11598"/>
    <cellStyle name="AggOrange9 4 6 6 2" xfId="41792"/>
    <cellStyle name="AggOrange9 4 6 7" xfId="11526"/>
    <cellStyle name="AggOrange9 4 6 7 2" xfId="41720"/>
    <cellStyle name="AggOrange9 4 6 8" xfId="15619"/>
    <cellStyle name="AggOrange9 4 6 8 2" xfId="45813"/>
    <cellStyle name="AggOrange9 4 6 9" xfId="18500"/>
    <cellStyle name="AggOrange9 4 6 9 2" xfId="48694"/>
    <cellStyle name="AggOrange9 5" xfId="482"/>
    <cellStyle name="AggOrange9 5 2" xfId="1220"/>
    <cellStyle name="AggOrange9 5 2 10" xfId="32061"/>
    <cellStyle name="AggOrange9 5 2 2" xfId="10496"/>
    <cellStyle name="AggOrange9 5 2 2 2" xfId="40690"/>
    <cellStyle name="AggOrange9 5 2 3" xfId="12694"/>
    <cellStyle name="AggOrange9 5 2 3 2" xfId="42888"/>
    <cellStyle name="AggOrange9 5 2 4" xfId="13634"/>
    <cellStyle name="AggOrange9 5 2 4 2" xfId="43828"/>
    <cellStyle name="AggOrange9 5 2 5" xfId="18215"/>
    <cellStyle name="AggOrange9 5 2 5 2" xfId="48409"/>
    <cellStyle name="AggOrange9 5 2 6" xfId="21261"/>
    <cellStyle name="AggOrange9 5 2 6 2" xfId="51455"/>
    <cellStyle name="AggOrange9 5 2 7" xfId="25614"/>
    <cellStyle name="AggOrange9 5 2 7 2" xfId="55801"/>
    <cellStyle name="AggOrange9 5 2 8" xfId="27594"/>
    <cellStyle name="AggOrange9 5 2 8 2" xfId="57781"/>
    <cellStyle name="AggOrange9 5 2 9" xfId="27707"/>
    <cellStyle name="AggOrange9 5 2 9 2" xfId="57894"/>
    <cellStyle name="AggOrange9 5 3" xfId="1530"/>
    <cellStyle name="AggOrange9 5 3 10" xfId="22742"/>
    <cellStyle name="AggOrange9 5 3 10 2" xfId="52929"/>
    <cellStyle name="AggOrange9 5 3 11" xfId="28413"/>
    <cellStyle name="AggOrange9 5 3 11 2" xfId="58600"/>
    <cellStyle name="AggOrange9 5 3 12" xfId="29700"/>
    <cellStyle name="AggOrange9 5 3 12 2" xfId="59887"/>
    <cellStyle name="AggOrange9 5 3 13" xfId="31480"/>
    <cellStyle name="AggOrange9 5 3 2" xfId="3487"/>
    <cellStyle name="AggOrange9 5 3 2 10" xfId="28364"/>
    <cellStyle name="AggOrange9 5 3 2 10 2" xfId="58551"/>
    <cellStyle name="AggOrange9 5 3 2 11" xfId="33692"/>
    <cellStyle name="AggOrange9 5 3 2 2" xfId="6851"/>
    <cellStyle name="AggOrange9 5 3 2 2 2" xfId="37045"/>
    <cellStyle name="AggOrange9 5 3 2 3" xfId="8396"/>
    <cellStyle name="AggOrange9 5 3 2 3 2" xfId="38590"/>
    <cellStyle name="AggOrange9 5 3 2 4" xfId="12568"/>
    <cellStyle name="AggOrange9 5 3 2 4 2" xfId="42762"/>
    <cellStyle name="AggOrange9 5 3 2 5" xfId="10021"/>
    <cellStyle name="AggOrange9 5 3 2 5 2" xfId="40215"/>
    <cellStyle name="AggOrange9 5 3 2 6" xfId="16722"/>
    <cellStyle name="AggOrange9 5 3 2 6 2" xfId="46916"/>
    <cellStyle name="AggOrange9 5 3 2 7" xfId="19589"/>
    <cellStyle name="AggOrange9 5 3 2 7 2" xfId="49783"/>
    <cellStyle name="AggOrange9 5 3 2 8" xfId="23996"/>
    <cellStyle name="AggOrange9 5 3 2 8 2" xfId="54183"/>
    <cellStyle name="AggOrange9 5 3 2 9" xfId="28043"/>
    <cellStyle name="AggOrange9 5 3 2 9 2" xfId="58230"/>
    <cellStyle name="AggOrange9 5 3 3" xfId="4495"/>
    <cellStyle name="AggOrange9 5 3 3 10" xfId="22355"/>
    <cellStyle name="AggOrange9 5 3 3 10 2" xfId="52542"/>
    <cellStyle name="AggOrange9 5 3 3 11" xfId="34694"/>
    <cellStyle name="AggOrange9 5 3 3 2" xfId="7694"/>
    <cellStyle name="AggOrange9 5 3 3 2 2" xfId="37888"/>
    <cellStyle name="AggOrange9 5 3 3 3" xfId="9239"/>
    <cellStyle name="AggOrange9 5 3 3 3 2" xfId="39433"/>
    <cellStyle name="AggOrange9 5 3 3 4" xfId="2213"/>
    <cellStyle name="AggOrange9 5 3 3 4 2" xfId="32423"/>
    <cellStyle name="AggOrange9 5 3 3 5" xfId="12255"/>
    <cellStyle name="AggOrange9 5 3 3 5 2" xfId="42449"/>
    <cellStyle name="AggOrange9 5 3 3 6" xfId="17562"/>
    <cellStyle name="AggOrange9 5 3 3 6 2" xfId="47756"/>
    <cellStyle name="AggOrange9 5 3 3 7" xfId="20426"/>
    <cellStyle name="AggOrange9 5 3 3 7 2" xfId="50620"/>
    <cellStyle name="AggOrange9 5 3 3 8" xfId="24838"/>
    <cellStyle name="AggOrange9 5 3 3 8 2" xfId="55025"/>
    <cellStyle name="AggOrange9 5 3 3 9" xfId="27523"/>
    <cellStyle name="AggOrange9 5 3 3 9 2" xfId="57710"/>
    <cellStyle name="AggOrange9 5 3 4" xfId="5609"/>
    <cellStyle name="AggOrange9 5 3 4 2" xfId="35805"/>
    <cellStyle name="AggOrange9 5 3 5" xfId="7914"/>
    <cellStyle name="AggOrange9 5 3 5 2" xfId="38108"/>
    <cellStyle name="AggOrange9 5 3 6" xfId="12688"/>
    <cellStyle name="AggOrange9 5 3 6 2" xfId="42882"/>
    <cellStyle name="AggOrange9 5 3 7" xfId="15001"/>
    <cellStyle name="AggOrange9 5 3 7 2" xfId="45195"/>
    <cellStyle name="AggOrange9 5 3 8" xfId="15626"/>
    <cellStyle name="AggOrange9 5 3 8 2" xfId="45820"/>
    <cellStyle name="AggOrange9 5 3 9" xfId="18507"/>
    <cellStyle name="AggOrange9 5 3 9 2" xfId="48701"/>
    <cellStyle name="AggOrange9 6" xfId="1196"/>
    <cellStyle name="AggOrange9 6 10" xfId="32037"/>
    <cellStyle name="AggOrange9 6 2" xfId="9866"/>
    <cellStyle name="AggOrange9 6 2 2" xfId="40060"/>
    <cellStyle name="AggOrange9 6 3" xfId="12476"/>
    <cellStyle name="AggOrange9 6 3 2" xfId="42670"/>
    <cellStyle name="AggOrange9 6 4" xfId="14376"/>
    <cellStyle name="AggOrange9 6 4 2" xfId="44570"/>
    <cellStyle name="AggOrange9 6 5" xfId="18191"/>
    <cellStyle name="AggOrange9 6 5 2" xfId="48385"/>
    <cellStyle name="AggOrange9 6 6" xfId="21237"/>
    <cellStyle name="AggOrange9 6 6 2" xfId="51431"/>
    <cellStyle name="AggOrange9 6 7" xfId="25590"/>
    <cellStyle name="AggOrange9 6 7 2" xfId="55777"/>
    <cellStyle name="AggOrange9 6 8" xfId="21473"/>
    <cellStyle name="AggOrange9 6 8 2" xfId="51660"/>
    <cellStyle name="AggOrange9 6 9" xfId="30271"/>
    <cellStyle name="AggOrange9 6 9 2" xfId="60458"/>
    <cellStyle name="AggOrange9 7" xfId="1506"/>
    <cellStyle name="AggOrange9 7 10" xfId="22718"/>
    <cellStyle name="AggOrange9 7 10 2" xfId="52905"/>
    <cellStyle name="AggOrange9 7 11" xfId="26890"/>
    <cellStyle name="AggOrange9 7 11 2" xfId="57077"/>
    <cellStyle name="AggOrange9 7 12" xfId="29477"/>
    <cellStyle name="AggOrange9 7 12 2" xfId="59664"/>
    <cellStyle name="AggOrange9 7 13" xfId="31456"/>
    <cellStyle name="AggOrange9 7 2" xfId="3463"/>
    <cellStyle name="AggOrange9 7 2 10" xfId="27423"/>
    <cellStyle name="AggOrange9 7 2 10 2" xfId="57610"/>
    <cellStyle name="AggOrange9 7 2 11" xfId="33668"/>
    <cellStyle name="AggOrange9 7 2 2" xfId="6827"/>
    <cellStyle name="AggOrange9 7 2 2 2" xfId="37021"/>
    <cellStyle name="AggOrange9 7 2 3" xfId="8372"/>
    <cellStyle name="AggOrange9 7 2 3 2" xfId="38566"/>
    <cellStyle name="AggOrange9 7 2 4" xfId="10304"/>
    <cellStyle name="AggOrange9 7 2 4 2" xfId="40498"/>
    <cellStyle name="AggOrange9 7 2 5" xfId="15206"/>
    <cellStyle name="AggOrange9 7 2 5 2" xfId="45400"/>
    <cellStyle name="AggOrange9 7 2 6" xfId="16698"/>
    <cellStyle name="AggOrange9 7 2 6 2" xfId="46892"/>
    <cellStyle name="AggOrange9 7 2 7" xfId="19565"/>
    <cellStyle name="AggOrange9 7 2 7 2" xfId="49759"/>
    <cellStyle name="AggOrange9 7 2 8" xfId="23972"/>
    <cellStyle name="AggOrange9 7 2 8 2" xfId="54159"/>
    <cellStyle name="AggOrange9 7 2 9" xfId="28023"/>
    <cellStyle name="AggOrange9 7 2 9 2" xfId="58210"/>
    <cellStyle name="AggOrange9 7 3" xfId="4471"/>
    <cellStyle name="AggOrange9 7 3 10" xfId="30102"/>
    <cellStyle name="AggOrange9 7 3 10 2" xfId="60289"/>
    <cellStyle name="AggOrange9 7 3 11" xfId="34670"/>
    <cellStyle name="AggOrange9 7 3 2" xfId="7670"/>
    <cellStyle name="AggOrange9 7 3 2 2" xfId="37864"/>
    <cellStyle name="AggOrange9 7 3 3" xfId="9215"/>
    <cellStyle name="AggOrange9 7 3 3 2" xfId="39409"/>
    <cellStyle name="AggOrange9 7 3 4" xfId="5242"/>
    <cellStyle name="AggOrange9 7 3 4 2" xfId="35441"/>
    <cellStyle name="AggOrange9 7 3 5" xfId="12223"/>
    <cellStyle name="AggOrange9 7 3 5 2" xfId="42417"/>
    <cellStyle name="AggOrange9 7 3 6" xfId="17538"/>
    <cellStyle name="AggOrange9 7 3 6 2" xfId="47732"/>
    <cellStyle name="AggOrange9 7 3 7" xfId="20402"/>
    <cellStyle name="AggOrange9 7 3 7 2" xfId="50596"/>
    <cellStyle name="AggOrange9 7 3 8" xfId="24814"/>
    <cellStyle name="AggOrange9 7 3 8 2" xfId="55001"/>
    <cellStyle name="AggOrange9 7 3 9" xfId="28112"/>
    <cellStyle name="AggOrange9 7 3 9 2" xfId="58299"/>
    <cellStyle name="AggOrange9 7 4" xfId="5585"/>
    <cellStyle name="AggOrange9 7 4 2" xfId="35781"/>
    <cellStyle name="AggOrange9 7 5" xfId="5981"/>
    <cellStyle name="AggOrange9 7 5 2" xfId="36177"/>
    <cellStyle name="AggOrange9 7 6" xfId="11779"/>
    <cellStyle name="AggOrange9 7 6 2" xfId="41973"/>
    <cellStyle name="AggOrange9 7 7" xfId="9847"/>
    <cellStyle name="AggOrange9 7 7 2" xfId="40041"/>
    <cellStyle name="AggOrange9 7 8" xfId="15602"/>
    <cellStyle name="AggOrange9 7 8 2" xfId="45796"/>
    <cellStyle name="AggOrange9 7 9" xfId="18483"/>
    <cellStyle name="AggOrange9 7 9 2" xfId="48677"/>
    <cellStyle name="AggOrangeLB_2x" xfId="83"/>
    <cellStyle name="AggOrangeLBorder" xfId="84"/>
    <cellStyle name="AggOrangeLBorder 2" xfId="85"/>
    <cellStyle name="AggOrangeLBorder 2 2" xfId="483"/>
    <cellStyle name="AggOrangeLBorder 2 3" xfId="484"/>
    <cellStyle name="AggOrangeLBorder 2 3 2" xfId="485"/>
    <cellStyle name="AggOrangeLBorder 2 3 2 2" xfId="486"/>
    <cellStyle name="AggOrangeLBorder 2 3 3" xfId="487"/>
    <cellStyle name="AggOrangeLBorder 2 3 3 2" xfId="488"/>
    <cellStyle name="AggOrangeLBorder 2 3 4" xfId="489"/>
    <cellStyle name="AggOrangeLBorder 2 3 4 2" xfId="490"/>
    <cellStyle name="AggOrangeLBorder 2 3 5" xfId="491"/>
    <cellStyle name="AggOrangeLBorder 3" xfId="492"/>
    <cellStyle name="AggOrangeLBorder 4" xfId="493"/>
    <cellStyle name="AggOrangeLBorder 4 2" xfId="494"/>
    <cellStyle name="AggOrangeLBorder 4 2 2" xfId="495"/>
    <cellStyle name="AggOrangeLBorder 4 3" xfId="496"/>
    <cellStyle name="AggOrangeLBorder 4 3 2" xfId="497"/>
    <cellStyle name="AggOrangeLBorder 4 4" xfId="498"/>
    <cellStyle name="AggOrangeLBorder 4 4 2" xfId="499"/>
    <cellStyle name="AggOrangeLBorder 4 5" xfId="500"/>
    <cellStyle name="AggOrangeLBorder 5" xfId="501"/>
    <cellStyle name="AggOrangeRBorder" xfId="86"/>
    <cellStyle name="AggOrangeRBorder 2" xfId="87"/>
    <cellStyle name="AggOrangeRBorder 2 2" xfId="502"/>
    <cellStyle name="AggOrangeRBorder 2 2 2" xfId="503"/>
    <cellStyle name="AggOrangeRBorder 2 2 2 2" xfId="504"/>
    <cellStyle name="AggOrangeRBorder 2 3" xfId="505"/>
    <cellStyle name="AggOrangeRBorder 2 3 2" xfId="506"/>
    <cellStyle name="AggOrangeRBorder 2 3 2 2" xfId="507"/>
    <cellStyle name="AggOrangeRBorder 2 3 3" xfId="508"/>
    <cellStyle name="AggOrangeRBorder 2 3 3 2" xfId="509"/>
    <cellStyle name="AggOrangeRBorder 2 3 4" xfId="510"/>
    <cellStyle name="AggOrangeRBorder 2 3 4 2" xfId="511"/>
    <cellStyle name="AggOrangeRBorder 2 3 5" xfId="512"/>
    <cellStyle name="AggOrangeRBorder 3" xfId="513"/>
    <cellStyle name="AggOrangeRBorder 3 2" xfId="514"/>
    <cellStyle name="AggOrangeRBorder 3 2 2" xfId="515"/>
    <cellStyle name="AggOrangeRBorder 3 2 3" xfId="516"/>
    <cellStyle name="AggOrangeRBorder 4" xfId="517"/>
    <cellStyle name="AggOrangeRBorder 4 2" xfId="518"/>
    <cellStyle name="AggOrangeRBorder 4 2 2" xfId="519"/>
    <cellStyle name="AggOrangeRBorder 4 3" xfId="520"/>
    <cellStyle name="AggOrangeRBorder 4 3 2" xfId="521"/>
    <cellStyle name="AggOrangeRBorder 4 4" xfId="522"/>
    <cellStyle name="AggOrangeRBorder 4 4 2" xfId="523"/>
    <cellStyle name="AggOrangeRBorder 4 5" xfId="524"/>
    <cellStyle name="AggOrangeRBorder 5" xfId="525"/>
    <cellStyle name="AggOrangeRBorder_CRFReport-template" xfId="526"/>
    <cellStyle name="Akzent1" xfId="527"/>
    <cellStyle name="Akzent2" xfId="528"/>
    <cellStyle name="Akzent3" xfId="529"/>
    <cellStyle name="Akzent4" xfId="530"/>
    <cellStyle name="Akzent5" xfId="531"/>
    <cellStyle name="Akzent6" xfId="532"/>
    <cellStyle name="amengestelde" xfId="533"/>
    <cellStyle name="Ausgabe" xfId="534"/>
    <cellStyle name="Ausgabe 10" xfId="2504"/>
    <cellStyle name="Ausgabe 10 10" xfId="21643"/>
    <cellStyle name="Ausgabe 10 10 2" xfId="51830"/>
    <cellStyle name="Ausgabe 10 11" xfId="32709"/>
    <cellStyle name="Ausgabe 10 2" xfId="6187"/>
    <cellStyle name="Ausgabe 10 2 2" xfId="36381"/>
    <cellStyle name="Ausgabe 10 3" xfId="2602"/>
    <cellStyle name="Ausgabe 10 3 2" xfId="32807"/>
    <cellStyle name="Ausgabe 10 4" xfId="11576"/>
    <cellStyle name="Ausgabe 10 4 2" xfId="41770"/>
    <cellStyle name="Ausgabe 10 5" xfId="14781"/>
    <cellStyle name="Ausgabe 10 5 2" xfId="44975"/>
    <cellStyle name="Ausgabe 10 6" xfId="16177"/>
    <cellStyle name="Ausgabe 10 6 2" xfId="46371"/>
    <cellStyle name="Ausgabe 10 7" xfId="19046"/>
    <cellStyle name="Ausgabe 10 7 2" xfId="49240"/>
    <cellStyle name="Ausgabe 10 8" xfId="23329"/>
    <cellStyle name="Ausgabe 10 8 2" xfId="53516"/>
    <cellStyle name="Ausgabe 10 9" xfId="27190"/>
    <cellStyle name="Ausgabe 10 9 2" xfId="57377"/>
    <cellStyle name="Ausgabe 11" xfId="5021"/>
    <cellStyle name="Ausgabe 11 2" xfId="35220"/>
    <cellStyle name="Ausgabe 12" xfId="7696"/>
    <cellStyle name="Ausgabe 12 2" xfId="37890"/>
    <cellStyle name="Ausgabe 13" xfId="13036"/>
    <cellStyle name="Ausgabe 13 2" xfId="43230"/>
    <cellStyle name="Ausgabe 14" xfId="11820"/>
    <cellStyle name="Ausgabe 14 2" xfId="42014"/>
    <cellStyle name="Ausgabe 15" xfId="15135"/>
    <cellStyle name="Ausgabe 15 2" xfId="45329"/>
    <cellStyle name="Ausgabe 16" xfId="21777"/>
    <cellStyle name="Ausgabe 16 2" xfId="51964"/>
    <cellStyle name="Ausgabe 17" xfId="28050"/>
    <cellStyle name="Ausgabe 17 2" xfId="58237"/>
    <cellStyle name="Ausgabe 18" xfId="30602"/>
    <cellStyle name="Ausgabe 18 2" xfId="60789"/>
    <cellStyle name="Ausgabe 19" xfId="30976"/>
    <cellStyle name="Ausgabe 2" xfId="535"/>
    <cellStyle name="Ausgabe 2 10" xfId="6030"/>
    <cellStyle name="Ausgabe 2 10 2" xfId="36226"/>
    <cellStyle name="Ausgabe 2 11" xfId="13884"/>
    <cellStyle name="Ausgabe 2 11 2" xfId="44078"/>
    <cellStyle name="Ausgabe 2 12" xfId="13140"/>
    <cellStyle name="Ausgabe 2 12 2" xfId="43334"/>
    <cellStyle name="Ausgabe 2 13" xfId="13396"/>
    <cellStyle name="Ausgabe 2 13 2" xfId="43590"/>
    <cellStyle name="Ausgabe 2 14" xfId="21778"/>
    <cellStyle name="Ausgabe 2 14 2" xfId="51965"/>
    <cellStyle name="Ausgabe 2 15" xfId="28291"/>
    <cellStyle name="Ausgabe 2 15 2" xfId="58478"/>
    <cellStyle name="Ausgabe 2 16" xfId="30699"/>
    <cellStyle name="Ausgabe 2 16 2" xfId="60886"/>
    <cellStyle name="Ausgabe 2 17" xfId="30977"/>
    <cellStyle name="Ausgabe 2 2" xfId="536"/>
    <cellStyle name="Ausgabe 2 2 10" xfId="6029"/>
    <cellStyle name="Ausgabe 2 2 10 2" xfId="36225"/>
    <cellStyle name="Ausgabe 2 2 11" xfId="13690"/>
    <cellStyle name="Ausgabe 2 2 11 2" xfId="43884"/>
    <cellStyle name="Ausgabe 2 2 12" xfId="21779"/>
    <cellStyle name="Ausgabe 2 2 12 2" xfId="51966"/>
    <cellStyle name="Ausgabe 2 2 13" xfId="22418"/>
    <cellStyle name="Ausgabe 2 2 13 2" xfId="52605"/>
    <cellStyle name="Ausgabe 2 2 14" xfId="28787"/>
    <cellStyle name="Ausgabe 2 2 14 2" xfId="58974"/>
    <cellStyle name="Ausgabe 2 2 15" xfId="30978"/>
    <cellStyle name="Ausgabe 2 2 2" xfId="537"/>
    <cellStyle name="Ausgabe 2 2 2 10" xfId="14746"/>
    <cellStyle name="Ausgabe 2 2 2 10 2" xfId="44940"/>
    <cellStyle name="Ausgabe 2 2 2 11" xfId="21780"/>
    <cellStyle name="Ausgabe 2 2 2 11 2" xfId="51967"/>
    <cellStyle name="Ausgabe 2 2 2 12" xfId="27857"/>
    <cellStyle name="Ausgabe 2 2 2 12 2" xfId="58044"/>
    <cellStyle name="Ausgabe 2 2 2 13" xfId="30441"/>
    <cellStyle name="Ausgabe 2 2 2 13 2" xfId="60628"/>
    <cellStyle name="Ausgabe 2 2 2 14" xfId="30979"/>
    <cellStyle name="Ausgabe 2 2 2 2" xfId="1224"/>
    <cellStyle name="Ausgabe 2 2 2 2 10" xfId="18219"/>
    <cellStyle name="Ausgabe 2 2 2 2 10 2" xfId="48413"/>
    <cellStyle name="Ausgabe 2 2 2 2 11" xfId="22437"/>
    <cellStyle name="Ausgabe 2 2 2 2 11 2" xfId="52624"/>
    <cellStyle name="Ausgabe 2 2 2 2 12" xfId="26149"/>
    <cellStyle name="Ausgabe 2 2 2 2 12 2" xfId="56336"/>
    <cellStyle name="Ausgabe 2 2 2 2 13" xfId="26995"/>
    <cellStyle name="Ausgabe 2 2 2 2 13 2" xfId="57182"/>
    <cellStyle name="Ausgabe 2 2 2 2 14" xfId="31192"/>
    <cellStyle name="Ausgabe 2 2 2 2 2" xfId="1693"/>
    <cellStyle name="Ausgabe 2 2 2 2 2 10" xfId="25470"/>
    <cellStyle name="Ausgabe 2 2 2 2 2 10 2" xfId="55657"/>
    <cellStyle name="Ausgabe 2 2 2 2 2 11" xfId="30469"/>
    <cellStyle name="Ausgabe 2 2 2 2 2 11 2" xfId="60656"/>
    <cellStyle name="Ausgabe 2 2 2 2 2 12" xfId="31643"/>
    <cellStyle name="Ausgabe 2 2 2 2 2 2" xfId="3650"/>
    <cellStyle name="Ausgabe 2 2 2 2 2 2 10" xfId="29577"/>
    <cellStyle name="Ausgabe 2 2 2 2 2 2 10 2" xfId="59764"/>
    <cellStyle name="Ausgabe 2 2 2 2 2 2 11" xfId="33855"/>
    <cellStyle name="Ausgabe 2 2 2 2 2 2 2" xfId="7014"/>
    <cellStyle name="Ausgabe 2 2 2 2 2 2 2 2" xfId="37208"/>
    <cellStyle name="Ausgabe 2 2 2 2 2 2 3" xfId="8559"/>
    <cellStyle name="Ausgabe 2 2 2 2 2 2 3 2" xfId="38753"/>
    <cellStyle name="Ausgabe 2 2 2 2 2 2 4" xfId="12185"/>
    <cellStyle name="Ausgabe 2 2 2 2 2 2 4 2" xfId="42379"/>
    <cellStyle name="Ausgabe 2 2 2 2 2 2 5" xfId="14657"/>
    <cellStyle name="Ausgabe 2 2 2 2 2 2 5 2" xfId="44851"/>
    <cellStyle name="Ausgabe 2 2 2 2 2 2 6" xfId="16885"/>
    <cellStyle name="Ausgabe 2 2 2 2 2 2 6 2" xfId="47079"/>
    <cellStyle name="Ausgabe 2 2 2 2 2 2 7" xfId="19752"/>
    <cellStyle name="Ausgabe 2 2 2 2 2 2 7 2" xfId="49946"/>
    <cellStyle name="Ausgabe 2 2 2 2 2 2 8" xfId="24159"/>
    <cellStyle name="Ausgabe 2 2 2 2 2 2 8 2" xfId="54346"/>
    <cellStyle name="Ausgabe 2 2 2 2 2 2 9" xfId="26736"/>
    <cellStyle name="Ausgabe 2 2 2 2 2 2 9 2" xfId="56923"/>
    <cellStyle name="Ausgabe 2 2 2 2 2 3" xfId="4658"/>
    <cellStyle name="Ausgabe 2 2 2 2 2 3 10" xfId="34857"/>
    <cellStyle name="Ausgabe 2 2 2 2 2 3 2" xfId="9402"/>
    <cellStyle name="Ausgabe 2 2 2 2 2 3 2 2" xfId="39596"/>
    <cellStyle name="Ausgabe 2 2 2 2 2 3 3" xfId="12272"/>
    <cellStyle name="Ausgabe 2 2 2 2 2 3 3 2" xfId="42466"/>
    <cellStyle name="Ausgabe 2 2 2 2 2 3 4" xfId="13093"/>
    <cellStyle name="Ausgabe 2 2 2 2 2 3 4 2" xfId="43287"/>
    <cellStyle name="Ausgabe 2 2 2 2 2 3 5" xfId="17725"/>
    <cellStyle name="Ausgabe 2 2 2 2 2 3 5 2" xfId="47919"/>
    <cellStyle name="Ausgabe 2 2 2 2 2 3 6" xfId="20589"/>
    <cellStyle name="Ausgabe 2 2 2 2 2 3 6 2" xfId="50783"/>
    <cellStyle name="Ausgabe 2 2 2 2 2 3 7" xfId="25001"/>
    <cellStyle name="Ausgabe 2 2 2 2 2 3 7 2" xfId="55188"/>
    <cellStyle name="Ausgabe 2 2 2 2 2 3 8" xfId="26698"/>
    <cellStyle name="Ausgabe 2 2 2 2 2 3 8 2" xfId="56885"/>
    <cellStyle name="Ausgabe 2 2 2 2 2 3 9" xfId="28813"/>
    <cellStyle name="Ausgabe 2 2 2 2 2 3 9 2" xfId="59000"/>
    <cellStyle name="Ausgabe 2 2 2 2 2 4" xfId="7902"/>
    <cellStyle name="Ausgabe 2 2 2 2 2 4 2" xfId="38096"/>
    <cellStyle name="Ausgabe 2 2 2 2 2 5" xfId="11949"/>
    <cellStyle name="Ausgabe 2 2 2 2 2 5 2" xfId="42143"/>
    <cellStyle name="Ausgabe 2 2 2 2 2 6" xfId="14701"/>
    <cellStyle name="Ausgabe 2 2 2 2 2 6 2" xfId="44895"/>
    <cellStyle name="Ausgabe 2 2 2 2 2 7" xfId="15789"/>
    <cellStyle name="Ausgabe 2 2 2 2 2 7 2" xfId="45983"/>
    <cellStyle name="Ausgabe 2 2 2 2 2 8" xfId="18670"/>
    <cellStyle name="Ausgabe 2 2 2 2 2 8 2" xfId="48864"/>
    <cellStyle name="Ausgabe 2 2 2 2 2 9" xfId="22905"/>
    <cellStyle name="Ausgabe 2 2 2 2 2 9 2" xfId="53092"/>
    <cellStyle name="Ausgabe 2 2 2 2 3" xfId="1852"/>
    <cellStyle name="Ausgabe 2 2 2 2 3 10" xfId="27606"/>
    <cellStyle name="Ausgabe 2 2 2 2 3 10 2" xfId="57793"/>
    <cellStyle name="Ausgabe 2 2 2 2 3 11" xfId="30037"/>
    <cellStyle name="Ausgabe 2 2 2 2 3 11 2" xfId="60224"/>
    <cellStyle name="Ausgabe 2 2 2 2 3 12" xfId="31802"/>
    <cellStyle name="Ausgabe 2 2 2 2 3 2" xfId="3809"/>
    <cellStyle name="Ausgabe 2 2 2 2 3 2 10" xfId="25959"/>
    <cellStyle name="Ausgabe 2 2 2 2 3 2 10 2" xfId="56146"/>
    <cellStyle name="Ausgabe 2 2 2 2 3 2 11" xfId="34014"/>
    <cellStyle name="Ausgabe 2 2 2 2 3 2 2" xfId="7173"/>
    <cellStyle name="Ausgabe 2 2 2 2 3 2 2 2" xfId="37367"/>
    <cellStyle name="Ausgabe 2 2 2 2 3 2 3" xfId="8718"/>
    <cellStyle name="Ausgabe 2 2 2 2 3 2 3 2" xfId="38912"/>
    <cellStyle name="Ausgabe 2 2 2 2 3 2 4" xfId="9905"/>
    <cellStyle name="Ausgabe 2 2 2 2 3 2 4 2" xfId="40099"/>
    <cellStyle name="Ausgabe 2 2 2 2 3 2 5" xfId="12796"/>
    <cellStyle name="Ausgabe 2 2 2 2 3 2 5 2" xfId="42990"/>
    <cellStyle name="Ausgabe 2 2 2 2 3 2 6" xfId="17044"/>
    <cellStyle name="Ausgabe 2 2 2 2 3 2 6 2" xfId="47238"/>
    <cellStyle name="Ausgabe 2 2 2 2 3 2 7" xfId="19911"/>
    <cellStyle name="Ausgabe 2 2 2 2 3 2 7 2" xfId="50105"/>
    <cellStyle name="Ausgabe 2 2 2 2 3 2 8" xfId="24318"/>
    <cellStyle name="Ausgabe 2 2 2 2 3 2 8 2" xfId="54505"/>
    <cellStyle name="Ausgabe 2 2 2 2 3 2 9" xfId="27271"/>
    <cellStyle name="Ausgabe 2 2 2 2 3 2 9 2" xfId="57458"/>
    <cellStyle name="Ausgabe 2 2 2 2 3 3" xfId="4817"/>
    <cellStyle name="Ausgabe 2 2 2 2 3 3 10" xfId="35016"/>
    <cellStyle name="Ausgabe 2 2 2 2 3 3 2" xfId="9561"/>
    <cellStyle name="Ausgabe 2 2 2 2 3 3 2 2" xfId="39755"/>
    <cellStyle name="Ausgabe 2 2 2 2 3 3 3" xfId="11122"/>
    <cellStyle name="Ausgabe 2 2 2 2 3 3 3 2" xfId="41316"/>
    <cellStyle name="Ausgabe 2 2 2 2 3 3 4" xfId="13584"/>
    <cellStyle name="Ausgabe 2 2 2 2 3 3 4 2" xfId="43778"/>
    <cellStyle name="Ausgabe 2 2 2 2 3 3 5" xfId="17884"/>
    <cellStyle name="Ausgabe 2 2 2 2 3 3 5 2" xfId="48078"/>
    <cellStyle name="Ausgabe 2 2 2 2 3 3 6" xfId="20748"/>
    <cellStyle name="Ausgabe 2 2 2 2 3 3 6 2" xfId="50942"/>
    <cellStyle name="Ausgabe 2 2 2 2 3 3 7" xfId="25160"/>
    <cellStyle name="Ausgabe 2 2 2 2 3 3 7 2" xfId="55347"/>
    <cellStyle name="Ausgabe 2 2 2 2 3 3 8" xfId="28597"/>
    <cellStyle name="Ausgabe 2 2 2 2 3 3 8 2" xfId="58784"/>
    <cellStyle name="Ausgabe 2 2 2 2 3 3 9" xfId="28906"/>
    <cellStyle name="Ausgabe 2 2 2 2 3 3 9 2" xfId="59093"/>
    <cellStyle name="Ausgabe 2 2 2 2 3 4" xfId="5950"/>
    <cellStyle name="Ausgabe 2 2 2 2 3 4 2" xfId="36146"/>
    <cellStyle name="Ausgabe 2 2 2 2 3 5" xfId="5084"/>
    <cellStyle name="Ausgabe 2 2 2 2 3 5 2" xfId="35283"/>
    <cellStyle name="Ausgabe 2 2 2 2 3 6" xfId="15079"/>
    <cellStyle name="Ausgabe 2 2 2 2 3 6 2" xfId="45273"/>
    <cellStyle name="Ausgabe 2 2 2 2 3 7" xfId="15948"/>
    <cellStyle name="Ausgabe 2 2 2 2 3 7 2" xfId="46142"/>
    <cellStyle name="Ausgabe 2 2 2 2 3 8" xfId="18829"/>
    <cellStyle name="Ausgabe 2 2 2 2 3 8 2" xfId="49023"/>
    <cellStyle name="Ausgabe 2 2 2 2 3 9" xfId="23064"/>
    <cellStyle name="Ausgabe 2 2 2 2 3 9 2" xfId="53251"/>
    <cellStyle name="Ausgabe 2 2 2 2 4" xfId="3184"/>
    <cellStyle name="Ausgabe 2 2 2 2 4 10" xfId="27819"/>
    <cellStyle name="Ausgabe 2 2 2 2 4 10 2" xfId="58006"/>
    <cellStyle name="Ausgabe 2 2 2 2 4 11" xfId="33389"/>
    <cellStyle name="Ausgabe 2 2 2 2 4 2" xfId="6559"/>
    <cellStyle name="Ausgabe 2 2 2 2 4 2 2" xfId="36753"/>
    <cellStyle name="Ausgabe 2 2 2 2 4 3" xfId="5193"/>
    <cellStyle name="Ausgabe 2 2 2 2 4 3 2" xfId="35392"/>
    <cellStyle name="Ausgabe 2 2 2 2 4 4" xfId="10325"/>
    <cellStyle name="Ausgabe 2 2 2 2 4 4 2" xfId="40519"/>
    <cellStyle name="Ausgabe 2 2 2 2 4 5" xfId="13739"/>
    <cellStyle name="Ausgabe 2 2 2 2 4 5 2" xfId="43933"/>
    <cellStyle name="Ausgabe 2 2 2 2 4 6" xfId="16434"/>
    <cellStyle name="Ausgabe 2 2 2 2 4 6 2" xfId="46628"/>
    <cellStyle name="Ausgabe 2 2 2 2 4 7" xfId="19301"/>
    <cellStyle name="Ausgabe 2 2 2 2 4 7 2" xfId="49495"/>
    <cellStyle name="Ausgabe 2 2 2 2 4 8" xfId="23704"/>
    <cellStyle name="Ausgabe 2 2 2 2 4 8 2" xfId="53891"/>
    <cellStyle name="Ausgabe 2 2 2 2 4 9" xfId="27169"/>
    <cellStyle name="Ausgabe 2 2 2 2 4 9 2" xfId="57356"/>
    <cellStyle name="Ausgabe 2 2 2 2 5" xfId="4192"/>
    <cellStyle name="Ausgabe 2 2 2 2 5 10" xfId="30511"/>
    <cellStyle name="Ausgabe 2 2 2 2 5 10 2" xfId="60698"/>
    <cellStyle name="Ausgabe 2 2 2 2 5 11" xfId="34391"/>
    <cellStyle name="Ausgabe 2 2 2 2 5 2" xfId="7406"/>
    <cellStyle name="Ausgabe 2 2 2 2 5 2 2" xfId="37600"/>
    <cellStyle name="Ausgabe 2 2 2 2 5 3" xfId="8951"/>
    <cellStyle name="Ausgabe 2 2 2 2 5 3 2" xfId="39145"/>
    <cellStyle name="Ausgabe 2 2 2 2 5 4" xfId="10108"/>
    <cellStyle name="Ausgabe 2 2 2 2 5 4 2" xfId="40302"/>
    <cellStyle name="Ausgabe 2 2 2 2 5 5" xfId="12941"/>
    <cellStyle name="Ausgabe 2 2 2 2 5 5 2" xfId="43135"/>
    <cellStyle name="Ausgabe 2 2 2 2 5 6" xfId="17274"/>
    <cellStyle name="Ausgabe 2 2 2 2 5 6 2" xfId="47468"/>
    <cellStyle name="Ausgabe 2 2 2 2 5 7" xfId="20138"/>
    <cellStyle name="Ausgabe 2 2 2 2 5 7 2" xfId="50332"/>
    <cellStyle name="Ausgabe 2 2 2 2 5 8" xfId="24550"/>
    <cellStyle name="Ausgabe 2 2 2 2 5 8 2" xfId="54737"/>
    <cellStyle name="Ausgabe 2 2 2 2 5 9" xfId="28240"/>
    <cellStyle name="Ausgabe 2 2 2 2 5 9 2" xfId="58427"/>
    <cellStyle name="Ausgabe 2 2 2 2 6" xfId="5630"/>
    <cellStyle name="Ausgabe 2 2 2 2 6 2" xfId="35826"/>
    <cellStyle name="Ausgabe 2 2 2 2 7" xfId="10271"/>
    <cellStyle name="Ausgabe 2 2 2 2 7 2" xfId="40465"/>
    <cellStyle name="Ausgabe 2 2 2 2 8" xfId="15178"/>
    <cellStyle name="Ausgabe 2 2 2 2 8 2" xfId="45372"/>
    <cellStyle name="Ausgabe 2 2 2 2 9" xfId="15334"/>
    <cellStyle name="Ausgabe 2 2 2 2 9 2" xfId="45528"/>
    <cellStyle name="Ausgabe 2 2 2 3" xfId="1637"/>
    <cellStyle name="Ausgabe 2 2 2 3 10" xfId="21726"/>
    <cellStyle name="Ausgabe 2 2 2 3 10 2" xfId="51913"/>
    <cellStyle name="Ausgabe 2 2 2 3 11" xfId="30398"/>
    <cellStyle name="Ausgabe 2 2 2 3 11 2" xfId="60585"/>
    <cellStyle name="Ausgabe 2 2 2 3 12" xfId="31587"/>
    <cellStyle name="Ausgabe 2 2 2 3 2" xfId="3594"/>
    <cellStyle name="Ausgabe 2 2 2 3 2 10" xfId="30509"/>
    <cellStyle name="Ausgabe 2 2 2 3 2 10 2" xfId="60696"/>
    <cellStyle name="Ausgabe 2 2 2 3 2 11" xfId="33799"/>
    <cellStyle name="Ausgabe 2 2 2 3 2 2" xfId="6958"/>
    <cellStyle name="Ausgabe 2 2 2 3 2 2 2" xfId="37152"/>
    <cellStyle name="Ausgabe 2 2 2 3 2 3" xfId="8503"/>
    <cellStyle name="Ausgabe 2 2 2 3 2 3 2" xfId="38697"/>
    <cellStyle name="Ausgabe 2 2 2 3 2 4" xfId="10880"/>
    <cellStyle name="Ausgabe 2 2 2 3 2 4 2" xfId="41074"/>
    <cellStyle name="Ausgabe 2 2 2 3 2 5" xfId="13735"/>
    <cellStyle name="Ausgabe 2 2 2 3 2 5 2" xfId="43929"/>
    <cellStyle name="Ausgabe 2 2 2 3 2 6" xfId="16829"/>
    <cellStyle name="Ausgabe 2 2 2 3 2 6 2" xfId="47023"/>
    <cellStyle name="Ausgabe 2 2 2 3 2 7" xfId="19696"/>
    <cellStyle name="Ausgabe 2 2 2 3 2 7 2" xfId="49890"/>
    <cellStyle name="Ausgabe 2 2 2 3 2 8" xfId="24103"/>
    <cellStyle name="Ausgabe 2 2 2 3 2 8 2" xfId="54290"/>
    <cellStyle name="Ausgabe 2 2 2 3 2 9" xfId="26467"/>
    <cellStyle name="Ausgabe 2 2 2 3 2 9 2" xfId="56654"/>
    <cellStyle name="Ausgabe 2 2 2 3 3" xfId="4602"/>
    <cellStyle name="Ausgabe 2 2 2 3 3 10" xfId="34801"/>
    <cellStyle name="Ausgabe 2 2 2 3 3 2" xfId="9346"/>
    <cellStyle name="Ausgabe 2 2 2 3 3 2 2" xfId="39540"/>
    <cellStyle name="Ausgabe 2 2 2 3 3 3" xfId="11520"/>
    <cellStyle name="Ausgabe 2 2 2 3 3 3 2" xfId="41714"/>
    <cellStyle name="Ausgabe 2 2 2 3 3 4" xfId="13181"/>
    <cellStyle name="Ausgabe 2 2 2 3 3 4 2" xfId="43375"/>
    <cellStyle name="Ausgabe 2 2 2 3 3 5" xfId="17669"/>
    <cellStyle name="Ausgabe 2 2 2 3 3 5 2" xfId="47863"/>
    <cellStyle name="Ausgabe 2 2 2 3 3 6" xfId="20533"/>
    <cellStyle name="Ausgabe 2 2 2 3 3 6 2" xfId="50727"/>
    <cellStyle name="Ausgabe 2 2 2 3 3 7" xfId="24945"/>
    <cellStyle name="Ausgabe 2 2 2 3 3 7 2" xfId="55132"/>
    <cellStyle name="Ausgabe 2 2 2 3 3 8" xfId="26233"/>
    <cellStyle name="Ausgabe 2 2 2 3 3 8 2" xfId="56420"/>
    <cellStyle name="Ausgabe 2 2 2 3 3 9" xfId="30382"/>
    <cellStyle name="Ausgabe 2 2 2 3 3 9 2" xfId="60569"/>
    <cellStyle name="Ausgabe 2 2 2 3 4" xfId="7908"/>
    <cellStyle name="Ausgabe 2 2 2 3 4 2" xfId="38102"/>
    <cellStyle name="Ausgabe 2 2 2 3 5" xfId="11132"/>
    <cellStyle name="Ausgabe 2 2 2 3 5 2" xfId="41326"/>
    <cellStyle name="Ausgabe 2 2 2 3 6" xfId="10506"/>
    <cellStyle name="Ausgabe 2 2 2 3 6 2" xfId="40700"/>
    <cellStyle name="Ausgabe 2 2 2 3 7" xfId="15733"/>
    <cellStyle name="Ausgabe 2 2 2 3 7 2" xfId="45927"/>
    <cellStyle name="Ausgabe 2 2 2 3 8" xfId="18614"/>
    <cellStyle name="Ausgabe 2 2 2 3 8 2" xfId="48808"/>
    <cellStyle name="Ausgabe 2 2 2 3 9" xfId="22849"/>
    <cellStyle name="Ausgabe 2 2 2 3 9 2" xfId="53036"/>
    <cellStyle name="Ausgabe 2 2 2 4" xfId="2543"/>
    <cellStyle name="Ausgabe 2 2 2 4 10" xfId="30446"/>
    <cellStyle name="Ausgabe 2 2 2 4 10 2" xfId="60633"/>
    <cellStyle name="Ausgabe 2 2 2 4 11" xfId="32748"/>
    <cellStyle name="Ausgabe 2 2 2 4 2" xfId="6191"/>
    <cellStyle name="Ausgabe 2 2 2 4 2 2" xfId="36385"/>
    <cellStyle name="Ausgabe 2 2 2 4 3" xfId="2035"/>
    <cellStyle name="Ausgabe 2 2 2 4 3 2" xfId="32255"/>
    <cellStyle name="Ausgabe 2 2 2 4 4" xfId="10743"/>
    <cellStyle name="Ausgabe 2 2 2 4 4 2" xfId="40937"/>
    <cellStyle name="Ausgabe 2 2 2 4 5" xfId="13822"/>
    <cellStyle name="Ausgabe 2 2 2 4 5 2" xfId="44016"/>
    <cellStyle name="Ausgabe 2 2 2 4 6" xfId="16181"/>
    <cellStyle name="Ausgabe 2 2 2 4 6 2" xfId="46375"/>
    <cellStyle name="Ausgabe 2 2 2 4 7" xfId="19050"/>
    <cellStyle name="Ausgabe 2 2 2 4 7 2" xfId="49244"/>
    <cellStyle name="Ausgabe 2 2 2 4 8" xfId="23333"/>
    <cellStyle name="Ausgabe 2 2 2 4 8 2" xfId="53520"/>
    <cellStyle name="Ausgabe 2 2 2 4 9" xfId="27974"/>
    <cellStyle name="Ausgabe 2 2 2 4 9 2" xfId="58161"/>
    <cellStyle name="Ausgabe 2 2 2 5" xfId="2501"/>
    <cellStyle name="Ausgabe 2 2 2 5 10" xfId="27427"/>
    <cellStyle name="Ausgabe 2 2 2 5 10 2" xfId="57614"/>
    <cellStyle name="Ausgabe 2 2 2 5 11" xfId="32706"/>
    <cellStyle name="Ausgabe 2 2 2 5 2" xfId="6184"/>
    <cellStyle name="Ausgabe 2 2 2 5 2 2" xfId="36378"/>
    <cellStyle name="Ausgabe 2 2 2 5 3" xfId="2605"/>
    <cellStyle name="Ausgabe 2 2 2 5 3 2" xfId="32810"/>
    <cellStyle name="Ausgabe 2 2 2 5 4" xfId="9893"/>
    <cellStyle name="Ausgabe 2 2 2 5 4 2" xfId="40087"/>
    <cellStyle name="Ausgabe 2 2 2 5 5" xfId="13818"/>
    <cellStyle name="Ausgabe 2 2 2 5 5 2" xfId="44012"/>
    <cellStyle name="Ausgabe 2 2 2 5 6" xfId="16174"/>
    <cellStyle name="Ausgabe 2 2 2 5 6 2" xfId="46368"/>
    <cellStyle name="Ausgabe 2 2 2 5 7" xfId="19043"/>
    <cellStyle name="Ausgabe 2 2 2 5 7 2" xfId="49237"/>
    <cellStyle name="Ausgabe 2 2 2 5 8" xfId="23326"/>
    <cellStyle name="Ausgabe 2 2 2 5 8 2" xfId="53513"/>
    <cellStyle name="Ausgabe 2 2 2 5 9" xfId="26087"/>
    <cellStyle name="Ausgabe 2 2 2 5 9 2" xfId="56274"/>
    <cellStyle name="Ausgabe 2 2 2 6" xfId="5018"/>
    <cellStyle name="Ausgabe 2 2 2 6 2" xfId="35217"/>
    <cellStyle name="Ausgabe 2 2 2 7" xfId="11428"/>
    <cellStyle name="Ausgabe 2 2 2 7 2" xfId="41622"/>
    <cellStyle name="Ausgabe 2 2 2 8" xfId="13103"/>
    <cellStyle name="Ausgabe 2 2 2 8 2" xfId="43297"/>
    <cellStyle name="Ausgabe 2 2 2 9" xfId="14352"/>
    <cellStyle name="Ausgabe 2 2 2 9 2" xfId="44546"/>
    <cellStyle name="Ausgabe 2 2 3" xfId="1223"/>
    <cellStyle name="Ausgabe 2 2 3 10" xfId="18218"/>
    <cellStyle name="Ausgabe 2 2 3 10 2" xfId="48412"/>
    <cellStyle name="Ausgabe 2 2 3 11" xfId="22436"/>
    <cellStyle name="Ausgabe 2 2 3 11 2" xfId="52623"/>
    <cellStyle name="Ausgabe 2 2 3 12" xfId="22387"/>
    <cellStyle name="Ausgabe 2 2 3 12 2" xfId="52574"/>
    <cellStyle name="Ausgabe 2 2 3 13" xfId="30559"/>
    <cellStyle name="Ausgabe 2 2 3 13 2" xfId="60746"/>
    <cellStyle name="Ausgabe 2 2 3 14" xfId="31191"/>
    <cellStyle name="Ausgabe 2 2 3 2" xfId="1692"/>
    <cellStyle name="Ausgabe 2 2 3 2 10" xfId="27162"/>
    <cellStyle name="Ausgabe 2 2 3 2 10 2" xfId="57349"/>
    <cellStyle name="Ausgabe 2 2 3 2 11" xfId="26034"/>
    <cellStyle name="Ausgabe 2 2 3 2 11 2" xfId="56221"/>
    <cellStyle name="Ausgabe 2 2 3 2 12" xfId="31642"/>
    <cellStyle name="Ausgabe 2 2 3 2 2" xfId="3649"/>
    <cellStyle name="Ausgabe 2 2 3 2 2 10" xfId="29766"/>
    <cellStyle name="Ausgabe 2 2 3 2 2 10 2" xfId="59953"/>
    <cellStyle name="Ausgabe 2 2 3 2 2 11" xfId="33854"/>
    <cellStyle name="Ausgabe 2 2 3 2 2 2" xfId="7013"/>
    <cellStyle name="Ausgabe 2 2 3 2 2 2 2" xfId="37207"/>
    <cellStyle name="Ausgabe 2 2 3 2 2 3" xfId="8558"/>
    <cellStyle name="Ausgabe 2 2 3 2 2 3 2" xfId="38752"/>
    <cellStyle name="Ausgabe 2 2 3 2 2 4" xfId="11144"/>
    <cellStyle name="Ausgabe 2 2 3 2 2 4 2" xfId="41338"/>
    <cellStyle name="Ausgabe 2 2 3 2 2 5" xfId="12920"/>
    <cellStyle name="Ausgabe 2 2 3 2 2 5 2" xfId="43114"/>
    <cellStyle name="Ausgabe 2 2 3 2 2 6" xfId="16884"/>
    <cellStyle name="Ausgabe 2 2 3 2 2 6 2" xfId="47078"/>
    <cellStyle name="Ausgabe 2 2 3 2 2 7" xfId="19751"/>
    <cellStyle name="Ausgabe 2 2 3 2 2 7 2" xfId="49945"/>
    <cellStyle name="Ausgabe 2 2 3 2 2 8" xfId="24158"/>
    <cellStyle name="Ausgabe 2 2 3 2 2 8 2" xfId="54345"/>
    <cellStyle name="Ausgabe 2 2 3 2 2 9" xfId="21617"/>
    <cellStyle name="Ausgabe 2 2 3 2 2 9 2" xfId="51804"/>
    <cellStyle name="Ausgabe 2 2 3 2 3" xfId="4657"/>
    <cellStyle name="Ausgabe 2 2 3 2 3 10" xfId="34856"/>
    <cellStyle name="Ausgabe 2 2 3 2 3 2" xfId="9401"/>
    <cellStyle name="Ausgabe 2 2 3 2 3 2 2" xfId="39595"/>
    <cellStyle name="Ausgabe 2 2 3 2 3 3" xfId="11174"/>
    <cellStyle name="Ausgabe 2 2 3 2 3 3 2" xfId="41368"/>
    <cellStyle name="Ausgabe 2 2 3 2 3 4" xfId="15119"/>
    <cellStyle name="Ausgabe 2 2 3 2 3 4 2" xfId="45313"/>
    <cellStyle name="Ausgabe 2 2 3 2 3 5" xfId="17724"/>
    <cellStyle name="Ausgabe 2 2 3 2 3 5 2" xfId="47918"/>
    <cellStyle name="Ausgabe 2 2 3 2 3 6" xfId="20588"/>
    <cellStyle name="Ausgabe 2 2 3 2 3 6 2" xfId="50782"/>
    <cellStyle name="Ausgabe 2 2 3 2 3 7" xfId="25000"/>
    <cellStyle name="Ausgabe 2 2 3 2 3 7 2" xfId="55187"/>
    <cellStyle name="Ausgabe 2 2 3 2 3 8" xfId="25449"/>
    <cellStyle name="Ausgabe 2 2 3 2 3 8 2" xfId="55636"/>
    <cellStyle name="Ausgabe 2 2 3 2 3 9" xfId="28454"/>
    <cellStyle name="Ausgabe 2 2 3 2 3 9 2" xfId="58641"/>
    <cellStyle name="Ausgabe 2 2 3 2 4" xfId="5968"/>
    <cellStyle name="Ausgabe 2 2 3 2 4 2" xfId="36164"/>
    <cellStyle name="Ausgabe 2 2 3 2 5" xfId="11813"/>
    <cellStyle name="Ausgabe 2 2 3 2 5 2" xfId="42007"/>
    <cellStyle name="Ausgabe 2 2 3 2 6" xfId="13548"/>
    <cellStyle name="Ausgabe 2 2 3 2 6 2" xfId="43742"/>
    <cellStyle name="Ausgabe 2 2 3 2 7" xfId="15788"/>
    <cellStyle name="Ausgabe 2 2 3 2 7 2" xfId="45982"/>
    <cellStyle name="Ausgabe 2 2 3 2 8" xfId="18669"/>
    <cellStyle name="Ausgabe 2 2 3 2 8 2" xfId="48863"/>
    <cellStyle name="Ausgabe 2 2 3 2 9" xfId="22904"/>
    <cellStyle name="Ausgabe 2 2 3 2 9 2" xfId="53091"/>
    <cellStyle name="Ausgabe 2 2 3 3" xfId="1851"/>
    <cellStyle name="Ausgabe 2 2 3 3 10" xfId="27306"/>
    <cellStyle name="Ausgabe 2 2 3 3 10 2" xfId="57493"/>
    <cellStyle name="Ausgabe 2 2 3 3 11" xfId="28971"/>
    <cellStyle name="Ausgabe 2 2 3 3 11 2" xfId="59158"/>
    <cellStyle name="Ausgabe 2 2 3 3 12" xfId="31801"/>
    <cellStyle name="Ausgabe 2 2 3 3 2" xfId="3808"/>
    <cellStyle name="Ausgabe 2 2 3 3 2 10" xfId="30769"/>
    <cellStyle name="Ausgabe 2 2 3 3 2 10 2" xfId="60956"/>
    <cellStyle name="Ausgabe 2 2 3 3 2 11" xfId="34013"/>
    <cellStyle name="Ausgabe 2 2 3 3 2 2" xfId="7172"/>
    <cellStyle name="Ausgabe 2 2 3 3 2 2 2" xfId="37366"/>
    <cellStyle name="Ausgabe 2 2 3 3 2 3" xfId="8717"/>
    <cellStyle name="Ausgabe 2 2 3 3 2 3 2" xfId="38911"/>
    <cellStyle name="Ausgabe 2 2 3 3 2 4" xfId="10844"/>
    <cellStyle name="Ausgabe 2 2 3 3 2 4 2" xfId="41038"/>
    <cellStyle name="Ausgabe 2 2 3 3 2 5" xfId="15270"/>
    <cellStyle name="Ausgabe 2 2 3 3 2 5 2" xfId="45464"/>
    <cellStyle name="Ausgabe 2 2 3 3 2 6" xfId="17043"/>
    <cellStyle name="Ausgabe 2 2 3 3 2 6 2" xfId="47237"/>
    <cellStyle name="Ausgabe 2 2 3 3 2 7" xfId="19910"/>
    <cellStyle name="Ausgabe 2 2 3 3 2 7 2" xfId="50104"/>
    <cellStyle name="Ausgabe 2 2 3 3 2 8" xfId="24317"/>
    <cellStyle name="Ausgabe 2 2 3 3 2 8 2" xfId="54504"/>
    <cellStyle name="Ausgabe 2 2 3 3 2 9" xfId="26782"/>
    <cellStyle name="Ausgabe 2 2 3 3 2 9 2" xfId="56969"/>
    <cellStyle name="Ausgabe 2 2 3 3 3" xfId="4816"/>
    <cellStyle name="Ausgabe 2 2 3 3 3 10" xfId="35015"/>
    <cellStyle name="Ausgabe 2 2 3 3 3 2" xfId="9560"/>
    <cellStyle name="Ausgabe 2 2 3 3 3 2 2" xfId="39754"/>
    <cellStyle name="Ausgabe 2 2 3 3 3 3" xfId="5063"/>
    <cellStyle name="Ausgabe 2 2 3 3 3 3 2" xfId="35262"/>
    <cellStyle name="Ausgabe 2 2 3 3 3 4" xfId="13583"/>
    <cellStyle name="Ausgabe 2 2 3 3 3 4 2" xfId="43777"/>
    <cellStyle name="Ausgabe 2 2 3 3 3 5" xfId="17883"/>
    <cellStyle name="Ausgabe 2 2 3 3 3 5 2" xfId="48077"/>
    <cellStyle name="Ausgabe 2 2 3 3 3 6" xfId="20747"/>
    <cellStyle name="Ausgabe 2 2 3 3 3 6 2" xfId="50941"/>
    <cellStyle name="Ausgabe 2 2 3 3 3 7" xfId="25159"/>
    <cellStyle name="Ausgabe 2 2 3 3 3 7 2" xfId="55346"/>
    <cellStyle name="Ausgabe 2 2 3 3 3 8" xfId="28596"/>
    <cellStyle name="Ausgabe 2 2 3 3 3 8 2" xfId="58783"/>
    <cellStyle name="Ausgabe 2 2 3 3 3 9" xfId="21292"/>
    <cellStyle name="Ausgabe 2 2 3 3 3 9 2" xfId="51479"/>
    <cellStyle name="Ausgabe 2 2 3 3 4" xfId="8040"/>
    <cellStyle name="Ausgabe 2 2 3 3 4 2" xfId="38234"/>
    <cellStyle name="Ausgabe 2 2 3 3 5" xfId="11735"/>
    <cellStyle name="Ausgabe 2 2 3 3 5 2" xfId="41929"/>
    <cellStyle name="Ausgabe 2 2 3 3 6" xfId="14983"/>
    <cellStyle name="Ausgabe 2 2 3 3 6 2" xfId="45177"/>
    <cellStyle name="Ausgabe 2 2 3 3 7" xfId="15947"/>
    <cellStyle name="Ausgabe 2 2 3 3 7 2" xfId="46141"/>
    <cellStyle name="Ausgabe 2 2 3 3 8" xfId="18828"/>
    <cellStyle name="Ausgabe 2 2 3 3 8 2" xfId="49022"/>
    <cellStyle name="Ausgabe 2 2 3 3 9" xfId="23063"/>
    <cellStyle name="Ausgabe 2 2 3 3 9 2" xfId="53250"/>
    <cellStyle name="Ausgabe 2 2 3 4" xfId="3183"/>
    <cellStyle name="Ausgabe 2 2 3 4 10" xfId="29453"/>
    <cellStyle name="Ausgabe 2 2 3 4 10 2" xfId="59640"/>
    <cellStyle name="Ausgabe 2 2 3 4 11" xfId="33388"/>
    <cellStyle name="Ausgabe 2 2 3 4 2" xfId="6558"/>
    <cellStyle name="Ausgabe 2 2 3 4 2 2" xfId="36752"/>
    <cellStyle name="Ausgabe 2 2 3 4 3" xfId="5190"/>
    <cellStyle name="Ausgabe 2 2 3 4 3 2" xfId="35389"/>
    <cellStyle name="Ausgabe 2 2 3 4 4" xfId="12165"/>
    <cellStyle name="Ausgabe 2 2 3 4 4 2" xfId="42359"/>
    <cellStyle name="Ausgabe 2 2 3 4 5" xfId="14334"/>
    <cellStyle name="Ausgabe 2 2 3 4 5 2" xfId="44528"/>
    <cellStyle name="Ausgabe 2 2 3 4 6" xfId="16433"/>
    <cellStyle name="Ausgabe 2 2 3 4 6 2" xfId="46627"/>
    <cellStyle name="Ausgabe 2 2 3 4 7" xfId="19300"/>
    <cellStyle name="Ausgabe 2 2 3 4 7 2" xfId="49494"/>
    <cellStyle name="Ausgabe 2 2 3 4 8" xfId="23703"/>
    <cellStyle name="Ausgabe 2 2 3 4 8 2" xfId="53890"/>
    <cellStyle name="Ausgabe 2 2 3 4 9" xfId="27050"/>
    <cellStyle name="Ausgabe 2 2 3 4 9 2" xfId="57237"/>
    <cellStyle name="Ausgabe 2 2 3 5" xfId="4191"/>
    <cellStyle name="Ausgabe 2 2 3 5 10" xfId="30676"/>
    <cellStyle name="Ausgabe 2 2 3 5 10 2" xfId="60863"/>
    <cellStyle name="Ausgabe 2 2 3 5 11" xfId="34390"/>
    <cellStyle name="Ausgabe 2 2 3 5 2" xfId="7405"/>
    <cellStyle name="Ausgabe 2 2 3 5 2 2" xfId="37599"/>
    <cellStyle name="Ausgabe 2 2 3 5 3" xfId="8950"/>
    <cellStyle name="Ausgabe 2 2 3 5 3 2" xfId="39144"/>
    <cellStyle name="Ausgabe 2 2 3 5 4" xfId="2921"/>
    <cellStyle name="Ausgabe 2 2 3 5 4 2" xfId="33126"/>
    <cellStyle name="Ausgabe 2 2 3 5 5" xfId="14328"/>
    <cellStyle name="Ausgabe 2 2 3 5 5 2" xfId="44522"/>
    <cellStyle name="Ausgabe 2 2 3 5 6" xfId="17273"/>
    <cellStyle name="Ausgabe 2 2 3 5 6 2" xfId="47467"/>
    <cellStyle name="Ausgabe 2 2 3 5 7" xfId="20137"/>
    <cellStyle name="Ausgabe 2 2 3 5 7 2" xfId="50331"/>
    <cellStyle name="Ausgabe 2 2 3 5 8" xfId="24549"/>
    <cellStyle name="Ausgabe 2 2 3 5 8 2" xfId="54736"/>
    <cellStyle name="Ausgabe 2 2 3 5 9" xfId="22304"/>
    <cellStyle name="Ausgabe 2 2 3 5 9 2" xfId="52491"/>
    <cellStyle name="Ausgabe 2 2 3 6" xfId="7715"/>
    <cellStyle name="Ausgabe 2 2 3 6 2" xfId="37909"/>
    <cellStyle name="Ausgabe 2 2 3 7" xfId="4975"/>
    <cellStyle name="Ausgabe 2 2 3 7 2" xfId="35174"/>
    <cellStyle name="Ausgabe 2 2 3 8" xfId="13222"/>
    <cellStyle name="Ausgabe 2 2 3 8 2" xfId="43416"/>
    <cellStyle name="Ausgabe 2 2 3 9" xfId="15333"/>
    <cellStyle name="Ausgabe 2 2 3 9 2" xfId="45527"/>
    <cellStyle name="Ausgabe 2 2 4" xfId="1638"/>
    <cellStyle name="Ausgabe 2 2 4 10" xfId="27087"/>
    <cellStyle name="Ausgabe 2 2 4 10 2" xfId="57274"/>
    <cellStyle name="Ausgabe 2 2 4 11" xfId="30394"/>
    <cellStyle name="Ausgabe 2 2 4 11 2" xfId="60581"/>
    <cellStyle name="Ausgabe 2 2 4 12" xfId="31588"/>
    <cellStyle name="Ausgabe 2 2 4 2" xfId="3595"/>
    <cellStyle name="Ausgabe 2 2 4 2 10" xfId="21463"/>
    <cellStyle name="Ausgabe 2 2 4 2 10 2" xfId="51650"/>
    <cellStyle name="Ausgabe 2 2 4 2 11" xfId="33800"/>
    <cellStyle name="Ausgabe 2 2 4 2 2" xfId="6959"/>
    <cellStyle name="Ausgabe 2 2 4 2 2 2" xfId="37153"/>
    <cellStyle name="Ausgabe 2 2 4 2 3" xfId="8504"/>
    <cellStyle name="Ausgabe 2 2 4 2 3 2" xfId="38698"/>
    <cellStyle name="Ausgabe 2 2 4 2 4" xfId="5246"/>
    <cellStyle name="Ausgabe 2 2 4 2 4 2" xfId="35445"/>
    <cellStyle name="Ausgabe 2 2 4 2 5" xfId="10853"/>
    <cellStyle name="Ausgabe 2 2 4 2 5 2" xfId="41047"/>
    <cellStyle name="Ausgabe 2 2 4 2 6" xfId="16830"/>
    <cellStyle name="Ausgabe 2 2 4 2 6 2" xfId="47024"/>
    <cellStyle name="Ausgabe 2 2 4 2 7" xfId="19697"/>
    <cellStyle name="Ausgabe 2 2 4 2 7 2" xfId="49891"/>
    <cellStyle name="Ausgabe 2 2 4 2 8" xfId="24104"/>
    <cellStyle name="Ausgabe 2 2 4 2 8 2" xfId="54291"/>
    <cellStyle name="Ausgabe 2 2 4 2 9" xfId="22353"/>
    <cellStyle name="Ausgabe 2 2 4 2 9 2" xfId="52540"/>
    <cellStyle name="Ausgabe 2 2 4 3" xfId="4603"/>
    <cellStyle name="Ausgabe 2 2 4 3 10" xfId="34802"/>
    <cellStyle name="Ausgabe 2 2 4 3 2" xfId="9347"/>
    <cellStyle name="Ausgabe 2 2 4 3 2 2" xfId="39541"/>
    <cellStyle name="Ausgabe 2 2 4 3 3" xfId="12038"/>
    <cellStyle name="Ausgabe 2 2 4 3 3 2" xfId="42232"/>
    <cellStyle name="Ausgabe 2 2 4 3 4" xfId="11650"/>
    <cellStyle name="Ausgabe 2 2 4 3 4 2" xfId="41844"/>
    <cellStyle name="Ausgabe 2 2 4 3 5" xfId="17670"/>
    <cellStyle name="Ausgabe 2 2 4 3 5 2" xfId="47864"/>
    <cellStyle name="Ausgabe 2 2 4 3 6" xfId="20534"/>
    <cellStyle name="Ausgabe 2 2 4 3 6 2" xfId="50728"/>
    <cellStyle name="Ausgabe 2 2 4 3 7" xfId="24946"/>
    <cellStyle name="Ausgabe 2 2 4 3 7 2" xfId="55133"/>
    <cellStyle name="Ausgabe 2 2 4 3 8" xfId="26157"/>
    <cellStyle name="Ausgabe 2 2 4 3 8 2" xfId="56344"/>
    <cellStyle name="Ausgabe 2 2 4 3 9" xfId="29155"/>
    <cellStyle name="Ausgabe 2 2 4 3 9 2" xfId="59342"/>
    <cellStyle name="Ausgabe 2 2 4 4" xfId="5819"/>
    <cellStyle name="Ausgabe 2 2 4 4 2" xfId="36015"/>
    <cellStyle name="Ausgabe 2 2 4 5" xfId="12012"/>
    <cellStyle name="Ausgabe 2 2 4 5 2" xfId="42206"/>
    <cellStyle name="Ausgabe 2 2 4 6" xfId="12878"/>
    <cellStyle name="Ausgabe 2 2 4 6 2" xfId="43072"/>
    <cellStyle name="Ausgabe 2 2 4 7" xfId="15734"/>
    <cellStyle name="Ausgabe 2 2 4 7 2" xfId="45928"/>
    <cellStyle name="Ausgabe 2 2 4 8" xfId="18615"/>
    <cellStyle name="Ausgabe 2 2 4 8 2" xfId="48809"/>
    <cellStyle name="Ausgabe 2 2 4 9" xfId="22850"/>
    <cellStyle name="Ausgabe 2 2 4 9 2" xfId="53037"/>
    <cellStyle name="Ausgabe 2 2 5" xfId="2542"/>
    <cellStyle name="Ausgabe 2 2 5 10" xfId="27625"/>
    <cellStyle name="Ausgabe 2 2 5 10 2" xfId="57812"/>
    <cellStyle name="Ausgabe 2 2 5 11" xfId="32747"/>
    <cellStyle name="Ausgabe 2 2 5 2" xfId="6190"/>
    <cellStyle name="Ausgabe 2 2 5 2 2" xfId="36384"/>
    <cellStyle name="Ausgabe 2 2 5 3" xfId="2601"/>
    <cellStyle name="Ausgabe 2 2 5 3 2" xfId="32806"/>
    <cellStyle name="Ausgabe 2 2 5 4" xfId="10201"/>
    <cellStyle name="Ausgabe 2 2 5 4 2" xfId="40395"/>
    <cellStyle name="Ausgabe 2 2 5 5" xfId="14740"/>
    <cellStyle name="Ausgabe 2 2 5 5 2" xfId="44934"/>
    <cellStyle name="Ausgabe 2 2 5 6" xfId="16180"/>
    <cellStyle name="Ausgabe 2 2 5 6 2" xfId="46374"/>
    <cellStyle name="Ausgabe 2 2 5 7" xfId="19049"/>
    <cellStyle name="Ausgabe 2 2 5 7 2" xfId="49243"/>
    <cellStyle name="Ausgabe 2 2 5 8" xfId="23332"/>
    <cellStyle name="Ausgabe 2 2 5 8 2" xfId="53519"/>
    <cellStyle name="Ausgabe 2 2 5 9" xfId="26917"/>
    <cellStyle name="Ausgabe 2 2 5 9 2" xfId="57104"/>
    <cellStyle name="Ausgabe 2 2 6" xfId="2502"/>
    <cellStyle name="Ausgabe 2 2 6 10" xfId="30858"/>
    <cellStyle name="Ausgabe 2 2 6 10 2" xfId="61045"/>
    <cellStyle name="Ausgabe 2 2 6 11" xfId="32707"/>
    <cellStyle name="Ausgabe 2 2 6 2" xfId="6185"/>
    <cellStyle name="Ausgabe 2 2 6 2 2" xfId="36379"/>
    <cellStyle name="Ausgabe 2 2 6 3" xfId="2110"/>
    <cellStyle name="Ausgabe 2 2 6 3 2" xfId="32323"/>
    <cellStyle name="Ausgabe 2 2 6 4" xfId="10528"/>
    <cellStyle name="Ausgabe 2 2 6 4 2" xfId="40722"/>
    <cellStyle name="Ausgabe 2 2 6 5" xfId="13120"/>
    <cellStyle name="Ausgabe 2 2 6 5 2" xfId="43314"/>
    <cellStyle name="Ausgabe 2 2 6 6" xfId="16175"/>
    <cellStyle name="Ausgabe 2 2 6 6 2" xfId="46369"/>
    <cellStyle name="Ausgabe 2 2 6 7" xfId="19044"/>
    <cellStyle name="Ausgabe 2 2 6 7 2" xfId="49238"/>
    <cellStyle name="Ausgabe 2 2 6 8" xfId="23327"/>
    <cellStyle name="Ausgabe 2 2 6 8 2" xfId="53514"/>
    <cellStyle name="Ausgabe 2 2 6 9" xfId="21644"/>
    <cellStyle name="Ausgabe 2 2 6 9 2" xfId="51831"/>
    <cellStyle name="Ausgabe 2 2 7" xfId="5019"/>
    <cellStyle name="Ausgabe 2 2 7 2" xfId="35218"/>
    <cellStyle name="Ausgabe 2 2 8" xfId="2143"/>
    <cellStyle name="Ausgabe 2 2 8 2" xfId="32356"/>
    <cellStyle name="Ausgabe 2 2 9" xfId="14298"/>
    <cellStyle name="Ausgabe 2 2 9 2" xfId="44492"/>
    <cellStyle name="Ausgabe 2 3" xfId="538"/>
    <cellStyle name="Ausgabe 2 3 10" xfId="12462"/>
    <cellStyle name="Ausgabe 2 3 10 2" xfId="42656"/>
    <cellStyle name="Ausgabe 2 3 11" xfId="14032"/>
    <cellStyle name="Ausgabe 2 3 11 2" xfId="44226"/>
    <cellStyle name="Ausgabe 2 3 12" xfId="21781"/>
    <cellStyle name="Ausgabe 2 3 12 2" xfId="51968"/>
    <cellStyle name="Ausgabe 2 3 13" xfId="27055"/>
    <cellStyle name="Ausgabe 2 3 13 2" xfId="57242"/>
    <cellStyle name="Ausgabe 2 3 14" xfId="30476"/>
    <cellStyle name="Ausgabe 2 3 14 2" xfId="60663"/>
    <cellStyle name="Ausgabe 2 3 15" xfId="30980"/>
    <cellStyle name="Ausgabe 2 3 2" xfId="539"/>
    <cellStyle name="Ausgabe 2 3 2 10" xfId="14228"/>
    <cellStyle name="Ausgabe 2 3 2 10 2" xfId="44422"/>
    <cellStyle name="Ausgabe 2 3 2 11" xfId="21782"/>
    <cellStyle name="Ausgabe 2 3 2 11 2" xfId="51969"/>
    <cellStyle name="Ausgabe 2 3 2 12" xfId="27040"/>
    <cellStyle name="Ausgabe 2 3 2 12 2" xfId="57227"/>
    <cellStyle name="Ausgabe 2 3 2 13" xfId="30670"/>
    <cellStyle name="Ausgabe 2 3 2 13 2" xfId="60857"/>
    <cellStyle name="Ausgabe 2 3 2 14" xfId="30981"/>
    <cellStyle name="Ausgabe 2 3 2 2" xfId="1226"/>
    <cellStyle name="Ausgabe 2 3 2 2 10" xfId="18221"/>
    <cellStyle name="Ausgabe 2 3 2 2 10 2" xfId="48415"/>
    <cellStyle name="Ausgabe 2 3 2 2 11" xfId="22439"/>
    <cellStyle name="Ausgabe 2 3 2 2 11 2" xfId="52626"/>
    <cellStyle name="Ausgabe 2 3 2 2 12" xfId="26487"/>
    <cellStyle name="Ausgabe 2 3 2 2 12 2" xfId="56674"/>
    <cellStyle name="Ausgabe 2 3 2 2 13" xfId="29770"/>
    <cellStyle name="Ausgabe 2 3 2 2 13 2" xfId="59957"/>
    <cellStyle name="Ausgabe 2 3 2 2 14" xfId="31194"/>
    <cellStyle name="Ausgabe 2 3 2 2 2" xfId="1695"/>
    <cellStyle name="Ausgabe 2 3 2 2 2 10" xfId="25870"/>
    <cellStyle name="Ausgabe 2 3 2 2 2 10 2" xfId="56057"/>
    <cellStyle name="Ausgabe 2 3 2 2 2 11" xfId="30741"/>
    <cellStyle name="Ausgabe 2 3 2 2 2 11 2" xfId="60928"/>
    <cellStyle name="Ausgabe 2 3 2 2 2 12" xfId="31645"/>
    <cellStyle name="Ausgabe 2 3 2 2 2 2" xfId="3652"/>
    <cellStyle name="Ausgabe 2 3 2 2 2 2 10" xfId="30836"/>
    <cellStyle name="Ausgabe 2 3 2 2 2 2 10 2" xfId="61023"/>
    <cellStyle name="Ausgabe 2 3 2 2 2 2 11" xfId="33857"/>
    <cellStyle name="Ausgabe 2 3 2 2 2 2 2" xfId="7016"/>
    <cellStyle name="Ausgabe 2 3 2 2 2 2 2 2" xfId="37210"/>
    <cellStyle name="Ausgabe 2 3 2 2 2 2 3" xfId="8561"/>
    <cellStyle name="Ausgabe 2 3 2 2 2 2 3 2" xfId="38755"/>
    <cellStyle name="Ausgabe 2 3 2 2 2 2 4" xfId="11612"/>
    <cellStyle name="Ausgabe 2 3 2 2 2 2 4 2" xfId="41806"/>
    <cellStyle name="Ausgabe 2 3 2 2 2 2 5" xfId="11678"/>
    <cellStyle name="Ausgabe 2 3 2 2 2 2 5 2" xfId="41872"/>
    <cellStyle name="Ausgabe 2 3 2 2 2 2 6" xfId="16887"/>
    <cellStyle name="Ausgabe 2 3 2 2 2 2 6 2" xfId="47081"/>
    <cellStyle name="Ausgabe 2 3 2 2 2 2 7" xfId="19754"/>
    <cellStyle name="Ausgabe 2 3 2 2 2 2 7 2" xfId="49948"/>
    <cellStyle name="Ausgabe 2 3 2 2 2 2 8" xfId="24161"/>
    <cellStyle name="Ausgabe 2 3 2 2 2 2 8 2" xfId="54348"/>
    <cellStyle name="Ausgabe 2 3 2 2 2 2 9" xfId="26108"/>
    <cellStyle name="Ausgabe 2 3 2 2 2 2 9 2" xfId="56295"/>
    <cellStyle name="Ausgabe 2 3 2 2 2 3" xfId="4660"/>
    <cellStyle name="Ausgabe 2 3 2 2 2 3 10" xfId="34859"/>
    <cellStyle name="Ausgabe 2 3 2 2 2 3 2" xfId="9404"/>
    <cellStyle name="Ausgabe 2 3 2 2 2 3 2 2" xfId="39598"/>
    <cellStyle name="Ausgabe 2 3 2 2 2 3 3" xfId="11293"/>
    <cellStyle name="Ausgabe 2 3 2 2 2 3 3 2" xfId="41487"/>
    <cellStyle name="Ausgabe 2 3 2 2 2 3 4" xfId="11715"/>
    <cellStyle name="Ausgabe 2 3 2 2 2 3 4 2" xfId="41909"/>
    <cellStyle name="Ausgabe 2 3 2 2 2 3 5" xfId="17727"/>
    <cellStyle name="Ausgabe 2 3 2 2 2 3 5 2" xfId="47921"/>
    <cellStyle name="Ausgabe 2 3 2 2 2 3 6" xfId="20591"/>
    <cellStyle name="Ausgabe 2 3 2 2 2 3 6 2" xfId="50785"/>
    <cellStyle name="Ausgabe 2 3 2 2 2 3 7" xfId="25003"/>
    <cellStyle name="Ausgabe 2 3 2 2 2 3 7 2" xfId="55190"/>
    <cellStyle name="Ausgabe 2 3 2 2 2 3 8" xfId="25453"/>
    <cellStyle name="Ausgabe 2 3 2 2 2 3 8 2" xfId="55640"/>
    <cellStyle name="Ausgabe 2 3 2 2 2 3 9" xfId="29438"/>
    <cellStyle name="Ausgabe 2 3 2 2 2 3 9 2" xfId="59625"/>
    <cellStyle name="Ausgabe 2 3 2 2 2 4" xfId="5349"/>
    <cellStyle name="Ausgabe 2 3 2 2 2 4 2" xfId="35548"/>
    <cellStyle name="Ausgabe 2 3 2 2 2 5" xfId="10604"/>
    <cellStyle name="Ausgabe 2 3 2 2 2 5 2" xfId="40798"/>
    <cellStyle name="Ausgabe 2 3 2 2 2 6" xfId="14482"/>
    <cellStyle name="Ausgabe 2 3 2 2 2 6 2" xfId="44676"/>
    <cellStyle name="Ausgabe 2 3 2 2 2 7" xfId="15791"/>
    <cellStyle name="Ausgabe 2 3 2 2 2 7 2" xfId="45985"/>
    <cellStyle name="Ausgabe 2 3 2 2 2 8" xfId="18672"/>
    <cellStyle name="Ausgabe 2 3 2 2 2 8 2" xfId="48866"/>
    <cellStyle name="Ausgabe 2 3 2 2 2 9" xfId="22907"/>
    <cellStyle name="Ausgabe 2 3 2 2 2 9 2" xfId="53094"/>
    <cellStyle name="Ausgabe 2 3 2 2 3" xfId="1854"/>
    <cellStyle name="Ausgabe 2 3 2 2 3 10" xfId="21943"/>
    <cellStyle name="Ausgabe 2 3 2 2 3 10 2" xfId="52130"/>
    <cellStyle name="Ausgabe 2 3 2 2 3 11" xfId="29738"/>
    <cellStyle name="Ausgabe 2 3 2 2 3 11 2" xfId="59925"/>
    <cellStyle name="Ausgabe 2 3 2 2 3 12" xfId="31804"/>
    <cellStyle name="Ausgabe 2 3 2 2 3 2" xfId="3811"/>
    <cellStyle name="Ausgabe 2 3 2 2 3 2 10" xfId="28285"/>
    <cellStyle name="Ausgabe 2 3 2 2 3 2 10 2" xfId="58472"/>
    <cellStyle name="Ausgabe 2 3 2 2 3 2 11" xfId="34016"/>
    <cellStyle name="Ausgabe 2 3 2 2 3 2 2" xfId="7175"/>
    <cellStyle name="Ausgabe 2 3 2 2 3 2 2 2" xfId="37369"/>
    <cellStyle name="Ausgabe 2 3 2 2 3 2 3" xfId="8720"/>
    <cellStyle name="Ausgabe 2 3 2 2 3 2 3 2" xfId="38914"/>
    <cellStyle name="Ausgabe 2 3 2 2 3 2 4" xfId="12296"/>
    <cellStyle name="Ausgabe 2 3 2 2 3 2 4 2" xfId="42490"/>
    <cellStyle name="Ausgabe 2 3 2 2 3 2 5" xfId="14347"/>
    <cellStyle name="Ausgabe 2 3 2 2 3 2 5 2" xfId="44541"/>
    <cellStyle name="Ausgabe 2 3 2 2 3 2 6" xfId="17046"/>
    <cellStyle name="Ausgabe 2 3 2 2 3 2 6 2" xfId="47240"/>
    <cellStyle name="Ausgabe 2 3 2 2 3 2 7" xfId="19913"/>
    <cellStyle name="Ausgabe 2 3 2 2 3 2 7 2" xfId="50107"/>
    <cellStyle name="Ausgabe 2 3 2 2 3 2 8" xfId="24320"/>
    <cellStyle name="Ausgabe 2 3 2 2 3 2 8 2" xfId="54507"/>
    <cellStyle name="Ausgabe 2 3 2 2 3 2 9" xfId="26898"/>
    <cellStyle name="Ausgabe 2 3 2 2 3 2 9 2" xfId="57085"/>
    <cellStyle name="Ausgabe 2 3 2 2 3 3" xfId="4819"/>
    <cellStyle name="Ausgabe 2 3 2 2 3 3 10" xfId="35018"/>
    <cellStyle name="Ausgabe 2 3 2 2 3 3 2" xfId="9563"/>
    <cellStyle name="Ausgabe 2 3 2 2 3 3 2 2" xfId="39757"/>
    <cellStyle name="Ausgabe 2 3 2 2 3 3 3" xfId="10485"/>
    <cellStyle name="Ausgabe 2 3 2 2 3 3 3 2" xfId="40679"/>
    <cellStyle name="Ausgabe 2 3 2 2 3 3 4" xfId="11585"/>
    <cellStyle name="Ausgabe 2 3 2 2 3 3 4 2" xfId="41779"/>
    <cellStyle name="Ausgabe 2 3 2 2 3 3 5" xfId="17886"/>
    <cellStyle name="Ausgabe 2 3 2 2 3 3 5 2" xfId="48080"/>
    <cellStyle name="Ausgabe 2 3 2 2 3 3 6" xfId="20750"/>
    <cellStyle name="Ausgabe 2 3 2 2 3 3 6 2" xfId="50944"/>
    <cellStyle name="Ausgabe 2 3 2 2 3 3 7" xfId="25162"/>
    <cellStyle name="Ausgabe 2 3 2 2 3 3 7 2" xfId="55349"/>
    <cellStyle name="Ausgabe 2 3 2 2 3 3 8" xfId="28599"/>
    <cellStyle name="Ausgabe 2 3 2 2 3 3 8 2" xfId="58786"/>
    <cellStyle name="Ausgabe 2 3 2 2 3 3 9" xfId="30745"/>
    <cellStyle name="Ausgabe 2 3 2 2 3 3 9 2" xfId="60932"/>
    <cellStyle name="Ausgabe 2 3 2 2 3 4" xfId="5795"/>
    <cellStyle name="Ausgabe 2 3 2 2 3 4 2" xfId="35991"/>
    <cellStyle name="Ausgabe 2 3 2 2 3 5" xfId="9781"/>
    <cellStyle name="Ausgabe 2 3 2 2 3 5 2" xfId="39975"/>
    <cellStyle name="Ausgabe 2 3 2 2 3 6" xfId="14135"/>
    <cellStyle name="Ausgabe 2 3 2 2 3 6 2" xfId="44329"/>
    <cellStyle name="Ausgabe 2 3 2 2 3 7" xfId="15950"/>
    <cellStyle name="Ausgabe 2 3 2 2 3 7 2" xfId="46144"/>
    <cellStyle name="Ausgabe 2 3 2 2 3 8" xfId="18831"/>
    <cellStyle name="Ausgabe 2 3 2 2 3 8 2" xfId="49025"/>
    <cellStyle name="Ausgabe 2 3 2 2 3 9" xfId="23066"/>
    <cellStyle name="Ausgabe 2 3 2 2 3 9 2" xfId="53253"/>
    <cellStyle name="Ausgabe 2 3 2 2 4" xfId="3186"/>
    <cellStyle name="Ausgabe 2 3 2 2 4 10" xfId="30259"/>
    <cellStyle name="Ausgabe 2 3 2 2 4 10 2" xfId="60446"/>
    <cellStyle name="Ausgabe 2 3 2 2 4 11" xfId="33391"/>
    <cellStyle name="Ausgabe 2 3 2 2 4 2" xfId="6561"/>
    <cellStyle name="Ausgabe 2 3 2 2 4 2 2" xfId="36755"/>
    <cellStyle name="Ausgabe 2 3 2 2 4 3" xfId="5191"/>
    <cellStyle name="Ausgabe 2 3 2 2 4 3 2" xfId="35390"/>
    <cellStyle name="Ausgabe 2 3 2 2 4 4" xfId="12435"/>
    <cellStyle name="Ausgabe 2 3 2 2 4 4 2" xfId="42629"/>
    <cellStyle name="Ausgabe 2 3 2 2 4 5" xfId="13972"/>
    <cellStyle name="Ausgabe 2 3 2 2 4 5 2" xfId="44166"/>
    <cellStyle name="Ausgabe 2 3 2 2 4 6" xfId="16436"/>
    <cellStyle name="Ausgabe 2 3 2 2 4 6 2" xfId="46630"/>
    <cellStyle name="Ausgabe 2 3 2 2 4 7" xfId="19303"/>
    <cellStyle name="Ausgabe 2 3 2 2 4 7 2" xfId="49497"/>
    <cellStyle name="Ausgabe 2 3 2 2 4 8" xfId="23706"/>
    <cellStyle name="Ausgabe 2 3 2 2 4 8 2" xfId="53893"/>
    <cellStyle name="Ausgabe 2 3 2 2 4 9" xfId="25950"/>
    <cellStyle name="Ausgabe 2 3 2 2 4 9 2" xfId="56137"/>
    <cellStyle name="Ausgabe 2 3 2 2 5" xfId="4194"/>
    <cellStyle name="Ausgabe 2 3 2 2 5 10" xfId="30553"/>
    <cellStyle name="Ausgabe 2 3 2 2 5 10 2" xfId="60740"/>
    <cellStyle name="Ausgabe 2 3 2 2 5 11" xfId="34393"/>
    <cellStyle name="Ausgabe 2 3 2 2 5 2" xfId="7408"/>
    <cellStyle name="Ausgabe 2 3 2 2 5 2 2" xfId="37602"/>
    <cellStyle name="Ausgabe 2 3 2 2 5 3" xfId="8953"/>
    <cellStyle name="Ausgabe 2 3 2 2 5 3 2" xfId="39147"/>
    <cellStyle name="Ausgabe 2 3 2 2 5 4" xfId="12371"/>
    <cellStyle name="Ausgabe 2 3 2 2 5 4 2" xfId="42565"/>
    <cellStyle name="Ausgabe 2 3 2 2 5 5" xfId="15109"/>
    <cellStyle name="Ausgabe 2 3 2 2 5 5 2" xfId="45303"/>
    <cellStyle name="Ausgabe 2 3 2 2 5 6" xfId="17276"/>
    <cellStyle name="Ausgabe 2 3 2 2 5 6 2" xfId="47470"/>
    <cellStyle name="Ausgabe 2 3 2 2 5 7" xfId="20140"/>
    <cellStyle name="Ausgabe 2 3 2 2 5 7 2" xfId="50334"/>
    <cellStyle name="Ausgabe 2 3 2 2 5 8" xfId="24552"/>
    <cellStyle name="Ausgabe 2 3 2 2 5 8 2" xfId="54739"/>
    <cellStyle name="Ausgabe 2 3 2 2 5 9" xfId="26980"/>
    <cellStyle name="Ausgabe 2 3 2 2 5 9 2" xfId="57167"/>
    <cellStyle name="Ausgabe 2 3 2 2 6" xfId="6017"/>
    <cellStyle name="Ausgabe 2 3 2 2 6 2" xfId="36213"/>
    <cellStyle name="Ausgabe 2 3 2 2 7" xfId="11503"/>
    <cellStyle name="Ausgabe 2 3 2 2 7 2" xfId="41697"/>
    <cellStyle name="Ausgabe 2 3 2 2 8" xfId="9799"/>
    <cellStyle name="Ausgabe 2 3 2 2 8 2" xfId="39993"/>
    <cellStyle name="Ausgabe 2 3 2 2 9" xfId="15336"/>
    <cellStyle name="Ausgabe 2 3 2 2 9 2" xfId="45530"/>
    <cellStyle name="Ausgabe 2 3 2 3" xfId="1635"/>
    <cellStyle name="Ausgabe 2 3 2 3 10" xfId="25974"/>
    <cellStyle name="Ausgabe 2 3 2 3 10 2" xfId="56161"/>
    <cellStyle name="Ausgabe 2 3 2 3 11" xfId="28239"/>
    <cellStyle name="Ausgabe 2 3 2 3 11 2" xfId="58426"/>
    <cellStyle name="Ausgabe 2 3 2 3 12" xfId="31585"/>
    <cellStyle name="Ausgabe 2 3 2 3 2" xfId="3592"/>
    <cellStyle name="Ausgabe 2 3 2 3 2 10" xfId="29028"/>
    <cellStyle name="Ausgabe 2 3 2 3 2 10 2" xfId="59215"/>
    <cellStyle name="Ausgabe 2 3 2 3 2 11" xfId="33797"/>
    <cellStyle name="Ausgabe 2 3 2 3 2 2" xfId="6956"/>
    <cellStyle name="Ausgabe 2 3 2 3 2 2 2" xfId="37150"/>
    <cellStyle name="Ausgabe 2 3 2 3 2 3" xfId="8501"/>
    <cellStyle name="Ausgabe 2 3 2 3 2 3 2" xfId="38695"/>
    <cellStyle name="Ausgabe 2 3 2 3 2 4" xfId="5113"/>
    <cellStyle name="Ausgabe 2 3 2 3 2 4 2" xfId="35312"/>
    <cellStyle name="Ausgabe 2 3 2 3 2 5" xfId="14933"/>
    <cellStyle name="Ausgabe 2 3 2 3 2 5 2" xfId="45127"/>
    <cellStyle name="Ausgabe 2 3 2 3 2 6" xfId="16827"/>
    <cellStyle name="Ausgabe 2 3 2 3 2 6 2" xfId="47021"/>
    <cellStyle name="Ausgabe 2 3 2 3 2 7" xfId="19694"/>
    <cellStyle name="Ausgabe 2 3 2 3 2 7 2" xfId="49888"/>
    <cellStyle name="Ausgabe 2 3 2 3 2 8" xfId="24101"/>
    <cellStyle name="Ausgabe 2 3 2 3 2 8 2" xfId="54288"/>
    <cellStyle name="Ausgabe 2 3 2 3 2 9" xfId="27875"/>
    <cellStyle name="Ausgabe 2 3 2 3 2 9 2" xfId="58062"/>
    <cellStyle name="Ausgabe 2 3 2 3 3" xfId="4600"/>
    <cellStyle name="Ausgabe 2 3 2 3 3 10" xfId="34799"/>
    <cellStyle name="Ausgabe 2 3 2 3 3 2" xfId="9344"/>
    <cellStyle name="Ausgabe 2 3 2 3 3 2 2" xfId="39538"/>
    <cellStyle name="Ausgabe 2 3 2 3 3 3" xfId="12408"/>
    <cellStyle name="Ausgabe 2 3 2 3 3 3 2" xfId="42602"/>
    <cellStyle name="Ausgabe 2 3 2 3 3 4" xfId="10156"/>
    <cellStyle name="Ausgabe 2 3 2 3 3 4 2" xfId="40350"/>
    <cellStyle name="Ausgabe 2 3 2 3 3 5" xfId="17667"/>
    <cellStyle name="Ausgabe 2 3 2 3 3 5 2" xfId="47861"/>
    <cellStyle name="Ausgabe 2 3 2 3 3 6" xfId="20531"/>
    <cellStyle name="Ausgabe 2 3 2 3 3 6 2" xfId="50725"/>
    <cellStyle name="Ausgabe 2 3 2 3 3 7" xfId="24943"/>
    <cellStyle name="Ausgabe 2 3 2 3 3 7 2" xfId="55130"/>
    <cellStyle name="Ausgabe 2 3 2 3 3 8" xfId="22172"/>
    <cellStyle name="Ausgabe 2 3 2 3 3 8 2" xfId="52359"/>
    <cellStyle name="Ausgabe 2 3 2 3 3 9" xfId="26303"/>
    <cellStyle name="Ausgabe 2 3 2 3 3 9 2" xfId="56490"/>
    <cellStyle name="Ausgabe 2 3 2 3 4" xfId="8064"/>
    <cellStyle name="Ausgabe 2 3 2 3 4 2" xfId="38258"/>
    <cellStyle name="Ausgabe 2 3 2 3 5" xfId="12181"/>
    <cellStyle name="Ausgabe 2 3 2 3 5 2" xfId="42375"/>
    <cellStyle name="Ausgabe 2 3 2 3 6" xfId="14661"/>
    <cellStyle name="Ausgabe 2 3 2 3 6 2" xfId="44855"/>
    <cellStyle name="Ausgabe 2 3 2 3 7" xfId="15731"/>
    <cellStyle name="Ausgabe 2 3 2 3 7 2" xfId="45925"/>
    <cellStyle name="Ausgabe 2 3 2 3 8" xfId="18612"/>
    <cellStyle name="Ausgabe 2 3 2 3 8 2" xfId="48806"/>
    <cellStyle name="Ausgabe 2 3 2 3 9" xfId="22847"/>
    <cellStyle name="Ausgabe 2 3 2 3 9 2" xfId="53034"/>
    <cellStyle name="Ausgabe 2 3 2 4" xfId="2545"/>
    <cellStyle name="Ausgabe 2 3 2 4 10" xfId="30082"/>
    <cellStyle name="Ausgabe 2 3 2 4 10 2" xfId="60269"/>
    <cellStyle name="Ausgabe 2 3 2 4 11" xfId="32750"/>
    <cellStyle name="Ausgabe 2 3 2 4 2" xfId="6193"/>
    <cellStyle name="Ausgabe 2 3 2 4 2 2" xfId="36387"/>
    <cellStyle name="Ausgabe 2 3 2 4 3" xfId="2109"/>
    <cellStyle name="Ausgabe 2 3 2 4 3 2" xfId="32322"/>
    <cellStyle name="Ausgabe 2 3 2 4 4" xfId="8128"/>
    <cellStyle name="Ausgabe 2 3 2 4 4 2" xfId="38322"/>
    <cellStyle name="Ausgabe 2 3 2 4 5" xfId="13288"/>
    <cellStyle name="Ausgabe 2 3 2 4 5 2" xfId="43482"/>
    <cellStyle name="Ausgabe 2 3 2 4 6" xfId="16183"/>
    <cellStyle name="Ausgabe 2 3 2 4 6 2" xfId="46377"/>
    <cellStyle name="Ausgabe 2 3 2 4 7" xfId="19052"/>
    <cellStyle name="Ausgabe 2 3 2 4 7 2" xfId="49246"/>
    <cellStyle name="Ausgabe 2 3 2 4 8" xfId="23335"/>
    <cellStyle name="Ausgabe 2 3 2 4 8 2" xfId="53522"/>
    <cellStyle name="Ausgabe 2 3 2 4 9" xfId="25724"/>
    <cellStyle name="Ausgabe 2 3 2 4 9 2" xfId="55911"/>
    <cellStyle name="Ausgabe 2 3 2 5" xfId="2499"/>
    <cellStyle name="Ausgabe 2 3 2 5 10" xfId="27892"/>
    <cellStyle name="Ausgabe 2 3 2 5 10 2" xfId="58079"/>
    <cellStyle name="Ausgabe 2 3 2 5 11" xfId="32704"/>
    <cellStyle name="Ausgabe 2 3 2 5 2" xfId="6182"/>
    <cellStyle name="Ausgabe 2 3 2 5 2 2" xfId="36376"/>
    <cellStyle name="Ausgabe 2 3 2 5 3" xfId="2604"/>
    <cellStyle name="Ausgabe 2 3 2 5 3 2" xfId="32809"/>
    <cellStyle name="Ausgabe 2 3 2 5 4" xfId="11721"/>
    <cellStyle name="Ausgabe 2 3 2 5 4 2" xfId="41915"/>
    <cellStyle name="Ausgabe 2 3 2 5 5" xfId="11292"/>
    <cellStyle name="Ausgabe 2 3 2 5 5 2" xfId="41486"/>
    <cellStyle name="Ausgabe 2 3 2 5 6" xfId="16172"/>
    <cellStyle name="Ausgabe 2 3 2 5 6 2" xfId="46366"/>
    <cellStyle name="Ausgabe 2 3 2 5 7" xfId="19041"/>
    <cellStyle name="Ausgabe 2 3 2 5 7 2" xfId="49235"/>
    <cellStyle name="Ausgabe 2 3 2 5 8" xfId="23324"/>
    <cellStyle name="Ausgabe 2 3 2 5 8 2" xfId="53511"/>
    <cellStyle name="Ausgabe 2 3 2 5 9" xfId="28261"/>
    <cellStyle name="Ausgabe 2 3 2 5 9 2" xfId="58448"/>
    <cellStyle name="Ausgabe 2 3 2 6" xfId="5016"/>
    <cellStyle name="Ausgabe 2 3 2 6 2" xfId="35215"/>
    <cellStyle name="Ausgabe 2 3 2 7" xfId="5740"/>
    <cellStyle name="Ausgabe 2 3 2 7 2" xfId="35936"/>
    <cellStyle name="Ausgabe 2 3 2 8" xfId="13990"/>
    <cellStyle name="Ausgabe 2 3 2 8 2" xfId="44184"/>
    <cellStyle name="Ausgabe 2 3 2 9" xfId="13362"/>
    <cellStyle name="Ausgabe 2 3 2 9 2" xfId="43556"/>
    <cellStyle name="Ausgabe 2 3 3" xfId="1225"/>
    <cellStyle name="Ausgabe 2 3 3 10" xfId="18220"/>
    <cellStyle name="Ausgabe 2 3 3 10 2" xfId="48414"/>
    <cellStyle name="Ausgabe 2 3 3 11" xfId="22438"/>
    <cellStyle name="Ausgabe 2 3 3 11 2" xfId="52625"/>
    <cellStyle name="Ausgabe 2 3 3 12" xfId="23258"/>
    <cellStyle name="Ausgabe 2 3 3 12 2" xfId="53445"/>
    <cellStyle name="Ausgabe 2 3 3 13" xfId="30548"/>
    <cellStyle name="Ausgabe 2 3 3 13 2" xfId="60735"/>
    <cellStyle name="Ausgabe 2 3 3 14" xfId="31193"/>
    <cellStyle name="Ausgabe 2 3 3 2" xfId="1694"/>
    <cellStyle name="Ausgabe 2 3 3 2 10" xfId="27330"/>
    <cellStyle name="Ausgabe 2 3 3 2 10 2" xfId="57517"/>
    <cellStyle name="Ausgabe 2 3 3 2 11" xfId="29615"/>
    <cellStyle name="Ausgabe 2 3 3 2 11 2" xfId="59802"/>
    <cellStyle name="Ausgabe 2 3 3 2 12" xfId="31644"/>
    <cellStyle name="Ausgabe 2 3 3 2 2" xfId="3651"/>
    <cellStyle name="Ausgabe 2 3 3 2 2 10" xfId="29572"/>
    <cellStyle name="Ausgabe 2 3 3 2 2 10 2" xfId="59759"/>
    <cellStyle name="Ausgabe 2 3 3 2 2 11" xfId="33856"/>
    <cellStyle name="Ausgabe 2 3 3 2 2 2" xfId="7015"/>
    <cellStyle name="Ausgabe 2 3 3 2 2 2 2" xfId="37209"/>
    <cellStyle name="Ausgabe 2 3 3 2 2 3" xfId="8560"/>
    <cellStyle name="Ausgabe 2 3 3 2 2 3 2" xfId="38754"/>
    <cellStyle name="Ausgabe 2 3 3 2 2 4" xfId="11169"/>
    <cellStyle name="Ausgabe 2 3 3 2 2 4 2" xfId="41363"/>
    <cellStyle name="Ausgabe 2 3 3 2 2 5" xfId="10662"/>
    <cellStyle name="Ausgabe 2 3 3 2 2 5 2" xfId="40856"/>
    <cellStyle name="Ausgabe 2 3 3 2 2 6" xfId="16886"/>
    <cellStyle name="Ausgabe 2 3 3 2 2 6 2" xfId="47080"/>
    <cellStyle name="Ausgabe 2 3 3 2 2 7" xfId="19753"/>
    <cellStyle name="Ausgabe 2 3 3 2 2 7 2" xfId="49947"/>
    <cellStyle name="Ausgabe 2 3 3 2 2 8" xfId="24160"/>
    <cellStyle name="Ausgabe 2 3 3 2 2 8 2" xfId="54347"/>
    <cellStyle name="Ausgabe 2 3 3 2 2 9" xfId="27104"/>
    <cellStyle name="Ausgabe 2 3 3 2 2 9 2" xfId="57291"/>
    <cellStyle name="Ausgabe 2 3 3 2 3" xfId="4659"/>
    <cellStyle name="Ausgabe 2 3 3 2 3 10" xfId="34858"/>
    <cellStyle name="Ausgabe 2 3 3 2 3 2" xfId="9403"/>
    <cellStyle name="Ausgabe 2 3 3 2 3 2 2" xfId="39597"/>
    <cellStyle name="Ausgabe 2 3 3 2 3 3" xfId="11864"/>
    <cellStyle name="Ausgabe 2 3 3 2 3 3 2" xfId="42058"/>
    <cellStyle name="Ausgabe 2 3 3 2 3 4" xfId="14946"/>
    <cellStyle name="Ausgabe 2 3 3 2 3 4 2" xfId="45140"/>
    <cellStyle name="Ausgabe 2 3 3 2 3 5" xfId="17726"/>
    <cellStyle name="Ausgabe 2 3 3 2 3 5 2" xfId="47920"/>
    <cellStyle name="Ausgabe 2 3 3 2 3 6" xfId="20590"/>
    <cellStyle name="Ausgabe 2 3 3 2 3 6 2" xfId="50784"/>
    <cellStyle name="Ausgabe 2 3 3 2 3 7" xfId="25002"/>
    <cellStyle name="Ausgabe 2 3 3 2 3 7 2" xfId="55189"/>
    <cellStyle name="Ausgabe 2 3 3 2 3 8" xfId="25452"/>
    <cellStyle name="Ausgabe 2 3 3 2 3 8 2" xfId="55639"/>
    <cellStyle name="Ausgabe 2 3 3 2 3 9" xfId="28859"/>
    <cellStyle name="Ausgabe 2 3 3 2 3 9 2" xfId="59046"/>
    <cellStyle name="Ausgabe 2 3 3 2 4" xfId="5813"/>
    <cellStyle name="Ausgabe 2 3 3 2 4 2" xfId="36009"/>
    <cellStyle name="Ausgabe 2 3 3 2 5" xfId="5867"/>
    <cellStyle name="Ausgabe 2 3 3 2 5 2" xfId="36063"/>
    <cellStyle name="Ausgabe 2 3 3 2 6" xfId="14445"/>
    <cellStyle name="Ausgabe 2 3 3 2 6 2" xfId="44639"/>
    <cellStyle name="Ausgabe 2 3 3 2 7" xfId="15790"/>
    <cellStyle name="Ausgabe 2 3 3 2 7 2" xfId="45984"/>
    <cellStyle name="Ausgabe 2 3 3 2 8" xfId="18671"/>
    <cellStyle name="Ausgabe 2 3 3 2 8 2" xfId="48865"/>
    <cellStyle name="Ausgabe 2 3 3 2 9" xfId="22906"/>
    <cellStyle name="Ausgabe 2 3 3 2 9 2" xfId="53093"/>
    <cellStyle name="Ausgabe 2 3 3 3" xfId="1853"/>
    <cellStyle name="Ausgabe 2 3 3 3 10" xfId="27402"/>
    <cellStyle name="Ausgabe 2 3 3 3 10 2" xfId="57589"/>
    <cellStyle name="Ausgabe 2 3 3 3 11" xfId="28211"/>
    <cellStyle name="Ausgabe 2 3 3 3 11 2" xfId="58398"/>
    <cellStyle name="Ausgabe 2 3 3 3 12" xfId="31803"/>
    <cellStyle name="Ausgabe 2 3 3 3 2" xfId="3810"/>
    <cellStyle name="Ausgabe 2 3 3 3 2 10" xfId="27529"/>
    <cellStyle name="Ausgabe 2 3 3 3 2 10 2" xfId="57716"/>
    <cellStyle name="Ausgabe 2 3 3 3 2 11" xfId="34015"/>
    <cellStyle name="Ausgabe 2 3 3 3 2 2" xfId="7174"/>
    <cellStyle name="Ausgabe 2 3 3 3 2 2 2" xfId="37368"/>
    <cellStyle name="Ausgabe 2 3 3 3 2 3" xfId="8719"/>
    <cellStyle name="Ausgabe 2 3 3 3 2 3 2" xfId="38913"/>
    <cellStyle name="Ausgabe 2 3 3 3 2 4" xfId="10673"/>
    <cellStyle name="Ausgabe 2 3 3 3 2 4 2" xfId="40867"/>
    <cellStyle name="Ausgabe 2 3 3 3 2 5" xfId="15246"/>
    <cellStyle name="Ausgabe 2 3 3 3 2 5 2" xfId="45440"/>
    <cellStyle name="Ausgabe 2 3 3 3 2 6" xfId="17045"/>
    <cellStyle name="Ausgabe 2 3 3 3 2 6 2" xfId="47239"/>
    <cellStyle name="Ausgabe 2 3 3 3 2 7" xfId="19912"/>
    <cellStyle name="Ausgabe 2 3 3 3 2 7 2" xfId="50106"/>
    <cellStyle name="Ausgabe 2 3 3 3 2 8" xfId="24319"/>
    <cellStyle name="Ausgabe 2 3 3 3 2 8 2" xfId="54506"/>
    <cellStyle name="Ausgabe 2 3 3 3 2 9" xfId="26925"/>
    <cellStyle name="Ausgabe 2 3 3 3 2 9 2" xfId="57112"/>
    <cellStyle name="Ausgabe 2 3 3 3 3" xfId="4818"/>
    <cellStyle name="Ausgabe 2 3 3 3 3 10" xfId="35017"/>
    <cellStyle name="Ausgabe 2 3 3 3 3 2" xfId="9562"/>
    <cellStyle name="Ausgabe 2 3 3 3 3 2 2" xfId="39756"/>
    <cellStyle name="Ausgabe 2 3 3 3 3 3" xfId="2276"/>
    <cellStyle name="Ausgabe 2 3 3 3 3 3 2" xfId="32483"/>
    <cellStyle name="Ausgabe 2 3 3 3 3 4" xfId="12526"/>
    <cellStyle name="Ausgabe 2 3 3 3 3 4 2" xfId="42720"/>
    <cellStyle name="Ausgabe 2 3 3 3 3 5" xfId="17885"/>
    <cellStyle name="Ausgabe 2 3 3 3 3 5 2" xfId="48079"/>
    <cellStyle name="Ausgabe 2 3 3 3 3 6" xfId="20749"/>
    <cellStyle name="Ausgabe 2 3 3 3 3 6 2" xfId="50943"/>
    <cellStyle name="Ausgabe 2 3 3 3 3 7" xfId="25161"/>
    <cellStyle name="Ausgabe 2 3 3 3 3 7 2" xfId="55348"/>
    <cellStyle name="Ausgabe 2 3 3 3 3 8" xfId="28598"/>
    <cellStyle name="Ausgabe 2 3 3 3 3 8 2" xfId="58785"/>
    <cellStyle name="Ausgabe 2 3 3 3 3 9" xfId="30580"/>
    <cellStyle name="Ausgabe 2 3 3 3 3 9 2" xfId="60767"/>
    <cellStyle name="Ausgabe 2 3 3 3 4" xfId="7884"/>
    <cellStyle name="Ausgabe 2 3 3 3 4 2" xfId="38078"/>
    <cellStyle name="Ausgabe 2 3 3 3 5" xfId="10175"/>
    <cellStyle name="Ausgabe 2 3 3 3 5 2" xfId="40369"/>
    <cellStyle name="Ausgabe 2 3 3 3 6" xfId="10593"/>
    <cellStyle name="Ausgabe 2 3 3 3 6 2" xfId="40787"/>
    <cellStyle name="Ausgabe 2 3 3 3 7" xfId="15949"/>
    <cellStyle name="Ausgabe 2 3 3 3 7 2" xfId="46143"/>
    <cellStyle name="Ausgabe 2 3 3 3 8" xfId="18830"/>
    <cellStyle name="Ausgabe 2 3 3 3 8 2" xfId="49024"/>
    <cellStyle name="Ausgabe 2 3 3 3 9" xfId="23065"/>
    <cellStyle name="Ausgabe 2 3 3 3 9 2" xfId="53252"/>
    <cellStyle name="Ausgabe 2 3 3 4" xfId="3185"/>
    <cellStyle name="Ausgabe 2 3 3 4 10" xfId="29662"/>
    <cellStyle name="Ausgabe 2 3 3 4 10 2" xfId="59849"/>
    <cellStyle name="Ausgabe 2 3 3 4 11" xfId="33390"/>
    <cellStyle name="Ausgabe 2 3 3 4 2" xfId="6560"/>
    <cellStyle name="Ausgabe 2 3 3 4 2 2" xfId="36754"/>
    <cellStyle name="Ausgabe 2 3 3 4 3" xfId="3000"/>
    <cellStyle name="Ausgabe 2 3 3 4 3 2" xfId="33205"/>
    <cellStyle name="Ausgabe 2 3 3 4 4" xfId="10760"/>
    <cellStyle name="Ausgabe 2 3 3 4 4 2" xfId="40954"/>
    <cellStyle name="Ausgabe 2 3 3 4 5" xfId="12733"/>
    <cellStyle name="Ausgabe 2 3 3 4 5 2" xfId="42927"/>
    <cellStyle name="Ausgabe 2 3 3 4 6" xfId="16435"/>
    <cellStyle name="Ausgabe 2 3 3 4 6 2" xfId="46629"/>
    <cellStyle name="Ausgabe 2 3 3 4 7" xfId="19302"/>
    <cellStyle name="Ausgabe 2 3 3 4 7 2" xfId="49496"/>
    <cellStyle name="Ausgabe 2 3 3 4 8" xfId="23705"/>
    <cellStyle name="Ausgabe 2 3 3 4 8 2" xfId="53892"/>
    <cellStyle name="Ausgabe 2 3 3 4 9" xfId="27951"/>
    <cellStyle name="Ausgabe 2 3 3 4 9 2" xfId="58138"/>
    <cellStyle name="Ausgabe 2 3 3 5" xfId="4193"/>
    <cellStyle name="Ausgabe 2 3 3 5 10" xfId="28938"/>
    <cellStyle name="Ausgabe 2 3 3 5 10 2" xfId="59125"/>
    <cellStyle name="Ausgabe 2 3 3 5 11" xfId="34392"/>
    <cellStyle name="Ausgabe 2 3 3 5 2" xfId="7407"/>
    <cellStyle name="Ausgabe 2 3 3 5 2 2" xfId="37601"/>
    <cellStyle name="Ausgabe 2 3 3 5 3" xfId="8952"/>
    <cellStyle name="Ausgabe 2 3 3 5 3 2" xfId="39146"/>
    <cellStyle name="Ausgabe 2 3 3 5 4" xfId="12353"/>
    <cellStyle name="Ausgabe 2 3 3 5 4 2" xfId="42547"/>
    <cellStyle name="Ausgabe 2 3 3 5 5" xfId="10229"/>
    <cellStyle name="Ausgabe 2 3 3 5 5 2" xfId="40423"/>
    <cellStyle name="Ausgabe 2 3 3 5 6" xfId="17275"/>
    <cellStyle name="Ausgabe 2 3 3 5 6 2" xfId="47469"/>
    <cellStyle name="Ausgabe 2 3 3 5 7" xfId="20139"/>
    <cellStyle name="Ausgabe 2 3 3 5 7 2" xfId="50333"/>
    <cellStyle name="Ausgabe 2 3 3 5 8" xfId="24551"/>
    <cellStyle name="Ausgabe 2 3 3 5 8 2" xfId="54738"/>
    <cellStyle name="Ausgabe 2 3 3 5 9" xfId="26894"/>
    <cellStyle name="Ausgabe 2 3 3 5 9 2" xfId="57081"/>
    <cellStyle name="Ausgabe 2 3 3 6" xfId="8107"/>
    <cellStyle name="Ausgabe 2 3 3 6 2" xfId="38301"/>
    <cellStyle name="Ausgabe 2 3 3 7" xfId="5029"/>
    <cellStyle name="Ausgabe 2 3 3 7 2" xfId="35228"/>
    <cellStyle name="Ausgabe 2 3 3 8" xfId="15073"/>
    <cellStyle name="Ausgabe 2 3 3 8 2" xfId="45267"/>
    <cellStyle name="Ausgabe 2 3 3 9" xfId="15335"/>
    <cellStyle name="Ausgabe 2 3 3 9 2" xfId="45529"/>
    <cellStyle name="Ausgabe 2 3 4" xfId="1636"/>
    <cellStyle name="Ausgabe 2 3 4 10" xfId="28404"/>
    <cellStyle name="Ausgabe 2 3 4 10 2" xfId="58591"/>
    <cellStyle name="Ausgabe 2 3 4 11" xfId="30095"/>
    <cellStyle name="Ausgabe 2 3 4 11 2" xfId="60282"/>
    <cellStyle name="Ausgabe 2 3 4 12" xfId="31586"/>
    <cellStyle name="Ausgabe 2 3 4 2" xfId="3593"/>
    <cellStyle name="Ausgabe 2 3 4 2 10" xfId="26038"/>
    <cellStyle name="Ausgabe 2 3 4 2 10 2" xfId="56225"/>
    <cellStyle name="Ausgabe 2 3 4 2 11" xfId="33798"/>
    <cellStyle name="Ausgabe 2 3 4 2 2" xfId="6957"/>
    <cellStyle name="Ausgabe 2 3 4 2 2 2" xfId="37151"/>
    <cellStyle name="Ausgabe 2 3 4 2 3" xfId="8502"/>
    <cellStyle name="Ausgabe 2 3 4 2 3 2" xfId="38696"/>
    <cellStyle name="Ausgabe 2 3 4 2 4" xfId="7700"/>
    <cellStyle name="Ausgabe 2 3 4 2 4 2" xfId="37894"/>
    <cellStyle name="Ausgabe 2 3 4 2 5" xfId="13109"/>
    <cellStyle name="Ausgabe 2 3 4 2 5 2" xfId="43303"/>
    <cellStyle name="Ausgabe 2 3 4 2 6" xfId="16828"/>
    <cellStyle name="Ausgabe 2 3 4 2 6 2" xfId="47022"/>
    <cellStyle name="Ausgabe 2 3 4 2 7" xfId="19695"/>
    <cellStyle name="Ausgabe 2 3 4 2 7 2" xfId="49889"/>
    <cellStyle name="Ausgabe 2 3 4 2 8" xfId="24102"/>
    <cellStyle name="Ausgabe 2 3 4 2 8 2" xfId="54289"/>
    <cellStyle name="Ausgabe 2 3 4 2 9" xfId="21990"/>
    <cellStyle name="Ausgabe 2 3 4 2 9 2" xfId="52177"/>
    <cellStyle name="Ausgabe 2 3 4 3" xfId="4601"/>
    <cellStyle name="Ausgabe 2 3 4 3 10" xfId="34800"/>
    <cellStyle name="Ausgabe 2 3 4 3 2" xfId="9345"/>
    <cellStyle name="Ausgabe 2 3 4 3 2 2" xfId="39539"/>
    <cellStyle name="Ausgabe 2 3 4 3 3" xfId="5108"/>
    <cellStyle name="Ausgabe 2 3 4 3 3 2" xfId="35307"/>
    <cellStyle name="Ausgabe 2 3 4 3 4" xfId="13437"/>
    <cellStyle name="Ausgabe 2 3 4 3 4 2" xfId="43631"/>
    <cellStyle name="Ausgabe 2 3 4 3 5" xfId="17668"/>
    <cellStyle name="Ausgabe 2 3 4 3 5 2" xfId="47862"/>
    <cellStyle name="Ausgabe 2 3 4 3 6" xfId="20532"/>
    <cellStyle name="Ausgabe 2 3 4 3 6 2" xfId="50726"/>
    <cellStyle name="Ausgabe 2 3 4 3 7" xfId="24944"/>
    <cellStyle name="Ausgabe 2 3 4 3 7 2" xfId="55131"/>
    <cellStyle name="Ausgabe 2 3 4 3 8" xfId="25845"/>
    <cellStyle name="Ausgabe 2 3 4 3 8 2" xfId="56032"/>
    <cellStyle name="Ausgabe 2 3 4 3 9" xfId="25788"/>
    <cellStyle name="Ausgabe 2 3 4 3 9 2" xfId="55975"/>
    <cellStyle name="Ausgabe 2 3 4 4" xfId="5974"/>
    <cellStyle name="Ausgabe 2 3 4 4 2" xfId="36170"/>
    <cellStyle name="Ausgabe 2 3 4 5" xfId="12505"/>
    <cellStyle name="Ausgabe 2 3 4 5 2" xfId="42699"/>
    <cellStyle name="Ausgabe 2 3 4 6" xfId="15093"/>
    <cellStyle name="Ausgabe 2 3 4 6 2" xfId="45287"/>
    <cellStyle name="Ausgabe 2 3 4 7" xfId="15732"/>
    <cellStyle name="Ausgabe 2 3 4 7 2" xfId="45926"/>
    <cellStyle name="Ausgabe 2 3 4 8" xfId="18613"/>
    <cellStyle name="Ausgabe 2 3 4 8 2" xfId="48807"/>
    <cellStyle name="Ausgabe 2 3 4 9" xfId="22848"/>
    <cellStyle name="Ausgabe 2 3 4 9 2" xfId="53035"/>
    <cellStyle name="Ausgabe 2 3 5" xfId="2544"/>
    <cellStyle name="Ausgabe 2 3 5 10" xfId="21771"/>
    <cellStyle name="Ausgabe 2 3 5 10 2" xfId="51958"/>
    <cellStyle name="Ausgabe 2 3 5 11" xfId="32749"/>
    <cellStyle name="Ausgabe 2 3 5 2" xfId="6192"/>
    <cellStyle name="Ausgabe 2 3 5 2 2" xfId="36386"/>
    <cellStyle name="Ausgabe 2 3 5 3" xfId="2034"/>
    <cellStyle name="Ausgabe 2 3 5 3 2" xfId="32254"/>
    <cellStyle name="Ausgabe 2 3 5 4" xfId="5141"/>
    <cellStyle name="Ausgabe 2 3 5 4 2" xfId="35340"/>
    <cellStyle name="Ausgabe 2 3 5 5" xfId="14608"/>
    <cellStyle name="Ausgabe 2 3 5 5 2" xfId="44802"/>
    <cellStyle name="Ausgabe 2 3 5 6" xfId="16182"/>
    <cellStyle name="Ausgabe 2 3 5 6 2" xfId="46376"/>
    <cellStyle name="Ausgabe 2 3 5 7" xfId="19051"/>
    <cellStyle name="Ausgabe 2 3 5 7 2" xfId="49245"/>
    <cellStyle name="Ausgabe 2 3 5 8" xfId="23334"/>
    <cellStyle name="Ausgabe 2 3 5 8 2" xfId="53521"/>
    <cellStyle name="Ausgabe 2 3 5 9" xfId="27232"/>
    <cellStyle name="Ausgabe 2 3 5 9 2" xfId="57419"/>
    <cellStyle name="Ausgabe 2 3 6" xfId="2500"/>
    <cellStyle name="Ausgabe 2 3 6 10" xfId="30174"/>
    <cellStyle name="Ausgabe 2 3 6 10 2" xfId="60361"/>
    <cellStyle name="Ausgabe 2 3 6 11" xfId="32705"/>
    <cellStyle name="Ausgabe 2 3 6 2" xfId="6183"/>
    <cellStyle name="Ausgabe 2 3 6 2 2" xfId="36377"/>
    <cellStyle name="Ausgabe 2 3 6 3" xfId="2606"/>
    <cellStyle name="Ausgabe 2 3 6 3 2" xfId="32811"/>
    <cellStyle name="Ausgabe 2 3 6 4" xfId="12170"/>
    <cellStyle name="Ausgabe 2 3 6 4 2" xfId="42364"/>
    <cellStyle name="Ausgabe 2 3 6 5" xfId="12914"/>
    <cellStyle name="Ausgabe 2 3 6 5 2" xfId="43108"/>
    <cellStyle name="Ausgabe 2 3 6 6" xfId="16173"/>
    <cellStyle name="Ausgabe 2 3 6 6 2" xfId="46367"/>
    <cellStyle name="Ausgabe 2 3 6 7" xfId="19042"/>
    <cellStyle name="Ausgabe 2 3 6 7 2" xfId="49236"/>
    <cellStyle name="Ausgabe 2 3 6 8" xfId="23325"/>
    <cellStyle name="Ausgabe 2 3 6 8 2" xfId="53512"/>
    <cellStyle name="Ausgabe 2 3 6 9" xfId="26410"/>
    <cellStyle name="Ausgabe 2 3 6 9 2" xfId="56597"/>
    <cellStyle name="Ausgabe 2 3 7" xfId="5017"/>
    <cellStyle name="Ausgabe 2 3 7 2" xfId="35216"/>
    <cellStyle name="Ausgabe 2 3 8" xfId="12663"/>
    <cellStyle name="Ausgabe 2 3 8 2" xfId="42857"/>
    <cellStyle name="Ausgabe 2 3 9" xfId="13497"/>
    <cellStyle name="Ausgabe 2 3 9 2" xfId="43691"/>
    <cellStyle name="Ausgabe 2 4" xfId="540"/>
    <cellStyle name="Ausgabe 2 4 10" xfId="13887"/>
    <cellStyle name="Ausgabe 2 4 10 2" xfId="44081"/>
    <cellStyle name="Ausgabe 2 4 11" xfId="21783"/>
    <cellStyle name="Ausgabe 2 4 11 2" xfId="51970"/>
    <cellStyle name="Ausgabe 2 4 12" xfId="28178"/>
    <cellStyle name="Ausgabe 2 4 12 2" xfId="58365"/>
    <cellStyle name="Ausgabe 2 4 13" xfId="30752"/>
    <cellStyle name="Ausgabe 2 4 13 2" xfId="60939"/>
    <cellStyle name="Ausgabe 2 4 14" xfId="30982"/>
    <cellStyle name="Ausgabe 2 4 2" xfId="1227"/>
    <cellStyle name="Ausgabe 2 4 2 10" xfId="18222"/>
    <cellStyle name="Ausgabe 2 4 2 10 2" xfId="48416"/>
    <cellStyle name="Ausgabe 2 4 2 11" xfId="22440"/>
    <cellStyle name="Ausgabe 2 4 2 11 2" xfId="52627"/>
    <cellStyle name="Ausgabe 2 4 2 12" xfId="28429"/>
    <cellStyle name="Ausgabe 2 4 2 12 2" xfId="58616"/>
    <cellStyle name="Ausgabe 2 4 2 13" xfId="29533"/>
    <cellStyle name="Ausgabe 2 4 2 13 2" xfId="59720"/>
    <cellStyle name="Ausgabe 2 4 2 14" xfId="31195"/>
    <cellStyle name="Ausgabe 2 4 2 2" xfId="1696"/>
    <cellStyle name="Ausgabe 2 4 2 2 10" xfId="28169"/>
    <cellStyle name="Ausgabe 2 4 2 2 10 2" xfId="58356"/>
    <cellStyle name="Ausgabe 2 4 2 2 11" xfId="28853"/>
    <cellStyle name="Ausgabe 2 4 2 2 11 2" xfId="59040"/>
    <cellStyle name="Ausgabe 2 4 2 2 12" xfId="31646"/>
    <cellStyle name="Ausgabe 2 4 2 2 2" xfId="3653"/>
    <cellStyle name="Ausgabe 2 4 2 2 2 10" xfId="25895"/>
    <cellStyle name="Ausgabe 2 4 2 2 2 10 2" xfId="56082"/>
    <cellStyle name="Ausgabe 2 4 2 2 2 11" xfId="33858"/>
    <cellStyle name="Ausgabe 2 4 2 2 2 2" xfId="7017"/>
    <cellStyle name="Ausgabe 2 4 2 2 2 2 2" xfId="37211"/>
    <cellStyle name="Ausgabe 2 4 2 2 2 3" xfId="8562"/>
    <cellStyle name="Ausgabe 2 4 2 2 2 3 2" xfId="38756"/>
    <cellStyle name="Ausgabe 2 4 2 2 2 4" xfId="11608"/>
    <cellStyle name="Ausgabe 2 4 2 2 2 4 2" xfId="41802"/>
    <cellStyle name="Ausgabe 2 4 2 2 2 5" xfId="14747"/>
    <cellStyle name="Ausgabe 2 4 2 2 2 5 2" xfId="44941"/>
    <cellStyle name="Ausgabe 2 4 2 2 2 6" xfId="16888"/>
    <cellStyle name="Ausgabe 2 4 2 2 2 6 2" xfId="47082"/>
    <cellStyle name="Ausgabe 2 4 2 2 2 7" xfId="19755"/>
    <cellStyle name="Ausgabe 2 4 2 2 2 7 2" xfId="49949"/>
    <cellStyle name="Ausgabe 2 4 2 2 2 8" xfId="24162"/>
    <cellStyle name="Ausgabe 2 4 2 2 2 8 2" xfId="54349"/>
    <cellStyle name="Ausgabe 2 4 2 2 2 9" xfId="21993"/>
    <cellStyle name="Ausgabe 2 4 2 2 2 9 2" xfId="52180"/>
    <cellStyle name="Ausgabe 2 4 2 2 3" xfId="4661"/>
    <cellStyle name="Ausgabe 2 4 2 2 3 10" xfId="34860"/>
    <cellStyle name="Ausgabe 2 4 2 2 3 2" xfId="9405"/>
    <cellStyle name="Ausgabe 2 4 2 2 3 2 2" xfId="39599"/>
    <cellStyle name="Ausgabe 2 4 2 2 3 3" xfId="11837"/>
    <cellStyle name="Ausgabe 2 4 2 2 3 3 2" xfId="42031"/>
    <cellStyle name="Ausgabe 2 4 2 2 3 4" xfId="13592"/>
    <cellStyle name="Ausgabe 2 4 2 2 3 4 2" xfId="43786"/>
    <cellStyle name="Ausgabe 2 4 2 2 3 5" xfId="17728"/>
    <cellStyle name="Ausgabe 2 4 2 2 3 5 2" xfId="47922"/>
    <cellStyle name="Ausgabe 2 4 2 2 3 6" xfId="20592"/>
    <cellStyle name="Ausgabe 2 4 2 2 3 6 2" xfId="50786"/>
    <cellStyle name="Ausgabe 2 4 2 2 3 7" xfId="25004"/>
    <cellStyle name="Ausgabe 2 4 2 2 3 7 2" xfId="55191"/>
    <cellStyle name="Ausgabe 2 4 2 2 3 8" xfId="25454"/>
    <cellStyle name="Ausgabe 2 4 2 2 3 8 2" xfId="55641"/>
    <cellStyle name="Ausgabe 2 4 2 2 3 9" xfId="21479"/>
    <cellStyle name="Ausgabe 2 4 2 2 3 9 2" xfId="51666"/>
    <cellStyle name="Ausgabe 2 4 2 2 4" xfId="2635"/>
    <cellStyle name="Ausgabe 2 4 2 2 4 2" xfId="32840"/>
    <cellStyle name="Ausgabe 2 4 2 2 5" xfId="11787"/>
    <cellStyle name="Ausgabe 2 4 2 2 5 2" xfId="41981"/>
    <cellStyle name="Ausgabe 2 4 2 2 6" xfId="13056"/>
    <cellStyle name="Ausgabe 2 4 2 2 6 2" xfId="43250"/>
    <cellStyle name="Ausgabe 2 4 2 2 7" xfId="15792"/>
    <cellStyle name="Ausgabe 2 4 2 2 7 2" xfId="45986"/>
    <cellStyle name="Ausgabe 2 4 2 2 8" xfId="18673"/>
    <cellStyle name="Ausgabe 2 4 2 2 8 2" xfId="48867"/>
    <cellStyle name="Ausgabe 2 4 2 2 9" xfId="22908"/>
    <cellStyle name="Ausgabe 2 4 2 2 9 2" xfId="53095"/>
    <cellStyle name="Ausgabe 2 4 2 3" xfId="1855"/>
    <cellStyle name="Ausgabe 2 4 2 3 10" xfId="27130"/>
    <cellStyle name="Ausgabe 2 4 2 3 10 2" xfId="57317"/>
    <cellStyle name="Ausgabe 2 4 2 3 11" xfId="27392"/>
    <cellStyle name="Ausgabe 2 4 2 3 11 2" xfId="57579"/>
    <cellStyle name="Ausgabe 2 4 2 3 12" xfId="31805"/>
    <cellStyle name="Ausgabe 2 4 2 3 2" xfId="3812"/>
    <cellStyle name="Ausgabe 2 4 2 3 2 10" xfId="28754"/>
    <cellStyle name="Ausgabe 2 4 2 3 2 10 2" xfId="58941"/>
    <cellStyle name="Ausgabe 2 4 2 3 2 11" xfId="34017"/>
    <cellStyle name="Ausgabe 2 4 2 3 2 2" xfId="7176"/>
    <cellStyle name="Ausgabe 2 4 2 3 2 2 2" xfId="37370"/>
    <cellStyle name="Ausgabe 2 4 2 3 2 3" xfId="8721"/>
    <cellStyle name="Ausgabe 2 4 2 3 2 3 2" xfId="38915"/>
    <cellStyle name="Ausgabe 2 4 2 3 2 4" xfId="2446"/>
    <cellStyle name="Ausgabe 2 4 2 3 2 4 2" xfId="32651"/>
    <cellStyle name="Ausgabe 2 4 2 3 2 5" xfId="13721"/>
    <cellStyle name="Ausgabe 2 4 2 3 2 5 2" xfId="43915"/>
    <cellStyle name="Ausgabe 2 4 2 3 2 6" xfId="17047"/>
    <cellStyle name="Ausgabe 2 4 2 3 2 6 2" xfId="47241"/>
    <cellStyle name="Ausgabe 2 4 2 3 2 7" xfId="19914"/>
    <cellStyle name="Ausgabe 2 4 2 3 2 7 2" xfId="50108"/>
    <cellStyle name="Ausgabe 2 4 2 3 2 8" xfId="24321"/>
    <cellStyle name="Ausgabe 2 4 2 3 2 8 2" xfId="54508"/>
    <cellStyle name="Ausgabe 2 4 2 3 2 9" xfId="27678"/>
    <cellStyle name="Ausgabe 2 4 2 3 2 9 2" xfId="57865"/>
    <cellStyle name="Ausgabe 2 4 2 3 3" xfId="4820"/>
    <cellStyle name="Ausgabe 2 4 2 3 3 10" xfId="35019"/>
    <cellStyle name="Ausgabe 2 4 2 3 3 2" xfId="9564"/>
    <cellStyle name="Ausgabe 2 4 2 3 3 2 2" xfId="39758"/>
    <cellStyle name="Ausgabe 2 4 2 3 3 3" xfId="10957"/>
    <cellStyle name="Ausgabe 2 4 2 3 3 3 2" xfId="41151"/>
    <cellStyle name="Ausgabe 2 4 2 3 3 4" xfId="9708"/>
    <cellStyle name="Ausgabe 2 4 2 3 3 4 2" xfId="39902"/>
    <cellStyle name="Ausgabe 2 4 2 3 3 5" xfId="17887"/>
    <cellStyle name="Ausgabe 2 4 2 3 3 5 2" xfId="48081"/>
    <cellStyle name="Ausgabe 2 4 2 3 3 6" xfId="20751"/>
    <cellStyle name="Ausgabe 2 4 2 3 3 6 2" xfId="50945"/>
    <cellStyle name="Ausgabe 2 4 2 3 3 7" xfId="25163"/>
    <cellStyle name="Ausgabe 2 4 2 3 3 7 2" xfId="55350"/>
    <cellStyle name="Ausgabe 2 4 2 3 3 8" xfId="28600"/>
    <cellStyle name="Ausgabe 2 4 2 3 3 8 2" xfId="58787"/>
    <cellStyle name="Ausgabe 2 4 2 3 3 9" xfId="29596"/>
    <cellStyle name="Ausgabe 2 4 2 3 3 9 2" xfId="59783"/>
    <cellStyle name="Ausgabe 2 4 2 3 4" xfId="5331"/>
    <cellStyle name="Ausgabe 2 4 2 3 4 2" xfId="35530"/>
    <cellStyle name="Ausgabe 2 4 2 3 5" xfId="7985"/>
    <cellStyle name="Ausgabe 2 4 2 3 5 2" xfId="38179"/>
    <cellStyle name="Ausgabe 2 4 2 3 6" xfId="11399"/>
    <cellStyle name="Ausgabe 2 4 2 3 6 2" xfId="41593"/>
    <cellStyle name="Ausgabe 2 4 2 3 7" xfId="15951"/>
    <cellStyle name="Ausgabe 2 4 2 3 7 2" xfId="46145"/>
    <cellStyle name="Ausgabe 2 4 2 3 8" xfId="18832"/>
    <cellStyle name="Ausgabe 2 4 2 3 8 2" xfId="49026"/>
    <cellStyle name="Ausgabe 2 4 2 3 9" xfId="23067"/>
    <cellStyle name="Ausgabe 2 4 2 3 9 2" xfId="53254"/>
    <cellStyle name="Ausgabe 2 4 2 4" xfId="3187"/>
    <cellStyle name="Ausgabe 2 4 2 4 10" xfId="22400"/>
    <cellStyle name="Ausgabe 2 4 2 4 10 2" xfId="52587"/>
    <cellStyle name="Ausgabe 2 4 2 4 11" xfId="33392"/>
    <cellStyle name="Ausgabe 2 4 2 4 2" xfId="6562"/>
    <cellStyle name="Ausgabe 2 4 2 4 2 2" xfId="36756"/>
    <cellStyle name="Ausgabe 2 4 2 4 3" xfId="5192"/>
    <cellStyle name="Ausgabe 2 4 2 4 3 2" xfId="35391"/>
    <cellStyle name="Ausgabe 2 4 2 4 4" xfId="10326"/>
    <cellStyle name="Ausgabe 2 4 2 4 4 2" xfId="40520"/>
    <cellStyle name="Ausgabe 2 4 2 4 5" xfId="14272"/>
    <cellStyle name="Ausgabe 2 4 2 4 5 2" xfId="44466"/>
    <cellStyle name="Ausgabe 2 4 2 4 6" xfId="16437"/>
    <cellStyle name="Ausgabe 2 4 2 4 6 2" xfId="46631"/>
    <cellStyle name="Ausgabe 2 4 2 4 7" xfId="19304"/>
    <cellStyle name="Ausgabe 2 4 2 4 7 2" xfId="49498"/>
    <cellStyle name="Ausgabe 2 4 2 4 8" xfId="23707"/>
    <cellStyle name="Ausgabe 2 4 2 4 8 2" xfId="53894"/>
    <cellStyle name="Ausgabe 2 4 2 4 9" xfId="26843"/>
    <cellStyle name="Ausgabe 2 4 2 4 9 2" xfId="57030"/>
    <cellStyle name="Ausgabe 2 4 2 5" xfId="4195"/>
    <cellStyle name="Ausgabe 2 4 2 5 10" xfId="30598"/>
    <cellStyle name="Ausgabe 2 4 2 5 10 2" xfId="60785"/>
    <cellStyle name="Ausgabe 2 4 2 5 11" xfId="34394"/>
    <cellStyle name="Ausgabe 2 4 2 5 2" xfId="7409"/>
    <cellStyle name="Ausgabe 2 4 2 5 2 2" xfId="37603"/>
    <cellStyle name="Ausgabe 2 4 2 5 3" xfId="8954"/>
    <cellStyle name="Ausgabe 2 4 2 5 3 2" xfId="39148"/>
    <cellStyle name="Ausgabe 2 4 2 5 4" xfId="6044"/>
    <cellStyle name="Ausgabe 2 4 2 5 4 2" xfId="36240"/>
    <cellStyle name="Ausgabe 2 4 2 5 5" xfId="13821"/>
    <cellStyle name="Ausgabe 2 4 2 5 5 2" xfId="44015"/>
    <cellStyle name="Ausgabe 2 4 2 5 6" xfId="17277"/>
    <cellStyle name="Ausgabe 2 4 2 5 6 2" xfId="47471"/>
    <cellStyle name="Ausgabe 2 4 2 5 7" xfId="20141"/>
    <cellStyle name="Ausgabe 2 4 2 5 7 2" xfId="50335"/>
    <cellStyle name="Ausgabe 2 4 2 5 8" xfId="24553"/>
    <cellStyle name="Ausgabe 2 4 2 5 8 2" xfId="54740"/>
    <cellStyle name="Ausgabe 2 4 2 5 9" xfId="27228"/>
    <cellStyle name="Ausgabe 2 4 2 5 9 2" xfId="57415"/>
    <cellStyle name="Ausgabe 2 4 2 6" xfId="7951"/>
    <cellStyle name="Ausgabe 2 4 2 6 2" xfId="38145"/>
    <cellStyle name="Ausgabe 2 4 2 7" xfId="3045"/>
    <cellStyle name="Ausgabe 2 4 2 7 2" xfId="33250"/>
    <cellStyle name="Ausgabe 2 4 2 8" xfId="14001"/>
    <cellStyle name="Ausgabe 2 4 2 8 2" xfId="44195"/>
    <cellStyle name="Ausgabe 2 4 2 9" xfId="15337"/>
    <cellStyle name="Ausgabe 2 4 2 9 2" xfId="45531"/>
    <cellStyle name="Ausgabe 2 4 3" xfId="1634"/>
    <cellStyle name="Ausgabe 2 4 3 10" xfId="21840"/>
    <cellStyle name="Ausgabe 2 4 3 10 2" xfId="52027"/>
    <cellStyle name="Ausgabe 2 4 3 11" xfId="30700"/>
    <cellStyle name="Ausgabe 2 4 3 11 2" xfId="60887"/>
    <cellStyle name="Ausgabe 2 4 3 12" xfId="31584"/>
    <cellStyle name="Ausgabe 2 4 3 2" xfId="3591"/>
    <cellStyle name="Ausgabe 2 4 3 2 10" xfId="21577"/>
    <cellStyle name="Ausgabe 2 4 3 2 10 2" xfId="51764"/>
    <cellStyle name="Ausgabe 2 4 3 2 11" xfId="33796"/>
    <cellStyle name="Ausgabe 2 4 3 2 2" xfId="6955"/>
    <cellStyle name="Ausgabe 2 4 3 2 2 2" xfId="37149"/>
    <cellStyle name="Ausgabe 2 4 3 2 3" xfId="8500"/>
    <cellStyle name="Ausgabe 2 4 3 2 3 2" xfId="38694"/>
    <cellStyle name="Ausgabe 2 4 3 2 4" xfId="2365"/>
    <cellStyle name="Ausgabe 2 4 3 2 4 2" xfId="32570"/>
    <cellStyle name="Ausgabe 2 4 3 2 5" xfId="7952"/>
    <cellStyle name="Ausgabe 2 4 3 2 5 2" xfId="38146"/>
    <cellStyle name="Ausgabe 2 4 3 2 6" xfId="16826"/>
    <cellStyle name="Ausgabe 2 4 3 2 6 2" xfId="47020"/>
    <cellStyle name="Ausgabe 2 4 3 2 7" xfId="19693"/>
    <cellStyle name="Ausgabe 2 4 3 2 7 2" xfId="49887"/>
    <cellStyle name="Ausgabe 2 4 3 2 8" xfId="24100"/>
    <cellStyle name="Ausgabe 2 4 3 2 8 2" xfId="54287"/>
    <cellStyle name="Ausgabe 2 4 3 2 9" xfId="21361"/>
    <cellStyle name="Ausgabe 2 4 3 2 9 2" xfId="51548"/>
    <cellStyle name="Ausgabe 2 4 3 3" xfId="4599"/>
    <cellStyle name="Ausgabe 2 4 3 3 10" xfId="34798"/>
    <cellStyle name="Ausgabe 2 4 3 3 2" xfId="9343"/>
    <cellStyle name="Ausgabe 2 4 3 3 2 2" xfId="39537"/>
    <cellStyle name="Ausgabe 2 4 3 3 3" xfId="5160"/>
    <cellStyle name="Ausgabe 2 4 3 3 3 2" xfId="35359"/>
    <cellStyle name="Ausgabe 2 4 3 3 4" xfId="12906"/>
    <cellStyle name="Ausgabe 2 4 3 3 4 2" xfId="43100"/>
    <cellStyle name="Ausgabe 2 4 3 3 5" xfId="17666"/>
    <cellStyle name="Ausgabe 2 4 3 3 5 2" xfId="47860"/>
    <cellStyle name="Ausgabe 2 4 3 3 6" xfId="20530"/>
    <cellStyle name="Ausgabe 2 4 3 3 6 2" xfId="50724"/>
    <cellStyle name="Ausgabe 2 4 3 3 7" xfId="24942"/>
    <cellStyle name="Ausgabe 2 4 3 3 7 2" xfId="55129"/>
    <cellStyle name="Ausgabe 2 4 3 3 8" xfId="27299"/>
    <cellStyle name="Ausgabe 2 4 3 3 8 2" xfId="57486"/>
    <cellStyle name="Ausgabe 2 4 3 3 9" xfId="30335"/>
    <cellStyle name="Ausgabe 2 4 3 3 9 2" xfId="60522"/>
    <cellStyle name="Ausgabe 2 4 3 4" xfId="5670"/>
    <cellStyle name="Ausgabe 2 4 3 4 2" xfId="35866"/>
    <cellStyle name="Ausgabe 2 4 3 5" xfId="11228"/>
    <cellStyle name="Ausgabe 2 4 3 5 2" xfId="41422"/>
    <cellStyle name="Ausgabe 2 4 3 6" xfId="14829"/>
    <cellStyle name="Ausgabe 2 4 3 6 2" xfId="45023"/>
    <cellStyle name="Ausgabe 2 4 3 7" xfId="15730"/>
    <cellStyle name="Ausgabe 2 4 3 7 2" xfId="45924"/>
    <cellStyle name="Ausgabe 2 4 3 8" xfId="18611"/>
    <cellStyle name="Ausgabe 2 4 3 8 2" xfId="48805"/>
    <cellStyle name="Ausgabe 2 4 3 9" xfId="22846"/>
    <cellStyle name="Ausgabe 2 4 3 9 2" xfId="53033"/>
    <cellStyle name="Ausgabe 2 4 4" xfId="2546"/>
    <cellStyle name="Ausgabe 2 4 4 10" xfId="30514"/>
    <cellStyle name="Ausgabe 2 4 4 10 2" xfId="60701"/>
    <cellStyle name="Ausgabe 2 4 4 11" xfId="32751"/>
    <cellStyle name="Ausgabe 2 4 4 2" xfId="6194"/>
    <cellStyle name="Ausgabe 2 4 4 2 2" xfId="36388"/>
    <cellStyle name="Ausgabe 2 4 4 3" xfId="2560"/>
    <cellStyle name="Ausgabe 2 4 4 3 2" xfId="32765"/>
    <cellStyle name="Ausgabe 2 4 4 4" xfId="2283"/>
    <cellStyle name="Ausgabe 2 4 4 4 2" xfId="32490"/>
    <cellStyle name="Ausgabe 2 4 4 5" xfId="14292"/>
    <cellStyle name="Ausgabe 2 4 4 5 2" xfId="44486"/>
    <cellStyle name="Ausgabe 2 4 4 6" xfId="16184"/>
    <cellStyle name="Ausgabe 2 4 4 6 2" xfId="46378"/>
    <cellStyle name="Ausgabe 2 4 4 7" xfId="19053"/>
    <cellStyle name="Ausgabe 2 4 4 7 2" xfId="49247"/>
    <cellStyle name="Ausgabe 2 4 4 8" xfId="23336"/>
    <cellStyle name="Ausgabe 2 4 4 8 2" xfId="53523"/>
    <cellStyle name="Ausgabe 2 4 4 9" xfId="22363"/>
    <cellStyle name="Ausgabe 2 4 4 9 2" xfId="52550"/>
    <cellStyle name="Ausgabe 2 4 5" xfId="2498"/>
    <cellStyle name="Ausgabe 2 4 5 10" xfId="30672"/>
    <cellStyle name="Ausgabe 2 4 5 10 2" xfId="60859"/>
    <cellStyle name="Ausgabe 2 4 5 11" xfId="32703"/>
    <cellStyle name="Ausgabe 2 4 5 2" xfId="6181"/>
    <cellStyle name="Ausgabe 2 4 5 2 2" xfId="36375"/>
    <cellStyle name="Ausgabe 2 4 5 3" xfId="3016"/>
    <cellStyle name="Ausgabe 2 4 5 3 2" xfId="33221"/>
    <cellStyle name="Ausgabe 2 4 5 4" xfId="12432"/>
    <cellStyle name="Ausgabe 2 4 5 4 2" xfId="42626"/>
    <cellStyle name="Ausgabe 2 4 5 5" xfId="14664"/>
    <cellStyle name="Ausgabe 2 4 5 5 2" xfId="44858"/>
    <cellStyle name="Ausgabe 2 4 5 6" xfId="16171"/>
    <cellStyle name="Ausgabe 2 4 5 6 2" xfId="46365"/>
    <cellStyle name="Ausgabe 2 4 5 7" xfId="19040"/>
    <cellStyle name="Ausgabe 2 4 5 7 2" xfId="49234"/>
    <cellStyle name="Ausgabe 2 4 5 8" xfId="23323"/>
    <cellStyle name="Ausgabe 2 4 5 8 2" xfId="53510"/>
    <cellStyle name="Ausgabe 2 4 5 9" xfId="26048"/>
    <cellStyle name="Ausgabe 2 4 5 9 2" xfId="56235"/>
    <cellStyle name="Ausgabe 2 4 6" xfId="5015"/>
    <cellStyle name="Ausgabe 2 4 6 2" xfId="35214"/>
    <cellStyle name="Ausgabe 2 4 7" xfId="10898"/>
    <cellStyle name="Ausgabe 2 4 7 2" xfId="41092"/>
    <cellStyle name="Ausgabe 2 4 8" xfId="14429"/>
    <cellStyle name="Ausgabe 2 4 8 2" xfId="44623"/>
    <cellStyle name="Ausgabe 2 4 9" xfId="11035"/>
    <cellStyle name="Ausgabe 2 4 9 2" xfId="41229"/>
    <cellStyle name="Ausgabe 2 5" xfId="1222"/>
    <cellStyle name="Ausgabe 2 5 10" xfId="18217"/>
    <cellStyle name="Ausgabe 2 5 10 2" xfId="48411"/>
    <cellStyle name="Ausgabe 2 5 11" xfId="22435"/>
    <cellStyle name="Ausgabe 2 5 11 2" xfId="52622"/>
    <cellStyle name="Ausgabe 2 5 12" xfId="26964"/>
    <cellStyle name="Ausgabe 2 5 12 2" xfId="57151"/>
    <cellStyle name="Ausgabe 2 5 13" xfId="29666"/>
    <cellStyle name="Ausgabe 2 5 13 2" xfId="59853"/>
    <cellStyle name="Ausgabe 2 5 14" xfId="31190"/>
    <cellStyle name="Ausgabe 2 5 2" xfId="1691"/>
    <cellStyle name="Ausgabe 2 5 2 10" xfId="26506"/>
    <cellStyle name="Ausgabe 2 5 2 10 2" xfId="56693"/>
    <cellStyle name="Ausgabe 2 5 2 11" xfId="30618"/>
    <cellStyle name="Ausgabe 2 5 2 11 2" xfId="60805"/>
    <cellStyle name="Ausgabe 2 5 2 12" xfId="31641"/>
    <cellStyle name="Ausgabe 2 5 2 2" xfId="3648"/>
    <cellStyle name="Ausgabe 2 5 2 2 10" xfId="30052"/>
    <cellStyle name="Ausgabe 2 5 2 2 10 2" xfId="60239"/>
    <cellStyle name="Ausgabe 2 5 2 2 11" xfId="33853"/>
    <cellStyle name="Ausgabe 2 5 2 2 2" xfId="7012"/>
    <cellStyle name="Ausgabe 2 5 2 2 2 2" xfId="37206"/>
    <cellStyle name="Ausgabe 2 5 2 2 3" xfId="8557"/>
    <cellStyle name="Ausgabe 2 5 2 2 3 2" xfId="38751"/>
    <cellStyle name="Ausgabe 2 5 2 2 4" xfId="9992"/>
    <cellStyle name="Ausgabe 2 5 2 2 4 2" xfId="40186"/>
    <cellStyle name="Ausgabe 2 5 2 2 5" xfId="15095"/>
    <cellStyle name="Ausgabe 2 5 2 2 5 2" xfId="45289"/>
    <cellStyle name="Ausgabe 2 5 2 2 6" xfId="16883"/>
    <cellStyle name="Ausgabe 2 5 2 2 6 2" xfId="47077"/>
    <cellStyle name="Ausgabe 2 5 2 2 7" xfId="19750"/>
    <cellStyle name="Ausgabe 2 5 2 2 7 2" xfId="49944"/>
    <cellStyle name="Ausgabe 2 5 2 2 8" xfId="24157"/>
    <cellStyle name="Ausgabe 2 5 2 2 8 2" xfId="54344"/>
    <cellStyle name="Ausgabe 2 5 2 2 9" xfId="25927"/>
    <cellStyle name="Ausgabe 2 5 2 2 9 2" xfId="56114"/>
    <cellStyle name="Ausgabe 2 5 2 3" xfId="4656"/>
    <cellStyle name="Ausgabe 2 5 2 3 10" xfId="34855"/>
    <cellStyle name="Ausgabe 2 5 2 3 2" xfId="9400"/>
    <cellStyle name="Ausgabe 2 5 2 3 2 2" xfId="39594"/>
    <cellStyle name="Ausgabe 2 5 2 3 3" xfId="10283"/>
    <cellStyle name="Ausgabe 2 5 2 3 3 2" xfId="40477"/>
    <cellStyle name="Ausgabe 2 5 2 3 4" xfId="11203"/>
    <cellStyle name="Ausgabe 2 5 2 3 4 2" xfId="41397"/>
    <cellStyle name="Ausgabe 2 5 2 3 5" xfId="17723"/>
    <cellStyle name="Ausgabe 2 5 2 3 5 2" xfId="47917"/>
    <cellStyle name="Ausgabe 2 5 2 3 6" xfId="20587"/>
    <cellStyle name="Ausgabe 2 5 2 3 6 2" xfId="50781"/>
    <cellStyle name="Ausgabe 2 5 2 3 7" xfId="24999"/>
    <cellStyle name="Ausgabe 2 5 2 3 7 2" xfId="55186"/>
    <cellStyle name="Ausgabe 2 5 2 3 8" xfId="26700"/>
    <cellStyle name="Ausgabe 2 5 2 3 8 2" xfId="56887"/>
    <cellStyle name="Ausgabe 2 5 2 3 9" xfId="29042"/>
    <cellStyle name="Ausgabe 2 5 2 3 9 2" xfId="59229"/>
    <cellStyle name="Ausgabe 2 5 2 4" xfId="8058"/>
    <cellStyle name="Ausgabe 2 5 2 4 2" xfId="38252"/>
    <cellStyle name="Ausgabe 2 5 2 5" xfId="11914"/>
    <cellStyle name="Ausgabe 2 5 2 5 2" xfId="42108"/>
    <cellStyle name="Ausgabe 2 5 2 6" xfId="14424"/>
    <cellStyle name="Ausgabe 2 5 2 6 2" xfId="44618"/>
    <cellStyle name="Ausgabe 2 5 2 7" xfId="15787"/>
    <cellStyle name="Ausgabe 2 5 2 7 2" xfId="45981"/>
    <cellStyle name="Ausgabe 2 5 2 8" xfId="18668"/>
    <cellStyle name="Ausgabe 2 5 2 8 2" xfId="48862"/>
    <cellStyle name="Ausgabe 2 5 2 9" xfId="22903"/>
    <cellStyle name="Ausgabe 2 5 2 9 2" xfId="53090"/>
    <cellStyle name="Ausgabe 2 5 3" xfId="1850"/>
    <cellStyle name="Ausgabe 2 5 3 10" xfId="26277"/>
    <cellStyle name="Ausgabe 2 5 3 10 2" xfId="56464"/>
    <cellStyle name="Ausgabe 2 5 3 11" xfId="30239"/>
    <cellStyle name="Ausgabe 2 5 3 11 2" xfId="60426"/>
    <cellStyle name="Ausgabe 2 5 3 12" xfId="31800"/>
    <cellStyle name="Ausgabe 2 5 3 2" xfId="3807"/>
    <cellStyle name="Ausgabe 2 5 3 2 10" xfId="29549"/>
    <cellStyle name="Ausgabe 2 5 3 2 10 2" xfId="59736"/>
    <cellStyle name="Ausgabe 2 5 3 2 11" xfId="34012"/>
    <cellStyle name="Ausgabe 2 5 3 2 2" xfId="7171"/>
    <cellStyle name="Ausgabe 2 5 3 2 2 2" xfId="37365"/>
    <cellStyle name="Ausgabe 2 5 3 2 3" xfId="8716"/>
    <cellStyle name="Ausgabe 2 5 3 2 3 2" xfId="38910"/>
    <cellStyle name="Ausgabe 2 5 3 2 4" xfId="12627"/>
    <cellStyle name="Ausgabe 2 5 3 2 4 2" xfId="42821"/>
    <cellStyle name="Ausgabe 2 5 3 2 5" xfId="10505"/>
    <cellStyle name="Ausgabe 2 5 3 2 5 2" xfId="40699"/>
    <cellStyle name="Ausgabe 2 5 3 2 6" xfId="17042"/>
    <cellStyle name="Ausgabe 2 5 3 2 6 2" xfId="47236"/>
    <cellStyle name="Ausgabe 2 5 3 2 7" xfId="19909"/>
    <cellStyle name="Ausgabe 2 5 3 2 7 2" xfId="50103"/>
    <cellStyle name="Ausgabe 2 5 3 2 8" xfId="24316"/>
    <cellStyle name="Ausgabe 2 5 3 2 8 2" xfId="54503"/>
    <cellStyle name="Ausgabe 2 5 3 2 9" xfId="21878"/>
    <cellStyle name="Ausgabe 2 5 3 2 9 2" xfId="52065"/>
    <cellStyle name="Ausgabe 2 5 3 3" xfId="4815"/>
    <cellStyle name="Ausgabe 2 5 3 3 10" xfId="35014"/>
    <cellStyle name="Ausgabe 2 5 3 3 2" xfId="9559"/>
    <cellStyle name="Ausgabe 2 5 3 3 2 2" xfId="39753"/>
    <cellStyle name="Ausgabe 2 5 3 3 3" xfId="5475"/>
    <cellStyle name="Ausgabe 2 5 3 3 3 2" xfId="35671"/>
    <cellStyle name="Ausgabe 2 5 3 3 4" xfId="12493"/>
    <cellStyle name="Ausgabe 2 5 3 3 4 2" xfId="42687"/>
    <cellStyle name="Ausgabe 2 5 3 3 5" xfId="17882"/>
    <cellStyle name="Ausgabe 2 5 3 3 5 2" xfId="48076"/>
    <cellStyle name="Ausgabe 2 5 3 3 6" xfId="20746"/>
    <cellStyle name="Ausgabe 2 5 3 3 6 2" xfId="50940"/>
    <cellStyle name="Ausgabe 2 5 3 3 7" xfId="25158"/>
    <cellStyle name="Ausgabe 2 5 3 3 7 2" xfId="55345"/>
    <cellStyle name="Ausgabe 2 5 3 3 8" xfId="28595"/>
    <cellStyle name="Ausgabe 2 5 3 3 8 2" xfId="58782"/>
    <cellStyle name="Ausgabe 2 5 3 3 9" xfId="30269"/>
    <cellStyle name="Ausgabe 2 5 3 3 9 2" xfId="60456"/>
    <cellStyle name="Ausgabe 2 5 3 4" xfId="5915"/>
    <cellStyle name="Ausgabe 2 5 3 4 2" xfId="36111"/>
    <cellStyle name="Ausgabe 2 5 3 5" xfId="12598"/>
    <cellStyle name="Ausgabe 2 5 3 5 2" xfId="42792"/>
    <cellStyle name="Ausgabe 2 5 3 6" xfId="13755"/>
    <cellStyle name="Ausgabe 2 5 3 6 2" xfId="43949"/>
    <cellStyle name="Ausgabe 2 5 3 7" xfId="15946"/>
    <cellStyle name="Ausgabe 2 5 3 7 2" xfId="46140"/>
    <cellStyle name="Ausgabe 2 5 3 8" xfId="18827"/>
    <cellStyle name="Ausgabe 2 5 3 8 2" xfId="49021"/>
    <cellStyle name="Ausgabe 2 5 3 9" xfId="23062"/>
    <cellStyle name="Ausgabe 2 5 3 9 2" xfId="53249"/>
    <cellStyle name="Ausgabe 2 5 4" xfId="3182"/>
    <cellStyle name="Ausgabe 2 5 4 10" xfId="26179"/>
    <cellStyle name="Ausgabe 2 5 4 10 2" xfId="56366"/>
    <cellStyle name="Ausgabe 2 5 4 11" xfId="33387"/>
    <cellStyle name="Ausgabe 2 5 4 2" xfId="6557"/>
    <cellStyle name="Ausgabe 2 5 4 2 2" xfId="36751"/>
    <cellStyle name="Ausgabe 2 5 4 3" xfId="3001"/>
    <cellStyle name="Ausgabe 2 5 4 3 2" xfId="33206"/>
    <cellStyle name="Ausgabe 2 5 4 4" xfId="10955"/>
    <cellStyle name="Ausgabe 2 5 4 4 2" xfId="41149"/>
    <cellStyle name="Ausgabe 2 5 4 5" xfId="13907"/>
    <cellStyle name="Ausgabe 2 5 4 5 2" xfId="44101"/>
    <cellStyle name="Ausgabe 2 5 4 6" xfId="16432"/>
    <cellStyle name="Ausgabe 2 5 4 6 2" xfId="46626"/>
    <cellStyle name="Ausgabe 2 5 4 7" xfId="19299"/>
    <cellStyle name="Ausgabe 2 5 4 7 2" xfId="49493"/>
    <cellStyle name="Ausgabe 2 5 4 8" xfId="23702"/>
    <cellStyle name="Ausgabe 2 5 4 8 2" xfId="53889"/>
    <cellStyle name="Ausgabe 2 5 4 9" xfId="25928"/>
    <cellStyle name="Ausgabe 2 5 4 9 2" xfId="56115"/>
    <cellStyle name="Ausgabe 2 5 5" xfId="4190"/>
    <cellStyle name="Ausgabe 2 5 5 10" xfId="30621"/>
    <cellStyle name="Ausgabe 2 5 5 10 2" xfId="60808"/>
    <cellStyle name="Ausgabe 2 5 5 11" xfId="34389"/>
    <cellStyle name="Ausgabe 2 5 5 2" xfId="7404"/>
    <cellStyle name="Ausgabe 2 5 5 2 2" xfId="37598"/>
    <cellStyle name="Ausgabe 2 5 5 3" xfId="8949"/>
    <cellStyle name="Ausgabe 2 5 5 3 2" xfId="39143"/>
    <cellStyle name="Ausgabe 2 5 5 4" xfId="10034"/>
    <cellStyle name="Ausgabe 2 5 5 4 2" xfId="40228"/>
    <cellStyle name="Ausgabe 2 5 5 5" xfId="12896"/>
    <cellStyle name="Ausgabe 2 5 5 5 2" xfId="43090"/>
    <cellStyle name="Ausgabe 2 5 5 6" xfId="17272"/>
    <cellStyle name="Ausgabe 2 5 5 6 2" xfId="47466"/>
    <cellStyle name="Ausgabe 2 5 5 7" xfId="20136"/>
    <cellStyle name="Ausgabe 2 5 5 7 2" xfId="50330"/>
    <cellStyle name="Ausgabe 2 5 5 8" xfId="24548"/>
    <cellStyle name="Ausgabe 2 5 5 8 2" xfId="54735"/>
    <cellStyle name="Ausgabe 2 5 5 9" xfId="21353"/>
    <cellStyle name="Ausgabe 2 5 5 9 2" xfId="51540"/>
    <cellStyle name="Ausgabe 2 5 6" xfId="5392"/>
    <cellStyle name="Ausgabe 2 5 6 2" xfId="35591"/>
    <cellStyle name="Ausgabe 2 5 7" xfId="10277"/>
    <cellStyle name="Ausgabe 2 5 7 2" xfId="40471"/>
    <cellStyle name="Ausgabe 2 5 8" xfId="14758"/>
    <cellStyle name="Ausgabe 2 5 8 2" xfId="44952"/>
    <cellStyle name="Ausgabe 2 5 9" xfId="15332"/>
    <cellStyle name="Ausgabe 2 5 9 2" xfId="45526"/>
    <cellStyle name="Ausgabe 2 6" xfId="1639"/>
    <cellStyle name="Ausgabe 2 6 10" xfId="21416"/>
    <cellStyle name="Ausgabe 2 6 10 2" xfId="51603"/>
    <cellStyle name="Ausgabe 2 6 11" xfId="27927"/>
    <cellStyle name="Ausgabe 2 6 11 2" xfId="58114"/>
    <cellStyle name="Ausgabe 2 6 12" xfId="31589"/>
    <cellStyle name="Ausgabe 2 6 2" xfId="3596"/>
    <cellStyle name="Ausgabe 2 6 2 10" xfId="28782"/>
    <cellStyle name="Ausgabe 2 6 2 10 2" xfId="58969"/>
    <cellStyle name="Ausgabe 2 6 2 11" xfId="33801"/>
    <cellStyle name="Ausgabe 2 6 2 2" xfId="6960"/>
    <cellStyle name="Ausgabe 2 6 2 2 2" xfId="37154"/>
    <cellStyle name="Ausgabe 2 6 2 3" xfId="8505"/>
    <cellStyle name="Ausgabe 2 6 2 3 2" xfId="38699"/>
    <cellStyle name="Ausgabe 2 6 2 4" xfId="5738"/>
    <cellStyle name="Ausgabe 2 6 2 4 2" xfId="35934"/>
    <cellStyle name="Ausgabe 2 6 2 5" xfId="13805"/>
    <cellStyle name="Ausgabe 2 6 2 5 2" xfId="43999"/>
    <cellStyle name="Ausgabe 2 6 2 6" xfId="16831"/>
    <cellStyle name="Ausgabe 2 6 2 6 2" xfId="47025"/>
    <cellStyle name="Ausgabe 2 6 2 7" xfId="19698"/>
    <cellStyle name="Ausgabe 2 6 2 7 2" xfId="49892"/>
    <cellStyle name="Ausgabe 2 6 2 8" xfId="24105"/>
    <cellStyle name="Ausgabe 2 6 2 8 2" xfId="54292"/>
    <cellStyle name="Ausgabe 2 6 2 9" xfId="21772"/>
    <cellStyle name="Ausgabe 2 6 2 9 2" xfId="51959"/>
    <cellStyle name="Ausgabe 2 6 3" xfId="4604"/>
    <cellStyle name="Ausgabe 2 6 3 10" xfId="34803"/>
    <cellStyle name="Ausgabe 2 6 3 2" xfId="9348"/>
    <cellStyle name="Ausgabe 2 6 3 2 2" xfId="39542"/>
    <cellStyle name="Ausgabe 2 6 3 3" xfId="11394"/>
    <cellStyle name="Ausgabe 2 6 3 3 2" xfId="41588"/>
    <cellStyle name="Ausgabe 2 6 3 4" xfId="9988"/>
    <cellStyle name="Ausgabe 2 6 3 4 2" xfId="40182"/>
    <cellStyle name="Ausgabe 2 6 3 5" xfId="17671"/>
    <cellStyle name="Ausgabe 2 6 3 5 2" xfId="47865"/>
    <cellStyle name="Ausgabe 2 6 3 6" xfId="20535"/>
    <cellStyle name="Ausgabe 2 6 3 6 2" xfId="50729"/>
    <cellStyle name="Ausgabe 2 6 3 7" xfId="24947"/>
    <cellStyle name="Ausgabe 2 6 3 7 2" xfId="55134"/>
    <cellStyle name="Ausgabe 2 6 3 8" xfId="22173"/>
    <cellStyle name="Ausgabe 2 6 3 8 2" xfId="52360"/>
    <cellStyle name="Ausgabe 2 6 3 9" xfId="27696"/>
    <cellStyle name="Ausgabe 2 6 3 9 2" xfId="57883"/>
    <cellStyle name="Ausgabe 2 6 4" xfId="5355"/>
    <cellStyle name="Ausgabe 2 6 4 2" xfId="35554"/>
    <cellStyle name="Ausgabe 2 6 5" xfId="3340"/>
    <cellStyle name="Ausgabe 2 6 5 2" xfId="33545"/>
    <cellStyle name="Ausgabe 2 6 6" xfId="15011"/>
    <cellStyle name="Ausgabe 2 6 6 2" xfId="45205"/>
    <cellStyle name="Ausgabe 2 6 7" xfId="15735"/>
    <cellStyle name="Ausgabe 2 6 7 2" xfId="45929"/>
    <cellStyle name="Ausgabe 2 6 8" xfId="18616"/>
    <cellStyle name="Ausgabe 2 6 8 2" xfId="48810"/>
    <cellStyle name="Ausgabe 2 6 9" xfId="22851"/>
    <cellStyle name="Ausgabe 2 6 9 2" xfId="53038"/>
    <cellStyle name="Ausgabe 2 7" xfId="2541"/>
    <cellStyle name="Ausgabe 2 7 10" xfId="30244"/>
    <cellStyle name="Ausgabe 2 7 10 2" xfId="60431"/>
    <cellStyle name="Ausgabe 2 7 11" xfId="32746"/>
    <cellStyle name="Ausgabe 2 7 2" xfId="6189"/>
    <cellStyle name="Ausgabe 2 7 2 2" xfId="36383"/>
    <cellStyle name="Ausgabe 2 7 3" xfId="2291"/>
    <cellStyle name="Ausgabe 2 7 3 2" xfId="32498"/>
    <cellStyle name="Ausgabe 2 7 4" xfId="11786"/>
    <cellStyle name="Ausgabe 2 7 4 2" xfId="41980"/>
    <cellStyle name="Ausgabe 2 7 5" xfId="14615"/>
    <cellStyle name="Ausgabe 2 7 5 2" xfId="44809"/>
    <cellStyle name="Ausgabe 2 7 6" xfId="16179"/>
    <cellStyle name="Ausgabe 2 7 6 2" xfId="46373"/>
    <cellStyle name="Ausgabe 2 7 7" xfId="19048"/>
    <cellStyle name="Ausgabe 2 7 7 2" xfId="49242"/>
    <cellStyle name="Ausgabe 2 7 8" xfId="23331"/>
    <cellStyle name="Ausgabe 2 7 8 2" xfId="53518"/>
    <cellStyle name="Ausgabe 2 7 9" xfId="26115"/>
    <cellStyle name="Ausgabe 2 7 9 2" xfId="56302"/>
    <cellStyle name="Ausgabe 2 8" xfId="2503"/>
    <cellStyle name="Ausgabe 2 8 10" xfId="30232"/>
    <cellStyle name="Ausgabe 2 8 10 2" xfId="60419"/>
    <cellStyle name="Ausgabe 2 8 11" xfId="32708"/>
    <cellStyle name="Ausgabe 2 8 2" xfId="6186"/>
    <cellStyle name="Ausgabe 2 8 2 2" xfId="36380"/>
    <cellStyle name="Ausgabe 2 8 3" xfId="2603"/>
    <cellStyle name="Ausgabe 2 8 3 2" xfId="32808"/>
    <cellStyle name="Ausgabe 2 8 4" xfId="2158"/>
    <cellStyle name="Ausgabe 2 8 4 2" xfId="32370"/>
    <cellStyle name="Ausgabe 2 8 5" xfId="12013"/>
    <cellStyle name="Ausgabe 2 8 5 2" xfId="42207"/>
    <cellStyle name="Ausgabe 2 8 6" xfId="16176"/>
    <cellStyle name="Ausgabe 2 8 6 2" xfId="46370"/>
    <cellStyle name="Ausgabe 2 8 7" xfId="19045"/>
    <cellStyle name="Ausgabe 2 8 7 2" xfId="49239"/>
    <cellStyle name="Ausgabe 2 8 8" xfId="23328"/>
    <cellStyle name="Ausgabe 2 8 8 2" xfId="53515"/>
    <cellStyle name="Ausgabe 2 8 9" xfId="27471"/>
    <cellStyle name="Ausgabe 2 8 9 2" xfId="57658"/>
    <cellStyle name="Ausgabe 2 9" xfId="5020"/>
    <cellStyle name="Ausgabe 2 9 2" xfId="35219"/>
    <cellStyle name="Ausgabe 3" xfId="541"/>
    <cellStyle name="Ausgabe 3 10" xfId="10643"/>
    <cellStyle name="Ausgabe 3 10 2" xfId="40837"/>
    <cellStyle name="Ausgabe 3 11" xfId="12720"/>
    <cellStyle name="Ausgabe 3 11 2" xfId="42914"/>
    <cellStyle name="Ausgabe 3 12" xfId="5776"/>
    <cellStyle name="Ausgabe 3 12 2" xfId="35972"/>
    <cellStyle name="Ausgabe 3 13" xfId="13219"/>
    <cellStyle name="Ausgabe 3 13 2" xfId="43413"/>
    <cellStyle name="Ausgabe 3 14" xfId="21784"/>
    <cellStyle name="Ausgabe 3 14 2" xfId="51971"/>
    <cellStyle name="Ausgabe 3 15" xfId="27768"/>
    <cellStyle name="Ausgabe 3 15 2" xfId="57955"/>
    <cellStyle name="Ausgabe 3 16" xfId="30053"/>
    <cellStyle name="Ausgabe 3 16 2" xfId="60240"/>
    <cellStyle name="Ausgabe 3 17" xfId="30983"/>
    <cellStyle name="Ausgabe 3 2" xfId="542"/>
    <cellStyle name="Ausgabe 3 2 10" xfId="13639"/>
    <cellStyle name="Ausgabe 3 2 10 2" xfId="43833"/>
    <cellStyle name="Ausgabe 3 2 11" xfId="9994"/>
    <cellStyle name="Ausgabe 3 2 11 2" xfId="40188"/>
    <cellStyle name="Ausgabe 3 2 12" xfId="21785"/>
    <cellStyle name="Ausgabe 3 2 12 2" xfId="51972"/>
    <cellStyle name="Ausgabe 3 2 13" xfId="28152"/>
    <cellStyle name="Ausgabe 3 2 13 2" xfId="58339"/>
    <cellStyle name="Ausgabe 3 2 14" xfId="29134"/>
    <cellStyle name="Ausgabe 3 2 14 2" xfId="59321"/>
    <cellStyle name="Ausgabe 3 2 15" xfId="30984"/>
    <cellStyle name="Ausgabe 3 2 2" xfId="543"/>
    <cellStyle name="Ausgabe 3 2 2 10" xfId="13095"/>
    <cellStyle name="Ausgabe 3 2 2 10 2" xfId="43289"/>
    <cellStyle name="Ausgabe 3 2 2 11" xfId="21786"/>
    <cellStyle name="Ausgabe 3 2 2 11 2" xfId="51973"/>
    <cellStyle name="Ausgabe 3 2 2 12" xfId="28082"/>
    <cellStyle name="Ausgabe 3 2 2 12 2" xfId="58269"/>
    <cellStyle name="Ausgabe 3 2 2 13" xfId="28989"/>
    <cellStyle name="Ausgabe 3 2 2 13 2" xfId="59176"/>
    <cellStyle name="Ausgabe 3 2 2 14" xfId="30985"/>
    <cellStyle name="Ausgabe 3 2 2 2" xfId="1230"/>
    <cellStyle name="Ausgabe 3 2 2 2 10" xfId="18225"/>
    <cellStyle name="Ausgabe 3 2 2 2 10 2" xfId="48419"/>
    <cellStyle name="Ausgabe 3 2 2 2 11" xfId="22443"/>
    <cellStyle name="Ausgabe 3 2 2 2 11 2" xfId="52630"/>
    <cellStyle name="Ausgabe 3 2 2 2 12" xfId="28284"/>
    <cellStyle name="Ausgabe 3 2 2 2 12 2" xfId="58471"/>
    <cellStyle name="Ausgabe 3 2 2 2 13" xfId="25934"/>
    <cellStyle name="Ausgabe 3 2 2 2 13 2" xfId="56121"/>
    <cellStyle name="Ausgabe 3 2 2 2 14" xfId="31198"/>
    <cellStyle name="Ausgabe 3 2 2 2 2" xfId="1699"/>
    <cellStyle name="Ausgabe 3 2 2 2 2 10" xfId="27634"/>
    <cellStyle name="Ausgabe 3 2 2 2 2 10 2" xfId="57821"/>
    <cellStyle name="Ausgabe 3 2 2 2 2 11" xfId="29630"/>
    <cellStyle name="Ausgabe 3 2 2 2 2 11 2" xfId="59817"/>
    <cellStyle name="Ausgabe 3 2 2 2 2 12" xfId="31649"/>
    <cellStyle name="Ausgabe 3 2 2 2 2 2" xfId="3656"/>
    <cellStyle name="Ausgabe 3 2 2 2 2 2 10" xfId="29522"/>
    <cellStyle name="Ausgabe 3 2 2 2 2 2 10 2" xfId="59709"/>
    <cellStyle name="Ausgabe 3 2 2 2 2 2 11" xfId="33861"/>
    <cellStyle name="Ausgabe 3 2 2 2 2 2 2" xfId="7020"/>
    <cellStyle name="Ausgabe 3 2 2 2 2 2 2 2" xfId="37214"/>
    <cellStyle name="Ausgabe 3 2 2 2 2 2 3" xfId="8565"/>
    <cellStyle name="Ausgabe 3 2 2 2 2 2 3 2" xfId="38759"/>
    <cellStyle name="Ausgabe 3 2 2 2 2 2 4" xfId="5080"/>
    <cellStyle name="Ausgabe 3 2 2 2 2 2 4 2" xfId="35279"/>
    <cellStyle name="Ausgabe 3 2 2 2 2 2 5" xfId="13428"/>
    <cellStyle name="Ausgabe 3 2 2 2 2 2 5 2" xfId="43622"/>
    <cellStyle name="Ausgabe 3 2 2 2 2 2 6" xfId="16891"/>
    <cellStyle name="Ausgabe 3 2 2 2 2 2 6 2" xfId="47085"/>
    <cellStyle name="Ausgabe 3 2 2 2 2 2 7" xfId="19758"/>
    <cellStyle name="Ausgabe 3 2 2 2 2 2 7 2" xfId="49952"/>
    <cellStyle name="Ausgabe 3 2 2 2 2 2 8" xfId="24165"/>
    <cellStyle name="Ausgabe 3 2 2 2 2 2 8 2" xfId="54352"/>
    <cellStyle name="Ausgabe 3 2 2 2 2 2 9" xfId="25884"/>
    <cellStyle name="Ausgabe 3 2 2 2 2 2 9 2" xfId="56071"/>
    <cellStyle name="Ausgabe 3 2 2 2 2 3" xfId="4664"/>
    <cellStyle name="Ausgabe 3 2 2 2 2 3 10" xfId="34863"/>
    <cellStyle name="Ausgabe 3 2 2 2 2 3 2" xfId="9408"/>
    <cellStyle name="Ausgabe 3 2 2 2 2 3 2 2" xfId="39602"/>
    <cellStyle name="Ausgabe 3 2 2 2 2 3 3" xfId="10942"/>
    <cellStyle name="Ausgabe 3 2 2 2 2 3 3 2" xfId="41136"/>
    <cellStyle name="Ausgabe 3 2 2 2 2 3 4" xfId="13933"/>
    <cellStyle name="Ausgabe 3 2 2 2 2 3 4 2" xfId="44127"/>
    <cellStyle name="Ausgabe 3 2 2 2 2 3 5" xfId="17731"/>
    <cellStyle name="Ausgabe 3 2 2 2 2 3 5 2" xfId="47925"/>
    <cellStyle name="Ausgabe 3 2 2 2 2 3 6" xfId="20595"/>
    <cellStyle name="Ausgabe 3 2 2 2 2 3 6 2" xfId="50789"/>
    <cellStyle name="Ausgabe 3 2 2 2 2 3 7" xfId="25007"/>
    <cellStyle name="Ausgabe 3 2 2 2 2 3 7 2" xfId="55194"/>
    <cellStyle name="Ausgabe 3 2 2 2 2 3 8" xfId="25455"/>
    <cellStyle name="Ausgabe 3 2 2 2 2 3 8 2" xfId="55642"/>
    <cellStyle name="Ausgabe 3 2 2 2 2 3 9" xfId="27343"/>
    <cellStyle name="Ausgabe 3 2 2 2 2 3 9 2" xfId="57530"/>
    <cellStyle name="Ausgabe 3 2 2 2 2 4" xfId="8056"/>
    <cellStyle name="Ausgabe 3 2 2 2 2 4 2" xfId="38250"/>
    <cellStyle name="Ausgabe 3 2 2 2 2 5" xfId="10150"/>
    <cellStyle name="Ausgabe 3 2 2 2 2 5 2" xfId="40344"/>
    <cellStyle name="Ausgabe 3 2 2 2 2 6" xfId="12350"/>
    <cellStyle name="Ausgabe 3 2 2 2 2 6 2" xfId="42544"/>
    <cellStyle name="Ausgabe 3 2 2 2 2 7" xfId="15795"/>
    <cellStyle name="Ausgabe 3 2 2 2 2 7 2" xfId="45989"/>
    <cellStyle name="Ausgabe 3 2 2 2 2 8" xfId="18676"/>
    <cellStyle name="Ausgabe 3 2 2 2 2 8 2" xfId="48870"/>
    <cellStyle name="Ausgabe 3 2 2 2 2 9" xfId="22911"/>
    <cellStyle name="Ausgabe 3 2 2 2 2 9 2" xfId="53098"/>
    <cellStyle name="Ausgabe 3 2 2 2 3" xfId="1858"/>
    <cellStyle name="Ausgabe 3 2 2 2 3 10" xfId="27576"/>
    <cellStyle name="Ausgabe 3 2 2 2 3 10 2" xfId="57763"/>
    <cellStyle name="Ausgabe 3 2 2 2 3 11" xfId="30166"/>
    <cellStyle name="Ausgabe 3 2 2 2 3 11 2" xfId="60353"/>
    <cellStyle name="Ausgabe 3 2 2 2 3 12" xfId="31808"/>
    <cellStyle name="Ausgabe 3 2 2 2 3 2" xfId="3815"/>
    <cellStyle name="Ausgabe 3 2 2 2 3 2 10" xfId="30665"/>
    <cellStyle name="Ausgabe 3 2 2 2 3 2 10 2" xfId="60852"/>
    <cellStyle name="Ausgabe 3 2 2 2 3 2 11" xfId="34020"/>
    <cellStyle name="Ausgabe 3 2 2 2 3 2 2" xfId="7179"/>
    <cellStyle name="Ausgabe 3 2 2 2 3 2 2 2" xfId="37373"/>
    <cellStyle name="Ausgabe 3 2 2 2 3 2 3" xfId="8724"/>
    <cellStyle name="Ausgabe 3 2 2 2 3 2 3 2" xfId="38918"/>
    <cellStyle name="Ausgabe 3 2 2 2 3 2 4" xfId="11465"/>
    <cellStyle name="Ausgabe 3 2 2 2 3 2 4 2" xfId="41659"/>
    <cellStyle name="Ausgabe 3 2 2 2 3 2 5" xfId="13846"/>
    <cellStyle name="Ausgabe 3 2 2 2 3 2 5 2" xfId="44040"/>
    <cellStyle name="Ausgabe 3 2 2 2 3 2 6" xfId="17050"/>
    <cellStyle name="Ausgabe 3 2 2 2 3 2 6 2" xfId="47244"/>
    <cellStyle name="Ausgabe 3 2 2 2 3 2 7" xfId="19917"/>
    <cellStyle name="Ausgabe 3 2 2 2 3 2 7 2" xfId="50111"/>
    <cellStyle name="Ausgabe 3 2 2 2 3 2 8" xfId="24324"/>
    <cellStyle name="Ausgabe 3 2 2 2 3 2 8 2" xfId="54511"/>
    <cellStyle name="Ausgabe 3 2 2 2 3 2 9" xfId="27368"/>
    <cellStyle name="Ausgabe 3 2 2 2 3 2 9 2" xfId="57555"/>
    <cellStyle name="Ausgabe 3 2 2 2 3 3" xfId="4823"/>
    <cellStyle name="Ausgabe 3 2 2 2 3 3 10" xfId="35022"/>
    <cellStyle name="Ausgabe 3 2 2 2 3 3 2" xfId="9567"/>
    <cellStyle name="Ausgabe 3 2 2 2 3 3 2 2" xfId="39761"/>
    <cellStyle name="Ausgabe 3 2 2 2 3 3 3" xfId="11970"/>
    <cellStyle name="Ausgabe 3 2 2 2 3 3 3 2" xfId="42164"/>
    <cellStyle name="Ausgabe 3 2 2 2 3 3 4" xfId="11645"/>
    <cellStyle name="Ausgabe 3 2 2 2 3 3 4 2" xfId="41839"/>
    <cellStyle name="Ausgabe 3 2 2 2 3 3 5" xfId="17890"/>
    <cellStyle name="Ausgabe 3 2 2 2 3 3 5 2" xfId="48084"/>
    <cellStyle name="Ausgabe 3 2 2 2 3 3 6" xfId="20754"/>
    <cellStyle name="Ausgabe 3 2 2 2 3 3 6 2" xfId="50948"/>
    <cellStyle name="Ausgabe 3 2 2 2 3 3 7" xfId="25166"/>
    <cellStyle name="Ausgabe 3 2 2 2 3 3 7 2" xfId="55353"/>
    <cellStyle name="Ausgabe 3 2 2 2 3 3 8" xfId="28603"/>
    <cellStyle name="Ausgabe 3 2 2 2 3 3 8 2" xfId="58790"/>
    <cellStyle name="Ausgabe 3 2 2 2 3 3 9" xfId="28084"/>
    <cellStyle name="Ausgabe 3 2 2 2 3 3 9 2" xfId="58271"/>
    <cellStyle name="Ausgabe 3 2 2 2 3 4" xfId="7778"/>
    <cellStyle name="Ausgabe 3 2 2 2 3 4 2" xfId="37972"/>
    <cellStyle name="Ausgabe 3 2 2 2 3 5" xfId="12689"/>
    <cellStyle name="Ausgabe 3 2 2 2 3 5 2" xfId="42883"/>
    <cellStyle name="Ausgabe 3 2 2 2 3 6" xfId="5862"/>
    <cellStyle name="Ausgabe 3 2 2 2 3 6 2" xfId="36058"/>
    <cellStyle name="Ausgabe 3 2 2 2 3 7" xfId="15954"/>
    <cellStyle name="Ausgabe 3 2 2 2 3 7 2" xfId="46148"/>
    <cellStyle name="Ausgabe 3 2 2 2 3 8" xfId="18835"/>
    <cellStyle name="Ausgabe 3 2 2 2 3 8 2" xfId="49029"/>
    <cellStyle name="Ausgabe 3 2 2 2 3 9" xfId="23070"/>
    <cellStyle name="Ausgabe 3 2 2 2 3 9 2" xfId="53257"/>
    <cellStyle name="Ausgabe 3 2 2 2 4" xfId="3190"/>
    <cellStyle name="Ausgabe 3 2 2 2 4 10" xfId="29290"/>
    <cellStyle name="Ausgabe 3 2 2 2 4 10 2" xfId="59477"/>
    <cellStyle name="Ausgabe 3 2 2 2 4 11" xfId="33395"/>
    <cellStyle name="Ausgabe 3 2 2 2 4 2" xfId="6565"/>
    <cellStyle name="Ausgabe 3 2 2 2 4 2 2" xfId="36759"/>
    <cellStyle name="Ausgabe 3 2 2 2 4 3" xfId="2251"/>
    <cellStyle name="Ausgabe 3 2 2 2 4 3 2" xfId="32460"/>
    <cellStyle name="Ausgabe 3 2 2 2 4 4" xfId="11373"/>
    <cellStyle name="Ausgabe 3 2 2 2 4 4 2" xfId="41567"/>
    <cellStyle name="Ausgabe 3 2 2 2 4 5" xfId="14745"/>
    <cellStyle name="Ausgabe 3 2 2 2 4 5 2" xfId="44939"/>
    <cellStyle name="Ausgabe 3 2 2 2 4 6" xfId="16440"/>
    <cellStyle name="Ausgabe 3 2 2 2 4 6 2" xfId="46634"/>
    <cellStyle name="Ausgabe 3 2 2 2 4 7" xfId="19307"/>
    <cellStyle name="Ausgabe 3 2 2 2 4 7 2" xfId="49501"/>
    <cellStyle name="Ausgabe 3 2 2 2 4 8" xfId="23710"/>
    <cellStyle name="Ausgabe 3 2 2 2 4 8 2" xfId="53897"/>
    <cellStyle name="Ausgabe 3 2 2 2 4 9" xfId="26143"/>
    <cellStyle name="Ausgabe 3 2 2 2 4 9 2" xfId="56330"/>
    <cellStyle name="Ausgabe 3 2 2 2 5" xfId="4198"/>
    <cellStyle name="Ausgabe 3 2 2 2 5 10" xfId="30456"/>
    <cellStyle name="Ausgabe 3 2 2 2 5 10 2" xfId="60643"/>
    <cellStyle name="Ausgabe 3 2 2 2 5 11" xfId="34397"/>
    <cellStyle name="Ausgabe 3 2 2 2 5 2" xfId="7412"/>
    <cellStyle name="Ausgabe 3 2 2 2 5 2 2" xfId="37606"/>
    <cellStyle name="Ausgabe 3 2 2 2 5 3" xfId="8957"/>
    <cellStyle name="Ausgabe 3 2 2 2 5 3 2" xfId="39151"/>
    <cellStyle name="Ausgabe 3 2 2 2 5 4" xfId="2067"/>
    <cellStyle name="Ausgabe 3 2 2 2 5 4 2" xfId="32287"/>
    <cellStyle name="Ausgabe 3 2 2 2 5 5" xfId="13718"/>
    <cellStyle name="Ausgabe 3 2 2 2 5 5 2" xfId="43912"/>
    <cellStyle name="Ausgabe 3 2 2 2 5 6" xfId="17280"/>
    <cellStyle name="Ausgabe 3 2 2 2 5 6 2" xfId="47474"/>
    <cellStyle name="Ausgabe 3 2 2 2 5 7" xfId="20144"/>
    <cellStyle name="Ausgabe 3 2 2 2 5 7 2" xfId="50338"/>
    <cellStyle name="Ausgabe 3 2 2 2 5 8" xfId="24556"/>
    <cellStyle name="Ausgabe 3 2 2 2 5 8 2" xfId="54743"/>
    <cellStyle name="Ausgabe 3 2 2 2 5 9" xfId="25831"/>
    <cellStyle name="Ausgabe 3 2 2 2 5 9 2" xfId="56018"/>
    <cellStyle name="Ausgabe 3 2 2 2 6" xfId="2724"/>
    <cellStyle name="Ausgabe 3 2 2 2 6 2" xfId="32929"/>
    <cellStyle name="Ausgabe 3 2 2 2 7" xfId="11954"/>
    <cellStyle name="Ausgabe 3 2 2 2 7 2" xfId="42148"/>
    <cellStyle name="Ausgabe 3 2 2 2 8" xfId="12907"/>
    <cellStyle name="Ausgabe 3 2 2 2 8 2" xfId="43101"/>
    <cellStyle name="Ausgabe 3 2 2 2 9" xfId="15340"/>
    <cellStyle name="Ausgabe 3 2 2 2 9 2" xfId="45534"/>
    <cellStyle name="Ausgabe 3 2 2 3" xfId="1631"/>
    <cellStyle name="Ausgabe 3 2 2 3 10" xfId="21294"/>
    <cellStyle name="Ausgabe 3 2 2 3 10 2" xfId="51481"/>
    <cellStyle name="Ausgabe 3 2 2 3 11" xfId="30813"/>
    <cellStyle name="Ausgabe 3 2 2 3 11 2" xfId="61000"/>
    <cellStyle name="Ausgabe 3 2 2 3 12" xfId="31581"/>
    <cellStyle name="Ausgabe 3 2 2 3 2" xfId="3588"/>
    <cellStyle name="Ausgabe 3 2 2 3 2 10" xfId="29958"/>
    <cellStyle name="Ausgabe 3 2 2 3 2 10 2" xfId="60145"/>
    <cellStyle name="Ausgabe 3 2 2 3 2 11" xfId="33793"/>
    <cellStyle name="Ausgabe 3 2 2 3 2 2" xfId="6952"/>
    <cellStyle name="Ausgabe 3 2 2 3 2 2 2" xfId="37146"/>
    <cellStyle name="Ausgabe 3 2 2 3 2 3" xfId="8497"/>
    <cellStyle name="Ausgabe 3 2 2 3 2 3 2" xfId="38691"/>
    <cellStyle name="Ausgabe 3 2 2 3 2 4" xfId="6020"/>
    <cellStyle name="Ausgabe 3 2 2 3 2 4 2" xfId="36216"/>
    <cellStyle name="Ausgabe 3 2 2 3 2 5" xfId="4968"/>
    <cellStyle name="Ausgabe 3 2 2 3 2 5 2" xfId="35167"/>
    <cellStyle name="Ausgabe 3 2 2 3 2 6" xfId="16823"/>
    <cellStyle name="Ausgabe 3 2 2 3 2 6 2" xfId="47017"/>
    <cellStyle name="Ausgabe 3 2 2 3 2 7" xfId="19690"/>
    <cellStyle name="Ausgabe 3 2 2 3 2 7 2" xfId="49884"/>
    <cellStyle name="Ausgabe 3 2 2 3 2 8" xfId="24097"/>
    <cellStyle name="Ausgabe 3 2 2 3 2 8 2" xfId="54284"/>
    <cellStyle name="Ausgabe 3 2 2 3 2 9" xfId="22243"/>
    <cellStyle name="Ausgabe 3 2 2 3 2 9 2" xfId="52430"/>
    <cellStyle name="Ausgabe 3 2 2 3 3" xfId="4596"/>
    <cellStyle name="Ausgabe 3 2 2 3 3 10" xfId="34795"/>
    <cellStyle name="Ausgabe 3 2 2 3 3 2" xfId="9340"/>
    <cellStyle name="Ausgabe 3 2 2 3 3 2 2" xfId="39534"/>
    <cellStyle name="Ausgabe 3 2 2 3 3 3" xfId="10386"/>
    <cellStyle name="Ausgabe 3 2 2 3 3 3 2" xfId="40580"/>
    <cellStyle name="Ausgabe 3 2 2 3 3 4" xfId="12986"/>
    <cellStyle name="Ausgabe 3 2 2 3 3 4 2" xfId="43180"/>
    <cellStyle name="Ausgabe 3 2 2 3 3 5" xfId="17663"/>
    <cellStyle name="Ausgabe 3 2 2 3 3 5 2" xfId="47857"/>
    <cellStyle name="Ausgabe 3 2 2 3 3 6" xfId="20527"/>
    <cellStyle name="Ausgabe 3 2 2 3 3 6 2" xfId="50721"/>
    <cellStyle name="Ausgabe 3 2 2 3 3 7" xfId="24939"/>
    <cellStyle name="Ausgabe 3 2 2 3 3 7 2" xfId="55126"/>
    <cellStyle name="Ausgabe 3 2 2 3 3 8" xfId="21304"/>
    <cellStyle name="Ausgabe 3 2 2 3 3 8 2" xfId="51491"/>
    <cellStyle name="Ausgabe 3 2 2 3 3 9" xfId="29964"/>
    <cellStyle name="Ausgabe 3 2 2 3 3 9 2" xfId="60151"/>
    <cellStyle name="Ausgabe 3 2 2 3 4" xfId="5357"/>
    <cellStyle name="Ausgabe 3 2 2 3 4 2" xfId="35556"/>
    <cellStyle name="Ausgabe 3 2 2 3 5" xfId="11642"/>
    <cellStyle name="Ausgabe 3 2 2 3 5 2" xfId="41836"/>
    <cellStyle name="Ausgabe 3 2 2 3 6" xfId="14688"/>
    <cellStyle name="Ausgabe 3 2 2 3 6 2" xfId="44882"/>
    <cellStyle name="Ausgabe 3 2 2 3 7" xfId="15727"/>
    <cellStyle name="Ausgabe 3 2 2 3 7 2" xfId="45921"/>
    <cellStyle name="Ausgabe 3 2 2 3 8" xfId="18608"/>
    <cellStyle name="Ausgabe 3 2 2 3 8 2" xfId="48802"/>
    <cellStyle name="Ausgabe 3 2 2 3 9" xfId="22843"/>
    <cellStyle name="Ausgabe 3 2 2 3 9 2" xfId="53030"/>
    <cellStyle name="Ausgabe 3 2 2 4" xfId="2549"/>
    <cellStyle name="Ausgabe 3 2 2 4 10" xfId="29033"/>
    <cellStyle name="Ausgabe 3 2 2 4 10 2" xfId="59220"/>
    <cellStyle name="Ausgabe 3 2 2 4 11" xfId="32754"/>
    <cellStyle name="Ausgabe 3 2 2 4 2" xfId="6197"/>
    <cellStyle name="Ausgabe 3 2 2 4 2 2" xfId="36391"/>
    <cellStyle name="Ausgabe 3 2 2 4 3" xfId="2037"/>
    <cellStyle name="Ausgabe 3 2 2 4 3 2" xfId="32257"/>
    <cellStyle name="Ausgabe 3 2 2 4 4" xfId="7555"/>
    <cellStyle name="Ausgabe 3 2 2 4 4 2" xfId="37749"/>
    <cellStyle name="Ausgabe 3 2 2 4 5" xfId="14368"/>
    <cellStyle name="Ausgabe 3 2 2 4 5 2" xfId="44562"/>
    <cellStyle name="Ausgabe 3 2 2 4 6" xfId="16187"/>
    <cellStyle name="Ausgabe 3 2 2 4 6 2" xfId="46381"/>
    <cellStyle name="Ausgabe 3 2 2 4 7" xfId="19056"/>
    <cellStyle name="Ausgabe 3 2 2 4 7 2" xfId="49250"/>
    <cellStyle name="Ausgabe 3 2 2 4 8" xfId="23339"/>
    <cellStyle name="Ausgabe 3 2 2 4 8 2" xfId="53526"/>
    <cellStyle name="Ausgabe 3 2 2 4 9" xfId="26025"/>
    <cellStyle name="Ausgabe 3 2 2 4 9 2" xfId="56212"/>
    <cellStyle name="Ausgabe 3 2 2 5" xfId="2495"/>
    <cellStyle name="Ausgabe 3 2 2 5 10" xfId="25751"/>
    <cellStyle name="Ausgabe 3 2 2 5 10 2" xfId="55938"/>
    <cellStyle name="Ausgabe 3 2 2 5 11" xfId="32700"/>
    <cellStyle name="Ausgabe 3 2 2 5 2" xfId="6178"/>
    <cellStyle name="Ausgabe 3 2 2 5 2 2" xfId="36372"/>
    <cellStyle name="Ausgabe 3 2 2 5 3" xfId="4165"/>
    <cellStyle name="Ausgabe 3 2 2 5 3 2" xfId="34364"/>
    <cellStyle name="Ausgabe 3 2 2 5 4" xfId="10121"/>
    <cellStyle name="Ausgabe 3 2 2 5 4 2" xfId="40315"/>
    <cellStyle name="Ausgabe 3 2 2 5 5" xfId="14988"/>
    <cellStyle name="Ausgabe 3 2 2 5 5 2" xfId="45182"/>
    <cellStyle name="Ausgabe 3 2 2 5 6" xfId="16168"/>
    <cellStyle name="Ausgabe 3 2 2 5 6 2" xfId="46362"/>
    <cellStyle name="Ausgabe 3 2 2 5 7" xfId="19037"/>
    <cellStyle name="Ausgabe 3 2 2 5 7 2" xfId="49231"/>
    <cellStyle name="Ausgabe 3 2 2 5 8" xfId="23320"/>
    <cellStyle name="Ausgabe 3 2 2 5 8 2" xfId="53507"/>
    <cellStyle name="Ausgabe 3 2 2 5 9" xfId="26680"/>
    <cellStyle name="Ausgabe 3 2 2 5 9 2" xfId="56867"/>
    <cellStyle name="Ausgabe 3 2 2 6" xfId="5014"/>
    <cellStyle name="Ausgabe 3 2 2 6 2" xfId="35213"/>
    <cellStyle name="Ausgabe 3 2 2 7" xfId="11267"/>
    <cellStyle name="Ausgabe 3 2 2 7 2" xfId="41461"/>
    <cellStyle name="Ausgabe 3 2 2 8" xfId="13225"/>
    <cellStyle name="Ausgabe 3 2 2 8 2" xfId="43419"/>
    <cellStyle name="Ausgabe 3 2 2 9" xfId="9788"/>
    <cellStyle name="Ausgabe 3 2 2 9 2" xfId="39982"/>
    <cellStyle name="Ausgabe 3 2 3" xfId="1229"/>
    <cellStyle name="Ausgabe 3 2 3 10" xfId="18224"/>
    <cellStyle name="Ausgabe 3 2 3 10 2" xfId="48418"/>
    <cellStyle name="Ausgabe 3 2 3 11" xfId="22442"/>
    <cellStyle name="Ausgabe 3 2 3 11 2" xfId="52629"/>
    <cellStyle name="Ausgabe 3 2 3 12" xfId="22362"/>
    <cellStyle name="Ausgabe 3 2 3 12 2" xfId="52549"/>
    <cellStyle name="Ausgabe 3 2 3 13" xfId="29787"/>
    <cellStyle name="Ausgabe 3 2 3 13 2" xfId="59974"/>
    <cellStyle name="Ausgabe 3 2 3 14" xfId="31197"/>
    <cellStyle name="Ausgabe 3 2 3 2" xfId="1698"/>
    <cellStyle name="Ausgabe 3 2 3 2 10" xfId="26450"/>
    <cellStyle name="Ausgabe 3 2 3 2 10 2" xfId="56637"/>
    <cellStyle name="Ausgabe 3 2 3 2 11" xfId="28887"/>
    <cellStyle name="Ausgabe 3 2 3 2 11 2" xfId="59074"/>
    <cellStyle name="Ausgabe 3 2 3 2 12" xfId="31648"/>
    <cellStyle name="Ausgabe 3 2 3 2 2" xfId="3655"/>
    <cellStyle name="Ausgabe 3 2 3 2 2 10" xfId="30288"/>
    <cellStyle name="Ausgabe 3 2 3 2 2 10 2" xfId="60475"/>
    <cellStyle name="Ausgabe 3 2 3 2 2 11" xfId="33860"/>
    <cellStyle name="Ausgabe 3 2 3 2 2 2" xfId="7019"/>
    <cellStyle name="Ausgabe 3 2 3 2 2 2 2" xfId="37213"/>
    <cellStyle name="Ausgabe 3 2 3 2 2 3" xfId="8564"/>
    <cellStyle name="Ausgabe 3 2 3 2 2 3 2" xfId="38758"/>
    <cellStyle name="Ausgabe 3 2 3 2 2 4" xfId="12242"/>
    <cellStyle name="Ausgabe 3 2 3 2 2 4 2" xfId="42436"/>
    <cellStyle name="Ausgabe 3 2 3 2 2 5" xfId="9796"/>
    <cellStyle name="Ausgabe 3 2 3 2 2 5 2" xfId="39990"/>
    <cellStyle name="Ausgabe 3 2 3 2 2 6" xfId="16890"/>
    <cellStyle name="Ausgabe 3 2 3 2 2 6 2" xfId="47084"/>
    <cellStyle name="Ausgabe 3 2 3 2 2 7" xfId="19757"/>
    <cellStyle name="Ausgabe 3 2 3 2 2 7 2" xfId="49951"/>
    <cellStyle name="Ausgabe 3 2 3 2 2 8" xfId="24164"/>
    <cellStyle name="Ausgabe 3 2 3 2 2 8 2" xfId="54351"/>
    <cellStyle name="Ausgabe 3 2 3 2 2 9" xfId="27074"/>
    <cellStyle name="Ausgabe 3 2 3 2 2 9 2" xfId="57261"/>
    <cellStyle name="Ausgabe 3 2 3 2 3" xfId="4663"/>
    <cellStyle name="Ausgabe 3 2 3 2 3 10" xfId="34862"/>
    <cellStyle name="Ausgabe 3 2 3 2 3 2" xfId="9407"/>
    <cellStyle name="Ausgabe 3 2 3 2 3 2 2" xfId="39601"/>
    <cellStyle name="Ausgabe 3 2 3 2 3 3" xfId="10409"/>
    <cellStyle name="Ausgabe 3 2 3 2 3 3 2" xfId="40603"/>
    <cellStyle name="Ausgabe 3 2 3 2 3 4" xfId="13157"/>
    <cellStyle name="Ausgabe 3 2 3 2 3 4 2" xfId="43351"/>
    <cellStyle name="Ausgabe 3 2 3 2 3 5" xfId="17730"/>
    <cellStyle name="Ausgabe 3 2 3 2 3 5 2" xfId="47924"/>
    <cellStyle name="Ausgabe 3 2 3 2 3 6" xfId="20594"/>
    <cellStyle name="Ausgabe 3 2 3 2 3 6 2" xfId="50788"/>
    <cellStyle name="Ausgabe 3 2 3 2 3 7" xfId="25006"/>
    <cellStyle name="Ausgabe 3 2 3 2 3 7 2" xfId="55193"/>
    <cellStyle name="Ausgabe 3 2 3 2 3 8" xfId="21289"/>
    <cellStyle name="Ausgabe 3 2 3 2 3 8 2" xfId="51476"/>
    <cellStyle name="Ausgabe 3 2 3 2 3 9" xfId="28779"/>
    <cellStyle name="Ausgabe 3 2 3 2 3 9 2" xfId="58966"/>
    <cellStyle name="Ausgabe 3 2 3 2 4" xfId="5468"/>
    <cellStyle name="Ausgabe 3 2 3 2 4 2" xfId="35664"/>
    <cellStyle name="Ausgabe 3 2 3 2 5" xfId="7803"/>
    <cellStyle name="Ausgabe 3 2 3 2 5 2" xfId="37997"/>
    <cellStyle name="Ausgabe 3 2 3 2 6" xfId="3039"/>
    <cellStyle name="Ausgabe 3 2 3 2 6 2" xfId="33244"/>
    <cellStyle name="Ausgabe 3 2 3 2 7" xfId="15794"/>
    <cellStyle name="Ausgabe 3 2 3 2 7 2" xfId="45988"/>
    <cellStyle name="Ausgabe 3 2 3 2 8" xfId="18675"/>
    <cellStyle name="Ausgabe 3 2 3 2 8 2" xfId="48869"/>
    <cellStyle name="Ausgabe 3 2 3 2 9" xfId="22910"/>
    <cellStyle name="Ausgabe 3 2 3 2 9 2" xfId="53097"/>
    <cellStyle name="Ausgabe 3 2 3 3" xfId="1857"/>
    <cellStyle name="Ausgabe 3 2 3 3 10" xfId="25867"/>
    <cellStyle name="Ausgabe 3 2 3 3 10 2" xfId="56054"/>
    <cellStyle name="Ausgabe 3 2 3 3 11" xfId="29470"/>
    <cellStyle name="Ausgabe 3 2 3 3 11 2" xfId="59657"/>
    <cellStyle name="Ausgabe 3 2 3 3 12" xfId="31807"/>
    <cellStyle name="Ausgabe 3 2 3 3 2" xfId="3814"/>
    <cellStyle name="Ausgabe 3 2 3 3 2 10" xfId="21593"/>
    <cellStyle name="Ausgabe 3 2 3 3 2 10 2" xfId="51780"/>
    <cellStyle name="Ausgabe 3 2 3 3 2 11" xfId="34019"/>
    <cellStyle name="Ausgabe 3 2 3 3 2 2" xfId="7178"/>
    <cellStyle name="Ausgabe 3 2 3 3 2 2 2" xfId="37372"/>
    <cellStyle name="Ausgabe 3 2 3 3 2 3" xfId="8723"/>
    <cellStyle name="Ausgabe 3 2 3 3 2 3 2" xfId="38917"/>
    <cellStyle name="Ausgabe 3 2 3 3 2 4" xfId="10284"/>
    <cellStyle name="Ausgabe 3 2 3 3 2 4 2" xfId="40478"/>
    <cellStyle name="Ausgabe 3 2 3 3 2 5" xfId="13474"/>
    <cellStyle name="Ausgabe 3 2 3 3 2 5 2" xfId="43668"/>
    <cellStyle name="Ausgabe 3 2 3 3 2 6" xfId="17049"/>
    <cellStyle name="Ausgabe 3 2 3 3 2 6 2" xfId="47243"/>
    <cellStyle name="Ausgabe 3 2 3 3 2 7" xfId="19916"/>
    <cellStyle name="Ausgabe 3 2 3 3 2 7 2" xfId="50110"/>
    <cellStyle name="Ausgabe 3 2 3 3 2 8" xfId="24323"/>
    <cellStyle name="Ausgabe 3 2 3 3 2 8 2" xfId="54510"/>
    <cellStyle name="Ausgabe 3 2 3 3 2 9" xfId="27744"/>
    <cellStyle name="Ausgabe 3 2 3 3 2 9 2" xfId="57931"/>
    <cellStyle name="Ausgabe 3 2 3 3 3" xfId="4822"/>
    <cellStyle name="Ausgabe 3 2 3 3 3 10" xfId="35021"/>
    <cellStyle name="Ausgabe 3 2 3 3 3 2" xfId="9566"/>
    <cellStyle name="Ausgabe 3 2 3 3 3 2 2" xfId="39760"/>
    <cellStyle name="Ausgabe 3 2 3 3 3 3" xfId="7710"/>
    <cellStyle name="Ausgabe 3 2 3 3 3 3 2" xfId="37904"/>
    <cellStyle name="Ausgabe 3 2 3 3 3 4" xfId="12451"/>
    <cellStyle name="Ausgabe 3 2 3 3 3 4 2" xfId="42645"/>
    <cellStyle name="Ausgabe 3 2 3 3 3 5" xfId="17889"/>
    <cellStyle name="Ausgabe 3 2 3 3 3 5 2" xfId="48083"/>
    <cellStyle name="Ausgabe 3 2 3 3 3 6" xfId="20753"/>
    <cellStyle name="Ausgabe 3 2 3 3 3 6 2" xfId="50947"/>
    <cellStyle name="Ausgabe 3 2 3 3 3 7" xfId="25165"/>
    <cellStyle name="Ausgabe 3 2 3 3 3 7 2" xfId="55352"/>
    <cellStyle name="Ausgabe 3 2 3 3 3 8" xfId="28602"/>
    <cellStyle name="Ausgabe 3 2 3 3 3 8 2" xfId="58789"/>
    <cellStyle name="Ausgabe 3 2 3 3 3 9" xfId="28958"/>
    <cellStyle name="Ausgabe 3 2 3 3 3 9 2" xfId="59145"/>
    <cellStyle name="Ausgabe 3 2 3 3 4" xfId="4163"/>
    <cellStyle name="Ausgabe 3 2 3 3 4 2" xfId="34362"/>
    <cellStyle name="Ausgabe 3 2 3 3 5" xfId="3077"/>
    <cellStyle name="Ausgabe 3 2 3 3 5 2" xfId="33282"/>
    <cellStyle name="Ausgabe 3 2 3 3 6" xfId="14030"/>
    <cellStyle name="Ausgabe 3 2 3 3 6 2" xfId="44224"/>
    <cellStyle name="Ausgabe 3 2 3 3 7" xfId="15953"/>
    <cellStyle name="Ausgabe 3 2 3 3 7 2" xfId="46147"/>
    <cellStyle name="Ausgabe 3 2 3 3 8" xfId="18834"/>
    <cellStyle name="Ausgabe 3 2 3 3 8 2" xfId="49028"/>
    <cellStyle name="Ausgabe 3 2 3 3 9" xfId="23069"/>
    <cellStyle name="Ausgabe 3 2 3 3 9 2" xfId="53256"/>
    <cellStyle name="Ausgabe 3 2 3 4" xfId="3189"/>
    <cellStyle name="Ausgabe 3 2 3 4 10" xfId="30198"/>
    <cellStyle name="Ausgabe 3 2 3 4 10 2" xfId="60385"/>
    <cellStyle name="Ausgabe 3 2 3 4 11" xfId="33394"/>
    <cellStyle name="Ausgabe 3 2 3 4 2" xfId="6564"/>
    <cellStyle name="Ausgabe 3 2 3 4 2 2" xfId="36758"/>
    <cellStyle name="Ausgabe 3 2 3 4 3" xfId="2382"/>
    <cellStyle name="Ausgabe 3 2 3 4 3 2" xfId="32587"/>
    <cellStyle name="Ausgabe 3 2 3 4 4" xfId="2325"/>
    <cellStyle name="Ausgabe 3 2 3 4 4 2" xfId="32532"/>
    <cellStyle name="Ausgabe 3 2 3 4 5" xfId="14280"/>
    <cellStyle name="Ausgabe 3 2 3 4 5 2" xfId="44474"/>
    <cellStyle name="Ausgabe 3 2 3 4 6" xfId="16439"/>
    <cellStyle name="Ausgabe 3 2 3 4 6 2" xfId="46633"/>
    <cellStyle name="Ausgabe 3 2 3 4 7" xfId="19306"/>
    <cellStyle name="Ausgabe 3 2 3 4 7 2" xfId="49500"/>
    <cellStyle name="Ausgabe 3 2 3 4 8" xfId="23709"/>
    <cellStyle name="Ausgabe 3 2 3 4 8 2" xfId="53896"/>
    <cellStyle name="Ausgabe 3 2 3 4 9" xfId="26431"/>
    <cellStyle name="Ausgabe 3 2 3 4 9 2" xfId="56618"/>
    <cellStyle name="Ausgabe 3 2 3 5" xfId="4197"/>
    <cellStyle name="Ausgabe 3 2 3 5 10" xfId="29505"/>
    <cellStyle name="Ausgabe 3 2 3 5 10 2" xfId="59692"/>
    <cellStyle name="Ausgabe 3 2 3 5 11" xfId="34396"/>
    <cellStyle name="Ausgabe 3 2 3 5 2" xfId="7411"/>
    <cellStyle name="Ausgabe 3 2 3 5 2 2" xfId="37605"/>
    <cellStyle name="Ausgabe 3 2 3 5 3" xfId="8956"/>
    <cellStyle name="Ausgabe 3 2 3 5 3 2" xfId="39150"/>
    <cellStyle name="Ausgabe 3 2 3 5 4" xfId="5179"/>
    <cellStyle name="Ausgabe 3 2 3 5 4 2" xfId="35378"/>
    <cellStyle name="Ausgabe 3 2 3 5 5" xfId="15171"/>
    <cellStyle name="Ausgabe 3 2 3 5 5 2" xfId="45365"/>
    <cellStyle name="Ausgabe 3 2 3 5 6" xfId="17279"/>
    <cellStyle name="Ausgabe 3 2 3 5 6 2" xfId="47473"/>
    <cellStyle name="Ausgabe 3 2 3 5 7" xfId="20143"/>
    <cellStyle name="Ausgabe 3 2 3 5 7 2" xfId="50337"/>
    <cellStyle name="Ausgabe 3 2 3 5 8" xfId="24555"/>
    <cellStyle name="Ausgabe 3 2 3 5 8 2" xfId="54742"/>
    <cellStyle name="Ausgabe 3 2 3 5 9" xfId="23248"/>
    <cellStyle name="Ausgabe 3 2 3 5 9 2" xfId="53435"/>
    <cellStyle name="Ausgabe 3 2 3 6" xfId="5399"/>
    <cellStyle name="Ausgabe 3 2 3 6 2" xfId="35598"/>
    <cellStyle name="Ausgabe 3 2 3 7" xfId="11764"/>
    <cellStyle name="Ausgabe 3 2 3 7 2" xfId="41958"/>
    <cellStyle name="Ausgabe 3 2 3 8" xfId="15041"/>
    <cellStyle name="Ausgabe 3 2 3 8 2" xfId="45235"/>
    <cellStyle name="Ausgabe 3 2 3 9" xfId="15339"/>
    <cellStyle name="Ausgabe 3 2 3 9 2" xfId="45533"/>
    <cellStyle name="Ausgabe 3 2 4" xfId="1632"/>
    <cellStyle name="Ausgabe 3 2 4 10" xfId="26810"/>
    <cellStyle name="Ausgabe 3 2 4 10 2" xfId="56997"/>
    <cellStyle name="Ausgabe 3 2 4 11" xfId="28056"/>
    <cellStyle name="Ausgabe 3 2 4 11 2" xfId="58243"/>
    <cellStyle name="Ausgabe 3 2 4 12" xfId="31582"/>
    <cellStyle name="Ausgabe 3 2 4 2" xfId="3589"/>
    <cellStyle name="Ausgabe 3 2 4 2 10" xfId="21363"/>
    <cellStyle name="Ausgabe 3 2 4 2 10 2" xfId="51550"/>
    <cellStyle name="Ausgabe 3 2 4 2 11" xfId="33794"/>
    <cellStyle name="Ausgabe 3 2 4 2 2" xfId="6953"/>
    <cellStyle name="Ausgabe 3 2 4 2 2 2" xfId="37147"/>
    <cellStyle name="Ausgabe 3 2 4 2 3" xfId="8498"/>
    <cellStyle name="Ausgabe 3 2 4 2 3 2" xfId="38692"/>
    <cellStyle name="Ausgabe 3 2 4 2 4" xfId="12514"/>
    <cellStyle name="Ausgabe 3 2 4 2 4 2" xfId="42708"/>
    <cellStyle name="Ausgabe 3 2 4 2 5" xfId="13817"/>
    <cellStyle name="Ausgabe 3 2 4 2 5 2" xfId="44011"/>
    <cellStyle name="Ausgabe 3 2 4 2 6" xfId="16824"/>
    <cellStyle name="Ausgabe 3 2 4 2 6 2" xfId="47018"/>
    <cellStyle name="Ausgabe 3 2 4 2 7" xfId="19691"/>
    <cellStyle name="Ausgabe 3 2 4 2 7 2" xfId="49885"/>
    <cellStyle name="Ausgabe 3 2 4 2 8" xfId="24098"/>
    <cellStyle name="Ausgabe 3 2 4 2 8 2" xfId="54285"/>
    <cellStyle name="Ausgabe 3 2 4 2 9" xfId="25393"/>
    <cellStyle name="Ausgabe 3 2 4 2 9 2" xfId="55580"/>
    <cellStyle name="Ausgabe 3 2 4 3" xfId="4597"/>
    <cellStyle name="Ausgabe 3 2 4 3 10" xfId="34796"/>
    <cellStyle name="Ausgabe 3 2 4 3 2" xfId="9341"/>
    <cellStyle name="Ausgabe 3 2 4 3 2 2" xfId="39535"/>
    <cellStyle name="Ausgabe 3 2 4 3 3" xfId="4087"/>
    <cellStyle name="Ausgabe 3 2 4 3 3 2" xfId="34286"/>
    <cellStyle name="Ausgabe 3 2 4 3 4" xfId="15327"/>
    <cellStyle name="Ausgabe 3 2 4 3 4 2" xfId="45521"/>
    <cellStyle name="Ausgabe 3 2 4 3 5" xfId="17664"/>
    <cellStyle name="Ausgabe 3 2 4 3 5 2" xfId="47858"/>
    <cellStyle name="Ausgabe 3 2 4 3 6" xfId="20528"/>
    <cellStyle name="Ausgabe 3 2 4 3 6 2" xfId="50722"/>
    <cellStyle name="Ausgabe 3 2 4 3 7" xfId="24940"/>
    <cellStyle name="Ausgabe 3 2 4 3 7 2" xfId="55127"/>
    <cellStyle name="Ausgabe 3 2 4 3 8" xfId="26993"/>
    <cellStyle name="Ausgabe 3 2 4 3 8 2" xfId="57180"/>
    <cellStyle name="Ausgabe 3 2 4 3 9" xfId="27668"/>
    <cellStyle name="Ausgabe 3 2 4 3 9 2" xfId="57855"/>
    <cellStyle name="Ausgabe 3 2 4 4" xfId="4150"/>
    <cellStyle name="Ausgabe 3 2 4 4 2" xfId="34349"/>
    <cellStyle name="Ausgabe 3 2 4 5" xfId="12090"/>
    <cellStyle name="Ausgabe 3 2 4 5 2" xfId="42284"/>
    <cellStyle name="Ausgabe 3 2 4 6" xfId="14836"/>
    <cellStyle name="Ausgabe 3 2 4 6 2" xfId="45030"/>
    <cellStyle name="Ausgabe 3 2 4 7" xfId="15728"/>
    <cellStyle name="Ausgabe 3 2 4 7 2" xfId="45922"/>
    <cellStyle name="Ausgabe 3 2 4 8" xfId="18609"/>
    <cellStyle name="Ausgabe 3 2 4 8 2" xfId="48803"/>
    <cellStyle name="Ausgabe 3 2 4 9" xfId="22844"/>
    <cellStyle name="Ausgabe 3 2 4 9 2" xfId="53031"/>
    <cellStyle name="Ausgabe 3 2 5" xfId="2548"/>
    <cellStyle name="Ausgabe 3 2 5 10" xfId="29356"/>
    <cellStyle name="Ausgabe 3 2 5 10 2" xfId="59543"/>
    <cellStyle name="Ausgabe 3 2 5 11" xfId="32753"/>
    <cellStyle name="Ausgabe 3 2 5 2" xfId="6196"/>
    <cellStyle name="Ausgabe 3 2 5 2 2" xfId="36390"/>
    <cellStyle name="Ausgabe 3 2 5 3" xfId="2558"/>
    <cellStyle name="Ausgabe 3 2 5 3 2" xfId="32763"/>
    <cellStyle name="Ausgabe 3 2 5 4" xfId="10223"/>
    <cellStyle name="Ausgabe 3 2 5 4 2" xfId="40417"/>
    <cellStyle name="Ausgabe 3 2 5 5" xfId="14375"/>
    <cellStyle name="Ausgabe 3 2 5 5 2" xfId="44569"/>
    <cellStyle name="Ausgabe 3 2 5 6" xfId="16186"/>
    <cellStyle name="Ausgabe 3 2 5 6 2" xfId="46380"/>
    <cellStyle name="Ausgabe 3 2 5 7" xfId="19055"/>
    <cellStyle name="Ausgabe 3 2 5 7 2" xfId="49249"/>
    <cellStyle name="Ausgabe 3 2 5 8" xfId="23338"/>
    <cellStyle name="Ausgabe 3 2 5 8 2" xfId="53525"/>
    <cellStyle name="Ausgabe 3 2 5 9" xfId="28092"/>
    <cellStyle name="Ausgabe 3 2 5 9 2" xfId="58279"/>
    <cellStyle name="Ausgabe 3 2 6" xfId="2496"/>
    <cellStyle name="Ausgabe 3 2 6 10" xfId="21669"/>
    <cellStyle name="Ausgabe 3 2 6 10 2" xfId="51856"/>
    <cellStyle name="Ausgabe 3 2 6 11" xfId="32701"/>
    <cellStyle name="Ausgabe 3 2 6 2" xfId="6179"/>
    <cellStyle name="Ausgabe 3 2 6 2 2" xfId="36373"/>
    <cellStyle name="Ausgabe 3 2 6 3" xfId="2005"/>
    <cellStyle name="Ausgabe 3 2 6 3 2" xfId="32227"/>
    <cellStyle name="Ausgabe 3 2 6 4" xfId="10426"/>
    <cellStyle name="Ausgabe 3 2 6 4 2" xfId="40620"/>
    <cellStyle name="Ausgabe 3 2 6 5" xfId="15247"/>
    <cellStyle name="Ausgabe 3 2 6 5 2" xfId="45441"/>
    <cellStyle name="Ausgabe 3 2 6 6" xfId="16169"/>
    <cellStyle name="Ausgabe 3 2 6 6 2" xfId="46363"/>
    <cellStyle name="Ausgabe 3 2 6 7" xfId="19038"/>
    <cellStyle name="Ausgabe 3 2 6 7 2" xfId="49232"/>
    <cellStyle name="Ausgabe 3 2 6 8" xfId="23321"/>
    <cellStyle name="Ausgabe 3 2 6 8 2" xfId="53508"/>
    <cellStyle name="Ausgabe 3 2 6 9" xfId="27506"/>
    <cellStyle name="Ausgabe 3 2 6 9 2" xfId="57693"/>
    <cellStyle name="Ausgabe 3 2 7" xfId="2209"/>
    <cellStyle name="Ausgabe 3 2 7 2" xfId="32419"/>
    <cellStyle name="Ausgabe 3 2 8" xfId="5247"/>
    <cellStyle name="Ausgabe 3 2 8 2" xfId="35446"/>
    <cellStyle name="Ausgabe 3 2 9" xfId="13012"/>
    <cellStyle name="Ausgabe 3 2 9 2" xfId="43206"/>
    <cellStyle name="Ausgabe 3 3" xfId="544"/>
    <cellStyle name="Ausgabe 3 3 10" xfId="11286"/>
    <cellStyle name="Ausgabe 3 3 10 2" xfId="41480"/>
    <cellStyle name="Ausgabe 3 3 11" xfId="15287"/>
    <cellStyle name="Ausgabe 3 3 11 2" xfId="45481"/>
    <cellStyle name="Ausgabe 3 3 12" xfId="21787"/>
    <cellStyle name="Ausgabe 3 3 12 2" xfId="51974"/>
    <cellStyle name="Ausgabe 3 3 13" xfId="27780"/>
    <cellStyle name="Ausgabe 3 3 13 2" xfId="57967"/>
    <cellStyle name="Ausgabe 3 3 14" xfId="29970"/>
    <cellStyle name="Ausgabe 3 3 14 2" xfId="60157"/>
    <cellStyle name="Ausgabe 3 3 15" xfId="30986"/>
    <cellStyle name="Ausgabe 3 3 2" xfId="545"/>
    <cellStyle name="Ausgabe 3 3 2 10" xfId="5897"/>
    <cellStyle name="Ausgabe 3 3 2 10 2" xfId="36093"/>
    <cellStyle name="Ausgabe 3 3 2 11" xfId="21788"/>
    <cellStyle name="Ausgabe 3 3 2 11 2" xfId="51975"/>
    <cellStyle name="Ausgabe 3 3 2 12" xfId="25651"/>
    <cellStyle name="Ausgabe 3 3 2 12 2" xfId="55838"/>
    <cellStyle name="Ausgabe 3 3 2 13" xfId="30173"/>
    <cellStyle name="Ausgabe 3 3 2 13 2" xfId="60360"/>
    <cellStyle name="Ausgabe 3 3 2 14" xfId="30987"/>
    <cellStyle name="Ausgabe 3 3 2 2" xfId="1232"/>
    <cellStyle name="Ausgabe 3 3 2 2 10" xfId="18227"/>
    <cellStyle name="Ausgabe 3 3 2 2 10 2" xfId="48421"/>
    <cellStyle name="Ausgabe 3 3 2 2 11" xfId="22445"/>
    <cellStyle name="Ausgabe 3 3 2 2 11 2" xfId="52632"/>
    <cellStyle name="Ausgabe 3 3 2 2 12" xfId="28213"/>
    <cellStyle name="Ausgabe 3 3 2 2 12 2" xfId="58400"/>
    <cellStyle name="Ausgabe 3 3 2 2 13" xfId="29048"/>
    <cellStyle name="Ausgabe 3 3 2 2 13 2" xfId="59235"/>
    <cellStyle name="Ausgabe 3 3 2 2 14" xfId="31200"/>
    <cellStyle name="Ausgabe 3 3 2 2 2" xfId="1701"/>
    <cellStyle name="Ausgabe 3 3 2 2 2 10" xfId="28139"/>
    <cellStyle name="Ausgabe 3 3 2 2 2 10 2" xfId="58326"/>
    <cellStyle name="Ausgabe 3 3 2 2 2 11" xfId="27443"/>
    <cellStyle name="Ausgabe 3 3 2 2 2 11 2" xfId="57630"/>
    <cellStyle name="Ausgabe 3 3 2 2 2 12" xfId="31651"/>
    <cellStyle name="Ausgabe 3 3 2 2 2 2" xfId="3658"/>
    <cellStyle name="Ausgabe 3 3 2 2 2 2 10" xfId="30488"/>
    <cellStyle name="Ausgabe 3 3 2 2 2 2 10 2" xfId="60675"/>
    <cellStyle name="Ausgabe 3 3 2 2 2 2 11" xfId="33863"/>
    <cellStyle name="Ausgabe 3 3 2 2 2 2 2" xfId="7022"/>
    <cellStyle name="Ausgabe 3 3 2 2 2 2 2 2" xfId="37216"/>
    <cellStyle name="Ausgabe 3 3 2 2 2 2 3" xfId="8567"/>
    <cellStyle name="Ausgabe 3 3 2 2 2 2 3 2" xfId="38761"/>
    <cellStyle name="Ausgabe 3 3 2 2 2 2 4" xfId="11988"/>
    <cellStyle name="Ausgabe 3 3 2 2 2 2 4 2" xfId="42182"/>
    <cellStyle name="Ausgabe 3 3 2 2 2 2 5" xfId="12864"/>
    <cellStyle name="Ausgabe 3 3 2 2 2 2 5 2" xfId="43058"/>
    <cellStyle name="Ausgabe 3 3 2 2 2 2 6" xfId="16893"/>
    <cellStyle name="Ausgabe 3 3 2 2 2 2 6 2" xfId="47087"/>
    <cellStyle name="Ausgabe 3 3 2 2 2 2 7" xfId="19760"/>
    <cellStyle name="Ausgabe 3 3 2 2 2 2 7 2" xfId="49954"/>
    <cellStyle name="Ausgabe 3 3 2 2 2 2 8" xfId="24167"/>
    <cellStyle name="Ausgabe 3 3 2 2 2 2 8 2" xfId="54354"/>
    <cellStyle name="Ausgabe 3 3 2 2 2 2 9" xfId="28326"/>
    <cellStyle name="Ausgabe 3 3 2 2 2 2 9 2" xfId="58513"/>
    <cellStyle name="Ausgabe 3 3 2 2 2 3" xfId="4666"/>
    <cellStyle name="Ausgabe 3 3 2 2 2 3 10" xfId="34865"/>
    <cellStyle name="Ausgabe 3 3 2 2 2 3 2" xfId="9410"/>
    <cellStyle name="Ausgabe 3 3 2 2 2 3 2 2" xfId="39604"/>
    <cellStyle name="Ausgabe 3 3 2 2 2 3 3" xfId="11665"/>
    <cellStyle name="Ausgabe 3 3 2 2 2 3 3 2" xfId="41859"/>
    <cellStyle name="Ausgabe 3 3 2 2 2 3 4" xfId="14837"/>
    <cellStyle name="Ausgabe 3 3 2 2 2 3 4 2" xfId="45031"/>
    <cellStyle name="Ausgabe 3 3 2 2 2 3 5" xfId="17733"/>
    <cellStyle name="Ausgabe 3 3 2 2 2 3 5 2" xfId="47927"/>
    <cellStyle name="Ausgabe 3 3 2 2 2 3 6" xfId="20597"/>
    <cellStyle name="Ausgabe 3 3 2 2 2 3 6 2" xfId="50791"/>
    <cellStyle name="Ausgabe 3 3 2 2 2 3 7" xfId="25009"/>
    <cellStyle name="Ausgabe 3 3 2 2 2 3 7 2" xfId="55196"/>
    <cellStyle name="Ausgabe 3 3 2 2 2 3 8" xfId="22303"/>
    <cellStyle name="Ausgabe 3 3 2 2 2 3 8 2" xfId="52490"/>
    <cellStyle name="Ausgabe 3 3 2 2 2 3 9" xfId="30569"/>
    <cellStyle name="Ausgabe 3 3 2 2 2 3 9 2" xfId="60756"/>
    <cellStyle name="Ausgabe 3 3 2 2 2 4" xfId="7900"/>
    <cellStyle name="Ausgabe 3 3 2 2 2 4 2" xfId="38094"/>
    <cellStyle name="Ausgabe 3 3 2 2 2 5" xfId="6043"/>
    <cellStyle name="Ausgabe 3 3 2 2 2 5 2" xfId="36239"/>
    <cellStyle name="Ausgabe 3 3 2 2 2 6" xfId="15097"/>
    <cellStyle name="Ausgabe 3 3 2 2 2 6 2" xfId="45291"/>
    <cellStyle name="Ausgabe 3 3 2 2 2 7" xfId="15797"/>
    <cellStyle name="Ausgabe 3 3 2 2 2 7 2" xfId="45991"/>
    <cellStyle name="Ausgabe 3 3 2 2 2 8" xfId="18678"/>
    <cellStyle name="Ausgabe 3 3 2 2 2 8 2" xfId="48872"/>
    <cellStyle name="Ausgabe 3 3 2 2 2 9" xfId="22913"/>
    <cellStyle name="Ausgabe 3 3 2 2 2 9 2" xfId="53100"/>
    <cellStyle name="Ausgabe 3 3 2 2 3" xfId="1860"/>
    <cellStyle name="Ausgabe 3 3 2 2 3 10" xfId="27929"/>
    <cellStyle name="Ausgabe 3 3 2 2 3 10 2" xfId="58116"/>
    <cellStyle name="Ausgabe 3 3 2 2 3 11" xfId="28323"/>
    <cellStyle name="Ausgabe 3 3 2 2 3 11 2" xfId="58510"/>
    <cellStyle name="Ausgabe 3 3 2 2 3 12" xfId="31810"/>
    <cellStyle name="Ausgabe 3 3 2 2 3 2" xfId="3817"/>
    <cellStyle name="Ausgabe 3 3 2 2 3 2 10" xfId="28980"/>
    <cellStyle name="Ausgabe 3 3 2 2 3 2 10 2" xfId="59167"/>
    <cellStyle name="Ausgabe 3 3 2 2 3 2 11" xfId="34022"/>
    <cellStyle name="Ausgabe 3 3 2 2 3 2 2" xfId="7181"/>
    <cellStyle name="Ausgabe 3 3 2 2 3 2 2 2" xfId="37375"/>
    <cellStyle name="Ausgabe 3 3 2 2 3 2 3" xfId="8726"/>
    <cellStyle name="Ausgabe 3 3 2 2 3 2 3 2" xfId="38920"/>
    <cellStyle name="Ausgabe 3 3 2 2 3 2 4" xfId="5712"/>
    <cellStyle name="Ausgabe 3 3 2 2 3 2 4 2" xfId="35908"/>
    <cellStyle name="Ausgabe 3 3 2 2 3 2 5" xfId="14833"/>
    <cellStyle name="Ausgabe 3 3 2 2 3 2 5 2" xfId="45027"/>
    <cellStyle name="Ausgabe 3 3 2 2 3 2 6" xfId="17052"/>
    <cellStyle name="Ausgabe 3 3 2 2 3 2 6 2" xfId="47246"/>
    <cellStyle name="Ausgabe 3 3 2 2 3 2 7" xfId="19919"/>
    <cellStyle name="Ausgabe 3 3 2 2 3 2 7 2" xfId="50113"/>
    <cellStyle name="Ausgabe 3 3 2 2 3 2 8" xfId="24326"/>
    <cellStyle name="Ausgabe 3 3 2 2 3 2 8 2" xfId="54513"/>
    <cellStyle name="Ausgabe 3 3 2 2 3 2 9" xfId="26385"/>
    <cellStyle name="Ausgabe 3 3 2 2 3 2 9 2" xfId="56572"/>
    <cellStyle name="Ausgabe 3 3 2 2 3 3" xfId="4825"/>
    <cellStyle name="Ausgabe 3 3 2 2 3 3 10" xfId="35024"/>
    <cellStyle name="Ausgabe 3 3 2 2 3 3 2" xfId="9569"/>
    <cellStyle name="Ausgabe 3 3 2 2 3 3 2 2" xfId="39763"/>
    <cellStyle name="Ausgabe 3 3 2 2 3 3 3" xfId="9798"/>
    <cellStyle name="Ausgabe 3 3 2 2 3 3 3 2" xfId="39992"/>
    <cellStyle name="Ausgabe 3 3 2 2 3 3 4" xfId="13582"/>
    <cellStyle name="Ausgabe 3 3 2 2 3 3 4 2" xfId="43776"/>
    <cellStyle name="Ausgabe 3 3 2 2 3 3 5" xfId="17892"/>
    <cellStyle name="Ausgabe 3 3 2 2 3 3 5 2" xfId="48086"/>
    <cellStyle name="Ausgabe 3 3 2 2 3 3 6" xfId="20756"/>
    <cellStyle name="Ausgabe 3 3 2 2 3 3 6 2" xfId="50950"/>
    <cellStyle name="Ausgabe 3 3 2 2 3 3 7" xfId="25168"/>
    <cellStyle name="Ausgabe 3 3 2 2 3 3 7 2" xfId="55355"/>
    <cellStyle name="Ausgabe 3 3 2 2 3 3 8" xfId="28605"/>
    <cellStyle name="Ausgabe 3 3 2 2 3 3 8 2" xfId="58792"/>
    <cellStyle name="Ausgabe 3 3 2 2 3 3 9" xfId="26589"/>
    <cellStyle name="Ausgabe 3 3 2 2 3 3 9 2" xfId="56776"/>
    <cellStyle name="Ausgabe 3 3 2 2 3 4" xfId="8037"/>
    <cellStyle name="Ausgabe 3 3 2 2 3 4 2" xfId="38231"/>
    <cellStyle name="Ausgabe 3 3 2 2 3 5" xfId="11429"/>
    <cellStyle name="Ausgabe 3 3 2 2 3 5 2" xfId="41623"/>
    <cellStyle name="Ausgabe 3 3 2 2 3 6" xfId="11990"/>
    <cellStyle name="Ausgabe 3 3 2 2 3 6 2" xfId="42184"/>
    <cellStyle name="Ausgabe 3 3 2 2 3 7" xfId="15956"/>
    <cellStyle name="Ausgabe 3 3 2 2 3 7 2" xfId="46150"/>
    <cellStyle name="Ausgabe 3 3 2 2 3 8" xfId="18837"/>
    <cellStyle name="Ausgabe 3 3 2 2 3 8 2" xfId="49031"/>
    <cellStyle name="Ausgabe 3 3 2 2 3 9" xfId="23072"/>
    <cellStyle name="Ausgabe 3 3 2 2 3 9 2" xfId="53259"/>
    <cellStyle name="Ausgabe 3 3 2 2 4" xfId="3192"/>
    <cellStyle name="Ausgabe 3 3 2 2 4 10" xfId="30323"/>
    <cellStyle name="Ausgabe 3 3 2 2 4 10 2" xfId="60510"/>
    <cellStyle name="Ausgabe 3 3 2 2 4 11" xfId="33397"/>
    <cellStyle name="Ausgabe 3 3 2 2 4 2" xfId="6567"/>
    <cellStyle name="Ausgabe 3 3 2 2 4 2 2" xfId="36761"/>
    <cellStyle name="Ausgabe 3 3 2 2 4 3" xfId="2998"/>
    <cellStyle name="Ausgabe 3 3 2 2 4 3 2" xfId="33203"/>
    <cellStyle name="Ausgabe 3 3 2 2 4 4" xfId="12430"/>
    <cellStyle name="Ausgabe 3 3 2 2 4 4 2" xfId="42624"/>
    <cellStyle name="Ausgabe 3 3 2 2 4 5" xfId="13682"/>
    <cellStyle name="Ausgabe 3 3 2 2 4 5 2" xfId="43876"/>
    <cellStyle name="Ausgabe 3 3 2 2 4 6" xfId="16442"/>
    <cellStyle name="Ausgabe 3 3 2 2 4 6 2" xfId="46636"/>
    <cellStyle name="Ausgabe 3 3 2 2 4 7" xfId="19309"/>
    <cellStyle name="Ausgabe 3 3 2 2 4 7 2" xfId="49503"/>
    <cellStyle name="Ausgabe 3 3 2 2 4 8" xfId="23712"/>
    <cellStyle name="Ausgabe 3 3 2 2 4 8 2" xfId="53899"/>
    <cellStyle name="Ausgabe 3 3 2 2 4 9" xfId="26825"/>
    <cellStyle name="Ausgabe 3 3 2 2 4 9 2" xfId="57012"/>
    <cellStyle name="Ausgabe 3 3 2 2 5" xfId="4200"/>
    <cellStyle name="Ausgabe 3 3 2 2 5 10" xfId="30826"/>
    <cellStyle name="Ausgabe 3 3 2 2 5 10 2" xfId="61013"/>
    <cellStyle name="Ausgabe 3 3 2 2 5 11" xfId="34399"/>
    <cellStyle name="Ausgabe 3 3 2 2 5 2" xfId="7414"/>
    <cellStyle name="Ausgabe 3 3 2 2 5 2 2" xfId="37608"/>
    <cellStyle name="Ausgabe 3 3 2 2 5 3" xfId="8959"/>
    <cellStyle name="Ausgabe 3 3 2 2 5 3 2" xfId="39153"/>
    <cellStyle name="Ausgabe 3 3 2 2 5 4" xfId="11600"/>
    <cellStyle name="Ausgabe 3 3 2 2 5 4 2" xfId="41794"/>
    <cellStyle name="Ausgabe 3 3 2 2 5 5" xfId="15311"/>
    <cellStyle name="Ausgabe 3 3 2 2 5 5 2" xfId="45505"/>
    <cellStyle name="Ausgabe 3 3 2 2 5 6" xfId="17282"/>
    <cellStyle name="Ausgabe 3 3 2 2 5 6 2" xfId="47476"/>
    <cellStyle name="Ausgabe 3 3 2 2 5 7" xfId="20146"/>
    <cellStyle name="Ausgabe 3 3 2 2 5 7 2" xfId="50340"/>
    <cellStyle name="Ausgabe 3 3 2 2 5 8" xfId="24558"/>
    <cellStyle name="Ausgabe 3 3 2 2 5 8 2" xfId="54745"/>
    <cellStyle name="Ausgabe 3 3 2 2 5 9" xfId="21647"/>
    <cellStyle name="Ausgabe 3 3 2 2 5 9 2" xfId="51834"/>
    <cellStyle name="Ausgabe 3 3 2 2 6" xfId="5632"/>
    <cellStyle name="Ausgabe 3 3 2 2 6 2" xfId="35828"/>
    <cellStyle name="Ausgabe 3 3 2 2 7" xfId="11156"/>
    <cellStyle name="Ausgabe 3 3 2 2 7 2" xfId="41350"/>
    <cellStyle name="Ausgabe 3 3 2 2 8" xfId="13476"/>
    <cellStyle name="Ausgabe 3 3 2 2 8 2" xfId="43670"/>
    <cellStyle name="Ausgabe 3 3 2 2 9" xfId="15342"/>
    <cellStyle name="Ausgabe 3 3 2 2 9 2" xfId="45536"/>
    <cellStyle name="Ausgabe 3 3 2 3" xfId="1629"/>
    <cellStyle name="Ausgabe 3 3 2 3 10" xfId="28195"/>
    <cellStyle name="Ausgabe 3 3 2 3 10 2" xfId="58382"/>
    <cellStyle name="Ausgabe 3 3 2 3 11" xfId="21754"/>
    <cellStyle name="Ausgabe 3 3 2 3 11 2" xfId="51941"/>
    <cellStyle name="Ausgabe 3 3 2 3 12" xfId="31579"/>
    <cellStyle name="Ausgabe 3 3 2 3 2" xfId="3586"/>
    <cellStyle name="Ausgabe 3 3 2 3 2 10" xfId="28803"/>
    <cellStyle name="Ausgabe 3 3 2 3 2 10 2" xfId="58990"/>
    <cellStyle name="Ausgabe 3 3 2 3 2 11" xfId="33791"/>
    <cellStyle name="Ausgabe 3 3 2 3 2 2" xfId="6950"/>
    <cellStyle name="Ausgabe 3 3 2 3 2 2 2" xfId="37144"/>
    <cellStyle name="Ausgabe 3 3 2 3 2 3" xfId="8495"/>
    <cellStyle name="Ausgabe 3 3 2 3 2 3 2" xfId="38689"/>
    <cellStyle name="Ausgabe 3 3 2 3 2 4" xfId="10818"/>
    <cellStyle name="Ausgabe 3 3 2 3 2 4 2" xfId="41012"/>
    <cellStyle name="Ausgabe 3 3 2 3 2 5" xfId="15146"/>
    <cellStyle name="Ausgabe 3 3 2 3 2 5 2" xfId="45340"/>
    <cellStyle name="Ausgabe 3 3 2 3 2 6" xfId="16821"/>
    <cellStyle name="Ausgabe 3 3 2 3 2 6 2" xfId="47015"/>
    <cellStyle name="Ausgabe 3 3 2 3 2 7" xfId="19688"/>
    <cellStyle name="Ausgabe 3 3 2 3 2 7 2" xfId="49882"/>
    <cellStyle name="Ausgabe 3 3 2 3 2 8" xfId="24095"/>
    <cellStyle name="Ausgabe 3 3 2 3 2 8 2" xfId="54282"/>
    <cellStyle name="Ausgabe 3 3 2 3 2 9" xfId="25995"/>
    <cellStyle name="Ausgabe 3 3 2 3 2 9 2" xfId="56182"/>
    <cellStyle name="Ausgabe 3 3 2 3 3" xfId="4594"/>
    <cellStyle name="Ausgabe 3 3 2 3 3 10" xfId="34793"/>
    <cellStyle name="Ausgabe 3 3 2 3 3 2" xfId="9338"/>
    <cellStyle name="Ausgabe 3 3 2 3 3 2 2" xfId="39532"/>
    <cellStyle name="Ausgabe 3 3 2 3 3 3" xfId="10976"/>
    <cellStyle name="Ausgabe 3 3 2 3 3 3 2" xfId="41170"/>
    <cellStyle name="Ausgabe 3 3 2 3 3 4" xfId="13751"/>
    <cellStyle name="Ausgabe 3 3 2 3 3 4 2" xfId="43945"/>
    <cellStyle name="Ausgabe 3 3 2 3 3 5" xfId="17661"/>
    <cellStyle name="Ausgabe 3 3 2 3 3 5 2" xfId="47855"/>
    <cellStyle name="Ausgabe 3 3 2 3 3 6" xfId="20525"/>
    <cellStyle name="Ausgabe 3 3 2 3 3 6 2" xfId="50719"/>
    <cellStyle name="Ausgabe 3 3 2 3 3 7" xfId="24937"/>
    <cellStyle name="Ausgabe 3 3 2 3 3 7 2" xfId="55124"/>
    <cellStyle name="Ausgabe 3 3 2 3 3 8" xfId="25767"/>
    <cellStyle name="Ausgabe 3 3 2 3 3 8 2" xfId="55954"/>
    <cellStyle name="Ausgabe 3 3 2 3 3 9" xfId="22403"/>
    <cellStyle name="Ausgabe 3 3 2 3 3 9 2" xfId="52590"/>
    <cellStyle name="Ausgabe 3 3 2 3 4" xfId="7910"/>
    <cellStyle name="Ausgabe 3 3 2 3 4 2" xfId="38104"/>
    <cellStyle name="Ausgabe 3 3 2 3 5" xfId="11752"/>
    <cellStyle name="Ausgabe 3 3 2 3 5 2" xfId="41946"/>
    <cellStyle name="Ausgabe 3 3 2 3 6" xfId="12814"/>
    <cellStyle name="Ausgabe 3 3 2 3 6 2" xfId="43008"/>
    <cellStyle name="Ausgabe 3 3 2 3 7" xfId="15725"/>
    <cellStyle name="Ausgabe 3 3 2 3 7 2" xfId="45919"/>
    <cellStyle name="Ausgabe 3 3 2 3 8" xfId="18606"/>
    <cellStyle name="Ausgabe 3 3 2 3 8 2" xfId="48800"/>
    <cellStyle name="Ausgabe 3 3 2 3 9" xfId="22841"/>
    <cellStyle name="Ausgabe 3 3 2 3 9 2" xfId="53028"/>
    <cellStyle name="Ausgabe 3 3 2 4" xfId="2551"/>
    <cellStyle name="Ausgabe 3 3 2 4 10" xfId="29674"/>
    <cellStyle name="Ausgabe 3 3 2 4 10 2" xfId="59861"/>
    <cellStyle name="Ausgabe 3 3 2 4 11" xfId="32756"/>
    <cellStyle name="Ausgabe 3 3 2 4 2" xfId="6199"/>
    <cellStyle name="Ausgabe 3 3 2 4 2 2" xfId="36393"/>
    <cellStyle name="Ausgabe 3 3 2 4 3" xfId="2538"/>
    <cellStyle name="Ausgabe 3 3 2 4 3 2" xfId="32743"/>
    <cellStyle name="Ausgabe 3 3 2 4 4" xfId="10354"/>
    <cellStyle name="Ausgabe 3 3 2 4 4 2" xfId="40548"/>
    <cellStyle name="Ausgabe 3 3 2 4 5" xfId="13928"/>
    <cellStyle name="Ausgabe 3 3 2 4 5 2" xfId="44122"/>
    <cellStyle name="Ausgabe 3 3 2 4 6" xfId="16189"/>
    <cellStyle name="Ausgabe 3 3 2 4 6 2" xfId="46383"/>
    <cellStyle name="Ausgabe 3 3 2 4 7" xfId="19058"/>
    <cellStyle name="Ausgabe 3 3 2 4 7 2" xfId="49252"/>
    <cellStyle name="Ausgabe 3 3 2 4 8" xfId="23341"/>
    <cellStyle name="Ausgabe 3 3 2 4 8 2" xfId="53528"/>
    <cellStyle name="Ausgabe 3 3 2 4 9" xfId="27552"/>
    <cellStyle name="Ausgabe 3 3 2 4 9 2" xfId="57739"/>
    <cellStyle name="Ausgabe 3 3 2 5" xfId="2493"/>
    <cellStyle name="Ausgabe 3 3 2 5 10" xfId="29016"/>
    <cellStyle name="Ausgabe 3 3 2 5 10 2" xfId="59203"/>
    <cellStyle name="Ausgabe 3 3 2 5 11" xfId="32698"/>
    <cellStyle name="Ausgabe 3 3 2 5 2" xfId="6176"/>
    <cellStyle name="Ausgabe 3 3 2 5 2 2" xfId="36370"/>
    <cellStyle name="Ausgabe 3 3 2 5 3" xfId="3239"/>
    <cellStyle name="Ausgabe 3 3 2 5 3 2" xfId="33444"/>
    <cellStyle name="Ausgabe 3 3 2 5 4" xfId="10349"/>
    <cellStyle name="Ausgabe 3 3 2 5 4 2" xfId="40543"/>
    <cellStyle name="Ausgabe 3 3 2 5 5" xfId="13416"/>
    <cellStyle name="Ausgabe 3 3 2 5 5 2" xfId="43610"/>
    <cellStyle name="Ausgabe 3 3 2 5 6" xfId="16166"/>
    <cellStyle name="Ausgabe 3 3 2 5 6 2" xfId="46360"/>
    <cellStyle name="Ausgabe 3 3 2 5 7" xfId="19035"/>
    <cellStyle name="Ausgabe 3 3 2 5 7 2" xfId="49229"/>
    <cellStyle name="Ausgabe 3 3 2 5 8" xfId="23318"/>
    <cellStyle name="Ausgabe 3 3 2 5 8 2" xfId="53505"/>
    <cellStyle name="Ausgabe 3 3 2 5 9" xfId="27168"/>
    <cellStyle name="Ausgabe 3 3 2 5 9 2" xfId="57355"/>
    <cellStyle name="Ausgabe 3 3 2 6" xfId="5012"/>
    <cellStyle name="Ausgabe 3 3 2 6 2" xfId="35211"/>
    <cellStyle name="Ausgabe 3 3 2 7" xfId="5134"/>
    <cellStyle name="Ausgabe 3 3 2 7 2" xfId="35333"/>
    <cellStyle name="Ausgabe 3 3 2 8" xfId="14296"/>
    <cellStyle name="Ausgabe 3 3 2 8 2" xfId="44490"/>
    <cellStyle name="Ausgabe 3 3 2 9" xfId="11978"/>
    <cellStyle name="Ausgabe 3 3 2 9 2" xfId="42172"/>
    <cellStyle name="Ausgabe 3 3 3" xfId="1231"/>
    <cellStyle name="Ausgabe 3 3 3 10" xfId="18226"/>
    <cellStyle name="Ausgabe 3 3 3 10 2" xfId="48420"/>
    <cellStyle name="Ausgabe 3 3 3 11" xfId="22444"/>
    <cellStyle name="Ausgabe 3 3 3 11 2" xfId="52631"/>
    <cellStyle name="Ausgabe 3 3 3 12" xfId="27141"/>
    <cellStyle name="Ausgabe 3 3 3 12 2" xfId="57328"/>
    <cellStyle name="Ausgabe 3 3 3 13" xfId="29062"/>
    <cellStyle name="Ausgabe 3 3 3 13 2" xfId="59249"/>
    <cellStyle name="Ausgabe 3 3 3 14" xfId="31199"/>
    <cellStyle name="Ausgabe 3 3 3 2" xfId="1700"/>
    <cellStyle name="Ausgabe 3 3 3 2 10" xfId="26348"/>
    <cellStyle name="Ausgabe 3 3 3 2 10 2" xfId="56535"/>
    <cellStyle name="Ausgabe 3 3 3 2 11" xfId="30694"/>
    <cellStyle name="Ausgabe 3 3 3 2 11 2" xfId="60881"/>
    <cellStyle name="Ausgabe 3 3 3 2 12" xfId="31650"/>
    <cellStyle name="Ausgabe 3 3 3 2 2" xfId="3657"/>
    <cellStyle name="Ausgabe 3 3 3 2 2 10" xfId="30002"/>
    <cellStyle name="Ausgabe 3 3 3 2 2 10 2" xfId="60189"/>
    <cellStyle name="Ausgabe 3 3 3 2 2 11" xfId="33862"/>
    <cellStyle name="Ausgabe 3 3 3 2 2 2" xfId="7021"/>
    <cellStyle name="Ausgabe 3 3 3 2 2 2 2" xfId="37215"/>
    <cellStyle name="Ausgabe 3 3 3 2 2 3" xfId="8566"/>
    <cellStyle name="Ausgabe 3 3 3 2 2 3 2" xfId="38760"/>
    <cellStyle name="Ausgabe 3 3 3 2 2 4" xfId="5737"/>
    <cellStyle name="Ausgabe 3 3 3 2 2 4 2" xfId="35933"/>
    <cellStyle name="Ausgabe 3 3 3 2 2 5" xfId="11892"/>
    <cellStyle name="Ausgabe 3 3 3 2 2 5 2" xfId="42086"/>
    <cellStyle name="Ausgabe 3 3 3 2 2 6" xfId="16892"/>
    <cellStyle name="Ausgabe 3 3 3 2 2 6 2" xfId="47086"/>
    <cellStyle name="Ausgabe 3 3 3 2 2 7" xfId="19759"/>
    <cellStyle name="Ausgabe 3 3 3 2 2 7 2" xfId="49953"/>
    <cellStyle name="Ausgabe 3 3 3 2 2 8" xfId="24166"/>
    <cellStyle name="Ausgabe 3 3 3 2 2 8 2" xfId="54353"/>
    <cellStyle name="Ausgabe 3 3 3 2 2 9" xfId="25659"/>
    <cellStyle name="Ausgabe 3 3 3 2 2 9 2" xfId="55846"/>
    <cellStyle name="Ausgabe 3 3 3 2 3" xfId="4665"/>
    <cellStyle name="Ausgabe 3 3 3 2 3 10" xfId="34864"/>
    <cellStyle name="Ausgabe 3 3 3 2 3 2" xfId="9409"/>
    <cellStyle name="Ausgabe 3 3 3 2 3 2 2" xfId="39603"/>
    <cellStyle name="Ausgabe 3 3 3 2 3 3" xfId="12097"/>
    <cellStyle name="Ausgabe 3 3 3 2 3 3 2" xfId="42291"/>
    <cellStyle name="Ausgabe 3 3 3 2 3 4" xfId="14043"/>
    <cellStyle name="Ausgabe 3 3 3 2 3 4 2" xfId="44237"/>
    <cellStyle name="Ausgabe 3 3 3 2 3 5" xfId="17732"/>
    <cellStyle name="Ausgabe 3 3 3 2 3 5 2" xfId="47926"/>
    <cellStyle name="Ausgabe 3 3 3 2 3 6" xfId="20596"/>
    <cellStyle name="Ausgabe 3 3 3 2 3 6 2" xfId="50790"/>
    <cellStyle name="Ausgabe 3 3 3 2 3 7" xfId="25008"/>
    <cellStyle name="Ausgabe 3 3 3 2 3 7 2" xfId="55195"/>
    <cellStyle name="Ausgabe 3 3 3 2 3 8" xfId="25456"/>
    <cellStyle name="Ausgabe 3 3 3 2 3 8 2" xfId="55643"/>
    <cellStyle name="Ausgabe 3 3 3 2 3 9" xfId="29213"/>
    <cellStyle name="Ausgabe 3 3 3 2 3 9 2" xfId="59400"/>
    <cellStyle name="Ausgabe 3 3 3 2 4" xfId="5966"/>
    <cellStyle name="Ausgabe 3 3 3 2 4 2" xfId="36162"/>
    <cellStyle name="Ausgabe 3 3 3 2 5" xfId="10416"/>
    <cellStyle name="Ausgabe 3 3 3 2 5 2" xfId="40610"/>
    <cellStyle name="Ausgabe 3 3 3 2 6" xfId="14149"/>
    <cellStyle name="Ausgabe 3 3 3 2 6 2" xfId="44343"/>
    <cellStyle name="Ausgabe 3 3 3 2 7" xfId="15796"/>
    <cellStyle name="Ausgabe 3 3 3 2 7 2" xfId="45990"/>
    <cellStyle name="Ausgabe 3 3 3 2 8" xfId="18677"/>
    <cellStyle name="Ausgabe 3 3 3 2 8 2" xfId="48871"/>
    <cellStyle name="Ausgabe 3 3 3 2 9" xfId="22912"/>
    <cellStyle name="Ausgabe 3 3 3 2 9 2" xfId="53099"/>
    <cellStyle name="Ausgabe 3 3 3 3" xfId="1859"/>
    <cellStyle name="Ausgabe 3 3 3 3 10" xfId="28391"/>
    <cellStyle name="Ausgabe 3 3 3 3 10 2" xfId="58578"/>
    <cellStyle name="Ausgabe 3 3 3 3 11" xfId="28434"/>
    <cellStyle name="Ausgabe 3 3 3 3 11 2" xfId="58621"/>
    <cellStyle name="Ausgabe 3 3 3 3 12" xfId="31809"/>
    <cellStyle name="Ausgabe 3 3 3 3 2" xfId="3816"/>
    <cellStyle name="Ausgabe 3 3 3 3 2 10" xfId="29705"/>
    <cellStyle name="Ausgabe 3 3 3 3 2 10 2" xfId="59892"/>
    <cellStyle name="Ausgabe 3 3 3 3 2 11" xfId="34021"/>
    <cellStyle name="Ausgabe 3 3 3 3 2 2" xfId="7180"/>
    <cellStyle name="Ausgabe 3 3 3 3 2 2 2" xfId="37374"/>
    <cellStyle name="Ausgabe 3 3 3 3 2 3" xfId="8725"/>
    <cellStyle name="Ausgabe 3 3 3 3 2 3 2" xfId="38919"/>
    <cellStyle name="Ausgabe 3 3 3 3 2 4" xfId="6045"/>
    <cellStyle name="Ausgabe 3 3 3 3 2 4 2" xfId="36241"/>
    <cellStyle name="Ausgabe 3 3 3 3 2 5" xfId="14945"/>
    <cellStyle name="Ausgabe 3 3 3 3 2 5 2" xfId="45139"/>
    <cellStyle name="Ausgabe 3 3 3 3 2 6" xfId="17051"/>
    <cellStyle name="Ausgabe 3 3 3 3 2 6 2" xfId="47245"/>
    <cellStyle name="Ausgabe 3 3 3 3 2 7" xfId="19918"/>
    <cellStyle name="Ausgabe 3 3 3 3 2 7 2" xfId="50112"/>
    <cellStyle name="Ausgabe 3 3 3 3 2 8" xfId="24325"/>
    <cellStyle name="Ausgabe 3 3 3 3 2 8 2" xfId="54512"/>
    <cellStyle name="Ausgabe 3 3 3 3 2 9" xfId="27637"/>
    <cellStyle name="Ausgabe 3 3 3 3 2 9 2" xfId="57824"/>
    <cellStyle name="Ausgabe 3 3 3 3 3" xfId="4824"/>
    <cellStyle name="Ausgabe 3 3 3 3 3 10" xfId="35023"/>
    <cellStyle name="Ausgabe 3 3 3 3 3 2" xfId="9568"/>
    <cellStyle name="Ausgabe 3 3 3 3 3 2 2" xfId="39762"/>
    <cellStyle name="Ausgabe 3 3 3 3 3 3" xfId="10395"/>
    <cellStyle name="Ausgabe 3 3 3 3 3 3 2" xfId="40589"/>
    <cellStyle name="Ausgabe 3 3 3 3 3 4" xfId="12648"/>
    <cellStyle name="Ausgabe 3 3 3 3 3 4 2" xfId="42842"/>
    <cellStyle name="Ausgabe 3 3 3 3 3 5" xfId="17891"/>
    <cellStyle name="Ausgabe 3 3 3 3 3 5 2" xfId="48085"/>
    <cellStyle name="Ausgabe 3 3 3 3 3 6" xfId="20755"/>
    <cellStyle name="Ausgabe 3 3 3 3 3 6 2" xfId="50949"/>
    <cellStyle name="Ausgabe 3 3 3 3 3 7" xfId="25167"/>
    <cellStyle name="Ausgabe 3 3 3 3 3 7 2" xfId="55354"/>
    <cellStyle name="Ausgabe 3 3 3 3 3 8" xfId="28604"/>
    <cellStyle name="Ausgabe 3 3 3 3 3 8 2" xfId="58791"/>
    <cellStyle name="Ausgabe 3 3 3 3 3 9" xfId="28310"/>
    <cellStyle name="Ausgabe 3 3 3 3 3 9 2" xfId="58497"/>
    <cellStyle name="Ausgabe 3 3 3 3 4" xfId="5692"/>
    <cellStyle name="Ausgabe 3 3 3 3 4 2" xfId="35888"/>
    <cellStyle name="Ausgabe 3 3 3 3 5" xfId="10446"/>
    <cellStyle name="Ausgabe 3 3 3 3 5 2" xfId="40640"/>
    <cellStyle name="Ausgabe 3 3 3 3 6" xfId="15029"/>
    <cellStyle name="Ausgabe 3 3 3 3 6 2" xfId="45223"/>
    <cellStyle name="Ausgabe 3 3 3 3 7" xfId="15955"/>
    <cellStyle name="Ausgabe 3 3 3 3 7 2" xfId="46149"/>
    <cellStyle name="Ausgabe 3 3 3 3 8" xfId="18836"/>
    <cellStyle name="Ausgabe 3 3 3 3 8 2" xfId="49030"/>
    <cellStyle name="Ausgabe 3 3 3 3 9" xfId="23071"/>
    <cellStyle name="Ausgabe 3 3 3 3 9 2" xfId="53258"/>
    <cellStyle name="Ausgabe 3 3 3 4" xfId="3191"/>
    <cellStyle name="Ausgabe 3 3 3 4 10" xfId="30280"/>
    <cellStyle name="Ausgabe 3 3 3 4 10 2" xfId="60467"/>
    <cellStyle name="Ausgabe 3 3 3 4 11" xfId="33396"/>
    <cellStyle name="Ausgabe 3 3 3 4 2" xfId="6566"/>
    <cellStyle name="Ausgabe 3 3 3 4 2 2" xfId="36760"/>
    <cellStyle name="Ausgabe 3 3 3 4 3" xfId="2999"/>
    <cellStyle name="Ausgabe 3 3 3 4 3 2" xfId="33204"/>
    <cellStyle name="Ausgabe 3 3 3 4 4" xfId="9762"/>
    <cellStyle name="Ausgabe 3 3 3 4 4 2" xfId="39956"/>
    <cellStyle name="Ausgabe 3 3 3 4 5" xfId="13249"/>
    <cellStyle name="Ausgabe 3 3 3 4 5 2" xfId="43443"/>
    <cellStyle name="Ausgabe 3 3 3 4 6" xfId="16441"/>
    <cellStyle name="Ausgabe 3 3 3 4 6 2" xfId="46635"/>
    <cellStyle name="Ausgabe 3 3 3 4 7" xfId="19308"/>
    <cellStyle name="Ausgabe 3 3 3 4 7 2" xfId="49502"/>
    <cellStyle name="Ausgabe 3 3 3 4 8" xfId="23711"/>
    <cellStyle name="Ausgabe 3 3 3 4 8 2" xfId="53898"/>
    <cellStyle name="Ausgabe 3 3 3 4 9" xfId="27803"/>
    <cellStyle name="Ausgabe 3 3 3 4 9 2" xfId="57990"/>
    <cellStyle name="Ausgabe 3 3 3 5" xfId="4199"/>
    <cellStyle name="Ausgabe 3 3 3 5 10" xfId="29980"/>
    <cellStyle name="Ausgabe 3 3 3 5 10 2" xfId="60167"/>
    <cellStyle name="Ausgabe 3 3 3 5 11" xfId="34398"/>
    <cellStyle name="Ausgabe 3 3 3 5 2" xfId="7413"/>
    <cellStyle name="Ausgabe 3 3 3 5 2 2" xfId="37607"/>
    <cellStyle name="Ausgabe 3 3 3 5 3" xfId="8958"/>
    <cellStyle name="Ausgabe 3 3 3 5 3 2" xfId="39152"/>
    <cellStyle name="Ausgabe 3 3 3 5 4" xfId="12554"/>
    <cellStyle name="Ausgabe 3 3 3 5 4 2" xfId="42748"/>
    <cellStyle name="Ausgabe 3 3 3 5 5" xfId="12251"/>
    <cellStyle name="Ausgabe 3 3 3 5 5 2" xfId="42445"/>
    <cellStyle name="Ausgabe 3 3 3 5 6" xfId="17281"/>
    <cellStyle name="Ausgabe 3 3 3 5 6 2" xfId="47475"/>
    <cellStyle name="Ausgabe 3 3 3 5 7" xfId="20145"/>
    <cellStyle name="Ausgabe 3 3 3 5 7 2" xfId="50339"/>
    <cellStyle name="Ausgabe 3 3 3 5 8" xfId="24557"/>
    <cellStyle name="Ausgabe 3 3 3 5 8 2" xfId="54744"/>
    <cellStyle name="Ausgabe 3 3 3 5 9" xfId="26084"/>
    <cellStyle name="Ausgabe 3 3 3 5 9 2" xfId="56271"/>
    <cellStyle name="Ausgabe 3 3 3 6" xfId="7717"/>
    <cellStyle name="Ausgabe 3 3 3 6 2" xfId="37911"/>
    <cellStyle name="Ausgabe 3 3 3 7" xfId="12138"/>
    <cellStyle name="Ausgabe 3 3 3 7 2" xfId="42332"/>
    <cellStyle name="Ausgabe 3 3 3 8" xfId="12960"/>
    <cellStyle name="Ausgabe 3 3 3 8 2" xfId="43154"/>
    <cellStyle name="Ausgabe 3 3 3 9" xfId="15341"/>
    <cellStyle name="Ausgabe 3 3 3 9 2" xfId="45535"/>
    <cellStyle name="Ausgabe 3 3 4" xfId="1630"/>
    <cellStyle name="Ausgabe 3 3 4 10" xfId="27616"/>
    <cellStyle name="Ausgabe 3 3 4 10 2" xfId="57803"/>
    <cellStyle name="Ausgabe 3 3 4 11" xfId="30343"/>
    <cellStyle name="Ausgabe 3 3 4 11 2" xfId="60530"/>
    <cellStyle name="Ausgabe 3 3 4 12" xfId="31580"/>
    <cellStyle name="Ausgabe 3 3 4 2" xfId="3587"/>
    <cellStyle name="Ausgabe 3 3 4 2 10" xfId="27353"/>
    <cellStyle name="Ausgabe 3 3 4 2 10 2" xfId="57540"/>
    <cellStyle name="Ausgabe 3 3 4 2 11" xfId="33792"/>
    <cellStyle name="Ausgabe 3 3 4 2 2" xfId="6951"/>
    <cellStyle name="Ausgabe 3 3 4 2 2 2" xfId="37145"/>
    <cellStyle name="Ausgabe 3 3 4 2 3" xfId="8496"/>
    <cellStyle name="Ausgabe 3 3 4 2 3 2" xfId="38690"/>
    <cellStyle name="Ausgabe 3 3 4 2 4" xfId="9769"/>
    <cellStyle name="Ausgabe 3 3 4 2 4 2" xfId="39963"/>
    <cellStyle name="Ausgabe 3 3 4 2 5" xfId="11020"/>
    <cellStyle name="Ausgabe 3 3 4 2 5 2" xfId="41214"/>
    <cellStyle name="Ausgabe 3 3 4 2 6" xfId="16822"/>
    <cellStyle name="Ausgabe 3 3 4 2 6 2" xfId="47016"/>
    <cellStyle name="Ausgabe 3 3 4 2 7" xfId="19689"/>
    <cellStyle name="Ausgabe 3 3 4 2 7 2" xfId="49883"/>
    <cellStyle name="Ausgabe 3 3 4 2 8" xfId="24096"/>
    <cellStyle name="Ausgabe 3 3 4 2 8 2" xfId="54283"/>
    <cellStyle name="Ausgabe 3 3 4 2 9" xfId="26287"/>
    <cellStyle name="Ausgabe 3 3 4 2 9 2" xfId="56474"/>
    <cellStyle name="Ausgabe 3 3 4 3" xfId="4595"/>
    <cellStyle name="Ausgabe 3 3 4 3 10" xfId="34794"/>
    <cellStyle name="Ausgabe 3 3 4 3 2" xfId="9339"/>
    <cellStyle name="Ausgabe 3 3 4 3 2 2" xfId="39533"/>
    <cellStyle name="Ausgabe 3 3 4 3 3" xfId="11551"/>
    <cellStyle name="Ausgabe 3 3 4 3 3 2" xfId="41745"/>
    <cellStyle name="Ausgabe 3 3 4 3 4" xfId="15175"/>
    <cellStyle name="Ausgabe 3 3 4 3 4 2" xfId="45369"/>
    <cellStyle name="Ausgabe 3 3 4 3 5" xfId="17662"/>
    <cellStyle name="Ausgabe 3 3 4 3 5 2" xfId="47856"/>
    <cellStyle name="Ausgabe 3 3 4 3 6" xfId="20526"/>
    <cellStyle name="Ausgabe 3 3 4 3 6 2" xfId="50720"/>
    <cellStyle name="Ausgabe 3 3 4 3 7" xfId="24938"/>
    <cellStyle name="Ausgabe 3 3 4 3 7 2" xfId="55125"/>
    <cellStyle name="Ausgabe 3 3 4 3 8" xfId="22027"/>
    <cellStyle name="Ausgabe 3 3 4 3 8 2" xfId="52214"/>
    <cellStyle name="Ausgabe 3 3 4 3 9" xfId="29948"/>
    <cellStyle name="Ausgabe 3 3 4 3 9 2" xfId="60135"/>
    <cellStyle name="Ausgabe 3 3 4 4" xfId="5821"/>
    <cellStyle name="Ausgabe 3 3 4 4 2" xfId="36017"/>
    <cellStyle name="Ausgabe 3 3 4 5" xfId="12042"/>
    <cellStyle name="Ausgabe 3 3 4 5 2" xfId="42236"/>
    <cellStyle name="Ausgabe 3 3 4 6" xfId="14867"/>
    <cellStyle name="Ausgabe 3 3 4 6 2" xfId="45061"/>
    <cellStyle name="Ausgabe 3 3 4 7" xfId="15726"/>
    <cellStyle name="Ausgabe 3 3 4 7 2" xfId="45920"/>
    <cellStyle name="Ausgabe 3 3 4 8" xfId="18607"/>
    <cellStyle name="Ausgabe 3 3 4 8 2" xfId="48801"/>
    <cellStyle name="Ausgabe 3 3 4 9" xfId="22842"/>
    <cellStyle name="Ausgabe 3 3 4 9 2" xfId="53029"/>
    <cellStyle name="Ausgabe 3 3 5" xfId="2550"/>
    <cellStyle name="Ausgabe 3 3 5 10" xfId="30384"/>
    <cellStyle name="Ausgabe 3 3 5 10 2" xfId="60571"/>
    <cellStyle name="Ausgabe 3 3 5 11" xfId="32755"/>
    <cellStyle name="Ausgabe 3 3 5 2" xfId="6198"/>
    <cellStyle name="Ausgabe 3 3 5 2 2" xfId="36392"/>
    <cellStyle name="Ausgabe 3 3 5 3" xfId="2539"/>
    <cellStyle name="Ausgabe 3 3 5 3 2" xfId="32744"/>
    <cellStyle name="Ausgabe 3 3 5 4" xfId="5068"/>
    <cellStyle name="Ausgabe 3 3 5 4 2" xfId="35267"/>
    <cellStyle name="Ausgabe 3 3 5 5" xfId="15294"/>
    <cellStyle name="Ausgabe 3 3 5 5 2" xfId="45488"/>
    <cellStyle name="Ausgabe 3 3 5 6" xfId="16188"/>
    <cellStyle name="Ausgabe 3 3 5 6 2" xfId="46382"/>
    <cellStyle name="Ausgabe 3 3 5 7" xfId="19057"/>
    <cellStyle name="Ausgabe 3 3 5 7 2" xfId="49251"/>
    <cellStyle name="Ausgabe 3 3 5 8" xfId="23340"/>
    <cellStyle name="Ausgabe 3 3 5 8 2" xfId="53527"/>
    <cellStyle name="Ausgabe 3 3 5 9" xfId="26730"/>
    <cellStyle name="Ausgabe 3 3 5 9 2" xfId="56917"/>
    <cellStyle name="Ausgabe 3 3 6" xfId="2494"/>
    <cellStyle name="Ausgabe 3 3 6 10" xfId="29681"/>
    <cellStyle name="Ausgabe 3 3 6 10 2" xfId="59868"/>
    <cellStyle name="Ausgabe 3 3 6 11" xfId="32699"/>
    <cellStyle name="Ausgabe 3 3 6 2" xfId="6177"/>
    <cellStyle name="Ausgabe 3 3 6 2 2" xfId="36371"/>
    <cellStyle name="Ausgabe 3 3 6 3" xfId="4188"/>
    <cellStyle name="Ausgabe 3 3 6 3 2" xfId="34387"/>
    <cellStyle name="Ausgabe 3 3 6 4" xfId="10197"/>
    <cellStyle name="Ausgabe 3 3 6 4 2" xfId="40391"/>
    <cellStyle name="Ausgabe 3 3 6 5" xfId="12912"/>
    <cellStyle name="Ausgabe 3 3 6 5 2" xfId="43106"/>
    <cellStyle name="Ausgabe 3 3 6 6" xfId="16167"/>
    <cellStyle name="Ausgabe 3 3 6 6 2" xfId="46361"/>
    <cellStyle name="Ausgabe 3 3 6 7" xfId="19036"/>
    <cellStyle name="Ausgabe 3 3 6 7 2" xfId="49230"/>
    <cellStyle name="Ausgabe 3 3 6 8" xfId="23319"/>
    <cellStyle name="Ausgabe 3 3 6 8 2" xfId="53506"/>
    <cellStyle name="Ausgabe 3 3 6 9" xfId="27950"/>
    <cellStyle name="Ausgabe 3 3 6 9 2" xfId="58137"/>
    <cellStyle name="Ausgabe 3 3 7" xfId="5013"/>
    <cellStyle name="Ausgabe 3 3 7 2" xfId="35212"/>
    <cellStyle name="Ausgabe 3 3 8" xfId="6115"/>
    <cellStyle name="Ausgabe 3 3 8 2" xfId="36309"/>
    <cellStyle name="Ausgabe 3 3 9" xfId="13366"/>
    <cellStyle name="Ausgabe 3 3 9 2" xfId="43560"/>
    <cellStyle name="Ausgabe 3 4" xfId="546"/>
    <cellStyle name="Ausgabe 3 4 10" xfId="12196"/>
    <cellStyle name="Ausgabe 3 4 10 2" xfId="42390"/>
    <cellStyle name="Ausgabe 3 4 11" xfId="21789"/>
    <cellStyle name="Ausgabe 3 4 11 2" xfId="51976"/>
    <cellStyle name="Ausgabe 3 4 12" xfId="28437"/>
    <cellStyle name="Ausgabe 3 4 12 2" xfId="58624"/>
    <cellStyle name="Ausgabe 3 4 13" xfId="25892"/>
    <cellStyle name="Ausgabe 3 4 13 2" xfId="56079"/>
    <cellStyle name="Ausgabe 3 4 14" xfId="30988"/>
    <cellStyle name="Ausgabe 3 4 2" xfId="1233"/>
    <cellStyle name="Ausgabe 3 4 2 10" xfId="18228"/>
    <cellStyle name="Ausgabe 3 4 2 10 2" xfId="48422"/>
    <cellStyle name="Ausgabe 3 4 2 11" xfId="22446"/>
    <cellStyle name="Ausgabe 3 4 2 11 2" xfId="52633"/>
    <cellStyle name="Ausgabe 3 4 2 12" xfId="26888"/>
    <cellStyle name="Ausgabe 3 4 2 12 2" xfId="57075"/>
    <cellStyle name="Ausgabe 3 4 2 13" xfId="29998"/>
    <cellStyle name="Ausgabe 3 4 2 13 2" xfId="60185"/>
    <cellStyle name="Ausgabe 3 4 2 14" xfId="31201"/>
    <cellStyle name="Ausgabe 3 4 2 2" xfId="1702"/>
    <cellStyle name="Ausgabe 3 4 2 2 10" xfId="26137"/>
    <cellStyle name="Ausgabe 3 4 2 2 10 2" xfId="56324"/>
    <cellStyle name="Ausgabe 3 4 2 2 11" xfId="29784"/>
    <cellStyle name="Ausgabe 3 4 2 2 11 2" xfId="59971"/>
    <cellStyle name="Ausgabe 3 4 2 2 12" xfId="31652"/>
    <cellStyle name="Ausgabe 3 4 2 2 2" xfId="3659"/>
    <cellStyle name="Ausgabe 3 4 2 2 2 10" xfId="28837"/>
    <cellStyle name="Ausgabe 3 4 2 2 2 10 2" xfId="59024"/>
    <cellStyle name="Ausgabe 3 4 2 2 2 11" xfId="33864"/>
    <cellStyle name="Ausgabe 3 4 2 2 2 2" xfId="7023"/>
    <cellStyle name="Ausgabe 3 4 2 2 2 2 2" xfId="37217"/>
    <cellStyle name="Ausgabe 3 4 2 2 2 3" xfId="8568"/>
    <cellStyle name="Ausgabe 3 4 2 2 2 3 2" xfId="38762"/>
    <cellStyle name="Ausgabe 3 4 2 2 2 4" xfId="5312"/>
    <cellStyle name="Ausgabe 3 4 2 2 2 4 2" xfId="35511"/>
    <cellStyle name="Ausgabe 3 4 2 2 2 5" xfId="14874"/>
    <cellStyle name="Ausgabe 3 4 2 2 2 5 2" xfId="45068"/>
    <cellStyle name="Ausgabe 3 4 2 2 2 6" xfId="16894"/>
    <cellStyle name="Ausgabe 3 4 2 2 2 6 2" xfId="47088"/>
    <cellStyle name="Ausgabe 3 4 2 2 2 7" xfId="19761"/>
    <cellStyle name="Ausgabe 3 4 2 2 2 7 2" xfId="49955"/>
    <cellStyle name="Ausgabe 3 4 2 2 2 8" xfId="24168"/>
    <cellStyle name="Ausgabe 3 4 2 2 2 8 2" xfId="54355"/>
    <cellStyle name="Ausgabe 3 4 2 2 2 9" xfId="26787"/>
    <cellStyle name="Ausgabe 3 4 2 2 2 9 2" xfId="56974"/>
    <cellStyle name="Ausgabe 3 4 2 2 3" xfId="4667"/>
    <cellStyle name="Ausgabe 3 4 2 2 3 10" xfId="34866"/>
    <cellStyle name="Ausgabe 3 4 2 2 3 2" xfId="9411"/>
    <cellStyle name="Ausgabe 3 4 2 2 3 2 2" xfId="39605"/>
    <cellStyle name="Ausgabe 3 4 2 2 3 3" xfId="11412"/>
    <cellStyle name="Ausgabe 3 4 2 2 3 3 2" xfId="41606"/>
    <cellStyle name="Ausgabe 3 4 2 2 3 4" xfId="12231"/>
    <cellStyle name="Ausgabe 3 4 2 2 3 4 2" xfId="42425"/>
    <cellStyle name="Ausgabe 3 4 2 2 3 5" xfId="17734"/>
    <cellStyle name="Ausgabe 3 4 2 2 3 5 2" xfId="47928"/>
    <cellStyle name="Ausgabe 3 4 2 2 3 6" xfId="20598"/>
    <cellStyle name="Ausgabe 3 4 2 2 3 6 2" xfId="50792"/>
    <cellStyle name="Ausgabe 3 4 2 2 3 7" xfId="25010"/>
    <cellStyle name="Ausgabe 3 4 2 2 3 7 2" xfId="55197"/>
    <cellStyle name="Ausgabe 3 4 2 2 3 8" xfId="22302"/>
    <cellStyle name="Ausgabe 3 4 2 2 3 8 2" xfId="52489"/>
    <cellStyle name="Ausgabe 3 4 2 2 3 9" xfId="27924"/>
    <cellStyle name="Ausgabe 3 4 2 2 3 9 2" xfId="58111"/>
    <cellStyle name="Ausgabe 3 4 2 2 4" xfId="5811"/>
    <cellStyle name="Ausgabe 3 4 2 2 4 2" xfId="36007"/>
    <cellStyle name="Ausgabe 3 4 2 2 5" xfId="11069"/>
    <cellStyle name="Ausgabe 3 4 2 2 5 2" xfId="41263"/>
    <cellStyle name="Ausgabe 3 4 2 2 6" xfId="13911"/>
    <cellStyle name="Ausgabe 3 4 2 2 6 2" xfId="44105"/>
    <cellStyle name="Ausgabe 3 4 2 2 7" xfId="15798"/>
    <cellStyle name="Ausgabe 3 4 2 2 7 2" xfId="45992"/>
    <cellStyle name="Ausgabe 3 4 2 2 8" xfId="18679"/>
    <cellStyle name="Ausgabe 3 4 2 2 8 2" xfId="48873"/>
    <cellStyle name="Ausgabe 3 4 2 2 9" xfId="22914"/>
    <cellStyle name="Ausgabe 3 4 2 2 9 2" xfId="53101"/>
    <cellStyle name="Ausgabe 3 4 2 3" xfId="1861"/>
    <cellStyle name="Ausgabe 3 4 2 3 10" xfId="26857"/>
    <cellStyle name="Ausgabe 3 4 2 3 10 2" xfId="57044"/>
    <cellStyle name="Ausgabe 3 4 2 3 11" xfId="30824"/>
    <cellStyle name="Ausgabe 3 4 2 3 11 2" xfId="61011"/>
    <cellStyle name="Ausgabe 3 4 2 3 12" xfId="31811"/>
    <cellStyle name="Ausgabe 3 4 2 3 2" xfId="3818"/>
    <cellStyle name="Ausgabe 3 4 2 3 2 10" xfId="29448"/>
    <cellStyle name="Ausgabe 3 4 2 3 2 10 2" xfId="59635"/>
    <cellStyle name="Ausgabe 3 4 2 3 2 11" xfId="34023"/>
    <cellStyle name="Ausgabe 3 4 2 3 2 2" xfId="7182"/>
    <cellStyle name="Ausgabe 3 4 2 3 2 2 2" xfId="37376"/>
    <cellStyle name="Ausgabe 3 4 2 3 2 3" xfId="8727"/>
    <cellStyle name="Ausgabe 3 4 2 3 2 3 2" xfId="38921"/>
    <cellStyle name="Ausgabe 3 4 2 3 2 4" xfId="11403"/>
    <cellStyle name="Ausgabe 3 4 2 3 2 4 2" xfId="41597"/>
    <cellStyle name="Ausgabe 3 4 2 3 2 5" xfId="14215"/>
    <cellStyle name="Ausgabe 3 4 2 3 2 5 2" xfId="44409"/>
    <cellStyle name="Ausgabe 3 4 2 3 2 6" xfId="17053"/>
    <cellStyle name="Ausgabe 3 4 2 3 2 6 2" xfId="47247"/>
    <cellStyle name="Ausgabe 3 4 2 3 2 7" xfId="19920"/>
    <cellStyle name="Ausgabe 3 4 2 3 2 7 2" xfId="50114"/>
    <cellStyle name="Ausgabe 3 4 2 3 2 8" xfId="24327"/>
    <cellStyle name="Ausgabe 3 4 2 3 2 8 2" xfId="54514"/>
    <cellStyle name="Ausgabe 3 4 2 3 2 9" xfId="27745"/>
    <cellStyle name="Ausgabe 3 4 2 3 2 9 2" xfId="57932"/>
    <cellStyle name="Ausgabe 3 4 2 3 3" xfId="4826"/>
    <cellStyle name="Ausgabe 3 4 2 3 3 10" xfId="35025"/>
    <cellStyle name="Ausgabe 3 4 2 3 3 2" xfId="9570"/>
    <cellStyle name="Ausgabe 3 4 2 3 3 2 2" xfId="39764"/>
    <cellStyle name="Ausgabe 3 4 2 3 3 3" xfId="11299"/>
    <cellStyle name="Ausgabe 3 4 2 3 3 3 2" xfId="41493"/>
    <cellStyle name="Ausgabe 3 4 2 3 3 4" xfId="13152"/>
    <cellStyle name="Ausgabe 3 4 2 3 3 4 2" xfId="43346"/>
    <cellStyle name="Ausgabe 3 4 2 3 3 5" xfId="17893"/>
    <cellStyle name="Ausgabe 3 4 2 3 3 5 2" xfId="48087"/>
    <cellStyle name="Ausgabe 3 4 2 3 3 6" xfId="20757"/>
    <cellStyle name="Ausgabe 3 4 2 3 3 6 2" xfId="50951"/>
    <cellStyle name="Ausgabe 3 4 2 3 3 7" xfId="25169"/>
    <cellStyle name="Ausgabe 3 4 2 3 3 7 2" xfId="55356"/>
    <cellStyle name="Ausgabe 3 4 2 3 3 8" xfId="28606"/>
    <cellStyle name="Ausgabe 3 4 2 3 3 8 2" xfId="58793"/>
    <cellStyle name="Ausgabe 3 4 2 3 3 9" xfId="30861"/>
    <cellStyle name="Ausgabe 3 4 2 3 3 9 2" xfId="61048"/>
    <cellStyle name="Ausgabe 3 4 2 3 4" xfId="5947"/>
    <cellStyle name="Ausgabe 3 4 2 3 4 2" xfId="36143"/>
    <cellStyle name="Ausgabe 3 4 2 3 5" xfId="10264"/>
    <cellStyle name="Ausgabe 3 4 2 3 5 2" xfId="40458"/>
    <cellStyle name="Ausgabe 3 4 2 3 6" xfId="14481"/>
    <cellStyle name="Ausgabe 3 4 2 3 6 2" xfId="44675"/>
    <cellStyle name="Ausgabe 3 4 2 3 7" xfId="15957"/>
    <cellStyle name="Ausgabe 3 4 2 3 7 2" xfId="46151"/>
    <cellStyle name="Ausgabe 3 4 2 3 8" xfId="18838"/>
    <cellStyle name="Ausgabe 3 4 2 3 8 2" xfId="49032"/>
    <cellStyle name="Ausgabe 3 4 2 3 9" xfId="23073"/>
    <cellStyle name="Ausgabe 3 4 2 3 9 2" xfId="53260"/>
    <cellStyle name="Ausgabe 3 4 2 4" xfId="3193"/>
    <cellStyle name="Ausgabe 3 4 2 4 10" xfId="29112"/>
    <cellStyle name="Ausgabe 3 4 2 4 10 2" xfId="59299"/>
    <cellStyle name="Ausgabe 3 4 2 4 11" xfId="33398"/>
    <cellStyle name="Ausgabe 3 4 2 4 2" xfId="6568"/>
    <cellStyle name="Ausgabe 3 4 2 4 2 2" xfId="36762"/>
    <cellStyle name="Ausgabe 3 4 2 4 3" xfId="2997"/>
    <cellStyle name="Ausgabe 3 4 2 4 3 2" xfId="33202"/>
    <cellStyle name="Ausgabe 3 4 2 4 4" xfId="11776"/>
    <cellStyle name="Ausgabe 3 4 2 4 4 2" xfId="41970"/>
    <cellStyle name="Ausgabe 3 4 2 4 5" xfId="14940"/>
    <cellStyle name="Ausgabe 3 4 2 4 5 2" xfId="45134"/>
    <cellStyle name="Ausgabe 3 4 2 4 6" xfId="16443"/>
    <cellStyle name="Ausgabe 3 4 2 4 6 2" xfId="46637"/>
    <cellStyle name="Ausgabe 3 4 2 4 7" xfId="19310"/>
    <cellStyle name="Ausgabe 3 4 2 4 7 2" xfId="49504"/>
    <cellStyle name="Ausgabe 3 4 2 4 8" xfId="23713"/>
    <cellStyle name="Ausgabe 3 4 2 4 8 2" xfId="53900"/>
    <cellStyle name="Ausgabe 3 4 2 4 9" xfId="28348"/>
    <cellStyle name="Ausgabe 3 4 2 4 9 2" xfId="58535"/>
    <cellStyle name="Ausgabe 3 4 2 5" xfId="4201"/>
    <cellStyle name="Ausgabe 3 4 2 5 10" xfId="29096"/>
    <cellStyle name="Ausgabe 3 4 2 5 10 2" xfId="59283"/>
    <cellStyle name="Ausgabe 3 4 2 5 11" xfId="34400"/>
    <cellStyle name="Ausgabe 3 4 2 5 2" xfId="7415"/>
    <cellStyle name="Ausgabe 3 4 2 5 2 2" xfId="37609"/>
    <cellStyle name="Ausgabe 3 4 2 5 3" xfId="8960"/>
    <cellStyle name="Ausgabe 3 4 2 5 3 2" xfId="39154"/>
    <cellStyle name="Ausgabe 3 4 2 5 4" xfId="9863"/>
    <cellStyle name="Ausgabe 3 4 2 5 4 2" xfId="40057"/>
    <cellStyle name="Ausgabe 3 4 2 5 5" xfId="13738"/>
    <cellStyle name="Ausgabe 3 4 2 5 5 2" xfId="43932"/>
    <cellStyle name="Ausgabe 3 4 2 5 6" xfId="17283"/>
    <cellStyle name="Ausgabe 3 4 2 5 6 2" xfId="47477"/>
    <cellStyle name="Ausgabe 3 4 2 5 7" xfId="20147"/>
    <cellStyle name="Ausgabe 3 4 2 5 7 2" xfId="50341"/>
    <cellStyle name="Ausgabe 3 4 2 5 8" xfId="24559"/>
    <cellStyle name="Ausgabe 3 4 2 5 8 2" xfId="54746"/>
    <cellStyle name="Ausgabe 3 4 2 5 9" xfId="25758"/>
    <cellStyle name="Ausgabe 3 4 2 5 9 2" xfId="55945"/>
    <cellStyle name="Ausgabe 3 4 2 6" xfId="8105"/>
    <cellStyle name="Ausgabe 3 4 2 6 2" xfId="38299"/>
    <cellStyle name="Ausgabe 3 4 2 7" xfId="10836"/>
    <cellStyle name="Ausgabe 3 4 2 7 2" xfId="41030"/>
    <cellStyle name="Ausgabe 3 4 2 8" xfId="14764"/>
    <cellStyle name="Ausgabe 3 4 2 8 2" xfId="44958"/>
    <cellStyle name="Ausgabe 3 4 2 9" xfId="15343"/>
    <cellStyle name="Ausgabe 3 4 2 9 2" xfId="45537"/>
    <cellStyle name="Ausgabe 3 4 3" xfId="1628"/>
    <cellStyle name="Ausgabe 3 4 3 10" xfId="26043"/>
    <cellStyle name="Ausgabe 3 4 3 10 2" xfId="56230"/>
    <cellStyle name="Ausgabe 3 4 3 11" xfId="27540"/>
    <cellStyle name="Ausgabe 3 4 3 11 2" xfId="57727"/>
    <cellStyle name="Ausgabe 3 4 3 12" xfId="31578"/>
    <cellStyle name="Ausgabe 3 4 3 2" xfId="3585"/>
    <cellStyle name="Ausgabe 3 4 3 2 10" xfId="30743"/>
    <cellStyle name="Ausgabe 3 4 3 2 10 2" xfId="60930"/>
    <cellStyle name="Ausgabe 3 4 3 2 11" xfId="33790"/>
    <cellStyle name="Ausgabe 3 4 3 2 2" xfId="6949"/>
    <cellStyle name="Ausgabe 3 4 3 2 2 2" xfId="37143"/>
    <cellStyle name="Ausgabe 3 4 3 2 3" xfId="8494"/>
    <cellStyle name="Ausgabe 3 4 3 2 3 2" xfId="38688"/>
    <cellStyle name="Ausgabe 3 4 3 2 4" xfId="12686"/>
    <cellStyle name="Ausgabe 3 4 3 2 4 2" xfId="42880"/>
    <cellStyle name="Ausgabe 3 4 3 2 5" xfId="13456"/>
    <cellStyle name="Ausgabe 3 4 3 2 5 2" xfId="43650"/>
    <cellStyle name="Ausgabe 3 4 3 2 6" xfId="16820"/>
    <cellStyle name="Ausgabe 3 4 3 2 6 2" xfId="47014"/>
    <cellStyle name="Ausgabe 3 4 3 2 7" xfId="19687"/>
    <cellStyle name="Ausgabe 3 4 3 2 7 2" xfId="49881"/>
    <cellStyle name="Ausgabe 3 4 3 2 8" xfId="24094"/>
    <cellStyle name="Ausgabe 3 4 3 2 8 2" xfId="54281"/>
    <cellStyle name="Ausgabe 3 4 3 2 9" xfId="25797"/>
    <cellStyle name="Ausgabe 3 4 3 2 9 2" xfId="55984"/>
    <cellStyle name="Ausgabe 3 4 3 3" xfId="4593"/>
    <cellStyle name="Ausgabe 3 4 3 3 10" xfId="34792"/>
    <cellStyle name="Ausgabe 3 4 3 3 2" xfId="9337"/>
    <cellStyle name="Ausgabe 3 4 3 3 2 2" xfId="39531"/>
    <cellStyle name="Ausgabe 3 4 3 3 3" xfId="10927"/>
    <cellStyle name="Ausgabe 3 4 3 3 3 2" xfId="41121"/>
    <cellStyle name="Ausgabe 3 4 3 3 4" xfId="10856"/>
    <cellStyle name="Ausgabe 3 4 3 3 4 2" xfId="41050"/>
    <cellStyle name="Ausgabe 3 4 3 3 5" xfId="17660"/>
    <cellStyle name="Ausgabe 3 4 3 3 5 2" xfId="47854"/>
    <cellStyle name="Ausgabe 3 4 3 3 6" xfId="20524"/>
    <cellStyle name="Ausgabe 3 4 3 3 6 2" xfId="50718"/>
    <cellStyle name="Ausgabe 3 4 3 3 7" xfId="24936"/>
    <cellStyle name="Ausgabe 3 4 3 3 7 2" xfId="55123"/>
    <cellStyle name="Ausgabe 3 4 3 3 8" xfId="21645"/>
    <cellStyle name="Ausgabe 3 4 3 3 8 2" xfId="51832"/>
    <cellStyle name="Ausgabe 3 4 3 3 9" xfId="30719"/>
    <cellStyle name="Ausgabe 3 4 3 3 9 2" xfId="60906"/>
    <cellStyle name="Ausgabe 3 4 3 4" xfId="5976"/>
    <cellStyle name="Ausgabe 3 4 3 4 2" xfId="36172"/>
    <cellStyle name="Ausgabe 3 4 3 5" xfId="5119"/>
    <cellStyle name="Ausgabe 3 4 3 5 2" xfId="35318"/>
    <cellStyle name="Ausgabe 3 4 3 6" xfId="13488"/>
    <cellStyle name="Ausgabe 3 4 3 6 2" xfId="43682"/>
    <cellStyle name="Ausgabe 3 4 3 7" xfId="15724"/>
    <cellStyle name="Ausgabe 3 4 3 7 2" xfId="45918"/>
    <cellStyle name="Ausgabe 3 4 3 8" xfId="18605"/>
    <cellStyle name="Ausgabe 3 4 3 8 2" xfId="48799"/>
    <cellStyle name="Ausgabe 3 4 3 9" xfId="22840"/>
    <cellStyle name="Ausgabe 3 4 3 9 2" xfId="53027"/>
    <cellStyle name="Ausgabe 3 4 4" xfId="2552"/>
    <cellStyle name="Ausgabe 3 4 4 10" xfId="27412"/>
    <cellStyle name="Ausgabe 3 4 4 10 2" xfId="57599"/>
    <cellStyle name="Ausgabe 3 4 4 11" xfId="32757"/>
    <cellStyle name="Ausgabe 3 4 4 2" xfId="6200"/>
    <cellStyle name="Ausgabe 3 4 4 2 2" xfId="36394"/>
    <cellStyle name="Ausgabe 3 4 4 3" xfId="2537"/>
    <cellStyle name="Ausgabe 3 4 4 3 2" xfId="32742"/>
    <cellStyle name="Ausgabe 3 4 4 4" xfId="10854"/>
    <cellStyle name="Ausgabe 3 4 4 4 2" xfId="41048"/>
    <cellStyle name="Ausgabe 3 4 4 5" xfId="14958"/>
    <cellStyle name="Ausgabe 3 4 4 5 2" xfId="45152"/>
    <cellStyle name="Ausgabe 3 4 4 6" xfId="16190"/>
    <cellStyle name="Ausgabe 3 4 4 6 2" xfId="46384"/>
    <cellStyle name="Ausgabe 3 4 4 7" xfId="19059"/>
    <cellStyle name="Ausgabe 3 4 4 7 2" xfId="49253"/>
    <cellStyle name="Ausgabe 3 4 4 8" xfId="23342"/>
    <cellStyle name="Ausgabe 3 4 4 8 2" xfId="53529"/>
    <cellStyle name="Ausgabe 3 4 4 9" xfId="27694"/>
    <cellStyle name="Ausgabe 3 4 4 9 2" xfId="57881"/>
    <cellStyle name="Ausgabe 3 4 5" xfId="2492"/>
    <cellStyle name="Ausgabe 3 4 5 10" xfId="28911"/>
    <cellStyle name="Ausgabe 3 4 5 10 2" xfId="59098"/>
    <cellStyle name="Ausgabe 3 4 5 11" xfId="32697"/>
    <cellStyle name="Ausgabe 3 4 5 2" xfId="6175"/>
    <cellStyle name="Ausgabe 3 4 5 2 2" xfId="36369"/>
    <cellStyle name="Ausgabe 3 4 5 3" xfId="4181"/>
    <cellStyle name="Ausgabe 3 4 5 3 2" xfId="34380"/>
    <cellStyle name="Ausgabe 3 4 5 4" xfId="11977"/>
    <cellStyle name="Ausgabe 3 4 5 4 2" xfId="42171"/>
    <cellStyle name="Ausgabe 3 4 5 5" xfId="14984"/>
    <cellStyle name="Ausgabe 3 4 5 5 2" xfId="45178"/>
    <cellStyle name="Ausgabe 3 4 5 6" xfId="16165"/>
    <cellStyle name="Ausgabe 3 4 5 6 2" xfId="46359"/>
    <cellStyle name="Ausgabe 3 4 5 7" xfId="19034"/>
    <cellStyle name="Ausgabe 3 4 5 7 2" xfId="49228"/>
    <cellStyle name="Ausgabe 3 4 5 8" xfId="23317"/>
    <cellStyle name="Ausgabe 3 4 5 8 2" xfId="53504"/>
    <cellStyle name="Ausgabe 3 4 5 9" xfId="26026"/>
    <cellStyle name="Ausgabe 3 4 5 9 2" xfId="56213"/>
    <cellStyle name="Ausgabe 3 4 6" xfId="5011"/>
    <cellStyle name="Ausgabe 3 4 6 2" xfId="35210"/>
    <cellStyle name="Ausgabe 3 4 7" xfId="5879"/>
    <cellStyle name="Ausgabe 3 4 7 2" xfId="36075"/>
    <cellStyle name="Ausgabe 3 4 8" xfId="14048"/>
    <cellStyle name="Ausgabe 3 4 8 2" xfId="44242"/>
    <cellStyle name="Ausgabe 3 4 9" xfId="15075"/>
    <cellStyle name="Ausgabe 3 4 9 2" xfId="45269"/>
    <cellStyle name="Ausgabe 3 5" xfId="1228"/>
    <cellStyle name="Ausgabe 3 5 10" xfId="18223"/>
    <cellStyle name="Ausgabe 3 5 10 2" xfId="48417"/>
    <cellStyle name="Ausgabe 3 5 11" xfId="22441"/>
    <cellStyle name="Ausgabe 3 5 11 2" xfId="52628"/>
    <cellStyle name="Ausgabe 3 5 12" xfId="21370"/>
    <cellStyle name="Ausgabe 3 5 12 2" xfId="51557"/>
    <cellStyle name="Ausgabe 3 5 13" xfId="29816"/>
    <cellStyle name="Ausgabe 3 5 13 2" xfId="60003"/>
    <cellStyle name="Ausgabe 3 5 14" xfId="31196"/>
    <cellStyle name="Ausgabe 3 5 2" xfId="1697"/>
    <cellStyle name="Ausgabe 3 5 2 10" xfId="28376"/>
    <cellStyle name="Ausgabe 3 5 2 10 2" xfId="58563"/>
    <cellStyle name="Ausgabe 3 5 2 11" xfId="22155"/>
    <cellStyle name="Ausgabe 3 5 2 11 2" xfId="52342"/>
    <cellStyle name="Ausgabe 3 5 2 12" xfId="31647"/>
    <cellStyle name="Ausgabe 3 5 2 2" xfId="3654"/>
    <cellStyle name="Ausgabe 3 5 2 2 10" xfId="30600"/>
    <cellStyle name="Ausgabe 3 5 2 2 10 2" xfId="60787"/>
    <cellStyle name="Ausgabe 3 5 2 2 11" xfId="33859"/>
    <cellStyle name="Ausgabe 3 5 2 2 2" xfId="7018"/>
    <cellStyle name="Ausgabe 3 5 2 2 2 2" xfId="37212"/>
    <cellStyle name="Ausgabe 3 5 2 2 3" xfId="8563"/>
    <cellStyle name="Ausgabe 3 5 2 2 3 2" xfId="38757"/>
    <cellStyle name="Ausgabe 3 5 2 2 4" xfId="10031"/>
    <cellStyle name="Ausgabe 3 5 2 2 4 2" xfId="40225"/>
    <cellStyle name="Ausgabe 3 5 2 2 5" xfId="12420"/>
    <cellStyle name="Ausgabe 3 5 2 2 5 2" xfId="42614"/>
    <cellStyle name="Ausgabe 3 5 2 2 6" xfId="16889"/>
    <cellStyle name="Ausgabe 3 5 2 2 6 2" xfId="47083"/>
    <cellStyle name="Ausgabe 3 5 2 2 7" xfId="19756"/>
    <cellStyle name="Ausgabe 3 5 2 2 7 2" xfId="49950"/>
    <cellStyle name="Ausgabe 3 5 2 2 8" xfId="24163"/>
    <cellStyle name="Ausgabe 3 5 2 2 8 2" xfId="54350"/>
    <cellStyle name="Ausgabe 3 5 2 2 9" xfId="27578"/>
    <cellStyle name="Ausgabe 3 5 2 2 9 2" xfId="57765"/>
    <cellStyle name="Ausgabe 3 5 2 3" xfId="4662"/>
    <cellStyle name="Ausgabe 3 5 2 3 10" xfId="34861"/>
    <cellStyle name="Ausgabe 3 5 2 3 2" xfId="9406"/>
    <cellStyle name="Ausgabe 3 5 2 3 2 2" xfId="39600"/>
    <cellStyle name="Ausgabe 3 5 2 3 3" xfId="12220"/>
    <cellStyle name="Ausgabe 3 5 2 3 3 2" xfId="42414"/>
    <cellStyle name="Ausgabe 3 5 2 3 4" xfId="12789"/>
    <cellStyle name="Ausgabe 3 5 2 3 4 2" xfId="42983"/>
    <cellStyle name="Ausgabe 3 5 2 3 5" xfId="17729"/>
    <cellStyle name="Ausgabe 3 5 2 3 5 2" xfId="47923"/>
    <cellStyle name="Ausgabe 3 5 2 3 6" xfId="20593"/>
    <cellStyle name="Ausgabe 3 5 2 3 6 2" xfId="50787"/>
    <cellStyle name="Ausgabe 3 5 2 3 7" xfId="25005"/>
    <cellStyle name="Ausgabe 3 5 2 3 7 2" xfId="55192"/>
    <cellStyle name="Ausgabe 3 5 2 3 8" xfId="21339"/>
    <cellStyle name="Ausgabe 3 5 2 3 8 2" xfId="51526"/>
    <cellStyle name="Ausgabe 3 5 2 3 9" xfId="26565"/>
    <cellStyle name="Ausgabe 3 5 2 3 9 2" xfId="56752"/>
    <cellStyle name="Ausgabe 3 5 2 4" xfId="7554"/>
    <cellStyle name="Ausgabe 3 5 2 4 2" xfId="37748"/>
    <cellStyle name="Ausgabe 3 5 2 5" xfId="10377"/>
    <cellStyle name="Ausgabe 3 5 2 5 2" xfId="40571"/>
    <cellStyle name="Ausgabe 3 5 2 6" xfId="13025"/>
    <cellStyle name="Ausgabe 3 5 2 6 2" xfId="43219"/>
    <cellStyle name="Ausgabe 3 5 2 7" xfId="15793"/>
    <cellStyle name="Ausgabe 3 5 2 7 2" xfId="45987"/>
    <cellStyle name="Ausgabe 3 5 2 8" xfId="18674"/>
    <cellStyle name="Ausgabe 3 5 2 8 2" xfId="48868"/>
    <cellStyle name="Ausgabe 3 5 2 9" xfId="22909"/>
    <cellStyle name="Ausgabe 3 5 2 9 2" xfId="53096"/>
    <cellStyle name="Ausgabe 3 5 3" xfId="1856"/>
    <cellStyle name="Ausgabe 3 5 3 10" xfId="26543"/>
    <cellStyle name="Ausgabe 3 5 3 10 2" xfId="56730"/>
    <cellStyle name="Ausgabe 3 5 3 11" xfId="26244"/>
    <cellStyle name="Ausgabe 3 5 3 11 2" xfId="56431"/>
    <cellStyle name="Ausgabe 3 5 3 12" xfId="31806"/>
    <cellStyle name="Ausgabe 3 5 3 2" xfId="3813"/>
    <cellStyle name="Ausgabe 3 5 3 2 10" xfId="29627"/>
    <cellStyle name="Ausgabe 3 5 3 2 10 2" xfId="59814"/>
    <cellStyle name="Ausgabe 3 5 3 2 11" xfId="34018"/>
    <cellStyle name="Ausgabe 3 5 3 2 2" xfId="7177"/>
    <cellStyle name="Ausgabe 3 5 3 2 2 2" xfId="37371"/>
    <cellStyle name="Ausgabe 3 5 3 2 3" xfId="8722"/>
    <cellStyle name="Ausgabe 3 5 3 2 3 2" xfId="38916"/>
    <cellStyle name="Ausgabe 3 5 3 2 4" xfId="11649"/>
    <cellStyle name="Ausgabe 3 5 3 2 4 2" xfId="41843"/>
    <cellStyle name="Ausgabe 3 5 3 2 5" xfId="13973"/>
    <cellStyle name="Ausgabe 3 5 3 2 5 2" xfId="44167"/>
    <cellStyle name="Ausgabe 3 5 3 2 6" xfId="17048"/>
    <cellStyle name="Ausgabe 3 5 3 2 6 2" xfId="47242"/>
    <cellStyle name="Ausgabe 3 5 3 2 7" xfId="19915"/>
    <cellStyle name="Ausgabe 3 5 3 2 7 2" xfId="50109"/>
    <cellStyle name="Ausgabe 3 5 3 2 8" xfId="24322"/>
    <cellStyle name="Ausgabe 3 5 3 2 8 2" xfId="54509"/>
    <cellStyle name="Ausgabe 3 5 3 2 9" xfId="25808"/>
    <cellStyle name="Ausgabe 3 5 3 2 9 2" xfId="55995"/>
    <cellStyle name="Ausgabe 3 5 3 3" xfId="4821"/>
    <cellStyle name="Ausgabe 3 5 3 3 10" xfId="35020"/>
    <cellStyle name="Ausgabe 3 5 3 3 2" xfId="9565"/>
    <cellStyle name="Ausgabe 3 5 3 3 2 2" xfId="39759"/>
    <cellStyle name="Ausgabe 3 5 3 3 3" xfId="10617"/>
    <cellStyle name="Ausgabe 3 5 3 3 3 2" xfId="40811"/>
    <cellStyle name="Ausgabe 3 5 3 3 4" xfId="14448"/>
    <cellStyle name="Ausgabe 3 5 3 3 4 2" xfId="44642"/>
    <cellStyle name="Ausgabe 3 5 3 3 5" xfId="17888"/>
    <cellStyle name="Ausgabe 3 5 3 3 5 2" xfId="48082"/>
    <cellStyle name="Ausgabe 3 5 3 3 6" xfId="20752"/>
    <cellStyle name="Ausgabe 3 5 3 3 6 2" xfId="50946"/>
    <cellStyle name="Ausgabe 3 5 3 3 7" xfId="25164"/>
    <cellStyle name="Ausgabe 3 5 3 3 7 2" xfId="55351"/>
    <cellStyle name="Ausgabe 3 5 3 3 8" xfId="28601"/>
    <cellStyle name="Ausgabe 3 5 3 3 8 2" xfId="58788"/>
    <cellStyle name="Ausgabe 3 5 3 3 9" xfId="29225"/>
    <cellStyle name="Ausgabe 3 5 3 3 9 2" xfId="59412"/>
    <cellStyle name="Ausgabe 3 5 3 4" xfId="2626"/>
    <cellStyle name="Ausgabe 3 5 3 4 2" xfId="32831"/>
    <cellStyle name="Ausgabe 3 5 3 5" xfId="12634"/>
    <cellStyle name="Ausgabe 3 5 3 5 2" xfId="42828"/>
    <cellStyle name="Ausgabe 3 5 3 6" xfId="7816"/>
    <cellStyle name="Ausgabe 3 5 3 6 2" xfId="38010"/>
    <cellStyle name="Ausgabe 3 5 3 7" xfId="15952"/>
    <cellStyle name="Ausgabe 3 5 3 7 2" xfId="46146"/>
    <cellStyle name="Ausgabe 3 5 3 8" xfId="18833"/>
    <cellStyle name="Ausgabe 3 5 3 8 2" xfId="49027"/>
    <cellStyle name="Ausgabe 3 5 3 9" xfId="23068"/>
    <cellStyle name="Ausgabe 3 5 3 9 2" xfId="53255"/>
    <cellStyle name="Ausgabe 3 5 4" xfId="3188"/>
    <cellStyle name="Ausgabe 3 5 4 10" xfId="27938"/>
    <cellStyle name="Ausgabe 3 5 4 10 2" xfId="58125"/>
    <cellStyle name="Ausgabe 3 5 4 11" xfId="33393"/>
    <cellStyle name="Ausgabe 3 5 4 2" xfId="6563"/>
    <cellStyle name="Ausgabe 3 5 4 2 2" xfId="36757"/>
    <cellStyle name="Ausgabe 3 5 4 3" xfId="2383"/>
    <cellStyle name="Ausgabe 3 5 4 3 2" xfId="32588"/>
    <cellStyle name="Ausgabe 3 5 4 4" xfId="11067"/>
    <cellStyle name="Ausgabe 3 5 4 4 2" xfId="41261"/>
    <cellStyle name="Ausgabe 3 5 4 5" xfId="12921"/>
    <cellStyle name="Ausgabe 3 5 4 5 2" xfId="43115"/>
    <cellStyle name="Ausgabe 3 5 4 6" xfId="16438"/>
    <cellStyle name="Ausgabe 3 5 4 6 2" xfId="46632"/>
    <cellStyle name="Ausgabe 3 5 4 7" xfId="19305"/>
    <cellStyle name="Ausgabe 3 5 4 7 2" xfId="49499"/>
    <cellStyle name="Ausgabe 3 5 4 8" xfId="23708"/>
    <cellStyle name="Ausgabe 3 5 4 8 2" xfId="53895"/>
    <cellStyle name="Ausgabe 3 5 4 9" xfId="21962"/>
    <cellStyle name="Ausgabe 3 5 4 9 2" xfId="52149"/>
    <cellStyle name="Ausgabe 3 5 5" xfId="4196"/>
    <cellStyle name="Ausgabe 3 5 5 10" xfId="29244"/>
    <cellStyle name="Ausgabe 3 5 5 10 2" xfId="59431"/>
    <cellStyle name="Ausgabe 3 5 5 11" xfId="34395"/>
    <cellStyle name="Ausgabe 3 5 5 2" xfId="7410"/>
    <cellStyle name="Ausgabe 3 5 5 2 2" xfId="37604"/>
    <cellStyle name="Ausgabe 3 5 5 3" xfId="8955"/>
    <cellStyle name="Ausgabe 3 5 5 3 2" xfId="39149"/>
    <cellStyle name="Ausgabe 3 5 5 4" xfId="11105"/>
    <cellStyle name="Ausgabe 3 5 5 4 2" xfId="41299"/>
    <cellStyle name="Ausgabe 3 5 5 5" xfId="14823"/>
    <cellStyle name="Ausgabe 3 5 5 5 2" xfId="45017"/>
    <cellStyle name="Ausgabe 3 5 5 6" xfId="17278"/>
    <cellStyle name="Ausgabe 3 5 5 6 2" xfId="47472"/>
    <cellStyle name="Ausgabe 3 5 5 7" xfId="20142"/>
    <cellStyle name="Ausgabe 3 5 5 7 2" xfId="50336"/>
    <cellStyle name="Ausgabe 3 5 5 8" xfId="24554"/>
    <cellStyle name="Ausgabe 3 5 5 8 2" xfId="54741"/>
    <cellStyle name="Ausgabe 3 5 5 9" xfId="25719"/>
    <cellStyle name="Ausgabe 3 5 5 9 2" xfId="55906"/>
    <cellStyle name="Ausgabe 3 5 6" xfId="5860"/>
    <cellStyle name="Ausgabe 3 5 6 2" xfId="36056"/>
    <cellStyle name="Ausgabe 3 5 7" xfId="12243"/>
    <cellStyle name="Ausgabe 3 5 7 2" xfId="42437"/>
    <cellStyle name="Ausgabe 3 5 8" xfId="15318"/>
    <cellStyle name="Ausgabe 3 5 8 2" xfId="45512"/>
    <cellStyle name="Ausgabe 3 5 9" xfId="15338"/>
    <cellStyle name="Ausgabe 3 5 9 2" xfId="45532"/>
    <cellStyle name="Ausgabe 3 6" xfId="1633"/>
    <cellStyle name="Ausgabe 3 6 10" xfId="27658"/>
    <cellStyle name="Ausgabe 3 6 10 2" xfId="57845"/>
    <cellStyle name="Ausgabe 3 6 11" xfId="30193"/>
    <cellStyle name="Ausgabe 3 6 11 2" xfId="60380"/>
    <cellStyle name="Ausgabe 3 6 12" xfId="31583"/>
    <cellStyle name="Ausgabe 3 6 2" xfId="3590"/>
    <cellStyle name="Ausgabe 3 6 2 10" xfId="30842"/>
    <cellStyle name="Ausgabe 3 6 2 10 2" xfId="61029"/>
    <cellStyle name="Ausgabe 3 6 2 11" xfId="33795"/>
    <cellStyle name="Ausgabe 3 6 2 2" xfId="6954"/>
    <cellStyle name="Ausgabe 3 6 2 2 2" xfId="37148"/>
    <cellStyle name="Ausgabe 3 6 2 3" xfId="8499"/>
    <cellStyle name="Ausgabe 3 6 2 3 2" xfId="38693"/>
    <cellStyle name="Ausgabe 3 6 2 4" xfId="5123"/>
    <cellStyle name="Ausgabe 3 6 2 4 2" xfId="35322"/>
    <cellStyle name="Ausgabe 3 6 2 5" xfId="15037"/>
    <cellStyle name="Ausgabe 3 6 2 5 2" xfId="45231"/>
    <cellStyle name="Ausgabe 3 6 2 6" xfId="16825"/>
    <cellStyle name="Ausgabe 3 6 2 6 2" xfId="47019"/>
    <cellStyle name="Ausgabe 3 6 2 7" xfId="19692"/>
    <cellStyle name="Ausgabe 3 6 2 7 2" xfId="49886"/>
    <cellStyle name="Ausgabe 3 6 2 8" xfId="24099"/>
    <cellStyle name="Ausgabe 3 6 2 8 2" xfId="54286"/>
    <cellStyle name="Ausgabe 3 6 2 9" xfId="25502"/>
    <cellStyle name="Ausgabe 3 6 2 9 2" xfId="55689"/>
    <cellStyle name="Ausgabe 3 6 3" xfId="4598"/>
    <cellStyle name="Ausgabe 3 6 3 10" xfId="34797"/>
    <cellStyle name="Ausgabe 3 6 3 2" xfId="9342"/>
    <cellStyle name="Ausgabe 3 6 3 2 2" xfId="39536"/>
    <cellStyle name="Ausgabe 3 6 3 3" xfId="11385"/>
    <cellStyle name="Ausgabe 3 6 3 3 2" xfId="41579"/>
    <cellStyle name="Ausgabe 3 6 3 4" xfId="13017"/>
    <cellStyle name="Ausgabe 3 6 3 4 2" xfId="43211"/>
    <cellStyle name="Ausgabe 3 6 3 5" xfId="17665"/>
    <cellStyle name="Ausgabe 3 6 3 5 2" xfId="47859"/>
    <cellStyle name="Ausgabe 3 6 3 6" xfId="20529"/>
    <cellStyle name="Ausgabe 3 6 3 6 2" xfId="50723"/>
    <cellStyle name="Ausgabe 3 6 3 7" xfId="24941"/>
    <cellStyle name="Ausgabe 3 6 3 7 2" xfId="55128"/>
    <cellStyle name="Ausgabe 3 6 3 8" xfId="27376"/>
    <cellStyle name="Ausgabe 3 6 3 8 2" xfId="57563"/>
    <cellStyle name="Ausgabe 3 6 3 9" xfId="28444"/>
    <cellStyle name="Ausgabe 3 6 3 9 2" xfId="58631"/>
    <cellStyle name="Ausgabe 3 6 4" xfId="7756"/>
    <cellStyle name="Ausgabe 3 6 4 2" xfId="37950"/>
    <cellStyle name="Ausgabe 3 6 5" xfId="11586"/>
    <cellStyle name="Ausgabe 3 6 5 2" xfId="41780"/>
    <cellStyle name="Ausgabe 3 6 6" xfId="12701"/>
    <cellStyle name="Ausgabe 3 6 6 2" xfId="42895"/>
    <cellStyle name="Ausgabe 3 6 7" xfId="15729"/>
    <cellStyle name="Ausgabe 3 6 7 2" xfId="45923"/>
    <cellStyle name="Ausgabe 3 6 8" xfId="18610"/>
    <cellStyle name="Ausgabe 3 6 8 2" xfId="48804"/>
    <cellStyle name="Ausgabe 3 6 9" xfId="22845"/>
    <cellStyle name="Ausgabe 3 6 9 2" xfId="53032"/>
    <cellStyle name="Ausgabe 3 7" xfId="2547"/>
    <cellStyle name="Ausgabe 3 7 10" xfId="28748"/>
    <cellStyle name="Ausgabe 3 7 10 2" xfId="58935"/>
    <cellStyle name="Ausgabe 3 7 11" xfId="32752"/>
    <cellStyle name="Ausgabe 3 7 2" xfId="6195"/>
    <cellStyle name="Ausgabe 3 7 2 2" xfId="36389"/>
    <cellStyle name="Ausgabe 3 7 3" xfId="2559"/>
    <cellStyle name="Ausgabe 3 7 3 2" xfId="32764"/>
    <cellStyle name="Ausgabe 3 7 4" xfId="11539"/>
    <cellStyle name="Ausgabe 3 7 4 2" xfId="41733"/>
    <cellStyle name="Ausgabe 3 7 5" xfId="11274"/>
    <cellStyle name="Ausgabe 3 7 5 2" xfId="41468"/>
    <cellStyle name="Ausgabe 3 7 6" xfId="16185"/>
    <cellStyle name="Ausgabe 3 7 6 2" xfId="46379"/>
    <cellStyle name="Ausgabe 3 7 7" xfId="19054"/>
    <cellStyle name="Ausgabe 3 7 7 2" xfId="49248"/>
    <cellStyle name="Ausgabe 3 7 8" xfId="23337"/>
    <cellStyle name="Ausgabe 3 7 8 2" xfId="53524"/>
    <cellStyle name="Ausgabe 3 7 9" xfId="28254"/>
    <cellStyle name="Ausgabe 3 7 9 2" xfId="58441"/>
    <cellStyle name="Ausgabe 3 8" xfId="2497"/>
    <cellStyle name="Ausgabe 3 8 10" xfId="30751"/>
    <cellStyle name="Ausgabe 3 8 10 2" xfId="60938"/>
    <cellStyle name="Ausgabe 3 8 11" xfId="32702"/>
    <cellStyle name="Ausgabe 3 8 2" xfId="6180"/>
    <cellStyle name="Ausgabe 3 8 2 2" xfId="36374"/>
    <cellStyle name="Ausgabe 3 8 3" xfId="3017"/>
    <cellStyle name="Ausgabe 3 8 3 2" xfId="33222"/>
    <cellStyle name="Ausgabe 3 8 4" xfId="11388"/>
    <cellStyle name="Ausgabe 3 8 4 2" xfId="41582"/>
    <cellStyle name="Ausgabe 3 8 5" xfId="14152"/>
    <cellStyle name="Ausgabe 3 8 5 2" xfId="44346"/>
    <cellStyle name="Ausgabe 3 8 6" xfId="16170"/>
    <cellStyle name="Ausgabe 3 8 6 2" xfId="46364"/>
    <cellStyle name="Ausgabe 3 8 7" xfId="19039"/>
    <cellStyle name="Ausgabe 3 8 7 2" xfId="49233"/>
    <cellStyle name="Ausgabe 3 8 8" xfId="23322"/>
    <cellStyle name="Ausgabe 3 8 8 2" xfId="53509"/>
    <cellStyle name="Ausgabe 3 8 9" xfId="25496"/>
    <cellStyle name="Ausgabe 3 8 9 2" xfId="55683"/>
    <cellStyle name="Ausgabe 3 9" xfId="2362"/>
    <cellStyle name="Ausgabe 3 9 2" xfId="32567"/>
    <cellStyle name="Ausgabe 4" xfId="547"/>
    <cellStyle name="Ausgabe 4 10" xfId="11621"/>
    <cellStyle name="Ausgabe 4 10 2" xfId="41815"/>
    <cellStyle name="Ausgabe 4 11" xfId="15484"/>
    <cellStyle name="Ausgabe 4 11 2" xfId="45678"/>
    <cellStyle name="Ausgabe 4 12" xfId="21790"/>
    <cellStyle name="Ausgabe 4 12 2" xfId="51977"/>
    <cellStyle name="Ausgabe 4 13" xfId="21742"/>
    <cellStyle name="Ausgabe 4 13 2" xfId="51929"/>
    <cellStyle name="Ausgabe 4 14" xfId="30843"/>
    <cellStyle name="Ausgabe 4 14 2" xfId="61030"/>
    <cellStyle name="Ausgabe 4 15" xfId="30989"/>
    <cellStyle name="Ausgabe 4 2" xfId="548"/>
    <cellStyle name="Ausgabe 4 2 10" xfId="17191"/>
    <cellStyle name="Ausgabe 4 2 10 2" xfId="47385"/>
    <cellStyle name="Ausgabe 4 2 11" xfId="21791"/>
    <cellStyle name="Ausgabe 4 2 11 2" xfId="51978"/>
    <cellStyle name="Ausgabe 4 2 12" xfId="27264"/>
    <cellStyle name="Ausgabe 4 2 12 2" xfId="57451"/>
    <cellStyle name="Ausgabe 4 2 13" xfId="21989"/>
    <cellStyle name="Ausgabe 4 2 13 2" xfId="52176"/>
    <cellStyle name="Ausgabe 4 2 14" xfId="30990"/>
    <cellStyle name="Ausgabe 4 2 2" xfId="1235"/>
    <cellStyle name="Ausgabe 4 2 2 10" xfId="18230"/>
    <cellStyle name="Ausgabe 4 2 2 10 2" xfId="48424"/>
    <cellStyle name="Ausgabe 4 2 2 11" xfId="22448"/>
    <cellStyle name="Ausgabe 4 2 2 11 2" xfId="52635"/>
    <cellStyle name="Ausgabe 4 2 2 12" xfId="27964"/>
    <cellStyle name="Ausgabe 4 2 2 12 2" xfId="58151"/>
    <cellStyle name="Ausgabe 4 2 2 13" xfId="30589"/>
    <cellStyle name="Ausgabe 4 2 2 13 2" xfId="60776"/>
    <cellStyle name="Ausgabe 4 2 2 14" xfId="31203"/>
    <cellStyle name="Ausgabe 4 2 2 2" xfId="1704"/>
    <cellStyle name="Ausgabe 4 2 2 2 10" xfId="28167"/>
    <cellStyle name="Ausgabe 4 2 2 2 10 2" xfId="58354"/>
    <cellStyle name="Ausgabe 4 2 2 2 11" xfId="29277"/>
    <cellStyle name="Ausgabe 4 2 2 2 11 2" xfId="59464"/>
    <cellStyle name="Ausgabe 4 2 2 2 12" xfId="31654"/>
    <cellStyle name="Ausgabe 4 2 2 2 2" xfId="3661"/>
    <cellStyle name="Ausgabe 4 2 2 2 2 10" xfId="30060"/>
    <cellStyle name="Ausgabe 4 2 2 2 2 10 2" xfId="60247"/>
    <cellStyle name="Ausgabe 4 2 2 2 2 11" xfId="33866"/>
    <cellStyle name="Ausgabe 4 2 2 2 2 2" xfId="7025"/>
    <cellStyle name="Ausgabe 4 2 2 2 2 2 2" xfId="37219"/>
    <cellStyle name="Ausgabe 4 2 2 2 2 3" xfId="8570"/>
    <cellStyle name="Ausgabe 4 2 2 2 2 3 2" xfId="38764"/>
    <cellStyle name="Ausgabe 4 2 2 2 2 4" xfId="9954"/>
    <cellStyle name="Ausgabe 4 2 2 2 2 4 2" xfId="40148"/>
    <cellStyle name="Ausgabe 4 2 2 2 2 5" xfId="13391"/>
    <cellStyle name="Ausgabe 4 2 2 2 2 5 2" xfId="43585"/>
    <cellStyle name="Ausgabe 4 2 2 2 2 6" xfId="16896"/>
    <cellStyle name="Ausgabe 4 2 2 2 2 6 2" xfId="47090"/>
    <cellStyle name="Ausgabe 4 2 2 2 2 7" xfId="19763"/>
    <cellStyle name="Ausgabe 4 2 2 2 2 7 2" xfId="49957"/>
    <cellStyle name="Ausgabe 4 2 2 2 2 8" xfId="24170"/>
    <cellStyle name="Ausgabe 4 2 2 2 2 8 2" xfId="54357"/>
    <cellStyle name="Ausgabe 4 2 2 2 2 9" xfId="27724"/>
    <cellStyle name="Ausgabe 4 2 2 2 2 9 2" xfId="57911"/>
    <cellStyle name="Ausgabe 4 2 2 2 3" xfId="4669"/>
    <cellStyle name="Ausgabe 4 2 2 2 3 10" xfId="34868"/>
    <cellStyle name="Ausgabe 4 2 2 2 3 2" xfId="9413"/>
    <cellStyle name="Ausgabe 4 2 2 2 3 2 2" xfId="39607"/>
    <cellStyle name="Ausgabe 4 2 2 2 3 3" xfId="11989"/>
    <cellStyle name="Ausgabe 4 2 2 2 3 3 2" xfId="42183"/>
    <cellStyle name="Ausgabe 4 2 2 2 3 4" xfId="14146"/>
    <cellStyle name="Ausgabe 4 2 2 2 3 4 2" xfId="44340"/>
    <cellStyle name="Ausgabe 4 2 2 2 3 5" xfId="17736"/>
    <cellStyle name="Ausgabe 4 2 2 2 3 5 2" xfId="47930"/>
    <cellStyle name="Ausgabe 4 2 2 2 3 6" xfId="20600"/>
    <cellStyle name="Ausgabe 4 2 2 2 3 6 2" xfId="50794"/>
    <cellStyle name="Ausgabe 4 2 2 2 3 7" xfId="25012"/>
    <cellStyle name="Ausgabe 4 2 2 2 3 7 2" xfId="55199"/>
    <cellStyle name="Ausgabe 4 2 2 2 3 8" xfId="21301"/>
    <cellStyle name="Ausgabe 4 2 2 2 3 8 2" xfId="51488"/>
    <cellStyle name="Ausgabe 4 2 2 2 3 9" xfId="29782"/>
    <cellStyle name="Ausgabe 4 2 2 2 3 9 2" xfId="59969"/>
    <cellStyle name="Ausgabe 4 2 2 2 4" xfId="8001"/>
    <cellStyle name="Ausgabe 4 2 2 2 4 2" xfId="38195"/>
    <cellStyle name="Ausgabe 4 2 2 2 5" xfId="11669"/>
    <cellStyle name="Ausgabe 4 2 2 2 5 2" xfId="41863"/>
    <cellStyle name="Ausgabe 4 2 2 2 6" xfId="13450"/>
    <cellStyle name="Ausgabe 4 2 2 2 6 2" xfId="43644"/>
    <cellStyle name="Ausgabe 4 2 2 2 7" xfId="15800"/>
    <cellStyle name="Ausgabe 4 2 2 2 7 2" xfId="45994"/>
    <cellStyle name="Ausgabe 4 2 2 2 8" xfId="18681"/>
    <cellStyle name="Ausgabe 4 2 2 2 8 2" xfId="48875"/>
    <cellStyle name="Ausgabe 4 2 2 2 9" xfId="22916"/>
    <cellStyle name="Ausgabe 4 2 2 2 9 2" xfId="53103"/>
    <cellStyle name="Ausgabe 4 2 2 3" xfId="1863"/>
    <cellStyle name="Ausgabe 4 2 2 3 10" xfId="26793"/>
    <cellStyle name="Ausgabe 4 2 2 3 10 2" xfId="56980"/>
    <cellStyle name="Ausgabe 4 2 2 3 11" xfId="22170"/>
    <cellStyle name="Ausgabe 4 2 2 3 11 2" xfId="52357"/>
    <cellStyle name="Ausgabe 4 2 2 3 12" xfId="31813"/>
    <cellStyle name="Ausgabe 4 2 2 3 2" xfId="3820"/>
    <cellStyle name="Ausgabe 4 2 2 3 2 10" xfId="21472"/>
    <cellStyle name="Ausgabe 4 2 2 3 2 10 2" xfId="51659"/>
    <cellStyle name="Ausgabe 4 2 2 3 2 11" xfId="34025"/>
    <cellStyle name="Ausgabe 4 2 2 3 2 2" xfId="7184"/>
    <cellStyle name="Ausgabe 4 2 2 3 2 2 2" xfId="37378"/>
    <cellStyle name="Ausgabe 4 2 2 3 2 3" xfId="8729"/>
    <cellStyle name="Ausgabe 4 2 2 3 2 3 2" xfId="38923"/>
    <cellStyle name="Ausgabe 4 2 2 3 2 4" xfId="12452"/>
    <cellStyle name="Ausgabe 4 2 2 3 2 4 2" xfId="42646"/>
    <cellStyle name="Ausgabe 4 2 2 3 2 5" xfId="13261"/>
    <cellStyle name="Ausgabe 4 2 2 3 2 5 2" xfId="43455"/>
    <cellStyle name="Ausgabe 4 2 2 3 2 6" xfId="17055"/>
    <cellStyle name="Ausgabe 4 2 2 3 2 6 2" xfId="47249"/>
    <cellStyle name="Ausgabe 4 2 2 3 2 7" xfId="19922"/>
    <cellStyle name="Ausgabe 4 2 2 3 2 7 2" xfId="50116"/>
    <cellStyle name="Ausgabe 4 2 2 3 2 8" xfId="24329"/>
    <cellStyle name="Ausgabe 4 2 2 3 2 8 2" xfId="54516"/>
    <cellStyle name="Ausgabe 4 2 2 3 2 9" xfId="27421"/>
    <cellStyle name="Ausgabe 4 2 2 3 2 9 2" xfId="57608"/>
    <cellStyle name="Ausgabe 4 2 2 3 3" xfId="4828"/>
    <cellStyle name="Ausgabe 4 2 2 3 3 10" xfId="35027"/>
    <cellStyle name="Ausgabe 4 2 2 3 3 2" xfId="9572"/>
    <cellStyle name="Ausgabe 4 2 2 3 3 2 2" xfId="39766"/>
    <cellStyle name="Ausgabe 4 2 2 3 3 3" xfId="12338"/>
    <cellStyle name="Ausgabe 4 2 2 3 3 3 2" xfId="42532"/>
    <cellStyle name="Ausgabe 4 2 2 3 3 4" xfId="15268"/>
    <cellStyle name="Ausgabe 4 2 2 3 3 4 2" xfId="45462"/>
    <cellStyle name="Ausgabe 4 2 2 3 3 5" xfId="17895"/>
    <cellStyle name="Ausgabe 4 2 2 3 3 5 2" xfId="48089"/>
    <cellStyle name="Ausgabe 4 2 2 3 3 6" xfId="20759"/>
    <cellStyle name="Ausgabe 4 2 2 3 3 6 2" xfId="50953"/>
    <cellStyle name="Ausgabe 4 2 2 3 3 7" xfId="25171"/>
    <cellStyle name="Ausgabe 4 2 2 3 3 7 2" xfId="55358"/>
    <cellStyle name="Ausgabe 4 2 2 3 3 8" xfId="28608"/>
    <cellStyle name="Ausgabe 4 2 2 3 3 8 2" xfId="58795"/>
    <cellStyle name="Ausgabe 4 2 2 3 3 9" xfId="26306"/>
    <cellStyle name="Ausgabe 4 2 2 3 3 9 2" xfId="56493"/>
    <cellStyle name="Ausgabe 4 2 2 3 4" xfId="5792"/>
    <cellStyle name="Ausgabe 4 2 2 3 4 2" xfId="35988"/>
    <cellStyle name="Ausgabe 4 2 2 3 5" xfId="11421"/>
    <cellStyle name="Ausgabe 4 2 2 3 5 2" xfId="41615"/>
    <cellStyle name="Ausgabe 4 2 2 3 6" xfId="12869"/>
    <cellStyle name="Ausgabe 4 2 2 3 6 2" xfId="43063"/>
    <cellStyle name="Ausgabe 4 2 2 3 7" xfId="15959"/>
    <cellStyle name="Ausgabe 4 2 2 3 7 2" xfId="46153"/>
    <cellStyle name="Ausgabe 4 2 2 3 8" xfId="18840"/>
    <cellStyle name="Ausgabe 4 2 2 3 8 2" xfId="49034"/>
    <cellStyle name="Ausgabe 4 2 2 3 9" xfId="23075"/>
    <cellStyle name="Ausgabe 4 2 2 3 9 2" xfId="53262"/>
    <cellStyle name="Ausgabe 4 2 2 4" xfId="3195"/>
    <cellStyle name="Ausgabe 4 2 2 4 10" xfId="30413"/>
    <cellStyle name="Ausgabe 4 2 2 4 10 2" xfId="60600"/>
    <cellStyle name="Ausgabe 4 2 2 4 11" xfId="33400"/>
    <cellStyle name="Ausgabe 4 2 2 4 2" xfId="6570"/>
    <cellStyle name="Ausgabe 4 2 2 4 2 2" xfId="36764"/>
    <cellStyle name="Ausgabe 4 2 2 4 3" xfId="2995"/>
    <cellStyle name="Ausgabe 4 2 2 4 3 2" xfId="33200"/>
    <cellStyle name="Ausgabe 4 2 2 4 4" xfId="2072"/>
    <cellStyle name="Ausgabe 4 2 2 4 4 2" xfId="32291"/>
    <cellStyle name="Ausgabe 4 2 2 4 5" xfId="10132"/>
    <cellStyle name="Ausgabe 4 2 2 4 5 2" xfId="40326"/>
    <cellStyle name="Ausgabe 4 2 2 4 6" xfId="16445"/>
    <cellStyle name="Ausgabe 4 2 2 4 6 2" xfId="46639"/>
    <cellStyle name="Ausgabe 4 2 2 4 7" xfId="19312"/>
    <cellStyle name="Ausgabe 4 2 2 4 7 2" xfId="49506"/>
    <cellStyle name="Ausgabe 4 2 2 4 8" xfId="23715"/>
    <cellStyle name="Ausgabe 4 2 2 4 8 2" xfId="53902"/>
    <cellStyle name="Ausgabe 4 2 2 4 9" xfId="22296"/>
    <cellStyle name="Ausgabe 4 2 2 4 9 2" xfId="52483"/>
    <cellStyle name="Ausgabe 4 2 2 5" xfId="4203"/>
    <cellStyle name="Ausgabe 4 2 2 5 10" xfId="26625"/>
    <cellStyle name="Ausgabe 4 2 2 5 10 2" xfId="56812"/>
    <cellStyle name="Ausgabe 4 2 2 5 11" xfId="34402"/>
    <cellStyle name="Ausgabe 4 2 2 5 2" xfId="7417"/>
    <cellStyle name="Ausgabe 4 2 2 5 2 2" xfId="37611"/>
    <cellStyle name="Ausgabe 4 2 2 5 3" xfId="8962"/>
    <cellStyle name="Ausgabe 4 2 2 5 3 2" xfId="39156"/>
    <cellStyle name="Ausgabe 4 2 2 5 4" xfId="11994"/>
    <cellStyle name="Ausgabe 4 2 2 5 4 2" xfId="42188"/>
    <cellStyle name="Ausgabe 4 2 2 5 5" xfId="15102"/>
    <cellStyle name="Ausgabe 4 2 2 5 5 2" xfId="45296"/>
    <cellStyle name="Ausgabe 4 2 2 5 6" xfId="17285"/>
    <cellStyle name="Ausgabe 4 2 2 5 6 2" xfId="47479"/>
    <cellStyle name="Ausgabe 4 2 2 5 7" xfId="20149"/>
    <cellStyle name="Ausgabe 4 2 2 5 7 2" xfId="50343"/>
    <cellStyle name="Ausgabe 4 2 2 5 8" xfId="24561"/>
    <cellStyle name="Ausgabe 4 2 2 5 8 2" xfId="54748"/>
    <cellStyle name="Ausgabe 4 2 2 5 9" xfId="25773"/>
    <cellStyle name="Ausgabe 4 2 2 5 9 2" xfId="55960"/>
    <cellStyle name="Ausgabe 4 2 2 6" xfId="7949"/>
    <cellStyle name="Ausgabe 4 2 2 6 2" xfId="38143"/>
    <cellStyle name="Ausgabe 4 2 2 7" xfId="12289"/>
    <cellStyle name="Ausgabe 4 2 2 7 2" xfId="42483"/>
    <cellStyle name="Ausgabe 4 2 2 8" xfId="14062"/>
    <cellStyle name="Ausgabe 4 2 2 8 2" xfId="44256"/>
    <cellStyle name="Ausgabe 4 2 2 9" xfId="15345"/>
    <cellStyle name="Ausgabe 4 2 2 9 2" xfId="45539"/>
    <cellStyle name="Ausgabe 4 2 3" xfId="1626"/>
    <cellStyle name="Ausgabe 4 2 3 10" xfId="26162"/>
    <cellStyle name="Ausgabe 4 2 3 10 2" xfId="56349"/>
    <cellStyle name="Ausgabe 4 2 3 11" xfId="27350"/>
    <cellStyle name="Ausgabe 4 2 3 11 2" xfId="57537"/>
    <cellStyle name="Ausgabe 4 2 3 12" xfId="31576"/>
    <cellStyle name="Ausgabe 4 2 3 2" xfId="3583"/>
    <cellStyle name="Ausgabe 4 2 3 2 10" xfId="29478"/>
    <cellStyle name="Ausgabe 4 2 3 2 10 2" xfId="59665"/>
    <cellStyle name="Ausgabe 4 2 3 2 11" xfId="33788"/>
    <cellStyle name="Ausgabe 4 2 3 2 2" xfId="6947"/>
    <cellStyle name="Ausgabe 4 2 3 2 2 2" xfId="37141"/>
    <cellStyle name="Ausgabe 4 2 3 2 3" xfId="8492"/>
    <cellStyle name="Ausgabe 4 2 3 2 3 2" xfId="38686"/>
    <cellStyle name="Ausgabe 4 2 3 2 4" xfId="12428"/>
    <cellStyle name="Ausgabe 4 2 3 2 4 2" xfId="42622"/>
    <cellStyle name="Ausgabe 4 2 3 2 5" xfId="14694"/>
    <cellStyle name="Ausgabe 4 2 3 2 5 2" xfId="44888"/>
    <cellStyle name="Ausgabe 4 2 3 2 6" xfId="16818"/>
    <cellStyle name="Ausgabe 4 2 3 2 6 2" xfId="47012"/>
    <cellStyle name="Ausgabe 4 2 3 2 7" xfId="19685"/>
    <cellStyle name="Ausgabe 4 2 3 2 7 2" xfId="49879"/>
    <cellStyle name="Ausgabe 4 2 3 2 8" xfId="24092"/>
    <cellStyle name="Ausgabe 4 2 3 2 8 2" xfId="54279"/>
    <cellStyle name="Ausgabe 4 2 3 2 9" xfId="25616"/>
    <cellStyle name="Ausgabe 4 2 3 2 9 2" xfId="55803"/>
    <cellStyle name="Ausgabe 4 2 3 3" xfId="4591"/>
    <cellStyle name="Ausgabe 4 2 3 3 10" xfId="34790"/>
    <cellStyle name="Ausgabe 4 2 3 3 2" xfId="9335"/>
    <cellStyle name="Ausgabe 4 2 3 3 2 2" xfId="39529"/>
    <cellStyle name="Ausgabe 4 2 3 3 3" xfId="10808"/>
    <cellStyle name="Ausgabe 4 2 3 3 3 2" xfId="41002"/>
    <cellStyle name="Ausgabe 4 2 3 3 4" xfId="12698"/>
    <cellStyle name="Ausgabe 4 2 3 3 4 2" xfId="42892"/>
    <cellStyle name="Ausgabe 4 2 3 3 5" xfId="17658"/>
    <cellStyle name="Ausgabe 4 2 3 3 5 2" xfId="47852"/>
    <cellStyle name="Ausgabe 4 2 3 3 6" xfId="20522"/>
    <cellStyle name="Ausgabe 4 2 3 3 6 2" xfId="50716"/>
    <cellStyle name="Ausgabe 4 2 3 3 7" xfId="24934"/>
    <cellStyle name="Ausgabe 4 2 3 3 7 2" xfId="55121"/>
    <cellStyle name="Ausgabe 4 2 3 3 8" xfId="21856"/>
    <cellStyle name="Ausgabe 4 2 3 3 8 2" xfId="52043"/>
    <cellStyle name="Ausgabe 4 2 3 3 9" xfId="29268"/>
    <cellStyle name="Ausgabe 4 2 3 3 9 2" xfId="59455"/>
    <cellStyle name="Ausgabe 4 2 3 4" xfId="5668"/>
    <cellStyle name="Ausgabe 4 2 3 4 2" xfId="35864"/>
    <cellStyle name="Ausgabe 4 2 3 5" xfId="5474"/>
    <cellStyle name="Ausgabe 4 2 3 5 2" xfId="35670"/>
    <cellStyle name="Ausgabe 4 2 3 6" xfId="12895"/>
    <cellStyle name="Ausgabe 4 2 3 6 2" xfId="43089"/>
    <cellStyle name="Ausgabe 4 2 3 7" xfId="15722"/>
    <cellStyle name="Ausgabe 4 2 3 7 2" xfId="45916"/>
    <cellStyle name="Ausgabe 4 2 3 8" xfId="18603"/>
    <cellStyle name="Ausgabe 4 2 3 8 2" xfId="48797"/>
    <cellStyle name="Ausgabe 4 2 3 9" xfId="22838"/>
    <cellStyle name="Ausgabe 4 2 3 9 2" xfId="53025"/>
    <cellStyle name="Ausgabe 4 2 4" xfId="2554"/>
    <cellStyle name="Ausgabe 4 2 4 10" xfId="27302"/>
    <cellStyle name="Ausgabe 4 2 4 10 2" xfId="57489"/>
    <cellStyle name="Ausgabe 4 2 4 11" xfId="32759"/>
    <cellStyle name="Ausgabe 4 2 4 2" xfId="6202"/>
    <cellStyle name="Ausgabe 4 2 4 2 2" xfId="36396"/>
    <cellStyle name="Ausgabe 4 2 4 3" xfId="2535"/>
    <cellStyle name="Ausgabe 4 2 4 3 2" xfId="32740"/>
    <cellStyle name="Ausgabe 4 2 4 4" xfId="5138"/>
    <cellStyle name="Ausgabe 4 2 4 4 2" xfId="35337"/>
    <cellStyle name="Ausgabe 4 2 4 5" xfId="12453"/>
    <cellStyle name="Ausgabe 4 2 4 5 2" xfId="42647"/>
    <cellStyle name="Ausgabe 4 2 4 6" xfId="16192"/>
    <cellStyle name="Ausgabe 4 2 4 6 2" xfId="46386"/>
    <cellStyle name="Ausgabe 4 2 4 7" xfId="19061"/>
    <cellStyle name="Ausgabe 4 2 4 7 2" xfId="49255"/>
    <cellStyle name="Ausgabe 4 2 4 8" xfId="23344"/>
    <cellStyle name="Ausgabe 4 2 4 8 2" xfId="53531"/>
    <cellStyle name="Ausgabe 4 2 4 9" xfId="27949"/>
    <cellStyle name="Ausgabe 4 2 4 9 2" xfId="58136"/>
    <cellStyle name="Ausgabe 4 2 5" xfId="2490"/>
    <cellStyle name="Ausgabe 4 2 5 10" xfId="28948"/>
    <cellStyle name="Ausgabe 4 2 5 10 2" xfId="59135"/>
    <cellStyle name="Ausgabe 4 2 5 11" xfId="32695"/>
    <cellStyle name="Ausgabe 4 2 5 2" xfId="6173"/>
    <cellStyle name="Ausgabe 4 2 5 2 2" xfId="36367"/>
    <cellStyle name="Ausgabe 4 2 5 3" xfId="4187"/>
    <cellStyle name="Ausgabe 4 2 5 3 2" xfId="34386"/>
    <cellStyle name="Ausgabe 4 2 5 4" xfId="10414"/>
    <cellStyle name="Ausgabe 4 2 5 4 2" xfId="40608"/>
    <cellStyle name="Ausgabe 4 2 5 5" xfId="12856"/>
    <cellStyle name="Ausgabe 4 2 5 5 2" xfId="43050"/>
    <cellStyle name="Ausgabe 4 2 5 6" xfId="16163"/>
    <cellStyle name="Ausgabe 4 2 5 6 2" xfId="46357"/>
    <cellStyle name="Ausgabe 4 2 5 7" xfId="19032"/>
    <cellStyle name="Ausgabe 4 2 5 7 2" xfId="49226"/>
    <cellStyle name="Ausgabe 4 2 5 8" xfId="23315"/>
    <cellStyle name="Ausgabe 4 2 5 8 2" xfId="53502"/>
    <cellStyle name="Ausgabe 4 2 5 9" xfId="26731"/>
    <cellStyle name="Ausgabe 4 2 5 9 2" xfId="56918"/>
    <cellStyle name="Ausgabe 4 2 6" xfId="5009"/>
    <cellStyle name="Ausgabe 4 2 6 2" xfId="35208"/>
    <cellStyle name="Ausgabe 4 2 7" xfId="3043"/>
    <cellStyle name="Ausgabe 4 2 7 2" xfId="33248"/>
    <cellStyle name="Ausgabe 4 2 8" xfId="14360"/>
    <cellStyle name="Ausgabe 4 2 8 2" xfId="44554"/>
    <cellStyle name="Ausgabe 4 2 9" xfId="9795"/>
    <cellStyle name="Ausgabe 4 2 9 2" xfId="39989"/>
    <cellStyle name="Ausgabe 4 3" xfId="1234"/>
    <cellStyle name="Ausgabe 4 3 10" xfId="18229"/>
    <cellStyle name="Ausgabe 4 3 10 2" xfId="48423"/>
    <cellStyle name="Ausgabe 4 3 11" xfId="22447"/>
    <cellStyle name="Ausgabe 4 3 11 2" xfId="52634"/>
    <cellStyle name="Ausgabe 4 3 12" xfId="27181"/>
    <cellStyle name="Ausgabe 4 3 12 2" xfId="57368"/>
    <cellStyle name="Ausgabe 4 3 13" xfId="30568"/>
    <cellStyle name="Ausgabe 4 3 13 2" xfId="60755"/>
    <cellStyle name="Ausgabe 4 3 14" xfId="31202"/>
    <cellStyle name="Ausgabe 4 3 2" xfId="1703"/>
    <cellStyle name="Ausgabe 4 3 2 10" xfId="27305"/>
    <cellStyle name="Ausgabe 4 3 2 10 2" xfId="57492"/>
    <cellStyle name="Ausgabe 4 3 2 11" xfId="29904"/>
    <cellStyle name="Ausgabe 4 3 2 11 2" xfId="60091"/>
    <cellStyle name="Ausgabe 4 3 2 12" xfId="31653"/>
    <cellStyle name="Ausgabe 4 3 2 2" xfId="3660"/>
    <cellStyle name="Ausgabe 4 3 2 2 10" xfId="29365"/>
    <cellStyle name="Ausgabe 4 3 2 2 10 2" xfId="59552"/>
    <cellStyle name="Ausgabe 4 3 2 2 11" xfId="33865"/>
    <cellStyle name="Ausgabe 4 3 2 2 2" xfId="7024"/>
    <cellStyle name="Ausgabe 4 3 2 2 2 2" xfId="37218"/>
    <cellStyle name="Ausgabe 4 3 2 2 3" xfId="8569"/>
    <cellStyle name="Ausgabe 4 3 2 2 3 2" xfId="38763"/>
    <cellStyle name="Ausgabe 4 3 2 2 4" xfId="7994"/>
    <cellStyle name="Ausgabe 4 3 2 2 4 2" xfId="38188"/>
    <cellStyle name="Ausgabe 4 3 2 2 5" xfId="15285"/>
    <cellStyle name="Ausgabe 4 3 2 2 5 2" xfId="45479"/>
    <cellStyle name="Ausgabe 4 3 2 2 6" xfId="16895"/>
    <cellStyle name="Ausgabe 4 3 2 2 6 2" xfId="47089"/>
    <cellStyle name="Ausgabe 4 3 2 2 7" xfId="19762"/>
    <cellStyle name="Ausgabe 4 3 2 2 7 2" xfId="49956"/>
    <cellStyle name="Ausgabe 4 3 2 2 8" xfId="24169"/>
    <cellStyle name="Ausgabe 4 3 2 2 8 2" xfId="54356"/>
    <cellStyle name="Ausgabe 4 3 2 2 9" xfId="27273"/>
    <cellStyle name="Ausgabe 4 3 2 2 9 2" xfId="57460"/>
    <cellStyle name="Ausgabe 4 3 2 3" xfId="4668"/>
    <cellStyle name="Ausgabe 4 3 2 3 10" xfId="34867"/>
    <cellStyle name="Ausgabe 4 3 2 3 2" xfId="9412"/>
    <cellStyle name="Ausgabe 4 3 2 3 2 2" xfId="39606"/>
    <cellStyle name="Ausgabe 4 3 2 3 3" xfId="12284"/>
    <cellStyle name="Ausgabe 4 3 2 3 3 2" xfId="42478"/>
    <cellStyle name="Ausgabe 4 3 2 3 4" xfId="7974"/>
    <cellStyle name="Ausgabe 4 3 2 3 4 2" xfId="38168"/>
    <cellStyle name="Ausgabe 4 3 2 3 5" xfId="17735"/>
    <cellStyle name="Ausgabe 4 3 2 3 5 2" xfId="47929"/>
    <cellStyle name="Ausgabe 4 3 2 3 6" xfId="20599"/>
    <cellStyle name="Ausgabe 4 3 2 3 6 2" xfId="50793"/>
    <cellStyle name="Ausgabe 4 3 2 3 7" xfId="25011"/>
    <cellStyle name="Ausgabe 4 3 2 3 7 2" xfId="55198"/>
    <cellStyle name="Ausgabe 4 3 2 3 8" xfId="22301"/>
    <cellStyle name="Ausgabe 4 3 2 3 8 2" xfId="52488"/>
    <cellStyle name="Ausgabe 4 3 2 3 9" xfId="29566"/>
    <cellStyle name="Ausgabe 4 3 2 3 9 2" xfId="59753"/>
    <cellStyle name="Ausgabe 4 3 2 4" xfId="5347"/>
    <cellStyle name="Ausgabe 4 3 2 4 2" xfId="35546"/>
    <cellStyle name="Ausgabe 4 3 2 5" xfId="6340"/>
    <cellStyle name="Ausgabe 4 3 2 5 2" xfId="36534"/>
    <cellStyle name="Ausgabe 4 3 2 6" xfId="13834"/>
    <cellStyle name="Ausgabe 4 3 2 6 2" xfId="44028"/>
    <cellStyle name="Ausgabe 4 3 2 7" xfId="15799"/>
    <cellStyle name="Ausgabe 4 3 2 7 2" xfId="45993"/>
    <cellStyle name="Ausgabe 4 3 2 8" xfId="18680"/>
    <cellStyle name="Ausgabe 4 3 2 8 2" xfId="48874"/>
    <cellStyle name="Ausgabe 4 3 2 9" xfId="22915"/>
    <cellStyle name="Ausgabe 4 3 2 9 2" xfId="53102"/>
    <cellStyle name="Ausgabe 4 3 3" xfId="1862"/>
    <cellStyle name="Ausgabe 4 3 3 10" xfId="21516"/>
    <cellStyle name="Ausgabe 4 3 3 10 2" xfId="51703"/>
    <cellStyle name="Ausgabe 4 3 3 11" xfId="30367"/>
    <cellStyle name="Ausgabe 4 3 3 11 2" xfId="60554"/>
    <cellStyle name="Ausgabe 4 3 3 12" xfId="31812"/>
    <cellStyle name="Ausgabe 4 3 3 2" xfId="3819"/>
    <cellStyle name="Ausgabe 4 3 3 2 10" xfId="30757"/>
    <cellStyle name="Ausgabe 4 3 3 2 10 2" xfId="60944"/>
    <cellStyle name="Ausgabe 4 3 3 2 11" xfId="34024"/>
    <cellStyle name="Ausgabe 4 3 3 2 2" xfId="7183"/>
    <cellStyle name="Ausgabe 4 3 3 2 2 2" xfId="37377"/>
    <cellStyle name="Ausgabe 4 3 3 2 3" xfId="8728"/>
    <cellStyle name="Ausgabe 4 3 3 2 3 2" xfId="38922"/>
    <cellStyle name="Ausgabe 4 3 3 2 4" xfId="9790"/>
    <cellStyle name="Ausgabe 4 3 3 2 4 2" xfId="39984"/>
    <cellStyle name="Ausgabe 4 3 3 2 5" xfId="2920"/>
    <cellStyle name="Ausgabe 4 3 3 2 5 2" xfId="33125"/>
    <cellStyle name="Ausgabe 4 3 3 2 6" xfId="17054"/>
    <cellStyle name="Ausgabe 4 3 3 2 6 2" xfId="47248"/>
    <cellStyle name="Ausgabe 4 3 3 2 7" xfId="19921"/>
    <cellStyle name="Ausgabe 4 3 3 2 7 2" xfId="50115"/>
    <cellStyle name="Ausgabe 4 3 3 2 8" xfId="24328"/>
    <cellStyle name="Ausgabe 4 3 3 2 8 2" xfId="54515"/>
    <cellStyle name="Ausgabe 4 3 3 2 9" xfId="27223"/>
    <cellStyle name="Ausgabe 4 3 3 2 9 2" xfId="57410"/>
    <cellStyle name="Ausgabe 4 3 3 3" xfId="4827"/>
    <cellStyle name="Ausgabe 4 3 3 3 10" xfId="35026"/>
    <cellStyle name="Ausgabe 4 3 3 3 2" xfId="9571"/>
    <cellStyle name="Ausgabe 4 3 3 3 2 2" xfId="39765"/>
    <cellStyle name="Ausgabe 4 3 3 3 3" xfId="11457"/>
    <cellStyle name="Ausgabe 4 3 3 3 3 2" xfId="41651"/>
    <cellStyle name="Ausgabe 4 3 3 3 4" xfId="5045"/>
    <cellStyle name="Ausgabe 4 3 3 3 4 2" xfId="35244"/>
    <cellStyle name="Ausgabe 4 3 3 3 5" xfId="17894"/>
    <cellStyle name="Ausgabe 4 3 3 3 5 2" xfId="48088"/>
    <cellStyle name="Ausgabe 4 3 3 3 6" xfId="20758"/>
    <cellStyle name="Ausgabe 4 3 3 3 6 2" xfId="50952"/>
    <cellStyle name="Ausgabe 4 3 3 3 7" xfId="25170"/>
    <cellStyle name="Ausgabe 4 3 3 3 7 2" xfId="55357"/>
    <cellStyle name="Ausgabe 4 3 3 3 8" xfId="28607"/>
    <cellStyle name="Ausgabe 4 3 3 3 8 2" xfId="58794"/>
    <cellStyle name="Ausgabe 4 3 3 3 9" xfId="26522"/>
    <cellStyle name="Ausgabe 4 3 3 3 9 2" xfId="56709"/>
    <cellStyle name="Ausgabe 4 3 3 4" xfId="7881"/>
    <cellStyle name="Ausgabe 4 3 3 4 2" xfId="38075"/>
    <cellStyle name="Ausgabe 4 3 3 5" xfId="2373"/>
    <cellStyle name="Ausgabe 4 3 3 5 2" xfId="32578"/>
    <cellStyle name="Ausgabe 4 3 3 6" xfId="13098"/>
    <cellStyle name="Ausgabe 4 3 3 6 2" xfId="43292"/>
    <cellStyle name="Ausgabe 4 3 3 7" xfId="15958"/>
    <cellStyle name="Ausgabe 4 3 3 7 2" xfId="46152"/>
    <cellStyle name="Ausgabe 4 3 3 8" xfId="18839"/>
    <cellStyle name="Ausgabe 4 3 3 8 2" xfId="49033"/>
    <cellStyle name="Ausgabe 4 3 3 9" xfId="23074"/>
    <cellStyle name="Ausgabe 4 3 3 9 2" xfId="53261"/>
    <cellStyle name="Ausgabe 4 3 4" xfId="3194"/>
    <cellStyle name="Ausgabe 4 3 4 10" xfId="30592"/>
    <cellStyle name="Ausgabe 4 3 4 10 2" xfId="60779"/>
    <cellStyle name="Ausgabe 4 3 4 11" xfId="33399"/>
    <cellStyle name="Ausgabe 4 3 4 2" xfId="6569"/>
    <cellStyle name="Ausgabe 4 3 4 2 2" xfId="36763"/>
    <cellStyle name="Ausgabe 4 3 4 3" xfId="2055"/>
    <cellStyle name="Ausgabe 4 3 4 3 2" xfId="32275"/>
    <cellStyle name="Ausgabe 4 3 4 4" xfId="5206"/>
    <cellStyle name="Ausgabe 4 3 4 4 2" xfId="35405"/>
    <cellStyle name="Ausgabe 4 3 4 5" xfId="14520"/>
    <cellStyle name="Ausgabe 4 3 4 5 2" xfId="44714"/>
    <cellStyle name="Ausgabe 4 3 4 6" xfId="16444"/>
    <cellStyle name="Ausgabe 4 3 4 6 2" xfId="46638"/>
    <cellStyle name="Ausgabe 4 3 4 7" xfId="19311"/>
    <cellStyle name="Ausgabe 4 3 4 7 2" xfId="49505"/>
    <cellStyle name="Ausgabe 4 3 4 8" xfId="23714"/>
    <cellStyle name="Ausgabe 4 3 4 8 2" xfId="53901"/>
    <cellStyle name="Ausgabe 4 3 4 9" xfId="26443"/>
    <cellStyle name="Ausgabe 4 3 4 9 2" xfId="56630"/>
    <cellStyle name="Ausgabe 4 3 5" xfId="4202"/>
    <cellStyle name="Ausgabe 4 3 5 10" xfId="30758"/>
    <cellStyle name="Ausgabe 4 3 5 10 2" xfId="60945"/>
    <cellStyle name="Ausgabe 4 3 5 11" xfId="34401"/>
    <cellStyle name="Ausgabe 4 3 5 2" xfId="7416"/>
    <cellStyle name="Ausgabe 4 3 5 2 2" xfId="37610"/>
    <cellStyle name="Ausgabe 4 3 5 3" xfId="8961"/>
    <cellStyle name="Ausgabe 4 3 5 3 2" xfId="39155"/>
    <cellStyle name="Ausgabe 4 3 5 4" xfId="12210"/>
    <cellStyle name="Ausgabe 4 3 5 4 2" xfId="42404"/>
    <cellStyle name="Ausgabe 4 3 5 5" xfId="14684"/>
    <cellStyle name="Ausgabe 4 3 5 5 2" xfId="44878"/>
    <cellStyle name="Ausgabe 4 3 5 6" xfId="17284"/>
    <cellStyle name="Ausgabe 4 3 5 6 2" xfId="47478"/>
    <cellStyle name="Ausgabe 4 3 5 7" xfId="20148"/>
    <cellStyle name="Ausgabe 4 3 5 7 2" xfId="50342"/>
    <cellStyle name="Ausgabe 4 3 5 8" xfId="24560"/>
    <cellStyle name="Ausgabe 4 3 5 8 2" xfId="54747"/>
    <cellStyle name="Ausgabe 4 3 5 9" xfId="27674"/>
    <cellStyle name="Ausgabe 4 3 5 9 2" xfId="57861"/>
    <cellStyle name="Ausgabe 4 3 6" xfId="6015"/>
    <cellStyle name="Ausgabe 4 3 6 2" xfId="36211"/>
    <cellStyle name="Ausgabe 4 3 7" xfId="10575"/>
    <cellStyle name="Ausgabe 4 3 7 2" xfId="40769"/>
    <cellStyle name="Ausgabe 4 3 8" xfId="14433"/>
    <cellStyle name="Ausgabe 4 3 8 2" xfId="44627"/>
    <cellStyle name="Ausgabe 4 3 9" xfId="15344"/>
    <cellStyle name="Ausgabe 4 3 9 2" xfId="45538"/>
    <cellStyle name="Ausgabe 4 4" xfId="1627"/>
    <cellStyle name="Ausgabe 4 4 10" xfId="25491"/>
    <cellStyle name="Ausgabe 4 4 10 2" xfId="55678"/>
    <cellStyle name="Ausgabe 4 4 11" xfId="29114"/>
    <cellStyle name="Ausgabe 4 4 11 2" xfId="59301"/>
    <cellStyle name="Ausgabe 4 4 12" xfId="31577"/>
    <cellStyle name="Ausgabe 4 4 2" xfId="3584"/>
    <cellStyle name="Ausgabe 4 4 2 10" xfId="27887"/>
    <cellStyle name="Ausgabe 4 4 2 10 2" xfId="58074"/>
    <cellStyle name="Ausgabe 4 4 2 11" xfId="33789"/>
    <cellStyle name="Ausgabe 4 4 2 2" xfId="6948"/>
    <cellStyle name="Ausgabe 4 4 2 2 2" xfId="37142"/>
    <cellStyle name="Ausgabe 4 4 2 3" xfId="8493"/>
    <cellStyle name="Ausgabe 4 4 2 3 2" xfId="38687"/>
    <cellStyle name="Ausgabe 4 4 2 4" xfId="10565"/>
    <cellStyle name="Ausgabe 4 4 2 4 2" xfId="40759"/>
    <cellStyle name="Ausgabe 4 4 2 5" xfId="13021"/>
    <cellStyle name="Ausgabe 4 4 2 5 2" xfId="43215"/>
    <cellStyle name="Ausgabe 4 4 2 6" xfId="16819"/>
    <cellStyle name="Ausgabe 4 4 2 6 2" xfId="47013"/>
    <cellStyle name="Ausgabe 4 4 2 7" xfId="19686"/>
    <cellStyle name="Ausgabe 4 4 2 7 2" xfId="49880"/>
    <cellStyle name="Ausgabe 4 4 2 8" xfId="24093"/>
    <cellStyle name="Ausgabe 4 4 2 8 2" xfId="54280"/>
    <cellStyle name="Ausgabe 4 4 2 9" xfId="25935"/>
    <cellStyle name="Ausgabe 4 4 2 9 2" xfId="56122"/>
    <cellStyle name="Ausgabe 4 4 3" xfId="4592"/>
    <cellStyle name="Ausgabe 4 4 3 10" xfId="34791"/>
    <cellStyle name="Ausgabe 4 4 3 2" xfId="9336"/>
    <cellStyle name="Ausgabe 4 4 3 2 2" xfId="39530"/>
    <cellStyle name="Ausgabe 4 4 3 3" xfId="6071"/>
    <cellStyle name="Ausgabe 4 4 3 3 2" xfId="36267"/>
    <cellStyle name="Ausgabe 4 4 3 4" xfId="14229"/>
    <cellStyle name="Ausgabe 4 4 3 4 2" xfId="44423"/>
    <cellStyle name="Ausgabe 4 4 3 5" xfId="17659"/>
    <cellStyle name="Ausgabe 4 4 3 5 2" xfId="47853"/>
    <cellStyle name="Ausgabe 4 4 3 6" xfId="20523"/>
    <cellStyle name="Ausgabe 4 4 3 6 2" xfId="50717"/>
    <cellStyle name="Ausgabe 4 4 3 7" xfId="24935"/>
    <cellStyle name="Ausgabe 4 4 3 7 2" xfId="55122"/>
    <cellStyle name="Ausgabe 4 4 3 8" xfId="27231"/>
    <cellStyle name="Ausgabe 4 4 3 8 2" xfId="57418"/>
    <cellStyle name="Ausgabe 4 4 3 9" xfId="29347"/>
    <cellStyle name="Ausgabe 4 4 3 9 2" xfId="59534"/>
    <cellStyle name="Ausgabe 4 4 4" xfId="8066"/>
    <cellStyle name="Ausgabe 4 4 4 2" xfId="38260"/>
    <cellStyle name="Ausgabe 4 4 5" xfId="10992"/>
    <cellStyle name="Ausgabe 4 4 5 2" xfId="41186"/>
    <cellStyle name="Ausgabe 4 4 6" xfId="13519"/>
    <cellStyle name="Ausgabe 4 4 6 2" xfId="43713"/>
    <cellStyle name="Ausgabe 4 4 7" xfId="15723"/>
    <cellStyle name="Ausgabe 4 4 7 2" xfId="45917"/>
    <cellStyle name="Ausgabe 4 4 8" xfId="18604"/>
    <cellStyle name="Ausgabe 4 4 8 2" xfId="48798"/>
    <cellStyle name="Ausgabe 4 4 9" xfId="22839"/>
    <cellStyle name="Ausgabe 4 4 9 2" xfId="53026"/>
    <cellStyle name="Ausgabe 4 5" xfId="2553"/>
    <cellStyle name="Ausgabe 4 5 10" xfId="21349"/>
    <cellStyle name="Ausgabe 4 5 10 2" xfId="51536"/>
    <cellStyle name="Ausgabe 4 5 11" xfId="32758"/>
    <cellStyle name="Ausgabe 4 5 2" xfId="6201"/>
    <cellStyle name="Ausgabe 4 5 2 2" xfId="36395"/>
    <cellStyle name="Ausgabe 4 5 3" xfId="2536"/>
    <cellStyle name="Ausgabe 4 5 3 2" xfId="32741"/>
    <cellStyle name="Ausgabe 4 5 4" xfId="11317"/>
    <cellStyle name="Ausgabe 4 5 4 2" xfId="41511"/>
    <cellStyle name="Ausgabe 4 5 5" xfId="14316"/>
    <cellStyle name="Ausgabe 4 5 5 2" xfId="44510"/>
    <cellStyle name="Ausgabe 4 5 6" xfId="16191"/>
    <cellStyle name="Ausgabe 4 5 6 2" xfId="46385"/>
    <cellStyle name="Ausgabe 4 5 7" xfId="19060"/>
    <cellStyle name="Ausgabe 4 5 7 2" xfId="49254"/>
    <cellStyle name="Ausgabe 4 5 8" xfId="23343"/>
    <cellStyle name="Ausgabe 4 5 8 2" xfId="53530"/>
    <cellStyle name="Ausgabe 4 5 9" xfId="27167"/>
    <cellStyle name="Ausgabe 4 5 9 2" xfId="57354"/>
    <cellStyle name="Ausgabe 4 6" xfId="2491"/>
    <cellStyle name="Ausgabe 4 6 10" xfId="26260"/>
    <cellStyle name="Ausgabe 4 6 10 2" xfId="56447"/>
    <cellStyle name="Ausgabe 4 6 11" xfId="32696"/>
    <cellStyle name="Ausgabe 4 6 2" xfId="6174"/>
    <cellStyle name="Ausgabe 4 6 2 2" xfId="36368"/>
    <cellStyle name="Ausgabe 4 6 3" xfId="4186"/>
    <cellStyle name="Ausgabe 4 6 3 2" xfId="34385"/>
    <cellStyle name="Ausgabe 4 6 4" xfId="12586"/>
    <cellStyle name="Ausgabe 4 6 4 2" xfId="42780"/>
    <cellStyle name="Ausgabe 4 6 5" xfId="13081"/>
    <cellStyle name="Ausgabe 4 6 5 2" xfId="43275"/>
    <cellStyle name="Ausgabe 4 6 6" xfId="16164"/>
    <cellStyle name="Ausgabe 4 6 6 2" xfId="46358"/>
    <cellStyle name="Ausgabe 4 6 7" xfId="19033"/>
    <cellStyle name="Ausgabe 4 6 7 2" xfId="49227"/>
    <cellStyle name="Ausgabe 4 6 8" xfId="23316"/>
    <cellStyle name="Ausgabe 4 6 8 2" xfId="53503"/>
    <cellStyle name="Ausgabe 4 6 9" xfId="27553"/>
    <cellStyle name="Ausgabe 4 6 9 2" xfId="57740"/>
    <cellStyle name="Ausgabe 4 7" xfId="5010"/>
    <cellStyle name="Ausgabe 4 7 2" xfId="35209"/>
    <cellStyle name="Ausgabe 4 8" xfId="9897"/>
    <cellStyle name="Ausgabe 4 8 2" xfId="40091"/>
    <cellStyle name="Ausgabe 4 9" xfId="10202"/>
    <cellStyle name="Ausgabe 4 9 2" xfId="40396"/>
    <cellStyle name="Ausgabe 5" xfId="549"/>
    <cellStyle name="Ausgabe 5 10" xfId="11987"/>
    <cellStyle name="Ausgabe 5 10 2" xfId="42181"/>
    <cellStyle name="Ausgabe 5 11" xfId="16107"/>
    <cellStyle name="Ausgabe 5 11 2" xfId="46301"/>
    <cellStyle name="Ausgabe 5 12" xfId="21792"/>
    <cellStyle name="Ausgabe 5 12 2" xfId="51979"/>
    <cellStyle name="Ausgabe 5 13" xfId="28292"/>
    <cellStyle name="Ausgabe 5 13 2" xfId="58479"/>
    <cellStyle name="Ausgabe 5 14" xfId="30840"/>
    <cellStyle name="Ausgabe 5 14 2" xfId="61027"/>
    <cellStyle name="Ausgabe 5 15" xfId="30991"/>
    <cellStyle name="Ausgabe 5 2" xfId="550"/>
    <cellStyle name="Ausgabe 5 2 10" xfId="13742"/>
    <cellStyle name="Ausgabe 5 2 10 2" xfId="43936"/>
    <cellStyle name="Ausgabe 5 2 11" xfId="21793"/>
    <cellStyle name="Ausgabe 5 2 11 2" xfId="51980"/>
    <cellStyle name="Ausgabe 5 2 12" xfId="21723"/>
    <cellStyle name="Ausgabe 5 2 12 2" xfId="51910"/>
    <cellStyle name="Ausgabe 5 2 13" xfId="30563"/>
    <cellStyle name="Ausgabe 5 2 13 2" xfId="60750"/>
    <cellStyle name="Ausgabe 5 2 14" xfId="30992"/>
    <cellStyle name="Ausgabe 5 2 2" xfId="1237"/>
    <cellStyle name="Ausgabe 5 2 2 10" xfId="18232"/>
    <cellStyle name="Ausgabe 5 2 2 10 2" xfId="48426"/>
    <cellStyle name="Ausgabe 5 2 2 11" xfId="22450"/>
    <cellStyle name="Ausgabe 5 2 2 11 2" xfId="52637"/>
    <cellStyle name="Ausgabe 5 2 2 12" xfId="22369"/>
    <cellStyle name="Ausgabe 5 2 2 12 2" xfId="52556"/>
    <cellStyle name="Ausgabe 5 2 2 13" xfId="26998"/>
    <cellStyle name="Ausgabe 5 2 2 13 2" xfId="57185"/>
    <cellStyle name="Ausgabe 5 2 2 14" xfId="31205"/>
    <cellStyle name="Ausgabe 5 2 2 2" xfId="1706"/>
    <cellStyle name="Ausgabe 5 2 2 2 10" xfId="21893"/>
    <cellStyle name="Ausgabe 5 2 2 2 10 2" xfId="52080"/>
    <cellStyle name="Ausgabe 5 2 2 2 11" xfId="27176"/>
    <cellStyle name="Ausgabe 5 2 2 2 11 2" xfId="57363"/>
    <cellStyle name="Ausgabe 5 2 2 2 12" xfId="31656"/>
    <cellStyle name="Ausgabe 5 2 2 2 2" xfId="3663"/>
    <cellStyle name="Ausgabe 5 2 2 2 2 10" xfId="26359"/>
    <cellStyle name="Ausgabe 5 2 2 2 2 10 2" xfId="56546"/>
    <cellStyle name="Ausgabe 5 2 2 2 2 11" xfId="33868"/>
    <cellStyle name="Ausgabe 5 2 2 2 2 2" xfId="7027"/>
    <cellStyle name="Ausgabe 5 2 2 2 2 2 2" xfId="37221"/>
    <cellStyle name="Ausgabe 5 2 2 2 2 3" xfId="8572"/>
    <cellStyle name="Ausgabe 5 2 2 2 2 3 2" xfId="38766"/>
    <cellStyle name="Ausgabe 5 2 2 2 2 4" xfId="12355"/>
    <cellStyle name="Ausgabe 5 2 2 2 2 4 2" xfId="42549"/>
    <cellStyle name="Ausgabe 5 2 2 2 2 5" xfId="14728"/>
    <cellStyle name="Ausgabe 5 2 2 2 2 5 2" xfId="44922"/>
    <cellStyle name="Ausgabe 5 2 2 2 2 6" xfId="16898"/>
    <cellStyle name="Ausgabe 5 2 2 2 2 6 2" xfId="47092"/>
    <cellStyle name="Ausgabe 5 2 2 2 2 7" xfId="19765"/>
    <cellStyle name="Ausgabe 5 2 2 2 2 7 2" xfId="49959"/>
    <cellStyle name="Ausgabe 5 2 2 2 2 8" xfId="24172"/>
    <cellStyle name="Ausgabe 5 2 2 2 2 8 2" xfId="54359"/>
    <cellStyle name="Ausgabe 5 2 2 2 2 9" xfId="27850"/>
    <cellStyle name="Ausgabe 5 2 2 2 2 9 2" xfId="58037"/>
    <cellStyle name="Ausgabe 5 2 2 2 3" xfId="4671"/>
    <cellStyle name="Ausgabe 5 2 2 2 3 10" xfId="34870"/>
    <cellStyle name="Ausgabe 5 2 2 2 3 2" xfId="9415"/>
    <cellStyle name="Ausgabe 5 2 2 2 3 2 2" xfId="39609"/>
    <cellStyle name="Ausgabe 5 2 2 2 3 3" xfId="10169"/>
    <cellStyle name="Ausgabe 5 2 2 2 3 3 2" xfId="40363"/>
    <cellStyle name="Ausgabe 5 2 2 2 3 4" xfId="2053"/>
    <cellStyle name="Ausgabe 5 2 2 2 3 4 2" xfId="32273"/>
    <cellStyle name="Ausgabe 5 2 2 2 3 5" xfId="17738"/>
    <cellStyle name="Ausgabe 5 2 2 2 3 5 2" xfId="47932"/>
    <cellStyle name="Ausgabe 5 2 2 2 3 6" xfId="20602"/>
    <cellStyle name="Ausgabe 5 2 2 2 3 6 2" xfId="50796"/>
    <cellStyle name="Ausgabe 5 2 2 2 3 7" xfId="25014"/>
    <cellStyle name="Ausgabe 5 2 2 2 3 7 2" xfId="55201"/>
    <cellStyle name="Ausgabe 5 2 2 2 3 8" xfId="22279"/>
    <cellStyle name="Ausgabe 5 2 2 2 3 8 2" xfId="52466"/>
    <cellStyle name="Ausgabe 5 2 2 2 3 9" xfId="30293"/>
    <cellStyle name="Ausgabe 5 2 2 2 3 9 2" xfId="60480"/>
    <cellStyle name="Ausgabe 5 2 2 2 4" xfId="8057"/>
    <cellStyle name="Ausgabe 5 2 2 2 4 2" xfId="38251"/>
    <cellStyle name="Ausgabe 5 2 2 2 5" xfId="2342"/>
    <cellStyle name="Ausgabe 5 2 2 2 5 2" xfId="32549"/>
    <cellStyle name="Ausgabe 5 2 2 2 6" xfId="12969"/>
    <cellStyle name="Ausgabe 5 2 2 2 6 2" xfId="43163"/>
    <cellStyle name="Ausgabe 5 2 2 2 7" xfId="15802"/>
    <cellStyle name="Ausgabe 5 2 2 2 7 2" xfId="45996"/>
    <cellStyle name="Ausgabe 5 2 2 2 8" xfId="18683"/>
    <cellStyle name="Ausgabe 5 2 2 2 8 2" xfId="48877"/>
    <cellStyle name="Ausgabe 5 2 2 2 9" xfId="22918"/>
    <cellStyle name="Ausgabe 5 2 2 2 9 2" xfId="53105"/>
    <cellStyle name="Ausgabe 5 2 2 3" xfId="1865"/>
    <cellStyle name="Ausgabe 5 2 2 3 10" xfId="26165"/>
    <cellStyle name="Ausgabe 5 2 2 3 10 2" xfId="56352"/>
    <cellStyle name="Ausgabe 5 2 2 3 11" xfId="25474"/>
    <cellStyle name="Ausgabe 5 2 2 3 11 2" xfId="55661"/>
    <cellStyle name="Ausgabe 5 2 2 3 12" xfId="31815"/>
    <cellStyle name="Ausgabe 5 2 2 3 2" xfId="3822"/>
    <cellStyle name="Ausgabe 5 2 2 3 2 10" xfId="30500"/>
    <cellStyle name="Ausgabe 5 2 2 3 2 10 2" xfId="60687"/>
    <cellStyle name="Ausgabe 5 2 2 3 2 11" xfId="34027"/>
    <cellStyle name="Ausgabe 5 2 2 3 2 2" xfId="7186"/>
    <cellStyle name="Ausgabe 5 2 2 3 2 2 2" xfId="37380"/>
    <cellStyle name="Ausgabe 5 2 2 3 2 3" xfId="8731"/>
    <cellStyle name="Ausgabe 5 2 2 3 2 3 2" xfId="38925"/>
    <cellStyle name="Ausgabe 5 2 2 3 2 4" xfId="12478"/>
    <cellStyle name="Ausgabe 5 2 2 3 2 4 2" xfId="42672"/>
    <cellStyle name="Ausgabe 5 2 2 3 2 5" xfId="13874"/>
    <cellStyle name="Ausgabe 5 2 2 3 2 5 2" xfId="44068"/>
    <cellStyle name="Ausgabe 5 2 2 3 2 6" xfId="17057"/>
    <cellStyle name="Ausgabe 5 2 2 3 2 6 2" xfId="47251"/>
    <cellStyle name="Ausgabe 5 2 2 3 2 7" xfId="19924"/>
    <cellStyle name="Ausgabe 5 2 2 3 2 7 2" xfId="50118"/>
    <cellStyle name="Ausgabe 5 2 2 3 2 8" xfId="24331"/>
    <cellStyle name="Ausgabe 5 2 2 3 2 8 2" xfId="54518"/>
    <cellStyle name="Ausgabe 5 2 2 3 2 9" xfId="26956"/>
    <cellStyle name="Ausgabe 5 2 2 3 2 9 2" xfId="57143"/>
    <cellStyle name="Ausgabe 5 2 2 3 3" xfId="4830"/>
    <cellStyle name="Ausgabe 5 2 2 3 3 10" xfId="35029"/>
    <cellStyle name="Ausgabe 5 2 2 3 3 2" xfId="9574"/>
    <cellStyle name="Ausgabe 5 2 2 3 3 2 2" xfId="39768"/>
    <cellStyle name="Ausgabe 5 2 2 3 3 3" xfId="11720"/>
    <cellStyle name="Ausgabe 5 2 2 3 3 3 2" xfId="41914"/>
    <cellStyle name="Ausgabe 5 2 2 3 3 4" xfId="14695"/>
    <cellStyle name="Ausgabe 5 2 2 3 3 4 2" xfId="44889"/>
    <cellStyle name="Ausgabe 5 2 2 3 3 5" xfId="17897"/>
    <cellStyle name="Ausgabe 5 2 2 3 3 5 2" xfId="48091"/>
    <cellStyle name="Ausgabe 5 2 2 3 3 6" xfId="20761"/>
    <cellStyle name="Ausgabe 5 2 2 3 3 6 2" xfId="50955"/>
    <cellStyle name="Ausgabe 5 2 2 3 3 7" xfId="25173"/>
    <cellStyle name="Ausgabe 5 2 2 3 3 7 2" xfId="55360"/>
    <cellStyle name="Ausgabe 5 2 2 3 3 8" xfId="28610"/>
    <cellStyle name="Ausgabe 5 2 2 3 3 8 2" xfId="58797"/>
    <cellStyle name="Ausgabe 5 2 2 3 3 9" xfId="28825"/>
    <cellStyle name="Ausgabe 5 2 2 3 3 9 2" xfId="59012"/>
    <cellStyle name="Ausgabe 5 2 2 3 4" xfId="7777"/>
    <cellStyle name="Ausgabe 5 2 2 3 4 2" xfId="37971"/>
    <cellStyle name="Ausgabe 5 2 2 3 5" xfId="12306"/>
    <cellStyle name="Ausgabe 5 2 2 3 5 2" xfId="42500"/>
    <cellStyle name="Ausgabe 5 2 2 3 6" xfId="14077"/>
    <cellStyle name="Ausgabe 5 2 2 3 6 2" xfId="44271"/>
    <cellStyle name="Ausgabe 5 2 2 3 7" xfId="15961"/>
    <cellStyle name="Ausgabe 5 2 2 3 7 2" xfId="46155"/>
    <cellStyle name="Ausgabe 5 2 2 3 8" xfId="18842"/>
    <cellStyle name="Ausgabe 5 2 2 3 8 2" xfId="49036"/>
    <cellStyle name="Ausgabe 5 2 2 3 9" xfId="23077"/>
    <cellStyle name="Ausgabe 5 2 2 3 9 2" xfId="53264"/>
    <cellStyle name="Ausgabe 5 2 2 4" xfId="3197"/>
    <cellStyle name="Ausgabe 5 2 2 4 10" xfId="28815"/>
    <cellStyle name="Ausgabe 5 2 2 4 10 2" xfId="59002"/>
    <cellStyle name="Ausgabe 5 2 2 4 11" xfId="33402"/>
    <cellStyle name="Ausgabe 5 2 2 4 2" xfId="6572"/>
    <cellStyle name="Ausgabe 5 2 2 4 2 2" xfId="36766"/>
    <cellStyle name="Ausgabe 5 2 2 4 3" xfId="2993"/>
    <cellStyle name="Ausgabe 5 2 2 4 3 2" xfId="33198"/>
    <cellStyle name="Ausgabe 5 2 2 4 4" xfId="10513"/>
    <cellStyle name="Ausgabe 5 2 2 4 4 2" xfId="40707"/>
    <cellStyle name="Ausgabe 5 2 2 4 5" xfId="12544"/>
    <cellStyle name="Ausgabe 5 2 2 4 5 2" xfId="42738"/>
    <cellStyle name="Ausgabe 5 2 2 4 6" xfId="16447"/>
    <cellStyle name="Ausgabe 5 2 2 4 6 2" xfId="46641"/>
    <cellStyle name="Ausgabe 5 2 2 4 7" xfId="19314"/>
    <cellStyle name="Ausgabe 5 2 2 4 7 2" xfId="49508"/>
    <cellStyle name="Ausgabe 5 2 2 4 8" xfId="23717"/>
    <cellStyle name="Ausgabe 5 2 2 4 8 2" xfId="53904"/>
    <cellStyle name="Ausgabe 5 2 2 4 9" xfId="26800"/>
    <cellStyle name="Ausgabe 5 2 2 4 9 2" xfId="56987"/>
    <cellStyle name="Ausgabe 5 2 2 5" xfId="4205"/>
    <cellStyle name="Ausgabe 5 2 2 5 10" xfId="30025"/>
    <cellStyle name="Ausgabe 5 2 2 5 10 2" xfId="60212"/>
    <cellStyle name="Ausgabe 5 2 2 5 11" xfId="34404"/>
    <cellStyle name="Ausgabe 5 2 2 5 2" xfId="7419"/>
    <cellStyle name="Ausgabe 5 2 2 5 2 2" xfId="37613"/>
    <cellStyle name="Ausgabe 5 2 2 5 3" xfId="8964"/>
    <cellStyle name="Ausgabe 5 2 2 5 3 2" xfId="39158"/>
    <cellStyle name="Ausgabe 5 2 2 5 4" xfId="12252"/>
    <cellStyle name="Ausgabe 5 2 2 5 4 2" xfId="42446"/>
    <cellStyle name="Ausgabe 5 2 2 5 5" xfId="14794"/>
    <cellStyle name="Ausgabe 5 2 2 5 5 2" xfId="44988"/>
    <cellStyle name="Ausgabe 5 2 2 5 6" xfId="17287"/>
    <cellStyle name="Ausgabe 5 2 2 5 6 2" xfId="47481"/>
    <cellStyle name="Ausgabe 5 2 2 5 7" xfId="20151"/>
    <cellStyle name="Ausgabe 5 2 2 5 7 2" xfId="50345"/>
    <cellStyle name="Ausgabe 5 2 2 5 8" xfId="24563"/>
    <cellStyle name="Ausgabe 5 2 2 5 8 2" xfId="54750"/>
    <cellStyle name="Ausgabe 5 2 2 5 9" xfId="26230"/>
    <cellStyle name="Ausgabe 5 2 2 5 9 2" xfId="56417"/>
    <cellStyle name="Ausgabe 5 2 2 6" xfId="5397"/>
    <cellStyle name="Ausgabe 5 2 2 6 2" xfId="35596"/>
    <cellStyle name="Ausgabe 5 2 2 7" xfId="11230"/>
    <cellStyle name="Ausgabe 5 2 2 7 2" xfId="41424"/>
    <cellStyle name="Ausgabe 5 2 2 8" xfId="13795"/>
    <cellStyle name="Ausgabe 5 2 2 8 2" xfId="43989"/>
    <cellStyle name="Ausgabe 5 2 2 9" xfId="15347"/>
    <cellStyle name="Ausgabe 5 2 2 9 2" xfId="45541"/>
    <cellStyle name="Ausgabe 5 2 3" xfId="1624"/>
    <cellStyle name="Ausgabe 5 2 3 10" xfId="27354"/>
    <cellStyle name="Ausgabe 5 2 3 10 2" xfId="57541"/>
    <cellStyle name="Ausgabe 5 2 3 11" xfId="27934"/>
    <cellStyle name="Ausgabe 5 2 3 11 2" xfId="58121"/>
    <cellStyle name="Ausgabe 5 2 3 12" xfId="31574"/>
    <cellStyle name="Ausgabe 5 2 3 2" xfId="3581"/>
    <cellStyle name="Ausgabe 5 2 3 2 10" xfId="29208"/>
    <cellStyle name="Ausgabe 5 2 3 2 10 2" xfId="59395"/>
    <cellStyle name="Ausgabe 5 2 3 2 11" xfId="33786"/>
    <cellStyle name="Ausgabe 5 2 3 2 2" xfId="6945"/>
    <cellStyle name="Ausgabe 5 2 3 2 2 2" xfId="37139"/>
    <cellStyle name="Ausgabe 5 2 3 2 3" xfId="8490"/>
    <cellStyle name="Ausgabe 5 2 3 2 3 2" xfId="38684"/>
    <cellStyle name="Ausgabe 5 2 3 2 4" xfId="11021"/>
    <cellStyle name="Ausgabe 5 2 3 2 4 2" xfId="41215"/>
    <cellStyle name="Ausgabe 5 2 3 2 5" xfId="5239"/>
    <cellStyle name="Ausgabe 5 2 3 2 5 2" xfId="35438"/>
    <cellStyle name="Ausgabe 5 2 3 2 6" xfId="16816"/>
    <cellStyle name="Ausgabe 5 2 3 2 6 2" xfId="47010"/>
    <cellStyle name="Ausgabe 5 2 3 2 7" xfId="19683"/>
    <cellStyle name="Ausgabe 5 2 3 2 7 2" xfId="49877"/>
    <cellStyle name="Ausgabe 5 2 3 2 8" xfId="24090"/>
    <cellStyle name="Ausgabe 5 2 3 2 8 2" xfId="54277"/>
    <cellStyle name="Ausgabe 5 2 3 2 9" xfId="25970"/>
    <cellStyle name="Ausgabe 5 2 3 2 9 2" xfId="56157"/>
    <cellStyle name="Ausgabe 5 2 3 3" xfId="4589"/>
    <cellStyle name="Ausgabe 5 2 3 3 10" xfId="34788"/>
    <cellStyle name="Ausgabe 5 2 3 3 2" xfId="9333"/>
    <cellStyle name="Ausgabe 5 2 3 3 2 2" xfId="39527"/>
    <cellStyle name="Ausgabe 5 2 3 3 3" xfId="12381"/>
    <cellStyle name="Ausgabe 5 2 3 3 3 2" xfId="42575"/>
    <cellStyle name="Ausgabe 5 2 3 3 4" xfId="12558"/>
    <cellStyle name="Ausgabe 5 2 3 3 4 2" xfId="42752"/>
    <cellStyle name="Ausgabe 5 2 3 3 5" xfId="17656"/>
    <cellStyle name="Ausgabe 5 2 3 3 5 2" xfId="47850"/>
    <cellStyle name="Ausgabe 5 2 3 3 6" xfId="20520"/>
    <cellStyle name="Ausgabe 5 2 3 3 6 2" xfId="50714"/>
    <cellStyle name="Ausgabe 5 2 3 3 7" xfId="24932"/>
    <cellStyle name="Ausgabe 5 2 3 3 7 2" xfId="55119"/>
    <cellStyle name="Ausgabe 5 2 3 3 8" xfId="25723"/>
    <cellStyle name="Ausgabe 5 2 3 3 8 2" xfId="55910"/>
    <cellStyle name="Ausgabe 5 2 3 3 9" xfId="28198"/>
    <cellStyle name="Ausgabe 5 2 3 3 9 2" xfId="58385"/>
    <cellStyle name="Ausgabe 5 2 3 4" xfId="5350"/>
    <cellStyle name="Ausgabe 5 2 3 4 2" xfId="35549"/>
    <cellStyle name="Ausgabe 5 2 3 5" xfId="11722"/>
    <cellStyle name="Ausgabe 5 2 3 5 2" xfId="41916"/>
    <cellStyle name="Ausgabe 5 2 3 6" xfId="14441"/>
    <cellStyle name="Ausgabe 5 2 3 6 2" xfId="44635"/>
    <cellStyle name="Ausgabe 5 2 3 7" xfId="15720"/>
    <cellStyle name="Ausgabe 5 2 3 7 2" xfId="45914"/>
    <cellStyle name="Ausgabe 5 2 3 8" xfId="18601"/>
    <cellStyle name="Ausgabe 5 2 3 8 2" xfId="48795"/>
    <cellStyle name="Ausgabe 5 2 3 9" xfId="22836"/>
    <cellStyle name="Ausgabe 5 2 3 9 2" xfId="53023"/>
    <cellStyle name="Ausgabe 5 2 4" xfId="2556"/>
    <cellStyle name="Ausgabe 5 2 4 10" xfId="30502"/>
    <cellStyle name="Ausgabe 5 2 4 10 2" xfId="60689"/>
    <cellStyle name="Ausgabe 5 2 4 11" xfId="32761"/>
    <cellStyle name="Ausgabe 5 2 4 2" xfId="6204"/>
    <cellStyle name="Ausgabe 5 2 4 2 2" xfId="36398"/>
    <cellStyle name="Ausgabe 5 2 4 3" xfId="2249"/>
    <cellStyle name="Ausgabe 5 2 4 3 2" xfId="32458"/>
    <cellStyle name="Ausgabe 5 2 4 4" xfId="10472"/>
    <cellStyle name="Ausgabe 5 2 4 4 2" xfId="40666"/>
    <cellStyle name="Ausgabe 5 2 4 5" xfId="15124"/>
    <cellStyle name="Ausgabe 5 2 4 5 2" xfId="45318"/>
    <cellStyle name="Ausgabe 5 2 4 6" xfId="16194"/>
    <cellStyle name="Ausgabe 5 2 4 6 2" xfId="46388"/>
    <cellStyle name="Ausgabe 5 2 4 7" xfId="19063"/>
    <cellStyle name="Ausgabe 5 2 4 7 2" xfId="49257"/>
    <cellStyle name="Ausgabe 5 2 4 8" xfId="23346"/>
    <cellStyle name="Ausgabe 5 2 4 8 2" xfId="53533"/>
    <cellStyle name="Ausgabe 5 2 4 9" xfId="27706"/>
    <cellStyle name="Ausgabe 5 2 4 9 2" xfId="57893"/>
    <cellStyle name="Ausgabe 5 2 5" xfId="2106"/>
    <cellStyle name="Ausgabe 5 2 5 10" xfId="30256"/>
    <cellStyle name="Ausgabe 5 2 5 10 2" xfId="60443"/>
    <cellStyle name="Ausgabe 5 2 5 11" xfId="32319"/>
    <cellStyle name="Ausgabe 5 2 5 2" xfId="6103"/>
    <cellStyle name="Ausgabe 5 2 5 2 2" xfId="36297"/>
    <cellStyle name="Ausgabe 5 2 5 3" xfId="5309"/>
    <cellStyle name="Ausgabe 5 2 5 3 2" xfId="35508"/>
    <cellStyle name="Ausgabe 5 2 5 4" xfId="9940"/>
    <cellStyle name="Ausgabe 5 2 5 4 2" xfId="40134"/>
    <cellStyle name="Ausgabe 5 2 5 5" xfId="14418"/>
    <cellStyle name="Ausgabe 5 2 5 5 2" xfId="44612"/>
    <cellStyle name="Ausgabe 5 2 5 6" xfId="16112"/>
    <cellStyle name="Ausgabe 5 2 5 6 2" xfId="46306"/>
    <cellStyle name="Ausgabe 5 2 5 7" xfId="18981"/>
    <cellStyle name="Ausgabe 5 2 5 7 2" xfId="49175"/>
    <cellStyle name="Ausgabe 5 2 5 8" xfId="23246"/>
    <cellStyle name="Ausgabe 5 2 5 8 2" xfId="53433"/>
    <cellStyle name="Ausgabe 5 2 5 9" xfId="26472"/>
    <cellStyle name="Ausgabe 5 2 5 9 2" xfId="56659"/>
    <cellStyle name="Ausgabe 5 2 6" xfId="5007"/>
    <cellStyle name="Ausgabe 5 2 6 2" xfId="35206"/>
    <cellStyle name="Ausgabe 5 2 7" xfId="11894"/>
    <cellStyle name="Ausgabe 5 2 7 2" xfId="42088"/>
    <cellStyle name="Ausgabe 5 2 8" xfId="12772"/>
    <cellStyle name="Ausgabe 5 2 8 2" xfId="42966"/>
    <cellStyle name="Ausgabe 5 2 9" xfId="12497"/>
    <cellStyle name="Ausgabe 5 2 9 2" xfId="42691"/>
    <cellStyle name="Ausgabe 5 3" xfId="1236"/>
    <cellStyle name="Ausgabe 5 3 10" xfId="18231"/>
    <cellStyle name="Ausgabe 5 3 10 2" xfId="48425"/>
    <cellStyle name="Ausgabe 5 3 11" xfId="22449"/>
    <cellStyle name="Ausgabe 5 3 11 2" xfId="52636"/>
    <cellStyle name="Ausgabe 5 3 12" xfId="26770"/>
    <cellStyle name="Ausgabe 5 3 12 2" xfId="56957"/>
    <cellStyle name="Ausgabe 5 3 13" xfId="26564"/>
    <cellStyle name="Ausgabe 5 3 13 2" xfId="56751"/>
    <cellStyle name="Ausgabe 5 3 14" xfId="31204"/>
    <cellStyle name="Ausgabe 5 3 2" xfId="1705"/>
    <cellStyle name="Ausgabe 5 3 2 10" xfId="26765"/>
    <cellStyle name="Ausgabe 5 3 2 10 2" xfId="56952"/>
    <cellStyle name="Ausgabe 5 3 2 11" xfId="28137"/>
    <cellStyle name="Ausgabe 5 3 2 11 2" xfId="58324"/>
    <cellStyle name="Ausgabe 5 3 2 12" xfId="31655"/>
    <cellStyle name="Ausgabe 5 3 2 2" xfId="3662"/>
    <cellStyle name="Ausgabe 5 3 2 2 10" xfId="28888"/>
    <cellStyle name="Ausgabe 5 3 2 2 10 2" xfId="59075"/>
    <cellStyle name="Ausgabe 5 3 2 2 11" xfId="33867"/>
    <cellStyle name="Ausgabe 5 3 2 2 2" xfId="7026"/>
    <cellStyle name="Ausgabe 5 3 2 2 2 2" xfId="37220"/>
    <cellStyle name="Ausgabe 5 3 2 2 3" xfId="8571"/>
    <cellStyle name="Ausgabe 5 3 2 2 3 2" xfId="38765"/>
    <cellStyle name="Ausgabe 5 3 2 2 4" xfId="10256"/>
    <cellStyle name="Ausgabe 5 3 2 2 4 2" xfId="40450"/>
    <cellStyle name="Ausgabe 5 3 2 2 5" xfId="12739"/>
    <cellStyle name="Ausgabe 5 3 2 2 5 2" xfId="42933"/>
    <cellStyle name="Ausgabe 5 3 2 2 6" xfId="16897"/>
    <cellStyle name="Ausgabe 5 3 2 2 6 2" xfId="47091"/>
    <cellStyle name="Ausgabe 5 3 2 2 7" xfId="19764"/>
    <cellStyle name="Ausgabe 5 3 2 2 7 2" xfId="49958"/>
    <cellStyle name="Ausgabe 5 3 2 2 8" xfId="24171"/>
    <cellStyle name="Ausgabe 5 3 2 2 8 2" xfId="54358"/>
    <cellStyle name="Ausgabe 5 3 2 2 9" xfId="26069"/>
    <cellStyle name="Ausgabe 5 3 2 2 9 2" xfId="56256"/>
    <cellStyle name="Ausgabe 5 3 2 3" xfId="4670"/>
    <cellStyle name="Ausgabe 5 3 2 3 10" xfId="34869"/>
    <cellStyle name="Ausgabe 5 3 2 3 2" xfId="9414"/>
    <cellStyle name="Ausgabe 5 3 2 3 2 2" xfId="39608"/>
    <cellStyle name="Ausgabe 5 3 2 3 3" xfId="12658"/>
    <cellStyle name="Ausgabe 5 3 2 3 3 2" xfId="42852"/>
    <cellStyle name="Ausgabe 5 3 2 3 4" xfId="13110"/>
    <cellStyle name="Ausgabe 5 3 2 3 4 2" xfId="43304"/>
    <cellStyle name="Ausgabe 5 3 2 3 5" xfId="17737"/>
    <cellStyle name="Ausgabe 5 3 2 3 5 2" xfId="47931"/>
    <cellStyle name="Ausgabe 5 3 2 3 6" xfId="20601"/>
    <cellStyle name="Ausgabe 5 3 2 3 6 2" xfId="50795"/>
    <cellStyle name="Ausgabe 5 3 2 3 7" xfId="25013"/>
    <cellStyle name="Ausgabe 5 3 2 3 7 2" xfId="55200"/>
    <cellStyle name="Ausgabe 5 3 2 3 8" xfId="22300"/>
    <cellStyle name="Ausgabe 5 3 2 3 8 2" xfId="52487"/>
    <cellStyle name="Ausgabe 5 3 2 3 9" xfId="30315"/>
    <cellStyle name="Ausgabe 5 3 2 3 9 2" xfId="60502"/>
    <cellStyle name="Ausgabe 5 3 2 4" xfId="5911"/>
    <cellStyle name="Ausgabe 5 3 2 4 2" xfId="36107"/>
    <cellStyle name="Ausgabe 5 3 2 5" xfId="2452"/>
    <cellStyle name="Ausgabe 5 3 2 5 2" xfId="32657"/>
    <cellStyle name="Ausgabe 5 3 2 6" xfId="12458"/>
    <cellStyle name="Ausgabe 5 3 2 6 2" xfId="42652"/>
    <cellStyle name="Ausgabe 5 3 2 7" xfId="15801"/>
    <cellStyle name="Ausgabe 5 3 2 7 2" xfId="45995"/>
    <cellStyle name="Ausgabe 5 3 2 8" xfId="18682"/>
    <cellStyle name="Ausgabe 5 3 2 8 2" xfId="48876"/>
    <cellStyle name="Ausgabe 5 3 2 9" xfId="22917"/>
    <cellStyle name="Ausgabe 5 3 2 9 2" xfId="53104"/>
    <cellStyle name="Ausgabe 5 3 3" xfId="1864"/>
    <cellStyle name="Ausgabe 5 3 3 10" xfId="28058"/>
    <cellStyle name="Ausgabe 5 3 3 10 2" xfId="58245"/>
    <cellStyle name="Ausgabe 5 3 3 11" xfId="29190"/>
    <cellStyle name="Ausgabe 5 3 3 11 2" xfId="59377"/>
    <cellStyle name="Ausgabe 5 3 3 12" xfId="31814"/>
    <cellStyle name="Ausgabe 5 3 3 2" xfId="3821"/>
    <cellStyle name="Ausgabe 5 3 3 2 10" xfId="29953"/>
    <cellStyle name="Ausgabe 5 3 3 2 10 2" xfId="60140"/>
    <cellStyle name="Ausgabe 5 3 3 2 11" xfId="34026"/>
    <cellStyle name="Ausgabe 5 3 3 2 2" xfId="7185"/>
    <cellStyle name="Ausgabe 5 3 3 2 2 2" xfId="37379"/>
    <cellStyle name="Ausgabe 5 3 3 2 3" xfId="8730"/>
    <cellStyle name="Ausgabe 5 3 3 2 3 2" xfId="38924"/>
    <cellStyle name="Ausgabe 5 3 3 2 4" xfId="10644"/>
    <cellStyle name="Ausgabe 5 3 3 2 4 2" xfId="40838"/>
    <cellStyle name="Ausgabe 5 3 3 2 5" xfId="15060"/>
    <cellStyle name="Ausgabe 5 3 3 2 5 2" xfId="45254"/>
    <cellStyle name="Ausgabe 5 3 3 2 6" xfId="17056"/>
    <cellStyle name="Ausgabe 5 3 3 2 6 2" xfId="47250"/>
    <cellStyle name="Ausgabe 5 3 3 2 7" xfId="19923"/>
    <cellStyle name="Ausgabe 5 3 3 2 7 2" xfId="50117"/>
    <cellStyle name="Ausgabe 5 3 3 2 8" xfId="24330"/>
    <cellStyle name="Ausgabe 5 3 3 2 8 2" xfId="54517"/>
    <cellStyle name="Ausgabe 5 3 3 2 9" xfId="26356"/>
    <cellStyle name="Ausgabe 5 3 3 2 9 2" xfId="56543"/>
    <cellStyle name="Ausgabe 5 3 3 3" xfId="4829"/>
    <cellStyle name="Ausgabe 5 3 3 3 10" xfId="35028"/>
    <cellStyle name="Ausgabe 5 3 3 3 2" xfId="9573"/>
    <cellStyle name="Ausgabe 5 3 3 3 2 2" xfId="39767"/>
    <cellStyle name="Ausgabe 5 3 3 3 3" xfId="12040"/>
    <cellStyle name="Ausgabe 5 3 3 3 3 2" xfId="42234"/>
    <cellStyle name="Ausgabe 5 3 3 3 4" xfId="15189"/>
    <cellStyle name="Ausgabe 5 3 3 3 4 2" xfId="45383"/>
    <cellStyle name="Ausgabe 5 3 3 3 5" xfId="17896"/>
    <cellStyle name="Ausgabe 5 3 3 3 5 2" xfId="48090"/>
    <cellStyle name="Ausgabe 5 3 3 3 6" xfId="20760"/>
    <cellStyle name="Ausgabe 5 3 3 3 6 2" xfId="50954"/>
    <cellStyle name="Ausgabe 5 3 3 3 7" xfId="25172"/>
    <cellStyle name="Ausgabe 5 3 3 3 7 2" xfId="55359"/>
    <cellStyle name="Ausgabe 5 3 3 3 8" xfId="28609"/>
    <cellStyle name="Ausgabe 5 3 3 3 8 2" xfId="58796"/>
    <cellStyle name="Ausgabe 5 3 3 3 9" xfId="27088"/>
    <cellStyle name="Ausgabe 5 3 3 3 9 2" xfId="57275"/>
    <cellStyle name="Ausgabe 5 3 3 4" xfId="5328"/>
    <cellStyle name="Ausgabe 5 3 3 4 2" xfId="35527"/>
    <cellStyle name="Ausgabe 5 3 3 5" xfId="11231"/>
    <cellStyle name="Ausgabe 5 3 3 5 2" xfId="41425"/>
    <cellStyle name="Ausgabe 5 3 3 6" xfId="14324"/>
    <cellStyle name="Ausgabe 5 3 3 6 2" xfId="44518"/>
    <cellStyle name="Ausgabe 5 3 3 7" xfId="15960"/>
    <cellStyle name="Ausgabe 5 3 3 7 2" xfId="46154"/>
    <cellStyle name="Ausgabe 5 3 3 8" xfId="18841"/>
    <cellStyle name="Ausgabe 5 3 3 8 2" xfId="49035"/>
    <cellStyle name="Ausgabe 5 3 3 9" xfId="23076"/>
    <cellStyle name="Ausgabe 5 3 3 9 2" xfId="53263"/>
    <cellStyle name="Ausgabe 5 3 4" xfId="3196"/>
    <cellStyle name="Ausgabe 5 3 4 10" xfId="30855"/>
    <cellStyle name="Ausgabe 5 3 4 10 2" xfId="61042"/>
    <cellStyle name="Ausgabe 5 3 4 11" xfId="33401"/>
    <cellStyle name="Ausgabe 5 3 4 2" xfId="6571"/>
    <cellStyle name="Ausgabe 5 3 4 2 2" xfId="36765"/>
    <cellStyle name="Ausgabe 5 3 4 3" xfId="2994"/>
    <cellStyle name="Ausgabe 5 3 4 3 2" xfId="33199"/>
    <cellStyle name="Ausgabe 5 3 4 4" xfId="9818"/>
    <cellStyle name="Ausgabe 5 3 4 4 2" xfId="40012"/>
    <cellStyle name="Ausgabe 5 3 4 5" xfId="14094"/>
    <cellStyle name="Ausgabe 5 3 4 5 2" xfId="44288"/>
    <cellStyle name="Ausgabe 5 3 4 6" xfId="16446"/>
    <cellStyle name="Ausgabe 5 3 4 6 2" xfId="46640"/>
    <cellStyle name="Ausgabe 5 3 4 7" xfId="19313"/>
    <cellStyle name="Ausgabe 5 3 4 7 2" xfId="49507"/>
    <cellStyle name="Ausgabe 5 3 4 8" xfId="23716"/>
    <cellStyle name="Ausgabe 5 3 4 8 2" xfId="53903"/>
    <cellStyle name="Ausgabe 5 3 4 9" xfId="26938"/>
    <cellStyle name="Ausgabe 5 3 4 9 2" xfId="57125"/>
    <cellStyle name="Ausgabe 5 3 5" xfId="4204"/>
    <cellStyle name="Ausgabe 5 3 5 10" xfId="30381"/>
    <cellStyle name="Ausgabe 5 3 5 10 2" xfId="60568"/>
    <cellStyle name="Ausgabe 5 3 5 11" xfId="34403"/>
    <cellStyle name="Ausgabe 5 3 5 2" xfId="7418"/>
    <cellStyle name="Ausgabe 5 3 5 2 2" xfId="37612"/>
    <cellStyle name="Ausgabe 5 3 5 3" xfId="8963"/>
    <cellStyle name="Ausgabe 5 3 5 3 2" xfId="39157"/>
    <cellStyle name="Ausgabe 5 3 5 4" xfId="9723"/>
    <cellStyle name="Ausgabe 5 3 5 4 2" xfId="39917"/>
    <cellStyle name="Ausgabe 5 3 5 5" xfId="13026"/>
    <cellStyle name="Ausgabe 5 3 5 5 2" xfId="43220"/>
    <cellStyle name="Ausgabe 5 3 5 6" xfId="17286"/>
    <cellStyle name="Ausgabe 5 3 5 6 2" xfId="47480"/>
    <cellStyle name="Ausgabe 5 3 5 7" xfId="20150"/>
    <cellStyle name="Ausgabe 5 3 5 7 2" xfId="50344"/>
    <cellStyle name="Ausgabe 5 3 5 8" xfId="24562"/>
    <cellStyle name="Ausgabe 5 3 5 8 2" xfId="54749"/>
    <cellStyle name="Ausgabe 5 3 5 9" xfId="25830"/>
    <cellStyle name="Ausgabe 5 3 5 9 2" xfId="56017"/>
    <cellStyle name="Ausgabe 5 3 6" xfId="5858"/>
    <cellStyle name="Ausgabe 5 3 6 2" xfId="36054"/>
    <cellStyle name="Ausgabe 5 3 7" xfId="10441"/>
    <cellStyle name="Ausgabe 5 3 7 2" xfId="40635"/>
    <cellStyle name="Ausgabe 5 3 8" xfId="14669"/>
    <cellStyle name="Ausgabe 5 3 8 2" xfId="44863"/>
    <cellStyle name="Ausgabe 5 3 9" xfId="15346"/>
    <cellStyle name="Ausgabe 5 3 9 2" xfId="45540"/>
    <cellStyle name="Ausgabe 5 4" xfId="1625"/>
    <cellStyle name="Ausgabe 5 4 10" xfId="26135"/>
    <cellStyle name="Ausgabe 5 4 10 2" xfId="56322"/>
    <cellStyle name="Ausgabe 5 4 11" xfId="30704"/>
    <cellStyle name="Ausgabe 5 4 11 2" xfId="60891"/>
    <cellStyle name="Ausgabe 5 4 12" xfId="31575"/>
    <cellStyle name="Ausgabe 5 4 2" xfId="3582"/>
    <cellStyle name="Ausgabe 5 4 2 10" xfId="30131"/>
    <cellStyle name="Ausgabe 5 4 2 10 2" xfId="60318"/>
    <cellStyle name="Ausgabe 5 4 2 11" xfId="33787"/>
    <cellStyle name="Ausgabe 5 4 2 2" xfId="6946"/>
    <cellStyle name="Ausgabe 5 4 2 2 2" xfId="37140"/>
    <cellStyle name="Ausgabe 5 4 2 3" xfId="8491"/>
    <cellStyle name="Ausgabe 5 4 2 3 2" xfId="38685"/>
    <cellStyle name="Ausgabe 5 4 2 4" xfId="7562"/>
    <cellStyle name="Ausgabe 5 4 2 4 2" xfId="37756"/>
    <cellStyle name="Ausgabe 5 4 2 5" xfId="13143"/>
    <cellStyle name="Ausgabe 5 4 2 5 2" xfId="43337"/>
    <cellStyle name="Ausgabe 5 4 2 6" xfId="16817"/>
    <cellStyle name="Ausgabe 5 4 2 6 2" xfId="47011"/>
    <cellStyle name="Ausgabe 5 4 2 7" xfId="19684"/>
    <cellStyle name="Ausgabe 5 4 2 7 2" xfId="49878"/>
    <cellStyle name="Ausgabe 5 4 2 8" xfId="24091"/>
    <cellStyle name="Ausgabe 5 4 2 8 2" xfId="54278"/>
    <cellStyle name="Ausgabe 5 4 2 9" xfId="28332"/>
    <cellStyle name="Ausgabe 5 4 2 9 2" xfId="58519"/>
    <cellStyle name="Ausgabe 5 4 3" xfId="4590"/>
    <cellStyle name="Ausgabe 5 4 3 10" xfId="34789"/>
    <cellStyle name="Ausgabe 5 4 3 2" xfId="9334"/>
    <cellStyle name="Ausgabe 5 4 3 2 2" xfId="39528"/>
    <cellStyle name="Ausgabe 5 4 3 3" xfId="9976"/>
    <cellStyle name="Ausgabe 5 4 3 3 2" xfId="40170"/>
    <cellStyle name="Ausgabe 5 4 3 4" xfId="13935"/>
    <cellStyle name="Ausgabe 5 4 3 4 2" xfId="44129"/>
    <cellStyle name="Ausgabe 5 4 3 5" xfId="17657"/>
    <cellStyle name="Ausgabe 5 4 3 5 2" xfId="47851"/>
    <cellStyle name="Ausgabe 5 4 3 6" xfId="20521"/>
    <cellStyle name="Ausgabe 5 4 3 6 2" xfId="50715"/>
    <cellStyle name="Ausgabe 5 4 3 7" xfId="24933"/>
    <cellStyle name="Ausgabe 5 4 3 7 2" xfId="55120"/>
    <cellStyle name="Ausgabe 5 4 3 8" xfId="21469"/>
    <cellStyle name="Ausgabe 5 4 3 8 2" xfId="51656"/>
    <cellStyle name="Ausgabe 5 4 3 9" xfId="30130"/>
    <cellStyle name="Ausgabe 5 4 3 9 2" xfId="60317"/>
    <cellStyle name="Ausgabe 5 4 4" xfId="7754"/>
    <cellStyle name="Ausgabe 5 4 4 2" xfId="37948"/>
    <cellStyle name="Ausgabe 5 4 5" xfId="6050"/>
    <cellStyle name="Ausgabe 5 4 5 2" xfId="36246"/>
    <cellStyle name="Ausgabe 5 4 6" xfId="14476"/>
    <cellStyle name="Ausgabe 5 4 6 2" xfId="44670"/>
    <cellStyle name="Ausgabe 5 4 7" xfId="15721"/>
    <cellStyle name="Ausgabe 5 4 7 2" xfId="45915"/>
    <cellStyle name="Ausgabe 5 4 8" xfId="18602"/>
    <cellStyle name="Ausgabe 5 4 8 2" xfId="48796"/>
    <cellStyle name="Ausgabe 5 4 9" xfId="22837"/>
    <cellStyle name="Ausgabe 5 4 9 2" xfId="53024"/>
    <cellStyle name="Ausgabe 5 5" xfId="2555"/>
    <cellStyle name="Ausgabe 5 5 10" xfId="26796"/>
    <cellStyle name="Ausgabe 5 5 10 2" xfId="56983"/>
    <cellStyle name="Ausgabe 5 5 11" xfId="32760"/>
    <cellStyle name="Ausgabe 5 5 2" xfId="6203"/>
    <cellStyle name="Ausgabe 5 5 2 2" xfId="36397"/>
    <cellStyle name="Ausgabe 5 5 3" xfId="2039"/>
    <cellStyle name="Ausgabe 5 5 3 2" xfId="32259"/>
    <cellStyle name="Ausgabe 5 5 4" xfId="9749"/>
    <cellStyle name="Ausgabe 5 5 4 2" xfId="39943"/>
    <cellStyle name="Ausgabe 5 5 5" xfId="14567"/>
    <cellStyle name="Ausgabe 5 5 5 2" xfId="44761"/>
    <cellStyle name="Ausgabe 5 5 6" xfId="16193"/>
    <cellStyle name="Ausgabe 5 5 6 2" xfId="46387"/>
    <cellStyle name="Ausgabe 5 5 7" xfId="19062"/>
    <cellStyle name="Ausgabe 5 5 7 2" xfId="49256"/>
    <cellStyle name="Ausgabe 5 5 8" xfId="23345"/>
    <cellStyle name="Ausgabe 5 5 8 2" xfId="53532"/>
    <cellStyle name="Ausgabe 5 5 9" xfId="26679"/>
    <cellStyle name="Ausgabe 5 5 9 2" xfId="56866"/>
    <cellStyle name="Ausgabe 5 6" xfId="2489"/>
    <cellStyle name="Ausgabe 5 6 10" xfId="29484"/>
    <cellStyle name="Ausgabe 5 6 10 2" xfId="59671"/>
    <cellStyle name="Ausgabe 5 6 11" xfId="32694"/>
    <cellStyle name="Ausgabe 5 6 2" xfId="6172"/>
    <cellStyle name="Ausgabe 5 6 2 2" xfId="36366"/>
    <cellStyle name="Ausgabe 5 6 3" xfId="2607"/>
    <cellStyle name="Ausgabe 5 6 3 2" xfId="32812"/>
    <cellStyle name="Ausgabe 5 6 4" xfId="6339"/>
    <cellStyle name="Ausgabe 5 6 4 2" xfId="36533"/>
    <cellStyle name="Ausgabe 5 6 5" xfId="11855"/>
    <cellStyle name="Ausgabe 5 6 5 2" xfId="42049"/>
    <cellStyle name="Ausgabe 5 6 6" xfId="16162"/>
    <cellStyle name="Ausgabe 5 6 6 2" xfId="46356"/>
    <cellStyle name="Ausgabe 5 6 7" xfId="19031"/>
    <cellStyle name="Ausgabe 5 6 7 2" xfId="49225"/>
    <cellStyle name="Ausgabe 5 6 8" xfId="23314"/>
    <cellStyle name="Ausgabe 5 6 8 2" xfId="53501"/>
    <cellStyle name="Ausgabe 5 6 9" xfId="27975"/>
    <cellStyle name="Ausgabe 5 6 9 2" xfId="58162"/>
    <cellStyle name="Ausgabe 5 7" xfId="5008"/>
    <cellStyle name="Ausgabe 5 7 2" xfId="35207"/>
    <cellStyle name="Ausgabe 5 8" xfId="5159"/>
    <cellStyle name="Ausgabe 5 8 2" xfId="35358"/>
    <cellStyle name="Ausgabe 5 9" xfId="12809"/>
    <cellStyle name="Ausgabe 5 9 2" xfId="43003"/>
    <cellStyle name="Ausgabe 6" xfId="551"/>
    <cellStyle name="Ausgabe 6 10" xfId="14468"/>
    <cellStyle name="Ausgabe 6 10 2" xfId="44662"/>
    <cellStyle name="Ausgabe 6 11" xfId="21794"/>
    <cellStyle name="Ausgabe 6 11 2" xfId="51981"/>
    <cellStyle name="Ausgabe 6 12" xfId="27079"/>
    <cellStyle name="Ausgabe 6 12 2" xfId="57266"/>
    <cellStyle name="Ausgabe 6 13" xfId="26391"/>
    <cellStyle name="Ausgabe 6 13 2" xfId="56578"/>
    <cellStyle name="Ausgabe 6 14" xfId="30993"/>
    <cellStyle name="Ausgabe 6 2" xfId="1238"/>
    <cellStyle name="Ausgabe 6 2 10" xfId="18233"/>
    <cellStyle name="Ausgabe 6 2 10 2" xfId="48427"/>
    <cellStyle name="Ausgabe 6 2 11" xfId="22451"/>
    <cellStyle name="Ausgabe 6 2 11 2" xfId="52638"/>
    <cellStyle name="Ausgabe 6 2 12" xfId="27738"/>
    <cellStyle name="Ausgabe 6 2 12 2" xfId="57925"/>
    <cellStyle name="Ausgabe 6 2 13" xfId="26422"/>
    <cellStyle name="Ausgabe 6 2 13 2" xfId="56609"/>
    <cellStyle name="Ausgabe 6 2 14" xfId="31206"/>
    <cellStyle name="Ausgabe 6 2 2" xfId="1707"/>
    <cellStyle name="Ausgabe 6 2 2 10" xfId="27221"/>
    <cellStyle name="Ausgabe 6 2 2 10 2" xfId="57408"/>
    <cellStyle name="Ausgabe 6 2 2 11" xfId="25365"/>
    <cellStyle name="Ausgabe 6 2 2 11 2" xfId="55552"/>
    <cellStyle name="Ausgabe 6 2 2 12" xfId="31657"/>
    <cellStyle name="Ausgabe 6 2 2 2" xfId="3664"/>
    <cellStyle name="Ausgabe 6 2 2 2 10" xfId="28785"/>
    <cellStyle name="Ausgabe 6 2 2 2 10 2" xfId="58972"/>
    <cellStyle name="Ausgabe 6 2 2 2 11" xfId="33869"/>
    <cellStyle name="Ausgabe 6 2 2 2 2" xfId="7028"/>
    <cellStyle name="Ausgabe 6 2 2 2 2 2" xfId="37222"/>
    <cellStyle name="Ausgabe 6 2 2 2 3" xfId="8573"/>
    <cellStyle name="Ausgabe 6 2 2 2 3 2" xfId="38767"/>
    <cellStyle name="Ausgabe 6 2 2 2 4" xfId="11445"/>
    <cellStyle name="Ausgabe 6 2 2 2 4 2" xfId="41639"/>
    <cellStyle name="Ausgabe 6 2 2 2 5" xfId="12911"/>
    <cellStyle name="Ausgabe 6 2 2 2 5 2" xfId="43105"/>
    <cellStyle name="Ausgabe 6 2 2 2 6" xfId="16899"/>
    <cellStyle name="Ausgabe 6 2 2 2 6 2" xfId="47093"/>
    <cellStyle name="Ausgabe 6 2 2 2 7" xfId="19766"/>
    <cellStyle name="Ausgabe 6 2 2 2 7 2" xfId="49960"/>
    <cellStyle name="Ausgabe 6 2 2 2 8" xfId="24173"/>
    <cellStyle name="Ausgabe 6 2 2 2 8 2" xfId="54360"/>
    <cellStyle name="Ausgabe 6 2 2 2 9" xfId="21615"/>
    <cellStyle name="Ausgabe 6 2 2 2 9 2" xfId="51802"/>
    <cellStyle name="Ausgabe 6 2 2 3" xfId="4672"/>
    <cellStyle name="Ausgabe 6 2 2 3 10" xfId="34871"/>
    <cellStyle name="Ausgabe 6 2 2 3 2" xfId="9416"/>
    <cellStyle name="Ausgabe 6 2 2 3 2 2" xfId="39610"/>
    <cellStyle name="Ausgabe 6 2 2 3 3" xfId="5460"/>
    <cellStyle name="Ausgabe 6 2 2 3 3 2" xfId="35656"/>
    <cellStyle name="Ausgabe 6 2 2 3 4" xfId="13471"/>
    <cellStyle name="Ausgabe 6 2 2 3 4 2" xfId="43665"/>
    <cellStyle name="Ausgabe 6 2 2 3 5" xfId="17739"/>
    <cellStyle name="Ausgabe 6 2 2 3 5 2" xfId="47933"/>
    <cellStyle name="Ausgabe 6 2 2 3 6" xfId="20603"/>
    <cellStyle name="Ausgabe 6 2 2 3 6 2" xfId="50797"/>
    <cellStyle name="Ausgabe 6 2 2 3 7" xfId="25015"/>
    <cellStyle name="Ausgabe 6 2 2 3 7 2" xfId="55202"/>
    <cellStyle name="Ausgabe 6 2 2 3 8" xfId="25457"/>
    <cellStyle name="Ausgabe 6 2 2 3 8 2" xfId="55644"/>
    <cellStyle name="Ausgabe 6 2 2 3 9" xfId="29021"/>
    <cellStyle name="Ausgabe 6 2 2 3 9 2" xfId="59208"/>
    <cellStyle name="Ausgabe 6 2 2 4" xfId="5967"/>
    <cellStyle name="Ausgabe 6 2 2 4 2" xfId="36163"/>
    <cellStyle name="Ausgabe 6 2 2 5" xfId="10007"/>
    <cellStyle name="Ausgabe 6 2 2 5 2" xfId="40201"/>
    <cellStyle name="Ausgabe 6 2 2 6" xfId="13089"/>
    <cellStyle name="Ausgabe 6 2 2 6 2" xfId="43283"/>
    <cellStyle name="Ausgabe 6 2 2 7" xfId="15803"/>
    <cellStyle name="Ausgabe 6 2 2 7 2" xfId="45997"/>
    <cellStyle name="Ausgabe 6 2 2 8" xfId="18684"/>
    <cellStyle name="Ausgabe 6 2 2 8 2" xfId="48878"/>
    <cellStyle name="Ausgabe 6 2 2 9" xfId="22919"/>
    <cellStyle name="Ausgabe 6 2 2 9 2" xfId="53106"/>
    <cellStyle name="Ausgabe 6 2 3" xfId="1866"/>
    <cellStyle name="Ausgabe 6 2 3 10" xfId="27547"/>
    <cellStyle name="Ausgabe 6 2 3 10 2" xfId="57734"/>
    <cellStyle name="Ausgabe 6 2 3 11" xfId="25853"/>
    <cellStyle name="Ausgabe 6 2 3 11 2" xfId="56040"/>
    <cellStyle name="Ausgabe 6 2 3 12" xfId="31816"/>
    <cellStyle name="Ausgabe 6 2 3 2" xfId="3823"/>
    <cellStyle name="Ausgabe 6 2 3 2 10" xfId="30050"/>
    <cellStyle name="Ausgabe 6 2 3 2 10 2" xfId="60237"/>
    <cellStyle name="Ausgabe 6 2 3 2 11" xfId="34028"/>
    <cellStyle name="Ausgabe 6 2 3 2 2" xfId="7187"/>
    <cellStyle name="Ausgabe 6 2 3 2 2 2" xfId="37381"/>
    <cellStyle name="Ausgabe 6 2 3 2 3" xfId="8732"/>
    <cellStyle name="Ausgabe 6 2 3 2 3 2" xfId="38926"/>
    <cellStyle name="Ausgabe 6 2 3 2 4" xfId="10962"/>
    <cellStyle name="Ausgabe 6 2 3 2 4 2" xfId="41156"/>
    <cellStyle name="Ausgabe 6 2 3 2 5" xfId="12365"/>
    <cellStyle name="Ausgabe 6 2 3 2 5 2" xfId="42559"/>
    <cellStyle name="Ausgabe 6 2 3 2 6" xfId="17058"/>
    <cellStyle name="Ausgabe 6 2 3 2 6 2" xfId="47252"/>
    <cellStyle name="Ausgabe 6 2 3 2 7" xfId="19925"/>
    <cellStyle name="Ausgabe 6 2 3 2 7 2" xfId="50119"/>
    <cellStyle name="Ausgabe 6 2 3 2 8" xfId="24332"/>
    <cellStyle name="Ausgabe 6 2 3 2 8 2" xfId="54519"/>
    <cellStyle name="Ausgabe 6 2 3 2 9" xfId="26968"/>
    <cellStyle name="Ausgabe 6 2 3 2 9 2" xfId="57155"/>
    <cellStyle name="Ausgabe 6 2 3 3" xfId="4831"/>
    <cellStyle name="Ausgabe 6 2 3 3 10" xfId="35030"/>
    <cellStyle name="Ausgabe 6 2 3 3 2" xfId="9575"/>
    <cellStyle name="Ausgabe 6 2 3 3 2 2" xfId="39769"/>
    <cellStyle name="Ausgabe 6 2 3 3 3" xfId="10369"/>
    <cellStyle name="Ausgabe 6 2 3 3 3 2" xfId="40563"/>
    <cellStyle name="Ausgabe 6 2 3 3 4" xfId="14318"/>
    <cellStyle name="Ausgabe 6 2 3 3 4 2" xfId="44512"/>
    <cellStyle name="Ausgabe 6 2 3 3 5" xfId="17898"/>
    <cellStyle name="Ausgabe 6 2 3 3 5 2" xfId="48092"/>
    <cellStyle name="Ausgabe 6 2 3 3 6" xfId="20762"/>
    <cellStyle name="Ausgabe 6 2 3 3 6 2" xfId="50956"/>
    <cellStyle name="Ausgabe 6 2 3 3 7" xfId="25174"/>
    <cellStyle name="Ausgabe 6 2 3 3 7 2" xfId="55361"/>
    <cellStyle name="Ausgabe 6 2 3 3 8" xfId="28611"/>
    <cellStyle name="Ausgabe 6 2 3 3 8 2" xfId="58798"/>
    <cellStyle name="Ausgabe 6 2 3 3 9" xfId="29570"/>
    <cellStyle name="Ausgabe 6 2 3 3 9 2" xfId="59757"/>
    <cellStyle name="Ausgabe 6 2 3 4" xfId="5691"/>
    <cellStyle name="Ausgabe 6 2 3 4 2" xfId="35887"/>
    <cellStyle name="Ausgabe 6 2 3 5" xfId="5161"/>
    <cellStyle name="Ausgabe 6 2 3 5 2" xfId="35360"/>
    <cellStyle name="Ausgabe 6 2 3 6" xfId="10952"/>
    <cellStyle name="Ausgabe 6 2 3 6 2" xfId="41146"/>
    <cellStyle name="Ausgabe 6 2 3 7" xfId="15962"/>
    <cellStyle name="Ausgabe 6 2 3 7 2" xfId="46156"/>
    <cellStyle name="Ausgabe 6 2 3 8" xfId="18843"/>
    <cellStyle name="Ausgabe 6 2 3 8 2" xfId="49037"/>
    <cellStyle name="Ausgabe 6 2 3 9" xfId="23078"/>
    <cellStyle name="Ausgabe 6 2 3 9 2" xfId="53265"/>
    <cellStyle name="Ausgabe 6 2 4" xfId="3198"/>
    <cellStyle name="Ausgabe 6 2 4 10" xfId="29722"/>
    <cellStyle name="Ausgabe 6 2 4 10 2" xfId="59909"/>
    <cellStyle name="Ausgabe 6 2 4 11" xfId="33403"/>
    <cellStyle name="Ausgabe 6 2 4 2" xfId="6573"/>
    <cellStyle name="Ausgabe 6 2 4 2 2" xfId="36767"/>
    <cellStyle name="Ausgabe 6 2 4 3" xfId="2381"/>
    <cellStyle name="Ausgabe 6 2 4 3 2" xfId="32586"/>
    <cellStyle name="Ausgabe 6 2 4 4" xfId="5176"/>
    <cellStyle name="Ausgabe 6 2 4 4 2" xfId="35375"/>
    <cellStyle name="Ausgabe 6 2 4 5" xfId="14022"/>
    <cellStyle name="Ausgabe 6 2 4 5 2" xfId="44216"/>
    <cellStyle name="Ausgabe 6 2 4 6" xfId="16448"/>
    <cellStyle name="Ausgabe 6 2 4 6 2" xfId="46642"/>
    <cellStyle name="Ausgabe 6 2 4 7" xfId="19315"/>
    <cellStyle name="Ausgabe 6 2 4 7 2" xfId="49509"/>
    <cellStyle name="Ausgabe 6 2 4 8" xfId="23718"/>
    <cellStyle name="Ausgabe 6 2 4 8 2" xfId="53905"/>
    <cellStyle name="Ausgabe 6 2 4 9" xfId="27282"/>
    <cellStyle name="Ausgabe 6 2 4 9 2" xfId="57469"/>
    <cellStyle name="Ausgabe 6 2 5" xfId="4206"/>
    <cellStyle name="Ausgabe 6 2 5 10" xfId="30148"/>
    <cellStyle name="Ausgabe 6 2 5 10 2" xfId="60335"/>
    <cellStyle name="Ausgabe 6 2 5 11" xfId="34405"/>
    <cellStyle name="Ausgabe 6 2 5 2" xfId="7420"/>
    <cellStyle name="Ausgabe 6 2 5 2 2" xfId="37614"/>
    <cellStyle name="Ausgabe 6 2 5 3" xfId="8965"/>
    <cellStyle name="Ausgabe 6 2 5 3 2" xfId="39159"/>
    <cellStyle name="Ausgabe 6 2 5 4" xfId="12369"/>
    <cellStyle name="Ausgabe 6 2 5 4 2" xfId="42563"/>
    <cellStyle name="Ausgabe 6 2 5 5" xfId="13997"/>
    <cellStyle name="Ausgabe 6 2 5 5 2" xfId="44191"/>
    <cellStyle name="Ausgabe 6 2 5 6" xfId="17288"/>
    <cellStyle name="Ausgabe 6 2 5 6 2" xfId="47482"/>
    <cellStyle name="Ausgabe 6 2 5 7" xfId="20152"/>
    <cellStyle name="Ausgabe 6 2 5 7 2" xfId="50346"/>
    <cellStyle name="Ausgabe 6 2 5 8" xfId="24564"/>
    <cellStyle name="Ausgabe 6 2 5 8 2" xfId="54751"/>
    <cellStyle name="Ausgabe 6 2 5 9" xfId="27295"/>
    <cellStyle name="Ausgabe 6 2 5 9 2" xfId="57482"/>
    <cellStyle name="Ausgabe 6 2 6" xfId="7716"/>
    <cellStyle name="Ausgabe 6 2 6 2" xfId="37910"/>
    <cellStyle name="Ausgabe 6 2 7" xfId="7848"/>
    <cellStyle name="Ausgabe 6 2 7 2" xfId="38042"/>
    <cellStyle name="Ausgabe 6 2 8" xfId="13271"/>
    <cellStyle name="Ausgabe 6 2 8 2" xfId="43465"/>
    <cellStyle name="Ausgabe 6 2 9" xfId="15348"/>
    <cellStyle name="Ausgabe 6 2 9 2" xfId="45542"/>
    <cellStyle name="Ausgabe 6 3" xfId="1623"/>
    <cellStyle name="Ausgabe 6 3 10" xfId="21419"/>
    <cellStyle name="Ausgabe 6 3 10 2" xfId="51606"/>
    <cellStyle name="Ausgabe 6 3 11" xfId="29599"/>
    <cellStyle name="Ausgabe 6 3 11 2" xfId="59786"/>
    <cellStyle name="Ausgabe 6 3 12" xfId="31573"/>
    <cellStyle name="Ausgabe 6 3 2" xfId="3580"/>
    <cellStyle name="Ausgabe 6 3 2 10" xfId="27206"/>
    <cellStyle name="Ausgabe 6 3 2 10 2" xfId="57393"/>
    <cellStyle name="Ausgabe 6 3 2 11" xfId="33785"/>
    <cellStyle name="Ausgabe 6 3 2 2" xfId="6944"/>
    <cellStyle name="Ausgabe 6 3 2 2 2" xfId="37138"/>
    <cellStyle name="Ausgabe 6 3 2 3" xfId="8489"/>
    <cellStyle name="Ausgabe 6 3 2 3 2" xfId="38683"/>
    <cellStyle name="Ausgabe 6 3 2 4" xfId="11673"/>
    <cellStyle name="Ausgabe 6 3 2 4 2" xfId="41867"/>
    <cellStyle name="Ausgabe 6 3 2 5" xfId="12922"/>
    <cellStyle name="Ausgabe 6 3 2 5 2" xfId="43116"/>
    <cellStyle name="Ausgabe 6 3 2 6" xfId="16815"/>
    <cellStyle name="Ausgabe 6 3 2 6 2" xfId="47009"/>
    <cellStyle name="Ausgabe 6 3 2 7" xfId="19682"/>
    <cellStyle name="Ausgabe 6 3 2 7 2" xfId="49876"/>
    <cellStyle name="Ausgabe 6 3 2 8" xfId="24089"/>
    <cellStyle name="Ausgabe 6 3 2 8 2" xfId="54276"/>
    <cellStyle name="Ausgabe 6 3 2 9" xfId="21489"/>
    <cellStyle name="Ausgabe 6 3 2 9 2" xfId="51676"/>
    <cellStyle name="Ausgabe 6 3 3" xfId="4588"/>
    <cellStyle name="Ausgabe 6 3 3 10" xfId="34787"/>
    <cellStyle name="Ausgabe 6 3 3 2" xfId="9332"/>
    <cellStyle name="Ausgabe 6 3 3 2 2" xfId="39526"/>
    <cellStyle name="Ausgabe 6 3 3 3" xfId="12068"/>
    <cellStyle name="Ausgabe 6 3 3 3 2" xfId="42262"/>
    <cellStyle name="Ausgabe 6 3 3 4" xfId="15017"/>
    <cellStyle name="Ausgabe 6 3 3 4 2" xfId="45211"/>
    <cellStyle name="Ausgabe 6 3 3 5" xfId="17655"/>
    <cellStyle name="Ausgabe 6 3 3 5 2" xfId="47849"/>
    <cellStyle name="Ausgabe 6 3 3 6" xfId="20519"/>
    <cellStyle name="Ausgabe 6 3 3 6 2" xfId="50713"/>
    <cellStyle name="Ausgabe 6 3 3 7" xfId="24931"/>
    <cellStyle name="Ausgabe 6 3 3 7 2" xfId="55118"/>
    <cellStyle name="Ausgabe 6 3 3 8" xfId="28014"/>
    <cellStyle name="Ausgabe 6 3 3 8 2" xfId="58201"/>
    <cellStyle name="Ausgabe 6 3 3 9" xfId="21564"/>
    <cellStyle name="Ausgabe 6 3 3 9 2" xfId="51751"/>
    <cellStyle name="Ausgabe 6 3 4" xfId="5814"/>
    <cellStyle name="Ausgabe 6 3 4 2" xfId="36010"/>
    <cellStyle name="Ausgabe 6 3 5" xfId="11746"/>
    <cellStyle name="Ausgabe 6 3 5 2" xfId="41940"/>
    <cellStyle name="Ausgabe 6 3 6" xfId="14759"/>
    <cellStyle name="Ausgabe 6 3 6 2" xfId="44953"/>
    <cellStyle name="Ausgabe 6 3 7" xfId="15719"/>
    <cellStyle name="Ausgabe 6 3 7 2" xfId="45913"/>
    <cellStyle name="Ausgabe 6 3 8" xfId="18600"/>
    <cellStyle name="Ausgabe 6 3 8 2" xfId="48794"/>
    <cellStyle name="Ausgabe 6 3 9" xfId="22835"/>
    <cellStyle name="Ausgabe 6 3 9 2" xfId="53022"/>
    <cellStyle name="Ausgabe 6 4" xfId="2557"/>
    <cellStyle name="Ausgabe 6 4 10" xfId="26236"/>
    <cellStyle name="Ausgabe 6 4 10 2" xfId="56423"/>
    <cellStyle name="Ausgabe 6 4 11" xfId="32762"/>
    <cellStyle name="Ausgabe 6 4 2" xfId="6205"/>
    <cellStyle name="Ausgabe 6 4 2 2" xfId="36399"/>
    <cellStyle name="Ausgabe 6 4 3" xfId="2534"/>
    <cellStyle name="Ausgabe 6 4 3 2" xfId="32739"/>
    <cellStyle name="Ausgabe 6 4 4" xfId="10333"/>
    <cellStyle name="Ausgabe 6 4 4 2" xfId="40527"/>
    <cellStyle name="Ausgabe 6 4 5" xfId="13370"/>
    <cellStyle name="Ausgabe 6 4 5 2" xfId="43564"/>
    <cellStyle name="Ausgabe 6 4 6" xfId="16195"/>
    <cellStyle name="Ausgabe 6 4 6 2" xfId="46389"/>
    <cellStyle name="Ausgabe 6 4 7" xfId="19064"/>
    <cellStyle name="Ausgabe 6 4 7 2" xfId="49258"/>
    <cellStyle name="Ausgabe 6 4 8" xfId="23347"/>
    <cellStyle name="Ausgabe 6 4 8 2" xfId="53534"/>
    <cellStyle name="Ausgabe 6 4 9" xfId="28192"/>
    <cellStyle name="Ausgabe 6 4 9 2" xfId="58379"/>
    <cellStyle name="Ausgabe 6 5" xfId="2105"/>
    <cellStyle name="Ausgabe 6 5 10" xfId="28907"/>
    <cellStyle name="Ausgabe 6 5 10 2" xfId="59094"/>
    <cellStyle name="Ausgabe 6 5 11" xfId="32318"/>
    <cellStyle name="Ausgabe 6 5 2" xfId="6102"/>
    <cellStyle name="Ausgabe 6 5 2 2" xfId="36296"/>
    <cellStyle name="Ausgabe 6 5 3" xfId="5774"/>
    <cellStyle name="Ausgabe 6 5 3 2" xfId="35970"/>
    <cellStyle name="Ausgabe 6 5 4" xfId="9824"/>
    <cellStyle name="Ausgabe 6 5 4 2" xfId="40018"/>
    <cellStyle name="Ausgabe 6 5 5" xfId="13052"/>
    <cellStyle name="Ausgabe 6 5 5 2" xfId="43246"/>
    <cellStyle name="Ausgabe 6 5 6" xfId="16111"/>
    <cellStyle name="Ausgabe 6 5 6 2" xfId="46305"/>
    <cellStyle name="Ausgabe 6 5 7" xfId="18980"/>
    <cellStyle name="Ausgabe 6 5 7 2" xfId="49174"/>
    <cellStyle name="Ausgabe 6 5 8" xfId="23245"/>
    <cellStyle name="Ausgabe 6 5 8 2" xfId="53432"/>
    <cellStyle name="Ausgabe 6 5 9" xfId="21946"/>
    <cellStyle name="Ausgabe 6 5 9 2" xfId="52133"/>
    <cellStyle name="Ausgabe 6 6" xfId="5006"/>
    <cellStyle name="Ausgabe 6 6 2" xfId="35205"/>
    <cellStyle name="Ausgabe 6 7" xfId="12076"/>
    <cellStyle name="Ausgabe 6 7 2" xfId="42270"/>
    <cellStyle name="Ausgabe 6 8" xfId="14240"/>
    <cellStyle name="Ausgabe 6 8 2" xfId="44434"/>
    <cellStyle name="Ausgabe 6 9" xfId="13725"/>
    <cellStyle name="Ausgabe 6 9 2" xfId="43919"/>
    <cellStyle name="Ausgabe 7" xfId="1221"/>
    <cellStyle name="Ausgabe 7 10" xfId="18216"/>
    <cellStyle name="Ausgabe 7 10 2" xfId="48410"/>
    <cellStyle name="Ausgabe 7 11" xfId="22434"/>
    <cellStyle name="Ausgabe 7 11 2" xfId="52621"/>
    <cellStyle name="Ausgabe 7 12" xfId="22370"/>
    <cellStyle name="Ausgabe 7 12 2" xfId="52557"/>
    <cellStyle name="Ausgabe 7 13" xfId="30120"/>
    <cellStyle name="Ausgabe 7 13 2" xfId="60307"/>
    <cellStyle name="Ausgabe 7 14" xfId="31189"/>
    <cellStyle name="Ausgabe 7 2" xfId="1690"/>
    <cellStyle name="Ausgabe 7 2 10" xfId="26091"/>
    <cellStyle name="Ausgabe 7 2 10 2" xfId="56278"/>
    <cellStyle name="Ausgabe 7 2 11" xfId="22407"/>
    <cellStyle name="Ausgabe 7 2 11 2" xfId="52594"/>
    <cellStyle name="Ausgabe 7 2 12" xfId="31640"/>
    <cellStyle name="Ausgabe 7 2 2" xfId="3647"/>
    <cellStyle name="Ausgabe 7 2 2 10" xfId="25782"/>
    <cellStyle name="Ausgabe 7 2 2 10 2" xfId="55969"/>
    <cellStyle name="Ausgabe 7 2 2 11" xfId="33852"/>
    <cellStyle name="Ausgabe 7 2 2 2" xfId="7011"/>
    <cellStyle name="Ausgabe 7 2 2 2 2" xfId="37205"/>
    <cellStyle name="Ausgabe 7 2 2 3" xfId="8556"/>
    <cellStyle name="Ausgabe 7 2 2 3 2" xfId="38750"/>
    <cellStyle name="Ausgabe 7 2 2 4" xfId="11406"/>
    <cellStyle name="Ausgabe 7 2 2 4 2" xfId="41600"/>
    <cellStyle name="Ausgabe 7 2 2 5" xfId="13865"/>
    <cellStyle name="Ausgabe 7 2 2 5 2" xfId="44059"/>
    <cellStyle name="Ausgabe 7 2 2 6" xfId="16882"/>
    <cellStyle name="Ausgabe 7 2 2 6 2" xfId="47076"/>
    <cellStyle name="Ausgabe 7 2 2 7" xfId="19749"/>
    <cellStyle name="Ausgabe 7 2 2 7 2" xfId="49943"/>
    <cellStyle name="Ausgabe 7 2 2 8" xfId="24156"/>
    <cellStyle name="Ausgabe 7 2 2 8 2" xfId="54343"/>
    <cellStyle name="Ausgabe 7 2 2 9" xfId="21720"/>
    <cellStyle name="Ausgabe 7 2 2 9 2" xfId="51907"/>
    <cellStyle name="Ausgabe 7 2 3" xfId="4655"/>
    <cellStyle name="Ausgabe 7 2 3 10" xfId="34854"/>
    <cellStyle name="Ausgabe 7 2 3 2" xfId="9399"/>
    <cellStyle name="Ausgabe 7 2 3 2 2" xfId="39593"/>
    <cellStyle name="Ausgabe 7 2 3 3" xfId="10298"/>
    <cellStyle name="Ausgabe 7 2 3 3 2" xfId="40492"/>
    <cellStyle name="Ausgabe 7 2 3 4" xfId="13754"/>
    <cellStyle name="Ausgabe 7 2 3 4 2" xfId="43948"/>
    <cellStyle name="Ausgabe 7 2 3 5" xfId="17722"/>
    <cellStyle name="Ausgabe 7 2 3 5 2" xfId="47916"/>
    <cellStyle name="Ausgabe 7 2 3 6" xfId="20586"/>
    <cellStyle name="Ausgabe 7 2 3 6 2" xfId="50780"/>
    <cellStyle name="Ausgabe 7 2 3 7" xfId="24998"/>
    <cellStyle name="Ausgabe 7 2 3 7 2" xfId="55185"/>
    <cellStyle name="Ausgabe 7 2 3 8" xfId="28257"/>
    <cellStyle name="Ausgabe 7 2 3 8 2" xfId="58444"/>
    <cellStyle name="Ausgabe 7 2 3 9" xfId="29758"/>
    <cellStyle name="Ausgabe 7 2 3 9 2" xfId="59945"/>
    <cellStyle name="Ausgabe 7 2 4" xfId="5675"/>
    <cellStyle name="Ausgabe 7 2 4 2" xfId="35871"/>
    <cellStyle name="Ausgabe 7 2 5" xfId="10063"/>
    <cellStyle name="Ausgabe 7 2 5 2" xfId="40257"/>
    <cellStyle name="Ausgabe 7 2 6" xfId="15144"/>
    <cellStyle name="Ausgabe 7 2 6 2" xfId="45338"/>
    <cellStyle name="Ausgabe 7 2 7" xfId="15786"/>
    <cellStyle name="Ausgabe 7 2 7 2" xfId="45980"/>
    <cellStyle name="Ausgabe 7 2 8" xfId="18667"/>
    <cellStyle name="Ausgabe 7 2 8 2" xfId="48861"/>
    <cellStyle name="Ausgabe 7 2 9" xfId="22902"/>
    <cellStyle name="Ausgabe 7 2 9 2" xfId="53089"/>
    <cellStyle name="Ausgabe 7 3" xfId="1849"/>
    <cellStyle name="Ausgabe 7 3 10" xfId="27566"/>
    <cellStyle name="Ausgabe 7 3 10 2" xfId="57753"/>
    <cellStyle name="Ausgabe 7 3 11" xfId="29905"/>
    <cellStyle name="Ausgabe 7 3 11 2" xfId="60092"/>
    <cellStyle name="Ausgabe 7 3 12" xfId="31799"/>
    <cellStyle name="Ausgabe 7 3 2" xfId="3806"/>
    <cellStyle name="Ausgabe 7 3 2 10" xfId="29972"/>
    <cellStyle name="Ausgabe 7 3 2 10 2" xfId="60159"/>
    <cellStyle name="Ausgabe 7 3 2 11" xfId="34011"/>
    <cellStyle name="Ausgabe 7 3 2 2" xfId="7170"/>
    <cellStyle name="Ausgabe 7 3 2 2 2" xfId="37364"/>
    <cellStyle name="Ausgabe 7 3 2 3" xfId="8715"/>
    <cellStyle name="Ausgabe 7 3 2 3 2" xfId="38909"/>
    <cellStyle name="Ausgabe 7 3 2 4" xfId="10912"/>
    <cellStyle name="Ausgabe 7 3 2 4 2" xfId="41106"/>
    <cellStyle name="Ausgabe 7 3 2 5" xfId="13239"/>
    <cellStyle name="Ausgabe 7 3 2 5 2" xfId="43433"/>
    <cellStyle name="Ausgabe 7 3 2 6" xfId="17041"/>
    <cellStyle name="Ausgabe 7 3 2 6 2" xfId="47235"/>
    <cellStyle name="Ausgabe 7 3 2 7" xfId="19908"/>
    <cellStyle name="Ausgabe 7 3 2 7 2" xfId="50102"/>
    <cellStyle name="Ausgabe 7 3 2 8" xfId="24315"/>
    <cellStyle name="Ausgabe 7 3 2 8 2" xfId="54502"/>
    <cellStyle name="Ausgabe 7 3 2 9" xfId="21420"/>
    <cellStyle name="Ausgabe 7 3 2 9 2" xfId="51607"/>
    <cellStyle name="Ausgabe 7 3 3" xfId="4814"/>
    <cellStyle name="Ausgabe 7 3 3 10" xfId="35013"/>
    <cellStyle name="Ausgabe 7 3 3 2" xfId="9558"/>
    <cellStyle name="Ausgabe 7 3 3 2 2" xfId="39752"/>
    <cellStyle name="Ausgabe 7 3 3 3" xfId="10116"/>
    <cellStyle name="Ausgabe 7 3 3 3 2" xfId="40310"/>
    <cellStyle name="Ausgabe 7 3 3 4" xfId="12806"/>
    <cellStyle name="Ausgabe 7 3 3 4 2" xfId="43000"/>
    <cellStyle name="Ausgabe 7 3 3 5" xfId="17881"/>
    <cellStyle name="Ausgabe 7 3 3 5 2" xfId="48075"/>
    <cellStyle name="Ausgabe 7 3 3 6" xfId="20745"/>
    <cellStyle name="Ausgabe 7 3 3 6 2" xfId="50939"/>
    <cellStyle name="Ausgabe 7 3 3 7" xfId="25157"/>
    <cellStyle name="Ausgabe 7 3 3 7 2" xfId="55344"/>
    <cellStyle name="Ausgabe 7 3 3 8" xfId="28594"/>
    <cellStyle name="Ausgabe 7 3 3 8 2" xfId="58781"/>
    <cellStyle name="Ausgabe 7 3 3 9" xfId="29447"/>
    <cellStyle name="Ausgabe 7 3 3 9 2" xfId="59634"/>
    <cellStyle name="Ausgabe 7 3 4" xfId="8005"/>
    <cellStyle name="Ausgabe 7 3 4 2" xfId="38199"/>
    <cellStyle name="Ausgabe 7 3 5" xfId="12360"/>
    <cellStyle name="Ausgabe 7 3 5 2" xfId="42554"/>
    <cellStyle name="Ausgabe 7 3 6" xfId="14796"/>
    <cellStyle name="Ausgabe 7 3 6 2" xfId="44990"/>
    <cellStyle name="Ausgabe 7 3 7" xfId="15945"/>
    <cellStyle name="Ausgabe 7 3 7 2" xfId="46139"/>
    <cellStyle name="Ausgabe 7 3 8" xfId="18826"/>
    <cellStyle name="Ausgabe 7 3 8 2" xfId="49020"/>
    <cellStyle name="Ausgabe 7 3 9" xfId="23061"/>
    <cellStyle name="Ausgabe 7 3 9 2" xfId="53248"/>
    <cellStyle name="Ausgabe 7 4" xfId="3181"/>
    <cellStyle name="Ausgabe 7 4 10" xfId="29392"/>
    <cellStyle name="Ausgabe 7 4 10 2" xfId="59579"/>
    <cellStyle name="Ausgabe 7 4 11" xfId="33386"/>
    <cellStyle name="Ausgabe 7 4 2" xfId="6556"/>
    <cellStyle name="Ausgabe 7 4 2 2" xfId="36750"/>
    <cellStyle name="Ausgabe 7 4 3" xfId="3002"/>
    <cellStyle name="Ausgabe 7 4 3 2" xfId="33207"/>
    <cellStyle name="Ausgabe 7 4 4" xfId="10610"/>
    <cellStyle name="Ausgabe 7 4 4 2" xfId="40804"/>
    <cellStyle name="Ausgabe 7 4 5" xfId="5181"/>
    <cellStyle name="Ausgabe 7 4 5 2" xfId="35380"/>
    <cellStyle name="Ausgabe 7 4 6" xfId="16431"/>
    <cellStyle name="Ausgabe 7 4 6 2" xfId="46625"/>
    <cellStyle name="Ausgabe 7 4 7" xfId="19298"/>
    <cellStyle name="Ausgabe 7 4 7 2" xfId="49492"/>
    <cellStyle name="Ausgabe 7 4 8" xfId="23701"/>
    <cellStyle name="Ausgabe 7 4 8 2" xfId="53888"/>
    <cellStyle name="Ausgabe 7 4 9" xfId="22416"/>
    <cellStyle name="Ausgabe 7 4 9 2" xfId="52603"/>
    <cellStyle name="Ausgabe 7 5" xfId="4189"/>
    <cellStyle name="Ausgabe 7 5 10" xfId="21694"/>
    <cellStyle name="Ausgabe 7 5 10 2" xfId="51881"/>
    <cellStyle name="Ausgabe 7 5 11" xfId="34388"/>
    <cellStyle name="Ausgabe 7 5 2" xfId="7403"/>
    <cellStyle name="Ausgabe 7 5 2 2" xfId="37597"/>
    <cellStyle name="Ausgabe 7 5 3" xfId="8948"/>
    <cellStyle name="Ausgabe 7 5 3 2" xfId="39142"/>
    <cellStyle name="Ausgabe 7 5 4" xfId="6064"/>
    <cellStyle name="Ausgabe 7 5 4 2" xfId="36260"/>
    <cellStyle name="Ausgabe 7 5 5" xfId="13769"/>
    <cellStyle name="Ausgabe 7 5 5 2" xfId="43963"/>
    <cellStyle name="Ausgabe 7 5 6" xfId="17271"/>
    <cellStyle name="Ausgabe 7 5 6 2" xfId="47465"/>
    <cellStyle name="Ausgabe 7 5 7" xfId="20135"/>
    <cellStyle name="Ausgabe 7 5 7 2" xfId="50329"/>
    <cellStyle name="Ausgabe 7 5 8" xfId="24547"/>
    <cellStyle name="Ausgabe 7 5 8 2" xfId="54734"/>
    <cellStyle name="Ausgabe 7 5 9" xfId="22408"/>
    <cellStyle name="Ausgabe 7 5 9 2" xfId="52595"/>
    <cellStyle name="Ausgabe 7 6" xfId="5853"/>
    <cellStyle name="Ausgabe 7 6 2" xfId="36049"/>
    <cellStyle name="Ausgabe 7 7" xfId="3042"/>
    <cellStyle name="Ausgabe 7 7 2" xfId="33247"/>
    <cellStyle name="Ausgabe 7 8" xfId="15049"/>
    <cellStyle name="Ausgabe 7 8 2" xfId="45243"/>
    <cellStyle name="Ausgabe 7 9" xfId="12992"/>
    <cellStyle name="Ausgabe 7 9 2" xfId="43186"/>
    <cellStyle name="Ausgabe 8" xfId="1640"/>
    <cellStyle name="Ausgabe 8 10" xfId="27570"/>
    <cellStyle name="Ausgabe 8 10 2" xfId="57757"/>
    <cellStyle name="Ausgabe 8 11" xfId="30171"/>
    <cellStyle name="Ausgabe 8 11 2" xfId="60358"/>
    <cellStyle name="Ausgabe 8 12" xfId="31590"/>
    <cellStyle name="Ausgabe 8 2" xfId="3597"/>
    <cellStyle name="Ausgabe 8 2 10" xfId="26146"/>
    <cellStyle name="Ausgabe 8 2 10 2" xfId="56333"/>
    <cellStyle name="Ausgabe 8 2 11" xfId="33802"/>
    <cellStyle name="Ausgabe 8 2 2" xfId="6961"/>
    <cellStyle name="Ausgabe 8 2 2 2" xfId="37155"/>
    <cellStyle name="Ausgabe 8 2 3" xfId="8506"/>
    <cellStyle name="Ausgabe 8 2 3 2" xfId="38700"/>
    <cellStyle name="Ausgabe 8 2 4" xfId="9907"/>
    <cellStyle name="Ausgabe 8 2 4 2" xfId="40101"/>
    <cellStyle name="Ausgabe 8 2 5" xfId="14320"/>
    <cellStyle name="Ausgabe 8 2 5 2" xfId="44514"/>
    <cellStyle name="Ausgabe 8 2 6" xfId="16832"/>
    <cellStyle name="Ausgabe 8 2 6 2" xfId="47026"/>
    <cellStyle name="Ausgabe 8 2 7" xfId="19699"/>
    <cellStyle name="Ausgabe 8 2 7 2" xfId="49893"/>
    <cellStyle name="Ausgabe 8 2 8" xfId="24106"/>
    <cellStyle name="Ausgabe 8 2 8 2" xfId="54293"/>
    <cellStyle name="Ausgabe 8 2 9" xfId="26491"/>
    <cellStyle name="Ausgabe 8 2 9 2" xfId="56678"/>
    <cellStyle name="Ausgabe 8 3" xfId="4605"/>
    <cellStyle name="Ausgabe 8 3 10" xfId="34804"/>
    <cellStyle name="Ausgabe 8 3 2" xfId="9349"/>
    <cellStyle name="Ausgabe 8 3 2 2" xfId="39543"/>
    <cellStyle name="Ausgabe 8 3 3" xfId="10306"/>
    <cellStyle name="Ausgabe 8 3 3 2" xfId="40500"/>
    <cellStyle name="Ausgabe 8 3 4" xfId="14088"/>
    <cellStyle name="Ausgabe 8 3 4 2" xfId="44282"/>
    <cellStyle name="Ausgabe 8 3 5" xfId="17672"/>
    <cellStyle name="Ausgabe 8 3 5 2" xfId="47866"/>
    <cellStyle name="Ausgabe 8 3 6" xfId="20536"/>
    <cellStyle name="Ausgabe 8 3 6 2" xfId="50730"/>
    <cellStyle name="Ausgabe 8 3 7" xfId="24948"/>
    <cellStyle name="Ausgabe 8 3 7 2" xfId="55135"/>
    <cellStyle name="Ausgabe 8 3 8" xfId="22310"/>
    <cellStyle name="Ausgabe 8 3 8 2" xfId="52497"/>
    <cellStyle name="Ausgabe 8 3 9" xfId="28794"/>
    <cellStyle name="Ausgabe 8 3 9 2" xfId="58981"/>
    <cellStyle name="Ausgabe 8 4" xfId="7755"/>
    <cellStyle name="Ausgabe 8 4 2" xfId="37949"/>
    <cellStyle name="Ausgabe 8 5" xfId="12204"/>
    <cellStyle name="Ausgabe 8 5 2" xfId="42398"/>
    <cellStyle name="Ausgabe 8 6" xfId="13335"/>
    <cellStyle name="Ausgabe 8 6 2" xfId="43529"/>
    <cellStyle name="Ausgabe 8 7" xfId="15736"/>
    <cellStyle name="Ausgabe 8 7 2" xfId="45930"/>
    <cellStyle name="Ausgabe 8 8" xfId="18617"/>
    <cellStyle name="Ausgabe 8 8 2" xfId="48811"/>
    <cellStyle name="Ausgabe 8 9" xfId="22852"/>
    <cellStyle name="Ausgabe 8 9 2" xfId="53039"/>
    <cellStyle name="Ausgabe 9" xfId="2540"/>
    <cellStyle name="Ausgabe 9 10" xfId="25807"/>
    <cellStyle name="Ausgabe 9 10 2" xfId="55994"/>
    <cellStyle name="Ausgabe 9 11" xfId="32745"/>
    <cellStyle name="Ausgabe 9 2" xfId="6188"/>
    <cellStyle name="Ausgabe 9 2 2" xfId="36382"/>
    <cellStyle name="Ausgabe 9 3" xfId="2085"/>
    <cellStyle name="Ausgabe 9 3 2" xfId="32298"/>
    <cellStyle name="Ausgabe 9 4" xfId="11985"/>
    <cellStyle name="Ausgabe 9 4 2" xfId="42179"/>
    <cellStyle name="Ausgabe 9 5" xfId="13014"/>
    <cellStyle name="Ausgabe 9 5 2" xfId="43208"/>
    <cellStyle name="Ausgabe 9 6" xfId="16178"/>
    <cellStyle name="Ausgabe 9 6 2" xfId="46372"/>
    <cellStyle name="Ausgabe 9 7" xfId="19047"/>
    <cellStyle name="Ausgabe 9 7 2" xfId="49241"/>
    <cellStyle name="Ausgabe 9 8" xfId="23330"/>
    <cellStyle name="Ausgabe 9 8 2" xfId="53517"/>
    <cellStyle name="Ausgabe 9 9" xfId="26916"/>
    <cellStyle name="Ausgabe 9 9 2" xfId="57103"/>
    <cellStyle name="Avertissement" xfId="30" builtinId="11" customBuiltin="1"/>
    <cellStyle name="Bad 2" xfId="552"/>
    <cellStyle name="Bad 3" xfId="553"/>
    <cellStyle name="Bad 4" xfId="554"/>
    <cellStyle name="Berechnung" xfId="555"/>
    <cellStyle name="Berechnung 10" xfId="2561"/>
    <cellStyle name="Berechnung 10 10" xfId="30098"/>
    <cellStyle name="Berechnung 10 10 2" xfId="60285"/>
    <cellStyle name="Berechnung 10 11" xfId="32766"/>
    <cellStyle name="Berechnung 10 2" xfId="6206"/>
    <cellStyle name="Berechnung 10 2 2" xfId="36400"/>
    <cellStyle name="Berechnung 10 3" xfId="2533"/>
    <cellStyle name="Berechnung 10 3 2" xfId="32738"/>
    <cellStyle name="Berechnung 10 4" xfId="2007"/>
    <cellStyle name="Berechnung 10 4 2" xfId="32229"/>
    <cellStyle name="Berechnung 10 5" xfId="15145"/>
    <cellStyle name="Berechnung 10 5 2" xfId="45339"/>
    <cellStyle name="Berechnung 10 6" xfId="16196"/>
    <cellStyle name="Berechnung 10 6 2" xfId="46390"/>
    <cellStyle name="Berechnung 10 7" xfId="19065"/>
    <cellStyle name="Berechnung 10 7 2" xfId="49259"/>
    <cellStyle name="Berechnung 10 8" xfId="23348"/>
    <cellStyle name="Berechnung 10 8 2" xfId="53535"/>
    <cellStyle name="Berechnung 10 9" xfId="21678"/>
    <cellStyle name="Berechnung 10 9 2" xfId="51865"/>
    <cellStyle name="Berechnung 11" xfId="2488"/>
    <cellStyle name="Berechnung 11 10" xfId="30434"/>
    <cellStyle name="Berechnung 11 10 2" xfId="60621"/>
    <cellStyle name="Berechnung 11 11" xfId="32693"/>
    <cellStyle name="Berechnung 11 2" xfId="6171"/>
    <cellStyle name="Berechnung 11 2 2" xfId="36365"/>
    <cellStyle name="Berechnung 11 3" xfId="2038"/>
    <cellStyle name="Berechnung 11 3 2" xfId="32258"/>
    <cellStyle name="Berechnung 11 4" xfId="12540"/>
    <cellStyle name="Berechnung 11 4 2" xfId="42734"/>
    <cellStyle name="Berechnung 11 5" xfId="13311"/>
    <cellStyle name="Berechnung 11 5 2" xfId="43505"/>
    <cellStyle name="Berechnung 11 6" xfId="16161"/>
    <cellStyle name="Berechnung 11 6 2" xfId="46355"/>
    <cellStyle name="Berechnung 11 7" xfId="19030"/>
    <cellStyle name="Berechnung 11 7 2" xfId="49224"/>
    <cellStyle name="Berechnung 11 8" xfId="23313"/>
    <cellStyle name="Berechnung 11 8 2" xfId="53500"/>
    <cellStyle name="Berechnung 11 9" xfId="27191"/>
    <cellStyle name="Berechnung 11 9 2" xfId="57378"/>
    <cellStyle name="Berechnung 12" xfId="5002"/>
    <cellStyle name="Berechnung 12 2" xfId="35201"/>
    <cellStyle name="Berechnung 13" xfId="5222"/>
    <cellStyle name="Berechnung 13 2" xfId="35421"/>
    <cellStyle name="Berechnung 14" xfId="13621"/>
    <cellStyle name="Berechnung 14 2" xfId="43815"/>
    <cellStyle name="Berechnung 15" xfId="14996"/>
    <cellStyle name="Berechnung 15 2" xfId="45190"/>
    <cellStyle name="Berechnung 16" xfId="13183"/>
    <cellStyle name="Berechnung 16 2" xfId="43377"/>
    <cellStyle name="Berechnung 17" xfId="21797"/>
    <cellStyle name="Berechnung 17 2" xfId="51984"/>
    <cellStyle name="Berechnung 18" xfId="26597"/>
    <cellStyle name="Berechnung 18 2" xfId="56784"/>
    <cellStyle name="Berechnung 19" xfId="25848"/>
    <cellStyle name="Berechnung 19 2" xfId="56035"/>
    <cellStyle name="Berechnung 2" xfId="556"/>
    <cellStyle name="Berechnung 2 10" xfId="5001"/>
    <cellStyle name="Berechnung 2 10 2" xfId="35200"/>
    <cellStyle name="Berechnung 2 11" xfId="2449"/>
    <cellStyle name="Berechnung 2 11 2" xfId="32654"/>
    <cellStyle name="Berechnung 2 12" xfId="13624"/>
    <cellStyle name="Berechnung 2 12 2" xfId="43818"/>
    <cellStyle name="Berechnung 2 13" xfId="15072"/>
    <cellStyle name="Berechnung 2 13 2" xfId="45266"/>
    <cellStyle name="Berechnung 2 14" xfId="14614"/>
    <cellStyle name="Berechnung 2 14 2" xfId="44808"/>
    <cellStyle name="Berechnung 2 15" xfId="21798"/>
    <cellStyle name="Berechnung 2 15 2" xfId="51985"/>
    <cellStyle name="Berechnung 2 16" xfId="26594"/>
    <cellStyle name="Berechnung 2 16 2" xfId="56781"/>
    <cellStyle name="Berechnung 2 17" xfId="30235"/>
    <cellStyle name="Berechnung 2 17 2" xfId="60422"/>
    <cellStyle name="Berechnung 2 18" xfId="30995"/>
    <cellStyle name="Berechnung 2 2" xfId="557"/>
    <cellStyle name="Berechnung 2 2 10" xfId="13981"/>
    <cellStyle name="Berechnung 2 2 10 2" xfId="44175"/>
    <cellStyle name="Berechnung 2 2 11" xfId="13153"/>
    <cellStyle name="Berechnung 2 2 11 2" xfId="43347"/>
    <cellStyle name="Berechnung 2 2 12" xfId="21799"/>
    <cellStyle name="Berechnung 2 2 12 2" xfId="51986"/>
    <cellStyle name="Berechnung 2 2 13" xfId="26554"/>
    <cellStyle name="Berechnung 2 2 13 2" xfId="56741"/>
    <cellStyle name="Berechnung 2 2 14" xfId="27776"/>
    <cellStyle name="Berechnung 2 2 14 2" xfId="57963"/>
    <cellStyle name="Berechnung 2 2 15" xfId="30996"/>
    <cellStyle name="Berechnung 2 2 2" xfId="558"/>
    <cellStyle name="Berechnung 2 2 2 10" xfId="15483"/>
    <cellStyle name="Berechnung 2 2 2 10 2" xfId="45677"/>
    <cellStyle name="Berechnung 2 2 2 11" xfId="21800"/>
    <cellStyle name="Berechnung 2 2 2 11 2" xfId="51987"/>
    <cellStyle name="Berechnung 2 2 2 12" xfId="25904"/>
    <cellStyle name="Berechnung 2 2 2 12 2" xfId="56091"/>
    <cellStyle name="Berechnung 2 2 2 13" xfId="26716"/>
    <cellStyle name="Berechnung 2 2 2 13 2" xfId="56903"/>
    <cellStyle name="Berechnung 2 2 2 14" xfId="30997"/>
    <cellStyle name="Berechnung 2 2 2 2" xfId="1242"/>
    <cellStyle name="Berechnung 2 2 2 2 10" xfId="18237"/>
    <cellStyle name="Berechnung 2 2 2 2 10 2" xfId="48431"/>
    <cellStyle name="Berechnung 2 2 2 2 11" xfId="22455"/>
    <cellStyle name="Berechnung 2 2 2 2 11 2" xfId="52642"/>
    <cellStyle name="Berechnung 2 2 2 2 12" xfId="26088"/>
    <cellStyle name="Berechnung 2 2 2 2 12 2" xfId="56275"/>
    <cellStyle name="Berechnung 2 2 2 2 13" xfId="29366"/>
    <cellStyle name="Berechnung 2 2 2 2 13 2" xfId="59553"/>
    <cellStyle name="Berechnung 2 2 2 2 14" xfId="31210"/>
    <cellStyle name="Berechnung 2 2 2 2 2" xfId="1711"/>
    <cellStyle name="Berechnung 2 2 2 2 2 10" xfId="28399"/>
    <cellStyle name="Berechnung 2 2 2 2 2 10 2" xfId="58586"/>
    <cellStyle name="Berechnung 2 2 2 2 2 11" xfId="28747"/>
    <cellStyle name="Berechnung 2 2 2 2 2 11 2" xfId="58934"/>
    <cellStyle name="Berechnung 2 2 2 2 2 12" xfId="31661"/>
    <cellStyle name="Berechnung 2 2 2 2 2 2" xfId="3668"/>
    <cellStyle name="Berechnung 2 2 2 2 2 2 10" xfId="30716"/>
    <cellStyle name="Berechnung 2 2 2 2 2 2 10 2" xfId="60903"/>
    <cellStyle name="Berechnung 2 2 2 2 2 2 11" xfId="33873"/>
    <cellStyle name="Berechnung 2 2 2 2 2 2 2" xfId="7032"/>
    <cellStyle name="Berechnung 2 2 2 2 2 2 2 2" xfId="37226"/>
    <cellStyle name="Berechnung 2 2 2 2 2 2 3" xfId="8577"/>
    <cellStyle name="Berechnung 2 2 2 2 2 2 3 2" xfId="38771"/>
    <cellStyle name="Berechnung 2 2 2 2 2 2 4" xfId="9733"/>
    <cellStyle name="Berechnung 2 2 2 2 2 2 4 2" xfId="39927"/>
    <cellStyle name="Berechnung 2 2 2 2 2 2 5" xfId="13057"/>
    <cellStyle name="Berechnung 2 2 2 2 2 2 5 2" xfId="43251"/>
    <cellStyle name="Berechnung 2 2 2 2 2 2 6" xfId="16903"/>
    <cellStyle name="Berechnung 2 2 2 2 2 2 6 2" xfId="47097"/>
    <cellStyle name="Berechnung 2 2 2 2 2 2 7" xfId="19770"/>
    <cellStyle name="Berechnung 2 2 2 2 2 2 7 2" xfId="49964"/>
    <cellStyle name="Berechnung 2 2 2 2 2 2 8" xfId="24177"/>
    <cellStyle name="Berechnung 2 2 2 2 2 2 8 2" xfId="54364"/>
    <cellStyle name="Berechnung 2 2 2 2 2 2 9" xfId="25991"/>
    <cellStyle name="Berechnung 2 2 2 2 2 2 9 2" xfId="56178"/>
    <cellStyle name="Berechnung 2 2 2 2 2 3" xfId="4676"/>
    <cellStyle name="Berechnung 2 2 2 2 2 3 10" xfId="34875"/>
    <cellStyle name="Berechnung 2 2 2 2 2 3 2" xfId="9420"/>
    <cellStyle name="Berechnung 2 2 2 2 2 3 2 2" xfId="39614"/>
    <cellStyle name="Berechnung 2 2 2 2 2 3 3" xfId="12509"/>
    <cellStyle name="Berechnung 2 2 2 2 2 3 3 2" xfId="42703"/>
    <cellStyle name="Berechnung 2 2 2 2 2 3 4" xfId="14416"/>
    <cellStyle name="Berechnung 2 2 2 2 2 3 4 2" xfId="44610"/>
    <cellStyle name="Berechnung 2 2 2 2 2 3 5" xfId="17743"/>
    <cellStyle name="Berechnung 2 2 2 2 2 3 5 2" xfId="47937"/>
    <cellStyle name="Berechnung 2 2 2 2 2 3 6" xfId="20607"/>
    <cellStyle name="Berechnung 2 2 2 2 2 3 6 2" xfId="50801"/>
    <cellStyle name="Berechnung 2 2 2 2 2 3 7" xfId="25019"/>
    <cellStyle name="Berechnung 2 2 2 2 2 3 7 2" xfId="55206"/>
    <cellStyle name="Berechnung 2 2 2 2 2 3 8" xfId="28456"/>
    <cellStyle name="Berechnung 2 2 2 2 2 3 8 2" xfId="58643"/>
    <cellStyle name="Berechnung 2 2 2 2 2 3 9" xfId="29189"/>
    <cellStyle name="Berechnung 2 2 2 2 2 3 9 2" xfId="59376"/>
    <cellStyle name="Berechnung 2 2 2 2 2 4" xfId="2634"/>
    <cellStyle name="Berechnung 2 2 2 2 2 4 2" xfId="32839"/>
    <cellStyle name="Berechnung 2 2 2 2 2 5" xfId="10989"/>
    <cellStyle name="Berechnung 2 2 2 2 2 5 2" xfId="41183"/>
    <cellStyle name="Berechnung 2 2 2 2 2 6" xfId="15010"/>
    <cellStyle name="Berechnung 2 2 2 2 2 6 2" xfId="45204"/>
    <cellStyle name="Berechnung 2 2 2 2 2 7" xfId="15807"/>
    <cellStyle name="Berechnung 2 2 2 2 2 7 2" xfId="46001"/>
    <cellStyle name="Berechnung 2 2 2 2 2 8" xfId="18688"/>
    <cellStyle name="Berechnung 2 2 2 2 2 8 2" xfId="48882"/>
    <cellStyle name="Berechnung 2 2 2 2 2 9" xfId="22923"/>
    <cellStyle name="Berechnung 2 2 2 2 2 9 2" xfId="53110"/>
    <cellStyle name="Berechnung 2 2 2 2 3" xfId="1870"/>
    <cellStyle name="Berechnung 2 2 2 2 3 10" xfId="22541"/>
    <cellStyle name="Berechnung 2 2 2 2 3 10 2" xfId="52728"/>
    <cellStyle name="Berechnung 2 2 2 2 3 11" xfId="27636"/>
    <cellStyle name="Berechnung 2 2 2 2 3 11 2" xfId="57823"/>
    <cellStyle name="Berechnung 2 2 2 2 3 12" xfId="31820"/>
    <cellStyle name="Berechnung 2 2 2 2 3 2" xfId="3827"/>
    <cellStyle name="Berechnung 2 2 2 2 3 2 10" xfId="29545"/>
    <cellStyle name="Berechnung 2 2 2 2 3 2 10 2" xfId="59732"/>
    <cellStyle name="Berechnung 2 2 2 2 3 2 11" xfId="34032"/>
    <cellStyle name="Berechnung 2 2 2 2 3 2 2" xfId="7191"/>
    <cellStyle name="Berechnung 2 2 2 2 3 2 2 2" xfId="37385"/>
    <cellStyle name="Berechnung 2 2 2 2 3 2 3" xfId="8736"/>
    <cellStyle name="Berechnung 2 2 2 2 3 2 3 2" xfId="38930"/>
    <cellStyle name="Berechnung 2 2 2 2 3 2 4" xfId="12518"/>
    <cellStyle name="Berechnung 2 2 2 2 3 2 4 2" xfId="42712"/>
    <cellStyle name="Berechnung 2 2 2 2 3 2 5" xfId="11180"/>
    <cellStyle name="Berechnung 2 2 2 2 3 2 5 2" xfId="41374"/>
    <cellStyle name="Berechnung 2 2 2 2 3 2 6" xfId="17062"/>
    <cellStyle name="Berechnung 2 2 2 2 3 2 6 2" xfId="47256"/>
    <cellStyle name="Berechnung 2 2 2 2 3 2 7" xfId="19929"/>
    <cellStyle name="Berechnung 2 2 2 2 3 2 7 2" xfId="50123"/>
    <cellStyle name="Berechnung 2 2 2 2 3 2 8" xfId="24336"/>
    <cellStyle name="Berechnung 2 2 2 2 3 2 8 2" xfId="54523"/>
    <cellStyle name="Berechnung 2 2 2 2 3 2 9" xfId="25820"/>
    <cellStyle name="Berechnung 2 2 2 2 3 2 9 2" xfId="56007"/>
    <cellStyle name="Berechnung 2 2 2 2 3 3" xfId="4835"/>
    <cellStyle name="Berechnung 2 2 2 2 3 3 10" xfId="35034"/>
    <cellStyle name="Berechnung 2 2 2 2 3 3 2" xfId="9579"/>
    <cellStyle name="Berechnung 2 2 2 2 3 3 2 2" xfId="39773"/>
    <cellStyle name="Berechnung 2 2 2 2 3 3 3" xfId="12026"/>
    <cellStyle name="Berechnung 2 2 2 2 3 3 3 2" xfId="42220"/>
    <cellStyle name="Berechnung 2 2 2 2 3 3 4" xfId="15082"/>
    <cellStyle name="Berechnung 2 2 2 2 3 3 4 2" xfId="45276"/>
    <cellStyle name="Berechnung 2 2 2 2 3 3 5" xfId="17902"/>
    <cellStyle name="Berechnung 2 2 2 2 3 3 5 2" xfId="48096"/>
    <cellStyle name="Berechnung 2 2 2 2 3 3 6" xfId="20766"/>
    <cellStyle name="Berechnung 2 2 2 2 3 3 6 2" xfId="50960"/>
    <cellStyle name="Berechnung 2 2 2 2 3 3 7" xfId="25178"/>
    <cellStyle name="Berechnung 2 2 2 2 3 3 7 2" xfId="55365"/>
    <cellStyle name="Berechnung 2 2 2 2 3 3 8" xfId="28615"/>
    <cellStyle name="Berechnung 2 2 2 2 3 3 8 2" xfId="58802"/>
    <cellStyle name="Berechnung 2 2 2 2 3 3 9" xfId="21745"/>
    <cellStyle name="Berechnung 2 2 2 2 3 3 9 2" xfId="51932"/>
    <cellStyle name="Berechnung 2 2 2 2 3 4" xfId="5793"/>
    <cellStyle name="Berechnung 2 2 2 2 3 4 2" xfId="35989"/>
    <cellStyle name="Berechnung 2 2 2 2 3 5" xfId="5863"/>
    <cellStyle name="Berechnung 2 2 2 2 3 5 2" xfId="36059"/>
    <cellStyle name="Berechnung 2 2 2 2 3 6" xfId="10828"/>
    <cellStyle name="Berechnung 2 2 2 2 3 6 2" xfId="41022"/>
    <cellStyle name="Berechnung 2 2 2 2 3 7" xfId="15966"/>
    <cellStyle name="Berechnung 2 2 2 2 3 7 2" xfId="46160"/>
    <cellStyle name="Berechnung 2 2 2 2 3 8" xfId="18847"/>
    <cellStyle name="Berechnung 2 2 2 2 3 8 2" xfId="49041"/>
    <cellStyle name="Berechnung 2 2 2 2 3 9" xfId="23082"/>
    <cellStyle name="Berechnung 2 2 2 2 3 9 2" xfId="53269"/>
    <cellStyle name="Berechnung 2 2 2 2 4" xfId="3202"/>
    <cellStyle name="Berechnung 2 2 2 2 4 10" xfId="28168"/>
    <cellStyle name="Berechnung 2 2 2 2 4 10 2" xfId="58355"/>
    <cellStyle name="Berechnung 2 2 2 2 4 11" xfId="33407"/>
    <cellStyle name="Berechnung 2 2 2 2 4 2" xfId="6577"/>
    <cellStyle name="Berechnung 2 2 2 2 4 2 2" xfId="36771"/>
    <cellStyle name="Berechnung 2 2 2 2 4 3" xfId="2380"/>
    <cellStyle name="Berechnung 2 2 2 2 4 3 2" xfId="32585"/>
    <cellStyle name="Berechnung 2 2 2 2 4 4" xfId="11109"/>
    <cellStyle name="Berechnung 2 2 2 2 4 4 2" xfId="41303"/>
    <cellStyle name="Berechnung 2 2 2 2 4 5" xfId="12848"/>
    <cellStyle name="Berechnung 2 2 2 2 4 5 2" xfId="43042"/>
    <cellStyle name="Berechnung 2 2 2 2 4 6" xfId="16452"/>
    <cellStyle name="Berechnung 2 2 2 2 4 6 2" xfId="46646"/>
    <cellStyle name="Berechnung 2 2 2 2 4 7" xfId="19319"/>
    <cellStyle name="Berechnung 2 2 2 2 4 7 2" xfId="49513"/>
    <cellStyle name="Berechnung 2 2 2 2 4 8" xfId="23722"/>
    <cellStyle name="Berechnung 2 2 2 2 4 8 2" xfId="53909"/>
    <cellStyle name="Berechnung 2 2 2 2 4 9" xfId="21957"/>
    <cellStyle name="Berechnung 2 2 2 2 4 9 2" xfId="52144"/>
    <cellStyle name="Berechnung 2 2 2 2 5" xfId="4210"/>
    <cellStyle name="Berechnung 2 2 2 2 5 10" xfId="26899"/>
    <cellStyle name="Berechnung 2 2 2 2 5 10 2" xfId="57086"/>
    <cellStyle name="Berechnung 2 2 2 2 5 11" xfId="34409"/>
    <cellStyle name="Berechnung 2 2 2 2 5 2" xfId="7424"/>
    <cellStyle name="Berechnung 2 2 2 2 5 2 2" xfId="37618"/>
    <cellStyle name="Berechnung 2 2 2 2 5 3" xfId="8969"/>
    <cellStyle name="Berechnung 2 2 2 2 5 3 2" xfId="39163"/>
    <cellStyle name="Berechnung 2 2 2 2 5 4" xfId="11540"/>
    <cellStyle name="Berechnung 2 2 2 2 5 4 2" xfId="41734"/>
    <cellStyle name="Berechnung 2 2 2 2 5 5" xfId="13823"/>
    <cellStyle name="Berechnung 2 2 2 2 5 5 2" xfId="44017"/>
    <cellStyle name="Berechnung 2 2 2 2 5 6" xfId="17292"/>
    <cellStyle name="Berechnung 2 2 2 2 5 6 2" xfId="47486"/>
    <cellStyle name="Berechnung 2 2 2 2 5 7" xfId="20156"/>
    <cellStyle name="Berechnung 2 2 2 2 5 7 2" xfId="50350"/>
    <cellStyle name="Berechnung 2 2 2 2 5 8" xfId="24568"/>
    <cellStyle name="Berechnung 2 2 2 2 5 8 2" xfId="54755"/>
    <cellStyle name="Berechnung 2 2 2 2 5 9" xfId="26153"/>
    <cellStyle name="Berechnung 2 2 2 2 5 9 2" xfId="56340"/>
    <cellStyle name="Berechnung 2 2 2 2 6" xfId="7950"/>
    <cellStyle name="Berechnung 2 2 2 2 6 2" xfId="38144"/>
    <cellStyle name="Berechnung 2 2 2 2 7" xfId="11829"/>
    <cellStyle name="Berechnung 2 2 2 2 7 2" xfId="42023"/>
    <cellStyle name="Berechnung 2 2 2 2 8" xfId="15187"/>
    <cellStyle name="Berechnung 2 2 2 2 8 2" xfId="45381"/>
    <cellStyle name="Berechnung 2 2 2 2 9" xfId="15352"/>
    <cellStyle name="Berechnung 2 2 2 2 9 2" xfId="45546"/>
    <cellStyle name="Berechnung 2 2 2 3" xfId="1620"/>
    <cellStyle name="Berechnung 2 2 2 3 10" xfId="28407"/>
    <cellStyle name="Berechnung 2 2 2 3 10 2" xfId="58594"/>
    <cellStyle name="Berechnung 2 2 2 3 11" xfId="25946"/>
    <cellStyle name="Berechnung 2 2 2 3 11 2" xfId="56133"/>
    <cellStyle name="Berechnung 2 2 2 3 12" xfId="31570"/>
    <cellStyle name="Berechnung 2 2 2 3 2" xfId="3577"/>
    <cellStyle name="Berechnung 2 2 2 3 2 10" xfId="26184"/>
    <cellStyle name="Berechnung 2 2 2 3 2 10 2" xfId="56371"/>
    <cellStyle name="Berechnung 2 2 2 3 2 11" xfId="33782"/>
    <cellStyle name="Berechnung 2 2 2 3 2 2" xfId="6941"/>
    <cellStyle name="Berechnung 2 2 2 3 2 2 2" xfId="37135"/>
    <cellStyle name="Berechnung 2 2 2 3 2 3" xfId="8486"/>
    <cellStyle name="Berechnung 2 2 2 3 2 3 2" xfId="38680"/>
    <cellStyle name="Berechnung 2 2 2 3 2 4" xfId="11778"/>
    <cellStyle name="Berechnung 2 2 2 3 2 4 2" xfId="41972"/>
    <cellStyle name="Berechnung 2 2 2 3 2 5" xfId="13180"/>
    <cellStyle name="Berechnung 2 2 2 3 2 5 2" xfId="43374"/>
    <cellStyle name="Berechnung 2 2 2 3 2 6" xfId="16812"/>
    <cellStyle name="Berechnung 2 2 2 3 2 6 2" xfId="47006"/>
    <cellStyle name="Berechnung 2 2 2 3 2 7" xfId="19679"/>
    <cellStyle name="Berechnung 2 2 2 3 2 7 2" xfId="49873"/>
    <cellStyle name="Berechnung 2 2 2 3 2 8" xfId="24086"/>
    <cellStyle name="Berechnung 2 2 2 3 2 8 2" xfId="54273"/>
    <cellStyle name="Berechnung 2 2 2 3 2 9" xfId="21987"/>
    <cellStyle name="Berechnung 2 2 2 3 2 9 2" xfId="52174"/>
    <cellStyle name="Berechnung 2 2 2 3 3" xfId="4585"/>
    <cellStyle name="Berechnung 2 2 2 3 3 10" xfId="34784"/>
    <cellStyle name="Berechnung 2 2 2 3 3 2" xfId="9329"/>
    <cellStyle name="Berechnung 2 2 2 3 3 2 2" xfId="39523"/>
    <cellStyle name="Berechnung 2 2 2 3 3 3" xfId="12227"/>
    <cellStyle name="Berechnung 2 2 2 3 3 3 2" xfId="42421"/>
    <cellStyle name="Berechnung 2 2 2 3 3 4" xfId="14943"/>
    <cellStyle name="Berechnung 2 2 2 3 3 4 2" xfId="45137"/>
    <cellStyle name="Berechnung 2 2 2 3 3 5" xfId="17652"/>
    <cellStyle name="Berechnung 2 2 2 3 3 5 2" xfId="47846"/>
    <cellStyle name="Berechnung 2 2 2 3 3 6" xfId="20516"/>
    <cellStyle name="Berechnung 2 2 2 3 3 6 2" xfId="50710"/>
    <cellStyle name="Berechnung 2 2 2 3 3 7" xfId="24928"/>
    <cellStyle name="Berechnung 2 2 2 3 3 7 2" xfId="55115"/>
    <cellStyle name="Berechnung 2 2 2 3 3 8" xfId="22299"/>
    <cellStyle name="Berechnung 2 2 2 3 3 8 2" xfId="52486"/>
    <cellStyle name="Berechnung 2 2 2 3 3 9" xfId="22593"/>
    <cellStyle name="Berechnung 2 2 2 3 3 9 2" xfId="52780"/>
    <cellStyle name="Berechnung 2 2 2 3 4" xfId="8059"/>
    <cellStyle name="Berechnung 2 2 2 3 4 2" xfId="38253"/>
    <cellStyle name="Berechnung 2 2 2 3 5" xfId="11710"/>
    <cellStyle name="Berechnung 2 2 2 3 5 2" xfId="41904"/>
    <cellStyle name="Berechnung 2 2 2 3 6" xfId="14730"/>
    <cellStyle name="Berechnung 2 2 2 3 6 2" xfId="44924"/>
    <cellStyle name="Berechnung 2 2 2 3 7" xfId="15716"/>
    <cellStyle name="Berechnung 2 2 2 3 7 2" xfId="45910"/>
    <cellStyle name="Berechnung 2 2 2 3 8" xfId="18597"/>
    <cellStyle name="Berechnung 2 2 2 3 8 2" xfId="48791"/>
    <cellStyle name="Berechnung 2 2 2 3 9" xfId="22832"/>
    <cellStyle name="Berechnung 2 2 2 3 9 2" xfId="53019"/>
    <cellStyle name="Berechnung 2 2 2 4" xfId="2564"/>
    <cellStyle name="Berechnung 2 2 2 4 10" xfId="29176"/>
    <cellStyle name="Berechnung 2 2 2 4 10 2" xfId="59363"/>
    <cellStyle name="Berechnung 2 2 2 4 11" xfId="32769"/>
    <cellStyle name="Berechnung 2 2 2 4 2" xfId="6209"/>
    <cellStyle name="Berechnung 2 2 2 4 2 2" xfId="36403"/>
    <cellStyle name="Berechnung 2 2 2 4 3" xfId="2290"/>
    <cellStyle name="Berechnung 2 2 2 4 3 2" xfId="32497"/>
    <cellStyle name="Berechnung 2 2 2 4 4" xfId="4969"/>
    <cellStyle name="Berechnung 2 2 2 4 4 2" xfId="35168"/>
    <cellStyle name="Berechnung 2 2 2 4 5" xfId="15258"/>
    <cellStyle name="Berechnung 2 2 2 4 5 2" xfId="45452"/>
    <cellStyle name="Berechnung 2 2 2 4 6" xfId="16199"/>
    <cellStyle name="Berechnung 2 2 2 4 6 2" xfId="46393"/>
    <cellStyle name="Berechnung 2 2 2 4 7" xfId="19068"/>
    <cellStyle name="Berechnung 2 2 2 4 7 2" xfId="49262"/>
    <cellStyle name="Berechnung 2 2 2 4 8" xfId="23351"/>
    <cellStyle name="Berechnung 2 2 2 4 8 2" xfId="53538"/>
    <cellStyle name="Berechnung 2 2 2 4 9" xfId="26158"/>
    <cellStyle name="Berechnung 2 2 2 4 9 2" xfId="56345"/>
    <cellStyle name="Berechnung 2 2 2 5" xfId="3179"/>
    <cellStyle name="Berechnung 2 2 2 5 10" xfId="30420"/>
    <cellStyle name="Berechnung 2 2 2 5 10 2" xfId="60607"/>
    <cellStyle name="Berechnung 2 2 2 5 11" xfId="33384"/>
    <cellStyle name="Berechnung 2 2 2 5 2" xfId="6555"/>
    <cellStyle name="Berechnung 2 2 2 5 2 2" xfId="36749"/>
    <cellStyle name="Berechnung 2 2 2 5 3" xfId="3003"/>
    <cellStyle name="Berechnung 2 2 2 5 3 2" xfId="33208"/>
    <cellStyle name="Berechnung 2 2 2 5 4" xfId="12423"/>
    <cellStyle name="Berechnung 2 2 2 5 4 2" xfId="42617"/>
    <cellStyle name="Berechnung 2 2 2 5 5" xfId="13697"/>
    <cellStyle name="Berechnung 2 2 2 5 5 2" xfId="43891"/>
    <cellStyle name="Berechnung 2 2 2 5 6" xfId="16430"/>
    <cellStyle name="Berechnung 2 2 2 5 6 2" xfId="46624"/>
    <cellStyle name="Berechnung 2 2 2 5 7" xfId="19297"/>
    <cellStyle name="Berechnung 2 2 2 5 7 2" xfId="49491"/>
    <cellStyle name="Berechnung 2 2 2 5 8" xfId="23700"/>
    <cellStyle name="Berechnung 2 2 2 5 8 2" xfId="53887"/>
    <cellStyle name="Berechnung 2 2 2 5 9" xfId="27717"/>
    <cellStyle name="Berechnung 2 2 2 5 9 2" xfId="57904"/>
    <cellStyle name="Berechnung 2 2 2 6" xfId="2360"/>
    <cellStyle name="Berechnung 2 2 2 6 2" xfId="32565"/>
    <cellStyle name="Berechnung 2 2 2 7" xfId="3155"/>
    <cellStyle name="Berechnung 2 2 2 7 2" xfId="33360"/>
    <cellStyle name="Berechnung 2 2 2 8" xfId="14757"/>
    <cellStyle name="Berechnung 2 2 2 8 2" xfId="44951"/>
    <cellStyle name="Berechnung 2 2 2 9" xfId="12725"/>
    <cellStyle name="Berechnung 2 2 2 9 2" xfId="42919"/>
    <cellStyle name="Berechnung 2 2 3" xfId="1241"/>
    <cellStyle name="Berechnung 2 2 3 10" xfId="18236"/>
    <cellStyle name="Berechnung 2 2 3 10 2" xfId="48430"/>
    <cellStyle name="Berechnung 2 2 3 11" xfId="22454"/>
    <cellStyle name="Berechnung 2 2 3 11 2" xfId="52641"/>
    <cellStyle name="Berechnung 2 2 3 12" xfId="21376"/>
    <cellStyle name="Berechnung 2 2 3 12 2" xfId="51563"/>
    <cellStyle name="Berechnung 2 2 3 13" xfId="29183"/>
    <cellStyle name="Berechnung 2 2 3 13 2" xfId="59370"/>
    <cellStyle name="Berechnung 2 2 3 14" xfId="31209"/>
    <cellStyle name="Berechnung 2 2 3 2" xfId="1710"/>
    <cellStyle name="Berechnung 2 2 3 2 10" xfId="25632"/>
    <cellStyle name="Berechnung 2 2 3 2 10 2" xfId="55819"/>
    <cellStyle name="Berechnung 2 2 3 2 11" xfId="28972"/>
    <cellStyle name="Berechnung 2 2 3 2 11 2" xfId="59159"/>
    <cellStyle name="Berechnung 2 2 3 2 12" xfId="31660"/>
    <cellStyle name="Berechnung 2 2 3 2 2" xfId="3667"/>
    <cellStyle name="Berechnung 2 2 3 2 2 10" xfId="28841"/>
    <cellStyle name="Berechnung 2 2 3 2 2 10 2" xfId="59028"/>
    <cellStyle name="Berechnung 2 2 3 2 2 11" xfId="33872"/>
    <cellStyle name="Berechnung 2 2 3 2 2 2" xfId="7031"/>
    <cellStyle name="Berechnung 2 2 3 2 2 2 2" xfId="37225"/>
    <cellStyle name="Berechnung 2 2 3 2 2 3" xfId="8576"/>
    <cellStyle name="Berechnung 2 2 3 2 2 3 2" xfId="38770"/>
    <cellStyle name="Berechnung 2 2 3 2 2 4" xfId="10253"/>
    <cellStyle name="Berechnung 2 2 3 2 2 4 2" xfId="40447"/>
    <cellStyle name="Berechnung 2 2 3 2 2 5" xfId="10122"/>
    <cellStyle name="Berechnung 2 2 3 2 2 5 2" xfId="40316"/>
    <cellStyle name="Berechnung 2 2 3 2 2 6" xfId="16902"/>
    <cellStyle name="Berechnung 2 2 3 2 2 6 2" xfId="47096"/>
    <cellStyle name="Berechnung 2 2 3 2 2 7" xfId="19769"/>
    <cellStyle name="Berechnung 2 2 3 2 2 7 2" xfId="49963"/>
    <cellStyle name="Berechnung 2 2 3 2 2 8" xfId="24176"/>
    <cellStyle name="Berechnung 2 2 3 2 2 8 2" xfId="54363"/>
    <cellStyle name="Berechnung 2 2 3 2 2 9" xfId="21992"/>
    <cellStyle name="Berechnung 2 2 3 2 2 9 2" xfId="52179"/>
    <cellStyle name="Berechnung 2 2 3 2 3" xfId="4675"/>
    <cellStyle name="Berechnung 2 2 3 2 3 10" xfId="34874"/>
    <cellStyle name="Berechnung 2 2 3 2 3 2" xfId="9419"/>
    <cellStyle name="Berechnung 2 2 3 2 3 2 2" xfId="39613"/>
    <cellStyle name="Berechnung 2 2 3 2 3 3" xfId="9737"/>
    <cellStyle name="Berechnung 2 2 3 2 3 3 2" xfId="39931"/>
    <cellStyle name="Berechnung 2 2 3 2 3 4" xfId="10214"/>
    <cellStyle name="Berechnung 2 2 3 2 3 4 2" xfId="40408"/>
    <cellStyle name="Berechnung 2 2 3 2 3 5" xfId="17742"/>
    <cellStyle name="Berechnung 2 2 3 2 3 5 2" xfId="47936"/>
    <cellStyle name="Berechnung 2 2 3 2 3 6" xfId="20606"/>
    <cellStyle name="Berechnung 2 2 3 2 3 6 2" xfId="50800"/>
    <cellStyle name="Berechnung 2 2 3 2 3 7" xfId="25018"/>
    <cellStyle name="Berechnung 2 2 3 2 3 7 2" xfId="55205"/>
    <cellStyle name="Berechnung 2 2 3 2 3 8" xfId="25744"/>
    <cellStyle name="Berechnung 2 2 3 2 3 8 2" xfId="55931"/>
    <cellStyle name="Berechnung 2 2 3 2 3 9" xfId="30692"/>
    <cellStyle name="Berechnung 2 2 3 2 3 9 2" xfId="60879"/>
    <cellStyle name="Berechnung 2 2 3 2 4" xfId="5348"/>
    <cellStyle name="Berechnung 2 2 3 2 4 2" xfId="35547"/>
    <cellStyle name="Berechnung 2 2 3 2 5" xfId="6329"/>
    <cellStyle name="Berechnung 2 2 3 2 5 2" xfId="36523"/>
    <cellStyle name="Berechnung 2 2 3 2 6" xfId="13882"/>
    <cellStyle name="Berechnung 2 2 3 2 6 2" xfId="44076"/>
    <cellStyle name="Berechnung 2 2 3 2 7" xfId="15806"/>
    <cellStyle name="Berechnung 2 2 3 2 7 2" xfId="46000"/>
    <cellStyle name="Berechnung 2 2 3 2 8" xfId="18687"/>
    <cellStyle name="Berechnung 2 2 3 2 8 2" xfId="48881"/>
    <cellStyle name="Berechnung 2 2 3 2 9" xfId="22922"/>
    <cellStyle name="Berechnung 2 2 3 2 9 2" xfId="53109"/>
    <cellStyle name="Berechnung 2 2 3 3" xfId="1869"/>
    <cellStyle name="Berechnung 2 2 3 3 10" xfId="27619"/>
    <cellStyle name="Berechnung 2 2 3 3 10 2" xfId="57806"/>
    <cellStyle name="Berechnung 2 2 3 3 11" xfId="26210"/>
    <cellStyle name="Berechnung 2 2 3 3 11 2" xfId="56397"/>
    <cellStyle name="Berechnung 2 2 3 3 12" xfId="31819"/>
    <cellStyle name="Berechnung 2 2 3 3 2" xfId="3826"/>
    <cellStyle name="Berechnung 2 2 3 3 2 10" xfId="29476"/>
    <cellStyle name="Berechnung 2 2 3 3 2 10 2" xfId="59663"/>
    <cellStyle name="Berechnung 2 2 3 3 2 11" xfId="34031"/>
    <cellStyle name="Berechnung 2 2 3 3 2 2" xfId="7190"/>
    <cellStyle name="Berechnung 2 2 3 3 2 2 2" xfId="37384"/>
    <cellStyle name="Berechnung 2 2 3 3 2 3" xfId="8735"/>
    <cellStyle name="Berechnung 2 2 3 3 2 3 2" xfId="38929"/>
    <cellStyle name="Berechnung 2 2 3 3 2 4" xfId="10165"/>
    <cellStyle name="Berechnung 2 2 3 3 2 4 2" xfId="40359"/>
    <cellStyle name="Berechnung 2 2 3 3 2 5" xfId="14538"/>
    <cellStyle name="Berechnung 2 2 3 3 2 5 2" xfId="44732"/>
    <cellStyle name="Berechnung 2 2 3 3 2 6" xfId="17061"/>
    <cellStyle name="Berechnung 2 2 3 3 2 6 2" xfId="47255"/>
    <cellStyle name="Berechnung 2 2 3 3 2 7" xfId="19928"/>
    <cellStyle name="Berechnung 2 2 3 3 2 7 2" xfId="50122"/>
    <cellStyle name="Berechnung 2 2 3 3 2 8" xfId="24335"/>
    <cellStyle name="Berechnung 2 2 3 3 2 8 2" xfId="54522"/>
    <cellStyle name="Berechnung 2 2 3 3 2 9" xfId="21421"/>
    <cellStyle name="Berechnung 2 2 3 3 2 9 2" xfId="51608"/>
    <cellStyle name="Berechnung 2 2 3 3 3" xfId="4834"/>
    <cellStyle name="Berechnung 2 2 3 3 3 10" xfId="35033"/>
    <cellStyle name="Berechnung 2 2 3 3 3 2" xfId="9578"/>
    <cellStyle name="Berechnung 2 2 3 3 3 2 2" xfId="39772"/>
    <cellStyle name="Berechnung 2 2 3 3 3 3" xfId="12071"/>
    <cellStyle name="Berechnung 2 2 3 3 3 3 2" xfId="42265"/>
    <cellStyle name="Berechnung 2 2 3 3 3 4" xfId="6322"/>
    <cellStyle name="Berechnung 2 2 3 3 3 4 2" xfId="36516"/>
    <cellStyle name="Berechnung 2 2 3 3 3 5" xfId="17901"/>
    <cellStyle name="Berechnung 2 2 3 3 3 5 2" xfId="48095"/>
    <cellStyle name="Berechnung 2 2 3 3 3 6" xfId="20765"/>
    <cellStyle name="Berechnung 2 2 3 3 3 6 2" xfId="50959"/>
    <cellStyle name="Berechnung 2 2 3 3 3 7" xfId="25177"/>
    <cellStyle name="Berechnung 2 2 3 3 3 7 2" xfId="55364"/>
    <cellStyle name="Berechnung 2 2 3 3 3 8" xfId="28614"/>
    <cellStyle name="Berechnung 2 2 3 3 3 8 2" xfId="58801"/>
    <cellStyle name="Berechnung 2 2 3 3 3 9" xfId="30837"/>
    <cellStyle name="Berechnung 2 2 3 3 3 9 2" xfId="61024"/>
    <cellStyle name="Berechnung 2 2 3 3 4" xfId="7882"/>
    <cellStyle name="Berechnung 2 2 3 3 4 2" xfId="38076"/>
    <cellStyle name="Berechnung 2 2 3 3 5" xfId="12248"/>
    <cellStyle name="Berechnung 2 2 3 3 5 2" xfId="42442"/>
    <cellStyle name="Berechnung 2 2 3 3 6" xfId="13698"/>
    <cellStyle name="Berechnung 2 2 3 3 6 2" xfId="43892"/>
    <cellStyle name="Berechnung 2 2 3 3 7" xfId="15965"/>
    <cellStyle name="Berechnung 2 2 3 3 7 2" xfId="46159"/>
    <cellStyle name="Berechnung 2 2 3 3 8" xfId="18846"/>
    <cellStyle name="Berechnung 2 2 3 3 8 2" xfId="49040"/>
    <cellStyle name="Berechnung 2 2 3 3 9" xfId="23081"/>
    <cellStyle name="Berechnung 2 2 3 3 9 2" xfId="53268"/>
    <cellStyle name="Berechnung 2 2 3 4" xfId="3201"/>
    <cellStyle name="Berechnung 2 2 3 4 10" xfId="26579"/>
    <cellStyle name="Berechnung 2 2 3 4 10 2" xfId="56766"/>
    <cellStyle name="Berechnung 2 2 3 4 11" xfId="33406"/>
    <cellStyle name="Berechnung 2 2 3 4 2" xfId="6576"/>
    <cellStyle name="Berechnung 2 2 3 4 2 2" xfId="36770"/>
    <cellStyle name="Berechnung 2 2 3 4 3" xfId="2991"/>
    <cellStyle name="Berechnung 2 2 3 4 3 2" xfId="33196"/>
    <cellStyle name="Berechnung 2 2 3 4 4" xfId="12466"/>
    <cellStyle name="Berechnung 2 2 3 4 4 2" xfId="42660"/>
    <cellStyle name="Berechnung 2 2 3 4 5" xfId="14994"/>
    <cellStyle name="Berechnung 2 2 3 4 5 2" xfId="45188"/>
    <cellStyle name="Berechnung 2 2 3 4 6" xfId="16451"/>
    <cellStyle name="Berechnung 2 2 3 4 6 2" xfId="46645"/>
    <cellStyle name="Berechnung 2 2 3 4 7" xfId="19318"/>
    <cellStyle name="Berechnung 2 2 3 4 7 2" xfId="49512"/>
    <cellStyle name="Berechnung 2 2 3 4 8" xfId="23721"/>
    <cellStyle name="Berechnung 2 2 3 4 8 2" xfId="53908"/>
    <cellStyle name="Berechnung 2 2 3 4 9" xfId="25676"/>
    <cellStyle name="Berechnung 2 2 3 4 9 2" xfId="55863"/>
    <cellStyle name="Berechnung 2 2 3 5" xfId="4209"/>
    <cellStyle name="Berechnung 2 2 3 5 10" xfId="25748"/>
    <cellStyle name="Berechnung 2 2 3 5 10 2" xfId="55935"/>
    <cellStyle name="Berechnung 2 2 3 5 11" xfId="34408"/>
    <cellStyle name="Berechnung 2 2 3 5 2" xfId="7423"/>
    <cellStyle name="Berechnung 2 2 3 5 2 2" xfId="37617"/>
    <cellStyle name="Berechnung 2 2 3 5 3" xfId="8968"/>
    <cellStyle name="Berechnung 2 2 3 5 3 2" xfId="39162"/>
    <cellStyle name="Berechnung 2 2 3 5 4" xfId="5129"/>
    <cellStyle name="Berechnung 2 2 3 5 4 2" xfId="35328"/>
    <cellStyle name="Berechnung 2 2 3 5 5" xfId="14289"/>
    <cellStyle name="Berechnung 2 2 3 5 5 2" xfId="44483"/>
    <cellStyle name="Berechnung 2 2 3 5 6" xfId="17291"/>
    <cellStyle name="Berechnung 2 2 3 5 6 2" xfId="47485"/>
    <cellStyle name="Berechnung 2 2 3 5 7" xfId="20155"/>
    <cellStyle name="Berechnung 2 2 3 5 7 2" xfId="50349"/>
    <cellStyle name="Berechnung 2 2 3 5 8" xfId="24567"/>
    <cellStyle name="Berechnung 2 2 3 5 8 2" xfId="54754"/>
    <cellStyle name="Berechnung 2 2 3 5 9" xfId="28011"/>
    <cellStyle name="Berechnung 2 2 3 5 9 2" xfId="58198"/>
    <cellStyle name="Berechnung 2 2 3 6" xfId="6016"/>
    <cellStyle name="Berechnung 2 2 3 6 2" xfId="36212"/>
    <cellStyle name="Berechnung 2 2 3 7" xfId="12094"/>
    <cellStyle name="Berechnung 2 2 3 7 2" xfId="42288"/>
    <cellStyle name="Berechnung 2 2 3 8" xfId="14294"/>
    <cellStyle name="Berechnung 2 2 3 8 2" xfId="44488"/>
    <cellStyle name="Berechnung 2 2 3 9" xfId="15351"/>
    <cellStyle name="Berechnung 2 2 3 9 2" xfId="45545"/>
    <cellStyle name="Berechnung 2 2 4" xfId="1621"/>
    <cellStyle name="Berechnung 2 2 4 10" xfId="22423"/>
    <cellStyle name="Berechnung 2 2 4 10 2" xfId="52610"/>
    <cellStyle name="Berechnung 2 2 4 11" xfId="29177"/>
    <cellStyle name="Berechnung 2 2 4 11 2" xfId="59364"/>
    <cellStyle name="Berechnung 2 2 4 12" xfId="31571"/>
    <cellStyle name="Berechnung 2 2 4 2" xfId="3578"/>
    <cellStyle name="Berechnung 2 2 4 2 10" xfId="30486"/>
    <cellStyle name="Berechnung 2 2 4 2 10 2" xfId="60673"/>
    <cellStyle name="Berechnung 2 2 4 2 11" xfId="33783"/>
    <cellStyle name="Berechnung 2 2 4 2 2" xfId="6942"/>
    <cellStyle name="Berechnung 2 2 4 2 2 2" xfId="37136"/>
    <cellStyle name="Berechnung 2 2 4 2 3" xfId="8487"/>
    <cellStyle name="Berechnung 2 2 4 2 3 2" xfId="38681"/>
    <cellStyle name="Berechnung 2 2 4 2 4" xfId="10068"/>
    <cellStyle name="Berechnung 2 2 4 2 4 2" xfId="40262"/>
    <cellStyle name="Berechnung 2 2 4 2 5" xfId="11336"/>
    <cellStyle name="Berechnung 2 2 4 2 5 2" xfId="41530"/>
    <cellStyle name="Berechnung 2 2 4 2 6" xfId="16813"/>
    <cellStyle name="Berechnung 2 2 4 2 6 2" xfId="47007"/>
    <cellStyle name="Berechnung 2 2 4 2 7" xfId="19680"/>
    <cellStyle name="Berechnung 2 2 4 2 7 2" xfId="49874"/>
    <cellStyle name="Berechnung 2 2 4 2 8" xfId="24087"/>
    <cellStyle name="Berechnung 2 2 4 2 8 2" xfId="54274"/>
    <cellStyle name="Berechnung 2 2 4 2 9" xfId="21715"/>
    <cellStyle name="Berechnung 2 2 4 2 9 2" xfId="51902"/>
    <cellStyle name="Berechnung 2 2 4 3" xfId="4586"/>
    <cellStyle name="Berechnung 2 2 4 3 10" xfId="34785"/>
    <cellStyle name="Berechnung 2 2 4 3 2" xfId="9330"/>
    <cellStyle name="Berechnung 2 2 4 3 2 2" xfId="39524"/>
    <cellStyle name="Berechnung 2 2 4 3 3" xfId="12160"/>
    <cellStyle name="Berechnung 2 2 4 3 3 2" xfId="42354"/>
    <cellStyle name="Berechnung 2 2 4 3 4" xfId="10642"/>
    <cellStyle name="Berechnung 2 2 4 3 4 2" xfId="40836"/>
    <cellStyle name="Berechnung 2 2 4 3 5" xfId="17653"/>
    <cellStyle name="Berechnung 2 2 4 3 5 2" xfId="47847"/>
    <cellStyle name="Berechnung 2 2 4 3 6" xfId="20517"/>
    <cellStyle name="Berechnung 2 2 4 3 6 2" xfId="50711"/>
    <cellStyle name="Berechnung 2 2 4 3 7" xfId="24929"/>
    <cellStyle name="Berechnung 2 2 4 3 7 2" xfId="55116"/>
    <cellStyle name="Berechnung 2 2 4 3 8" xfId="25424"/>
    <cellStyle name="Berechnung 2 2 4 3 8 2" xfId="55611"/>
    <cellStyle name="Berechnung 2 2 4 3 9" xfId="29026"/>
    <cellStyle name="Berechnung 2 2 4 3 9 2" xfId="59213"/>
    <cellStyle name="Berechnung 2 2 4 4" xfId="5969"/>
    <cellStyle name="Berechnung 2 2 4 4 2" xfId="36165"/>
    <cellStyle name="Berechnung 2 2 4 5" xfId="9861"/>
    <cellStyle name="Berechnung 2 2 4 5 2" xfId="40055"/>
    <cellStyle name="Berechnung 2 2 4 6" xfId="10453"/>
    <cellStyle name="Berechnung 2 2 4 6 2" xfId="40647"/>
    <cellStyle name="Berechnung 2 2 4 7" xfId="15717"/>
    <cellStyle name="Berechnung 2 2 4 7 2" xfId="45911"/>
    <cellStyle name="Berechnung 2 2 4 8" xfId="18598"/>
    <cellStyle name="Berechnung 2 2 4 8 2" xfId="48792"/>
    <cellStyle name="Berechnung 2 2 4 9" xfId="22833"/>
    <cellStyle name="Berechnung 2 2 4 9 2" xfId="53020"/>
    <cellStyle name="Berechnung 2 2 5" xfId="2563"/>
    <cellStyle name="Berechnung 2 2 5 10" xfId="29646"/>
    <cellStyle name="Berechnung 2 2 5 10 2" xfId="59833"/>
    <cellStyle name="Berechnung 2 2 5 11" xfId="32768"/>
    <cellStyle name="Berechnung 2 2 5 2" xfId="6208"/>
    <cellStyle name="Berechnung 2 2 5 2 2" xfId="36402"/>
    <cellStyle name="Berechnung 2 2 5 3" xfId="2531"/>
    <cellStyle name="Berechnung 2 2 5 3 2" xfId="32736"/>
    <cellStyle name="Berechnung 2 2 5 4" xfId="11008"/>
    <cellStyle name="Berechnung 2 2 5 4 2" xfId="41202"/>
    <cellStyle name="Berechnung 2 2 5 5" xfId="14565"/>
    <cellStyle name="Berechnung 2 2 5 5 2" xfId="44759"/>
    <cellStyle name="Berechnung 2 2 5 6" xfId="16198"/>
    <cellStyle name="Berechnung 2 2 5 6 2" xfId="46392"/>
    <cellStyle name="Berechnung 2 2 5 7" xfId="19067"/>
    <cellStyle name="Berechnung 2 2 5 7 2" xfId="49261"/>
    <cellStyle name="Berechnung 2 2 5 8" xfId="23350"/>
    <cellStyle name="Berechnung 2 2 5 8 2" xfId="53537"/>
    <cellStyle name="Berechnung 2 2 5 9" xfId="28016"/>
    <cellStyle name="Berechnung 2 2 5 9 2" xfId="58203"/>
    <cellStyle name="Berechnung 2 2 6" xfId="3178"/>
    <cellStyle name="Berechnung 2 2 6 10" xfId="28964"/>
    <cellStyle name="Berechnung 2 2 6 10 2" xfId="59151"/>
    <cellStyle name="Berechnung 2 2 6 11" xfId="33383"/>
    <cellStyle name="Berechnung 2 2 6 2" xfId="6554"/>
    <cellStyle name="Berechnung 2 2 6 2 2" xfId="36748"/>
    <cellStyle name="Berechnung 2 2 6 3" xfId="5196"/>
    <cellStyle name="Berechnung 2 2 6 3 2" xfId="35395"/>
    <cellStyle name="Berechnung 2 2 6 4" xfId="7820"/>
    <cellStyle name="Berechnung 2 2 6 4 2" xfId="38014"/>
    <cellStyle name="Berechnung 2 2 6 5" xfId="12719"/>
    <cellStyle name="Berechnung 2 2 6 5 2" xfId="42913"/>
    <cellStyle name="Berechnung 2 2 6 6" xfId="16429"/>
    <cellStyle name="Berechnung 2 2 6 6 2" xfId="46623"/>
    <cellStyle name="Berechnung 2 2 6 7" xfId="19296"/>
    <cellStyle name="Berechnung 2 2 6 7 2" xfId="49490"/>
    <cellStyle name="Berechnung 2 2 6 8" xfId="23699"/>
    <cellStyle name="Berechnung 2 2 6 8 2" xfId="53886"/>
    <cellStyle name="Berechnung 2 2 6 9" xfId="26107"/>
    <cellStyle name="Berechnung 2 2 6 9 2" xfId="56294"/>
    <cellStyle name="Berechnung 2 2 7" xfId="2361"/>
    <cellStyle name="Berechnung 2 2 7 2" xfId="32566"/>
    <cellStyle name="Berechnung 2 2 8" xfId="10812"/>
    <cellStyle name="Berechnung 2 2 8 2" xfId="41006"/>
    <cellStyle name="Berechnung 2 2 9" xfId="10879"/>
    <cellStyle name="Berechnung 2 2 9 2" xfId="41073"/>
    <cellStyle name="Berechnung 2 3" xfId="559"/>
    <cellStyle name="Berechnung 2 3 10" xfId="14474"/>
    <cellStyle name="Berechnung 2 3 10 2" xfId="44668"/>
    <cellStyle name="Berechnung 2 3 11" xfId="17193"/>
    <cellStyle name="Berechnung 2 3 11 2" xfId="47387"/>
    <cellStyle name="Berechnung 2 3 12" xfId="21801"/>
    <cellStyle name="Berechnung 2 3 12 2" xfId="51988"/>
    <cellStyle name="Berechnung 2 3 13" xfId="28196"/>
    <cellStyle name="Berechnung 2 3 13 2" xfId="58383"/>
    <cellStyle name="Berechnung 2 3 14" xfId="30238"/>
    <cellStyle name="Berechnung 2 3 14 2" xfId="60425"/>
    <cellStyle name="Berechnung 2 3 15" xfId="30998"/>
    <cellStyle name="Berechnung 2 3 2" xfId="560"/>
    <cellStyle name="Berechnung 2 3 2 10" xfId="16108"/>
    <cellStyle name="Berechnung 2 3 2 10 2" xfId="46302"/>
    <cellStyle name="Berechnung 2 3 2 11" xfId="21802"/>
    <cellStyle name="Berechnung 2 3 2 11 2" xfId="51989"/>
    <cellStyle name="Berechnung 2 3 2 12" xfId="25478"/>
    <cellStyle name="Berechnung 2 3 2 12 2" xfId="55665"/>
    <cellStyle name="Berechnung 2 3 2 13" xfId="28313"/>
    <cellStyle name="Berechnung 2 3 2 13 2" xfId="58500"/>
    <cellStyle name="Berechnung 2 3 2 14" xfId="30999"/>
    <cellStyle name="Berechnung 2 3 2 2" xfId="1244"/>
    <cellStyle name="Berechnung 2 3 2 2 10" xfId="18239"/>
    <cellStyle name="Berechnung 2 3 2 2 10 2" xfId="48433"/>
    <cellStyle name="Berechnung 2 3 2 2 11" xfId="22457"/>
    <cellStyle name="Berechnung 2 3 2 2 11 2" xfId="52644"/>
    <cellStyle name="Berechnung 2 3 2 2 12" xfId="22409"/>
    <cellStyle name="Berechnung 2 3 2 2 12 2" xfId="52596"/>
    <cellStyle name="Berechnung 2 3 2 2 13" xfId="29041"/>
    <cellStyle name="Berechnung 2 3 2 2 13 2" xfId="59228"/>
    <cellStyle name="Berechnung 2 3 2 2 14" xfId="31212"/>
    <cellStyle name="Berechnung 2 3 2 2 2" xfId="1713"/>
    <cellStyle name="Berechnung 2 3 2 2 2 10" xfId="22360"/>
    <cellStyle name="Berechnung 2 3 2 2 2 10 2" xfId="52547"/>
    <cellStyle name="Berechnung 2 3 2 2 2 11" xfId="21881"/>
    <cellStyle name="Berechnung 2 3 2 2 2 11 2" xfId="52068"/>
    <cellStyle name="Berechnung 2 3 2 2 2 12" xfId="31663"/>
    <cellStyle name="Berechnung 2 3 2 2 2 2" xfId="3670"/>
    <cellStyle name="Berechnung 2 3 2 2 2 2 10" xfId="29848"/>
    <cellStyle name="Berechnung 2 3 2 2 2 2 10 2" xfId="60035"/>
    <cellStyle name="Berechnung 2 3 2 2 2 2 11" xfId="33875"/>
    <cellStyle name="Berechnung 2 3 2 2 2 2 2" xfId="7034"/>
    <cellStyle name="Berechnung 2 3 2 2 2 2 2 2" xfId="37228"/>
    <cellStyle name="Berechnung 2 3 2 2 2 2 3" xfId="8579"/>
    <cellStyle name="Berechnung 2 3 2 2 2 2 3 2" xfId="38773"/>
    <cellStyle name="Berechnung 2 3 2 2 2 2 4" xfId="8086"/>
    <cellStyle name="Berechnung 2 3 2 2 2 2 4 2" xfId="38280"/>
    <cellStyle name="Berechnung 2 3 2 2 2 2 5" xfId="13086"/>
    <cellStyle name="Berechnung 2 3 2 2 2 2 5 2" xfId="43280"/>
    <cellStyle name="Berechnung 2 3 2 2 2 2 6" xfId="16905"/>
    <cellStyle name="Berechnung 2 3 2 2 2 2 6 2" xfId="47099"/>
    <cellStyle name="Berechnung 2 3 2 2 2 2 7" xfId="19772"/>
    <cellStyle name="Berechnung 2 3 2 2 2 2 7 2" xfId="49966"/>
    <cellStyle name="Berechnung 2 3 2 2 2 2 8" xfId="24179"/>
    <cellStyle name="Berechnung 2 3 2 2 2 2 8 2" xfId="54366"/>
    <cellStyle name="Berechnung 2 3 2 2 2 2 9" xfId="27809"/>
    <cellStyle name="Berechnung 2 3 2 2 2 2 9 2" xfId="57996"/>
    <cellStyle name="Berechnung 2 3 2 2 2 3" xfId="4678"/>
    <cellStyle name="Berechnung 2 3 2 2 2 3 10" xfId="34877"/>
    <cellStyle name="Berechnung 2 3 2 2 2 3 2" xfId="9422"/>
    <cellStyle name="Berechnung 2 3 2 2 2 3 2 2" xfId="39616"/>
    <cellStyle name="Berechnung 2 3 2 2 2 3 3" xfId="10948"/>
    <cellStyle name="Berechnung 2 3 2 2 2 3 3 2" xfId="41142"/>
    <cellStyle name="Berechnung 2 3 2 2 2 3 4" xfId="14772"/>
    <cellStyle name="Berechnung 2 3 2 2 2 3 4 2" xfId="44966"/>
    <cellStyle name="Berechnung 2 3 2 2 2 3 5" xfId="17745"/>
    <cellStyle name="Berechnung 2 3 2 2 2 3 5 2" xfId="47939"/>
    <cellStyle name="Berechnung 2 3 2 2 2 3 6" xfId="20609"/>
    <cellStyle name="Berechnung 2 3 2 2 2 3 6 2" xfId="50803"/>
    <cellStyle name="Berechnung 2 3 2 2 2 3 7" xfId="25021"/>
    <cellStyle name="Berechnung 2 3 2 2 2 3 7 2" xfId="55208"/>
    <cellStyle name="Berechnung 2 3 2 2 2 3 8" xfId="28458"/>
    <cellStyle name="Berechnung 2 3 2 2 2 3 8 2" xfId="58645"/>
    <cellStyle name="Berechnung 2 3 2 2 2 3 9" xfId="30667"/>
    <cellStyle name="Berechnung 2 3 2 2 2 3 9 2" xfId="60854"/>
    <cellStyle name="Berechnung 2 3 2 2 2 4" xfId="7762"/>
    <cellStyle name="Berechnung 2 3 2 2 2 4 2" xfId="37956"/>
    <cellStyle name="Berechnung 2 3 2 2 2 5" xfId="11926"/>
    <cellStyle name="Berechnung 2 3 2 2 2 5 2" xfId="42120"/>
    <cellStyle name="Berechnung 2 3 2 2 2 6" xfId="12795"/>
    <cellStyle name="Berechnung 2 3 2 2 2 6 2" xfId="42989"/>
    <cellStyle name="Berechnung 2 3 2 2 2 7" xfId="15809"/>
    <cellStyle name="Berechnung 2 3 2 2 2 7 2" xfId="46003"/>
    <cellStyle name="Berechnung 2 3 2 2 2 8" xfId="18690"/>
    <cellStyle name="Berechnung 2 3 2 2 2 8 2" xfId="48884"/>
    <cellStyle name="Berechnung 2 3 2 2 2 9" xfId="22925"/>
    <cellStyle name="Berechnung 2 3 2 2 2 9 2" xfId="53112"/>
    <cellStyle name="Berechnung 2 3 2 2 3" xfId="1872"/>
    <cellStyle name="Berechnung 2 3 2 2 3 10" xfId="26191"/>
    <cellStyle name="Berechnung 2 3 2 2 3 10 2" xfId="56378"/>
    <cellStyle name="Berechnung 2 3 2 2 3 11" xfId="30581"/>
    <cellStyle name="Berechnung 2 3 2 2 3 11 2" xfId="60768"/>
    <cellStyle name="Berechnung 2 3 2 2 3 12" xfId="31822"/>
    <cellStyle name="Berechnung 2 3 2 2 3 2" xfId="3829"/>
    <cellStyle name="Berechnung 2 3 2 2 3 2 10" xfId="29316"/>
    <cellStyle name="Berechnung 2 3 2 2 3 2 10 2" xfId="59503"/>
    <cellStyle name="Berechnung 2 3 2 2 3 2 11" xfId="34034"/>
    <cellStyle name="Berechnung 2 3 2 2 3 2 2" xfId="7193"/>
    <cellStyle name="Berechnung 2 3 2 2 3 2 2 2" xfId="37387"/>
    <cellStyle name="Berechnung 2 3 2 2 3 2 3" xfId="8738"/>
    <cellStyle name="Berechnung 2 3 2 2 3 2 3 2" xfId="38932"/>
    <cellStyle name="Berechnung 2 3 2 2 3 2 4" xfId="10941"/>
    <cellStyle name="Berechnung 2 3 2 2 3 2 4 2" xfId="41135"/>
    <cellStyle name="Berechnung 2 3 2 2 3 2 5" xfId="14430"/>
    <cellStyle name="Berechnung 2 3 2 2 3 2 5 2" xfId="44624"/>
    <cellStyle name="Berechnung 2 3 2 2 3 2 6" xfId="17064"/>
    <cellStyle name="Berechnung 2 3 2 2 3 2 6 2" xfId="47258"/>
    <cellStyle name="Berechnung 2 3 2 2 3 2 7" xfId="19931"/>
    <cellStyle name="Berechnung 2 3 2 2 3 2 7 2" xfId="50125"/>
    <cellStyle name="Berechnung 2 3 2 2 3 2 8" xfId="24338"/>
    <cellStyle name="Berechnung 2 3 2 2 3 2 8 2" xfId="54525"/>
    <cellStyle name="Berechnung 2 3 2 2 3 2 9" xfId="28206"/>
    <cellStyle name="Berechnung 2 3 2 2 3 2 9 2" xfId="58393"/>
    <cellStyle name="Berechnung 2 3 2 2 3 3" xfId="4837"/>
    <cellStyle name="Berechnung 2 3 2 2 3 3 10" xfId="35036"/>
    <cellStyle name="Berechnung 2 3 2 2 3 3 2" xfId="9581"/>
    <cellStyle name="Berechnung 2 3 2 2 3 3 2 2" xfId="39775"/>
    <cellStyle name="Berechnung 2 3 2 2 3 3 3" xfId="2159"/>
    <cellStyle name="Berechnung 2 3 2 2 3 3 3 2" xfId="32371"/>
    <cellStyle name="Berechnung 2 3 2 2 3 3 4" xfId="11088"/>
    <cellStyle name="Berechnung 2 3 2 2 3 3 4 2" xfId="41282"/>
    <cellStyle name="Berechnung 2 3 2 2 3 3 5" xfId="17904"/>
    <cellStyle name="Berechnung 2 3 2 2 3 3 5 2" xfId="48098"/>
    <cellStyle name="Berechnung 2 3 2 2 3 3 6" xfId="20768"/>
    <cellStyle name="Berechnung 2 3 2 2 3 3 6 2" xfId="50962"/>
    <cellStyle name="Berechnung 2 3 2 2 3 3 7" xfId="25180"/>
    <cellStyle name="Berechnung 2 3 2 2 3 3 7 2" xfId="55367"/>
    <cellStyle name="Berechnung 2 3 2 2 3 3 8" xfId="28617"/>
    <cellStyle name="Berechnung 2 3 2 2 3 3 8 2" xfId="58804"/>
    <cellStyle name="Berechnung 2 3 2 2 3 3 9" xfId="26022"/>
    <cellStyle name="Berechnung 2 3 2 2 3 3 9 2" xfId="56209"/>
    <cellStyle name="Berechnung 2 3 2 2 3 4" xfId="4162"/>
    <cellStyle name="Berechnung 2 3 2 2 3 4 2" xfId="34361"/>
    <cellStyle name="Berechnung 2 3 2 2 3 5" xfId="3137"/>
    <cellStyle name="Berechnung 2 3 2 2 3 5 2" xfId="33342"/>
    <cellStyle name="Berechnung 2 3 2 2 3 6" xfId="13464"/>
    <cellStyle name="Berechnung 2 3 2 2 3 6 2" xfId="43658"/>
    <cellStyle name="Berechnung 2 3 2 2 3 7" xfId="15968"/>
    <cellStyle name="Berechnung 2 3 2 2 3 7 2" xfId="46162"/>
    <cellStyle name="Berechnung 2 3 2 2 3 8" xfId="18849"/>
    <cellStyle name="Berechnung 2 3 2 2 3 8 2" xfId="49043"/>
    <cellStyle name="Berechnung 2 3 2 2 3 9" xfId="23084"/>
    <cellStyle name="Berechnung 2 3 2 2 3 9 2" xfId="53271"/>
    <cellStyle name="Berechnung 2 3 2 2 4" xfId="3204"/>
    <cellStyle name="Berechnung 2 3 2 2 4 10" xfId="25476"/>
    <cellStyle name="Berechnung 2 3 2 2 4 10 2" xfId="55663"/>
    <cellStyle name="Berechnung 2 3 2 2 4 11" xfId="33409"/>
    <cellStyle name="Berechnung 2 3 2 2 4 2" xfId="6579"/>
    <cellStyle name="Berechnung 2 3 2 2 4 2 2" xfId="36773"/>
    <cellStyle name="Berechnung 2 3 2 2 4 3" xfId="2989"/>
    <cellStyle name="Berechnung 2 3 2 2 4 3 2" xfId="33194"/>
    <cellStyle name="Berechnung 2 3 2 2 4 4" xfId="12149"/>
    <cellStyle name="Berechnung 2 3 2 2 4 4 2" xfId="42343"/>
    <cellStyle name="Berechnung 2 3 2 2 4 5" xfId="14518"/>
    <cellStyle name="Berechnung 2 3 2 2 4 5 2" xfId="44712"/>
    <cellStyle name="Berechnung 2 3 2 2 4 6" xfId="16454"/>
    <cellStyle name="Berechnung 2 3 2 2 4 6 2" xfId="46648"/>
    <cellStyle name="Berechnung 2 3 2 2 4 7" xfId="19321"/>
    <cellStyle name="Berechnung 2 3 2 2 4 7 2" xfId="49515"/>
    <cellStyle name="Berechnung 2 3 2 2 4 8" xfId="23724"/>
    <cellStyle name="Berechnung 2 3 2 2 4 8 2" xfId="53911"/>
    <cellStyle name="Berechnung 2 3 2 2 4 9" xfId="28223"/>
    <cellStyle name="Berechnung 2 3 2 2 4 9 2" xfId="58410"/>
    <cellStyle name="Berechnung 2 3 2 2 5" xfId="4212"/>
    <cellStyle name="Berechnung 2 3 2 2 5 10" xfId="26813"/>
    <cellStyle name="Berechnung 2 3 2 2 5 10 2" xfId="57000"/>
    <cellStyle name="Berechnung 2 3 2 2 5 11" xfId="34411"/>
    <cellStyle name="Berechnung 2 3 2 2 5 2" xfId="7426"/>
    <cellStyle name="Berechnung 2 3 2 2 5 2 2" xfId="37620"/>
    <cellStyle name="Berechnung 2 3 2 2 5 3" xfId="8971"/>
    <cellStyle name="Berechnung 2 3 2 2 5 3 2" xfId="39165"/>
    <cellStyle name="Berechnung 2 3 2 2 5 4" xfId="11476"/>
    <cellStyle name="Berechnung 2 3 2 2 5 4 2" xfId="41670"/>
    <cellStyle name="Berechnung 2 3 2 2 5 5" xfId="15114"/>
    <cellStyle name="Berechnung 2 3 2 2 5 5 2" xfId="45308"/>
    <cellStyle name="Berechnung 2 3 2 2 5 6" xfId="17294"/>
    <cellStyle name="Berechnung 2 3 2 2 5 6 2" xfId="47488"/>
    <cellStyle name="Berechnung 2 3 2 2 5 7" xfId="20158"/>
    <cellStyle name="Berechnung 2 3 2 2 5 7 2" xfId="50352"/>
    <cellStyle name="Berechnung 2 3 2 2 5 8" xfId="24570"/>
    <cellStyle name="Berechnung 2 3 2 2 5 8 2" xfId="54757"/>
    <cellStyle name="Berechnung 2 3 2 2 5 9" xfId="26924"/>
    <cellStyle name="Berechnung 2 3 2 2 5 9 2" xfId="57111"/>
    <cellStyle name="Berechnung 2 3 2 2 6" xfId="5398"/>
    <cellStyle name="Berechnung 2 3 2 2 6 2" xfId="35597"/>
    <cellStyle name="Berechnung 2 3 2 2 7" xfId="11589"/>
    <cellStyle name="Berechnung 2 3 2 2 7 2" xfId="41783"/>
    <cellStyle name="Berechnung 2 3 2 2 8" xfId="15330"/>
    <cellStyle name="Berechnung 2 3 2 2 8 2" xfId="45524"/>
    <cellStyle name="Berechnung 2 3 2 2 9" xfId="15354"/>
    <cellStyle name="Berechnung 2 3 2 2 9 2" xfId="45548"/>
    <cellStyle name="Berechnung 2 3 2 3" xfId="1618"/>
    <cellStyle name="Berechnung 2 3 2 3 10" xfId="25863"/>
    <cellStyle name="Berechnung 2 3 2 3 10 2" xfId="56050"/>
    <cellStyle name="Berechnung 2 3 2 3 11" xfId="28031"/>
    <cellStyle name="Berechnung 2 3 2 3 11 2" xfId="58218"/>
    <cellStyle name="Berechnung 2 3 2 3 12" xfId="31568"/>
    <cellStyle name="Berechnung 2 3 2 3 2" xfId="3575"/>
    <cellStyle name="Berechnung 2 3 2 3 2 10" xfId="30612"/>
    <cellStyle name="Berechnung 2 3 2 3 2 10 2" xfId="60799"/>
    <cellStyle name="Berechnung 2 3 2 3 2 11" xfId="33780"/>
    <cellStyle name="Berechnung 2 3 2 3 2 2" xfId="6939"/>
    <cellStyle name="Berechnung 2 3 2 3 2 2 2" xfId="37133"/>
    <cellStyle name="Berechnung 2 3 2 3 2 3" xfId="8484"/>
    <cellStyle name="Berechnung 2 3 2 3 2 3 2" xfId="38678"/>
    <cellStyle name="Berechnung 2 3 2 3 2 4" xfId="5931"/>
    <cellStyle name="Berechnung 2 3 2 3 2 4 2" xfId="36127"/>
    <cellStyle name="Berechnung 2 3 2 3 2 5" xfId="14828"/>
    <cellStyle name="Berechnung 2 3 2 3 2 5 2" xfId="45022"/>
    <cellStyle name="Berechnung 2 3 2 3 2 6" xfId="16810"/>
    <cellStyle name="Berechnung 2 3 2 3 2 6 2" xfId="47004"/>
    <cellStyle name="Berechnung 2 3 2 3 2 7" xfId="19677"/>
    <cellStyle name="Berechnung 2 3 2 3 2 7 2" xfId="49871"/>
    <cellStyle name="Berechnung 2 3 2 3 2 8" xfId="24084"/>
    <cellStyle name="Berechnung 2 3 2 3 2 8 2" xfId="54271"/>
    <cellStyle name="Berechnung 2 3 2 3 2 9" xfId="25680"/>
    <cellStyle name="Berechnung 2 3 2 3 2 9 2" xfId="55867"/>
    <cellStyle name="Berechnung 2 3 2 3 3" xfId="4583"/>
    <cellStyle name="Berechnung 2 3 2 3 3 10" xfId="34782"/>
    <cellStyle name="Berechnung 2 3 2 3 3 2" xfId="9327"/>
    <cellStyle name="Berechnung 2 3 2 3 3 2 2" xfId="39521"/>
    <cellStyle name="Berechnung 2 3 2 3 3 3" xfId="10081"/>
    <cellStyle name="Berechnung 2 3 2 3 3 3 2" xfId="40275"/>
    <cellStyle name="Berechnung 2 3 2 3 3 4" xfId="14970"/>
    <cellStyle name="Berechnung 2 3 2 3 3 4 2" xfId="45164"/>
    <cellStyle name="Berechnung 2 3 2 3 3 5" xfId="17650"/>
    <cellStyle name="Berechnung 2 3 2 3 3 5 2" xfId="47844"/>
    <cellStyle name="Berechnung 2 3 2 3 3 6" xfId="20514"/>
    <cellStyle name="Berechnung 2 3 2 3 3 6 2" xfId="50708"/>
    <cellStyle name="Berechnung 2 3 2 3 3 7" xfId="24926"/>
    <cellStyle name="Berechnung 2 3 2 3 3 7 2" xfId="55113"/>
    <cellStyle name="Berechnung 2 3 2 3 3 8" xfId="26738"/>
    <cellStyle name="Berechnung 2 3 2 3 3 8 2" xfId="56925"/>
    <cellStyle name="Berechnung 2 3 2 3 3 9" xfId="30829"/>
    <cellStyle name="Berechnung 2 3 2 3 3 9 2" xfId="61016"/>
    <cellStyle name="Berechnung 2 3 2 3 4" xfId="7553"/>
    <cellStyle name="Berechnung 2 3 2 3 4 2" xfId="37747"/>
    <cellStyle name="Berechnung 2 3 2 3 5" xfId="10168"/>
    <cellStyle name="Berechnung 2 3 2 3 5 2" xfId="40362"/>
    <cellStyle name="Berechnung 2 3 2 3 6" xfId="12087"/>
    <cellStyle name="Berechnung 2 3 2 3 6 2" xfId="42281"/>
    <cellStyle name="Berechnung 2 3 2 3 7" xfId="15714"/>
    <cellStyle name="Berechnung 2 3 2 3 7 2" xfId="45908"/>
    <cellStyle name="Berechnung 2 3 2 3 8" xfId="18595"/>
    <cellStyle name="Berechnung 2 3 2 3 8 2" xfId="48789"/>
    <cellStyle name="Berechnung 2 3 2 3 9" xfId="22830"/>
    <cellStyle name="Berechnung 2 3 2 3 9 2" xfId="53017"/>
    <cellStyle name="Berechnung 2 3 2 4" xfId="2566"/>
    <cellStyle name="Berechnung 2 3 2 4 10" xfId="25914"/>
    <cellStyle name="Berechnung 2 3 2 4 10 2" xfId="56101"/>
    <cellStyle name="Berechnung 2 3 2 4 11" xfId="32771"/>
    <cellStyle name="Berechnung 2 3 2 4 2" xfId="6211"/>
    <cellStyle name="Berechnung 2 3 2 4 2 2" xfId="36405"/>
    <cellStyle name="Berechnung 2 3 2 4 3" xfId="2288"/>
    <cellStyle name="Berechnung 2 3 2 4 3 2" xfId="32495"/>
    <cellStyle name="Berechnung 2 3 2 4 4" xfId="9746"/>
    <cellStyle name="Berechnung 2 3 2 4 4 2" xfId="39940"/>
    <cellStyle name="Berechnung 2 3 2 4 5" xfId="14890"/>
    <cellStyle name="Berechnung 2 3 2 4 5 2" xfId="45084"/>
    <cellStyle name="Berechnung 2 3 2 4 6" xfId="16201"/>
    <cellStyle name="Berechnung 2 3 2 4 6 2" xfId="46395"/>
    <cellStyle name="Berechnung 2 3 2 4 7" xfId="19070"/>
    <cellStyle name="Berechnung 2 3 2 4 7 2" xfId="49264"/>
    <cellStyle name="Berechnung 2 3 2 4 8" xfId="23353"/>
    <cellStyle name="Berechnung 2 3 2 4 8 2" xfId="53540"/>
    <cellStyle name="Berechnung 2 3 2 4 9" xfId="25654"/>
    <cellStyle name="Berechnung 2 3 2 4 9 2" xfId="55841"/>
    <cellStyle name="Berechnung 2 3 2 5" xfId="2486"/>
    <cellStyle name="Berechnung 2 3 2 5 10" xfId="30353"/>
    <cellStyle name="Berechnung 2 3 2 5 10 2" xfId="60540"/>
    <cellStyle name="Berechnung 2 3 2 5 11" xfId="32691"/>
    <cellStyle name="Berechnung 2 3 2 5 2" xfId="6169"/>
    <cellStyle name="Berechnung 2 3 2 5 2 2" xfId="36363"/>
    <cellStyle name="Berechnung 2 3 2 5 3" xfId="4185"/>
    <cellStyle name="Berechnung 2 3 2 5 3 2" xfId="34384"/>
    <cellStyle name="Berechnung 2 3 2 5 4" xfId="10440"/>
    <cellStyle name="Berechnung 2 3 2 5 4 2" xfId="40634"/>
    <cellStyle name="Berechnung 2 3 2 5 5" xfId="14035"/>
    <cellStyle name="Berechnung 2 3 2 5 5 2" xfId="44229"/>
    <cellStyle name="Berechnung 2 3 2 5 6" xfId="16159"/>
    <cellStyle name="Berechnung 2 3 2 5 6 2" xfId="46353"/>
    <cellStyle name="Berechnung 2 3 2 5 7" xfId="19028"/>
    <cellStyle name="Berechnung 2 3 2 5 7 2" xfId="49222"/>
    <cellStyle name="Berechnung 2 3 2 5 8" xfId="23311"/>
    <cellStyle name="Berechnung 2 3 2 5 8 2" xfId="53498"/>
    <cellStyle name="Berechnung 2 3 2 5 9" xfId="25497"/>
    <cellStyle name="Berechnung 2 3 2 5 9 2" xfId="55684"/>
    <cellStyle name="Berechnung 2 3 2 6" xfId="2358"/>
    <cellStyle name="Berechnung 2 3 2 6 2" xfId="32563"/>
    <cellStyle name="Berechnung 2 3 2 7" xfId="12214"/>
    <cellStyle name="Berechnung 2 3 2 7 2" xfId="42408"/>
    <cellStyle name="Berechnung 2 3 2 8" xfId="13556"/>
    <cellStyle name="Berechnung 2 3 2 8 2" xfId="43750"/>
    <cellStyle name="Berechnung 2 3 2 9" xfId="11439"/>
    <cellStyle name="Berechnung 2 3 2 9 2" xfId="41633"/>
    <cellStyle name="Berechnung 2 3 3" xfId="1243"/>
    <cellStyle name="Berechnung 2 3 3 10" xfId="18238"/>
    <cellStyle name="Berechnung 2 3 3 10 2" xfId="48432"/>
    <cellStyle name="Berechnung 2 3 3 11" xfId="22456"/>
    <cellStyle name="Berechnung 2 3 3 11 2" xfId="52643"/>
    <cellStyle name="Berechnung 2 3 3 12" xfId="28426"/>
    <cellStyle name="Berechnung 2 3 3 12 2" xfId="58613"/>
    <cellStyle name="Berechnung 2 3 3 13" xfId="29640"/>
    <cellStyle name="Berechnung 2 3 3 13 2" xfId="59827"/>
    <cellStyle name="Berechnung 2 3 3 14" xfId="31211"/>
    <cellStyle name="Berechnung 2 3 3 2" xfId="1712"/>
    <cellStyle name="Berechnung 2 3 3 2 10" xfId="27983"/>
    <cellStyle name="Berechnung 2 3 3 2 10 2" xfId="58170"/>
    <cellStyle name="Berechnung 2 3 3 2 11" xfId="29175"/>
    <cellStyle name="Berechnung 2 3 3 2 11 2" xfId="59362"/>
    <cellStyle name="Berechnung 2 3 3 2 12" xfId="31662"/>
    <cellStyle name="Berechnung 2 3 3 2 2" xfId="3669"/>
    <cellStyle name="Berechnung 2 3 3 2 2 10" xfId="26513"/>
    <cellStyle name="Berechnung 2 3 3 2 2 10 2" xfId="56700"/>
    <cellStyle name="Berechnung 2 3 3 2 2 11" xfId="33874"/>
    <cellStyle name="Berechnung 2 3 3 2 2 2" xfId="7033"/>
    <cellStyle name="Berechnung 2 3 3 2 2 2 2" xfId="37227"/>
    <cellStyle name="Berechnung 2 3 3 2 2 3" xfId="8578"/>
    <cellStyle name="Berechnung 2 3 3 2 2 3 2" xfId="38772"/>
    <cellStyle name="Berechnung 2 3 3 2 2 4" xfId="10730"/>
    <cellStyle name="Berechnung 2 3 3 2 2 4 2" xfId="40924"/>
    <cellStyle name="Berechnung 2 3 3 2 2 5" xfId="10635"/>
    <cellStyle name="Berechnung 2 3 3 2 2 5 2" xfId="40829"/>
    <cellStyle name="Berechnung 2 3 3 2 2 6" xfId="16904"/>
    <cellStyle name="Berechnung 2 3 3 2 2 6 2" xfId="47098"/>
    <cellStyle name="Berechnung 2 3 3 2 2 7" xfId="19771"/>
    <cellStyle name="Berechnung 2 3 3 2 2 7 2" xfId="49965"/>
    <cellStyle name="Berechnung 2 3 3 2 2 8" xfId="24178"/>
    <cellStyle name="Berechnung 2 3 3 2 2 8 2" xfId="54365"/>
    <cellStyle name="Berechnung 2 3 3 2 2 9" xfId="27852"/>
    <cellStyle name="Berechnung 2 3 3 2 2 9 2" xfId="58039"/>
    <cellStyle name="Berechnung 2 3 3 2 3" xfId="4677"/>
    <cellStyle name="Berechnung 2 3 3 2 3 10" xfId="34876"/>
    <cellStyle name="Berechnung 2 3 3 2 3 2" xfId="9421"/>
    <cellStyle name="Berechnung 2 3 3 2 3 2 2" xfId="39615"/>
    <cellStyle name="Berechnung 2 3 3 2 3 3" xfId="12075"/>
    <cellStyle name="Berechnung 2 3 3 2 3 3 2" xfId="42269"/>
    <cellStyle name="Berechnung 2 3 3 2 3 4" xfId="2461"/>
    <cellStyle name="Berechnung 2 3 3 2 3 4 2" xfId="32666"/>
    <cellStyle name="Berechnung 2 3 3 2 3 5" xfId="17744"/>
    <cellStyle name="Berechnung 2 3 3 2 3 5 2" xfId="47938"/>
    <cellStyle name="Berechnung 2 3 3 2 3 6" xfId="20608"/>
    <cellStyle name="Berechnung 2 3 3 2 3 6 2" xfId="50802"/>
    <cellStyle name="Berechnung 2 3 3 2 3 7" xfId="25020"/>
    <cellStyle name="Berechnung 2 3 3 2 3 7 2" xfId="55207"/>
    <cellStyle name="Berechnung 2 3 3 2 3 8" xfId="28457"/>
    <cellStyle name="Berechnung 2 3 3 2 3 8 2" xfId="58644"/>
    <cellStyle name="Berechnung 2 3 3 2 3 9" xfId="29389"/>
    <cellStyle name="Berechnung 2 3 3 2 3 9 2" xfId="59576"/>
    <cellStyle name="Berechnung 2 3 3 2 4" xfId="2633"/>
    <cellStyle name="Berechnung 2 3 3 2 4 2" xfId="32838"/>
    <cellStyle name="Berechnung 2 3 3 2 5" xfId="10538"/>
    <cellStyle name="Berechnung 2 3 3 2 5 2" xfId="40732"/>
    <cellStyle name="Berechnung 2 3 3 2 6" xfId="14552"/>
    <cellStyle name="Berechnung 2 3 3 2 6 2" xfId="44746"/>
    <cellStyle name="Berechnung 2 3 3 2 7" xfId="15808"/>
    <cellStyle name="Berechnung 2 3 3 2 7 2" xfId="46002"/>
    <cellStyle name="Berechnung 2 3 3 2 8" xfId="18689"/>
    <cellStyle name="Berechnung 2 3 3 2 8 2" xfId="48883"/>
    <cellStyle name="Berechnung 2 3 3 2 9" xfId="22924"/>
    <cellStyle name="Berechnung 2 3 3 2 9 2" xfId="53111"/>
    <cellStyle name="Berechnung 2 3 3 3" xfId="1871"/>
    <cellStyle name="Berechnung 2 3 3 3 10" xfId="26808"/>
    <cellStyle name="Berechnung 2 3 3 3 10 2" xfId="56995"/>
    <cellStyle name="Berechnung 2 3 3 3 11" xfId="29559"/>
    <cellStyle name="Berechnung 2 3 3 3 11 2" xfId="59746"/>
    <cellStyle name="Berechnung 2 3 3 3 12" xfId="31821"/>
    <cellStyle name="Berechnung 2 3 3 3 2" xfId="3828"/>
    <cellStyle name="Berechnung 2 3 3 3 2 10" xfId="27256"/>
    <cellStyle name="Berechnung 2 3 3 3 2 10 2" xfId="57443"/>
    <cellStyle name="Berechnung 2 3 3 3 2 11" xfId="34033"/>
    <cellStyle name="Berechnung 2 3 3 3 2 2" xfId="7192"/>
    <cellStyle name="Berechnung 2 3 3 3 2 2 2" xfId="37386"/>
    <cellStyle name="Berechnung 2 3 3 3 2 3" xfId="8737"/>
    <cellStyle name="Berechnung 2 3 3 3 2 3 2" xfId="38931"/>
    <cellStyle name="Berechnung 2 3 3 3 2 4" xfId="11969"/>
    <cellStyle name="Berechnung 2 3 3 3 2 4 2" xfId="42163"/>
    <cellStyle name="Berechnung 2 3 3 3 2 5" xfId="15080"/>
    <cellStyle name="Berechnung 2 3 3 3 2 5 2" xfId="45274"/>
    <cellStyle name="Berechnung 2 3 3 3 2 6" xfId="17063"/>
    <cellStyle name="Berechnung 2 3 3 3 2 6 2" xfId="47257"/>
    <cellStyle name="Berechnung 2 3 3 3 2 7" xfId="19930"/>
    <cellStyle name="Berechnung 2 3 3 3 2 7 2" xfId="50124"/>
    <cellStyle name="Berechnung 2 3 3 3 2 8" xfId="24337"/>
    <cellStyle name="Berechnung 2 3 3 3 2 8 2" xfId="54524"/>
    <cellStyle name="Berechnung 2 3 3 3 2 9" xfId="28006"/>
    <cellStyle name="Berechnung 2 3 3 3 2 9 2" xfId="58193"/>
    <cellStyle name="Berechnung 2 3 3 3 3" xfId="4836"/>
    <cellStyle name="Berechnung 2 3 3 3 3 10" xfId="35035"/>
    <cellStyle name="Berechnung 2 3 3 3 3 2" xfId="9580"/>
    <cellStyle name="Berechnung 2 3 3 3 3 2 2" xfId="39774"/>
    <cellStyle name="Berechnung 2 3 3 3 3 3" xfId="7586"/>
    <cellStyle name="Berechnung 2 3 3 3 3 3 2" xfId="37780"/>
    <cellStyle name="Berechnung 2 3 3 3 3 4" xfId="14840"/>
    <cellStyle name="Berechnung 2 3 3 3 3 4 2" xfId="45034"/>
    <cellStyle name="Berechnung 2 3 3 3 3 5" xfId="17903"/>
    <cellStyle name="Berechnung 2 3 3 3 3 5 2" xfId="48097"/>
    <cellStyle name="Berechnung 2 3 3 3 3 6" xfId="20767"/>
    <cellStyle name="Berechnung 2 3 3 3 3 6 2" xfId="50961"/>
    <cellStyle name="Berechnung 2 3 3 3 3 7" xfId="25179"/>
    <cellStyle name="Berechnung 2 3 3 3 3 7 2" xfId="55366"/>
    <cellStyle name="Berechnung 2 3 3 3 3 8" xfId="28616"/>
    <cellStyle name="Berechnung 2 3 3 3 3 8 2" xfId="58803"/>
    <cellStyle name="Berechnung 2 3 3 3 3 9" xfId="30151"/>
    <cellStyle name="Berechnung 2 3 3 3 3 9 2" xfId="60338"/>
    <cellStyle name="Berechnung 2 3 3 3 4" xfId="5329"/>
    <cellStyle name="Berechnung 2 3 3 3 4 2" xfId="35528"/>
    <cellStyle name="Berechnung 2 3 3 3 5" xfId="10056"/>
    <cellStyle name="Berechnung 2 3 3 3 5 2" xfId="40250"/>
    <cellStyle name="Berechnung 2 3 3 3 6" xfId="13645"/>
    <cellStyle name="Berechnung 2 3 3 3 6 2" xfId="43839"/>
    <cellStyle name="Berechnung 2 3 3 3 7" xfId="15967"/>
    <cellStyle name="Berechnung 2 3 3 3 7 2" xfId="46161"/>
    <cellStyle name="Berechnung 2 3 3 3 8" xfId="18848"/>
    <cellStyle name="Berechnung 2 3 3 3 8 2" xfId="49042"/>
    <cellStyle name="Berechnung 2 3 3 3 9" xfId="23083"/>
    <cellStyle name="Berechnung 2 3 3 3 9 2" xfId="53270"/>
    <cellStyle name="Berechnung 2 3 3 4" xfId="3203"/>
    <cellStyle name="Berechnung 2 3 3 4 10" xfId="29991"/>
    <cellStyle name="Berechnung 2 3 3 4 10 2" xfId="60178"/>
    <cellStyle name="Berechnung 2 3 3 4 11" xfId="33408"/>
    <cellStyle name="Berechnung 2 3 3 4 2" xfId="6578"/>
    <cellStyle name="Berechnung 2 3 3 4 2 2" xfId="36772"/>
    <cellStyle name="Berechnung 2 3 3 4 3" xfId="2990"/>
    <cellStyle name="Berechnung 2 3 3 4 3 2" xfId="33195"/>
    <cellStyle name="Berechnung 2 3 3 4 4" xfId="11232"/>
    <cellStyle name="Berechnung 2 3 3 4 4 2" xfId="41426"/>
    <cellStyle name="Berechnung 2 3 3 4 5" xfId="12737"/>
    <cellStyle name="Berechnung 2 3 3 4 5 2" xfId="42931"/>
    <cellStyle name="Berechnung 2 3 3 4 6" xfId="16453"/>
    <cellStyle name="Berechnung 2 3 3 4 6 2" xfId="46647"/>
    <cellStyle name="Berechnung 2 3 3 4 7" xfId="19320"/>
    <cellStyle name="Berechnung 2 3 3 4 7 2" xfId="49514"/>
    <cellStyle name="Berechnung 2 3 3 4 8" xfId="23723"/>
    <cellStyle name="Berechnung 2 3 3 4 8 2" xfId="53910"/>
    <cellStyle name="Berechnung 2 3 3 4 9" xfId="26219"/>
    <cellStyle name="Berechnung 2 3 3 4 9 2" xfId="56406"/>
    <cellStyle name="Berechnung 2 3 3 5" xfId="4211"/>
    <cellStyle name="Berechnung 2 3 3 5 10" xfId="29426"/>
    <cellStyle name="Berechnung 2 3 3 5 10 2" xfId="59613"/>
    <cellStyle name="Berechnung 2 3 3 5 11" xfId="34410"/>
    <cellStyle name="Berechnung 2 3 3 5 2" xfId="7425"/>
    <cellStyle name="Berechnung 2 3 3 5 2 2" xfId="37619"/>
    <cellStyle name="Berechnung 2 3 3 5 3" xfId="8970"/>
    <cellStyle name="Berechnung 2 3 3 5 3 2" xfId="39164"/>
    <cellStyle name="Berechnung 2 3 3 5 4" xfId="11328"/>
    <cellStyle name="Berechnung 2 3 3 5 4 2" xfId="41522"/>
    <cellStyle name="Berechnung 2 3 3 5 5" xfId="15131"/>
    <cellStyle name="Berechnung 2 3 3 5 5 2" xfId="45325"/>
    <cellStyle name="Berechnung 2 3 3 5 6" xfId="17293"/>
    <cellStyle name="Berechnung 2 3 3 5 6 2" xfId="47487"/>
    <cellStyle name="Berechnung 2 3 3 5 7" xfId="20157"/>
    <cellStyle name="Berechnung 2 3 3 5 7 2" xfId="50351"/>
    <cellStyle name="Berechnung 2 3 3 5 8" xfId="24569"/>
    <cellStyle name="Berechnung 2 3 3 5 8 2" xfId="54756"/>
    <cellStyle name="Berechnung 2 3 3 5 9" xfId="22252"/>
    <cellStyle name="Berechnung 2 3 3 5 9 2" xfId="52439"/>
    <cellStyle name="Berechnung 2 3 3 6" xfId="5859"/>
    <cellStyle name="Berechnung 2 3 3 6 2" xfId="36055"/>
    <cellStyle name="Berechnung 2 3 3 7" xfId="11796"/>
    <cellStyle name="Berechnung 2 3 3 7 2" xfId="41990"/>
    <cellStyle name="Berechnung 2 3 3 8" xfId="13096"/>
    <cellStyle name="Berechnung 2 3 3 8 2" xfId="43290"/>
    <cellStyle name="Berechnung 2 3 3 9" xfId="15353"/>
    <cellStyle name="Berechnung 2 3 3 9 2" xfId="45547"/>
    <cellStyle name="Berechnung 2 3 4" xfId="1619"/>
    <cellStyle name="Berechnung 2 3 4 10" xfId="28166"/>
    <cellStyle name="Berechnung 2 3 4 10 2" xfId="58353"/>
    <cellStyle name="Berechnung 2 3 4 11" xfId="27288"/>
    <cellStyle name="Berechnung 2 3 4 11 2" xfId="57475"/>
    <cellStyle name="Berechnung 2 3 4 12" xfId="31569"/>
    <cellStyle name="Berechnung 2 3 4 2" xfId="3576"/>
    <cellStyle name="Berechnung 2 3 4 2 10" xfId="28864"/>
    <cellStyle name="Berechnung 2 3 4 2 10 2" xfId="59051"/>
    <cellStyle name="Berechnung 2 3 4 2 11" xfId="33781"/>
    <cellStyle name="Berechnung 2 3 4 2 2" xfId="6940"/>
    <cellStyle name="Berechnung 2 3 4 2 2 2" xfId="37134"/>
    <cellStyle name="Berechnung 2 3 4 2 3" xfId="8485"/>
    <cellStyle name="Berechnung 2 3 4 2 3 2" xfId="38679"/>
    <cellStyle name="Berechnung 2 3 4 2 4" xfId="2074"/>
    <cellStyle name="Berechnung 2 3 4 2 4 2" xfId="32293"/>
    <cellStyle name="Berechnung 2 3 4 2 5" xfId="13297"/>
    <cellStyle name="Berechnung 2 3 4 2 5 2" xfId="43491"/>
    <cellStyle name="Berechnung 2 3 4 2 6" xfId="16811"/>
    <cellStyle name="Berechnung 2 3 4 2 6 2" xfId="47005"/>
    <cellStyle name="Berechnung 2 3 4 2 7" xfId="19678"/>
    <cellStyle name="Berechnung 2 3 4 2 7 2" xfId="49872"/>
    <cellStyle name="Berechnung 2 3 4 2 8" xfId="24085"/>
    <cellStyle name="Berechnung 2 3 4 2 8 2" xfId="54272"/>
    <cellStyle name="Berechnung 2 3 4 2 9" xfId="27622"/>
    <cellStyle name="Berechnung 2 3 4 2 9 2" xfId="57809"/>
    <cellStyle name="Berechnung 2 3 4 3" xfId="4584"/>
    <cellStyle name="Berechnung 2 3 4 3 10" xfId="34783"/>
    <cellStyle name="Berechnung 2 3 4 3 2" xfId="9328"/>
    <cellStyle name="Berechnung 2 3 4 3 2 2" xfId="39522"/>
    <cellStyle name="Berechnung 2 3 4 3 3" xfId="11811"/>
    <cellStyle name="Berechnung 2 3 4 3 3 2" xfId="42005"/>
    <cellStyle name="Berechnung 2 3 4 3 4" xfId="13684"/>
    <cellStyle name="Berechnung 2 3 4 3 4 2" xfId="43878"/>
    <cellStyle name="Berechnung 2 3 4 3 5" xfId="17651"/>
    <cellStyle name="Berechnung 2 3 4 3 5 2" xfId="47845"/>
    <cellStyle name="Berechnung 2 3 4 3 6" xfId="20515"/>
    <cellStyle name="Berechnung 2 3 4 3 6 2" xfId="50709"/>
    <cellStyle name="Berechnung 2 3 4 3 7" xfId="24927"/>
    <cellStyle name="Berechnung 2 3 4 3 7 2" xfId="55114"/>
    <cellStyle name="Berechnung 2 3 4 3 8" xfId="22174"/>
    <cellStyle name="Berechnung 2 3 4 3 8 2" xfId="52361"/>
    <cellStyle name="Berechnung 2 3 4 3 9" xfId="30657"/>
    <cellStyle name="Berechnung 2 3 4 3 9 2" xfId="60844"/>
    <cellStyle name="Berechnung 2 3 4 4" xfId="5465"/>
    <cellStyle name="Berechnung 2 3 4 4 2" xfId="35661"/>
    <cellStyle name="Berechnung 2 3 4 5" xfId="11828"/>
    <cellStyle name="Berechnung 2 3 4 5 2" xfId="42022"/>
    <cellStyle name="Berechnung 2 3 4 6" xfId="14331"/>
    <cellStyle name="Berechnung 2 3 4 6 2" xfId="44525"/>
    <cellStyle name="Berechnung 2 3 4 7" xfId="15715"/>
    <cellStyle name="Berechnung 2 3 4 7 2" xfId="45909"/>
    <cellStyle name="Berechnung 2 3 4 8" xfId="18596"/>
    <cellStyle name="Berechnung 2 3 4 8 2" xfId="48790"/>
    <cellStyle name="Berechnung 2 3 4 9" xfId="22831"/>
    <cellStyle name="Berechnung 2 3 4 9 2" xfId="53018"/>
    <cellStyle name="Berechnung 2 3 5" xfId="2565"/>
    <cellStyle name="Berechnung 2 3 5 10" xfId="29232"/>
    <cellStyle name="Berechnung 2 3 5 10 2" xfId="59419"/>
    <cellStyle name="Berechnung 2 3 5 11" xfId="32770"/>
    <cellStyle name="Berechnung 2 3 5 2" xfId="6210"/>
    <cellStyle name="Berechnung 2 3 5 2 2" xfId="36404"/>
    <cellStyle name="Berechnung 2 3 5 3" xfId="2289"/>
    <cellStyle name="Berechnung 2 3 5 3 2" xfId="32496"/>
    <cellStyle name="Berechnung 2 3 5 4" xfId="5058"/>
    <cellStyle name="Berechnung 2 3 5 4 2" xfId="35257"/>
    <cellStyle name="Berechnung 2 3 5 5" xfId="13773"/>
    <cellStyle name="Berechnung 2 3 5 5 2" xfId="43967"/>
    <cellStyle name="Berechnung 2 3 5 6" xfId="16200"/>
    <cellStyle name="Berechnung 2 3 5 6 2" xfId="46394"/>
    <cellStyle name="Berechnung 2 3 5 7" xfId="19069"/>
    <cellStyle name="Berechnung 2 3 5 7 2" xfId="49263"/>
    <cellStyle name="Berechnung 2 3 5 8" xfId="23352"/>
    <cellStyle name="Berechnung 2 3 5 8 2" xfId="53539"/>
    <cellStyle name="Berechnung 2 3 5 9" xfId="27017"/>
    <cellStyle name="Berechnung 2 3 5 9 2" xfId="57204"/>
    <cellStyle name="Berechnung 2 3 6" xfId="2487"/>
    <cellStyle name="Berechnung 2 3 6 10" xfId="29214"/>
    <cellStyle name="Berechnung 2 3 6 10 2" xfId="59401"/>
    <cellStyle name="Berechnung 2 3 6 11" xfId="32692"/>
    <cellStyle name="Berechnung 2 3 6 2" xfId="6170"/>
    <cellStyle name="Berechnung 2 3 6 2 2" xfId="36364"/>
    <cellStyle name="Berechnung 2 3 6 3" xfId="4184"/>
    <cellStyle name="Berechnung 2 3 6 3 2" xfId="34383"/>
    <cellStyle name="Berechnung 2 3 6 4" xfId="6404"/>
    <cellStyle name="Berechnung 2 3 6 4 2" xfId="36598"/>
    <cellStyle name="Berechnung 2 3 6 5" xfId="14651"/>
    <cellStyle name="Berechnung 2 3 6 5 2" xfId="44845"/>
    <cellStyle name="Berechnung 2 3 6 6" xfId="16160"/>
    <cellStyle name="Berechnung 2 3 6 6 2" xfId="46354"/>
    <cellStyle name="Berechnung 2 3 6 7" xfId="19029"/>
    <cellStyle name="Berechnung 2 3 6 7 2" xfId="49223"/>
    <cellStyle name="Berechnung 2 3 6 8" xfId="23312"/>
    <cellStyle name="Berechnung 2 3 6 8 2" xfId="53499"/>
    <cellStyle name="Berechnung 2 3 6 9" xfId="26049"/>
    <cellStyle name="Berechnung 2 3 6 9 2" xfId="56236"/>
    <cellStyle name="Berechnung 2 3 7" xfId="2359"/>
    <cellStyle name="Berechnung 2 3 7 2" xfId="32564"/>
    <cellStyle name="Berechnung 2 3 8" xfId="10570"/>
    <cellStyle name="Berechnung 2 3 8 2" xfId="40764"/>
    <cellStyle name="Berechnung 2 3 9" xfId="15269"/>
    <cellStyle name="Berechnung 2 3 9 2" xfId="45463"/>
    <cellStyle name="Berechnung 2 4" xfId="561"/>
    <cellStyle name="Berechnung 2 4 10" xfId="4966"/>
    <cellStyle name="Berechnung 2 4 10 2" xfId="35165"/>
    <cellStyle name="Berechnung 2 4 11" xfId="14052"/>
    <cellStyle name="Berechnung 2 4 11 2" xfId="44246"/>
    <cellStyle name="Berechnung 2 4 12" xfId="21803"/>
    <cellStyle name="Berechnung 2 4 12 2" xfId="51990"/>
    <cellStyle name="Berechnung 2 4 13" xfId="26935"/>
    <cellStyle name="Berechnung 2 4 13 2" xfId="57122"/>
    <cellStyle name="Berechnung 2 4 14" xfId="30679"/>
    <cellStyle name="Berechnung 2 4 14 2" xfId="60866"/>
    <cellStyle name="Berechnung 2 4 15" xfId="31000"/>
    <cellStyle name="Berechnung 2 4 2" xfId="562"/>
    <cellStyle name="Berechnung 2 4 2 10" xfId="13374"/>
    <cellStyle name="Berechnung 2 4 2 10 2" xfId="43568"/>
    <cellStyle name="Berechnung 2 4 2 11" xfId="21804"/>
    <cellStyle name="Berechnung 2 4 2 11 2" xfId="51991"/>
    <cellStyle name="Berechnung 2 4 2 12" xfId="21551"/>
    <cellStyle name="Berechnung 2 4 2 12 2" xfId="51738"/>
    <cellStyle name="Berechnung 2 4 2 13" xfId="22230"/>
    <cellStyle name="Berechnung 2 4 2 13 2" xfId="52417"/>
    <cellStyle name="Berechnung 2 4 2 14" xfId="31001"/>
    <cellStyle name="Berechnung 2 4 2 2" xfId="1246"/>
    <cellStyle name="Berechnung 2 4 2 2 10" xfId="18241"/>
    <cellStyle name="Berechnung 2 4 2 2 10 2" xfId="48435"/>
    <cellStyle name="Berechnung 2 4 2 2 11" xfId="22459"/>
    <cellStyle name="Berechnung 2 4 2 2 11 2" xfId="52646"/>
    <cellStyle name="Berechnung 2 4 2 2 12" xfId="28282"/>
    <cellStyle name="Berechnung 2 4 2 2 12 2" xfId="58469"/>
    <cellStyle name="Berechnung 2 4 2 2 13" xfId="30475"/>
    <cellStyle name="Berechnung 2 4 2 2 13 2" xfId="60662"/>
    <cellStyle name="Berechnung 2 4 2 2 14" xfId="31214"/>
    <cellStyle name="Berechnung 2 4 2 2 2" xfId="1715"/>
    <cellStyle name="Berechnung 2 4 2 2 2 10" xfId="26437"/>
    <cellStyle name="Berechnung 2 4 2 2 2 10 2" xfId="56624"/>
    <cellStyle name="Berechnung 2 4 2 2 2 11" xfId="30029"/>
    <cellStyle name="Berechnung 2 4 2 2 2 11 2" xfId="60216"/>
    <cellStyle name="Berechnung 2 4 2 2 2 12" xfId="31665"/>
    <cellStyle name="Berechnung 2 4 2 2 2 2" xfId="3672"/>
    <cellStyle name="Berechnung 2 4 2 2 2 2 10" xfId="29884"/>
    <cellStyle name="Berechnung 2 4 2 2 2 2 10 2" xfId="60071"/>
    <cellStyle name="Berechnung 2 4 2 2 2 2 11" xfId="33877"/>
    <cellStyle name="Berechnung 2 4 2 2 2 2 2" xfId="7036"/>
    <cellStyle name="Berechnung 2 4 2 2 2 2 2 2" xfId="37230"/>
    <cellStyle name="Berechnung 2 4 2 2 2 2 3" xfId="8581"/>
    <cellStyle name="Berechnung 2 4 2 2 2 2 3 2" xfId="38775"/>
    <cellStyle name="Berechnung 2 4 2 2 2 2 4" xfId="11256"/>
    <cellStyle name="Berechnung 2 4 2 2 2 2 4 2" xfId="41450"/>
    <cellStyle name="Berechnung 2 4 2 2 2 2 5" xfId="13216"/>
    <cellStyle name="Berechnung 2 4 2 2 2 2 5 2" xfId="43410"/>
    <cellStyle name="Berechnung 2 4 2 2 2 2 6" xfId="16907"/>
    <cellStyle name="Berechnung 2 4 2 2 2 2 6 2" xfId="47101"/>
    <cellStyle name="Berechnung 2 4 2 2 2 2 7" xfId="19774"/>
    <cellStyle name="Berechnung 2 4 2 2 2 2 7 2" xfId="49968"/>
    <cellStyle name="Berechnung 2 4 2 2 2 2 8" xfId="24181"/>
    <cellStyle name="Berechnung 2 4 2 2 2 2 8 2" xfId="54368"/>
    <cellStyle name="Berechnung 2 4 2 2 2 2 9" xfId="28327"/>
    <cellStyle name="Berechnung 2 4 2 2 2 2 9 2" xfId="58514"/>
    <cellStyle name="Berechnung 2 4 2 2 2 3" xfId="4680"/>
    <cellStyle name="Berechnung 2 4 2 2 2 3 10" xfId="34879"/>
    <cellStyle name="Berechnung 2 4 2 2 2 3 2" xfId="9424"/>
    <cellStyle name="Berechnung 2 4 2 2 2 3 2 2" xfId="39618"/>
    <cellStyle name="Berechnung 2 4 2 2 2 3 3" xfId="10430"/>
    <cellStyle name="Berechnung 2 4 2 2 2 3 3 2" xfId="40624"/>
    <cellStyle name="Berechnung 2 4 2 2 2 3 4" xfId="14293"/>
    <cellStyle name="Berechnung 2 4 2 2 2 3 4 2" xfId="44487"/>
    <cellStyle name="Berechnung 2 4 2 2 2 3 5" xfId="17747"/>
    <cellStyle name="Berechnung 2 4 2 2 2 3 5 2" xfId="47941"/>
    <cellStyle name="Berechnung 2 4 2 2 2 3 6" xfId="20611"/>
    <cellStyle name="Berechnung 2 4 2 2 2 3 6 2" xfId="50805"/>
    <cellStyle name="Berechnung 2 4 2 2 2 3 7" xfId="25023"/>
    <cellStyle name="Berechnung 2 4 2 2 2 3 7 2" xfId="55210"/>
    <cellStyle name="Berechnung 2 4 2 2 2 3 8" xfId="28460"/>
    <cellStyle name="Berechnung 2 4 2 2 2 3 8 2" xfId="58647"/>
    <cellStyle name="Berechnung 2 4 2 2 2 3 9" xfId="29940"/>
    <cellStyle name="Berechnung 2 4 2 2 2 3 9 2" xfId="60127"/>
    <cellStyle name="Berechnung 2 4 2 2 2 4" xfId="8054"/>
    <cellStyle name="Berechnung 2 4 2 2 2 4 2" xfId="38248"/>
    <cellStyle name="Berechnung 2 4 2 2 2 5" xfId="7964"/>
    <cellStyle name="Berechnung 2 4 2 2 2 5 2" xfId="38158"/>
    <cellStyle name="Berechnung 2 4 2 2 2 6" xfId="3037"/>
    <cellStyle name="Berechnung 2 4 2 2 2 6 2" xfId="33242"/>
    <cellStyle name="Berechnung 2 4 2 2 2 7" xfId="15811"/>
    <cellStyle name="Berechnung 2 4 2 2 2 7 2" xfId="46005"/>
    <cellStyle name="Berechnung 2 4 2 2 2 8" xfId="18692"/>
    <cellStyle name="Berechnung 2 4 2 2 2 8 2" xfId="48886"/>
    <cellStyle name="Berechnung 2 4 2 2 2 9" xfId="22927"/>
    <cellStyle name="Berechnung 2 4 2 2 2 9 2" xfId="53114"/>
    <cellStyle name="Berechnung 2 4 2 2 3" xfId="1874"/>
    <cellStyle name="Berechnung 2 4 2 2 3 10" xfId="27956"/>
    <cellStyle name="Berechnung 2 4 2 2 3 10 2" xfId="58143"/>
    <cellStyle name="Berechnung 2 4 2 2 3 11" xfId="28759"/>
    <cellStyle name="Berechnung 2 4 2 2 3 11 2" xfId="58946"/>
    <cellStyle name="Berechnung 2 4 2 2 3 12" xfId="31824"/>
    <cellStyle name="Berechnung 2 4 2 2 3 2" xfId="3831"/>
    <cellStyle name="Berechnung 2 4 2 2 3 2 10" xfId="30313"/>
    <cellStyle name="Berechnung 2 4 2 2 3 2 10 2" xfId="60500"/>
    <cellStyle name="Berechnung 2 4 2 2 3 2 11" xfId="34036"/>
    <cellStyle name="Berechnung 2 4 2 2 3 2 2" xfId="7195"/>
    <cellStyle name="Berechnung 2 4 2 2 3 2 2 2" xfId="37389"/>
    <cellStyle name="Berechnung 2 4 2 2 3 2 3" xfId="8740"/>
    <cellStyle name="Berechnung 2 4 2 2 3 2 3 2" xfId="38934"/>
    <cellStyle name="Berechnung 2 4 2 2 3 2 4" xfId="10923"/>
    <cellStyle name="Berechnung 2 4 2 2 3 2 4 2" xfId="41117"/>
    <cellStyle name="Berechnung 2 4 2 2 3 2 5" xfId="13010"/>
    <cellStyle name="Berechnung 2 4 2 2 3 2 5 2" xfId="43204"/>
    <cellStyle name="Berechnung 2 4 2 2 3 2 6" xfId="17066"/>
    <cellStyle name="Berechnung 2 4 2 2 3 2 6 2" xfId="47260"/>
    <cellStyle name="Berechnung 2 4 2 2 3 2 7" xfId="19933"/>
    <cellStyle name="Berechnung 2 4 2 2 3 2 7 2" xfId="50127"/>
    <cellStyle name="Berechnung 2 4 2 2 3 2 8" xfId="24340"/>
    <cellStyle name="Berechnung 2 4 2 2 3 2 8 2" xfId="54527"/>
    <cellStyle name="Berechnung 2 4 2 2 3 2 9" xfId="27732"/>
    <cellStyle name="Berechnung 2 4 2 2 3 2 9 2" xfId="57919"/>
    <cellStyle name="Berechnung 2 4 2 2 3 3" xfId="4839"/>
    <cellStyle name="Berechnung 2 4 2 2 3 3 10" xfId="35038"/>
    <cellStyle name="Berechnung 2 4 2 2 3 3 2" xfId="9583"/>
    <cellStyle name="Berechnung 2 4 2 2 3 3 2 2" xfId="39777"/>
    <cellStyle name="Berechnung 2 4 2 2 3 3 3" xfId="10910"/>
    <cellStyle name="Berechnung 2 4 2 2 3 3 3 2" xfId="41104"/>
    <cellStyle name="Berechnung 2 4 2 2 3 3 4" xfId="13581"/>
    <cellStyle name="Berechnung 2 4 2 2 3 3 4 2" xfId="43775"/>
    <cellStyle name="Berechnung 2 4 2 2 3 3 5" xfId="17906"/>
    <cellStyle name="Berechnung 2 4 2 2 3 3 5 2" xfId="48100"/>
    <cellStyle name="Berechnung 2 4 2 2 3 3 6" xfId="20770"/>
    <cellStyle name="Berechnung 2 4 2 2 3 3 6 2" xfId="50964"/>
    <cellStyle name="Berechnung 2 4 2 2 3 3 7" xfId="25182"/>
    <cellStyle name="Berechnung 2 4 2 2 3 3 7 2" xfId="55369"/>
    <cellStyle name="Berechnung 2 4 2 2 3 3 8" xfId="28619"/>
    <cellStyle name="Berechnung 2 4 2 2 3 3 8 2" xfId="58806"/>
    <cellStyle name="Berechnung 2 4 2 2 3 3 9" xfId="21857"/>
    <cellStyle name="Berechnung 2 4 2 2 3 3 9 2" xfId="52044"/>
    <cellStyle name="Berechnung 2 4 2 2 3 4" xfId="2625"/>
    <cellStyle name="Berechnung 2 4 2 2 3 4 2" xfId="32830"/>
    <cellStyle name="Berechnung 2 4 2 2 3 5" xfId="2063"/>
    <cellStyle name="Berechnung 2 4 2 2 3 5 2" xfId="32283"/>
    <cellStyle name="Berechnung 2 4 2 2 3 6" xfId="15038"/>
    <cellStyle name="Berechnung 2 4 2 2 3 6 2" xfId="45232"/>
    <cellStyle name="Berechnung 2 4 2 2 3 7" xfId="15970"/>
    <cellStyle name="Berechnung 2 4 2 2 3 7 2" xfId="46164"/>
    <cellStyle name="Berechnung 2 4 2 2 3 8" xfId="18851"/>
    <cellStyle name="Berechnung 2 4 2 2 3 8 2" xfId="49045"/>
    <cellStyle name="Berechnung 2 4 2 2 3 9" xfId="23086"/>
    <cellStyle name="Berechnung 2 4 2 2 3 9 2" xfId="53273"/>
    <cellStyle name="Berechnung 2 4 2 2 4" xfId="3206"/>
    <cellStyle name="Berechnung 2 4 2 2 4 10" xfId="28811"/>
    <cellStyle name="Berechnung 2 4 2 2 4 10 2" xfId="58998"/>
    <cellStyle name="Berechnung 2 4 2 2 4 11" xfId="33411"/>
    <cellStyle name="Berechnung 2 4 2 2 4 2" xfId="6581"/>
    <cellStyle name="Berechnung 2 4 2 2 4 2 2" xfId="36775"/>
    <cellStyle name="Berechnung 2 4 2 2 4 3" xfId="2987"/>
    <cellStyle name="Berechnung 2 4 2 2 4 3 2" xfId="33192"/>
    <cellStyle name="Berechnung 2 4 2 2 4 4" xfId="10239"/>
    <cellStyle name="Berechnung 2 4 2 2 4 4 2" xfId="40433"/>
    <cellStyle name="Berechnung 2 4 2 2 4 5" xfId="13473"/>
    <cellStyle name="Berechnung 2 4 2 2 4 5 2" xfId="43667"/>
    <cellStyle name="Berechnung 2 4 2 2 4 6" xfId="16456"/>
    <cellStyle name="Berechnung 2 4 2 2 4 6 2" xfId="46650"/>
    <cellStyle name="Berechnung 2 4 2 2 4 7" xfId="19323"/>
    <cellStyle name="Berechnung 2 4 2 2 4 7 2" xfId="49517"/>
    <cellStyle name="Berechnung 2 4 2 2 4 8" xfId="23726"/>
    <cellStyle name="Berechnung 2 4 2 2 4 8 2" xfId="53913"/>
    <cellStyle name="Berechnung 2 4 2 2 4 9" xfId="25657"/>
    <cellStyle name="Berechnung 2 4 2 2 4 9 2" xfId="55844"/>
    <cellStyle name="Berechnung 2 4 2 2 5" xfId="4214"/>
    <cellStyle name="Berechnung 2 4 2 2 5 10" xfId="30240"/>
    <cellStyle name="Berechnung 2 4 2 2 5 10 2" xfId="60427"/>
    <cellStyle name="Berechnung 2 4 2 2 5 11" xfId="34413"/>
    <cellStyle name="Berechnung 2 4 2 2 5 2" xfId="7428"/>
    <cellStyle name="Berechnung 2 4 2 2 5 2 2" xfId="37622"/>
    <cellStyle name="Berechnung 2 4 2 2 5 3" xfId="8973"/>
    <cellStyle name="Berechnung 2 4 2 2 5 3 2" xfId="39167"/>
    <cellStyle name="Berechnung 2 4 2 2 5 4" xfId="2451"/>
    <cellStyle name="Berechnung 2 4 2 2 5 4 2" xfId="32656"/>
    <cellStyle name="Berechnung 2 4 2 2 5 5" xfId="13117"/>
    <cellStyle name="Berechnung 2 4 2 2 5 5 2" xfId="43311"/>
    <cellStyle name="Berechnung 2 4 2 2 5 6" xfId="17296"/>
    <cellStyle name="Berechnung 2 4 2 2 5 6 2" xfId="47490"/>
    <cellStyle name="Berechnung 2 4 2 2 5 7" xfId="20160"/>
    <cellStyle name="Berechnung 2 4 2 2 5 7 2" xfId="50354"/>
    <cellStyle name="Berechnung 2 4 2 2 5 8" xfId="24572"/>
    <cellStyle name="Berechnung 2 4 2 2 5 8 2" xfId="54759"/>
    <cellStyle name="Berechnung 2 4 2 2 5 9" xfId="26686"/>
    <cellStyle name="Berechnung 2 4 2 2 5 9 2" xfId="56873"/>
    <cellStyle name="Berechnung 2 4 2 2 6" xfId="4099"/>
    <cellStyle name="Berechnung 2 4 2 2 6 2" xfId="34298"/>
    <cellStyle name="Berechnung 2 4 2 2 7" xfId="12424"/>
    <cellStyle name="Berechnung 2 4 2 2 7 2" xfId="42618"/>
    <cellStyle name="Berechnung 2 4 2 2 8" xfId="14800"/>
    <cellStyle name="Berechnung 2 4 2 2 8 2" xfId="44994"/>
    <cellStyle name="Berechnung 2 4 2 2 9" xfId="15356"/>
    <cellStyle name="Berechnung 2 4 2 2 9 2" xfId="45550"/>
    <cellStyle name="Berechnung 2 4 2 3" xfId="1616"/>
    <cellStyle name="Berechnung 2 4 2 3 10" xfId="27341"/>
    <cellStyle name="Berechnung 2 4 2 3 10 2" xfId="57528"/>
    <cellStyle name="Berechnung 2 4 2 3 11" xfId="30008"/>
    <cellStyle name="Berechnung 2 4 2 3 11 2" xfId="60195"/>
    <cellStyle name="Berechnung 2 4 2 3 12" xfId="31566"/>
    <cellStyle name="Berechnung 2 4 2 3 2" xfId="3573"/>
    <cellStyle name="Berechnung 2 4 2 3 2 10" xfId="26886"/>
    <cellStyle name="Berechnung 2 4 2 3 2 10 2" xfId="57073"/>
    <cellStyle name="Berechnung 2 4 2 3 2 11" xfId="33778"/>
    <cellStyle name="Berechnung 2 4 2 3 2 2" xfId="6937"/>
    <cellStyle name="Berechnung 2 4 2 3 2 2 2" xfId="37131"/>
    <cellStyle name="Berechnung 2 4 2 3 2 3" xfId="8482"/>
    <cellStyle name="Berechnung 2 4 2 3 2 3 2" xfId="38676"/>
    <cellStyle name="Berechnung 2 4 2 3 2 4" xfId="12331"/>
    <cellStyle name="Berechnung 2 4 2 3 2 4 2" xfId="42525"/>
    <cellStyle name="Berechnung 2 4 2 3 2 5" xfId="14327"/>
    <cellStyle name="Berechnung 2 4 2 3 2 5 2" xfId="44521"/>
    <cellStyle name="Berechnung 2 4 2 3 2 6" xfId="16808"/>
    <cellStyle name="Berechnung 2 4 2 3 2 6 2" xfId="47002"/>
    <cellStyle name="Berechnung 2 4 2 3 2 7" xfId="19675"/>
    <cellStyle name="Berechnung 2 4 2 3 2 7 2" xfId="49869"/>
    <cellStyle name="Berechnung 2 4 2 3 2 8" xfId="24082"/>
    <cellStyle name="Berechnung 2 4 2 3 2 8 2" xfId="54269"/>
    <cellStyle name="Berechnung 2 4 2 3 2 9" xfId="27431"/>
    <cellStyle name="Berechnung 2 4 2 3 2 9 2" xfId="57618"/>
    <cellStyle name="Berechnung 2 4 2 3 3" xfId="4581"/>
    <cellStyle name="Berechnung 2 4 2 3 3 10" xfId="34780"/>
    <cellStyle name="Berechnung 2 4 2 3 3 2" xfId="9325"/>
    <cellStyle name="Berechnung 2 4 2 3 3 2 2" xfId="39519"/>
    <cellStyle name="Berechnung 2 4 2 3 3 3" xfId="9906"/>
    <cellStyle name="Berechnung 2 4 2 3 3 3 2" xfId="40100"/>
    <cellStyle name="Berechnung 2 4 2 3 3 4" xfId="13111"/>
    <cellStyle name="Berechnung 2 4 2 3 3 4 2" xfId="43305"/>
    <cellStyle name="Berechnung 2 4 2 3 3 5" xfId="17648"/>
    <cellStyle name="Berechnung 2 4 2 3 3 5 2" xfId="47842"/>
    <cellStyle name="Berechnung 2 4 2 3 3 6" xfId="20512"/>
    <cellStyle name="Berechnung 2 4 2 3 3 6 2" xfId="50706"/>
    <cellStyle name="Berechnung 2 4 2 3 3 7" xfId="24924"/>
    <cellStyle name="Berechnung 2 4 2 3 3 7 2" xfId="55111"/>
    <cellStyle name="Berechnung 2 4 2 3 3 8" xfId="26991"/>
    <cellStyle name="Berechnung 2 4 2 3 3 8 2" xfId="57178"/>
    <cellStyle name="Berechnung 2 4 2 3 3 9" xfId="29833"/>
    <cellStyle name="Berechnung 2 4 2 3 3 9 2" xfId="60020"/>
    <cellStyle name="Berechnung 2 4 2 3 4" xfId="2638"/>
    <cellStyle name="Berechnung 2 4 2 3 4 2" xfId="32843"/>
    <cellStyle name="Berechnung 2 4 2 3 5" xfId="7850"/>
    <cellStyle name="Berechnung 2 4 2 3 5 2" xfId="38044"/>
    <cellStyle name="Berechnung 2 4 2 3 6" xfId="14138"/>
    <cellStyle name="Berechnung 2 4 2 3 6 2" xfId="44332"/>
    <cellStyle name="Berechnung 2 4 2 3 7" xfId="15712"/>
    <cellStyle name="Berechnung 2 4 2 3 7 2" xfId="45906"/>
    <cellStyle name="Berechnung 2 4 2 3 8" xfId="18593"/>
    <cellStyle name="Berechnung 2 4 2 3 8 2" xfId="48787"/>
    <cellStyle name="Berechnung 2 4 2 3 9" xfId="22828"/>
    <cellStyle name="Berechnung 2 4 2 3 9 2" xfId="53015"/>
    <cellStyle name="Berechnung 2 4 2 4" xfId="2568"/>
    <cellStyle name="Berechnung 2 4 2 4 10" xfId="29618"/>
    <cellStyle name="Berechnung 2 4 2 4 10 2" xfId="59805"/>
    <cellStyle name="Berechnung 2 4 2 4 11" xfId="32773"/>
    <cellStyle name="Berechnung 2 4 2 4 2" xfId="6213"/>
    <cellStyle name="Berechnung 2 4 2 4 2 2" xfId="36407"/>
    <cellStyle name="Berechnung 2 4 2 4 3" xfId="5299"/>
    <cellStyle name="Berechnung 2 4 2 4 3 2" xfId="35498"/>
    <cellStyle name="Berechnung 2 4 2 4 4" xfId="7989"/>
    <cellStyle name="Berechnung 2 4 2 4 4 2" xfId="38183"/>
    <cellStyle name="Berechnung 2 4 2 4 5" xfId="13236"/>
    <cellStyle name="Berechnung 2 4 2 4 5 2" xfId="43430"/>
    <cellStyle name="Berechnung 2 4 2 4 6" xfId="16203"/>
    <cellStyle name="Berechnung 2 4 2 4 6 2" xfId="46397"/>
    <cellStyle name="Berechnung 2 4 2 4 7" xfId="19072"/>
    <cellStyle name="Berechnung 2 4 2 4 7 2" xfId="49266"/>
    <cellStyle name="Berechnung 2 4 2 4 8" xfId="23355"/>
    <cellStyle name="Berechnung 2 4 2 4 8 2" xfId="53542"/>
    <cellStyle name="Berechnung 2 4 2 4 9" xfId="26203"/>
    <cellStyle name="Berechnung 2 4 2 4 9 2" xfId="56390"/>
    <cellStyle name="Berechnung 2 4 2 5" xfId="3177"/>
    <cellStyle name="Berechnung 2 4 2 5 10" xfId="30771"/>
    <cellStyle name="Berechnung 2 4 2 5 10 2" xfId="60958"/>
    <cellStyle name="Berechnung 2 4 2 5 11" xfId="33382"/>
    <cellStyle name="Berechnung 2 4 2 5 2" xfId="6553"/>
    <cellStyle name="Berechnung 2 4 2 5 2 2" xfId="36747"/>
    <cellStyle name="Berechnung 2 4 2 5 3" xfId="5195"/>
    <cellStyle name="Berechnung 2 4 2 5 3 2" xfId="35394"/>
    <cellStyle name="Berechnung 2 4 2 5 4" xfId="5612"/>
    <cellStyle name="Berechnung 2 4 2 5 4 2" xfId="35808"/>
    <cellStyle name="Berechnung 2 4 2 5 5" xfId="14461"/>
    <cellStyle name="Berechnung 2 4 2 5 5 2" xfId="44655"/>
    <cellStyle name="Berechnung 2 4 2 5 6" xfId="16428"/>
    <cellStyle name="Berechnung 2 4 2 5 6 2" xfId="46622"/>
    <cellStyle name="Berechnung 2 4 2 5 7" xfId="19295"/>
    <cellStyle name="Berechnung 2 4 2 5 7 2" xfId="49489"/>
    <cellStyle name="Berechnung 2 4 2 5 8" xfId="23698"/>
    <cellStyle name="Berechnung 2 4 2 5 8 2" xfId="53885"/>
    <cellStyle name="Berechnung 2 4 2 5 9" xfId="26202"/>
    <cellStyle name="Berechnung 2 4 2 5 9 2" xfId="56389"/>
    <cellStyle name="Berechnung 2 4 2 6" xfId="2356"/>
    <cellStyle name="Berechnung 2 4 2 6 2" xfId="32561"/>
    <cellStyle name="Berechnung 2 4 2 7" xfId="5227"/>
    <cellStyle name="Berechnung 2 4 2 7 2" xfId="35426"/>
    <cellStyle name="Berechnung 2 4 2 8" xfId="13077"/>
    <cellStyle name="Berechnung 2 4 2 8 2" xfId="43271"/>
    <cellStyle name="Berechnung 2 4 2 9" xfId="13875"/>
    <cellStyle name="Berechnung 2 4 2 9 2" xfId="44069"/>
    <cellStyle name="Berechnung 2 4 3" xfId="1245"/>
    <cellStyle name="Berechnung 2 4 3 10" xfId="18240"/>
    <cellStyle name="Berechnung 2 4 3 10 2" xfId="48434"/>
    <cellStyle name="Berechnung 2 4 3 11" xfId="22458"/>
    <cellStyle name="Berechnung 2 4 3 11 2" xfId="52645"/>
    <cellStyle name="Berechnung 2 4 3 12" xfId="26124"/>
    <cellStyle name="Berechnung 2 4 3 12 2" xfId="56311"/>
    <cellStyle name="Berechnung 2 4 3 13" xfId="29508"/>
    <cellStyle name="Berechnung 2 4 3 13 2" xfId="59695"/>
    <cellStyle name="Berechnung 2 4 3 14" xfId="31213"/>
    <cellStyle name="Berechnung 2 4 3 2" xfId="1714"/>
    <cellStyle name="Berechnung 2 4 3 2 10" xfId="21414"/>
    <cellStyle name="Berechnung 2 4 3 2 10 2" xfId="51601"/>
    <cellStyle name="Berechnung 2 4 3 2 11" xfId="30414"/>
    <cellStyle name="Berechnung 2 4 3 2 11 2" xfId="60601"/>
    <cellStyle name="Berechnung 2 4 3 2 12" xfId="31664"/>
    <cellStyle name="Berechnung 2 4 3 2 2" xfId="3671"/>
    <cellStyle name="Berechnung 2 4 3 2 2 10" xfId="22395"/>
    <cellStyle name="Berechnung 2 4 3 2 2 10 2" xfId="52582"/>
    <cellStyle name="Berechnung 2 4 3 2 2 11" xfId="33876"/>
    <cellStyle name="Berechnung 2 4 3 2 2 2" xfId="7035"/>
    <cellStyle name="Berechnung 2 4 3 2 2 2 2" xfId="37229"/>
    <cellStyle name="Berechnung 2 4 3 2 2 3" xfId="8580"/>
    <cellStyle name="Berechnung 2 4 3 2 2 3 2" xfId="38774"/>
    <cellStyle name="Berechnung 2 4 3 2 2 4" xfId="12326"/>
    <cellStyle name="Berechnung 2 4 3 2 2 4 2" xfId="42520"/>
    <cellStyle name="Berechnung 2 4 3 2 2 5" xfId="13720"/>
    <cellStyle name="Berechnung 2 4 3 2 2 5 2" xfId="43914"/>
    <cellStyle name="Berechnung 2 4 3 2 2 6" xfId="16906"/>
    <cellStyle name="Berechnung 2 4 3 2 2 6 2" xfId="47100"/>
    <cellStyle name="Berechnung 2 4 3 2 2 7" xfId="19773"/>
    <cellStyle name="Berechnung 2 4 3 2 2 7 2" xfId="49967"/>
    <cellStyle name="Berechnung 2 4 3 2 2 8" xfId="24180"/>
    <cellStyle name="Berechnung 2 4 3 2 2 8 2" xfId="54367"/>
    <cellStyle name="Berechnung 2 4 3 2 2 9" xfId="22399"/>
    <cellStyle name="Berechnung 2 4 3 2 2 9 2" xfId="52586"/>
    <cellStyle name="Berechnung 2 4 3 2 3" xfId="4679"/>
    <cellStyle name="Berechnung 2 4 3 2 3 10" xfId="34878"/>
    <cellStyle name="Berechnung 2 4 3 2 3 2" xfId="9423"/>
    <cellStyle name="Berechnung 2 4 3 2 3 2 2" xfId="39617"/>
    <cellStyle name="Berechnung 2 4 3 2 3 3" xfId="5104"/>
    <cellStyle name="Berechnung 2 4 3 2 3 3 2" xfId="35303"/>
    <cellStyle name="Berechnung 2 4 3 2 3 4" xfId="11358"/>
    <cellStyle name="Berechnung 2 4 3 2 3 4 2" xfId="41552"/>
    <cellStyle name="Berechnung 2 4 3 2 3 5" xfId="17746"/>
    <cellStyle name="Berechnung 2 4 3 2 3 5 2" xfId="47940"/>
    <cellStyle name="Berechnung 2 4 3 2 3 6" xfId="20610"/>
    <cellStyle name="Berechnung 2 4 3 2 3 6 2" xfId="50804"/>
    <cellStyle name="Berechnung 2 4 3 2 3 7" xfId="25022"/>
    <cellStyle name="Berechnung 2 4 3 2 3 7 2" xfId="55209"/>
    <cellStyle name="Berechnung 2 4 3 2 3 8" xfId="28459"/>
    <cellStyle name="Berechnung 2 4 3 2 3 8 2" xfId="58646"/>
    <cellStyle name="Berechnung 2 4 3 2 3 9" xfId="30393"/>
    <cellStyle name="Berechnung 2 4 3 2 3 9 2" xfId="60580"/>
    <cellStyle name="Berechnung 2 4 3 2 4" xfId="5676"/>
    <cellStyle name="Berechnung 2 4 3 2 4 2" xfId="35872"/>
    <cellStyle name="Berechnung 2 4 3 2 5" xfId="5147"/>
    <cellStyle name="Berechnung 2 4 3 2 5 2" xfId="35346"/>
    <cellStyle name="Berechnung 2 4 3 2 6" xfId="15190"/>
    <cellStyle name="Berechnung 2 4 3 2 6 2" xfId="45384"/>
    <cellStyle name="Berechnung 2 4 3 2 7" xfId="15810"/>
    <cellStyle name="Berechnung 2 4 3 2 7 2" xfId="46004"/>
    <cellStyle name="Berechnung 2 4 3 2 8" xfId="18691"/>
    <cellStyle name="Berechnung 2 4 3 2 8 2" xfId="48885"/>
    <cellStyle name="Berechnung 2 4 3 2 9" xfId="22926"/>
    <cellStyle name="Berechnung 2 4 3 2 9 2" xfId="53113"/>
    <cellStyle name="Berechnung 2 4 3 3" xfId="1873"/>
    <cellStyle name="Berechnung 2 4 3 3 10" xfId="25862"/>
    <cellStyle name="Berechnung 2 4 3 3 10 2" xfId="56049"/>
    <cellStyle name="Berechnung 2 4 3 3 11" xfId="30209"/>
    <cellStyle name="Berechnung 2 4 3 3 11 2" xfId="60396"/>
    <cellStyle name="Berechnung 2 4 3 3 12" xfId="31823"/>
    <cellStyle name="Berechnung 2 4 3 3 2" xfId="3830"/>
    <cellStyle name="Berechnung 2 4 3 3 2 10" xfId="27000"/>
    <cellStyle name="Berechnung 2 4 3 3 2 10 2" xfId="57187"/>
    <cellStyle name="Berechnung 2 4 3 3 2 11" xfId="34035"/>
    <cellStyle name="Berechnung 2 4 3 3 2 2" xfId="7194"/>
    <cellStyle name="Berechnung 2 4 3 3 2 2 2" xfId="37388"/>
    <cellStyle name="Berechnung 2 4 3 3 2 3" xfId="8739"/>
    <cellStyle name="Berechnung 2 4 3 3 2 3 2" xfId="38933"/>
    <cellStyle name="Berechnung 2 4 3 3 2 4" xfId="10442"/>
    <cellStyle name="Berechnung 2 4 3 3 2 4 2" xfId="40636"/>
    <cellStyle name="Berechnung 2 4 3 3 2 5" xfId="13858"/>
    <cellStyle name="Berechnung 2 4 3 3 2 5 2" xfId="44052"/>
    <cellStyle name="Berechnung 2 4 3 3 2 6" xfId="17065"/>
    <cellStyle name="Berechnung 2 4 3 3 2 6 2" xfId="47259"/>
    <cellStyle name="Berechnung 2 4 3 3 2 7" xfId="19932"/>
    <cellStyle name="Berechnung 2 4 3 3 2 7 2" xfId="50126"/>
    <cellStyle name="Berechnung 2 4 3 3 2 8" xfId="24339"/>
    <cellStyle name="Berechnung 2 4 3 3 2 8 2" xfId="54526"/>
    <cellStyle name="Berechnung 2 4 3 3 2 9" xfId="25765"/>
    <cellStyle name="Berechnung 2 4 3 3 2 9 2" xfId="55952"/>
    <cellStyle name="Berechnung 2 4 3 3 3" xfId="4838"/>
    <cellStyle name="Berechnung 2 4 3 3 3 10" xfId="35037"/>
    <cellStyle name="Berechnung 2 4 3 3 3 2" xfId="9582"/>
    <cellStyle name="Berechnung 2 4 3 3 3 2 2" xfId="39776"/>
    <cellStyle name="Berechnung 2 4 3 3 3 3" xfId="2270"/>
    <cellStyle name="Berechnung 2 4 3 3 3 3 2" xfId="32478"/>
    <cellStyle name="Berechnung 2 4 3 3 3 4" xfId="10104"/>
    <cellStyle name="Berechnung 2 4 3 3 3 4 2" xfId="40298"/>
    <cellStyle name="Berechnung 2 4 3 3 3 5" xfId="17905"/>
    <cellStyle name="Berechnung 2 4 3 3 3 5 2" xfId="48099"/>
    <cellStyle name="Berechnung 2 4 3 3 3 6" xfId="20769"/>
    <cellStyle name="Berechnung 2 4 3 3 3 6 2" xfId="50963"/>
    <cellStyle name="Berechnung 2 4 3 3 3 7" xfId="25181"/>
    <cellStyle name="Berechnung 2 4 3 3 3 7 2" xfId="55368"/>
    <cellStyle name="Berechnung 2 4 3 3 3 8" xfId="28618"/>
    <cellStyle name="Berechnung 2 4 3 3 3 8 2" xfId="58805"/>
    <cellStyle name="Berechnung 2 4 3 3 3 9" xfId="26820"/>
    <cellStyle name="Berechnung 2 4 3 3 3 9 2" xfId="57007"/>
    <cellStyle name="Berechnung 2 4 3 3 4" xfId="4157"/>
    <cellStyle name="Berechnung 2 4 3 3 4 2" xfId="34356"/>
    <cellStyle name="Berechnung 2 4 3 3 5" xfId="10184"/>
    <cellStyle name="Berechnung 2 4 3 3 5 2" xfId="40378"/>
    <cellStyle name="Berechnung 2 4 3 3 6" xfId="10061"/>
    <cellStyle name="Berechnung 2 4 3 3 6 2" xfId="40255"/>
    <cellStyle name="Berechnung 2 4 3 3 7" xfId="15969"/>
    <cellStyle name="Berechnung 2 4 3 3 7 2" xfId="46163"/>
    <cellStyle name="Berechnung 2 4 3 3 8" xfId="18850"/>
    <cellStyle name="Berechnung 2 4 3 3 8 2" xfId="49044"/>
    <cellStyle name="Berechnung 2 4 3 3 9" xfId="23085"/>
    <cellStyle name="Berechnung 2 4 3 3 9 2" xfId="53272"/>
    <cellStyle name="Berechnung 2 4 3 4" xfId="3205"/>
    <cellStyle name="Berechnung 2 4 3 4 10" xfId="28769"/>
    <cellStyle name="Berechnung 2 4 3 4 10 2" xfId="58956"/>
    <cellStyle name="Berechnung 2 4 3 4 11" xfId="33410"/>
    <cellStyle name="Berechnung 2 4 3 4 2" xfId="6580"/>
    <cellStyle name="Berechnung 2 4 3 4 2 2" xfId="36774"/>
    <cellStyle name="Berechnung 2 4 3 4 3" xfId="2988"/>
    <cellStyle name="Berechnung 2 4 3 4 3 2" xfId="33193"/>
    <cellStyle name="Berechnung 2 4 3 4 4" xfId="6334"/>
    <cellStyle name="Berechnung 2 4 3 4 4 2" xfId="36528"/>
    <cellStyle name="Berechnung 2 4 3 4 5" xfId="13803"/>
    <cellStyle name="Berechnung 2 4 3 4 5 2" xfId="43997"/>
    <cellStyle name="Berechnung 2 4 3 4 6" xfId="16455"/>
    <cellStyle name="Berechnung 2 4 3 4 6 2" xfId="46649"/>
    <cellStyle name="Berechnung 2 4 3 4 7" xfId="19322"/>
    <cellStyle name="Berechnung 2 4 3 4 7 2" xfId="49516"/>
    <cellStyle name="Berechnung 2 4 3 4 8" xfId="23725"/>
    <cellStyle name="Berechnung 2 4 3 4 8 2" xfId="53912"/>
    <cellStyle name="Berechnung 2 4 3 4 9" xfId="25876"/>
    <cellStyle name="Berechnung 2 4 3 4 9 2" xfId="56063"/>
    <cellStyle name="Berechnung 2 4 3 5" xfId="4213"/>
    <cellStyle name="Berechnung 2 4 3 5 10" xfId="25323"/>
    <cellStyle name="Berechnung 2 4 3 5 10 2" xfId="55510"/>
    <cellStyle name="Berechnung 2 4 3 5 11" xfId="34412"/>
    <cellStyle name="Berechnung 2 4 3 5 2" xfId="7427"/>
    <cellStyle name="Berechnung 2 4 3 5 2 2" xfId="37621"/>
    <cellStyle name="Berechnung 2 4 3 5 3" xfId="8972"/>
    <cellStyle name="Berechnung 2 4 3 5 3 2" xfId="39166"/>
    <cellStyle name="Berechnung 2 4 3 5 4" xfId="12065"/>
    <cellStyle name="Berechnung 2 4 3 5 4 2" xfId="42259"/>
    <cellStyle name="Berechnung 2 4 3 5 5" xfId="12685"/>
    <cellStyle name="Berechnung 2 4 3 5 5 2" xfId="42879"/>
    <cellStyle name="Berechnung 2 4 3 5 6" xfId="17295"/>
    <cellStyle name="Berechnung 2 4 3 5 6 2" xfId="47489"/>
    <cellStyle name="Berechnung 2 4 3 5 7" xfId="20159"/>
    <cellStyle name="Berechnung 2 4 3 5 7 2" xfId="50353"/>
    <cellStyle name="Berechnung 2 4 3 5 8" xfId="24571"/>
    <cellStyle name="Berechnung 2 4 3 5 8 2" xfId="54758"/>
    <cellStyle name="Berechnung 2 4 3 5 9" xfId="27699"/>
    <cellStyle name="Berechnung 2 4 3 5 9 2" xfId="57886"/>
    <cellStyle name="Berechnung 2 4 3 6" xfId="4100"/>
    <cellStyle name="Berechnung 2 4 3 6 2" xfId="34299"/>
    <cellStyle name="Berechnung 2 4 3 7" xfId="6393"/>
    <cellStyle name="Berechnung 2 4 3 7 2" xfId="36587"/>
    <cellStyle name="Berechnung 2 4 3 8" xfId="13243"/>
    <cellStyle name="Berechnung 2 4 3 8 2" xfId="43437"/>
    <cellStyle name="Berechnung 2 4 3 9" xfId="15355"/>
    <cellStyle name="Berechnung 2 4 3 9 2" xfId="45549"/>
    <cellStyle name="Berechnung 2 4 4" xfId="1617"/>
    <cellStyle name="Berechnung 2 4 4 10" xfId="27842"/>
    <cellStyle name="Berechnung 2 4 4 10 2" xfId="58029"/>
    <cellStyle name="Berechnung 2 4 4 11" xfId="27375"/>
    <cellStyle name="Berechnung 2 4 4 11 2" xfId="57562"/>
    <cellStyle name="Berechnung 2 4 4 12" xfId="31567"/>
    <cellStyle name="Berechnung 2 4 4 2" xfId="3574"/>
    <cellStyle name="Berechnung 2 4 4 2 10" xfId="28947"/>
    <cellStyle name="Berechnung 2 4 4 2 10 2" xfId="59134"/>
    <cellStyle name="Berechnung 2 4 4 2 11" xfId="33779"/>
    <cellStyle name="Berechnung 2 4 4 2 2" xfId="6938"/>
    <cellStyle name="Berechnung 2 4 4 2 2 2" xfId="37132"/>
    <cellStyle name="Berechnung 2 4 4 2 3" xfId="8483"/>
    <cellStyle name="Berechnung 2 4 4 2 3 2" xfId="38677"/>
    <cellStyle name="Berechnung 2 4 4 2 4" xfId="11479"/>
    <cellStyle name="Berechnung 2 4 4 2 4 2" xfId="41673"/>
    <cellStyle name="Berechnung 2 4 4 2 5" xfId="14785"/>
    <cellStyle name="Berechnung 2 4 4 2 5 2" xfId="44979"/>
    <cellStyle name="Berechnung 2 4 4 2 6" xfId="16809"/>
    <cellStyle name="Berechnung 2 4 4 2 6 2" xfId="47003"/>
    <cellStyle name="Berechnung 2 4 4 2 7" xfId="19676"/>
    <cellStyle name="Berechnung 2 4 4 2 7 2" xfId="49870"/>
    <cellStyle name="Berechnung 2 4 4 2 8" xfId="24083"/>
    <cellStyle name="Berechnung 2 4 4 2 8 2" xfId="54270"/>
    <cellStyle name="Berechnung 2 4 4 2 9" xfId="22298"/>
    <cellStyle name="Berechnung 2 4 4 2 9 2" xfId="52485"/>
    <cellStyle name="Berechnung 2 4 4 3" xfId="4582"/>
    <cellStyle name="Berechnung 2 4 4 3 10" xfId="34781"/>
    <cellStyle name="Berechnung 2 4 4 3 2" xfId="9326"/>
    <cellStyle name="Berechnung 2 4 4 3 2 2" xfId="39520"/>
    <cellStyle name="Berechnung 2 4 4 3 3" xfId="3074"/>
    <cellStyle name="Berechnung 2 4 4 3 3 2" xfId="33279"/>
    <cellStyle name="Berechnung 2 4 4 3 4" xfId="14767"/>
    <cellStyle name="Berechnung 2 4 4 3 4 2" xfId="44961"/>
    <cellStyle name="Berechnung 2 4 4 3 5" xfId="17649"/>
    <cellStyle name="Berechnung 2 4 4 3 5 2" xfId="47843"/>
    <cellStyle name="Berechnung 2 4 4 3 6" xfId="20513"/>
    <cellStyle name="Berechnung 2 4 4 3 6 2" xfId="50707"/>
    <cellStyle name="Berechnung 2 4 4 3 7" xfId="24925"/>
    <cellStyle name="Berechnung 2 4 4 3 7 2" xfId="55112"/>
    <cellStyle name="Berechnung 2 4 4 3 8" xfId="25648"/>
    <cellStyle name="Berechnung 2 4 4 3 8 2" xfId="55835"/>
    <cellStyle name="Berechnung 2 4 4 3 9" xfId="30243"/>
    <cellStyle name="Berechnung 2 4 4 3 9 2" xfId="60430"/>
    <cellStyle name="Berechnung 2 4 4 4" xfId="4342"/>
    <cellStyle name="Berechnung 2 4 4 4 2" xfId="34541"/>
    <cellStyle name="Berechnung 2 4 4 5" xfId="2787"/>
    <cellStyle name="Berechnung 2 4 4 5 2" xfId="32992"/>
    <cellStyle name="Berechnung 2 4 4 6" xfId="14227"/>
    <cellStyle name="Berechnung 2 4 4 6 2" xfId="44421"/>
    <cellStyle name="Berechnung 2 4 4 7" xfId="15713"/>
    <cellStyle name="Berechnung 2 4 4 7 2" xfId="45907"/>
    <cellStyle name="Berechnung 2 4 4 8" xfId="18594"/>
    <cellStyle name="Berechnung 2 4 4 8 2" xfId="48788"/>
    <cellStyle name="Berechnung 2 4 4 9" xfId="22829"/>
    <cellStyle name="Berechnung 2 4 4 9 2" xfId="53016"/>
    <cellStyle name="Berechnung 2 4 5" xfId="2567"/>
    <cellStyle name="Berechnung 2 4 5 10" xfId="30823"/>
    <cellStyle name="Berechnung 2 4 5 10 2" xfId="61010"/>
    <cellStyle name="Berechnung 2 4 5 11" xfId="32772"/>
    <cellStyle name="Berechnung 2 4 5 2" xfId="6212"/>
    <cellStyle name="Berechnung 2 4 5 2 2" xfId="36406"/>
    <cellStyle name="Berechnung 2 4 5 3" xfId="5275"/>
    <cellStyle name="Berechnung 2 4 5 3 2" xfId="35474"/>
    <cellStyle name="Berechnung 2 4 5 4" xfId="9993"/>
    <cellStyle name="Berechnung 2 4 5 4 2" xfId="40187"/>
    <cellStyle name="Berechnung 2 4 5 5" xfId="14186"/>
    <cellStyle name="Berechnung 2 4 5 5 2" xfId="44380"/>
    <cellStyle name="Berechnung 2 4 5 6" xfId="16202"/>
    <cellStyle name="Berechnung 2 4 5 6 2" xfId="46396"/>
    <cellStyle name="Berechnung 2 4 5 7" xfId="19071"/>
    <cellStyle name="Berechnung 2 4 5 7 2" xfId="49265"/>
    <cellStyle name="Berechnung 2 4 5 8" xfId="23354"/>
    <cellStyle name="Berechnung 2 4 5 8 2" xfId="53541"/>
    <cellStyle name="Berechnung 2 4 5 9" xfId="28369"/>
    <cellStyle name="Berechnung 2 4 5 9 2" xfId="58556"/>
    <cellStyle name="Berechnung 2 4 6" xfId="3176"/>
    <cellStyle name="Berechnung 2 4 6 10" xfId="26226"/>
    <cellStyle name="Berechnung 2 4 6 10 2" xfId="56413"/>
    <cellStyle name="Berechnung 2 4 6 11" xfId="33381"/>
    <cellStyle name="Berechnung 2 4 6 2" xfId="6552"/>
    <cellStyle name="Berechnung 2 4 6 2 2" xfId="36746"/>
    <cellStyle name="Berechnung 2 4 6 3" xfId="3004"/>
    <cellStyle name="Berechnung 2 4 6 3 2" xfId="33209"/>
    <cellStyle name="Berechnung 2 4 6 4" xfId="9924"/>
    <cellStyle name="Berechnung 2 4 6 4 2" xfId="40118"/>
    <cellStyle name="Berechnung 2 4 6 5" xfId="15223"/>
    <cellStyle name="Berechnung 2 4 6 5 2" xfId="45417"/>
    <cellStyle name="Berechnung 2 4 6 6" xfId="16427"/>
    <cellStyle name="Berechnung 2 4 6 6 2" xfId="46621"/>
    <cellStyle name="Berechnung 2 4 6 7" xfId="19294"/>
    <cellStyle name="Berechnung 2 4 6 7 2" xfId="49488"/>
    <cellStyle name="Berechnung 2 4 6 8" xfId="23697"/>
    <cellStyle name="Berechnung 2 4 6 8 2" xfId="53884"/>
    <cellStyle name="Berechnung 2 4 6 9" xfId="28357"/>
    <cellStyle name="Berechnung 2 4 6 9 2" xfId="58544"/>
    <cellStyle name="Berechnung 2 4 7" xfId="2357"/>
    <cellStyle name="Berechnung 2 4 7 2" xfId="32562"/>
    <cellStyle name="Berechnung 2 4 8" xfId="5636"/>
    <cellStyle name="Berechnung 2 4 8 2" xfId="35832"/>
    <cellStyle name="Berechnung 2 4 9" xfId="13277"/>
    <cellStyle name="Berechnung 2 4 9 2" xfId="43471"/>
    <cellStyle name="Berechnung 2 5" xfId="563"/>
    <cellStyle name="Berechnung 2 5 10" xfId="15437"/>
    <cellStyle name="Berechnung 2 5 10 2" xfId="45631"/>
    <cellStyle name="Berechnung 2 5 11" xfId="21805"/>
    <cellStyle name="Berechnung 2 5 11 2" xfId="51992"/>
    <cellStyle name="Berechnung 2 5 12" xfId="21555"/>
    <cellStyle name="Berechnung 2 5 12 2" xfId="51742"/>
    <cellStyle name="Berechnung 2 5 13" xfId="29228"/>
    <cellStyle name="Berechnung 2 5 13 2" xfId="59415"/>
    <cellStyle name="Berechnung 2 5 14" xfId="31002"/>
    <cellStyle name="Berechnung 2 5 2" xfId="1247"/>
    <cellStyle name="Berechnung 2 5 2 10" xfId="18242"/>
    <cellStyle name="Berechnung 2 5 2 10 2" xfId="48436"/>
    <cellStyle name="Berechnung 2 5 2 11" xfId="22460"/>
    <cellStyle name="Berechnung 2 5 2 11 2" xfId="52647"/>
    <cellStyle name="Berechnung 2 5 2 12" xfId="26438"/>
    <cellStyle name="Berechnung 2 5 2 12 2" xfId="56625"/>
    <cellStyle name="Berechnung 2 5 2 13" xfId="30533"/>
    <cellStyle name="Berechnung 2 5 2 13 2" xfId="60720"/>
    <cellStyle name="Berechnung 2 5 2 14" xfId="31215"/>
    <cellStyle name="Berechnung 2 5 2 2" xfId="1716"/>
    <cellStyle name="Berechnung 2 5 2 2 10" xfId="25930"/>
    <cellStyle name="Berechnung 2 5 2 2 10 2" xfId="56117"/>
    <cellStyle name="Berechnung 2 5 2 2 11" xfId="30578"/>
    <cellStyle name="Berechnung 2 5 2 2 11 2" xfId="60765"/>
    <cellStyle name="Berechnung 2 5 2 2 12" xfId="31666"/>
    <cellStyle name="Berechnung 2 5 2 2 2" xfId="3673"/>
    <cellStyle name="Berechnung 2 5 2 2 2 10" xfId="25376"/>
    <cellStyle name="Berechnung 2 5 2 2 2 10 2" xfId="55563"/>
    <cellStyle name="Berechnung 2 5 2 2 2 11" xfId="33878"/>
    <cellStyle name="Berechnung 2 5 2 2 2 2" xfId="7037"/>
    <cellStyle name="Berechnung 2 5 2 2 2 2 2" xfId="37231"/>
    <cellStyle name="Berechnung 2 5 2 2 2 3" xfId="8582"/>
    <cellStyle name="Berechnung 2 5 2 2 2 3 2" xfId="38776"/>
    <cellStyle name="Berechnung 2 5 2 2 2 4" xfId="11629"/>
    <cellStyle name="Berechnung 2 5 2 2 2 4 2" xfId="41823"/>
    <cellStyle name="Berechnung 2 5 2 2 2 5" xfId="13849"/>
    <cellStyle name="Berechnung 2 5 2 2 2 5 2" xfId="44043"/>
    <cellStyle name="Berechnung 2 5 2 2 2 6" xfId="16908"/>
    <cellStyle name="Berechnung 2 5 2 2 2 6 2" xfId="47102"/>
    <cellStyle name="Berechnung 2 5 2 2 2 7" xfId="19775"/>
    <cellStyle name="Berechnung 2 5 2 2 2 7 2" xfId="49969"/>
    <cellStyle name="Berechnung 2 5 2 2 2 8" xfId="24182"/>
    <cellStyle name="Berechnung 2 5 2 2 2 8 2" xfId="54369"/>
    <cellStyle name="Berechnung 2 5 2 2 2 9" xfId="28128"/>
    <cellStyle name="Berechnung 2 5 2 2 2 9 2" xfId="58315"/>
    <cellStyle name="Berechnung 2 5 2 2 3" xfId="4681"/>
    <cellStyle name="Berechnung 2 5 2 2 3 10" xfId="34880"/>
    <cellStyle name="Berechnung 2 5 2 2 3 2" xfId="9425"/>
    <cellStyle name="Berechnung 2 5 2 2 3 2 2" xfId="39619"/>
    <cellStyle name="Berechnung 2 5 2 2 3 3" xfId="11878"/>
    <cellStyle name="Berechnung 2 5 2 2 3 3 2" xfId="42072"/>
    <cellStyle name="Berechnung 2 5 2 2 3 4" xfId="15177"/>
    <cellStyle name="Berechnung 2 5 2 2 3 4 2" xfId="45371"/>
    <cellStyle name="Berechnung 2 5 2 2 3 5" xfId="17748"/>
    <cellStyle name="Berechnung 2 5 2 2 3 5 2" xfId="47942"/>
    <cellStyle name="Berechnung 2 5 2 2 3 6" xfId="20612"/>
    <cellStyle name="Berechnung 2 5 2 2 3 6 2" xfId="50806"/>
    <cellStyle name="Berechnung 2 5 2 2 3 7" xfId="25024"/>
    <cellStyle name="Berechnung 2 5 2 2 3 7 2" xfId="55211"/>
    <cellStyle name="Berechnung 2 5 2 2 3 8" xfId="28461"/>
    <cellStyle name="Berechnung 2 5 2 2 3 8 2" xfId="58648"/>
    <cellStyle name="Berechnung 2 5 2 2 3 9" xfId="21710"/>
    <cellStyle name="Berechnung 2 5 2 2 3 9 2" xfId="51897"/>
    <cellStyle name="Berechnung 2 5 2 2 4" xfId="5964"/>
    <cellStyle name="Berechnung 2 5 2 2 4 2" xfId="36160"/>
    <cellStyle name="Berechnung 2 5 2 2 5" xfId="10106"/>
    <cellStyle name="Berechnung 2 5 2 2 5 2" xfId="40300"/>
    <cellStyle name="Berechnung 2 5 2 2 6" xfId="15088"/>
    <cellStyle name="Berechnung 2 5 2 2 6 2" xfId="45282"/>
    <cellStyle name="Berechnung 2 5 2 2 7" xfId="15812"/>
    <cellStyle name="Berechnung 2 5 2 2 7 2" xfId="46006"/>
    <cellStyle name="Berechnung 2 5 2 2 8" xfId="18693"/>
    <cellStyle name="Berechnung 2 5 2 2 8 2" xfId="48887"/>
    <cellStyle name="Berechnung 2 5 2 2 9" xfId="22928"/>
    <cellStyle name="Berechnung 2 5 2 2 9 2" xfId="53115"/>
    <cellStyle name="Berechnung 2 5 2 3" xfId="1875"/>
    <cellStyle name="Berechnung 2 5 2 3 10" xfId="28388"/>
    <cellStyle name="Berechnung 2 5 2 3 10 2" xfId="58575"/>
    <cellStyle name="Berechnung 2 5 2 3 11" xfId="26727"/>
    <cellStyle name="Berechnung 2 5 2 3 11 2" xfId="56914"/>
    <cellStyle name="Berechnung 2 5 2 3 12" xfId="31825"/>
    <cellStyle name="Berechnung 2 5 2 3 2" xfId="3832"/>
    <cellStyle name="Berechnung 2 5 2 3 2 10" xfId="27936"/>
    <cellStyle name="Berechnung 2 5 2 3 2 10 2" xfId="58123"/>
    <cellStyle name="Berechnung 2 5 2 3 2 11" xfId="34037"/>
    <cellStyle name="Berechnung 2 5 2 3 2 2" xfId="7196"/>
    <cellStyle name="Berechnung 2 5 2 3 2 2 2" xfId="37390"/>
    <cellStyle name="Berechnung 2 5 2 3 2 3" xfId="8741"/>
    <cellStyle name="Berechnung 2 5 2 3 2 3 2" xfId="38935"/>
    <cellStyle name="Berechnung 2 5 2 3 2 4" xfId="10448"/>
    <cellStyle name="Berechnung 2 5 2 3 2 4 2" xfId="40642"/>
    <cellStyle name="Berechnung 2 5 2 3 2 5" xfId="10839"/>
    <cellStyle name="Berechnung 2 5 2 3 2 5 2" xfId="41033"/>
    <cellStyle name="Berechnung 2 5 2 3 2 6" xfId="17067"/>
    <cellStyle name="Berechnung 2 5 2 3 2 6 2" xfId="47261"/>
    <cellStyle name="Berechnung 2 5 2 3 2 7" xfId="19934"/>
    <cellStyle name="Berechnung 2 5 2 3 2 7 2" xfId="50128"/>
    <cellStyle name="Berechnung 2 5 2 3 2 8" xfId="24341"/>
    <cellStyle name="Berechnung 2 5 2 3 2 8 2" xfId="54528"/>
    <cellStyle name="Berechnung 2 5 2 3 2 9" xfId="26690"/>
    <cellStyle name="Berechnung 2 5 2 3 2 9 2" xfId="56877"/>
    <cellStyle name="Berechnung 2 5 2 3 3" xfId="4840"/>
    <cellStyle name="Berechnung 2 5 2 3 3 10" xfId="35039"/>
    <cellStyle name="Berechnung 2 5 2 3 3 2" xfId="9584"/>
    <cellStyle name="Berechnung 2 5 2 3 3 2 2" xfId="39778"/>
    <cellStyle name="Berechnung 2 5 2 3 3 3" xfId="5100"/>
    <cellStyle name="Berechnung 2 5 2 3 3 3 2" xfId="35299"/>
    <cellStyle name="Berechnung 2 5 2 3 3 4" xfId="11798"/>
    <cellStyle name="Berechnung 2 5 2 3 3 4 2" xfId="41992"/>
    <cellStyle name="Berechnung 2 5 2 3 3 5" xfId="17907"/>
    <cellStyle name="Berechnung 2 5 2 3 3 5 2" xfId="48101"/>
    <cellStyle name="Berechnung 2 5 2 3 3 6" xfId="20771"/>
    <cellStyle name="Berechnung 2 5 2 3 3 6 2" xfId="50965"/>
    <cellStyle name="Berechnung 2 5 2 3 3 7" xfId="25183"/>
    <cellStyle name="Berechnung 2 5 2 3 3 7 2" xfId="55370"/>
    <cellStyle name="Berechnung 2 5 2 3 3 8" xfId="28620"/>
    <cellStyle name="Berechnung 2 5 2 3 3 8 2" xfId="58807"/>
    <cellStyle name="Berechnung 2 5 2 3 3 9" xfId="27751"/>
    <cellStyle name="Berechnung 2 5 2 3 3 9 2" xfId="57938"/>
    <cellStyle name="Berechnung 2 5 2 3 4" xfId="7786"/>
    <cellStyle name="Berechnung 2 5 2 3 4 2" xfId="37980"/>
    <cellStyle name="Berechnung 2 5 2 3 5" xfId="11555"/>
    <cellStyle name="Berechnung 2 5 2 3 5 2" xfId="41749"/>
    <cellStyle name="Berechnung 2 5 2 3 6" xfId="14206"/>
    <cellStyle name="Berechnung 2 5 2 3 6 2" xfId="44400"/>
    <cellStyle name="Berechnung 2 5 2 3 7" xfId="15971"/>
    <cellStyle name="Berechnung 2 5 2 3 7 2" xfId="46165"/>
    <cellStyle name="Berechnung 2 5 2 3 8" xfId="18852"/>
    <cellStyle name="Berechnung 2 5 2 3 8 2" xfId="49046"/>
    <cellStyle name="Berechnung 2 5 2 3 9" xfId="23087"/>
    <cellStyle name="Berechnung 2 5 2 3 9 2" xfId="53274"/>
    <cellStyle name="Berechnung 2 5 2 4" xfId="3207"/>
    <cellStyle name="Berechnung 2 5 2 4 10" xfId="28904"/>
    <cellStyle name="Berechnung 2 5 2 4 10 2" xfId="59091"/>
    <cellStyle name="Berechnung 2 5 2 4 11" xfId="33412"/>
    <cellStyle name="Berechnung 2 5 2 4 2" xfId="6582"/>
    <cellStyle name="Berechnung 2 5 2 4 2 2" xfId="36776"/>
    <cellStyle name="Berechnung 2 5 2 4 3" xfId="6084"/>
    <cellStyle name="Berechnung 2 5 2 4 3 2" xfId="36280"/>
    <cellStyle name="Berechnung 2 5 2 4 4" xfId="9966"/>
    <cellStyle name="Berechnung 2 5 2 4 4 2" xfId="40160"/>
    <cellStyle name="Berechnung 2 5 2 4 5" xfId="13798"/>
    <cellStyle name="Berechnung 2 5 2 4 5 2" xfId="43992"/>
    <cellStyle name="Berechnung 2 5 2 4 6" xfId="16457"/>
    <cellStyle name="Berechnung 2 5 2 4 6 2" xfId="46651"/>
    <cellStyle name="Berechnung 2 5 2 4 7" xfId="19324"/>
    <cellStyle name="Berechnung 2 5 2 4 7 2" xfId="49518"/>
    <cellStyle name="Berechnung 2 5 2 4 8" xfId="23727"/>
    <cellStyle name="Berechnung 2 5 2 4 8 2" xfId="53914"/>
    <cellStyle name="Berechnung 2 5 2 4 9" xfId="28355"/>
    <cellStyle name="Berechnung 2 5 2 4 9 2" xfId="58542"/>
    <cellStyle name="Berechnung 2 5 2 5" xfId="4215"/>
    <cellStyle name="Berechnung 2 5 2 5 10" xfId="30783"/>
    <cellStyle name="Berechnung 2 5 2 5 10 2" xfId="60970"/>
    <cellStyle name="Berechnung 2 5 2 5 11" xfId="34414"/>
    <cellStyle name="Berechnung 2 5 2 5 2" xfId="7429"/>
    <cellStyle name="Berechnung 2 5 2 5 2 2" xfId="37623"/>
    <cellStyle name="Berechnung 2 5 2 5 3" xfId="8974"/>
    <cellStyle name="Berechnung 2 5 2 5 3 2" xfId="39168"/>
    <cellStyle name="Berechnung 2 5 2 5 4" xfId="10290"/>
    <cellStyle name="Berechnung 2 5 2 5 4 2" xfId="40484"/>
    <cellStyle name="Berechnung 2 5 2 5 5" xfId="13194"/>
    <cellStyle name="Berechnung 2 5 2 5 5 2" xfId="43388"/>
    <cellStyle name="Berechnung 2 5 2 5 6" xfId="17297"/>
    <cellStyle name="Berechnung 2 5 2 5 6 2" xfId="47491"/>
    <cellStyle name="Berechnung 2 5 2 5 7" xfId="20161"/>
    <cellStyle name="Berechnung 2 5 2 5 7 2" xfId="50355"/>
    <cellStyle name="Berechnung 2 5 2 5 8" xfId="24573"/>
    <cellStyle name="Berechnung 2 5 2 5 8 2" xfId="54760"/>
    <cellStyle name="Berechnung 2 5 2 5 9" xfId="25833"/>
    <cellStyle name="Berechnung 2 5 2 5 9 2" xfId="56020"/>
    <cellStyle name="Berechnung 2 5 2 6" xfId="7719"/>
    <cellStyle name="Berechnung 2 5 2 6 2" xfId="37913"/>
    <cellStyle name="Berechnung 2 5 2 7" xfId="12109"/>
    <cellStyle name="Berechnung 2 5 2 7 2" xfId="42303"/>
    <cellStyle name="Berechnung 2 5 2 8" xfId="10234"/>
    <cellStyle name="Berechnung 2 5 2 8 2" xfId="40428"/>
    <cellStyle name="Berechnung 2 5 2 9" xfId="15357"/>
    <cellStyle name="Berechnung 2 5 2 9 2" xfId="45551"/>
    <cellStyle name="Berechnung 2 5 3" xfId="1848"/>
    <cellStyle name="Berechnung 2 5 3 10" xfId="22587"/>
    <cellStyle name="Berechnung 2 5 3 10 2" xfId="52774"/>
    <cellStyle name="Berechnung 2 5 3 11" xfId="28255"/>
    <cellStyle name="Berechnung 2 5 3 11 2" xfId="58442"/>
    <cellStyle name="Berechnung 2 5 3 12" xfId="31798"/>
    <cellStyle name="Berechnung 2 5 3 2" xfId="3805"/>
    <cellStyle name="Berechnung 2 5 3 2 10" xfId="28111"/>
    <cellStyle name="Berechnung 2 5 3 2 10 2" xfId="58298"/>
    <cellStyle name="Berechnung 2 5 3 2 11" xfId="34010"/>
    <cellStyle name="Berechnung 2 5 3 2 2" xfId="7169"/>
    <cellStyle name="Berechnung 2 5 3 2 2 2" xfId="37363"/>
    <cellStyle name="Berechnung 2 5 3 2 3" xfId="8714"/>
    <cellStyle name="Berechnung 2 5 3 2 3 2" xfId="38908"/>
    <cellStyle name="Berechnung 2 5 3 2 4" xfId="11251"/>
    <cellStyle name="Berechnung 2 5 3 2 4 2" xfId="41445"/>
    <cellStyle name="Berechnung 2 5 3 2 5" xfId="13445"/>
    <cellStyle name="Berechnung 2 5 3 2 5 2" xfId="43639"/>
    <cellStyle name="Berechnung 2 5 3 2 6" xfId="17040"/>
    <cellStyle name="Berechnung 2 5 3 2 6 2" xfId="47234"/>
    <cellStyle name="Berechnung 2 5 3 2 7" xfId="19907"/>
    <cellStyle name="Berechnung 2 5 3 2 7 2" xfId="50101"/>
    <cellStyle name="Berechnung 2 5 3 2 8" xfId="24314"/>
    <cellStyle name="Berechnung 2 5 3 2 8 2" xfId="54501"/>
    <cellStyle name="Berechnung 2 5 3 2 9" xfId="28057"/>
    <cellStyle name="Berechnung 2 5 3 2 9 2" xfId="58244"/>
    <cellStyle name="Berechnung 2 5 3 3" xfId="4813"/>
    <cellStyle name="Berechnung 2 5 3 3 10" xfId="35012"/>
    <cellStyle name="Berechnung 2 5 3 3 2" xfId="9557"/>
    <cellStyle name="Berechnung 2 5 3 3 2 2" xfId="39751"/>
    <cellStyle name="Berechnung 2 5 3 3 3" xfId="5724"/>
    <cellStyle name="Berechnung 2 5 3 3 3 2" xfId="35920"/>
    <cellStyle name="Berechnung 2 5 3 3 4" xfId="15188"/>
    <cellStyle name="Berechnung 2 5 3 3 4 2" xfId="45382"/>
    <cellStyle name="Berechnung 2 5 3 3 5" xfId="17880"/>
    <cellStyle name="Berechnung 2 5 3 3 5 2" xfId="48074"/>
    <cellStyle name="Berechnung 2 5 3 3 6" xfId="20744"/>
    <cellStyle name="Berechnung 2 5 3 3 6 2" xfId="50938"/>
    <cellStyle name="Berechnung 2 5 3 3 7" xfId="25156"/>
    <cellStyle name="Berechnung 2 5 3 3 7 2" xfId="55343"/>
    <cellStyle name="Berechnung 2 5 3 3 8" xfId="28593"/>
    <cellStyle name="Berechnung 2 5 3 3 8 2" xfId="58780"/>
    <cellStyle name="Berechnung 2 5 3 3 9" xfId="29309"/>
    <cellStyle name="Berechnung 2 5 3 3 9 2" xfId="59496"/>
    <cellStyle name="Berechnung 2 5 3 4" xfId="5330"/>
    <cellStyle name="Berechnung 2 5 3 4 2" xfId="35529"/>
    <cellStyle name="Berechnung 2 5 3 5" xfId="11834"/>
    <cellStyle name="Berechnung 2 5 3 5 2" xfId="42028"/>
    <cellStyle name="Berechnung 2 5 3 6" xfId="15105"/>
    <cellStyle name="Berechnung 2 5 3 6 2" xfId="45299"/>
    <cellStyle name="Berechnung 2 5 3 7" xfId="15944"/>
    <cellStyle name="Berechnung 2 5 3 7 2" xfId="46138"/>
    <cellStyle name="Berechnung 2 5 3 8" xfId="18825"/>
    <cellStyle name="Berechnung 2 5 3 8 2" xfId="49019"/>
    <cellStyle name="Berechnung 2 5 3 9" xfId="23060"/>
    <cellStyle name="Berechnung 2 5 3 9 2" xfId="53247"/>
    <cellStyle name="Berechnung 2 5 4" xfId="2569"/>
    <cellStyle name="Berechnung 2 5 4 10" xfId="30294"/>
    <cellStyle name="Berechnung 2 5 4 10 2" xfId="60481"/>
    <cellStyle name="Berechnung 2 5 4 11" xfId="32774"/>
    <cellStyle name="Berechnung 2 5 4 2" xfId="6214"/>
    <cellStyle name="Berechnung 2 5 4 2 2" xfId="36408"/>
    <cellStyle name="Berechnung 2 5 4 3" xfId="2530"/>
    <cellStyle name="Berechnung 2 5 4 3 2" xfId="32735"/>
    <cellStyle name="Berechnung 2 5 4 4" xfId="11331"/>
    <cellStyle name="Berechnung 2 5 4 4 2" xfId="41525"/>
    <cellStyle name="Berechnung 2 5 4 5" xfId="14699"/>
    <cellStyle name="Berechnung 2 5 4 5 2" xfId="44893"/>
    <cellStyle name="Berechnung 2 5 4 6" xfId="16204"/>
    <cellStyle name="Berechnung 2 5 4 6 2" xfId="46398"/>
    <cellStyle name="Berechnung 2 5 4 7" xfId="19073"/>
    <cellStyle name="Berechnung 2 5 4 7 2" xfId="49267"/>
    <cellStyle name="Berechnung 2 5 4 8" xfId="23356"/>
    <cellStyle name="Berechnung 2 5 4 8 2" xfId="53543"/>
    <cellStyle name="Berechnung 2 5 4 9" xfId="26127"/>
    <cellStyle name="Berechnung 2 5 4 9 2" xfId="56314"/>
    <cellStyle name="Berechnung 2 5 5" xfId="2485"/>
    <cellStyle name="Berechnung 2 5 5 10" xfId="30863"/>
    <cellStyle name="Berechnung 2 5 5 10 2" xfId="61050"/>
    <cellStyle name="Berechnung 2 5 5 11" xfId="32690"/>
    <cellStyle name="Berechnung 2 5 5 2" xfId="6168"/>
    <cellStyle name="Berechnung 2 5 5 2 2" xfId="36362"/>
    <cellStyle name="Berechnung 2 5 5 3" xfId="2111"/>
    <cellStyle name="Berechnung 2 5 5 3 2" xfId="32324"/>
    <cellStyle name="Berechnung 2 5 5 4" xfId="2367"/>
    <cellStyle name="Berechnung 2 5 5 4 2" xfId="32572"/>
    <cellStyle name="Berechnung 2 5 5 5" xfId="13258"/>
    <cellStyle name="Berechnung 2 5 5 5 2" xfId="43452"/>
    <cellStyle name="Berechnung 2 5 5 6" xfId="16158"/>
    <cellStyle name="Berechnung 2 5 5 6 2" xfId="46352"/>
    <cellStyle name="Berechnung 2 5 5 7" xfId="19027"/>
    <cellStyle name="Berechnung 2 5 5 7 2" xfId="49221"/>
    <cellStyle name="Berechnung 2 5 5 8" xfId="23310"/>
    <cellStyle name="Berechnung 2 5 5 8 2" xfId="53497"/>
    <cellStyle name="Berechnung 2 5 5 9" xfId="25388"/>
    <cellStyle name="Berechnung 2 5 5 9 2" xfId="55575"/>
    <cellStyle name="Berechnung 2 5 6" xfId="6094"/>
    <cellStyle name="Berechnung 2 5 6 2" xfId="36290"/>
    <cellStyle name="Berechnung 2 5 7" xfId="10555"/>
    <cellStyle name="Berechnung 2 5 7 2" xfId="40749"/>
    <cellStyle name="Berechnung 2 5 8" xfId="14444"/>
    <cellStyle name="Berechnung 2 5 8 2" xfId="44638"/>
    <cellStyle name="Berechnung 2 5 9" xfId="13061"/>
    <cellStyle name="Berechnung 2 5 9 2" xfId="43255"/>
    <cellStyle name="Berechnung 2 6" xfId="1240"/>
    <cellStyle name="Berechnung 2 6 10" xfId="18235"/>
    <cellStyle name="Berechnung 2 6 10 2" xfId="48429"/>
    <cellStyle name="Berechnung 2 6 11" xfId="22453"/>
    <cellStyle name="Berechnung 2 6 11 2" xfId="52640"/>
    <cellStyle name="Berechnung 2 6 12" xfId="26395"/>
    <cellStyle name="Berechnung 2 6 12 2" xfId="56582"/>
    <cellStyle name="Berechnung 2 6 13" xfId="26667"/>
    <cellStyle name="Berechnung 2 6 13 2" xfId="56854"/>
    <cellStyle name="Berechnung 2 6 14" xfId="31208"/>
    <cellStyle name="Berechnung 2 6 2" xfId="1709"/>
    <cellStyle name="Berechnung 2 6 2 10" xfId="25865"/>
    <cellStyle name="Berechnung 2 6 2 10 2" xfId="56052"/>
    <cellStyle name="Berechnung 2 6 2 11" xfId="29395"/>
    <cellStyle name="Berechnung 2 6 2 11 2" xfId="59582"/>
    <cellStyle name="Berechnung 2 6 2 12" xfId="31659"/>
    <cellStyle name="Berechnung 2 6 2 2" xfId="3666"/>
    <cellStyle name="Berechnung 2 6 2 2 10" xfId="30105"/>
    <cellStyle name="Berechnung 2 6 2 2 10 2" xfId="60292"/>
    <cellStyle name="Berechnung 2 6 2 2 11" xfId="33871"/>
    <cellStyle name="Berechnung 2 6 2 2 2" xfId="7030"/>
    <cellStyle name="Berechnung 2 6 2 2 2 2" xfId="37224"/>
    <cellStyle name="Berechnung 2 6 2 2 3" xfId="8575"/>
    <cellStyle name="Berechnung 2 6 2 2 3 2" xfId="38769"/>
    <cellStyle name="Berechnung 2 6 2 2 4" xfId="10735"/>
    <cellStyle name="Berechnung 2 6 2 2 4 2" xfId="40929"/>
    <cellStyle name="Berechnung 2 6 2 2 5" xfId="11470"/>
    <cellStyle name="Berechnung 2 6 2 2 5 2" xfId="41664"/>
    <cellStyle name="Berechnung 2 6 2 2 6" xfId="16901"/>
    <cellStyle name="Berechnung 2 6 2 2 6 2" xfId="47095"/>
    <cellStyle name="Berechnung 2 6 2 2 7" xfId="19768"/>
    <cellStyle name="Berechnung 2 6 2 2 7 2" xfId="49962"/>
    <cellStyle name="Berechnung 2 6 2 2 8" xfId="24175"/>
    <cellStyle name="Berechnung 2 6 2 2 8 2" xfId="54362"/>
    <cellStyle name="Berechnung 2 6 2 2 9" xfId="25671"/>
    <cellStyle name="Berechnung 2 6 2 2 9 2" xfId="55858"/>
    <cellStyle name="Berechnung 2 6 2 3" xfId="4674"/>
    <cellStyle name="Berechnung 2 6 2 3 10" xfId="34873"/>
    <cellStyle name="Berechnung 2 6 2 3 2" xfId="9418"/>
    <cellStyle name="Berechnung 2 6 2 3 2 2" xfId="39612"/>
    <cellStyle name="Berechnung 2 6 2 3 3" xfId="8145"/>
    <cellStyle name="Berechnung 2 6 2 3 3 2" xfId="38339"/>
    <cellStyle name="Berechnung 2 6 2 3 4" xfId="9874"/>
    <cellStyle name="Berechnung 2 6 2 3 4 2" xfId="40068"/>
    <cellStyle name="Berechnung 2 6 2 3 5" xfId="17741"/>
    <cellStyle name="Berechnung 2 6 2 3 5 2" xfId="47935"/>
    <cellStyle name="Berechnung 2 6 2 3 6" xfId="20605"/>
    <cellStyle name="Berechnung 2 6 2 3 6 2" xfId="50799"/>
    <cellStyle name="Berechnung 2 6 2 3 7" xfId="25017"/>
    <cellStyle name="Berechnung 2 6 2 3 7 2" xfId="55204"/>
    <cellStyle name="Berechnung 2 6 2 3 8" xfId="25459"/>
    <cellStyle name="Berechnung 2 6 2 3 8 2" xfId="55646"/>
    <cellStyle name="Berechnung 2 6 2 3 9" xfId="26180"/>
    <cellStyle name="Berechnung 2 6 2 3 9 2" xfId="56367"/>
    <cellStyle name="Berechnung 2 6 2 4" xfId="5812"/>
    <cellStyle name="Berechnung 2 6 2 4 2" xfId="36008"/>
    <cellStyle name="Berechnung 2 6 2 5" xfId="7568"/>
    <cellStyle name="Berechnung 2 6 2 5 2" xfId="37762"/>
    <cellStyle name="Berechnung 2 6 2 6" xfId="12276"/>
    <cellStyle name="Berechnung 2 6 2 6 2" xfId="42470"/>
    <cellStyle name="Berechnung 2 6 2 7" xfId="15805"/>
    <cellStyle name="Berechnung 2 6 2 7 2" xfId="45999"/>
    <cellStyle name="Berechnung 2 6 2 8" xfId="18686"/>
    <cellStyle name="Berechnung 2 6 2 8 2" xfId="48880"/>
    <cellStyle name="Berechnung 2 6 2 9" xfId="22921"/>
    <cellStyle name="Berechnung 2 6 2 9 2" xfId="53108"/>
    <cellStyle name="Berechnung 2 6 3" xfId="1868"/>
    <cellStyle name="Berechnung 2 6 3 10" xfId="21677"/>
    <cellStyle name="Berechnung 2 6 3 10 2" xfId="51864"/>
    <cellStyle name="Berechnung 2 6 3 11" xfId="21638"/>
    <cellStyle name="Berechnung 2 6 3 11 2" xfId="51825"/>
    <cellStyle name="Berechnung 2 6 3 12" xfId="31818"/>
    <cellStyle name="Berechnung 2 6 3 2" xfId="3825"/>
    <cellStyle name="Berechnung 2 6 3 2 10" xfId="22377"/>
    <cellStyle name="Berechnung 2 6 3 2 10 2" xfId="52564"/>
    <cellStyle name="Berechnung 2 6 3 2 11" xfId="34030"/>
    <cellStyle name="Berechnung 2 6 3 2 2" xfId="7189"/>
    <cellStyle name="Berechnung 2 6 3 2 2 2" xfId="37383"/>
    <cellStyle name="Berechnung 2 6 3 2 3" xfId="8734"/>
    <cellStyle name="Berechnung 2 6 3 2 3 2" xfId="38928"/>
    <cellStyle name="Berechnung 2 6 3 2 4" xfId="5209"/>
    <cellStyle name="Berechnung 2 6 3 2 4 2" xfId="35408"/>
    <cellStyle name="Berechnung 2 6 3 2 5" xfId="12867"/>
    <cellStyle name="Berechnung 2 6 3 2 5 2" xfId="43061"/>
    <cellStyle name="Berechnung 2 6 3 2 6" xfId="17060"/>
    <cellStyle name="Berechnung 2 6 3 2 6 2" xfId="47254"/>
    <cellStyle name="Berechnung 2 6 3 2 7" xfId="19927"/>
    <cellStyle name="Berechnung 2 6 3 2 7 2" xfId="50121"/>
    <cellStyle name="Berechnung 2 6 3 2 8" xfId="24334"/>
    <cellStyle name="Berechnung 2 6 3 2 8 2" xfId="54521"/>
    <cellStyle name="Berechnung 2 6 3 2 9" xfId="26859"/>
    <cellStyle name="Berechnung 2 6 3 2 9 2" xfId="57046"/>
    <cellStyle name="Berechnung 2 6 3 3" xfId="4833"/>
    <cellStyle name="Berechnung 2 6 3 3 10" xfId="35032"/>
    <cellStyle name="Berechnung 2 6 3 3 2" xfId="9577"/>
    <cellStyle name="Berechnung 2 6 3 3 2 2" xfId="39771"/>
    <cellStyle name="Berechnung 2 6 3 3 3" xfId="12356"/>
    <cellStyle name="Berechnung 2 6 3 3 3 2" xfId="42550"/>
    <cellStyle name="Berechnung 2 6 3 3 4" xfId="13958"/>
    <cellStyle name="Berechnung 2 6 3 3 4 2" xfId="44152"/>
    <cellStyle name="Berechnung 2 6 3 3 5" xfId="17900"/>
    <cellStyle name="Berechnung 2 6 3 3 5 2" xfId="48094"/>
    <cellStyle name="Berechnung 2 6 3 3 6" xfId="20764"/>
    <cellStyle name="Berechnung 2 6 3 3 6 2" xfId="50958"/>
    <cellStyle name="Berechnung 2 6 3 3 7" xfId="25176"/>
    <cellStyle name="Berechnung 2 6 3 3 7 2" xfId="55363"/>
    <cellStyle name="Berechnung 2 6 3 3 8" xfId="28613"/>
    <cellStyle name="Berechnung 2 6 3 3 8 2" xfId="58800"/>
    <cellStyle name="Berechnung 2 6 3 3 9" xfId="29637"/>
    <cellStyle name="Berechnung 2 6 3 3 9 2" xfId="59824"/>
    <cellStyle name="Berechnung 2 6 3 4" xfId="5948"/>
    <cellStyle name="Berechnung 2 6 3 4 2" xfId="36144"/>
    <cellStyle name="Berechnung 2 6 3 5" xfId="10243"/>
    <cellStyle name="Berechnung 2 6 3 5 2" xfId="40437"/>
    <cellStyle name="Berechnung 2 6 3 6" xfId="13206"/>
    <cellStyle name="Berechnung 2 6 3 6 2" xfId="43400"/>
    <cellStyle name="Berechnung 2 6 3 7" xfId="15964"/>
    <cellStyle name="Berechnung 2 6 3 7 2" xfId="46158"/>
    <cellStyle name="Berechnung 2 6 3 8" xfId="18845"/>
    <cellStyle name="Berechnung 2 6 3 8 2" xfId="49039"/>
    <cellStyle name="Berechnung 2 6 3 9" xfId="23080"/>
    <cellStyle name="Berechnung 2 6 3 9 2" xfId="53267"/>
    <cellStyle name="Berechnung 2 6 4" xfId="3200"/>
    <cellStyle name="Berechnung 2 6 4 10" xfId="27817"/>
    <cellStyle name="Berechnung 2 6 4 10 2" xfId="58004"/>
    <cellStyle name="Berechnung 2 6 4 11" xfId="33405"/>
    <cellStyle name="Berechnung 2 6 4 2" xfId="6575"/>
    <cellStyle name="Berechnung 2 6 4 2 2" xfId="36769"/>
    <cellStyle name="Berechnung 2 6 4 3" xfId="2047"/>
    <cellStyle name="Berechnung 2 6 4 3 2" xfId="32267"/>
    <cellStyle name="Berechnung 2 6 4 4" xfId="11947"/>
    <cellStyle name="Berechnung 2 6 4 4 2" xfId="42141"/>
    <cellStyle name="Berechnung 2 6 4 5" xfId="13245"/>
    <cellStyle name="Berechnung 2 6 4 5 2" xfId="43439"/>
    <cellStyle name="Berechnung 2 6 4 6" xfId="16450"/>
    <cellStyle name="Berechnung 2 6 4 6 2" xfId="46644"/>
    <cellStyle name="Berechnung 2 6 4 7" xfId="19317"/>
    <cellStyle name="Berechnung 2 6 4 7 2" xfId="49511"/>
    <cellStyle name="Berechnung 2 6 4 8" xfId="23720"/>
    <cellStyle name="Berechnung 2 6 4 8 2" xfId="53907"/>
    <cellStyle name="Berechnung 2 6 4 9" xfId="26494"/>
    <cellStyle name="Berechnung 2 6 4 9 2" xfId="56681"/>
    <cellStyle name="Berechnung 2 6 5" xfId="4208"/>
    <cellStyle name="Berechnung 2 6 5 10" xfId="25684"/>
    <cellStyle name="Berechnung 2 6 5 10 2" xfId="55871"/>
    <cellStyle name="Berechnung 2 6 5 11" xfId="34407"/>
    <cellStyle name="Berechnung 2 6 5 2" xfId="7422"/>
    <cellStyle name="Berechnung 2 6 5 2 2" xfId="37616"/>
    <cellStyle name="Berechnung 2 6 5 3" xfId="8967"/>
    <cellStyle name="Berechnung 2 6 5 3 2" xfId="39161"/>
    <cellStyle name="Berechnung 2 6 5 4" xfId="11024"/>
    <cellStyle name="Berechnung 2 6 5 4 2" xfId="41218"/>
    <cellStyle name="Berechnung 2 6 5 5" xfId="13312"/>
    <cellStyle name="Berechnung 2 6 5 5 2" xfId="43506"/>
    <cellStyle name="Berechnung 2 6 5 6" xfId="17290"/>
    <cellStyle name="Berechnung 2 6 5 6 2" xfId="47484"/>
    <cellStyle name="Berechnung 2 6 5 7" xfId="20154"/>
    <cellStyle name="Berechnung 2 6 5 7 2" xfId="50348"/>
    <cellStyle name="Berechnung 2 6 5 8" xfId="24566"/>
    <cellStyle name="Berechnung 2 6 5 8 2" xfId="54753"/>
    <cellStyle name="Berechnung 2 6 5 9" xfId="27756"/>
    <cellStyle name="Berechnung 2 6 5 9 2" xfId="57943"/>
    <cellStyle name="Berechnung 2 6 6" xfId="8106"/>
    <cellStyle name="Berechnung 2 6 6 2" xfId="38300"/>
    <cellStyle name="Berechnung 2 6 7" xfId="12494"/>
    <cellStyle name="Berechnung 2 6 7 2" xfId="42688"/>
    <cellStyle name="Berechnung 2 6 8" xfId="14742"/>
    <cellStyle name="Berechnung 2 6 8 2" xfId="44936"/>
    <cellStyle name="Berechnung 2 6 9" xfId="15350"/>
    <cellStyle name="Berechnung 2 6 9 2" xfId="45544"/>
    <cellStyle name="Berechnung 2 7" xfId="1622"/>
    <cellStyle name="Berechnung 2 7 10" xfId="26854"/>
    <cellStyle name="Berechnung 2 7 10 2" xfId="57041"/>
    <cellStyle name="Berechnung 2 7 11" xfId="21854"/>
    <cellStyle name="Berechnung 2 7 11 2" xfId="52041"/>
    <cellStyle name="Berechnung 2 7 12" xfId="31572"/>
    <cellStyle name="Berechnung 2 7 2" xfId="3579"/>
    <cellStyle name="Berechnung 2 7 2 10" xfId="29594"/>
    <cellStyle name="Berechnung 2 7 2 10 2" xfId="59781"/>
    <cellStyle name="Berechnung 2 7 2 11" xfId="33784"/>
    <cellStyle name="Berechnung 2 7 2 2" xfId="6943"/>
    <cellStyle name="Berechnung 2 7 2 2 2" xfId="37137"/>
    <cellStyle name="Berechnung 2 7 2 3" xfId="8488"/>
    <cellStyle name="Berechnung 2 7 2 3 2" xfId="38682"/>
    <cellStyle name="Berechnung 2 7 2 4" xfId="10638"/>
    <cellStyle name="Berechnung 2 7 2 4 2" xfId="40832"/>
    <cellStyle name="Berechnung 2 7 2 5" xfId="13929"/>
    <cellStyle name="Berechnung 2 7 2 5 2" xfId="44123"/>
    <cellStyle name="Berechnung 2 7 2 6" xfId="16814"/>
    <cellStyle name="Berechnung 2 7 2 6 2" xfId="47008"/>
    <cellStyle name="Berechnung 2 7 2 7" xfId="19681"/>
    <cellStyle name="Berechnung 2 7 2 7 2" xfId="49875"/>
    <cellStyle name="Berechnung 2 7 2 8" xfId="24088"/>
    <cellStyle name="Berechnung 2 7 2 8 2" xfId="54275"/>
    <cellStyle name="Berechnung 2 7 2 9" xfId="26144"/>
    <cellStyle name="Berechnung 2 7 2 9 2" xfId="56331"/>
    <cellStyle name="Berechnung 2 7 3" xfId="4587"/>
    <cellStyle name="Berechnung 2 7 3 10" xfId="34786"/>
    <cellStyle name="Berechnung 2 7 3 2" xfId="9331"/>
    <cellStyle name="Berechnung 2 7 3 2 2" xfId="39525"/>
    <cellStyle name="Berechnung 2 7 3 3" xfId="3081"/>
    <cellStyle name="Berechnung 2 7 3 3 2" xfId="33286"/>
    <cellStyle name="Berechnung 2 7 3 4" xfId="15233"/>
    <cellStyle name="Berechnung 2 7 3 4 2" xfId="45427"/>
    <cellStyle name="Berechnung 2 7 3 5" xfId="17654"/>
    <cellStyle name="Berechnung 2 7 3 5 2" xfId="47848"/>
    <cellStyle name="Berechnung 2 7 3 6" xfId="20518"/>
    <cellStyle name="Berechnung 2 7 3 6 2" xfId="50712"/>
    <cellStyle name="Berechnung 2 7 3 7" xfId="24930"/>
    <cellStyle name="Berechnung 2 7 3 7 2" xfId="55117"/>
    <cellStyle name="Berechnung 2 7 3 8" xfId="21855"/>
    <cellStyle name="Berechnung 2 7 3 8 2" xfId="52042"/>
    <cellStyle name="Berechnung 2 7 3 9" xfId="28110"/>
    <cellStyle name="Berechnung 2 7 3 9 2" xfId="58297"/>
    <cellStyle name="Berechnung 2 7 4" xfId="7903"/>
    <cellStyle name="Berechnung 2 7 4 2" xfId="38097"/>
    <cellStyle name="Berechnung 2 7 5" xfId="11573"/>
    <cellStyle name="Berechnung 2 7 5 2" xfId="41767"/>
    <cellStyle name="Berechnung 2 7 6" xfId="14332"/>
    <cellStyle name="Berechnung 2 7 6 2" xfId="44526"/>
    <cellStyle name="Berechnung 2 7 7" xfId="15718"/>
    <cellStyle name="Berechnung 2 7 7 2" xfId="45912"/>
    <cellStyle name="Berechnung 2 7 8" xfId="18599"/>
    <cellStyle name="Berechnung 2 7 8 2" xfId="48793"/>
    <cellStyle name="Berechnung 2 7 9" xfId="22834"/>
    <cellStyle name="Berechnung 2 7 9 2" xfId="53021"/>
    <cellStyle name="Berechnung 2 8" xfId="2562"/>
    <cellStyle name="Berechnung 2 8 10" xfId="28094"/>
    <cellStyle name="Berechnung 2 8 10 2" xfId="58281"/>
    <cellStyle name="Berechnung 2 8 11" xfId="32767"/>
    <cellStyle name="Berechnung 2 8 2" xfId="6207"/>
    <cellStyle name="Berechnung 2 8 2 2" xfId="36401"/>
    <cellStyle name="Berechnung 2 8 3" xfId="2532"/>
    <cellStyle name="Berechnung 2 8 3 2" xfId="32737"/>
    <cellStyle name="Berechnung 2 8 4" xfId="11108"/>
    <cellStyle name="Berechnung 2 8 4 2" xfId="41302"/>
    <cellStyle name="Berechnung 2 8 5" xfId="12628"/>
    <cellStyle name="Berechnung 2 8 5 2" xfId="42822"/>
    <cellStyle name="Berechnung 2 8 6" xfId="16197"/>
    <cellStyle name="Berechnung 2 8 6 2" xfId="46391"/>
    <cellStyle name="Berechnung 2 8 7" xfId="19066"/>
    <cellStyle name="Berechnung 2 8 7 2" xfId="49260"/>
    <cellStyle name="Berechnung 2 8 8" xfId="23349"/>
    <cellStyle name="Berechnung 2 8 8 2" xfId="53536"/>
    <cellStyle name="Berechnung 2 8 9" xfId="26994"/>
    <cellStyle name="Berechnung 2 8 9 2" xfId="57181"/>
    <cellStyle name="Berechnung 2 9" xfId="3173"/>
    <cellStyle name="Berechnung 2 9 10" xfId="29167"/>
    <cellStyle name="Berechnung 2 9 10 2" xfId="59354"/>
    <cellStyle name="Berechnung 2 9 11" xfId="33378"/>
    <cellStyle name="Berechnung 2 9 2" xfId="6549"/>
    <cellStyle name="Berechnung 2 9 2 2" xfId="36743"/>
    <cellStyle name="Berechnung 2 9 3" xfId="5197"/>
    <cellStyle name="Berechnung 2 9 3 2" xfId="35396"/>
    <cellStyle name="Berechnung 2 9 4" xfId="10399"/>
    <cellStyle name="Berechnung 2 9 4 2" xfId="40593"/>
    <cellStyle name="Berechnung 2 9 5" xfId="14300"/>
    <cellStyle name="Berechnung 2 9 5 2" xfId="44494"/>
    <cellStyle name="Berechnung 2 9 6" xfId="16424"/>
    <cellStyle name="Berechnung 2 9 6 2" xfId="46618"/>
    <cellStyle name="Berechnung 2 9 7" xfId="19291"/>
    <cellStyle name="Berechnung 2 9 7 2" xfId="49485"/>
    <cellStyle name="Berechnung 2 9 8" xfId="23694"/>
    <cellStyle name="Berechnung 2 9 8 2" xfId="53881"/>
    <cellStyle name="Berechnung 2 9 9" xfId="27653"/>
    <cellStyle name="Berechnung 2 9 9 2" xfId="57840"/>
    <cellStyle name="Berechnung 20" xfId="30994"/>
    <cellStyle name="Berechnung 3" xfId="564"/>
    <cellStyle name="Berechnung 3 10" xfId="6114"/>
    <cellStyle name="Berechnung 3 10 2" xfId="36308"/>
    <cellStyle name="Berechnung 3 11" xfId="12092"/>
    <cellStyle name="Berechnung 3 11 2" xfId="42286"/>
    <cellStyle name="Berechnung 3 12" xfId="13156"/>
    <cellStyle name="Berechnung 3 12 2" xfId="43350"/>
    <cellStyle name="Berechnung 3 13" xfId="15305"/>
    <cellStyle name="Berechnung 3 13 2" xfId="45499"/>
    <cellStyle name="Berechnung 3 14" xfId="10159"/>
    <cellStyle name="Berechnung 3 14 2" xfId="40353"/>
    <cellStyle name="Berechnung 3 15" xfId="21806"/>
    <cellStyle name="Berechnung 3 15 2" xfId="51993"/>
    <cellStyle name="Berechnung 3 16" xfId="26610"/>
    <cellStyle name="Berechnung 3 16 2" xfId="56797"/>
    <cellStyle name="Berechnung 3 17" xfId="30195"/>
    <cellStyle name="Berechnung 3 17 2" xfId="60382"/>
    <cellStyle name="Berechnung 3 18" xfId="31003"/>
    <cellStyle name="Berechnung 3 2" xfId="565"/>
    <cellStyle name="Berechnung 3 2 10" xfId="15279"/>
    <cellStyle name="Berechnung 3 2 10 2" xfId="45473"/>
    <cellStyle name="Berechnung 3 2 11" xfId="13712"/>
    <cellStyle name="Berechnung 3 2 11 2" xfId="43906"/>
    <cellStyle name="Berechnung 3 2 12" xfId="21807"/>
    <cellStyle name="Berechnung 3 2 12 2" xfId="51994"/>
    <cellStyle name="Berechnung 3 2 13" xfId="26603"/>
    <cellStyle name="Berechnung 3 2 13 2" xfId="56790"/>
    <cellStyle name="Berechnung 3 2 14" xfId="27866"/>
    <cellStyle name="Berechnung 3 2 14 2" xfId="58053"/>
    <cellStyle name="Berechnung 3 2 15" xfId="31004"/>
    <cellStyle name="Berechnung 3 2 2" xfId="566"/>
    <cellStyle name="Berechnung 3 2 2 10" xfId="12545"/>
    <cellStyle name="Berechnung 3 2 2 10 2" xfId="42739"/>
    <cellStyle name="Berechnung 3 2 2 11" xfId="21808"/>
    <cellStyle name="Berechnung 3 2 2 11 2" xfId="51995"/>
    <cellStyle name="Berechnung 3 2 2 12" xfId="21554"/>
    <cellStyle name="Berechnung 3 2 2 12 2" xfId="51741"/>
    <cellStyle name="Berechnung 3 2 2 13" xfId="26489"/>
    <cellStyle name="Berechnung 3 2 2 13 2" xfId="56676"/>
    <cellStyle name="Berechnung 3 2 2 14" xfId="31005"/>
    <cellStyle name="Berechnung 3 2 2 2" xfId="1250"/>
    <cellStyle name="Berechnung 3 2 2 2 10" xfId="18245"/>
    <cellStyle name="Berechnung 3 2 2 2 10 2" xfId="48439"/>
    <cellStyle name="Berechnung 3 2 2 2 11" xfId="22463"/>
    <cellStyle name="Berechnung 3 2 2 2 11 2" xfId="52650"/>
    <cellStyle name="Berechnung 3 2 2 2 12" xfId="27599"/>
    <cellStyle name="Berechnung 3 2 2 2 12 2" xfId="57786"/>
    <cellStyle name="Berechnung 3 2 2 2 13" xfId="29737"/>
    <cellStyle name="Berechnung 3 2 2 2 13 2" xfId="59924"/>
    <cellStyle name="Berechnung 3 2 2 2 14" xfId="31218"/>
    <cellStyle name="Berechnung 3 2 2 2 2" xfId="1719"/>
    <cellStyle name="Berechnung 3 2 2 2 2 10" xfId="28047"/>
    <cellStyle name="Berechnung 3 2 2 2 2 10 2" xfId="58234"/>
    <cellStyle name="Berechnung 3 2 2 2 2 11" xfId="30591"/>
    <cellStyle name="Berechnung 3 2 2 2 2 11 2" xfId="60778"/>
    <cellStyle name="Berechnung 3 2 2 2 2 12" xfId="31669"/>
    <cellStyle name="Berechnung 3 2 2 2 2 2" xfId="3676"/>
    <cellStyle name="Berechnung 3 2 2 2 2 2 10" xfId="29927"/>
    <cellStyle name="Berechnung 3 2 2 2 2 2 10 2" xfId="60114"/>
    <cellStyle name="Berechnung 3 2 2 2 2 2 11" xfId="33881"/>
    <cellStyle name="Berechnung 3 2 2 2 2 2 2" xfId="7040"/>
    <cellStyle name="Berechnung 3 2 2 2 2 2 2 2" xfId="37234"/>
    <cellStyle name="Berechnung 3 2 2 2 2 2 3" xfId="8585"/>
    <cellStyle name="Berechnung 3 2 2 2 2 2 3 2" xfId="38779"/>
    <cellStyle name="Berechnung 3 2 2 2 2 2 4" xfId="5073"/>
    <cellStyle name="Berechnung 3 2 2 2 2 2 4 2" xfId="35272"/>
    <cellStyle name="Berechnung 3 2 2 2 2 2 5" xfId="15096"/>
    <cellStyle name="Berechnung 3 2 2 2 2 2 5 2" xfId="45290"/>
    <cellStyle name="Berechnung 3 2 2 2 2 2 6" xfId="16911"/>
    <cellStyle name="Berechnung 3 2 2 2 2 2 6 2" xfId="47105"/>
    <cellStyle name="Berechnung 3 2 2 2 2 2 7" xfId="19778"/>
    <cellStyle name="Berechnung 3 2 2 2 2 2 7 2" xfId="49972"/>
    <cellStyle name="Berechnung 3 2 2 2 2 2 8" xfId="24185"/>
    <cellStyle name="Berechnung 3 2 2 2 2 2 8 2" xfId="54372"/>
    <cellStyle name="Berechnung 3 2 2 2 2 2 9" xfId="25631"/>
    <cellStyle name="Berechnung 3 2 2 2 2 2 9 2" xfId="55818"/>
    <cellStyle name="Berechnung 3 2 2 2 2 3" xfId="4684"/>
    <cellStyle name="Berechnung 3 2 2 2 2 3 10" xfId="34883"/>
    <cellStyle name="Berechnung 3 2 2 2 2 3 2" xfId="9428"/>
    <cellStyle name="Berechnung 3 2 2 2 2 3 2 2" xfId="39622"/>
    <cellStyle name="Berechnung 3 2 2 2 2 3 3" xfId="10345"/>
    <cellStyle name="Berechnung 3 2 2 2 2 3 3 2" xfId="40539"/>
    <cellStyle name="Berechnung 3 2 2 2 2 3 4" xfId="13015"/>
    <cellStyle name="Berechnung 3 2 2 2 2 3 4 2" xfId="43209"/>
    <cellStyle name="Berechnung 3 2 2 2 2 3 5" xfId="17751"/>
    <cellStyle name="Berechnung 3 2 2 2 2 3 5 2" xfId="47945"/>
    <cellStyle name="Berechnung 3 2 2 2 2 3 6" xfId="20615"/>
    <cellStyle name="Berechnung 3 2 2 2 2 3 6 2" xfId="50809"/>
    <cellStyle name="Berechnung 3 2 2 2 2 3 7" xfId="25027"/>
    <cellStyle name="Berechnung 3 2 2 2 2 3 7 2" xfId="55214"/>
    <cellStyle name="Berechnung 3 2 2 2 2 3 8" xfId="28464"/>
    <cellStyle name="Berechnung 3 2 2 2 2 3 8 2" xfId="58651"/>
    <cellStyle name="Berechnung 3 2 2 2 2 3 9" xfId="29294"/>
    <cellStyle name="Berechnung 3 2 2 2 2 3 9 2" xfId="59481"/>
    <cellStyle name="Berechnung 3 2 2 2 2 4" xfId="5345"/>
    <cellStyle name="Berechnung 3 2 2 2 2 4 2" xfId="35544"/>
    <cellStyle name="Berechnung 3 2 2 2 2 5" xfId="10025"/>
    <cellStyle name="Berechnung 3 2 2 2 2 5 2" xfId="40219"/>
    <cellStyle name="Berechnung 3 2 2 2 2 6" xfId="14208"/>
    <cellStyle name="Berechnung 3 2 2 2 2 6 2" xfId="44402"/>
    <cellStyle name="Berechnung 3 2 2 2 2 7" xfId="15815"/>
    <cellStyle name="Berechnung 3 2 2 2 2 7 2" xfId="46009"/>
    <cellStyle name="Berechnung 3 2 2 2 2 8" xfId="18696"/>
    <cellStyle name="Berechnung 3 2 2 2 2 8 2" xfId="48890"/>
    <cellStyle name="Berechnung 3 2 2 2 2 9" xfId="22931"/>
    <cellStyle name="Berechnung 3 2 2 2 2 9 2" xfId="53118"/>
    <cellStyle name="Berechnung 3 2 2 2 3" xfId="1878"/>
    <cellStyle name="Berechnung 3 2 2 2 3 10" xfId="21288"/>
    <cellStyle name="Berechnung 3 2 2 2 3 10 2" xfId="51475"/>
    <cellStyle name="Berechnung 3 2 2 2 3 11" xfId="26269"/>
    <cellStyle name="Berechnung 3 2 2 2 3 11 2" xfId="56456"/>
    <cellStyle name="Berechnung 3 2 2 2 3 12" xfId="31828"/>
    <cellStyle name="Berechnung 3 2 2 2 3 2" xfId="3835"/>
    <cellStyle name="Berechnung 3 2 2 2 3 2 10" xfId="29945"/>
    <cellStyle name="Berechnung 3 2 2 2 3 2 10 2" xfId="60132"/>
    <cellStyle name="Berechnung 3 2 2 2 3 2 11" xfId="34040"/>
    <cellStyle name="Berechnung 3 2 2 2 3 2 2" xfId="7199"/>
    <cellStyle name="Berechnung 3 2 2 2 3 2 2 2" xfId="37393"/>
    <cellStyle name="Berechnung 3 2 2 2 3 2 3" xfId="8744"/>
    <cellStyle name="Berechnung 3 2 2 2 3 2 3 2" xfId="38938"/>
    <cellStyle name="Berechnung 3 2 2 2 3 2 4" xfId="10187"/>
    <cellStyle name="Berechnung 3 2 2 2 3 2 4 2" xfId="40381"/>
    <cellStyle name="Berechnung 3 2 2 2 3 2 5" xfId="13068"/>
    <cellStyle name="Berechnung 3 2 2 2 3 2 5 2" xfId="43262"/>
    <cellStyle name="Berechnung 3 2 2 2 3 2 6" xfId="17070"/>
    <cellStyle name="Berechnung 3 2 2 2 3 2 6 2" xfId="47264"/>
    <cellStyle name="Berechnung 3 2 2 2 3 2 7" xfId="19937"/>
    <cellStyle name="Berechnung 3 2 2 2 3 2 7 2" xfId="50131"/>
    <cellStyle name="Berechnung 3 2 2 2 3 2 8" xfId="24344"/>
    <cellStyle name="Berechnung 3 2 2 2 3 2 8 2" xfId="54531"/>
    <cellStyle name="Berechnung 3 2 2 2 3 2 9" xfId="26082"/>
    <cellStyle name="Berechnung 3 2 2 2 3 2 9 2" xfId="56269"/>
    <cellStyle name="Berechnung 3 2 2 2 3 3" xfId="4843"/>
    <cellStyle name="Berechnung 3 2 2 2 3 3 10" xfId="35042"/>
    <cellStyle name="Berechnung 3 2 2 2 3 3 2" xfId="9587"/>
    <cellStyle name="Berechnung 3 2 2 2 3 3 2 2" xfId="39781"/>
    <cellStyle name="Berechnung 3 2 2 2 3 3 3" xfId="11761"/>
    <cellStyle name="Berechnung 3 2 2 2 3 3 3 2" xfId="41955"/>
    <cellStyle name="Berechnung 3 2 2 2 3 3 4" xfId="10892"/>
    <cellStyle name="Berechnung 3 2 2 2 3 3 4 2" xfId="41086"/>
    <cellStyle name="Berechnung 3 2 2 2 3 3 5" xfId="17910"/>
    <cellStyle name="Berechnung 3 2 2 2 3 3 5 2" xfId="48104"/>
    <cellStyle name="Berechnung 3 2 2 2 3 3 6" xfId="20774"/>
    <cellStyle name="Berechnung 3 2 2 2 3 3 6 2" xfId="50968"/>
    <cellStyle name="Berechnung 3 2 2 2 3 3 7" xfId="25186"/>
    <cellStyle name="Berechnung 3 2 2 2 3 3 7 2" xfId="55373"/>
    <cellStyle name="Berechnung 3 2 2 2 3 3 8" xfId="28623"/>
    <cellStyle name="Berechnung 3 2 2 2 3 3 8 2" xfId="58810"/>
    <cellStyle name="Berechnung 3 2 2 2 3 3 9" xfId="28893"/>
    <cellStyle name="Berechnung 3 2 2 2 3 3 9 2" xfId="59080"/>
    <cellStyle name="Berechnung 3 2 2 2 3 4" xfId="5938"/>
    <cellStyle name="Berechnung 3 2 2 2 3 4 2" xfId="36134"/>
    <cellStyle name="Berechnung 3 2 2 2 3 5" xfId="12553"/>
    <cellStyle name="Berechnung 3 2 2 2 3 5 2" xfId="42747"/>
    <cellStyle name="Berechnung 3 2 2 2 3 6" xfId="15239"/>
    <cellStyle name="Berechnung 3 2 2 2 3 6 2" xfId="45433"/>
    <cellStyle name="Berechnung 3 2 2 2 3 7" xfId="15974"/>
    <cellStyle name="Berechnung 3 2 2 2 3 7 2" xfId="46168"/>
    <cellStyle name="Berechnung 3 2 2 2 3 8" xfId="18855"/>
    <cellStyle name="Berechnung 3 2 2 2 3 8 2" xfId="49049"/>
    <cellStyle name="Berechnung 3 2 2 2 3 9" xfId="23090"/>
    <cellStyle name="Berechnung 3 2 2 2 3 9 2" xfId="53277"/>
    <cellStyle name="Berechnung 3 2 2 2 4" xfId="3210"/>
    <cellStyle name="Berechnung 3 2 2 2 4 10" xfId="27473"/>
    <cellStyle name="Berechnung 3 2 2 2 4 10 2" xfId="57660"/>
    <cellStyle name="Berechnung 3 2 2 2 4 11" xfId="33415"/>
    <cellStyle name="Berechnung 3 2 2 2 4 2" xfId="6585"/>
    <cellStyle name="Berechnung 3 2 2 2 4 2 2" xfId="36779"/>
    <cellStyle name="Berechnung 3 2 2 2 4 3" xfId="3965"/>
    <cellStyle name="Berechnung 3 2 2 2 4 3 2" xfId="34164"/>
    <cellStyle name="Berechnung 3 2 2 2 4 4" xfId="5030"/>
    <cellStyle name="Berechnung 3 2 2 2 4 4 2" xfId="35229"/>
    <cellStyle name="Berechnung 3 2 2 2 4 5" xfId="14147"/>
    <cellStyle name="Berechnung 3 2 2 2 4 5 2" xfId="44341"/>
    <cellStyle name="Berechnung 3 2 2 2 4 6" xfId="16460"/>
    <cellStyle name="Berechnung 3 2 2 2 4 6 2" xfId="46654"/>
    <cellStyle name="Berechnung 3 2 2 2 4 7" xfId="19327"/>
    <cellStyle name="Berechnung 3 2 2 2 4 7 2" xfId="49521"/>
    <cellStyle name="Berechnung 3 2 2 2 4 8" xfId="23730"/>
    <cellStyle name="Berechnung 3 2 2 2 4 8 2" xfId="53917"/>
    <cellStyle name="Berechnung 3 2 2 2 4 9" xfId="26939"/>
    <cellStyle name="Berechnung 3 2 2 2 4 9 2" xfId="57126"/>
    <cellStyle name="Berechnung 3 2 2 2 5" xfId="4218"/>
    <cellStyle name="Berechnung 3 2 2 2 5 10" xfId="29834"/>
    <cellStyle name="Berechnung 3 2 2 2 5 10 2" xfId="60021"/>
    <cellStyle name="Berechnung 3 2 2 2 5 11" xfId="34417"/>
    <cellStyle name="Berechnung 3 2 2 2 5 2" xfId="7432"/>
    <cellStyle name="Berechnung 3 2 2 2 5 2 2" xfId="37626"/>
    <cellStyle name="Berechnung 3 2 2 2 5 3" xfId="8977"/>
    <cellStyle name="Berechnung 3 2 2 2 5 3 2" xfId="39171"/>
    <cellStyle name="Berechnung 3 2 2 2 5 4" xfId="10433"/>
    <cellStyle name="Berechnung 3 2 2 2 5 4 2" xfId="40627"/>
    <cellStyle name="Berechnung 3 2 2 2 5 5" xfId="10301"/>
    <cellStyle name="Berechnung 3 2 2 2 5 5 2" xfId="40495"/>
    <cellStyle name="Berechnung 3 2 2 2 5 6" xfId="17300"/>
    <cellStyle name="Berechnung 3 2 2 2 5 6 2" xfId="47494"/>
    <cellStyle name="Berechnung 3 2 2 2 5 7" xfId="20164"/>
    <cellStyle name="Berechnung 3 2 2 2 5 7 2" xfId="50358"/>
    <cellStyle name="Berechnung 3 2 2 2 5 8" xfId="24576"/>
    <cellStyle name="Berechnung 3 2 2 2 5 8 2" xfId="54763"/>
    <cellStyle name="Berechnung 3 2 2 2 5 9" xfId="21422"/>
    <cellStyle name="Berechnung 3 2 2 2 5 9 2" xfId="51609"/>
    <cellStyle name="Berechnung 3 2 2 2 6" xfId="6013"/>
    <cellStyle name="Berechnung 3 2 2 2 6 2" xfId="36209"/>
    <cellStyle name="Berechnung 3 2 2 2 7" xfId="12318"/>
    <cellStyle name="Berechnung 3 2 2 2 7 2" xfId="42512"/>
    <cellStyle name="Berechnung 3 2 2 2 8" xfId="13561"/>
    <cellStyle name="Berechnung 3 2 2 2 8 2" xfId="43755"/>
    <cellStyle name="Berechnung 3 2 2 2 9" xfId="15360"/>
    <cellStyle name="Berechnung 3 2 2 2 9 2" xfId="45554"/>
    <cellStyle name="Berechnung 3 2 2 3" xfId="1613"/>
    <cellStyle name="Berechnung 3 2 2 3 10" xfId="26849"/>
    <cellStyle name="Berechnung 3 2 2 3 10 2" xfId="57036"/>
    <cellStyle name="Berechnung 3 2 2 3 11" xfId="30819"/>
    <cellStyle name="Berechnung 3 2 2 3 11 2" xfId="61006"/>
    <cellStyle name="Berechnung 3 2 2 3 12" xfId="31563"/>
    <cellStyle name="Berechnung 3 2 2 3 2" xfId="3570"/>
    <cellStyle name="Berechnung 3 2 2 3 2 10" xfId="27723"/>
    <cellStyle name="Berechnung 3 2 2 3 2 10 2" xfId="57910"/>
    <cellStyle name="Berechnung 3 2 2 3 2 11" xfId="33775"/>
    <cellStyle name="Berechnung 3 2 2 3 2 2" xfId="6934"/>
    <cellStyle name="Berechnung 3 2 2 3 2 2 2" xfId="37128"/>
    <cellStyle name="Berechnung 3 2 2 3 2 3" xfId="8479"/>
    <cellStyle name="Berechnung 3 2 2 3 2 3 2" xfId="38673"/>
    <cellStyle name="Berechnung 3 2 2 3 2 4" xfId="10209"/>
    <cellStyle name="Berechnung 3 2 2 3 2 4 2" xfId="40403"/>
    <cellStyle name="Berechnung 3 2 2 3 2 5" xfId="14385"/>
    <cellStyle name="Berechnung 3 2 2 3 2 5 2" xfId="44579"/>
    <cellStyle name="Berechnung 3 2 2 3 2 6" xfId="16805"/>
    <cellStyle name="Berechnung 3 2 2 3 2 6 2" xfId="46999"/>
    <cellStyle name="Berechnung 3 2 2 3 2 7" xfId="19672"/>
    <cellStyle name="Berechnung 3 2 2 3 2 7 2" xfId="49866"/>
    <cellStyle name="Berechnung 3 2 2 3 2 8" xfId="24079"/>
    <cellStyle name="Berechnung 3 2 2 3 2 8 2" xfId="54266"/>
    <cellStyle name="Berechnung 3 2 2 3 2 9" xfId="27080"/>
    <cellStyle name="Berechnung 3 2 2 3 2 9 2" xfId="57267"/>
    <cellStyle name="Berechnung 3 2 2 3 3" xfId="4578"/>
    <cellStyle name="Berechnung 3 2 2 3 3 10" xfId="34777"/>
    <cellStyle name="Berechnung 3 2 2 3 3 2" xfId="9322"/>
    <cellStyle name="Berechnung 3 2 2 3 3 2 2" xfId="39516"/>
    <cellStyle name="Berechnung 3 2 2 3 3 3" xfId="12468"/>
    <cellStyle name="Berechnung 3 2 2 3 3 3 2" xfId="42662"/>
    <cellStyle name="Berechnung 3 2 2 3 3 4" xfId="14071"/>
    <cellStyle name="Berechnung 3 2 2 3 3 4 2" xfId="44265"/>
    <cellStyle name="Berechnung 3 2 2 3 3 5" xfId="17645"/>
    <cellStyle name="Berechnung 3 2 2 3 3 5 2" xfId="47839"/>
    <cellStyle name="Berechnung 3 2 2 3 3 6" xfId="20509"/>
    <cellStyle name="Berechnung 3 2 2 3 3 6 2" xfId="50703"/>
    <cellStyle name="Berechnung 3 2 2 3 3 7" xfId="24921"/>
    <cellStyle name="Berechnung 3 2 2 3 3 7 2" xfId="55108"/>
    <cellStyle name="Berechnung 3 2 2 3 3 8" xfId="26086"/>
    <cellStyle name="Berechnung 3 2 2 3 3 8 2" xfId="56273"/>
    <cellStyle name="Berechnung 3 2 2 3 3 9" xfId="29137"/>
    <cellStyle name="Berechnung 3 2 2 3 3 9 2" xfId="59324"/>
    <cellStyle name="Berechnung 3 2 2 3 4" xfId="2294"/>
    <cellStyle name="Berechnung 3 2 2 3 4 2" xfId="32501"/>
    <cellStyle name="Berechnung 3 2 2 3 5" xfId="11885"/>
    <cellStyle name="Berechnung 3 2 2 3 5 2" xfId="42079"/>
    <cellStyle name="Berechnung 3 2 2 3 6" xfId="12290"/>
    <cellStyle name="Berechnung 3 2 2 3 6 2" xfId="42484"/>
    <cellStyle name="Berechnung 3 2 2 3 7" xfId="15709"/>
    <cellStyle name="Berechnung 3 2 2 3 7 2" xfId="45903"/>
    <cellStyle name="Berechnung 3 2 2 3 8" xfId="18590"/>
    <cellStyle name="Berechnung 3 2 2 3 8 2" xfId="48784"/>
    <cellStyle name="Berechnung 3 2 2 3 9" xfId="22825"/>
    <cellStyle name="Berechnung 3 2 2 3 9 2" xfId="53012"/>
    <cellStyle name="Berechnung 3 2 2 4" xfId="2572"/>
    <cellStyle name="Berechnung 3 2 2 4 10" xfId="30780"/>
    <cellStyle name="Berechnung 3 2 2 4 10 2" xfId="60967"/>
    <cellStyle name="Berechnung 3 2 2 4 11" xfId="32777"/>
    <cellStyle name="Berechnung 3 2 2 4 2" xfId="6217"/>
    <cellStyle name="Berechnung 3 2 2 4 2 2" xfId="36411"/>
    <cellStyle name="Berechnung 3 2 2 4 3" xfId="5298"/>
    <cellStyle name="Berechnung 3 2 2 4 3 2" xfId="35497"/>
    <cellStyle name="Berechnung 3 2 2 4 4" xfId="12001"/>
    <cellStyle name="Berechnung 3 2 2 4 4 2" xfId="42195"/>
    <cellStyle name="Berechnung 3 2 2 4 5" xfId="10578"/>
    <cellStyle name="Berechnung 3 2 2 4 5 2" xfId="40772"/>
    <cellStyle name="Berechnung 3 2 2 4 6" xfId="16207"/>
    <cellStyle name="Berechnung 3 2 2 4 6 2" xfId="46401"/>
    <cellStyle name="Berechnung 3 2 2 4 7" xfId="19076"/>
    <cellStyle name="Berechnung 3 2 2 4 7 2" xfId="49270"/>
    <cellStyle name="Berechnung 3 2 2 4 8" xfId="23359"/>
    <cellStyle name="Berechnung 3 2 2 4 8 2" xfId="53546"/>
    <cellStyle name="Berechnung 3 2 2 4 9" xfId="26192"/>
    <cellStyle name="Berechnung 3 2 2 4 9 2" xfId="56379"/>
    <cellStyle name="Berechnung 3 2 2 5" xfId="3175"/>
    <cellStyle name="Berechnung 3 2 2 5 10" xfId="29921"/>
    <cellStyle name="Berechnung 3 2 2 5 10 2" xfId="60108"/>
    <cellStyle name="Berechnung 3 2 2 5 11" xfId="33380"/>
    <cellStyle name="Berechnung 3 2 2 5 2" xfId="6551"/>
    <cellStyle name="Berechnung 3 2 2 5 2 2" xfId="36745"/>
    <cellStyle name="Berechnung 3 2 2 5 3" xfId="3005"/>
    <cellStyle name="Berechnung 3 2 2 5 3 2" xfId="33210"/>
    <cellStyle name="Berechnung 3 2 2 5 4" xfId="5888"/>
    <cellStyle name="Berechnung 3 2 2 5 4 2" xfId="36084"/>
    <cellStyle name="Berechnung 3 2 2 5 5" xfId="13371"/>
    <cellStyle name="Berechnung 3 2 2 5 5 2" xfId="43565"/>
    <cellStyle name="Berechnung 3 2 2 5 6" xfId="16426"/>
    <cellStyle name="Berechnung 3 2 2 5 6 2" xfId="46620"/>
    <cellStyle name="Berechnung 3 2 2 5 7" xfId="19293"/>
    <cellStyle name="Berechnung 3 2 2 5 7 2" xfId="49487"/>
    <cellStyle name="Berechnung 3 2 2 5 8" xfId="23696"/>
    <cellStyle name="Berechnung 3 2 2 5 8 2" xfId="53883"/>
    <cellStyle name="Berechnung 3 2 2 5 9" xfId="22398"/>
    <cellStyle name="Berechnung 3 2 2 5 9 2" xfId="52585"/>
    <cellStyle name="Berechnung 3 2 2 6" xfId="2976"/>
    <cellStyle name="Berechnung 3 2 2 6 2" xfId="33181"/>
    <cellStyle name="Berechnung 3 2 2 7" xfId="10531"/>
    <cellStyle name="Berechnung 3 2 2 7 2" xfId="40725"/>
    <cellStyle name="Berechnung 3 2 2 8" xfId="13918"/>
    <cellStyle name="Berechnung 3 2 2 8 2" xfId="44112"/>
    <cellStyle name="Berechnung 3 2 2 9" xfId="15063"/>
    <cellStyle name="Berechnung 3 2 2 9 2" xfId="45257"/>
    <cellStyle name="Berechnung 3 2 3" xfId="1249"/>
    <cellStyle name="Berechnung 3 2 3 10" xfId="18244"/>
    <cellStyle name="Berechnung 3 2 3 10 2" xfId="48438"/>
    <cellStyle name="Berechnung 3 2 3 11" xfId="22462"/>
    <cellStyle name="Berechnung 3 2 3 11 2" xfId="52649"/>
    <cellStyle name="Berechnung 3 2 3 12" xfId="27056"/>
    <cellStyle name="Berechnung 3 2 3 12 2" xfId="57243"/>
    <cellStyle name="Berechnung 3 2 3 13" xfId="29912"/>
    <cellStyle name="Berechnung 3 2 3 13 2" xfId="60099"/>
    <cellStyle name="Berechnung 3 2 3 14" xfId="31217"/>
    <cellStyle name="Berechnung 3 2 3 2" xfId="1718"/>
    <cellStyle name="Berechnung 3 2 3 2 10" xfId="27944"/>
    <cellStyle name="Berechnung 3 2 3 2 10 2" xfId="58131"/>
    <cellStyle name="Berechnung 3 2 3 2 11" xfId="27155"/>
    <cellStyle name="Berechnung 3 2 3 2 11 2" xfId="57342"/>
    <cellStyle name="Berechnung 3 2 3 2 12" xfId="31668"/>
    <cellStyle name="Berechnung 3 2 3 2 2" xfId="3675"/>
    <cellStyle name="Berechnung 3 2 3 2 2 10" xfId="30016"/>
    <cellStyle name="Berechnung 3 2 3 2 2 10 2" xfId="60203"/>
    <cellStyle name="Berechnung 3 2 3 2 2 11" xfId="33880"/>
    <cellStyle name="Berechnung 3 2 3 2 2 2" xfId="7039"/>
    <cellStyle name="Berechnung 3 2 3 2 2 2 2" xfId="37233"/>
    <cellStyle name="Berechnung 3 2 3 2 2 3" xfId="8584"/>
    <cellStyle name="Berechnung 3 2 3 2 2 3 2" xfId="38778"/>
    <cellStyle name="Berechnung 3 2 3 2 2 4" xfId="5451"/>
    <cellStyle name="Berechnung 3 2 3 2 2 4 2" xfId="35650"/>
    <cellStyle name="Berechnung 3 2 3 2 2 5" xfId="13980"/>
    <cellStyle name="Berechnung 3 2 3 2 2 5 2" xfId="44174"/>
    <cellStyle name="Berechnung 3 2 3 2 2 6" xfId="16910"/>
    <cellStyle name="Berechnung 3 2 3 2 2 6 2" xfId="47104"/>
    <cellStyle name="Berechnung 3 2 3 2 2 7" xfId="19777"/>
    <cellStyle name="Berechnung 3 2 3 2 2 7 2" xfId="49971"/>
    <cellStyle name="Berechnung 3 2 3 2 2 8" xfId="24184"/>
    <cellStyle name="Berechnung 3 2 3 2 2 8 2" xfId="54371"/>
    <cellStyle name="Berechnung 3 2 3 2 2 9" xfId="26948"/>
    <cellStyle name="Berechnung 3 2 3 2 2 9 2" xfId="57135"/>
    <cellStyle name="Berechnung 3 2 3 2 3" xfId="4683"/>
    <cellStyle name="Berechnung 3 2 3 2 3 10" xfId="34882"/>
    <cellStyle name="Berechnung 3 2 3 2 3 2" xfId="9427"/>
    <cellStyle name="Berechnung 3 2 3 2 3 2 2" xfId="39621"/>
    <cellStyle name="Berechnung 3 2 3 2 3 3" xfId="10666"/>
    <cellStyle name="Berechnung 3 2 3 2 3 3 2" xfId="40860"/>
    <cellStyle name="Berechnung 3 2 3 2 3 4" xfId="8135"/>
    <cellStyle name="Berechnung 3 2 3 2 3 4 2" xfId="38329"/>
    <cellStyle name="Berechnung 3 2 3 2 3 5" xfId="17750"/>
    <cellStyle name="Berechnung 3 2 3 2 3 5 2" xfId="47944"/>
    <cellStyle name="Berechnung 3 2 3 2 3 6" xfId="20614"/>
    <cellStyle name="Berechnung 3 2 3 2 3 6 2" xfId="50808"/>
    <cellStyle name="Berechnung 3 2 3 2 3 7" xfId="25026"/>
    <cellStyle name="Berechnung 3 2 3 2 3 7 2" xfId="55213"/>
    <cellStyle name="Berechnung 3 2 3 2 3 8" xfId="28463"/>
    <cellStyle name="Berechnung 3 2 3 2 3 8 2" xfId="58650"/>
    <cellStyle name="Berechnung 3 2 3 2 3 9" xfId="30859"/>
    <cellStyle name="Berechnung 3 2 3 2 3 9 2" xfId="61046"/>
    <cellStyle name="Berechnung 3 2 3 2 4" xfId="5809"/>
    <cellStyle name="Berechnung 3 2 3 2 4 2" xfId="36005"/>
    <cellStyle name="Berechnung 3 2 3 2 5" xfId="10149"/>
    <cellStyle name="Berechnung 3 2 3 2 5 2" xfId="40343"/>
    <cellStyle name="Berechnung 3 2 3 2 6" xfId="14593"/>
    <cellStyle name="Berechnung 3 2 3 2 6 2" xfId="44787"/>
    <cellStyle name="Berechnung 3 2 3 2 7" xfId="15814"/>
    <cellStyle name="Berechnung 3 2 3 2 7 2" xfId="46008"/>
    <cellStyle name="Berechnung 3 2 3 2 8" xfId="18695"/>
    <cellStyle name="Berechnung 3 2 3 2 8 2" xfId="48889"/>
    <cellStyle name="Berechnung 3 2 3 2 9" xfId="22930"/>
    <cellStyle name="Berechnung 3 2 3 2 9 2" xfId="53117"/>
    <cellStyle name="Berechnung 3 2 3 3" xfId="1877"/>
    <cellStyle name="Berechnung 3 2 3 3 10" xfId="27337"/>
    <cellStyle name="Berechnung 3 2 3 3 10 2" xfId="57524"/>
    <cellStyle name="Berechnung 3 2 3 3 11" xfId="30100"/>
    <cellStyle name="Berechnung 3 2 3 3 11 2" xfId="60287"/>
    <cellStyle name="Berechnung 3 2 3 3 12" xfId="31827"/>
    <cellStyle name="Berechnung 3 2 3 3 2" xfId="3834"/>
    <cellStyle name="Berechnung 3 2 3 3 2 10" xfId="29578"/>
    <cellStyle name="Berechnung 3 2 3 3 2 10 2" xfId="59765"/>
    <cellStyle name="Berechnung 3 2 3 3 2 11" xfId="34039"/>
    <cellStyle name="Berechnung 3 2 3 3 2 2" xfId="7198"/>
    <cellStyle name="Berechnung 3 2 3 3 2 2 2" xfId="37392"/>
    <cellStyle name="Berechnung 3 2 3 3 2 3" xfId="8743"/>
    <cellStyle name="Berechnung 3 2 3 3 2 3 2" xfId="38937"/>
    <cellStyle name="Berechnung 3 2 3 3 2 4" xfId="10045"/>
    <cellStyle name="Berechnung 3 2 3 3 2 4 2" xfId="40239"/>
    <cellStyle name="Berechnung 3 2 3 3 2 5" xfId="12335"/>
    <cellStyle name="Berechnung 3 2 3 3 2 5 2" xfId="42529"/>
    <cellStyle name="Berechnung 3 2 3 3 2 6" xfId="17069"/>
    <cellStyle name="Berechnung 3 2 3 3 2 6 2" xfId="47263"/>
    <cellStyle name="Berechnung 3 2 3 3 2 7" xfId="19936"/>
    <cellStyle name="Berechnung 3 2 3 3 2 7 2" xfId="50130"/>
    <cellStyle name="Berechnung 3 2 3 3 2 8" xfId="24343"/>
    <cellStyle name="Berechnung 3 2 3 3 2 8 2" xfId="54530"/>
    <cellStyle name="Berechnung 3 2 3 3 2 9" xfId="25812"/>
    <cellStyle name="Berechnung 3 2 3 3 2 9 2" xfId="55999"/>
    <cellStyle name="Berechnung 3 2 3 3 3" xfId="4842"/>
    <cellStyle name="Berechnung 3 2 3 3 3 10" xfId="35041"/>
    <cellStyle name="Berechnung 3 2 3 3 3 2" xfId="9586"/>
    <cellStyle name="Berechnung 3 2 3 3 3 2 2" xfId="39780"/>
    <cellStyle name="Berechnung 3 2 3 3 3 3" xfId="2334"/>
    <cellStyle name="Berechnung 3 2 3 3 3 3 2" xfId="32541"/>
    <cellStyle name="Berechnung 3 2 3 3 3 4" xfId="13580"/>
    <cellStyle name="Berechnung 3 2 3 3 3 4 2" xfId="43774"/>
    <cellStyle name="Berechnung 3 2 3 3 3 5" xfId="17909"/>
    <cellStyle name="Berechnung 3 2 3 3 3 5 2" xfId="48103"/>
    <cellStyle name="Berechnung 3 2 3 3 3 6" xfId="20773"/>
    <cellStyle name="Berechnung 3 2 3 3 3 6 2" xfId="50967"/>
    <cellStyle name="Berechnung 3 2 3 3 3 7" xfId="25185"/>
    <cellStyle name="Berechnung 3 2 3 3 3 7 2" xfId="55372"/>
    <cellStyle name="Berechnung 3 2 3 3 3 8" xfId="28622"/>
    <cellStyle name="Berechnung 3 2 3 3 3 8 2" xfId="58809"/>
    <cellStyle name="Berechnung 3 2 3 3 3 9" xfId="29506"/>
    <cellStyle name="Berechnung 3 2 3 3 3 9 2" xfId="59693"/>
    <cellStyle name="Berechnung 3 2 3 3 4" xfId="8028"/>
    <cellStyle name="Berechnung 3 2 3 3 4 2" xfId="38222"/>
    <cellStyle name="Berechnung 3 2 3 3 5" xfId="2152"/>
    <cellStyle name="Berechnung 3 2 3 3 5 2" xfId="32365"/>
    <cellStyle name="Berechnung 3 2 3 3 6" xfId="4092"/>
    <cellStyle name="Berechnung 3 2 3 3 6 2" xfId="34291"/>
    <cellStyle name="Berechnung 3 2 3 3 7" xfId="15973"/>
    <cellStyle name="Berechnung 3 2 3 3 7 2" xfId="46167"/>
    <cellStyle name="Berechnung 3 2 3 3 8" xfId="18854"/>
    <cellStyle name="Berechnung 3 2 3 3 8 2" xfId="49048"/>
    <cellStyle name="Berechnung 3 2 3 3 9" xfId="23089"/>
    <cellStyle name="Berechnung 3 2 3 3 9 2" xfId="53276"/>
    <cellStyle name="Berechnung 3 2 3 4" xfId="3209"/>
    <cellStyle name="Berechnung 3 2 3 4 10" xfId="30560"/>
    <cellStyle name="Berechnung 3 2 3 4 10 2" xfId="60747"/>
    <cellStyle name="Berechnung 3 2 3 4 11" xfId="33414"/>
    <cellStyle name="Berechnung 3 2 3 4 2" xfId="6584"/>
    <cellStyle name="Berechnung 3 2 3 4 2 2" xfId="36778"/>
    <cellStyle name="Berechnung 3 2 3 4 3" xfId="6082"/>
    <cellStyle name="Berechnung 3 2 3 4 3 2" xfId="36278"/>
    <cellStyle name="Berechnung 3 2 3 4 4" xfId="9947"/>
    <cellStyle name="Berechnung 3 2 3 4 4 2" xfId="40141"/>
    <cellStyle name="Berechnung 3 2 3 4 5" xfId="15118"/>
    <cellStyle name="Berechnung 3 2 3 4 5 2" xfId="45312"/>
    <cellStyle name="Berechnung 3 2 3 4 6" xfId="16459"/>
    <cellStyle name="Berechnung 3 2 3 4 6 2" xfId="46653"/>
    <cellStyle name="Berechnung 3 2 3 4 7" xfId="19326"/>
    <cellStyle name="Berechnung 3 2 3 4 7 2" xfId="49520"/>
    <cellStyle name="Berechnung 3 2 3 4 8" xfId="23729"/>
    <cellStyle name="Berechnung 3 2 3 4 8 2" xfId="53916"/>
    <cellStyle name="Berechnung 3 2 3 4 9" xfId="28035"/>
    <cellStyle name="Berechnung 3 2 3 4 9 2" xfId="58222"/>
    <cellStyle name="Berechnung 3 2 3 5" xfId="4217"/>
    <cellStyle name="Berechnung 3 2 3 5 10" xfId="30092"/>
    <cellStyle name="Berechnung 3 2 3 5 10 2" xfId="60279"/>
    <cellStyle name="Berechnung 3 2 3 5 11" xfId="34416"/>
    <cellStyle name="Berechnung 3 2 3 5 2" xfId="7431"/>
    <cellStyle name="Berechnung 3 2 3 5 2 2" xfId="37625"/>
    <cellStyle name="Berechnung 3 2 3 5 3" xfId="8976"/>
    <cellStyle name="Berechnung 3 2 3 5 3 2" xfId="39170"/>
    <cellStyle name="Berechnung 3 2 3 5 4" xfId="12009"/>
    <cellStyle name="Berechnung 3 2 3 5 4 2" xfId="42203"/>
    <cellStyle name="Berechnung 3 2 3 5 5" xfId="12723"/>
    <cellStyle name="Berechnung 3 2 3 5 5 2" xfId="42917"/>
    <cellStyle name="Berechnung 3 2 3 5 6" xfId="17299"/>
    <cellStyle name="Berechnung 3 2 3 5 6 2" xfId="47493"/>
    <cellStyle name="Berechnung 3 2 3 5 7" xfId="20163"/>
    <cellStyle name="Berechnung 3 2 3 5 7 2" xfId="50357"/>
    <cellStyle name="Berechnung 3 2 3 5 8" xfId="24575"/>
    <cellStyle name="Berechnung 3 2 3 5 8 2" xfId="54762"/>
    <cellStyle name="Berechnung 3 2 3 5 9" xfId="26882"/>
    <cellStyle name="Berechnung 3 2 3 5 9 2" xfId="57069"/>
    <cellStyle name="Berechnung 3 2 3 6" xfId="8103"/>
    <cellStyle name="Berechnung 3 2 3 6 2" xfId="38297"/>
    <cellStyle name="Berechnung 3 2 3 7" xfId="11430"/>
    <cellStyle name="Berechnung 3 2 3 7 2" xfId="41624"/>
    <cellStyle name="Berechnung 3 2 3 8" xfId="11574"/>
    <cellStyle name="Berechnung 3 2 3 8 2" xfId="41768"/>
    <cellStyle name="Berechnung 3 2 3 9" xfId="15359"/>
    <cellStyle name="Berechnung 3 2 3 9 2" xfId="45553"/>
    <cellStyle name="Berechnung 3 2 4" xfId="1614"/>
    <cellStyle name="Berechnung 3 2 4 10" xfId="27399"/>
    <cellStyle name="Berechnung 3 2 4 10 2" xfId="57586"/>
    <cellStyle name="Berechnung 3 2 4 11" xfId="29696"/>
    <cellStyle name="Berechnung 3 2 4 11 2" xfId="59883"/>
    <cellStyle name="Berechnung 3 2 4 12" xfId="31564"/>
    <cellStyle name="Berechnung 3 2 4 2" xfId="3571"/>
    <cellStyle name="Berechnung 3 2 4 2 10" xfId="30289"/>
    <cellStyle name="Berechnung 3 2 4 2 10 2" xfId="60476"/>
    <cellStyle name="Berechnung 3 2 4 2 11" xfId="33776"/>
    <cellStyle name="Berechnung 3 2 4 2 2" xfId="6935"/>
    <cellStyle name="Berechnung 3 2 4 2 2 2" xfId="37129"/>
    <cellStyle name="Berechnung 3 2 4 2 3" xfId="8480"/>
    <cellStyle name="Berechnung 3 2 4 2 3 2" xfId="38674"/>
    <cellStyle name="Berechnung 3 2 4 2 4" xfId="11844"/>
    <cellStyle name="Berechnung 3 2 4 2 4 2" xfId="42038"/>
    <cellStyle name="Berechnung 3 2 4 2 5" xfId="12811"/>
    <cellStyle name="Berechnung 3 2 4 2 5 2" xfId="43005"/>
    <cellStyle name="Berechnung 3 2 4 2 6" xfId="16806"/>
    <cellStyle name="Berechnung 3 2 4 2 6 2" xfId="47000"/>
    <cellStyle name="Berechnung 3 2 4 2 7" xfId="19673"/>
    <cellStyle name="Berechnung 3 2 4 2 7 2" xfId="49867"/>
    <cellStyle name="Berechnung 3 2 4 2 8" xfId="24080"/>
    <cellStyle name="Berechnung 3 2 4 2 8 2" xfId="54267"/>
    <cellStyle name="Berechnung 3 2 4 2 9" xfId="26945"/>
    <cellStyle name="Berechnung 3 2 4 2 9 2" xfId="57132"/>
    <cellStyle name="Berechnung 3 2 4 3" xfId="4579"/>
    <cellStyle name="Berechnung 3 2 4 3 10" xfId="34778"/>
    <cellStyle name="Berechnung 3 2 4 3 2" xfId="9323"/>
    <cellStyle name="Berechnung 3 2 4 3 2 2" xfId="39517"/>
    <cellStyle name="Berechnung 3 2 4 3 3" xfId="9725"/>
    <cellStyle name="Berechnung 3 2 4 3 3 2" xfId="39919"/>
    <cellStyle name="Berechnung 3 2 4 3 4" xfId="15163"/>
    <cellStyle name="Berechnung 3 2 4 3 4 2" xfId="45357"/>
    <cellStyle name="Berechnung 3 2 4 3 5" xfId="17646"/>
    <cellStyle name="Berechnung 3 2 4 3 5 2" xfId="47840"/>
    <cellStyle name="Berechnung 3 2 4 3 6" xfId="20510"/>
    <cellStyle name="Berechnung 3 2 4 3 6 2" xfId="50704"/>
    <cellStyle name="Berechnung 3 2 4 3 7" xfId="24922"/>
    <cellStyle name="Berechnung 3 2 4 3 7 2" xfId="55109"/>
    <cellStyle name="Berechnung 3 2 4 3 8" xfId="21324"/>
    <cellStyle name="Berechnung 3 2 4 3 8 2" xfId="51511"/>
    <cellStyle name="Berechnung 3 2 4 3 9" xfId="29346"/>
    <cellStyle name="Berechnung 3 2 4 3 9 2" xfId="59533"/>
    <cellStyle name="Berechnung 3 2 4 4" xfId="4147"/>
    <cellStyle name="Berechnung 3 2 4 4 2" xfId="34346"/>
    <cellStyle name="Berechnung 3 2 4 5" xfId="10894"/>
    <cellStyle name="Berechnung 3 2 4 5 2" xfId="41088"/>
    <cellStyle name="Berechnung 3 2 4 6" xfId="12101"/>
    <cellStyle name="Berechnung 3 2 4 6 2" xfId="42295"/>
    <cellStyle name="Berechnung 3 2 4 7" xfId="15710"/>
    <cellStyle name="Berechnung 3 2 4 7 2" xfId="45904"/>
    <cellStyle name="Berechnung 3 2 4 8" xfId="18591"/>
    <cellStyle name="Berechnung 3 2 4 8 2" xfId="48785"/>
    <cellStyle name="Berechnung 3 2 4 9" xfId="22826"/>
    <cellStyle name="Berechnung 3 2 4 9 2" xfId="53013"/>
    <cellStyle name="Berechnung 3 2 5" xfId="2571"/>
    <cellStyle name="Berechnung 3 2 5 10" xfId="30158"/>
    <cellStyle name="Berechnung 3 2 5 10 2" xfId="60345"/>
    <cellStyle name="Berechnung 3 2 5 11" xfId="32776"/>
    <cellStyle name="Berechnung 3 2 5 2" xfId="6216"/>
    <cellStyle name="Berechnung 3 2 5 2 2" xfId="36410"/>
    <cellStyle name="Berechnung 3 2 5 3" xfId="5297"/>
    <cellStyle name="Berechnung 3 2 5 3 2" xfId="35496"/>
    <cellStyle name="Berechnung 3 2 5 4" xfId="11687"/>
    <cellStyle name="Berechnung 3 2 5 4 2" xfId="41881"/>
    <cellStyle name="Berechnung 3 2 5 5" xfId="11494"/>
    <cellStyle name="Berechnung 3 2 5 5 2" xfId="41688"/>
    <cellStyle name="Berechnung 3 2 5 6" xfId="16206"/>
    <cellStyle name="Berechnung 3 2 5 6 2" xfId="46400"/>
    <cellStyle name="Berechnung 3 2 5 7" xfId="19075"/>
    <cellStyle name="Berechnung 3 2 5 7 2" xfId="49269"/>
    <cellStyle name="Berechnung 3 2 5 8" xfId="23358"/>
    <cellStyle name="Berechnung 3 2 5 8 2" xfId="53545"/>
    <cellStyle name="Berechnung 3 2 5 9" xfId="25627"/>
    <cellStyle name="Berechnung 3 2 5 9 2" xfId="55814"/>
    <cellStyle name="Berechnung 3 2 6" xfId="3174"/>
    <cellStyle name="Berechnung 3 2 6 10" xfId="30827"/>
    <cellStyle name="Berechnung 3 2 6 10 2" xfId="61014"/>
    <cellStyle name="Berechnung 3 2 6 11" xfId="33379"/>
    <cellStyle name="Berechnung 3 2 6 2" xfId="6550"/>
    <cellStyle name="Berechnung 3 2 6 2 2" xfId="36744"/>
    <cellStyle name="Berechnung 3 2 6 3" xfId="5198"/>
    <cellStyle name="Berechnung 3 2 6 3 2" xfId="35397"/>
    <cellStyle name="Berechnung 3 2 6 4" xfId="3072"/>
    <cellStyle name="Berechnung 3 2 6 4 2" xfId="33277"/>
    <cellStyle name="Berechnung 3 2 6 5" xfId="14498"/>
    <cellStyle name="Berechnung 3 2 6 5 2" xfId="44692"/>
    <cellStyle name="Berechnung 3 2 6 6" xfId="16425"/>
    <cellStyle name="Berechnung 3 2 6 6 2" xfId="46619"/>
    <cellStyle name="Berechnung 3 2 6 7" xfId="19292"/>
    <cellStyle name="Berechnung 3 2 6 7 2" xfId="49486"/>
    <cellStyle name="Berechnung 3 2 6 8" xfId="23695"/>
    <cellStyle name="Berechnung 3 2 6 8 2" xfId="53882"/>
    <cellStyle name="Berechnung 3 2 6 9" xfId="27024"/>
    <cellStyle name="Berechnung 3 2 6 9 2" xfId="57211"/>
    <cellStyle name="Berechnung 3 2 7" xfId="2355"/>
    <cellStyle name="Berechnung 3 2 7 2" xfId="32560"/>
    <cellStyle name="Berechnung 3 2 8" xfId="5032"/>
    <cellStyle name="Berechnung 3 2 8 2" xfId="35231"/>
    <cellStyle name="Berechnung 3 2 9" xfId="13815"/>
    <cellStyle name="Berechnung 3 2 9 2" xfId="44009"/>
    <cellStyle name="Berechnung 3 3" xfId="567"/>
    <cellStyle name="Berechnung 3 3 10" xfId="5046"/>
    <cellStyle name="Berechnung 3 3 10 2" xfId="35245"/>
    <cellStyle name="Berechnung 3 3 11" xfId="11770"/>
    <cellStyle name="Berechnung 3 3 11 2" xfId="41964"/>
    <cellStyle name="Berechnung 3 3 12" xfId="21809"/>
    <cellStyle name="Berechnung 3 3 12 2" xfId="51996"/>
    <cellStyle name="Berechnung 3 3 13" xfId="21553"/>
    <cellStyle name="Berechnung 3 3 13 2" xfId="51740"/>
    <cellStyle name="Berechnung 3 3 14" xfId="25816"/>
    <cellStyle name="Berechnung 3 3 14 2" xfId="56003"/>
    <cellStyle name="Berechnung 3 3 15" xfId="31006"/>
    <cellStyle name="Berechnung 3 3 2" xfId="568"/>
    <cellStyle name="Berechnung 3 3 2 10" xfId="10157"/>
    <cellStyle name="Berechnung 3 3 2 10 2" xfId="40351"/>
    <cellStyle name="Berechnung 3 3 2 11" xfId="21810"/>
    <cellStyle name="Berechnung 3 3 2 11 2" xfId="51997"/>
    <cellStyle name="Berechnung 3 3 2 12" xfId="21552"/>
    <cellStyle name="Berechnung 3 3 2 12 2" xfId="51739"/>
    <cellStyle name="Berechnung 3 3 2 13" xfId="29815"/>
    <cellStyle name="Berechnung 3 3 2 13 2" xfId="60002"/>
    <cellStyle name="Berechnung 3 3 2 14" xfId="31007"/>
    <cellStyle name="Berechnung 3 3 2 2" xfId="1252"/>
    <cellStyle name="Berechnung 3 3 2 2 10" xfId="18247"/>
    <cellStyle name="Berechnung 3 3 2 2 10 2" xfId="48441"/>
    <cellStyle name="Berechnung 3 3 2 2 11" xfId="22465"/>
    <cellStyle name="Berechnung 3 3 2 2 11 2" xfId="52652"/>
    <cellStyle name="Berechnung 3 3 2 2 12" xfId="21882"/>
    <cellStyle name="Berechnung 3 3 2 2 12 2" xfId="52069"/>
    <cellStyle name="Berechnung 3 3 2 2 13" xfId="26866"/>
    <cellStyle name="Berechnung 3 3 2 2 13 2" xfId="57053"/>
    <cellStyle name="Berechnung 3 3 2 2 14" xfId="31220"/>
    <cellStyle name="Berechnung 3 3 2 2 2" xfId="1721"/>
    <cellStyle name="Berechnung 3 3 2 2 2 10" xfId="21380"/>
    <cellStyle name="Berechnung 3 3 2 2 2 10 2" xfId="51567"/>
    <cellStyle name="Berechnung 3 3 2 2 2 11" xfId="29118"/>
    <cellStyle name="Berechnung 3 3 2 2 2 11 2" xfId="59305"/>
    <cellStyle name="Berechnung 3 3 2 2 2 12" xfId="31671"/>
    <cellStyle name="Berechnung 3 3 2 2 2 2" xfId="3678"/>
    <cellStyle name="Berechnung 3 3 2 2 2 2 10" xfId="29982"/>
    <cellStyle name="Berechnung 3 3 2 2 2 2 10 2" xfId="60169"/>
    <cellStyle name="Berechnung 3 3 2 2 2 2 11" xfId="33883"/>
    <cellStyle name="Berechnung 3 3 2 2 2 2 2" xfId="7042"/>
    <cellStyle name="Berechnung 3 3 2 2 2 2 2 2" xfId="37236"/>
    <cellStyle name="Berechnung 3 3 2 2 2 2 3" xfId="8587"/>
    <cellStyle name="Berechnung 3 3 2 2 2 2 3 2" xfId="38781"/>
    <cellStyle name="Berechnung 3 3 2 2 2 2 4" xfId="11478"/>
    <cellStyle name="Berechnung 3 3 2 2 2 2 4 2" xfId="41672"/>
    <cellStyle name="Berechnung 3 3 2 2 2 2 5" xfId="15094"/>
    <cellStyle name="Berechnung 3 3 2 2 2 2 5 2" xfId="45288"/>
    <cellStyle name="Berechnung 3 3 2 2 2 2 6" xfId="16913"/>
    <cellStyle name="Berechnung 3 3 2 2 2 2 6 2" xfId="47107"/>
    <cellStyle name="Berechnung 3 3 2 2 2 2 7" xfId="19780"/>
    <cellStyle name="Berechnung 3 3 2 2 2 2 7 2" xfId="49974"/>
    <cellStyle name="Berechnung 3 3 2 2 2 2 8" xfId="24187"/>
    <cellStyle name="Berechnung 3 3 2 2 2 2 8 2" xfId="54374"/>
    <cellStyle name="Berechnung 3 3 2 2 2 2 9" xfId="21616"/>
    <cellStyle name="Berechnung 3 3 2 2 2 2 9 2" xfId="51803"/>
    <cellStyle name="Berechnung 3 3 2 2 2 3" xfId="4686"/>
    <cellStyle name="Berechnung 3 3 2 2 2 3 10" xfId="34885"/>
    <cellStyle name="Berechnung 3 3 2 2 2 3 2" xfId="9430"/>
    <cellStyle name="Berechnung 3 3 2 2 2 3 2 2" xfId="39624"/>
    <cellStyle name="Berechnung 3 3 2 2 2 3 3" xfId="9832"/>
    <cellStyle name="Berechnung 3 3 2 2 2 3 3 2" xfId="40026"/>
    <cellStyle name="Berechnung 3 3 2 2 2 3 4" xfId="14654"/>
    <cellStyle name="Berechnung 3 3 2 2 2 3 4 2" xfId="44848"/>
    <cellStyle name="Berechnung 3 3 2 2 2 3 5" xfId="17753"/>
    <cellStyle name="Berechnung 3 3 2 2 2 3 5 2" xfId="47947"/>
    <cellStyle name="Berechnung 3 3 2 2 2 3 6" xfId="20617"/>
    <cellStyle name="Berechnung 3 3 2 2 2 3 6 2" xfId="50811"/>
    <cellStyle name="Berechnung 3 3 2 2 2 3 7" xfId="25029"/>
    <cellStyle name="Berechnung 3 3 2 2 2 3 7 2" xfId="55216"/>
    <cellStyle name="Berechnung 3 3 2 2 2 3 8" xfId="28466"/>
    <cellStyle name="Berechnung 3 3 2 2 2 3 8 2" xfId="58653"/>
    <cellStyle name="Berechnung 3 3 2 2 2 3 9" xfId="30555"/>
    <cellStyle name="Berechnung 3 3 2 2 2 3 9 2" xfId="60742"/>
    <cellStyle name="Berechnung 3 3 2 2 2 4" xfId="5677"/>
    <cellStyle name="Berechnung 3 3 2 2 2 4 2" xfId="35873"/>
    <cellStyle name="Berechnung 3 3 2 2 2 5" xfId="10255"/>
    <cellStyle name="Berechnung 3 3 2 2 2 5 2" xfId="40449"/>
    <cellStyle name="Berechnung 3 3 2 2 2 6" xfId="14835"/>
    <cellStyle name="Berechnung 3 3 2 2 2 6 2" xfId="45029"/>
    <cellStyle name="Berechnung 3 3 2 2 2 7" xfId="15817"/>
    <cellStyle name="Berechnung 3 3 2 2 2 7 2" xfId="46011"/>
    <cellStyle name="Berechnung 3 3 2 2 2 8" xfId="18698"/>
    <cellStyle name="Berechnung 3 3 2 2 2 8 2" xfId="48892"/>
    <cellStyle name="Berechnung 3 3 2 2 2 9" xfId="22933"/>
    <cellStyle name="Berechnung 3 3 2 2 2 9 2" xfId="53120"/>
    <cellStyle name="Berechnung 3 3 2 2 3" xfId="1880"/>
    <cellStyle name="Berechnung 3 3 2 2 3 10" xfId="28207"/>
    <cellStyle name="Berechnung 3 3 2 2 3 10 2" xfId="58394"/>
    <cellStyle name="Berechnung 3 3 2 2 3 11" xfId="29551"/>
    <cellStyle name="Berechnung 3 3 2 2 3 11 2" xfId="59738"/>
    <cellStyle name="Berechnung 3 3 2 2 3 12" xfId="31830"/>
    <cellStyle name="Berechnung 3 3 2 2 3 2" xfId="3837"/>
    <cellStyle name="Berechnung 3 3 2 2 3 2 10" xfId="29136"/>
    <cellStyle name="Berechnung 3 3 2 2 3 2 10 2" xfId="59323"/>
    <cellStyle name="Berechnung 3 3 2 2 3 2 11" xfId="34042"/>
    <cellStyle name="Berechnung 3 3 2 2 3 2 2" xfId="7201"/>
    <cellStyle name="Berechnung 3 3 2 2 3 2 2 2" xfId="37395"/>
    <cellStyle name="Berechnung 3 3 2 2 3 2 3" xfId="8746"/>
    <cellStyle name="Berechnung 3 3 2 2 3 2 3 2" xfId="38940"/>
    <cellStyle name="Berechnung 3 3 2 2 3 2 4" xfId="2139"/>
    <cellStyle name="Berechnung 3 3 2 2 3 2 4 2" xfId="32352"/>
    <cellStyle name="Berechnung 3 3 2 2 3 2 5" xfId="15021"/>
    <cellStyle name="Berechnung 3 3 2 2 3 2 5 2" xfId="45215"/>
    <cellStyle name="Berechnung 3 3 2 2 3 2 6" xfId="17072"/>
    <cellStyle name="Berechnung 3 3 2 2 3 2 6 2" xfId="47266"/>
    <cellStyle name="Berechnung 3 3 2 2 3 2 7" xfId="19939"/>
    <cellStyle name="Berechnung 3 3 2 2 3 2 7 2" xfId="50133"/>
    <cellStyle name="Berechnung 3 3 2 2 3 2 8" xfId="24346"/>
    <cellStyle name="Berechnung 3 3 2 2 3 2 8 2" xfId="54533"/>
    <cellStyle name="Berechnung 3 3 2 2 3 2 9" xfId="22241"/>
    <cellStyle name="Berechnung 3 3 2 2 3 2 9 2" xfId="52428"/>
    <cellStyle name="Berechnung 3 3 2 2 3 3" xfId="4845"/>
    <cellStyle name="Berechnung 3 3 2 2 3 3 10" xfId="35044"/>
    <cellStyle name="Berechnung 3 3 2 2 3 3 2" xfId="9589"/>
    <cellStyle name="Berechnung 3 3 2 2 3 3 2 2" xfId="39783"/>
    <cellStyle name="Berechnung 3 3 2 2 3 3 3" xfId="10632"/>
    <cellStyle name="Berechnung 3 3 2 2 3 3 3 2" xfId="40826"/>
    <cellStyle name="Berechnung 3 3 2 2 3 3 4" xfId="13579"/>
    <cellStyle name="Berechnung 3 3 2 2 3 3 4 2" xfId="43773"/>
    <cellStyle name="Berechnung 3 3 2 2 3 3 5" xfId="17912"/>
    <cellStyle name="Berechnung 3 3 2 2 3 3 5 2" xfId="48106"/>
    <cellStyle name="Berechnung 3 3 2 2 3 3 6" xfId="20776"/>
    <cellStyle name="Berechnung 3 3 2 2 3 3 6 2" xfId="50970"/>
    <cellStyle name="Berechnung 3 3 2 2 3 3 7" xfId="25188"/>
    <cellStyle name="Berechnung 3 3 2 2 3 3 7 2" xfId="55375"/>
    <cellStyle name="Berechnung 3 3 2 2 3 3 8" xfId="28625"/>
    <cellStyle name="Berechnung 3 3 2 2 3 3 8 2" xfId="58812"/>
    <cellStyle name="Berechnung 3 3 2 2 3 3 9" xfId="27577"/>
    <cellStyle name="Berechnung 3 3 2 2 3 3 9 2" xfId="57764"/>
    <cellStyle name="Berechnung 3 3 2 2 3 4" xfId="5783"/>
    <cellStyle name="Berechnung 3 3 2 2 3 4 2" xfId="35979"/>
    <cellStyle name="Berechnung 3 3 2 2 3 5" xfId="11475"/>
    <cellStyle name="Berechnung 3 3 2 2 3 5 2" xfId="41669"/>
    <cellStyle name="Berechnung 3 3 2 2 3 6" xfId="13743"/>
    <cellStyle name="Berechnung 3 3 2 2 3 6 2" xfId="43937"/>
    <cellStyle name="Berechnung 3 3 2 2 3 7" xfId="15976"/>
    <cellStyle name="Berechnung 3 3 2 2 3 7 2" xfId="46170"/>
    <cellStyle name="Berechnung 3 3 2 2 3 8" xfId="18857"/>
    <cellStyle name="Berechnung 3 3 2 2 3 8 2" xfId="49051"/>
    <cellStyle name="Berechnung 3 3 2 2 3 9" xfId="23092"/>
    <cellStyle name="Berechnung 3 3 2 2 3 9 2" xfId="53279"/>
    <cellStyle name="Berechnung 3 3 2 2 4" xfId="3212"/>
    <cellStyle name="Berechnung 3 3 2 2 4 10" xfId="28945"/>
    <cellStyle name="Berechnung 3 3 2 2 4 10 2" xfId="59132"/>
    <cellStyle name="Berechnung 3 3 2 2 4 11" xfId="33417"/>
    <cellStyle name="Berechnung 3 3 2 2 4 2" xfId="6587"/>
    <cellStyle name="Berechnung 3 3 2 2 4 2 2" xfId="36781"/>
    <cellStyle name="Berechnung 3 3 2 2 4 3" xfId="3969"/>
    <cellStyle name="Berechnung 3 3 2 2 4 3 2" xfId="34168"/>
    <cellStyle name="Berechnung 3 3 2 2 4 4" xfId="12325"/>
    <cellStyle name="Berechnung 3 3 2 2 4 4 2" xfId="42519"/>
    <cellStyle name="Berechnung 3 3 2 2 4 5" xfId="13090"/>
    <cellStyle name="Berechnung 3 3 2 2 4 5 2" xfId="43284"/>
    <cellStyle name="Berechnung 3 3 2 2 4 6" xfId="16462"/>
    <cellStyle name="Berechnung 3 3 2 2 4 6 2" xfId="46656"/>
    <cellStyle name="Berechnung 3 3 2 2 4 7" xfId="19329"/>
    <cellStyle name="Berechnung 3 3 2 2 4 7 2" xfId="49523"/>
    <cellStyle name="Berechnung 3 3 2 2 4 8" xfId="23732"/>
    <cellStyle name="Berechnung 3 3 2 2 4 8 2" xfId="53919"/>
    <cellStyle name="Berechnung 3 3 2 2 4 9" xfId="27851"/>
    <cellStyle name="Berechnung 3 3 2 2 4 9 2" xfId="58038"/>
    <cellStyle name="Berechnung 3 3 2 2 5" xfId="4220"/>
    <cellStyle name="Berechnung 3 3 2 2 5 10" xfId="21458"/>
    <cellStyle name="Berechnung 3 3 2 2 5 10 2" xfId="51645"/>
    <cellStyle name="Berechnung 3 3 2 2 5 11" xfId="34419"/>
    <cellStyle name="Berechnung 3 3 2 2 5 2" xfId="7434"/>
    <cellStyle name="Berechnung 3 3 2 2 5 2 2" xfId="37628"/>
    <cellStyle name="Berechnung 3 3 2 2 5 3" xfId="8979"/>
    <cellStyle name="Berechnung 3 3 2 2 5 3 2" xfId="39173"/>
    <cellStyle name="Berechnung 3 3 2 2 5 4" xfId="11019"/>
    <cellStyle name="Berechnung 3 3 2 2 5 4 2" xfId="41213"/>
    <cellStyle name="Berechnung 3 3 2 2 5 5" xfId="14542"/>
    <cellStyle name="Berechnung 3 3 2 2 5 5 2" xfId="44736"/>
    <cellStyle name="Berechnung 3 3 2 2 5 6" xfId="17302"/>
    <cellStyle name="Berechnung 3 3 2 2 5 6 2" xfId="47496"/>
    <cellStyle name="Berechnung 3 3 2 2 5 7" xfId="20166"/>
    <cellStyle name="Berechnung 3 3 2 2 5 7 2" xfId="50360"/>
    <cellStyle name="Berechnung 3 3 2 2 5 8" xfId="24578"/>
    <cellStyle name="Berechnung 3 3 2 2 5 8 2" xfId="54765"/>
    <cellStyle name="Berechnung 3 3 2 2 5 9" xfId="28158"/>
    <cellStyle name="Berechnung 3 3 2 2 5 9 2" xfId="58345"/>
    <cellStyle name="Berechnung 3 3 2 2 6" xfId="5856"/>
    <cellStyle name="Berechnung 3 3 2 2 6 2" xfId="36052"/>
    <cellStyle name="Berechnung 3 3 2 2 7" xfId="12150"/>
    <cellStyle name="Berechnung 3 3 2 2 7 2" xfId="42344"/>
    <cellStyle name="Berechnung 3 3 2 2 8" xfId="15099"/>
    <cellStyle name="Berechnung 3 3 2 2 8 2" xfId="45293"/>
    <cellStyle name="Berechnung 3 3 2 2 9" xfId="15362"/>
    <cellStyle name="Berechnung 3 3 2 2 9 2" xfId="45556"/>
    <cellStyle name="Berechnung 3 3 2 3" xfId="1845"/>
    <cellStyle name="Berechnung 3 3 2 3 10" xfId="28390"/>
    <cellStyle name="Berechnung 3 3 2 3 10 2" xfId="58577"/>
    <cellStyle name="Berechnung 3 3 2 3 11" xfId="26455"/>
    <cellStyle name="Berechnung 3 3 2 3 11 2" xfId="56642"/>
    <cellStyle name="Berechnung 3 3 2 3 12" xfId="31795"/>
    <cellStyle name="Berechnung 3 3 2 3 2" xfId="3802"/>
    <cellStyle name="Berechnung 3 3 2 3 2 10" xfId="27265"/>
    <cellStyle name="Berechnung 3 3 2 3 2 10 2" xfId="57452"/>
    <cellStyle name="Berechnung 3 3 2 3 2 11" xfId="34007"/>
    <cellStyle name="Berechnung 3 3 2 3 2 2" xfId="7166"/>
    <cellStyle name="Berechnung 3 3 2 3 2 2 2" xfId="37360"/>
    <cellStyle name="Berechnung 3 3 2 3 2 3" xfId="8711"/>
    <cellStyle name="Berechnung 3 3 2 3 2 3 2" xfId="38905"/>
    <cellStyle name="Berechnung 3 3 2 3 2 4" xfId="5039"/>
    <cellStyle name="Berechnung 3 3 2 3 2 4 2" xfId="35238"/>
    <cellStyle name="Berechnung 3 3 2 3 2 5" xfId="13753"/>
    <cellStyle name="Berechnung 3 3 2 3 2 5 2" xfId="43947"/>
    <cellStyle name="Berechnung 3 3 2 3 2 6" xfId="17037"/>
    <cellStyle name="Berechnung 3 3 2 3 2 6 2" xfId="47231"/>
    <cellStyle name="Berechnung 3 3 2 3 2 7" xfId="19904"/>
    <cellStyle name="Berechnung 3 3 2 3 2 7 2" xfId="50098"/>
    <cellStyle name="Berechnung 3 3 2 3 2 8" xfId="24311"/>
    <cellStyle name="Berechnung 3 3 2 3 2 8 2" xfId="54498"/>
    <cellStyle name="Berechnung 3 3 2 3 2 9" xfId="28244"/>
    <cellStyle name="Berechnung 3 3 2 3 2 9 2" xfId="58431"/>
    <cellStyle name="Berechnung 3 3 2 3 3" xfId="4810"/>
    <cellStyle name="Berechnung 3 3 2 3 3 10" xfId="35009"/>
    <cellStyle name="Berechnung 3 3 2 3 3 2" xfId="9554"/>
    <cellStyle name="Berechnung 3 3 2 3 3 2 2" xfId="39748"/>
    <cellStyle name="Berechnung 3 3 2 3 3 3" xfId="4984"/>
    <cellStyle name="Berechnung 3 3 2 3 3 3 2" xfId="35183"/>
    <cellStyle name="Berechnung 3 3 2 3 3 4" xfId="14269"/>
    <cellStyle name="Berechnung 3 3 2 3 3 4 2" xfId="44463"/>
    <cellStyle name="Berechnung 3 3 2 3 3 5" xfId="17877"/>
    <cellStyle name="Berechnung 3 3 2 3 3 5 2" xfId="48071"/>
    <cellStyle name="Berechnung 3 3 2 3 3 6" xfId="20741"/>
    <cellStyle name="Berechnung 3 3 2 3 3 6 2" xfId="50935"/>
    <cellStyle name="Berechnung 3 3 2 3 3 7" xfId="25153"/>
    <cellStyle name="Berechnung 3 3 2 3 3 7 2" xfId="55340"/>
    <cellStyle name="Berechnung 3 3 2 3 3 8" xfId="28590"/>
    <cellStyle name="Berechnung 3 3 2 3 3 8 2" xfId="58777"/>
    <cellStyle name="Berechnung 3 3 2 3 3 9" xfId="28967"/>
    <cellStyle name="Berechnung 3 3 2 3 3 9 2" xfId="59154"/>
    <cellStyle name="Berechnung 3 3 2 3 4" xfId="5949"/>
    <cellStyle name="Berechnung 3 3 2 3 4 2" xfId="36145"/>
    <cellStyle name="Berechnung 3 3 2 3 5" xfId="11928"/>
    <cellStyle name="Berechnung 3 3 2 3 5 2" xfId="42122"/>
    <cellStyle name="Berechnung 3 3 2 3 6" xfId="15192"/>
    <cellStyle name="Berechnung 3 3 2 3 6 2" xfId="45386"/>
    <cellStyle name="Berechnung 3 3 2 3 7" xfId="15941"/>
    <cellStyle name="Berechnung 3 3 2 3 7 2" xfId="46135"/>
    <cellStyle name="Berechnung 3 3 2 3 8" xfId="18822"/>
    <cellStyle name="Berechnung 3 3 2 3 8 2" xfId="49016"/>
    <cellStyle name="Berechnung 3 3 2 3 9" xfId="23057"/>
    <cellStyle name="Berechnung 3 3 2 3 9 2" xfId="53244"/>
    <cellStyle name="Berechnung 3 3 2 4" xfId="2574"/>
    <cellStyle name="Berechnung 3 3 2 4 10" xfId="27705"/>
    <cellStyle name="Berechnung 3 3 2 4 10 2" xfId="57892"/>
    <cellStyle name="Berechnung 3 3 2 4 11" xfId="32779"/>
    <cellStyle name="Berechnung 3 3 2 4 2" xfId="6219"/>
    <cellStyle name="Berechnung 3 3 2 4 2 2" xfId="36413"/>
    <cellStyle name="Berechnung 3 3 2 4 3" xfId="2528"/>
    <cellStyle name="Berechnung 3 3 2 4 3 2" xfId="32733"/>
    <cellStyle name="Berechnung 3 3 2 4 4" xfId="10018"/>
    <cellStyle name="Berechnung 3 3 2 4 4 2" xfId="40212"/>
    <cellStyle name="Berechnung 3 3 2 4 5" xfId="14558"/>
    <cellStyle name="Berechnung 3 3 2 4 5 2" xfId="44752"/>
    <cellStyle name="Berechnung 3 3 2 4 6" xfId="16209"/>
    <cellStyle name="Berechnung 3 3 2 4 6 2" xfId="46403"/>
    <cellStyle name="Berechnung 3 3 2 4 7" xfId="19078"/>
    <cellStyle name="Berechnung 3 3 2 4 7 2" xfId="49272"/>
    <cellStyle name="Berechnung 3 3 2 4 8" xfId="23361"/>
    <cellStyle name="Berechnung 3 3 2 4 8 2" xfId="53548"/>
    <cellStyle name="Berechnung 3 3 2 4 9" xfId="25772"/>
    <cellStyle name="Berechnung 3 3 2 4 9 2" xfId="55959"/>
    <cellStyle name="Berechnung 3 3 2 5" xfId="2482"/>
    <cellStyle name="Berechnung 3 3 2 5 10" xfId="22343"/>
    <cellStyle name="Berechnung 3 3 2 5 10 2" xfId="52530"/>
    <cellStyle name="Berechnung 3 3 2 5 11" xfId="32687"/>
    <cellStyle name="Berechnung 3 3 2 5 2" xfId="6165"/>
    <cellStyle name="Berechnung 3 3 2 5 2 2" xfId="36359"/>
    <cellStyle name="Berechnung 3 3 2 5 3" xfId="4183"/>
    <cellStyle name="Berechnung 3 3 2 5 3 2" xfId="34382"/>
    <cellStyle name="Berechnung 3 3 2 5 4" xfId="12039"/>
    <cellStyle name="Berechnung 3 3 2 5 4 2" xfId="42233"/>
    <cellStyle name="Berechnung 3 3 2 5 5" xfId="13790"/>
    <cellStyle name="Berechnung 3 3 2 5 5 2" xfId="43984"/>
    <cellStyle name="Berechnung 3 3 2 5 6" xfId="16155"/>
    <cellStyle name="Berechnung 3 3 2 5 6 2" xfId="46349"/>
    <cellStyle name="Berechnung 3 3 2 5 7" xfId="19024"/>
    <cellStyle name="Berechnung 3 3 2 5 7 2" xfId="49218"/>
    <cellStyle name="Berechnung 3 3 2 5 8" xfId="23307"/>
    <cellStyle name="Berechnung 3 3 2 5 8 2" xfId="53494"/>
    <cellStyle name="Berechnung 3 3 2 5 9" xfId="27496"/>
    <cellStyle name="Berechnung 3 3 2 5 9 2" xfId="57683"/>
    <cellStyle name="Berechnung 3 3 2 6" xfId="4030"/>
    <cellStyle name="Berechnung 3 3 2 6 2" xfId="34229"/>
    <cellStyle name="Berechnung 3 3 2 7" xfId="7970"/>
    <cellStyle name="Berechnung 3 3 2 7 2" xfId="38164"/>
    <cellStyle name="Berechnung 3 3 2 8" xfId="13375"/>
    <cellStyle name="Berechnung 3 3 2 8 2" xfId="43569"/>
    <cellStyle name="Berechnung 3 3 2 9" xfId="15044"/>
    <cellStyle name="Berechnung 3 3 2 9 2" xfId="45238"/>
    <cellStyle name="Berechnung 3 3 3" xfId="1251"/>
    <cellStyle name="Berechnung 3 3 3 10" xfId="18246"/>
    <cellStyle name="Berechnung 3 3 3 10 2" xfId="48440"/>
    <cellStyle name="Berechnung 3 3 3 11" xfId="22464"/>
    <cellStyle name="Berechnung 3 3 3 11 2" xfId="52651"/>
    <cellStyle name="Berechnung 3 3 3 12" xfId="22368"/>
    <cellStyle name="Berechnung 3 3 3 12 2" xfId="52555"/>
    <cellStyle name="Berechnung 3 3 3 13" xfId="29797"/>
    <cellStyle name="Berechnung 3 3 3 13 2" xfId="59984"/>
    <cellStyle name="Berechnung 3 3 3 14" xfId="31219"/>
    <cellStyle name="Berechnung 3 3 3 2" xfId="1720"/>
    <cellStyle name="Berechnung 3 3 3 2 10" xfId="21679"/>
    <cellStyle name="Berechnung 3 3 3 2 10 2" xfId="51866"/>
    <cellStyle name="Berechnung 3 3 3 2 11" xfId="28969"/>
    <cellStyle name="Berechnung 3 3 3 2 11 2" xfId="59156"/>
    <cellStyle name="Berechnung 3 3 3 2 12" xfId="31670"/>
    <cellStyle name="Berechnung 3 3 3 2 2" xfId="3677"/>
    <cellStyle name="Berechnung 3 3 3 2 2 10" xfId="30459"/>
    <cellStyle name="Berechnung 3 3 3 2 2 10 2" xfId="60646"/>
    <cellStyle name="Berechnung 3 3 3 2 2 11" xfId="33882"/>
    <cellStyle name="Berechnung 3 3 3 2 2 2" xfId="7041"/>
    <cellStyle name="Berechnung 3 3 3 2 2 2 2" xfId="37235"/>
    <cellStyle name="Berechnung 3 3 3 2 2 3" xfId="8586"/>
    <cellStyle name="Berechnung 3 3 3 2 2 3 2" xfId="38780"/>
    <cellStyle name="Berechnung 3 3 3 2 2 4" xfId="12492"/>
    <cellStyle name="Berechnung 3 3 3 2 2 4 2" xfId="42686"/>
    <cellStyle name="Berechnung 3 3 3 2 2 5" xfId="13147"/>
    <cellStyle name="Berechnung 3 3 3 2 2 5 2" xfId="43341"/>
    <cellStyle name="Berechnung 3 3 3 2 2 6" xfId="16912"/>
    <cellStyle name="Berechnung 3 3 3 2 2 6 2" xfId="47106"/>
    <cellStyle name="Berechnung 3 3 3 2 2 7" xfId="19779"/>
    <cellStyle name="Berechnung 3 3 3 2 2 7 2" xfId="49973"/>
    <cellStyle name="Berechnung 3 3 3 2 2 8" xfId="24186"/>
    <cellStyle name="Berechnung 3 3 3 2 2 8 2" xfId="54373"/>
    <cellStyle name="Berechnung 3 3 3 2 2 9" xfId="27072"/>
    <cellStyle name="Berechnung 3 3 3 2 2 9 2" xfId="57259"/>
    <cellStyle name="Berechnung 3 3 3 2 3" xfId="4685"/>
    <cellStyle name="Berechnung 3 3 3 2 3 10" xfId="34884"/>
    <cellStyle name="Berechnung 3 3 3 2 3 2" xfId="9429"/>
    <cellStyle name="Berechnung 3 3 3 2 3 2 2" xfId="39623"/>
    <cellStyle name="Berechnung 3 3 3 2 3 3" xfId="10248"/>
    <cellStyle name="Berechnung 3 3 3 2 3 3 2" xfId="40442"/>
    <cellStyle name="Berechnung 3 3 3 2 3 4" xfId="14991"/>
    <cellStyle name="Berechnung 3 3 3 2 3 4 2" xfId="45185"/>
    <cellStyle name="Berechnung 3 3 3 2 3 5" xfId="17752"/>
    <cellStyle name="Berechnung 3 3 3 2 3 5 2" xfId="47946"/>
    <cellStyle name="Berechnung 3 3 3 2 3 6" xfId="20616"/>
    <cellStyle name="Berechnung 3 3 3 2 3 6 2" xfId="50810"/>
    <cellStyle name="Berechnung 3 3 3 2 3 7" xfId="25028"/>
    <cellStyle name="Berechnung 3 3 3 2 3 7 2" xfId="55215"/>
    <cellStyle name="Berechnung 3 3 3 2 3 8" xfId="28465"/>
    <cellStyle name="Berechnung 3 3 3 2 3 8 2" xfId="58652"/>
    <cellStyle name="Berechnung 3 3 3 2 3 9" xfId="29694"/>
    <cellStyle name="Berechnung 3 3 3 2 3 9 2" xfId="59881"/>
    <cellStyle name="Berechnung 3 3 3 2 4" xfId="7763"/>
    <cellStyle name="Berechnung 3 3 3 2 4 2" xfId="37957"/>
    <cellStyle name="Berechnung 3 3 3 2 5" xfId="10587"/>
    <cellStyle name="Berechnung 3 3 3 2 5 2" xfId="40781"/>
    <cellStyle name="Berechnung 3 3 3 2 6" xfId="10046"/>
    <cellStyle name="Berechnung 3 3 3 2 6 2" xfId="40240"/>
    <cellStyle name="Berechnung 3 3 3 2 7" xfId="15816"/>
    <cellStyle name="Berechnung 3 3 3 2 7 2" xfId="46010"/>
    <cellStyle name="Berechnung 3 3 3 2 8" xfId="18697"/>
    <cellStyle name="Berechnung 3 3 3 2 8 2" xfId="48891"/>
    <cellStyle name="Berechnung 3 3 3 2 9" xfId="22932"/>
    <cellStyle name="Berechnung 3 3 3 2 9 2" xfId="53119"/>
    <cellStyle name="Berechnung 3 3 3 3" xfId="1879"/>
    <cellStyle name="Berechnung 3 3 3 3 10" xfId="27144"/>
    <cellStyle name="Berechnung 3 3 3 3 10 2" xfId="57331"/>
    <cellStyle name="Berechnung 3 3 3 3 11" xfId="26003"/>
    <cellStyle name="Berechnung 3 3 3 3 11 2" xfId="56190"/>
    <cellStyle name="Berechnung 3 3 3 3 12" xfId="31829"/>
    <cellStyle name="Berechnung 3 3 3 3 2" xfId="3836"/>
    <cellStyle name="Berechnung 3 3 3 3 2 10" xfId="26568"/>
    <cellStyle name="Berechnung 3 3 3 3 2 10 2" xfId="56755"/>
    <cellStyle name="Berechnung 3 3 3 3 2 11" xfId="34041"/>
    <cellStyle name="Berechnung 3 3 3 3 2 2" xfId="7200"/>
    <cellStyle name="Berechnung 3 3 3 3 2 2 2" xfId="37394"/>
    <cellStyle name="Berechnung 3 3 3 3 2 3" xfId="8745"/>
    <cellStyle name="Berechnung 3 3 3 3 2 3 2" xfId="38939"/>
    <cellStyle name="Berechnung 3 3 3 3 2 4" xfId="8021"/>
    <cellStyle name="Berechnung 3 3 3 3 2 4 2" xfId="38215"/>
    <cellStyle name="Berechnung 3 3 3 3 2 5" xfId="5026"/>
    <cellStyle name="Berechnung 3 3 3 3 2 5 2" xfId="35225"/>
    <cellStyle name="Berechnung 3 3 3 3 2 6" xfId="17071"/>
    <cellStyle name="Berechnung 3 3 3 3 2 6 2" xfId="47265"/>
    <cellStyle name="Berechnung 3 3 3 3 2 7" xfId="19938"/>
    <cellStyle name="Berechnung 3 3 3 3 2 7 2" xfId="50132"/>
    <cellStyle name="Berechnung 3 3 3 3 2 8" xfId="24345"/>
    <cellStyle name="Berechnung 3 3 3 3 2 8 2" xfId="54532"/>
    <cellStyle name="Berechnung 3 3 3 3 2 9" xfId="27489"/>
    <cellStyle name="Berechnung 3 3 3 3 2 9 2" xfId="57676"/>
    <cellStyle name="Berechnung 3 3 3 3 3" xfId="4844"/>
    <cellStyle name="Berechnung 3 3 3 3 3 10" xfId="35043"/>
    <cellStyle name="Berechnung 3 3 3 3 3 2" xfId="9588"/>
    <cellStyle name="Berechnung 3 3 3 3 3 2 2" xfId="39782"/>
    <cellStyle name="Berechnung 3 3 3 3 3 3" xfId="2450"/>
    <cellStyle name="Berechnung 3 3 3 3 3 3 2" xfId="32655"/>
    <cellStyle name="Berechnung 3 3 3 3 3 4" xfId="5883"/>
    <cellStyle name="Berechnung 3 3 3 3 3 4 2" xfId="36079"/>
    <cellStyle name="Berechnung 3 3 3 3 3 5" xfId="17911"/>
    <cellStyle name="Berechnung 3 3 3 3 3 5 2" xfId="48105"/>
    <cellStyle name="Berechnung 3 3 3 3 3 6" xfId="20775"/>
    <cellStyle name="Berechnung 3 3 3 3 3 6 2" xfId="50969"/>
    <cellStyle name="Berechnung 3 3 3 3 3 7" xfId="25187"/>
    <cellStyle name="Berechnung 3 3 3 3 3 7 2" xfId="55374"/>
    <cellStyle name="Berechnung 3 3 3 3 3 8" xfId="28624"/>
    <cellStyle name="Berechnung 3 3 3 3 3 8 2" xfId="58811"/>
    <cellStyle name="Berechnung 3 3 3 3 3 9" xfId="28836"/>
    <cellStyle name="Berechnung 3 3 3 3 3 9 2" xfId="59023"/>
    <cellStyle name="Berechnung 3 3 3 3 4" xfId="7872"/>
    <cellStyle name="Berechnung 3 3 3 3 4 2" xfId="38066"/>
    <cellStyle name="Berechnung 3 3 3 3 5" xfId="11218"/>
    <cellStyle name="Berechnung 3 3 3 3 5 2" xfId="41412"/>
    <cellStyle name="Berechnung 3 3 3 3 6" xfId="11099"/>
    <cellStyle name="Berechnung 3 3 3 3 6 2" xfId="41293"/>
    <cellStyle name="Berechnung 3 3 3 3 7" xfId="15975"/>
    <cellStyle name="Berechnung 3 3 3 3 7 2" xfId="46169"/>
    <cellStyle name="Berechnung 3 3 3 3 8" xfId="18856"/>
    <cellStyle name="Berechnung 3 3 3 3 8 2" xfId="49050"/>
    <cellStyle name="Berechnung 3 3 3 3 9" xfId="23091"/>
    <cellStyle name="Berechnung 3 3 3 3 9 2" xfId="53278"/>
    <cellStyle name="Berechnung 3 3 3 4" xfId="3211"/>
    <cellStyle name="Berechnung 3 3 3 4 10" xfId="29842"/>
    <cellStyle name="Berechnung 3 3 3 4 10 2" xfId="60029"/>
    <cellStyle name="Berechnung 3 3 3 4 11" xfId="33416"/>
    <cellStyle name="Berechnung 3 3 3 4 2" xfId="6586"/>
    <cellStyle name="Berechnung 3 3 3 4 2 2" xfId="36780"/>
    <cellStyle name="Berechnung 3 3 3 4 3" xfId="6080"/>
    <cellStyle name="Berechnung 3 3 3 4 3 2" xfId="36276"/>
    <cellStyle name="Berechnung 3 3 3 4 4" xfId="11603"/>
    <cellStyle name="Berechnung 3 3 3 4 4 2" xfId="41797"/>
    <cellStyle name="Berechnung 3 3 3 4 5" xfId="14672"/>
    <cellStyle name="Berechnung 3 3 3 4 5 2" xfId="44866"/>
    <cellStyle name="Berechnung 3 3 3 4 6" xfId="16461"/>
    <cellStyle name="Berechnung 3 3 3 4 6 2" xfId="46655"/>
    <cellStyle name="Berechnung 3 3 3 4 7" xfId="19328"/>
    <cellStyle name="Berechnung 3 3 3 4 7 2" xfId="49522"/>
    <cellStyle name="Berechnung 3 3 3 4 8" xfId="23731"/>
    <cellStyle name="Berechnung 3 3 3 4 8 2" xfId="53918"/>
    <cellStyle name="Berechnung 3 3 3 4 9" xfId="25630"/>
    <cellStyle name="Berechnung 3 3 3 4 9 2" xfId="55817"/>
    <cellStyle name="Berechnung 3 3 3 5" xfId="4219"/>
    <cellStyle name="Berechnung 3 3 3 5 10" xfId="29056"/>
    <cellStyle name="Berechnung 3 3 3 5 10 2" xfId="59243"/>
    <cellStyle name="Berechnung 3 3 3 5 11" xfId="34418"/>
    <cellStyle name="Berechnung 3 3 3 5 2" xfId="7433"/>
    <cellStyle name="Berechnung 3 3 3 5 2 2" xfId="37627"/>
    <cellStyle name="Berechnung 3 3 3 5 3" xfId="8978"/>
    <cellStyle name="Berechnung 3 3 3 5 3 2" xfId="39172"/>
    <cellStyle name="Berechnung 3 3 3 5 4" xfId="5229"/>
    <cellStyle name="Berechnung 3 3 3 5 4 2" xfId="35428"/>
    <cellStyle name="Berechnung 3 3 3 5 5" xfId="14857"/>
    <cellStyle name="Berechnung 3 3 3 5 5 2" xfId="45051"/>
    <cellStyle name="Berechnung 3 3 3 5 6" xfId="17301"/>
    <cellStyle name="Berechnung 3 3 3 5 6 2" xfId="47495"/>
    <cellStyle name="Berechnung 3 3 3 5 7" xfId="20165"/>
    <cellStyle name="Berechnung 3 3 3 5 7 2" xfId="50359"/>
    <cellStyle name="Berechnung 3 3 3 5 8" xfId="24577"/>
    <cellStyle name="Berechnung 3 3 3 5 8 2" xfId="54764"/>
    <cellStyle name="Berechnung 3 3 3 5 9" xfId="27755"/>
    <cellStyle name="Berechnung 3 3 3 5 9 2" xfId="57942"/>
    <cellStyle name="Berechnung 3 3 3 6" xfId="7947"/>
    <cellStyle name="Berechnung 3 3 3 6 2" xfId="38141"/>
    <cellStyle name="Berechnung 3 3 3 7" xfId="12346"/>
    <cellStyle name="Berechnung 3 3 3 7 2" xfId="42540"/>
    <cellStyle name="Berechnung 3 3 3 8" xfId="13564"/>
    <cellStyle name="Berechnung 3 3 3 8 2" xfId="43758"/>
    <cellStyle name="Berechnung 3 3 3 9" xfId="15361"/>
    <cellStyle name="Berechnung 3 3 3 9 2" xfId="45555"/>
    <cellStyle name="Berechnung 3 3 4" xfId="1847"/>
    <cellStyle name="Berechnung 3 3 4 10" xfId="27635"/>
    <cellStyle name="Berechnung 3 3 4 10 2" xfId="57822"/>
    <cellStyle name="Berechnung 3 3 4 11" xfId="21952"/>
    <cellStyle name="Berechnung 3 3 4 11 2" xfId="52139"/>
    <cellStyle name="Berechnung 3 3 4 12" xfId="31797"/>
    <cellStyle name="Berechnung 3 3 4 2" xfId="3804"/>
    <cellStyle name="Berechnung 3 3 4 2 10" xfId="30373"/>
    <cellStyle name="Berechnung 3 3 4 2 10 2" xfId="60560"/>
    <cellStyle name="Berechnung 3 3 4 2 11" xfId="34009"/>
    <cellStyle name="Berechnung 3 3 4 2 2" xfId="7168"/>
    <cellStyle name="Berechnung 3 3 4 2 2 2" xfId="37362"/>
    <cellStyle name="Berechnung 3 3 4 2 3" xfId="8713"/>
    <cellStyle name="Berechnung 3 3 4 2 3 2" xfId="38907"/>
    <cellStyle name="Berechnung 3 3 4 2 4" xfId="9899"/>
    <cellStyle name="Berechnung 3 3 4 2 4 2" xfId="40093"/>
    <cellStyle name="Berechnung 3 3 4 2 5" xfId="14871"/>
    <cellStyle name="Berechnung 3 3 4 2 5 2" xfId="45065"/>
    <cellStyle name="Berechnung 3 3 4 2 6" xfId="17039"/>
    <cellStyle name="Berechnung 3 3 4 2 6 2" xfId="47233"/>
    <cellStyle name="Berechnung 3 3 4 2 7" xfId="19906"/>
    <cellStyle name="Berechnung 3 3 4 2 7 2" xfId="50100"/>
    <cellStyle name="Berechnung 3 3 4 2 8" xfId="24313"/>
    <cellStyle name="Berechnung 3 3 4 2 8 2" xfId="54500"/>
    <cellStyle name="Berechnung 3 3 4 2 9" xfId="25640"/>
    <cellStyle name="Berechnung 3 3 4 2 9 2" xfId="55827"/>
    <cellStyle name="Berechnung 3 3 4 3" xfId="4812"/>
    <cellStyle name="Berechnung 3 3 4 3 10" xfId="35011"/>
    <cellStyle name="Berechnung 3 3 4 3 2" xfId="9556"/>
    <cellStyle name="Berechnung 3 3 4 3 2 2" xfId="39750"/>
    <cellStyle name="Berechnung 3 3 4 3 3" xfId="11986"/>
    <cellStyle name="Berechnung 3 3 4 3 3 2" xfId="42180"/>
    <cellStyle name="Berechnung 3 3 4 3 4" xfId="13223"/>
    <cellStyle name="Berechnung 3 3 4 3 4 2" xfId="43417"/>
    <cellStyle name="Berechnung 3 3 4 3 5" xfId="17879"/>
    <cellStyle name="Berechnung 3 3 4 3 5 2" xfId="48073"/>
    <cellStyle name="Berechnung 3 3 4 3 6" xfId="20743"/>
    <cellStyle name="Berechnung 3 3 4 3 6 2" xfId="50937"/>
    <cellStyle name="Berechnung 3 3 4 3 7" xfId="25155"/>
    <cellStyle name="Berechnung 3 3 4 3 7 2" xfId="55342"/>
    <cellStyle name="Berechnung 3 3 4 3 8" xfId="28592"/>
    <cellStyle name="Berechnung 3 3 4 3 8 2" xfId="58779"/>
    <cellStyle name="Berechnung 3 3 4 3 9" xfId="21761"/>
    <cellStyle name="Berechnung 3 3 4 3 9 2" xfId="51948"/>
    <cellStyle name="Berechnung 3 3 4 4" xfId="5794"/>
    <cellStyle name="Berechnung 3 3 4 4 2" xfId="35990"/>
    <cellStyle name="Berechnung 3 3 4 5" xfId="11683"/>
    <cellStyle name="Berechnung 3 3 4 5 2" xfId="41877"/>
    <cellStyle name="Berechnung 3 3 4 6" xfId="6048"/>
    <cellStyle name="Berechnung 3 3 4 6 2" xfId="36244"/>
    <cellStyle name="Berechnung 3 3 4 7" xfId="15943"/>
    <cellStyle name="Berechnung 3 3 4 7 2" xfId="46137"/>
    <cellStyle name="Berechnung 3 3 4 8" xfId="18824"/>
    <cellStyle name="Berechnung 3 3 4 8 2" xfId="49018"/>
    <cellStyle name="Berechnung 3 3 4 9" xfId="23059"/>
    <cellStyle name="Berechnung 3 3 4 9 2" xfId="53246"/>
    <cellStyle name="Berechnung 3 3 5" xfId="2573"/>
    <cellStyle name="Berechnung 3 3 5 10" xfId="29044"/>
    <cellStyle name="Berechnung 3 3 5 10 2" xfId="59231"/>
    <cellStyle name="Berechnung 3 3 5 11" xfId="32778"/>
    <cellStyle name="Berechnung 3 3 5 2" xfId="6218"/>
    <cellStyle name="Berechnung 3 3 5 2 2" xfId="36412"/>
    <cellStyle name="Berechnung 3 3 5 3" xfId="2529"/>
    <cellStyle name="Berechnung 3 3 5 3 2" xfId="32734"/>
    <cellStyle name="Berechnung 3 3 5 4" xfId="7976"/>
    <cellStyle name="Berechnung 3 3 5 4 2" xfId="38170"/>
    <cellStyle name="Berechnung 3 3 5 5" xfId="13861"/>
    <cellStyle name="Berechnung 3 3 5 5 2" xfId="44055"/>
    <cellStyle name="Berechnung 3 3 5 6" xfId="16208"/>
    <cellStyle name="Berechnung 3 3 5 6 2" xfId="46402"/>
    <cellStyle name="Berechnung 3 3 5 7" xfId="19077"/>
    <cellStyle name="Berechnung 3 3 5 7 2" xfId="49271"/>
    <cellStyle name="Berechnung 3 3 5 8" xfId="23360"/>
    <cellStyle name="Berechnung 3 3 5 8 2" xfId="53547"/>
    <cellStyle name="Berechnung 3 3 5 9" xfId="27829"/>
    <cellStyle name="Berechnung 3 3 5 9 2" xfId="58016"/>
    <cellStyle name="Berechnung 3 3 6" xfId="2483"/>
    <cellStyle name="Berechnung 3 3 6 10" xfId="21584"/>
    <cellStyle name="Berechnung 3 3 6 10 2" xfId="51771"/>
    <cellStyle name="Berechnung 3 3 6 11" xfId="32688"/>
    <cellStyle name="Berechnung 3 3 6 2" xfId="6166"/>
    <cellStyle name="Berechnung 3 3 6 2 2" xfId="36360"/>
    <cellStyle name="Berechnung 3 3 6 3" xfId="4182"/>
    <cellStyle name="Berechnung 3 3 6 3 2" xfId="34381"/>
    <cellStyle name="Berechnung 3 3 6 4" xfId="10143"/>
    <cellStyle name="Berechnung 3 3 6 4 2" xfId="40337"/>
    <cellStyle name="Berechnung 3 3 6 5" xfId="14057"/>
    <cellStyle name="Berechnung 3 3 6 5 2" xfId="44251"/>
    <cellStyle name="Berechnung 3 3 6 6" xfId="16156"/>
    <cellStyle name="Berechnung 3 3 6 6 2" xfId="46350"/>
    <cellStyle name="Berechnung 3 3 6 7" xfId="19025"/>
    <cellStyle name="Berechnung 3 3 6 7 2" xfId="49219"/>
    <cellStyle name="Berechnung 3 3 6 8" xfId="23308"/>
    <cellStyle name="Berechnung 3 3 6 8 2" xfId="53495"/>
    <cellStyle name="Berechnung 3 3 6 9" xfId="25386"/>
    <cellStyle name="Berechnung 3 3 6 9 2" xfId="55573"/>
    <cellStyle name="Berechnung 3 3 7" xfId="7378"/>
    <cellStyle name="Berechnung 3 3 7 2" xfId="37572"/>
    <cellStyle name="Berechnung 3 3 8" xfId="5094"/>
    <cellStyle name="Berechnung 3 3 8 2" xfId="35293"/>
    <cellStyle name="Berechnung 3 3 9" xfId="13976"/>
    <cellStyle name="Berechnung 3 3 9 2" xfId="44170"/>
    <cellStyle name="Berechnung 3 4" xfId="569"/>
    <cellStyle name="Berechnung 3 4 10" xfId="14635"/>
    <cellStyle name="Berechnung 3 4 10 2" xfId="44829"/>
    <cellStyle name="Berechnung 3 4 11" xfId="15019"/>
    <cellStyle name="Berechnung 3 4 11 2" xfId="45213"/>
    <cellStyle name="Berechnung 3 4 12" xfId="21811"/>
    <cellStyle name="Berechnung 3 4 12 2" xfId="51998"/>
    <cellStyle name="Berechnung 3 4 13" xfId="26613"/>
    <cellStyle name="Berechnung 3 4 13 2" xfId="56800"/>
    <cellStyle name="Berechnung 3 4 14" xfId="28965"/>
    <cellStyle name="Berechnung 3 4 14 2" xfId="59152"/>
    <cellStyle name="Berechnung 3 4 15" xfId="31008"/>
    <cellStyle name="Berechnung 3 4 2" xfId="570"/>
    <cellStyle name="Berechnung 3 4 2 10" xfId="10351"/>
    <cellStyle name="Berechnung 3 4 2 10 2" xfId="40545"/>
    <cellStyle name="Berechnung 3 4 2 11" xfId="21812"/>
    <cellStyle name="Berechnung 3 4 2 11 2" xfId="51999"/>
    <cellStyle name="Berechnung 3 4 2 12" xfId="26612"/>
    <cellStyle name="Berechnung 3 4 2 12 2" xfId="56799"/>
    <cellStyle name="Berechnung 3 4 2 13" xfId="27298"/>
    <cellStyle name="Berechnung 3 4 2 13 2" xfId="57485"/>
    <cellStyle name="Berechnung 3 4 2 14" xfId="31009"/>
    <cellStyle name="Berechnung 3 4 2 2" xfId="1254"/>
    <cellStyle name="Berechnung 3 4 2 2 10" xfId="18249"/>
    <cellStyle name="Berechnung 3 4 2 2 10 2" xfId="48443"/>
    <cellStyle name="Berechnung 3 4 2 2 11" xfId="22467"/>
    <cellStyle name="Berechnung 3 4 2 2 11 2" xfId="52654"/>
    <cellStyle name="Berechnung 3 4 2 2 12" xfId="21662"/>
    <cellStyle name="Berechnung 3 4 2 2 12 2" xfId="51849"/>
    <cellStyle name="Berechnung 3 4 2 2 13" xfId="28856"/>
    <cellStyle name="Berechnung 3 4 2 2 13 2" xfId="59043"/>
    <cellStyle name="Berechnung 3 4 2 2 14" xfId="31222"/>
    <cellStyle name="Berechnung 3 4 2 2 2" xfId="1723"/>
    <cellStyle name="Berechnung 3 4 2 2 2 10" xfId="27290"/>
    <cellStyle name="Berechnung 3 4 2 2 2 10 2" xfId="57477"/>
    <cellStyle name="Berechnung 3 4 2 2 2 11" xfId="30417"/>
    <cellStyle name="Berechnung 3 4 2 2 2 11 2" xfId="60604"/>
    <cellStyle name="Berechnung 3 4 2 2 2 12" xfId="31673"/>
    <cellStyle name="Berechnung 3 4 2 2 2 2" xfId="3680"/>
    <cellStyle name="Berechnung 3 4 2 2 2 2 10" xfId="29817"/>
    <cellStyle name="Berechnung 3 4 2 2 2 2 10 2" xfId="60004"/>
    <cellStyle name="Berechnung 3 4 2 2 2 2 11" xfId="33885"/>
    <cellStyle name="Berechnung 3 4 2 2 2 2 2" xfId="7044"/>
    <cellStyle name="Berechnung 3 4 2 2 2 2 2 2" xfId="37238"/>
    <cellStyle name="Berechnung 3 4 2 2 2 2 3" xfId="8589"/>
    <cellStyle name="Berechnung 3 4 2 2 2 2 3 2" xfId="38783"/>
    <cellStyle name="Berechnung 3 4 2 2 2 2 4" xfId="5472"/>
    <cellStyle name="Berechnung 3 4 2 2 2 2 4 2" xfId="35668"/>
    <cellStyle name="Berechnung 3 4 2 2 2 2 5" xfId="13174"/>
    <cellStyle name="Berechnung 3 4 2 2 2 2 5 2" xfId="43368"/>
    <cellStyle name="Berechnung 3 4 2 2 2 2 6" xfId="16915"/>
    <cellStyle name="Berechnung 3 4 2 2 2 2 6 2" xfId="47109"/>
    <cellStyle name="Berechnung 3 4 2 2 2 2 7" xfId="19782"/>
    <cellStyle name="Berechnung 3 4 2 2 2 2 7 2" xfId="49976"/>
    <cellStyle name="Berechnung 3 4 2 2 2 2 8" xfId="24189"/>
    <cellStyle name="Berechnung 3 4 2 2 2 2 8 2" xfId="54376"/>
    <cellStyle name="Berechnung 3 4 2 2 2 2 9" xfId="26030"/>
    <cellStyle name="Berechnung 3 4 2 2 2 2 9 2" xfId="56217"/>
    <cellStyle name="Berechnung 3 4 2 2 2 3" xfId="4688"/>
    <cellStyle name="Berechnung 3 4 2 2 2 3 10" xfId="34887"/>
    <cellStyle name="Berechnung 3 4 2 2 2 3 2" xfId="9432"/>
    <cellStyle name="Berechnung 3 4 2 2 2 3 2 2" xfId="39626"/>
    <cellStyle name="Berechnung 3 4 2 2 2 3 3" xfId="11273"/>
    <cellStyle name="Berechnung 3 4 2 2 2 3 3 2" xfId="41467"/>
    <cellStyle name="Berechnung 3 4 2 2 2 3 4" xfId="15300"/>
    <cellStyle name="Berechnung 3 4 2 2 2 3 4 2" xfId="45494"/>
    <cellStyle name="Berechnung 3 4 2 2 2 3 5" xfId="17755"/>
    <cellStyle name="Berechnung 3 4 2 2 2 3 5 2" xfId="47949"/>
    <cellStyle name="Berechnung 3 4 2 2 2 3 6" xfId="20619"/>
    <cellStyle name="Berechnung 3 4 2 2 2 3 6 2" xfId="50813"/>
    <cellStyle name="Berechnung 3 4 2 2 2 3 7" xfId="25031"/>
    <cellStyle name="Berechnung 3 4 2 2 2 3 7 2" xfId="55218"/>
    <cellStyle name="Berechnung 3 4 2 2 2 3 8" xfId="28468"/>
    <cellStyle name="Berechnung 3 4 2 2 2 3 8 2" xfId="58655"/>
    <cellStyle name="Berechnung 3 4 2 2 2 3 9" xfId="27097"/>
    <cellStyle name="Berechnung 3 4 2 2 2 3 9 2" xfId="57284"/>
    <cellStyle name="Berechnung 3 4 2 2 2 4" xfId="5965"/>
    <cellStyle name="Berechnung 3 4 2 2 2 4 2" xfId="36161"/>
    <cellStyle name="Berechnung 3 4 2 2 2 5" xfId="12112"/>
    <cellStyle name="Berechnung 3 4 2 2 2 5 2" xfId="42306"/>
    <cellStyle name="Berechnung 3 4 2 2 2 6" xfId="14085"/>
    <cellStyle name="Berechnung 3 4 2 2 2 6 2" xfId="44279"/>
    <cellStyle name="Berechnung 3 4 2 2 2 7" xfId="15819"/>
    <cellStyle name="Berechnung 3 4 2 2 2 7 2" xfId="46013"/>
    <cellStyle name="Berechnung 3 4 2 2 2 8" xfId="18700"/>
    <cellStyle name="Berechnung 3 4 2 2 2 8 2" xfId="48894"/>
    <cellStyle name="Berechnung 3 4 2 2 2 9" xfId="22935"/>
    <cellStyle name="Berechnung 3 4 2 2 2 9 2" xfId="53122"/>
    <cellStyle name="Berechnung 3 4 2 2 3" xfId="1882"/>
    <cellStyle name="Berechnung 3 4 2 2 3 10" xfId="22359"/>
    <cellStyle name="Berechnung 3 4 2 2 3 10 2" xfId="52546"/>
    <cellStyle name="Berechnung 3 4 2 2 3 11" xfId="30139"/>
    <cellStyle name="Berechnung 3 4 2 2 3 11 2" xfId="60326"/>
    <cellStyle name="Berechnung 3 4 2 2 3 12" xfId="31832"/>
    <cellStyle name="Berechnung 3 4 2 2 3 2" xfId="3839"/>
    <cellStyle name="Berechnung 3 4 2 2 3 2 10" xfId="29749"/>
    <cellStyle name="Berechnung 3 4 2 2 3 2 10 2" xfId="59936"/>
    <cellStyle name="Berechnung 3 4 2 2 3 2 11" xfId="34044"/>
    <cellStyle name="Berechnung 3 4 2 2 3 2 2" xfId="7203"/>
    <cellStyle name="Berechnung 3 4 2 2 3 2 2 2" xfId="37397"/>
    <cellStyle name="Berechnung 3 4 2 2 3 2 3" xfId="8748"/>
    <cellStyle name="Berechnung 3 4 2 2 3 2 3 2" xfId="38942"/>
    <cellStyle name="Berechnung 3 4 2 2 3 2 4" xfId="10279"/>
    <cellStyle name="Berechnung 3 4 2 2 3 2 4 2" xfId="40473"/>
    <cellStyle name="Berechnung 3 4 2 2 3 2 5" xfId="10363"/>
    <cellStyle name="Berechnung 3 4 2 2 3 2 5 2" xfId="40557"/>
    <cellStyle name="Berechnung 3 4 2 2 3 2 6" xfId="17074"/>
    <cellStyle name="Berechnung 3 4 2 2 3 2 6 2" xfId="47268"/>
    <cellStyle name="Berechnung 3 4 2 2 3 2 7" xfId="19941"/>
    <cellStyle name="Berechnung 3 4 2 2 3 2 7 2" xfId="50135"/>
    <cellStyle name="Berechnung 3 4 2 2 3 2 8" xfId="24348"/>
    <cellStyle name="Berechnung 3 4 2 2 3 2 8 2" xfId="54535"/>
    <cellStyle name="Berechnung 3 4 2 2 3 2 9" xfId="26475"/>
    <cellStyle name="Berechnung 3 4 2 2 3 2 9 2" xfId="56662"/>
    <cellStyle name="Berechnung 3 4 2 2 3 3" xfId="4847"/>
    <cellStyle name="Berechnung 3 4 2 2 3 3 10" xfId="35046"/>
    <cellStyle name="Berechnung 3 4 2 2 3 3 2" xfId="9591"/>
    <cellStyle name="Berechnung 3 4 2 2 3 3 2 2" xfId="39785"/>
    <cellStyle name="Berechnung 3 4 2 2 3 3 3" xfId="5244"/>
    <cellStyle name="Berechnung 3 4 2 2 3 3 3 2" xfId="35443"/>
    <cellStyle name="Berechnung 3 4 2 2 3 3 4" xfId="13577"/>
    <cellStyle name="Berechnung 3 4 2 2 3 3 4 2" xfId="43771"/>
    <cellStyle name="Berechnung 3 4 2 2 3 3 5" xfId="17914"/>
    <cellStyle name="Berechnung 3 4 2 2 3 3 5 2" xfId="48108"/>
    <cellStyle name="Berechnung 3 4 2 2 3 3 6" xfId="20778"/>
    <cellStyle name="Berechnung 3 4 2 2 3 3 6 2" xfId="50972"/>
    <cellStyle name="Berechnung 3 4 2 2 3 3 7" xfId="25190"/>
    <cellStyle name="Berechnung 3 4 2 2 3 3 7 2" xfId="55377"/>
    <cellStyle name="Berechnung 3 4 2 2 3 3 8" xfId="28627"/>
    <cellStyle name="Berechnung 3 4 2 2 3 3 8 2" xfId="58814"/>
    <cellStyle name="Berechnung 3 4 2 2 3 3 9" xfId="30138"/>
    <cellStyle name="Berechnung 3 4 2 2 3 3 9 2" xfId="60325"/>
    <cellStyle name="Berechnung 3 4 2 2 3 4" xfId="8008"/>
    <cellStyle name="Berechnung 3 4 2 2 3 4 2" xfId="38202"/>
    <cellStyle name="Berechnung 3 4 2 2 3 5" xfId="10780"/>
    <cellStyle name="Berechnung 3 4 2 2 3 5 2" xfId="40974"/>
    <cellStyle name="Berechnung 3 4 2 2 3 6" xfId="13192"/>
    <cellStyle name="Berechnung 3 4 2 2 3 6 2" xfId="43386"/>
    <cellStyle name="Berechnung 3 4 2 2 3 7" xfId="15978"/>
    <cellStyle name="Berechnung 3 4 2 2 3 7 2" xfId="46172"/>
    <cellStyle name="Berechnung 3 4 2 2 3 8" xfId="18859"/>
    <cellStyle name="Berechnung 3 4 2 2 3 8 2" xfId="49053"/>
    <cellStyle name="Berechnung 3 4 2 2 3 9" xfId="23094"/>
    <cellStyle name="Berechnung 3 4 2 2 3 9 2" xfId="53281"/>
    <cellStyle name="Berechnung 3 4 2 2 4" xfId="3214"/>
    <cellStyle name="Berechnung 3 4 2 2 4 10" xfId="30765"/>
    <cellStyle name="Berechnung 3 4 2 2 4 10 2" xfId="60952"/>
    <cellStyle name="Berechnung 3 4 2 2 4 11" xfId="33419"/>
    <cellStyle name="Berechnung 3 4 2 2 4 2" xfId="6589"/>
    <cellStyle name="Berechnung 3 4 2 2 4 2 2" xfId="36783"/>
    <cellStyle name="Berechnung 3 4 2 2 4 3" xfId="3973"/>
    <cellStyle name="Berechnung 3 4 2 2 4 3 2" xfId="34172"/>
    <cellStyle name="Berechnung 3 4 2 2 4 4" xfId="10362"/>
    <cellStyle name="Berechnung 3 4 2 2 4 4 2" xfId="40556"/>
    <cellStyle name="Berechnung 3 4 2 2 4 5" xfId="13379"/>
    <cellStyle name="Berechnung 3 4 2 2 4 5 2" xfId="43573"/>
    <cellStyle name="Berechnung 3 4 2 2 4 6" xfId="16464"/>
    <cellStyle name="Berechnung 3 4 2 2 4 6 2" xfId="46658"/>
    <cellStyle name="Berechnung 3 4 2 2 4 7" xfId="19331"/>
    <cellStyle name="Berechnung 3 4 2 2 4 7 2" xfId="49525"/>
    <cellStyle name="Berechnung 3 4 2 2 4 8" xfId="23734"/>
    <cellStyle name="Berechnung 3 4 2 2 4 8 2" xfId="53921"/>
    <cellStyle name="Berechnung 3 4 2 2 4 9" xfId="26681"/>
    <cellStyle name="Berechnung 3 4 2 2 4 9 2" xfId="56868"/>
    <cellStyle name="Berechnung 3 4 2 2 5" xfId="4222"/>
    <cellStyle name="Berechnung 3 4 2 2 5 10" xfId="30126"/>
    <cellStyle name="Berechnung 3 4 2 2 5 10 2" xfId="60313"/>
    <cellStyle name="Berechnung 3 4 2 2 5 11" xfId="34421"/>
    <cellStyle name="Berechnung 3 4 2 2 5 2" xfId="7436"/>
    <cellStyle name="Berechnung 3 4 2 2 5 2 2" xfId="37630"/>
    <cellStyle name="Berechnung 3 4 2 2 5 3" xfId="8981"/>
    <cellStyle name="Berechnung 3 4 2 2 5 3 2" xfId="39175"/>
    <cellStyle name="Berechnung 3 4 2 2 5 4" xfId="10461"/>
    <cellStyle name="Berechnung 3 4 2 2 5 4 2" xfId="40655"/>
    <cellStyle name="Berechnung 3 4 2 2 5 5" xfId="12993"/>
    <cellStyle name="Berechnung 3 4 2 2 5 5 2" xfId="43187"/>
    <cellStyle name="Berechnung 3 4 2 2 5 6" xfId="17304"/>
    <cellStyle name="Berechnung 3 4 2 2 5 6 2" xfId="47498"/>
    <cellStyle name="Berechnung 3 4 2 2 5 7" xfId="20168"/>
    <cellStyle name="Berechnung 3 4 2 2 5 7 2" xfId="50362"/>
    <cellStyle name="Berechnung 3 4 2 2 5 8" xfId="24580"/>
    <cellStyle name="Berechnung 3 4 2 2 5 8 2" xfId="54767"/>
    <cellStyle name="Berechnung 3 4 2 2 5 9" xfId="22262"/>
    <cellStyle name="Berechnung 3 4 2 2 5 9 2" xfId="52449"/>
    <cellStyle name="Berechnung 3 4 2 2 6" xfId="7718"/>
    <cellStyle name="Berechnung 3 4 2 2 6 2" xfId="37912"/>
    <cellStyle name="Berechnung 3 4 2 2 7" xfId="11298"/>
    <cellStyle name="Berechnung 3 4 2 2 7 2" xfId="41492"/>
    <cellStyle name="Berechnung 3 4 2 2 8" xfId="13286"/>
    <cellStyle name="Berechnung 3 4 2 2 8 2" xfId="43480"/>
    <cellStyle name="Berechnung 3 4 2 2 9" xfId="15364"/>
    <cellStyle name="Berechnung 3 4 2 2 9 2" xfId="45558"/>
    <cellStyle name="Berechnung 3 4 2 3" xfId="1611"/>
    <cellStyle name="Berechnung 3 4 2 3 10" xfId="27278"/>
    <cellStyle name="Berechnung 3 4 2 3 10 2" xfId="57465"/>
    <cellStyle name="Berechnung 3 4 2 3 11" xfId="29838"/>
    <cellStyle name="Berechnung 3 4 2 3 11 2" xfId="60025"/>
    <cellStyle name="Berechnung 3 4 2 3 12" xfId="31561"/>
    <cellStyle name="Berechnung 3 4 2 3 2" xfId="3568"/>
    <cellStyle name="Berechnung 3 4 2 3 2 10" xfId="30869"/>
    <cellStyle name="Berechnung 3 4 2 3 2 10 2" xfId="61056"/>
    <cellStyle name="Berechnung 3 4 2 3 2 11" xfId="33773"/>
    <cellStyle name="Berechnung 3 4 2 3 2 2" xfId="6932"/>
    <cellStyle name="Berechnung 3 4 2 3 2 2 2" xfId="37126"/>
    <cellStyle name="Berechnung 3 4 2 3 2 3" xfId="8477"/>
    <cellStyle name="Berechnung 3 4 2 3 2 3 2" xfId="38671"/>
    <cellStyle name="Berechnung 3 4 2 3 2 4" xfId="11932"/>
    <cellStyle name="Berechnung 3 4 2 3 2 4 2" xfId="42126"/>
    <cellStyle name="Berechnung 3 4 2 3 2 5" xfId="11506"/>
    <cellStyle name="Berechnung 3 4 2 3 2 5 2" xfId="41700"/>
    <cellStyle name="Berechnung 3 4 2 3 2 6" xfId="16803"/>
    <cellStyle name="Berechnung 3 4 2 3 2 6 2" xfId="46997"/>
    <cellStyle name="Berechnung 3 4 2 3 2 7" xfId="19670"/>
    <cellStyle name="Berechnung 3 4 2 3 2 7 2" xfId="49864"/>
    <cellStyle name="Berechnung 3 4 2 3 2 8" xfId="24077"/>
    <cellStyle name="Berechnung 3 4 2 3 2 8 2" xfId="54264"/>
    <cellStyle name="Berechnung 3 4 2 3 2 9" xfId="28331"/>
    <cellStyle name="Berechnung 3 4 2 3 2 9 2" xfId="58518"/>
    <cellStyle name="Berechnung 3 4 2 3 3" xfId="4576"/>
    <cellStyle name="Berechnung 3 4 2 3 3 10" xfId="34775"/>
    <cellStyle name="Berechnung 3 4 2 3 3 2" xfId="9320"/>
    <cellStyle name="Berechnung 3 4 2 3 3 2 2" xfId="39514"/>
    <cellStyle name="Berechnung 3 4 2 3 3 3" xfId="9873"/>
    <cellStyle name="Berechnung 3 4 2 3 3 3 2" xfId="40067"/>
    <cellStyle name="Berechnung 3 4 2 3 3 4" xfId="14252"/>
    <cellStyle name="Berechnung 3 4 2 3 3 4 2" xfId="44446"/>
    <cellStyle name="Berechnung 3 4 2 3 3 5" xfId="17643"/>
    <cellStyle name="Berechnung 3 4 2 3 3 5 2" xfId="47837"/>
    <cellStyle name="Berechnung 3 4 2 3 3 6" xfId="20507"/>
    <cellStyle name="Berechnung 3 4 2 3 3 6 2" xfId="50701"/>
    <cellStyle name="Berechnung 3 4 2 3 3 7" xfId="24919"/>
    <cellStyle name="Berechnung 3 4 2 3 3 7 2" xfId="55106"/>
    <cellStyle name="Berechnung 3 4 2 3 3 8" xfId="22171"/>
    <cellStyle name="Berechnung 3 4 2 3 3 8 2" xfId="52358"/>
    <cellStyle name="Berechnung 3 4 2 3 3 9" xfId="27331"/>
    <cellStyle name="Berechnung 3 4 2 3 3 9 2" xfId="57518"/>
    <cellStyle name="Berechnung 3 4 2 3 4" xfId="2641"/>
    <cellStyle name="Berechnung 3 4 2 3 4 2" xfId="32846"/>
    <cellStyle name="Berechnung 3 4 2 3 5" xfId="10035"/>
    <cellStyle name="Berechnung 3 4 2 3 5 2" xfId="40229"/>
    <cellStyle name="Berechnung 3 4 2 3 6" xfId="11660"/>
    <cellStyle name="Berechnung 3 4 2 3 6 2" xfId="41854"/>
    <cellStyle name="Berechnung 3 4 2 3 7" xfId="15707"/>
    <cellStyle name="Berechnung 3 4 2 3 7 2" xfId="45901"/>
    <cellStyle name="Berechnung 3 4 2 3 8" xfId="18588"/>
    <cellStyle name="Berechnung 3 4 2 3 8 2" xfId="48782"/>
    <cellStyle name="Berechnung 3 4 2 3 9" xfId="22823"/>
    <cellStyle name="Berechnung 3 4 2 3 9 2" xfId="53010"/>
    <cellStyle name="Berechnung 3 4 2 4" xfId="2576"/>
    <cellStyle name="Berechnung 3 4 2 4 10" xfId="30499"/>
    <cellStyle name="Berechnung 3 4 2 4 10 2" xfId="60686"/>
    <cellStyle name="Berechnung 3 4 2 4 11" xfId="32781"/>
    <cellStyle name="Berechnung 3 4 2 4 2" xfId="6221"/>
    <cellStyle name="Berechnung 3 4 2 4 2 2" xfId="36415"/>
    <cellStyle name="Berechnung 3 4 2 4 3" xfId="5296"/>
    <cellStyle name="Berechnung 3 4 2 4 3 2" xfId="35495"/>
    <cellStyle name="Berechnung 3 4 2 4 4" xfId="10466"/>
    <cellStyle name="Berechnung 3 4 2 4 4 2" xfId="40660"/>
    <cellStyle name="Berechnung 3 4 2 4 5" xfId="14743"/>
    <cellStyle name="Berechnung 3 4 2 4 5 2" xfId="44937"/>
    <cellStyle name="Berechnung 3 4 2 4 6" xfId="16211"/>
    <cellStyle name="Berechnung 3 4 2 4 6 2" xfId="46405"/>
    <cellStyle name="Berechnung 3 4 2 4 7" xfId="19080"/>
    <cellStyle name="Berechnung 3 4 2 4 7 2" xfId="49274"/>
    <cellStyle name="Berechnung 3 4 2 4 8" xfId="23363"/>
    <cellStyle name="Berechnung 3 4 2 4 8 2" xfId="53550"/>
    <cellStyle name="Berechnung 3 4 2 4 9" xfId="21949"/>
    <cellStyle name="Berechnung 3 4 2 4 9 2" xfId="52136"/>
    <cellStyle name="Berechnung 3 4 2 5" xfId="3169"/>
    <cellStyle name="Berechnung 3 4 2 5 10" xfId="28855"/>
    <cellStyle name="Berechnung 3 4 2 5 10 2" xfId="59042"/>
    <cellStyle name="Berechnung 3 4 2 5 11" xfId="33374"/>
    <cellStyle name="Berechnung 3 4 2 5 2" xfId="6545"/>
    <cellStyle name="Berechnung 3 4 2 5 2 2" xfId="36739"/>
    <cellStyle name="Berechnung 3 4 2 5 3" xfId="5199"/>
    <cellStyle name="Berechnung 3 4 2 5 3 2" xfId="35398"/>
    <cellStyle name="Berechnung 3 4 2 5 4" xfId="5214"/>
    <cellStyle name="Berechnung 3 4 2 5 4 2" xfId="35413"/>
    <cellStyle name="Berechnung 3 4 2 5 5" xfId="9932"/>
    <cellStyle name="Berechnung 3 4 2 5 5 2" xfId="40126"/>
    <cellStyle name="Berechnung 3 4 2 5 6" xfId="16420"/>
    <cellStyle name="Berechnung 3 4 2 5 6 2" xfId="46614"/>
    <cellStyle name="Berechnung 3 4 2 5 7" xfId="19287"/>
    <cellStyle name="Berechnung 3 4 2 5 7 2" xfId="49481"/>
    <cellStyle name="Berechnung 3 4 2 5 8" xfId="23690"/>
    <cellStyle name="Berechnung 3 4 2 5 8 2" xfId="53877"/>
    <cellStyle name="Berechnung 3 4 2 5 9" xfId="25658"/>
    <cellStyle name="Berechnung 3 4 2 5 9 2" xfId="55845"/>
    <cellStyle name="Berechnung 3 4 2 6" xfId="6423"/>
    <cellStyle name="Berechnung 3 4 2 6 2" xfId="36617"/>
    <cellStyle name="Berechnung 3 4 2 7" xfId="12547"/>
    <cellStyle name="Berechnung 3 4 2 7 2" xfId="42741"/>
    <cellStyle name="Berechnung 3 4 2 8" xfId="13717"/>
    <cellStyle name="Berechnung 3 4 2 8 2" xfId="43911"/>
    <cellStyle name="Berechnung 3 4 2 9" xfId="11936"/>
    <cellStyle name="Berechnung 3 4 2 9 2" xfId="42130"/>
    <cellStyle name="Berechnung 3 4 3" xfId="1253"/>
    <cellStyle name="Berechnung 3 4 3 10" xfId="18248"/>
    <cellStyle name="Berechnung 3 4 3 10 2" xfId="48442"/>
    <cellStyle name="Berechnung 3 4 3 11" xfId="22466"/>
    <cellStyle name="Berechnung 3 4 3 11 2" xfId="52653"/>
    <cellStyle name="Berechnung 3 4 3 12" xfId="26780"/>
    <cellStyle name="Berechnung 3 4 3 12 2" xfId="56967"/>
    <cellStyle name="Berechnung 3 4 3 13" xfId="29671"/>
    <cellStyle name="Berechnung 3 4 3 13 2" xfId="59858"/>
    <cellStyle name="Berechnung 3 4 3 14" xfId="31221"/>
    <cellStyle name="Berechnung 3 4 3 2" xfId="1722"/>
    <cellStyle name="Berechnung 3 4 3 2 10" xfId="26077"/>
    <cellStyle name="Berechnung 3 4 3 2 10 2" xfId="56264"/>
    <cellStyle name="Berechnung 3 4 3 2 11" xfId="29195"/>
    <cellStyle name="Berechnung 3 4 3 2 11 2" xfId="59382"/>
    <cellStyle name="Berechnung 3 4 3 2 12" xfId="31672"/>
    <cellStyle name="Berechnung 3 4 3 2 2" xfId="3679"/>
    <cellStyle name="Berechnung 3 4 3 2 2 10" xfId="26469"/>
    <cellStyle name="Berechnung 3 4 3 2 2 10 2" xfId="56656"/>
    <cellStyle name="Berechnung 3 4 3 2 2 11" xfId="33884"/>
    <cellStyle name="Berechnung 3 4 3 2 2 2" xfId="7043"/>
    <cellStyle name="Berechnung 3 4 3 2 2 2 2" xfId="37237"/>
    <cellStyle name="Berechnung 3 4 3 2 2 3" xfId="8588"/>
    <cellStyle name="Berechnung 3 4 3 2 2 3 2" xfId="38782"/>
    <cellStyle name="Berechnung 3 4 3 2 2 4" xfId="5249"/>
    <cellStyle name="Berechnung 3 4 3 2 2 4 2" xfId="35448"/>
    <cellStyle name="Berechnung 3 4 3 2 2 5" xfId="14086"/>
    <cellStyle name="Berechnung 3 4 3 2 2 5 2" xfId="44280"/>
    <cellStyle name="Berechnung 3 4 3 2 2 6" xfId="16914"/>
    <cellStyle name="Berechnung 3 4 3 2 2 6 2" xfId="47108"/>
    <cellStyle name="Berechnung 3 4 3 2 2 7" xfId="19781"/>
    <cellStyle name="Berechnung 3 4 3 2 2 7 2" xfId="49975"/>
    <cellStyle name="Berechnung 3 4 3 2 2 8" xfId="24188"/>
    <cellStyle name="Berechnung 3 4 3 2 2 8 2" xfId="54375"/>
    <cellStyle name="Berechnung 3 4 3 2 2 9" xfId="27558"/>
    <cellStyle name="Berechnung 3 4 3 2 2 9 2" xfId="57745"/>
    <cellStyle name="Berechnung 3 4 3 2 3" xfId="4687"/>
    <cellStyle name="Berechnung 3 4 3 2 3 10" xfId="34886"/>
    <cellStyle name="Berechnung 3 4 3 2 3 2" xfId="9431"/>
    <cellStyle name="Berechnung 3 4 3 2 3 2 2" xfId="39625"/>
    <cellStyle name="Berechnung 3 4 3 2 3 3" xfId="11508"/>
    <cellStyle name="Berechnung 3 4 3 2 3 3 2" xfId="41702"/>
    <cellStyle name="Berechnung 3 4 3 2 3 4" xfId="13029"/>
    <cellStyle name="Berechnung 3 4 3 2 3 4 2" xfId="43223"/>
    <cellStyle name="Berechnung 3 4 3 2 3 5" xfId="17754"/>
    <cellStyle name="Berechnung 3 4 3 2 3 5 2" xfId="47948"/>
    <cellStyle name="Berechnung 3 4 3 2 3 6" xfId="20618"/>
    <cellStyle name="Berechnung 3 4 3 2 3 6 2" xfId="50812"/>
    <cellStyle name="Berechnung 3 4 3 2 3 7" xfId="25030"/>
    <cellStyle name="Berechnung 3 4 3 2 3 7 2" xfId="55217"/>
    <cellStyle name="Berechnung 3 4 3 2 3 8" xfId="28467"/>
    <cellStyle name="Berechnung 3 4 3 2 3 8 2" xfId="58654"/>
    <cellStyle name="Berechnung 3 4 3 2 3 9" xfId="29992"/>
    <cellStyle name="Berechnung 3 4 3 2 3 9 2" xfId="60179"/>
    <cellStyle name="Berechnung 3 4 3 2 4" xfId="8055"/>
    <cellStyle name="Berechnung 3 4 3 2 4 2" xfId="38249"/>
    <cellStyle name="Berechnung 3 4 3 2 5" xfId="11375"/>
    <cellStyle name="Berechnung 3 4 3 2 5 2" xfId="41569"/>
    <cellStyle name="Berechnung 3 4 3 2 6" xfId="5756"/>
    <cellStyle name="Berechnung 3 4 3 2 6 2" xfId="35952"/>
    <cellStyle name="Berechnung 3 4 3 2 7" xfId="15818"/>
    <cellStyle name="Berechnung 3 4 3 2 7 2" xfId="46012"/>
    <cellStyle name="Berechnung 3 4 3 2 8" xfId="18699"/>
    <cellStyle name="Berechnung 3 4 3 2 8 2" xfId="48893"/>
    <cellStyle name="Berechnung 3 4 3 2 9" xfId="22934"/>
    <cellStyle name="Berechnung 3 4 3 2 9 2" xfId="53121"/>
    <cellStyle name="Berechnung 3 4 3 3" xfId="1881"/>
    <cellStyle name="Berechnung 3 4 3 3 10" xfId="26310"/>
    <cellStyle name="Berechnung 3 4 3 3 10 2" xfId="56497"/>
    <cellStyle name="Berechnung 3 4 3 3 11" xfId="29105"/>
    <cellStyle name="Berechnung 3 4 3 3 11 2" xfId="59292"/>
    <cellStyle name="Berechnung 3 4 3 3 12" xfId="31831"/>
    <cellStyle name="Berechnung 3 4 3 3 2" xfId="3838"/>
    <cellStyle name="Berechnung 3 4 3 3 2 10" xfId="29608"/>
    <cellStyle name="Berechnung 3 4 3 3 2 10 2" xfId="59795"/>
    <cellStyle name="Berechnung 3 4 3 3 2 11" xfId="34043"/>
    <cellStyle name="Berechnung 3 4 3 3 2 2" xfId="7202"/>
    <cellStyle name="Berechnung 3 4 3 3 2 2 2" xfId="37396"/>
    <cellStyle name="Berechnung 3 4 3 3 2 3" xfId="8747"/>
    <cellStyle name="Berechnung 3 4 3 3 2 3 2" xfId="38941"/>
    <cellStyle name="Berechnung 3 4 3 3 2 4" xfId="9939"/>
    <cellStyle name="Berechnung 3 4 3 3 2 4 2" xfId="40133"/>
    <cellStyle name="Berechnung 3 4 3 3 2 5" xfId="10766"/>
    <cellStyle name="Berechnung 3 4 3 3 2 5 2" xfId="40960"/>
    <cellStyle name="Berechnung 3 4 3 3 2 6" xfId="17073"/>
    <cellStyle name="Berechnung 3 4 3 3 2 6 2" xfId="47267"/>
    <cellStyle name="Berechnung 3 4 3 3 2 7" xfId="19940"/>
    <cellStyle name="Berechnung 3 4 3 3 2 7 2" xfId="50134"/>
    <cellStyle name="Berechnung 3 4 3 3 2 8" xfId="24347"/>
    <cellStyle name="Berechnung 3 4 3 3 2 8 2" xfId="54534"/>
    <cellStyle name="Berechnung 3 4 3 3 2 9" xfId="26970"/>
    <cellStyle name="Berechnung 3 4 3 3 2 9 2" xfId="57157"/>
    <cellStyle name="Berechnung 3 4 3 3 3" xfId="4846"/>
    <cellStyle name="Berechnung 3 4 3 3 3 10" xfId="35045"/>
    <cellStyle name="Berechnung 3 4 3 3 3 2" xfId="9590"/>
    <cellStyle name="Berechnung 3 4 3 3 3 2 2" xfId="39784"/>
    <cellStyle name="Berechnung 3 4 3 3 3 3" xfId="11031"/>
    <cellStyle name="Berechnung 3 4 3 3 3 3 2" xfId="41225"/>
    <cellStyle name="Berechnung 3 4 3 3 3 4" xfId="11496"/>
    <cellStyle name="Berechnung 3 4 3 3 3 4 2" xfId="41690"/>
    <cellStyle name="Berechnung 3 4 3 3 3 5" xfId="17913"/>
    <cellStyle name="Berechnung 3 4 3 3 3 5 2" xfId="48107"/>
    <cellStyle name="Berechnung 3 4 3 3 3 6" xfId="20777"/>
    <cellStyle name="Berechnung 3 4 3 3 3 6 2" xfId="50971"/>
    <cellStyle name="Berechnung 3 4 3 3 3 7" xfId="25189"/>
    <cellStyle name="Berechnung 3 4 3 3 3 7 2" xfId="55376"/>
    <cellStyle name="Berechnung 3 4 3 3 3 8" xfId="28626"/>
    <cellStyle name="Berechnung 3 4 3 3 3 8 2" xfId="58813"/>
    <cellStyle name="Berechnung 3 4 3 3 3 9" xfId="29004"/>
    <cellStyle name="Berechnung 3 4 3 3 3 9 2" xfId="59191"/>
    <cellStyle name="Berechnung 3 4 3 3 4" xfId="5319"/>
    <cellStyle name="Berechnung 3 4 3 3 4 2" xfId="35518"/>
    <cellStyle name="Berechnung 3 4 3 3 5" xfId="12531"/>
    <cellStyle name="Berechnung 3 4 3 3 5 2" xfId="42725"/>
    <cellStyle name="Berechnung 3 4 3 3 6" xfId="9716"/>
    <cellStyle name="Berechnung 3 4 3 3 6 2" xfId="39910"/>
    <cellStyle name="Berechnung 3 4 3 3 7" xfId="15977"/>
    <cellStyle name="Berechnung 3 4 3 3 7 2" xfId="46171"/>
    <cellStyle name="Berechnung 3 4 3 3 8" xfId="18858"/>
    <cellStyle name="Berechnung 3 4 3 3 8 2" xfId="49052"/>
    <cellStyle name="Berechnung 3 4 3 3 9" xfId="23093"/>
    <cellStyle name="Berechnung 3 4 3 3 9 2" xfId="53280"/>
    <cellStyle name="Berechnung 3 4 3 4" xfId="3213"/>
    <cellStyle name="Berechnung 3 4 3 4 10" xfId="29862"/>
    <cellStyle name="Berechnung 3 4 3 4 10 2" xfId="60049"/>
    <cellStyle name="Berechnung 3 4 3 4 11" xfId="33418"/>
    <cellStyle name="Berechnung 3 4 3 4 2" xfId="6588"/>
    <cellStyle name="Berechnung 3 4 3 4 2 2" xfId="36782"/>
    <cellStyle name="Berechnung 3 4 3 4 3" xfId="6078"/>
    <cellStyle name="Berechnung 3 4 3 4 3 2" xfId="36274"/>
    <cellStyle name="Berechnung 3 4 3 4 4" xfId="7585"/>
    <cellStyle name="Berechnung 3 4 3 4 4 2" xfId="37779"/>
    <cellStyle name="Berechnung 3 4 3 4 5" xfId="14253"/>
    <cellStyle name="Berechnung 3 4 3 4 5 2" xfId="44447"/>
    <cellStyle name="Berechnung 3 4 3 4 6" xfId="16463"/>
    <cellStyle name="Berechnung 3 4 3 4 6 2" xfId="46657"/>
    <cellStyle name="Berechnung 3 4 3 4 7" xfId="19330"/>
    <cellStyle name="Berechnung 3 4 3 4 7 2" xfId="49524"/>
    <cellStyle name="Berechnung 3 4 3 4 8" xfId="23733"/>
    <cellStyle name="Berechnung 3 4 3 4 8 2" xfId="53920"/>
    <cellStyle name="Berechnung 3 4 3 4 9" xfId="26561"/>
    <cellStyle name="Berechnung 3 4 3 4 9 2" xfId="56748"/>
    <cellStyle name="Berechnung 3 4 3 5" xfId="4221"/>
    <cellStyle name="Berechnung 3 4 3 5 10" xfId="28366"/>
    <cellStyle name="Berechnung 3 4 3 5 10 2" xfId="58553"/>
    <cellStyle name="Berechnung 3 4 3 5 11" xfId="34420"/>
    <cellStyle name="Berechnung 3 4 3 5 2" xfId="7435"/>
    <cellStyle name="Berechnung 3 4 3 5 2 2" xfId="37629"/>
    <cellStyle name="Berechnung 3 4 3 5 3" xfId="8980"/>
    <cellStyle name="Berechnung 3 4 3 5 3 2" xfId="39174"/>
    <cellStyle name="Berechnung 3 4 3 5 4" xfId="11569"/>
    <cellStyle name="Berechnung 3 4 3 5 4 2" xfId="41763"/>
    <cellStyle name="Berechnung 3 4 3 5 5" xfId="11808"/>
    <cellStyle name="Berechnung 3 4 3 5 5 2" xfId="42002"/>
    <cellStyle name="Berechnung 3 4 3 5 6" xfId="17303"/>
    <cellStyle name="Berechnung 3 4 3 5 6 2" xfId="47497"/>
    <cellStyle name="Berechnung 3 4 3 5 7" xfId="20167"/>
    <cellStyle name="Berechnung 3 4 3 5 7 2" xfId="50361"/>
    <cellStyle name="Berechnung 3 4 3 5 8" xfId="24579"/>
    <cellStyle name="Berechnung 3 4 3 5 8 2" xfId="54766"/>
    <cellStyle name="Berechnung 3 4 3 5 9" xfId="26300"/>
    <cellStyle name="Berechnung 3 4 3 5 9 2" xfId="56487"/>
    <cellStyle name="Berechnung 3 4 3 6" xfId="5395"/>
    <cellStyle name="Berechnung 3 4 3 6 2" xfId="35594"/>
    <cellStyle name="Berechnung 3 4 3 7" xfId="10988"/>
    <cellStyle name="Berechnung 3 4 3 7 2" xfId="41182"/>
    <cellStyle name="Berechnung 3 4 3 8" xfId="13279"/>
    <cellStyle name="Berechnung 3 4 3 8 2" xfId="43473"/>
    <cellStyle name="Berechnung 3 4 3 9" xfId="15363"/>
    <cellStyle name="Berechnung 3 4 3 9 2" xfId="45557"/>
    <cellStyle name="Berechnung 3 4 4" xfId="1612"/>
    <cellStyle name="Berechnung 3 4 4 10" xfId="27303"/>
    <cellStyle name="Berechnung 3 4 4 10 2" xfId="57490"/>
    <cellStyle name="Berechnung 3 4 4 11" xfId="25728"/>
    <cellStyle name="Berechnung 3 4 4 11 2" xfId="55915"/>
    <cellStyle name="Berechnung 3 4 4 12" xfId="31562"/>
    <cellStyle name="Berechnung 3 4 4 2" xfId="3569"/>
    <cellStyle name="Berechnung 3 4 4 2 10" xfId="30529"/>
    <cellStyle name="Berechnung 3 4 4 2 10 2" xfId="60716"/>
    <cellStyle name="Berechnung 3 4 4 2 11" xfId="33774"/>
    <cellStyle name="Berechnung 3 4 4 2 2" xfId="6933"/>
    <cellStyle name="Berechnung 3 4 4 2 2 2" xfId="37127"/>
    <cellStyle name="Berechnung 3 4 4 2 3" xfId="8478"/>
    <cellStyle name="Berechnung 3 4 4 2 3 2" xfId="38672"/>
    <cellStyle name="Berechnung 3 4 4 2 4" xfId="10203"/>
    <cellStyle name="Berechnung 3 4 4 2 4 2" xfId="40397"/>
    <cellStyle name="Berechnung 3 4 4 2 5" xfId="13808"/>
    <cellStyle name="Berechnung 3 4 4 2 5 2" xfId="44002"/>
    <cellStyle name="Berechnung 3 4 4 2 6" xfId="16804"/>
    <cellStyle name="Berechnung 3 4 4 2 6 2" xfId="46998"/>
    <cellStyle name="Berechnung 3 4 4 2 7" xfId="19671"/>
    <cellStyle name="Berechnung 3 4 4 2 7 2" xfId="49865"/>
    <cellStyle name="Berechnung 3 4 4 2 8" xfId="24078"/>
    <cellStyle name="Berechnung 3 4 4 2 8 2" xfId="54265"/>
    <cellStyle name="Berechnung 3 4 4 2 9" xfId="26056"/>
    <cellStyle name="Berechnung 3 4 4 2 9 2" xfId="56243"/>
    <cellStyle name="Berechnung 3 4 4 3" xfId="4577"/>
    <cellStyle name="Berechnung 3 4 4 3 10" xfId="34776"/>
    <cellStyle name="Berechnung 3 4 4 3 2" xfId="9321"/>
    <cellStyle name="Berechnung 3 4 4 3 2 2" xfId="39515"/>
    <cellStyle name="Berechnung 3 4 4 3 3" xfId="3982"/>
    <cellStyle name="Berechnung 3 4 4 3 3 2" xfId="34181"/>
    <cellStyle name="Berechnung 3 4 4 3 4" xfId="12177"/>
    <cellStyle name="Berechnung 3 4 4 3 4 2" xfId="42371"/>
    <cellStyle name="Berechnung 3 4 4 3 5" xfId="17644"/>
    <cellStyle name="Berechnung 3 4 4 3 5 2" xfId="47838"/>
    <cellStyle name="Berechnung 3 4 4 3 6" xfId="20508"/>
    <cellStyle name="Berechnung 3 4 4 3 6 2" xfId="50702"/>
    <cellStyle name="Berechnung 3 4 4 3 7" xfId="24920"/>
    <cellStyle name="Berechnung 3 4 4 3 7 2" xfId="55107"/>
    <cellStyle name="Berechnung 3 4 4 3 8" xfId="27769"/>
    <cellStyle name="Berechnung 3 4 4 3 8 2" xfId="57956"/>
    <cellStyle name="Berechnung 3 4 4 3 9" xfId="29541"/>
    <cellStyle name="Berechnung 3 4 4 3 9 2" xfId="59728"/>
    <cellStyle name="Berechnung 3 4 4 4" xfId="2640"/>
    <cellStyle name="Berechnung 3 4 4 4 2" xfId="32845"/>
    <cellStyle name="Berechnung 3 4 4 5" xfId="2154"/>
    <cellStyle name="Berechnung 3 4 4 5 2" xfId="32366"/>
    <cellStyle name="Berechnung 3 4 4 6" xfId="15200"/>
    <cellStyle name="Berechnung 3 4 4 6 2" xfId="45394"/>
    <cellStyle name="Berechnung 3 4 4 7" xfId="15708"/>
    <cellStyle name="Berechnung 3 4 4 7 2" xfId="45902"/>
    <cellStyle name="Berechnung 3 4 4 8" xfId="18589"/>
    <cellStyle name="Berechnung 3 4 4 8 2" xfId="48783"/>
    <cellStyle name="Berechnung 3 4 4 9" xfId="22824"/>
    <cellStyle name="Berechnung 3 4 4 9 2" xfId="53011"/>
    <cellStyle name="Berechnung 3 4 5" xfId="2575"/>
    <cellStyle name="Berechnung 3 4 5 10" xfId="30219"/>
    <cellStyle name="Berechnung 3 4 5 10 2" xfId="60406"/>
    <cellStyle name="Berechnung 3 4 5 11" xfId="32780"/>
    <cellStyle name="Berechnung 3 4 5 2" xfId="6220"/>
    <cellStyle name="Berechnung 3 4 5 2 2" xfId="36414"/>
    <cellStyle name="Berechnung 3 4 5 3" xfId="5295"/>
    <cellStyle name="Berechnung 3 4 5 3 2" xfId="35494"/>
    <cellStyle name="Berechnung 3 4 5 4" xfId="11157"/>
    <cellStyle name="Berechnung 3 4 5 4 2" xfId="41351"/>
    <cellStyle name="Berechnung 3 4 5 5" xfId="14822"/>
    <cellStyle name="Berechnung 3 4 5 5 2" xfId="45016"/>
    <cellStyle name="Berechnung 3 4 5 6" xfId="16210"/>
    <cellStyle name="Berechnung 3 4 5 6 2" xfId="46404"/>
    <cellStyle name="Berechnung 3 4 5 7" xfId="19079"/>
    <cellStyle name="Berechnung 3 4 5 7 2" xfId="49273"/>
    <cellStyle name="Berechnung 3 4 5 8" xfId="23362"/>
    <cellStyle name="Berechnung 3 4 5 8 2" xfId="53549"/>
    <cellStyle name="Berechnung 3 4 5 9" xfId="26841"/>
    <cellStyle name="Berechnung 3 4 5 9 2" xfId="57028"/>
    <cellStyle name="Berechnung 3 4 6" xfId="2481"/>
    <cellStyle name="Berechnung 3 4 6 10" xfId="28402"/>
    <cellStyle name="Berechnung 3 4 6 10 2" xfId="58589"/>
    <cellStyle name="Berechnung 3 4 6 11" xfId="32686"/>
    <cellStyle name="Berechnung 3 4 6 2" xfId="6164"/>
    <cellStyle name="Berechnung 3 4 6 2 2" xfId="36358"/>
    <cellStyle name="Berechnung 3 4 6 3" xfId="2112"/>
    <cellStyle name="Berechnung 3 4 6 3 2" xfId="32325"/>
    <cellStyle name="Berechnung 3 4 6 4" xfId="10872"/>
    <cellStyle name="Berechnung 3 4 6 4 2" xfId="41066"/>
    <cellStyle name="Berechnung 3 4 6 5" xfId="12938"/>
    <cellStyle name="Berechnung 3 4 6 5 2" xfId="43132"/>
    <cellStyle name="Berechnung 3 4 6 6" xfId="16154"/>
    <cellStyle name="Berechnung 3 4 6 6 2" xfId="46348"/>
    <cellStyle name="Berechnung 3 4 6 7" xfId="19023"/>
    <cellStyle name="Berechnung 3 4 6 7 2" xfId="49217"/>
    <cellStyle name="Berechnung 3 4 6 8" xfId="23306"/>
    <cellStyle name="Berechnung 3 4 6 8 2" xfId="53493"/>
    <cellStyle name="Berechnung 3 4 6 9" xfId="26670"/>
    <cellStyle name="Berechnung 3 4 6 9 2" xfId="56857"/>
    <cellStyle name="Berechnung 3 4 7" xfId="4347"/>
    <cellStyle name="Berechnung 3 4 7 2" xfId="34546"/>
    <cellStyle name="Berechnung 3 4 8" xfId="11141"/>
    <cellStyle name="Berechnung 3 4 8 2" xfId="41335"/>
    <cellStyle name="Berechnung 3 4 9" xfId="14708"/>
    <cellStyle name="Berechnung 3 4 9 2" xfId="44902"/>
    <cellStyle name="Berechnung 3 5" xfId="571"/>
    <cellStyle name="Berechnung 3 5 10" xfId="14114"/>
    <cellStyle name="Berechnung 3 5 10 2" xfId="44308"/>
    <cellStyle name="Berechnung 3 5 11" xfId="21813"/>
    <cellStyle name="Berechnung 3 5 11 2" xfId="52000"/>
    <cellStyle name="Berechnung 3 5 12" xfId="27711"/>
    <cellStyle name="Berechnung 3 5 12 2" xfId="57898"/>
    <cellStyle name="Berechnung 3 5 13" xfId="29624"/>
    <cellStyle name="Berechnung 3 5 13 2" xfId="59811"/>
    <cellStyle name="Berechnung 3 5 14" xfId="31010"/>
    <cellStyle name="Berechnung 3 5 2" xfId="1255"/>
    <cellStyle name="Berechnung 3 5 2 10" xfId="18250"/>
    <cellStyle name="Berechnung 3 5 2 10 2" xfId="48444"/>
    <cellStyle name="Berechnung 3 5 2 11" xfId="22468"/>
    <cellStyle name="Berechnung 3 5 2 11 2" xfId="52655"/>
    <cellStyle name="Berechnung 3 5 2 12" xfId="21845"/>
    <cellStyle name="Berechnung 3 5 2 12 2" xfId="52032"/>
    <cellStyle name="Berechnung 3 5 2 13" xfId="27610"/>
    <cellStyle name="Berechnung 3 5 2 13 2" xfId="57797"/>
    <cellStyle name="Berechnung 3 5 2 14" xfId="31223"/>
    <cellStyle name="Berechnung 3 5 2 2" xfId="1724"/>
    <cellStyle name="Berechnung 3 5 2 2 10" xfId="27791"/>
    <cellStyle name="Berechnung 3 5 2 2 10 2" xfId="57978"/>
    <cellStyle name="Berechnung 3 5 2 2 11" xfId="27450"/>
    <cellStyle name="Berechnung 3 5 2 2 11 2" xfId="57637"/>
    <cellStyle name="Berechnung 3 5 2 2 12" xfId="31674"/>
    <cellStyle name="Berechnung 3 5 2 2 2" xfId="3681"/>
    <cellStyle name="Berechnung 3 5 2 2 2 10" xfId="29240"/>
    <cellStyle name="Berechnung 3 5 2 2 2 10 2" xfId="59427"/>
    <cellStyle name="Berechnung 3 5 2 2 2 11" xfId="33886"/>
    <cellStyle name="Berechnung 3 5 2 2 2 2" xfId="7045"/>
    <cellStyle name="Berechnung 3 5 2 2 2 2 2" xfId="37239"/>
    <cellStyle name="Berechnung 3 5 2 2 2 3" xfId="8590"/>
    <cellStyle name="Berechnung 3 5 2 2 2 3 2" xfId="38784"/>
    <cellStyle name="Berechnung 3 5 2 2 2 4" xfId="12606"/>
    <cellStyle name="Berechnung 3 5 2 2 2 4 2" xfId="42800"/>
    <cellStyle name="Berechnung 3 5 2 2 2 5" xfId="15061"/>
    <cellStyle name="Berechnung 3 5 2 2 2 5 2" xfId="45255"/>
    <cellStyle name="Berechnung 3 5 2 2 2 6" xfId="16916"/>
    <cellStyle name="Berechnung 3 5 2 2 2 6 2" xfId="47110"/>
    <cellStyle name="Berechnung 3 5 2 2 2 7" xfId="19783"/>
    <cellStyle name="Berechnung 3 5 2 2 2 7 2" xfId="49977"/>
    <cellStyle name="Berechnung 3 5 2 2 2 8" xfId="24190"/>
    <cellStyle name="Berechnung 3 5 2 2 2 8 2" xfId="54377"/>
    <cellStyle name="Berechnung 3 5 2 2 2 9" xfId="27615"/>
    <cellStyle name="Berechnung 3 5 2 2 2 9 2" xfId="57802"/>
    <cellStyle name="Berechnung 3 5 2 2 3" xfId="4689"/>
    <cellStyle name="Berechnung 3 5 2 2 3 10" xfId="34888"/>
    <cellStyle name="Berechnung 3 5 2 2 3 2" xfId="9433"/>
    <cellStyle name="Berechnung 3 5 2 2 3 2 2" xfId="39627"/>
    <cellStyle name="Berechnung 3 5 2 2 3 3" xfId="2324"/>
    <cellStyle name="Berechnung 3 5 2 2 3 3 2" xfId="32531"/>
    <cellStyle name="Berechnung 3 5 2 2 3 4" xfId="6332"/>
    <cellStyle name="Berechnung 3 5 2 2 3 4 2" xfId="36526"/>
    <cellStyle name="Berechnung 3 5 2 2 3 5" xfId="17756"/>
    <cellStyle name="Berechnung 3 5 2 2 3 5 2" xfId="47950"/>
    <cellStyle name="Berechnung 3 5 2 2 3 6" xfId="20620"/>
    <cellStyle name="Berechnung 3 5 2 2 3 6 2" xfId="50814"/>
    <cellStyle name="Berechnung 3 5 2 2 3 7" xfId="25032"/>
    <cellStyle name="Berechnung 3 5 2 2 3 7 2" xfId="55219"/>
    <cellStyle name="Berechnung 3 5 2 2 3 8" xfId="28469"/>
    <cellStyle name="Berechnung 3 5 2 2 3 8 2" xfId="58656"/>
    <cellStyle name="Berechnung 3 5 2 2 3 9" xfId="30750"/>
    <cellStyle name="Berechnung 3 5 2 2 3 9 2" xfId="60937"/>
    <cellStyle name="Berechnung 3 5 2 2 4" xfId="7899"/>
    <cellStyle name="Berechnung 3 5 2 2 4 2" xfId="38093"/>
    <cellStyle name="Berechnung 3 5 2 2 5" xfId="12278"/>
    <cellStyle name="Berechnung 3 5 2 2 5 2" xfId="42472"/>
    <cellStyle name="Berechnung 3 5 2 2 6" xfId="11556"/>
    <cellStyle name="Berechnung 3 5 2 2 6 2" xfId="41750"/>
    <cellStyle name="Berechnung 3 5 2 2 7" xfId="15820"/>
    <cellStyle name="Berechnung 3 5 2 2 7 2" xfId="46014"/>
    <cellStyle name="Berechnung 3 5 2 2 8" xfId="18701"/>
    <cellStyle name="Berechnung 3 5 2 2 8 2" xfId="48895"/>
    <cellStyle name="Berechnung 3 5 2 2 9" xfId="22936"/>
    <cellStyle name="Berechnung 3 5 2 2 9 2" xfId="53123"/>
    <cellStyle name="Berechnung 3 5 2 3" xfId="1883"/>
    <cellStyle name="Berechnung 3 5 2 3 10" xfId="26842"/>
    <cellStyle name="Berechnung 3 5 2 3 10 2" xfId="57029"/>
    <cellStyle name="Berechnung 3 5 2 3 11" xfId="30821"/>
    <cellStyle name="Berechnung 3 5 2 3 11 2" xfId="61008"/>
    <cellStyle name="Berechnung 3 5 2 3 12" xfId="31833"/>
    <cellStyle name="Berechnung 3 5 2 3 2" xfId="3840"/>
    <cellStyle name="Berechnung 3 5 2 3 2 10" xfId="30825"/>
    <cellStyle name="Berechnung 3 5 2 3 2 10 2" xfId="61012"/>
    <cellStyle name="Berechnung 3 5 2 3 2 11" xfId="34045"/>
    <cellStyle name="Berechnung 3 5 2 3 2 2" xfId="7204"/>
    <cellStyle name="Berechnung 3 5 2 3 2 2 2" xfId="37398"/>
    <cellStyle name="Berechnung 3 5 2 3 2 3" xfId="8749"/>
    <cellStyle name="Berechnung 3 5 2 3 2 3 2" xfId="38943"/>
    <cellStyle name="Berechnung 3 5 2 3 2 4" xfId="10526"/>
    <cellStyle name="Berechnung 3 5 2 3 2 4 2" xfId="40720"/>
    <cellStyle name="Berechnung 3 5 2 3 2 5" xfId="12925"/>
    <cellStyle name="Berechnung 3 5 2 3 2 5 2" xfId="43119"/>
    <cellStyle name="Berechnung 3 5 2 3 2 6" xfId="17075"/>
    <cellStyle name="Berechnung 3 5 2 3 2 6 2" xfId="47269"/>
    <cellStyle name="Berechnung 3 5 2 3 2 7" xfId="19942"/>
    <cellStyle name="Berechnung 3 5 2 3 2 7 2" xfId="50136"/>
    <cellStyle name="Berechnung 3 5 2 3 2 8" xfId="24349"/>
    <cellStyle name="Berechnung 3 5 2 3 2 8 2" xfId="54536"/>
    <cellStyle name="Berechnung 3 5 2 3 2 9" xfId="23211"/>
    <cellStyle name="Berechnung 3 5 2 3 2 9 2" xfId="53398"/>
    <cellStyle name="Berechnung 3 5 2 3 3" xfId="4848"/>
    <cellStyle name="Berechnung 3 5 2 3 3 10" xfId="35047"/>
    <cellStyle name="Berechnung 3 5 2 3 3 2" xfId="9592"/>
    <cellStyle name="Berechnung 3 5 2 3 3 2 2" xfId="39786"/>
    <cellStyle name="Berechnung 3 5 2 3 3 3" xfId="5751"/>
    <cellStyle name="Berechnung 3 5 2 3 3 3 2" xfId="35947"/>
    <cellStyle name="Berechnung 3 5 2 3 3 4" xfId="13578"/>
    <cellStyle name="Berechnung 3 5 2 3 3 4 2" xfId="43772"/>
    <cellStyle name="Berechnung 3 5 2 3 3 5" xfId="17915"/>
    <cellStyle name="Berechnung 3 5 2 3 3 5 2" xfId="48109"/>
    <cellStyle name="Berechnung 3 5 2 3 3 6" xfId="20779"/>
    <cellStyle name="Berechnung 3 5 2 3 3 6 2" xfId="50973"/>
    <cellStyle name="Berechnung 3 5 2 3 3 7" xfId="25191"/>
    <cellStyle name="Berechnung 3 5 2 3 3 7 2" xfId="55378"/>
    <cellStyle name="Berechnung 3 5 2 3 3 8" xfId="28628"/>
    <cellStyle name="Berechnung 3 5 2 3 3 8 2" xfId="58815"/>
    <cellStyle name="Berechnung 3 5 2 3 3 9" xfId="30802"/>
    <cellStyle name="Berechnung 3 5 2 3 3 9 2" xfId="60989"/>
    <cellStyle name="Berechnung 3 5 2 3 4" xfId="5918"/>
    <cellStyle name="Berechnung 3 5 2 3 4 2" xfId="36114"/>
    <cellStyle name="Berechnung 3 5 2 3 5" xfId="10355"/>
    <cellStyle name="Berechnung 3 5 2 3 5 2" xfId="40549"/>
    <cellStyle name="Berechnung 3 5 2 3 6" xfId="13251"/>
    <cellStyle name="Berechnung 3 5 2 3 6 2" xfId="43445"/>
    <cellStyle name="Berechnung 3 5 2 3 7" xfId="15979"/>
    <cellStyle name="Berechnung 3 5 2 3 7 2" xfId="46173"/>
    <cellStyle name="Berechnung 3 5 2 3 8" xfId="18860"/>
    <cellStyle name="Berechnung 3 5 2 3 8 2" xfId="49054"/>
    <cellStyle name="Berechnung 3 5 2 3 9" xfId="23095"/>
    <cellStyle name="Berechnung 3 5 2 3 9 2" xfId="53282"/>
    <cellStyle name="Berechnung 3 5 2 4" xfId="3215"/>
    <cellStyle name="Berechnung 3 5 2 4 10" xfId="30436"/>
    <cellStyle name="Berechnung 3 5 2 4 10 2" xfId="60623"/>
    <cellStyle name="Berechnung 3 5 2 4 11" xfId="33420"/>
    <cellStyle name="Berechnung 3 5 2 4 2" xfId="6590"/>
    <cellStyle name="Berechnung 3 5 2 4 2 2" xfId="36784"/>
    <cellStyle name="Berechnung 3 5 2 4 3" xfId="6076"/>
    <cellStyle name="Berechnung 3 5 2 4 3 2" xfId="36272"/>
    <cellStyle name="Berechnung 3 5 2 4 4" xfId="11583"/>
    <cellStyle name="Berechnung 3 5 2 4 4 2" xfId="41777"/>
    <cellStyle name="Berechnung 3 5 2 4 5" xfId="12967"/>
    <cellStyle name="Berechnung 3 5 2 4 5 2" xfId="43161"/>
    <cellStyle name="Berechnung 3 5 2 4 6" xfId="16465"/>
    <cellStyle name="Berechnung 3 5 2 4 6 2" xfId="46659"/>
    <cellStyle name="Berechnung 3 5 2 4 7" xfId="19332"/>
    <cellStyle name="Berechnung 3 5 2 4 7 2" xfId="49526"/>
    <cellStyle name="Berechnung 3 5 2 4 8" xfId="23735"/>
    <cellStyle name="Berechnung 3 5 2 4 8 2" xfId="53922"/>
    <cellStyle name="Berechnung 3 5 2 4 9" xfId="26515"/>
    <cellStyle name="Berechnung 3 5 2 4 9 2" xfId="56702"/>
    <cellStyle name="Berechnung 3 5 2 5" xfId="4223"/>
    <cellStyle name="Berechnung 3 5 2 5 10" xfId="29967"/>
    <cellStyle name="Berechnung 3 5 2 5 10 2" xfId="60154"/>
    <cellStyle name="Berechnung 3 5 2 5 11" xfId="34422"/>
    <cellStyle name="Berechnung 3 5 2 5 2" xfId="7437"/>
    <cellStyle name="Berechnung 3 5 2 5 2 2" xfId="37631"/>
    <cellStyle name="Berechnung 3 5 2 5 3" xfId="8982"/>
    <cellStyle name="Berechnung 3 5 2 5 3 2" xfId="39176"/>
    <cellStyle name="Berechnung 3 5 2 5 4" xfId="9933"/>
    <cellStyle name="Berechnung 3 5 2 5 4 2" xfId="40127"/>
    <cellStyle name="Berechnung 3 5 2 5 5" xfId="13394"/>
    <cellStyle name="Berechnung 3 5 2 5 5 2" xfId="43588"/>
    <cellStyle name="Berechnung 3 5 2 5 6" xfId="17305"/>
    <cellStyle name="Berechnung 3 5 2 5 6 2" xfId="47499"/>
    <cellStyle name="Berechnung 3 5 2 5 7" xfId="20169"/>
    <cellStyle name="Berechnung 3 5 2 5 7 2" xfId="50363"/>
    <cellStyle name="Berechnung 3 5 2 5 8" xfId="24581"/>
    <cellStyle name="Berechnung 3 5 2 5 8 2" xfId="54768"/>
    <cellStyle name="Berechnung 3 5 2 5 9" xfId="27512"/>
    <cellStyle name="Berechnung 3 5 2 5 9 2" xfId="57699"/>
    <cellStyle name="Berechnung 3 5 2 6" xfId="5633"/>
    <cellStyle name="Berechnung 3 5 2 6 2" xfId="35829"/>
    <cellStyle name="Berechnung 3 5 2 7" xfId="12488"/>
    <cellStyle name="Berechnung 3 5 2 7 2" xfId="42682"/>
    <cellStyle name="Berechnung 3 5 2 8" xfId="14485"/>
    <cellStyle name="Berechnung 3 5 2 8 2" xfId="44679"/>
    <cellStyle name="Berechnung 3 5 2 9" xfId="15365"/>
    <cellStyle name="Berechnung 3 5 2 9 2" xfId="45559"/>
    <cellStyle name="Berechnung 3 5 3" xfId="1610"/>
    <cellStyle name="Berechnung 3 5 3 10" xfId="28138"/>
    <cellStyle name="Berechnung 3 5 3 10 2" xfId="58325"/>
    <cellStyle name="Berechnung 3 5 3 11" xfId="29001"/>
    <cellStyle name="Berechnung 3 5 3 11 2" xfId="59188"/>
    <cellStyle name="Berechnung 3 5 3 12" xfId="31560"/>
    <cellStyle name="Berechnung 3 5 3 2" xfId="3567"/>
    <cellStyle name="Berechnung 3 5 3 2 10" xfId="30792"/>
    <cellStyle name="Berechnung 3 5 3 2 10 2" xfId="60979"/>
    <cellStyle name="Berechnung 3 5 3 2 11" xfId="33772"/>
    <cellStyle name="Berechnung 3 5 3 2 2" xfId="6931"/>
    <cellStyle name="Berechnung 3 5 3 2 2 2" xfId="37125"/>
    <cellStyle name="Berechnung 3 5 3 2 3" xfId="8476"/>
    <cellStyle name="Berechnung 3 5 3 2 3 2" xfId="38670"/>
    <cellStyle name="Berechnung 3 5 3 2 4" xfId="10902"/>
    <cellStyle name="Berechnung 3 5 3 2 4 2" xfId="41096"/>
    <cellStyle name="Berechnung 3 5 3 2 5" xfId="12139"/>
    <cellStyle name="Berechnung 3 5 3 2 5 2" xfId="42333"/>
    <cellStyle name="Berechnung 3 5 3 2 6" xfId="16802"/>
    <cellStyle name="Berechnung 3 5 3 2 6 2" xfId="46996"/>
    <cellStyle name="Berechnung 3 5 3 2 7" xfId="19669"/>
    <cellStyle name="Berechnung 3 5 3 2 7 2" xfId="49863"/>
    <cellStyle name="Berechnung 3 5 3 2 8" xfId="24076"/>
    <cellStyle name="Berechnung 3 5 3 2 8 2" xfId="54263"/>
    <cellStyle name="Berechnung 3 5 3 2 9" xfId="27113"/>
    <cellStyle name="Berechnung 3 5 3 2 9 2" xfId="57300"/>
    <cellStyle name="Berechnung 3 5 3 3" xfId="4575"/>
    <cellStyle name="Berechnung 3 5 3 3 10" xfId="34774"/>
    <cellStyle name="Berechnung 3 5 3 3 2" xfId="9319"/>
    <cellStyle name="Berechnung 3 5 3 3 2 2" xfId="39513"/>
    <cellStyle name="Berechnung 3 5 3 3 3" xfId="5418"/>
    <cellStyle name="Berechnung 3 5 3 3 3 2" xfId="35617"/>
    <cellStyle name="Berechnung 3 5 3 3 4" xfId="12942"/>
    <cellStyle name="Berechnung 3 5 3 3 4 2" xfId="43136"/>
    <cellStyle name="Berechnung 3 5 3 3 5" xfId="17642"/>
    <cellStyle name="Berechnung 3 5 3 3 5 2" xfId="47836"/>
    <cellStyle name="Berechnung 3 5 3 3 6" xfId="20506"/>
    <cellStyle name="Berechnung 3 5 3 3 6 2" xfId="50700"/>
    <cellStyle name="Berechnung 3 5 3 3 7" xfId="24918"/>
    <cellStyle name="Berechnung 3 5 3 3 7 2" xfId="55105"/>
    <cellStyle name="Berechnung 3 5 3 3 8" xfId="28085"/>
    <cellStyle name="Berechnung 3 5 3 3 8 2" xfId="58272"/>
    <cellStyle name="Berechnung 3 5 3 3 9" xfId="29305"/>
    <cellStyle name="Berechnung 3 5 3 3 9 2" xfId="59492"/>
    <cellStyle name="Berechnung 3 5 3 4" xfId="4148"/>
    <cellStyle name="Berechnung 3 5 3 4 2" xfId="34347"/>
    <cellStyle name="Berechnung 3 5 3 5" xfId="4172"/>
    <cellStyle name="Berechnung 3 5 3 5 2" xfId="34371"/>
    <cellStyle name="Berechnung 3 5 3 6" xfId="14561"/>
    <cellStyle name="Berechnung 3 5 3 6 2" xfId="44755"/>
    <cellStyle name="Berechnung 3 5 3 7" xfId="15706"/>
    <cellStyle name="Berechnung 3 5 3 7 2" xfId="45900"/>
    <cellStyle name="Berechnung 3 5 3 8" xfId="18587"/>
    <cellStyle name="Berechnung 3 5 3 8 2" xfId="48781"/>
    <cellStyle name="Berechnung 3 5 3 9" xfId="22822"/>
    <cellStyle name="Berechnung 3 5 3 9 2" xfId="53009"/>
    <cellStyle name="Berechnung 3 5 4" xfId="2577"/>
    <cellStyle name="Berechnung 3 5 4 10" xfId="30747"/>
    <cellStyle name="Berechnung 3 5 4 10 2" xfId="60934"/>
    <cellStyle name="Berechnung 3 5 4 11" xfId="32782"/>
    <cellStyle name="Berechnung 3 5 4 2" xfId="6222"/>
    <cellStyle name="Berechnung 3 5 4 2 2" xfId="36416"/>
    <cellStyle name="Berechnung 3 5 4 3" xfId="2527"/>
    <cellStyle name="Berechnung 3 5 4 3 2" xfId="32732"/>
    <cellStyle name="Berechnung 3 5 4 4" xfId="2977"/>
    <cellStyle name="Berechnung 3 5 4 4 2" xfId="33182"/>
    <cellStyle name="Berechnung 3 5 4 5" xfId="14169"/>
    <cellStyle name="Berechnung 3 5 4 5 2" xfId="44363"/>
    <cellStyle name="Berechnung 3 5 4 6" xfId="16212"/>
    <cellStyle name="Berechnung 3 5 4 6 2" xfId="46406"/>
    <cellStyle name="Berechnung 3 5 4 7" xfId="19081"/>
    <cellStyle name="Berechnung 3 5 4 7 2" xfId="49275"/>
    <cellStyle name="Berechnung 3 5 4 8" xfId="23364"/>
    <cellStyle name="Berechnung 3 5 4 8 2" xfId="53551"/>
    <cellStyle name="Berechnung 3 5 4 9" xfId="27583"/>
    <cellStyle name="Berechnung 3 5 4 9 2" xfId="57770"/>
    <cellStyle name="Berechnung 3 5 5" xfId="3172"/>
    <cellStyle name="Berechnung 3 5 5 10" xfId="27418"/>
    <cellStyle name="Berechnung 3 5 5 10 2" xfId="57605"/>
    <cellStyle name="Berechnung 3 5 5 11" xfId="33377"/>
    <cellStyle name="Berechnung 3 5 5 2" xfId="6548"/>
    <cellStyle name="Berechnung 3 5 5 2 2" xfId="36742"/>
    <cellStyle name="Berechnung 3 5 5 3" xfId="3006"/>
    <cellStyle name="Berechnung 3 5 5 3 2" xfId="33211"/>
    <cellStyle name="Berechnung 3 5 5 4" xfId="11257"/>
    <cellStyle name="Berechnung 3 5 5 4 2" xfId="41451"/>
    <cellStyle name="Berechnung 3 5 5 5" xfId="14491"/>
    <cellStyle name="Berechnung 3 5 5 5 2" xfId="44685"/>
    <cellStyle name="Berechnung 3 5 5 6" xfId="16423"/>
    <cellStyle name="Berechnung 3 5 5 6 2" xfId="46617"/>
    <cellStyle name="Berechnung 3 5 5 7" xfId="19290"/>
    <cellStyle name="Berechnung 3 5 5 7 2" xfId="49484"/>
    <cellStyle name="Berechnung 3 5 5 8" xfId="23693"/>
    <cellStyle name="Berechnung 3 5 5 8 2" xfId="53880"/>
    <cellStyle name="Berechnung 3 5 5 9" xfId="28147"/>
    <cellStyle name="Berechnung 3 5 5 9 2" xfId="58334"/>
    <cellStyle name="Berechnung 3 5 6" xfId="5000"/>
    <cellStyle name="Berechnung 3 5 6 2" xfId="35199"/>
    <cellStyle name="Berechnung 3 5 7" xfId="9959"/>
    <cellStyle name="Berechnung 3 5 7 2" xfId="40153"/>
    <cellStyle name="Berechnung 3 5 8" xfId="11812"/>
    <cellStyle name="Berechnung 3 5 8 2" xfId="42006"/>
    <cellStyle name="Berechnung 3 5 9" xfId="14912"/>
    <cellStyle name="Berechnung 3 5 9 2" xfId="45106"/>
    <cellStyle name="Berechnung 3 6" xfId="1248"/>
    <cellStyle name="Berechnung 3 6 10" xfId="18243"/>
    <cellStyle name="Berechnung 3 6 10 2" xfId="48437"/>
    <cellStyle name="Berechnung 3 6 11" xfId="22461"/>
    <cellStyle name="Berechnung 3 6 11 2" xfId="52648"/>
    <cellStyle name="Berechnung 3 6 12" xfId="25931"/>
    <cellStyle name="Berechnung 3 6 12 2" xfId="56118"/>
    <cellStyle name="Berechnung 3 6 13" xfId="27593"/>
    <cellStyle name="Berechnung 3 6 13 2" xfId="57780"/>
    <cellStyle name="Berechnung 3 6 14" xfId="31216"/>
    <cellStyle name="Berechnung 3 6 2" xfId="1717"/>
    <cellStyle name="Berechnung 3 6 2 10" xfId="25908"/>
    <cellStyle name="Berechnung 3 6 2 10 2" xfId="56095"/>
    <cellStyle name="Berechnung 3 6 2 11" xfId="30462"/>
    <cellStyle name="Berechnung 3 6 2 11 2" xfId="60649"/>
    <cellStyle name="Berechnung 3 6 2 12" xfId="31667"/>
    <cellStyle name="Berechnung 3 6 2 2" xfId="3674"/>
    <cellStyle name="Berechnung 3 6 2 2 10" xfId="27414"/>
    <cellStyle name="Berechnung 3 6 2 2 10 2" xfId="57601"/>
    <cellStyle name="Berechnung 3 6 2 2 11" xfId="33879"/>
    <cellStyle name="Berechnung 3 6 2 2 2" xfId="7038"/>
    <cellStyle name="Berechnung 3 6 2 2 2 2" xfId="37232"/>
    <cellStyle name="Berechnung 3 6 2 2 3" xfId="8583"/>
    <cellStyle name="Berechnung 3 6 2 2 3 2" xfId="38777"/>
    <cellStyle name="Berechnung 3 6 2 2 4" xfId="12051"/>
    <cellStyle name="Berechnung 3 6 2 2 4 2" xfId="42245"/>
    <cellStyle name="Berechnung 3 6 2 2 5" xfId="15039"/>
    <cellStyle name="Berechnung 3 6 2 2 5 2" xfId="45233"/>
    <cellStyle name="Berechnung 3 6 2 2 6" xfId="16909"/>
    <cellStyle name="Berechnung 3 6 2 2 6 2" xfId="47103"/>
    <cellStyle name="Berechnung 3 6 2 2 7" xfId="19776"/>
    <cellStyle name="Berechnung 3 6 2 2 7 2" xfId="49970"/>
    <cellStyle name="Berechnung 3 6 2 2 8" xfId="24183"/>
    <cellStyle name="Berechnung 3 6 2 2 8 2" xfId="54370"/>
    <cellStyle name="Berechnung 3 6 2 2 9" xfId="26130"/>
    <cellStyle name="Berechnung 3 6 2 2 9 2" xfId="56317"/>
    <cellStyle name="Berechnung 3 6 2 3" xfId="4682"/>
    <cellStyle name="Berechnung 3 6 2 3 10" xfId="34881"/>
    <cellStyle name="Berechnung 3 6 2 3 2" xfId="9426"/>
    <cellStyle name="Berechnung 3 6 2 3 2 2" xfId="39620"/>
    <cellStyle name="Berechnung 3 6 2 3 3" xfId="10552"/>
    <cellStyle name="Berechnung 3 6 2 3 3 2" xfId="40746"/>
    <cellStyle name="Berechnung 3 6 2 3 4" xfId="11688"/>
    <cellStyle name="Berechnung 3 6 2 3 4 2" xfId="41882"/>
    <cellStyle name="Berechnung 3 6 2 3 5" xfId="17749"/>
    <cellStyle name="Berechnung 3 6 2 3 5 2" xfId="47943"/>
    <cellStyle name="Berechnung 3 6 2 3 6" xfId="20613"/>
    <cellStyle name="Berechnung 3 6 2 3 6 2" xfId="50807"/>
    <cellStyle name="Berechnung 3 6 2 3 7" xfId="25025"/>
    <cellStyle name="Berechnung 3 6 2 3 7 2" xfId="55212"/>
    <cellStyle name="Berechnung 3 6 2 3 8" xfId="28462"/>
    <cellStyle name="Berechnung 3 6 2 3 8 2" xfId="58649"/>
    <cellStyle name="Berechnung 3 6 2 3 9" xfId="27937"/>
    <cellStyle name="Berechnung 3 6 2 3 9 2" xfId="58124"/>
    <cellStyle name="Berechnung 3 6 2 4" xfId="7898"/>
    <cellStyle name="Berechnung 3 6 2 4 2" xfId="38092"/>
    <cellStyle name="Berechnung 3 6 2 5" xfId="10138"/>
    <cellStyle name="Berechnung 3 6 2 5 2" xfId="40332"/>
    <cellStyle name="Berechnung 3 6 2 6" xfId="14059"/>
    <cellStyle name="Berechnung 3 6 2 6 2" xfId="44253"/>
    <cellStyle name="Berechnung 3 6 2 7" xfId="15813"/>
    <cellStyle name="Berechnung 3 6 2 7 2" xfId="46007"/>
    <cellStyle name="Berechnung 3 6 2 8" xfId="18694"/>
    <cellStyle name="Berechnung 3 6 2 8 2" xfId="48888"/>
    <cellStyle name="Berechnung 3 6 2 9" xfId="22929"/>
    <cellStyle name="Berechnung 3 6 2 9 2" xfId="53116"/>
    <cellStyle name="Berechnung 3 6 3" xfId="1876"/>
    <cellStyle name="Berechnung 3 6 3 10" xfId="25617"/>
    <cellStyle name="Berechnung 3 6 3 10 2" xfId="55804"/>
    <cellStyle name="Berechnung 3 6 3 11" xfId="30344"/>
    <cellStyle name="Berechnung 3 6 3 11 2" xfId="60531"/>
    <cellStyle name="Berechnung 3 6 3 12" xfId="31826"/>
    <cellStyle name="Berechnung 3 6 3 2" xfId="3833"/>
    <cellStyle name="Berechnung 3 6 3 2 10" xfId="30717"/>
    <cellStyle name="Berechnung 3 6 3 2 10 2" xfId="60904"/>
    <cellStyle name="Berechnung 3 6 3 2 11" xfId="34038"/>
    <cellStyle name="Berechnung 3 6 3 2 2" xfId="7197"/>
    <cellStyle name="Berechnung 3 6 3 2 2 2" xfId="37391"/>
    <cellStyle name="Berechnung 3 6 3 2 3" xfId="8742"/>
    <cellStyle name="Berechnung 3 6 3 2 3 2" xfId="38936"/>
    <cellStyle name="Berechnung 3 6 3 2 4" xfId="2084"/>
    <cellStyle name="Berechnung 3 6 3 2 4 2" xfId="32297"/>
    <cellStyle name="Berechnung 3 6 3 2 5" xfId="15126"/>
    <cellStyle name="Berechnung 3 6 3 2 5 2" xfId="45320"/>
    <cellStyle name="Berechnung 3 6 3 2 6" xfId="17068"/>
    <cellStyle name="Berechnung 3 6 3 2 6 2" xfId="47262"/>
    <cellStyle name="Berechnung 3 6 3 2 7" xfId="19935"/>
    <cellStyle name="Berechnung 3 6 3 2 7 2" xfId="50129"/>
    <cellStyle name="Berechnung 3 6 3 2 8" xfId="24342"/>
    <cellStyle name="Berechnung 3 6 3 2 8 2" xfId="54529"/>
    <cellStyle name="Berechnung 3 6 3 2 9" xfId="27516"/>
    <cellStyle name="Berechnung 3 6 3 2 9 2" xfId="57703"/>
    <cellStyle name="Berechnung 3 6 3 3" xfId="4841"/>
    <cellStyle name="Berechnung 3 6 3 3 10" xfId="35040"/>
    <cellStyle name="Berechnung 3 6 3 3 2" xfId="9585"/>
    <cellStyle name="Berechnung 3 6 3 3 2 2" xfId="39779"/>
    <cellStyle name="Berechnung 3 6 3 3 3" xfId="10651"/>
    <cellStyle name="Berechnung 3 6 3 3 3 2" xfId="40845"/>
    <cellStyle name="Berechnung 3 6 3 3 4" xfId="11138"/>
    <cellStyle name="Berechnung 3 6 3 3 4 2" xfId="41332"/>
    <cellStyle name="Berechnung 3 6 3 3 5" xfId="17908"/>
    <cellStyle name="Berechnung 3 6 3 3 5 2" xfId="48102"/>
    <cellStyle name="Berechnung 3 6 3 3 6" xfId="20772"/>
    <cellStyle name="Berechnung 3 6 3 3 6 2" xfId="50966"/>
    <cellStyle name="Berechnung 3 6 3 3 7" xfId="25184"/>
    <cellStyle name="Berechnung 3 6 3 3 7 2" xfId="55371"/>
    <cellStyle name="Berechnung 3 6 3 3 8" xfId="28621"/>
    <cellStyle name="Berechnung 3 6 3 3 8 2" xfId="58808"/>
    <cellStyle name="Berechnung 3 6 3 3 9" xfId="30409"/>
    <cellStyle name="Berechnung 3 6 3 3 9 2" xfId="60596"/>
    <cellStyle name="Berechnung 3 6 3 4" xfId="5700"/>
    <cellStyle name="Berechnung 3 6 3 4 2" xfId="35896"/>
    <cellStyle name="Berechnung 3 6 3 5" xfId="10288"/>
    <cellStyle name="Berechnung 3 6 3 5 2" xfId="40482"/>
    <cellStyle name="Berechnung 3 6 3 6" xfId="14749"/>
    <cellStyle name="Berechnung 3 6 3 6 2" xfId="44943"/>
    <cellStyle name="Berechnung 3 6 3 7" xfId="15972"/>
    <cellStyle name="Berechnung 3 6 3 7 2" xfId="46166"/>
    <cellStyle name="Berechnung 3 6 3 8" xfId="18853"/>
    <cellStyle name="Berechnung 3 6 3 8 2" xfId="49047"/>
    <cellStyle name="Berechnung 3 6 3 9" xfId="23088"/>
    <cellStyle name="Berechnung 3 6 3 9 2" xfId="53275"/>
    <cellStyle name="Berechnung 3 6 4" xfId="3208"/>
    <cellStyle name="Berechnung 3 6 4 10" xfId="29532"/>
    <cellStyle name="Berechnung 3 6 4 10 2" xfId="59719"/>
    <cellStyle name="Berechnung 3 6 4 11" xfId="33413"/>
    <cellStyle name="Berechnung 3 6 4 2" xfId="6583"/>
    <cellStyle name="Berechnung 3 6 4 2 2" xfId="36777"/>
    <cellStyle name="Berechnung 3 6 4 3" xfId="2926"/>
    <cellStyle name="Berechnung 3 6 4 3 2" xfId="33131"/>
    <cellStyle name="Berechnung 3 6 4 4" xfId="11455"/>
    <cellStyle name="Berechnung 3 6 4 4 2" xfId="41649"/>
    <cellStyle name="Berechnung 3 6 4 5" xfId="14109"/>
    <cellStyle name="Berechnung 3 6 4 5 2" xfId="44303"/>
    <cellStyle name="Berechnung 3 6 4 6" xfId="16458"/>
    <cellStyle name="Berechnung 3 6 4 6 2" xfId="46652"/>
    <cellStyle name="Berechnung 3 6 4 7" xfId="19325"/>
    <cellStyle name="Berechnung 3 6 4 7 2" xfId="49519"/>
    <cellStyle name="Berechnung 3 6 4 8" xfId="23728"/>
    <cellStyle name="Berechnung 3 6 4 8 2" xfId="53915"/>
    <cellStyle name="Berechnung 3 6 4 9" xfId="28131"/>
    <cellStyle name="Berechnung 3 6 4 9 2" xfId="58318"/>
    <cellStyle name="Berechnung 3 6 5" xfId="4216"/>
    <cellStyle name="Berechnung 3 6 5 10" xfId="29604"/>
    <cellStyle name="Berechnung 3 6 5 10 2" xfId="59791"/>
    <cellStyle name="Berechnung 3 6 5 11" xfId="34415"/>
    <cellStyle name="Berechnung 3 6 5 2" xfId="7430"/>
    <cellStyle name="Berechnung 3 6 5 2 2" xfId="37624"/>
    <cellStyle name="Berechnung 3 6 5 3" xfId="8975"/>
    <cellStyle name="Berechnung 3 6 5 3 2" xfId="39169"/>
    <cellStyle name="Berechnung 3 6 5 4" xfId="10118"/>
    <cellStyle name="Berechnung 3 6 5 4 2" xfId="40312"/>
    <cellStyle name="Berechnung 3 6 5 5" xfId="14670"/>
    <cellStyle name="Berechnung 3 6 5 5 2" xfId="44864"/>
    <cellStyle name="Berechnung 3 6 5 6" xfId="17298"/>
    <cellStyle name="Berechnung 3 6 5 6 2" xfId="47492"/>
    <cellStyle name="Berechnung 3 6 5 7" xfId="20162"/>
    <cellStyle name="Berechnung 3 6 5 7 2" xfId="50356"/>
    <cellStyle name="Berechnung 3 6 5 8" xfId="24574"/>
    <cellStyle name="Berechnung 3 6 5 8 2" xfId="54761"/>
    <cellStyle name="Berechnung 3 6 5 9" xfId="25982"/>
    <cellStyle name="Berechnung 3 6 5 9 2" xfId="56169"/>
    <cellStyle name="Berechnung 3 6 6" xfId="5634"/>
    <cellStyle name="Berechnung 3 6 6 2" xfId="35830"/>
    <cellStyle name="Berechnung 3 6 7" xfId="10928"/>
    <cellStyle name="Berechnung 3 6 7 2" xfId="41122"/>
    <cellStyle name="Berechnung 3 6 8" xfId="13554"/>
    <cellStyle name="Berechnung 3 6 8 2" xfId="43748"/>
    <cellStyle name="Berechnung 3 6 9" xfId="15358"/>
    <cellStyle name="Berechnung 3 6 9 2" xfId="45552"/>
    <cellStyle name="Berechnung 3 7" xfId="1615"/>
    <cellStyle name="Berechnung 3 7 10" xfId="21890"/>
    <cellStyle name="Berechnung 3 7 10 2" xfId="52077"/>
    <cellStyle name="Berechnung 3 7 11" xfId="28760"/>
    <cellStyle name="Berechnung 3 7 11 2" xfId="58947"/>
    <cellStyle name="Berechnung 3 7 12" xfId="31565"/>
    <cellStyle name="Berechnung 3 7 2" xfId="3572"/>
    <cellStyle name="Berechnung 3 7 2 10" xfId="29449"/>
    <cellStyle name="Berechnung 3 7 2 10 2" xfId="59636"/>
    <cellStyle name="Berechnung 3 7 2 11" xfId="33777"/>
    <cellStyle name="Berechnung 3 7 2 2" xfId="6936"/>
    <cellStyle name="Berechnung 3 7 2 2 2" xfId="37130"/>
    <cellStyle name="Berechnung 3 7 2 3" xfId="8481"/>
    <cellStyle name="Berechnung 3 7 2 3 2" xfId="38675"/>
    <cellStyle name="Berechnung 3 7 2 4" xfId="11219"/>
    <cellStyle name="Berechnung 3 7 2 4 2" xfId="41413"/>
    <cellStyle name="Berechnung 3 7 2 5" xfId="12672"/>
    <cellStyle name="Berechnung 3 7 2 5 2" xfId="42866"/>
    <cellStyle name="Berechnung 3 7 2 6" xfId="16807"/>
    <cellStyle name="Berechnung 3 7 2 6 2" xfId="47001"/>
    <cellStyle name="Berechnung 3 7 2 7" xfId="19674"/>
    <cellStyle name="Berechnung 3 7 2 7 2" xfId="49868"/>
    <cellStyle name="Berechnung 3 7 2 8" xfId="24081"/>
    <cellStyle name="Berechnung 3 7 2 8 2" xfId="54268"/>
    <cellStyle name="Berechnung 3 7 2 9" xfId="27138"/>
    <cellStyle name="Berechnung 3 7 2 9 2" xfId="57325"/>
    <cellStyle name="Berechnung 3 7 3" xfId="4580"/>
    <cellStyle name="Berechnung 3 7 3 10" xfId="34779"/>
    <cellStyle name="Berechnung 3 7 3 2" xfId="9324"/>
    <cellStyle name="Berechnung 3 7 3 2 2" xfId="39518"/>
    <cellStyle name="Berechnung 3 7 3 3" xfId="12377"/>
    <cellStyle name="Berechnung 3 7 3 3 2" xfId="42571"/>
    <cellStyle name="Berechnung 3 7 3 4" xfId="14852"/>
    <cellStyle name="Berechnung 3 7 3 4 2" xfId="45046"/>
    <cellStyle name="Berechnung 3 7 3 5" xfId="17647"/>
    <cellStyle name="Berechnung 3 7 3 5 2" xfId="47841"/>
    <cellStyle name="Berechnung 3 7 3 6" xfId="20511"/>
    <cellStyle name="Berechnung 3 7 3 6 2" xfId="50705"/>
    <cellStyle name="Berechnung 3 7 3 7" xfId="24923"/>
    <cellStyle name="Berechnung 3 7 3 7 2" xfId="55110"/>
    <cellStyle name="Berechnung 3 7 3 8" xfId="21599"/>
    <cellStyle name="Berechnung 3 7 3 8 2" xfId="51786"/>
    <cellStyle name="Berechnung 3 7 3 9" xfId="30305"/>
    <cellStyle name="Berechnung 3 7 3 9 2" xfId="60492"/>
    <cellStyle name="Berechnung 3 7 4" xfId="2639"/>
    <cellStyle name="Berechnung 3 7 4 2" xfId="32844"/>
    <cellStyle name="Berechnung 3 7 5" xfId="5505"/>
    <cellStyle name="Berechnung 3 7 5 2" xfId="35701"/>
    <cellStyle name="Berechnung 3 7 6" xfId="15026"/>
    <cellStyle name="Berechnung 3 7 6 2" xfId="45220"/>
    <cellStyle name="Berechnung 3 7 7" xfId="15711"/>
    <cellStyle name="Berechnung 3 7 7 2" xfId="45905"/>
    <cellStyle name="Berechnung 3 7 8" xfId="18592"/>
    <cellStyle name="Berechnung 3 7 8 2" xfId="48786"/>
    <cellStyle name="Berechnung 3 7 9" xfId="22827"/>
    <cellStyle name="Berechnung 3 7 9 2" xfId="53014"/>
    <cellStyle name="Berechnung 3 8" xfId="2570"/>
    <cellStyle name="Berechnung 3 8 10" xfId="21590"/>
    <cellStyle name="Berechnung 3 8 10 2" xfId="51777"/>
    <cellStyle name="Berechnung 3 8 11" xfId="32775"/>
    <cellStyle name="Berechnung 3 8 2" xfId="6215"/>
    <cellStyle name="Berechnung 3 8 2 2" xfId="36409"/>
    <cellStyle name="Berechnung 3 8 3" xfId="5292"/>
    <cellStyle name="Berechnung 3 8 3 2" xfId="35491"/>
    <cellStyle name="Berechnung 3 8 4" xfId="10438"/>
    <cellStyle name="Berechnung 3 8 4 2" xfId="40632"/>
    <cellStyle name="Berechnung 3 8 5" xfId="14249"/>
    <cellStyle name="Berechnung 3 8 5 2" xfId="44443"/>
    <cellStyle name="Berechnung 3 8 6" xfId="16205"/>
    <cellStyle name="Berechnung 3 8 6 2" xfId="46399"/>
    <cellStyle name="Berechnung 3 8 7" xfId="19074"/>
    <cellStyle name="Berechnung 3 8 7 2" xfId="49268"/>
    <cellStyle name="Berechnung 3 8 8" xfId="23357"/>
    <cellStyle name="Berechnung 3 8 8 2" xfId="53544"/>
    <cellStyle name="Berechnung 3 8 9" xfId="22019"/>
    <cellStyle name="Berechnung 3 8 9 2" xfId="52206"/>
    <cellStyle name="Berechnung 3 9" xfId="2484"/>
    <cellStyle name="Berechnung 3 9 10" xfId="28985"/>
    <cellStyle name="Berechnung 3 9 10 2" xfId="59172"/>
    <cellStyle name="Berechnung 3 9 11" xfId="32689"/>
    <cellStyle name="Berechnung 3 9 2" xfId="6167"/>
    <cellStyle name="Berechnung 3 9 2 2" xfId="36361"/>
    <cellStyle name="Berechnung 3 9 3" xfId="2608"/>
    <cellStyle name="Berechnung 3 9 3 2" xfId="32813"/>
    <cellStyle name="Berechnung 3 9 4" xfId="10402"/>
    <cellStyle name="Berechnung 3 9 4 2" xfId="40596"/>
    <cellStyle name="Berechnung 3 9 5" xfId="11449"/>
    <cellStyle name="Berechnung 3 9 5 2" xfId="41643"/>
    <cellStyle name="Berechnung 3 9 6" xfId="16157"/>
    <cellStyle name="Berechnung 3 9 6 2" xfId="46351"/>
    <cellStyle name="Berechnung 3 9 7" xfId="19026"/>
    <cellStyle name="Berechnung 3 9 7 2" xfId="49220"/>
    <cellStyle name="Berechnung 3 9 8" xfId="23309"/>
    <cellStyle name="Berechnung 3 9 8 2" xfId="53496"/>
    <cellStyle name="Berechnung 3 9 9" xfId="25387"/>
    <cellStyle name="Berechnung 3 9 9 2" xfId="55574"/>
    <cellStyle name="Berechnung 4" xfId="572"/>
    <cellStyle name="Berechnung 4 10" xfId="14274"/>
    <cellStyle name="Berechnung 4 10 2" xfId="44468"/>
    <cellStyle name="Berechnung 4 11" xfId="14281"/>
    <cellStyle name="Berechnung 4 11 2" xfId="44475"/>
    <cellStyle name="Berechnung 4 12" xfId="21814"/>
    <cellStyle name="Berechnung 4 12 2" xfId="52001"/>
    <cellStyle name="Berechnung 4 13" xfId="26703"/>
    <cellStyle name="Berechnung 4 13 2" xfId="56890"/>
    <cellStyle name="Berechnung 4 14" xfId="28446"/>
    <cellStyle name="Berechnung 4 14 2" xfId="58633"/>
    <cellStyle name="Berechnung 4 15" xfId="31011"/>
    <cellStyle name="Berechnung 4 2" xfId="573"/>
    <cellStyle name="Berechnung 4 2 10" xfId="14955"/>
    <cellStyle name="Berechnung 4 2 10 2" xfId="45149"/>
    <cellStyle name="Berechnung 4 2 11" xfId="21815"/>
    <cellStyle name="Berechnung 4 2 11 2" xfId="52002"/>
    <cellStyle name="Berechnung 4 2 12" xfId="26614"/>
    <cellStyle name="Berechnung 4 2 12 2" xfId="56801"/>
    <cellStyle name="Berechnung 4 2 13" xfId="29957"/>
    <cellStyle name="Berechnung 4 2 13 2" xfId="60144"/>
    <cellStyle name="Berechnung 4 2 14" xfId="31012"/>
    <cellStyle name="Berechnung 4 2 2" xfId="1257"/>
    <cellStyle name="Berechnung 4 2 2 10" xfId="18252"/>
    <cellStyle name="Berechnung 4 2 2 10 2" xfId="48446"/>
    <cellStyle name="Berechnung 4 2 2 11" xfId="22470"/>
    <cellStyle name="Berechnung 4 2 2 11 2" xfId="52657"/>
    <cellStyle name="Berechnung 4 2 2 12" xfId="28427"/>
    <cellStyle name="Berechnung 4 2 2 12 2" xfId="58614"/>
    <cellStyle name="Berechnung 4 2 2 13" xfId="26103"/>
    <cellStyle name="Berechnung 4 2 2 13 2" xfId="56290"/>
    <cellStyle name="Berechnung 4 2 2 14" xfId="31225"/>
    <cellStyle name="Berechnung 4 2 2 2" xfId="1726"/>
    <cellStyle name="Berechnung 4 2 2 2 10" xfId="28397"/>
    <cellStyle name="Berechnung 4 2 2 2 10 2" xfId="58584"/>
    <cellStyle name="Berechnung 4 2 2 2 11" xfId="28745"/>
    <cellStyle name="Berechnung 4 2 2 2 11 2" xfId="58932"/>
    <cellStyle name="Berechnung 4 2 2 2 12" xfId="31676"/>
    <cellStyle name="Berechnung 4 2 2 2 2" xfId="3683"/>
    <cellStyle name="Berechnung 4 2 2 2 2 10" xfId="21435"/>
    <cellStyle name="Berechnung 4 2 2 2 2 10 2" xfId="51622"/>
    <cellStyle name="Berechnung 4 2 2 2 2 11" xfId="33888"/>
    <cellStyle name="Berechnung 4 2 2 2 2 2" xfId="7047"/>
    <cellStyle name="Berechnung 4 2 2 2 2 2 2" xfId="37241"/>
    <cellStyle name="Berechnung 4 2 2 2 2 3" xfId="8592"/>
    <cellStyle name="Berechnung 4 2 2 2 2 3 2" xfId="38786"/>
    <cellStyle name="Berechnung 4 2 2 2 2 4" xfId="2340"/>
    <cellStyle name="Berechnung 4 2 2 2 2 4 2" xfId="32547"/>
    <cellStyle name="Berechnung 4 2 2 2 2 5" xfId="14650"/>
    <cellStyle name="Berechnung 4 2 2 2 2 5 2" xfId="44844"/>
    <cellStyle name="Berechnung 4 2 2 2 2 6" xfId="16918"/>
    <cellStyle name="Berechnung 4 2 2 2 2 6 2" xfId="47112"/>
    <cellStyle name="Berechnung 4 2 2 2 2 7" xfId="19785"/>
    <cellStyle name="Berechnung 4 2 2 2 2 7 2" xfId="49979"/>
    <cellStyle name="Berechnung 4 2 2 2 2 8" xfId="24192"/>
    <cellStyle name="Berechnung 4 2 2 2 2 8 2" xfId="54379"/>
    <cellStyle name="Berechnung 4 2 2 2 2 9" xfId="21995"/>
    <cellStyle name="Berechnung 4 2 2 2 2 9 2" xfId="52182"/>
    <cellStyle name="Berechnung 4 2 2 2 3" xfId="4691"/>
    <cellStyle name="Berechnung 4 2 2 2 3 10" xfId="34890"/>
    <cellStyle name="Berechnung 4 2 2 2 3 2" xfId="9435"/>
    <cellStyle name="Berechnung 4 2 2 2 3 2 2" xfId="39629"/>
    <cellStyle name="Berechnung 4 2 2 2 3 3" xfId="12260"/>
    <cellStyle name="Berechnung 4 2 2 2 3 3 2" xfId="42454"/>
    <cellStyle name="Berechnung 4 2 2 2 3 4" xfId="9813"/>
    <cellStyle name="Berechnung 4 2 2 2 3 4 2" xfId="40007"/>
    <cellStyle name="Berechnung 4 2 2 2 3 5" xfId="17758"/>
    <cellStyle name="Berechnung 4 2 2 2 3 5 2" xfId="47952"/>
    <cellStyle name="Berechnung 4 2 2 2 3 6" xfId="20622"/>
    <cellStyle name="Berechnung 4 2 2 2 3 6 2" xfId="50816"/>
    <cellStyle name="Berechnung 4 2 2 2 3 7" xfId="25034"/>
    <cellStyle name="Berechnung 4 2 2 2 3 7 2" xfId="55221"/>
    <cellStyle name="Berechnung 4 2 2 2 3 8" xfId="28471"/>
    <cellStyle name="Berechnung 4 2 2 2 3 8 2" xfId="58658"/>
    <cellStyle name="Berechnung 4 2 2 2 3 9" xfId="28902"/>
    <cellStyle name="Berechnung 4 2 2 2 3 9 2" xfId="59089"/>
    <cellStyle name="Berechnung 4 2 2 2 4" xfId="5346"/>
    <cellStyle name="Berechnung 4 2 2 2 4 2" xfId="35545"/>
    <cellStyle name="Berechnung 4 2 2 2 5" xfId="12608"/>
    <cellStyle name="Berechnung 4 2 2 2 5 2" xfId="42802"/>
    <cellStyle name="Berechnung 4 2 2 2 6" xfId="13451"/>
    <cellStyle name="Berechnung 4 2 2 2 6 2" xfId="43645"/>
    <cellStyle name="Berechnung 4 2 2 2 7" xfId="15822"/>
    <cellStyle name="Berechnung 4 2 2 2 7 2" xfId="46016"/>
    <cellStyle name="Berechnung 4 2 2 2 8" xfId="18703"/>
    <cellStyle name="Berechnung 4 2 2 2 8 2" xfId="48897"/>
    <cellStyle name="Berechnung 4 2 2 2 9" xfId="22938"/>
    <cellStyle name="Berechnung 4 2 2 2 9 2" xfId="53125"/>
    <cellStyle name="Berechnung 4 2 2 3" xfId="1885"/>
    <cellStyle name="Berechnung 4 2 2 3 10" xfId="27582"/>
    <cellStyle name="Berechnung 4 2 2 3 10 2" xfId="57769"/>
    <cellStyle name="Berechnung 4 2 2 3 11" xfId="30627"/>
    <cellStyle name="Berechnung 4 2 2 3 11 2" xfId="60814"/>
    <cellStyle name="Berechnung 4 2 2 3 12" xfId="31835"/>
    <cellStyle name="Berechnung 4 2 2 3 2" xfId="3842"/>
    <cellStyle name="Berechnung 4 2 2 3 2 10" xfId="29239"/>
    <cellStyle name="Berechnung 4 2 2 3 2 10 2" xfId="59426"/>
    <cellStyle name="Berechnung 4 2 2 3 2 11" xfId="34047"/>
    <cellStyle name="Berechnung 4 2 2 3 2 2" xfId="7206"/>
    <cellStyle name="Berechnung 4 2 2 3 2 2 2" xfId="37400"/>
    <cellStyle name="Berechnung 4 2 2 3 2 3" xfId="8751"/>
    <cellStyle name="Berechnung 4 2 2 3 2 3 2" xfId="38945"/>
    <cellStyle name="Berechnung 4 2 2 3 2 4" xfId="9950"/>
    <cellStyle name="Berechnung 4 2 2 3 2 4 2" xfId="40144"/>
    <cellStyle name="Berechnung 4 2 2 3 2 5" xfId="14846"/>
    <cellStyle name="Berechnung 4 2 2 3 2 5 2" xfId="45040"/>
    <cellStyle name="Berechnung 4 2 2 3 2 6" xfId="17077"/>
    <cellStyle name="Berechnung 4 2 2 3 2 6 2" xfId="47271"/>
    <cellStyle name="Berechnung 4 2 2 3 2 7" xfId="19944"/>
    <cellStyle name="Berechnung 4 2 2 3 2 7 2" xfId="50138"/>
    <cellStyle name="Berechnung 4 2 2 3 2 8" xfId="24351"/>
    <cellStyle name="Berechnung 4 2 2 3 2 8 2" xfId="54538"/>
    <cellStyle name="Berechnung 4 2 2 3 2 9" xfId="21876"/>
    <cellStyle name="Berechnung 4 2 2 3 2 9 2" xfId="52063"/>
    <cellStyle name="Berechnung 4 2 2 3 3" xfId="4850"/>
    <cellStyle name="Berechnung 4 2 2 3 3 10" xfId="35049"/>
    <cellStyle name="Berechnung 4 2 2 3 3 2" xfId="9594"/>
    <cellStyle name="Berechnung 4 2 2 3 3 2 2" xfId="39788"/>
    <cellStyle name="Berechnung 4 2 2 3 3 3" xfId="10073"/>
    <cellStyle name="Berechnung 4 2 2 3 3 3 2" xfId="40267"/>
    <cellStyle name="Berechnung 4 2 2 3 3 4" xfId="9892"/>
    <cellStyle name="Berechnung 4 2 2 3 3 4 2" xfId="40086"/>
    <cellStyle name="Berechnung 4 2 2 3 3 5" xfId="17917"/>
    <cellStyle name="Berechnung 4 2 2 3 3 5 2" xfId="48111"/>
    <cellStyle name="Berechnung 4 2 2 3 3 6" xfId="20781"/>
    <cellStyle name="Berechnung 4 2 2 3 3 6 2" xfId="50975"/>
    <cellStyle name="Berechnung 4 2 2 3 3 7" xfId="25193"/>
    <cellStyle name="Berechnung 4 2 2 3 3 7 2" xfId="55380"/>
    <cellStyle name="Berechnung 4 2 2 3 3 8" xfId="28630"/>
    <cellStyle name="Berechnung 4 2 2 3 3 8 2" xfId="58817"/>
    <cellStyle name="Berechnung 4 2 2 3 3 9" xfId="29140"/>
    <cellStyle name="Berechnung 4 2 2 3 3 9 2" xfId="59327"/>
    <cellStyle name="Berechnung 4 2 2 3 4" xfId="5945"/>
    <cellStyle name="Berechnung 4 2 2 3 4 2" xfId="36141"/>
    <cellStyle name="Berechnung 4 2 2 3 5" xfId="11185"/>
    <cellStyle name="Berechnung 4 2 2 3 5 2" xfId="41379"/>
    <cellStyle name="Berechnung 4 2 2 3 6" xfId="13676"/>
    <cellStyle name="Berechnung 4 2 2 3 6 2" xfId="43870"/>
    <cellStyle name="Berechnung 4 2 2 3 7" xfId="15981"/>
    <cellStyle name="Berechnung 4 2 2 3 7 2" xfId="46175"/>
    <cellStyle name="Berechnung 4 2 2 3 8" xfId="18862"/>
    <cellStyle name="Berechnung 4 2 2 3 8 2" xfId="49056"/>
    <cellStyle name="Berechnung 4 2 2 3 9" xfId="23097"/>
    <cellStyle name="Berechnung 4 2 2 3 9 2" xfId="53284"/>
    <cellStyle name="Berechnung 4 2 2 4" xfId="3217"/>
    <cellStyle name="Berechnung 4 2 2 4 10" xfId="29535"/>
    <cellStyle name="Berechnung 4 2 2 4 10 2" xfId="59722"/>
    <cellStyle name="Berechnung 4 2 2 4 11" xfId="33422"/>
    <cellStyle name="Berechnung 4 2 2 4 2" xfId="6592"/>
    <cellStyle name="Berechnung 4 2 2 4 2 2" xfId="36786"/>
    <cellStyle name="Berechnung 4 2 2 4 3" xfId="6074"/>
    <cellStyle name="Berechnung 4 2 2 4 3 2" xfId="36270"/>
    <cellStyle name="Berechnung 4 2 2 4 4" xfId="10545"/>
    <cellStyle name="Berechnung 4 2 2 4 4 2" xfId="40739"/>
    <cellStyle name="Berechnung 4 2 2 4 5" xfId="12810"/>
    <cellStyle name="Berechnung 4 2 2 4 5 2" xfId="43004"/>
    <cellStyle name="Berechnung 4 2 2 4 6" xfId="16467"/>
    <cellStyle name="Berechnung 4 2 2 4 6 2" xfId="46661"/>
    <cellStyle name="Berechnung 4 2 2 4 7" xfId="19334"/>
    <cellStyle name="Berechnung 4 2 2 4 7 2" xfId="49528"/>
    <cellStyle name="Berechnung 4 2 2 4 8" xfId="23737"/>
    <cellStyle name="Berechnung 4 2 2 4 8 2" xfId="53924"/>
    <cellStyle name="Berechnung 4 2 2 4 9" xfId="21959"/>
    <cellStyle name="Berechnung 4 2 2 4 9 2" xfId="52146"/>
    <cellStyle name="Berechnung 4 2 2 5" xfId="4225"/>
    <cellStyle name="Berechnung 4 2 2 5 10" xfId="30049"/>
    <cellStyle name="Berechnung 4 2 2 5 10 2" xfId="60236"/>
    <cellStyle name="Berechnung 4 2 2 5 11" xfId="34424"/>
    <cellStyle name="Berechnung 4 2 2 5 2" xfId="7439"/>
    <cellStyle name="Berechnung 4 2 2 5 2 2" xfId="37633"/>
    <cellStyle name="Berechnung 4 2 2 5 3" xfId="8984"/>
    <cellStyle name="Berechnung 4 2 2 5 3 2" xfId="39178"/>
    <cellStyle name="Berechnung 4 2 2 5 4" xfId="5482"/>
    <cellStyle name="Berechnung 4 2 2 5 4 2" xfId="35678"/>
    <cellStyle name="Berechnung 4 2 2 5 5" xfId="12238"/>
    <cellStyle name="Berechnung 4 2 2 5 5 2" xfId="42432"/>
    <cellStyle name="Berechnung 4 2 2 5 6" xfId="17307"/>
    <cellStyle name="Berechnung 4 2 2 5 6 2" xfId="47501"/>
    <cellStyle name="Berechnung 4 2 2 5 7" xfId="20171"/>
    <cellStyle name="Berechnung 4 2 2 5 7 2" xfId="50365"/>
    <cellStyle name="Berechnung 4 2 2 5 8" xfId="24583"/>
    <cellStyle name="Berechnung 4 2 2 5 8 2" xfId="54770"/>
    <cellStyle name="Berechnung 4 2 2 5 9" xfId="27591"/>
    <cellStyle name="Berechnung 4 2 2 5 9 2" xfId="57778"/>
    <cellStyle name="Berechnung 4 2 2 6" xfId="6014"/>
    <cellStyle name="Berechnung 4 2 2 6 2" xfId="36210"/>
    <cellStyle name="Berechnung 4 2 2 7" xfId="10474"/>
    <cellStyle name="Berechnung 4 2 2 7 2" xfId="40668"/>
    <cellStyle name="Berechnung 4 2 2 8" xfId="15185"/>
    <cellStyle name="Berechnung 4 2 2 8 2" xfId="45379"/>
    <cellStyle name="Berechnung 4 2 2 9" xfId="15367"/>
    <cellStyle name="Berechnung 4 2 2 9 2" xfId="45561"/>
    <cellStyle name="Berechnung 4 2 3" xfId="1608"/>
    <cellStyle name="Berechnung 4 2 3 10" xfId="27632"/>
    <cellStyle name="Berechnung 4 2 3 10 2" xfId="57819"/>
    <cellStyle name="Berechnung 4 2 3 11" xfId="27778"/>
    <cellStyle name="Berechnung 4 2 3 11 2" xfId="57965"/>
    <cellStyle name="Berechnung 4 2 3 12" xfId="31558"/>
    <cellStyle name="Berechnung 4 2 3 2" xfId="3565"/>
    <cellStyle name="Berechnung 4 2 3 2 10" xfId="30204"/>
    <cellStyle name="Berechnung 4 2 3 2 10 2" xfId="60391"/>
    <cellStyle name="Berechnung 4 2 3 2 11" xfId="33770"/>
    <cellStyle name="Berechnung 4 2 3 2 2" xfId="6929"/>
    <cellStyle name="Berechnung 4 2 3 2 2 2" xfId="37123"/>
    <cellStyle name="Berechnung 4 2 3 2 3" xfId="8474"/>
    <cellStyle name="Berechnung 4 2 3 2 3 2" xfId="38668"/>
    <cellStyle name="Berechnung 4 2 3 2 4" xfId="2306"/>
    <cellStyle name="Berechnung 4 2 3 2 4 2" xfId="32513"/>
    <cellStyle name="Berechnung 4 2 3 2 5" xfId="5920"/>
    <cellStyle name="Berechnung 4 2 3 2 5 2" xfId="36116"/>
    <cellStyle name="Berechnung 4 2 3 2 6" xfId="16800"/>
    <cellStyle name="Berechnung 4 2 3 2 6 2" xfId="46994"/>
    <cellStyle name="Berechnung 4 2 3 2 7" xfId="19667"/>
    <cellStyle name="Berechnung 4 2 3 2 7 2" xfId="49861"/>
    <cellStyle name="Berechnung 4 2 3 2 8" xfId="24074"/>
    <cellStyle name="Berechnung 4 2 3 2 8 2" xfId="54261"/>
    <cellStyle name="Berechnung 4 2 3 2 9" xfId="25711"/>
    <cellStyle name="Berechnung 4 2 3 2 9 2" xfId="55898"/>
    <cellStyle name="Berechnung 4 2 3 3" xfId="4573"/>
    <cellStyle name="Berechnung 4 2 3 3 10" xfId="34772"/>
    <cellStyle name="Berechnung 4 2 3 3 2" xfId="9317"/>
    <cellStyle name="Berechnung 4 2 3 3 2 2" xfId="39511"/>
    <cellStyle name="Berechnung 4 2 3 3 3" xfId="10869"/>
    <cellStyle name="Berechnung 4 2 3 3 3 2" xfId="41063"/>
    <cellStyle name="Berechnung 4 2 3 3 4" xfId="14463"/>
    <cellStyle name="Berechnung 4 2 3 3 4 2" xfId="44657"/>
    <cellStyle name="Berechnung 4 2 3 3 5" xfId="17640"/>
    <cellStyle name="Berechnung 4 2 3 3 5 2" xfId="47834"/>
    <cellStyle name="Berechnung 4 2 3 3 6" xfId="20504"/>
    <cellStyle name="Berechnung 4 2 3 3 6 2" xfId="50698"/>
    <cellStyle name="Berechnung 4 2 3 3 7" xfId="24916"/>
    <cellStyle name="Berechnung 4 2 3 3 7 2" xfId="55103"/>
    <cellStyle name="Berechnung 4 2 3 3 8" xfId="27772"/>
    <cellStyle name="Berechnung 4 2 3 3 8 2" xfId="57959"/>
    <cellStyle name="Berechnung 4 2 3 3 9" xfId="26934"/>
    <cellStyle name="Berechnung 4 2 3 3 9 2" xfId="57121"/>
    <cellStyle name="Berechnung 4 2 3 4" xfId="4346"/>
    <cellStyle name="Berechnung 4 2 3 4 2" xfId="34545"/>
    <cellStyle name="Berechnung 4 2 3 5" xfId="2346"/>
    <cellStyle name="Berechnung 4 2 3 5 2" xfId="32553"/>
    <cellStyle name="Berechnung 4 2 3 6" xfId="14066"/>
    <cellStyle name="Berechnung 4 2 3 6 2" xfId="44260"/>
    <cellStyle name="Berechnung 4 2 3 7" xfId="15704"/>
    <cellStyle name="Berechnung 4 2 3 7 2" xfId="45898"/>
    <cellStyle name="Berechnung 4 2 3 8" xfId="18585"/>
    <cellStyle name="Berechnung 4 2 3 8 2" xfId="48779"/>
    <cellStyle name="Berechnung 4 2 3 9" xfId="22820"/>
    <cellStyle name="Berechnung 4 2 3 9 2" xfId="53007"/>
    <cellStyle name="Berechnung 4 2 4" xfId="2579"/>
    <cellStyle name="Berechnung 4 2 4 10" xfId="27531"/>
    <cellStyle name="Berechnung 4 2 4 10 2" xfId="57718"/>
    <cellStyle name="Berechnung 4 2 4 11" xfId="32784"/>
    <cellStyle name="Berechnung 4 2 4 2" xfId="6224"/>
    <cellStyle name="Berechnung 4 2 4 2 2" xfId="36418"/>
    <cellStyle name="Berechnung 4 2 4 3" xfId="5293"/>
    <cellStyle name="Berechnung 4 2 4 3 2" xfId="35492"/>
    <cellStyle name="Berechnung 4 2 4 4" xfId="10311"/>
    <cellStyle name="Berechnung 4 2 4 4 2" xfId="40505"/>
    <cellStyle name="Berechnung 4 2 4 5" xfId="8113"/>
    <cellStyle name="Berechnung 4 2 4 5 2" xfId="38307"/>
    <cellStyle name="Berechnung 4 2 4 6" xfId="16214"/>
    <cellStyle name="Berechnung 4 2 4 6 2" xfId="46408"/>
    <cellStyle name="Berechnung 4 2 4 7" xfId="19083"/>
    <cellStyle name="Berechnung 4 2 4 7 2" xfId="49277"/>
    <cellStyle name="Berechnung 4 2 4 8" xfId="23366"/>
    <cellStyle name="Berechnung 4 2 4 8 2" xfId="53553"/>
    <cellStyle name="Berechnung 4 2 4 9" xfId="27018"/>
    <cellStyle name="Berechnung 4 2 4 9 2" xfId="57205"/>
    <cellStyle name="Berechnung 4 2 5" xfId="3170"/>
    <cellStyle name="Berechnung 4 2 5 10" xfId="29402"/>
    <cellStyle name="Berechnung 4 2 5 10 2" xfId="59589"/>
    <cellStyle name="Berechnung 4 2 5 11" xfId="33375"/>
    <cellStyle name="Berechnung 4 2 5 2" xfId="6546"/>
    <cellStyle name="Berechnung 4 2 5 2 2" xfId="36740"/>
    <cellStyle name="Berechnung 4 2 5 3" xfId="5200"/>
    <cellStyle name="Berechnung 4 2 5 3 2" xfId="35399"/>
    <cellStyle name="Berechnung 4 2 5 4" xfId="6113"/>
    <cellStyle name="Berechnung 4 2 5 4 2" xfId="36307"/>
    <cellStyle name="Berechnung 4 2 5 5" xfId="14409"/>
    <cellStyle name="Berechnung 4 2 5 5 2" xfId="44603"/>
    <cellStyle name="Berechnung 4 2 5 6" xfId="16421"/>
    <cellStyle name="Berechnung 4 2 5 6 2" xfId="46615"/>
    <cellStyle name="Berechnung 4 2 5 7" xfId="19288"/>
    <cellStyle name="Berechnung 4 2 5 7 2" xfId="49482"/>
    <cellStyle name="Berechnung 4 2 5 8" xfId="23691"/>
    <cellStyle name="Berechnung 4 2 5 8 2" xfId="53878"/>
    <cellStyle name="Berechnung 4 2 5 9" xfId="26511"/>
    <cellStyle name="Berechnung 4 2 5 9 2" xfId="56698"/>
    <cellStyle name="Berechnung 4 2 6" xfId="4999"/>
    <cellStyle name="Berechnung 4 2 6 2" xfId="35198"/>
    <cellStyle name="Berechnung 4 2 7" xfId="9895"/>
    <cellStyle name="Berechnung 4 2 7 2" xfId="40089"/>
    <cellStyle name="Berechnung 4 2 8" xfId="14412"/>
    <cellStyle name="Berechnung 4 2 8 2" xfId="44606"/>
    <cellStyle name="Berechnung 4 2 9" xfId="11767"/>
    <cellStyle name="Berechnung 4 2 9 2" xfId="41961"/>
    <cellStyle name="Berechnung 4 3" xfId="1256"/>
    <cellStyle name="Berechnung 4 3 10" xfId="18251"/>
    <cellStyle name="Berechnung 4 3 10 2" xfId="48445"/>
    <cellStyle name="Berechnung 4 3 11" xfId="22469"/>
    <cellStyle name="Berechnung 4 3 11 2" xfId="52656"/>
    <cellStyle name="Berechnung 4 3 12" xfId="25650"/>
    <cellStyle name="Berechnung 4 3 12 2" xfId="55837"/>
    <cellStyle name="Berechnung 4 3 13" xfId="29801"/>
    <cellStyle name="Berechnung 4 3 13 2" xfId="59988"/>
    <cellStyle name="Berechnung 4 3 14" xfId="31224"/>
    <cellStyle name="Berechnung 4 3 2" xfId="1725"/>
    <cellStyle name="Berechnung 4 3 2 10" xfId="27213"/>
    <cellStyle name="Berechnung 4 3 2 10 2" xfId="57400"/>
    <cellStyle name="Berechnung 4 3 2 11" xfId="28441"/>
    <cellStyle name="Berechnung 4 3 2 11 2" xfId="58628"/>
    <cellStyle name="Berechnung 4 3 2 12" xfId="31675"/>
    <cellStyle name="Berechnung 4 3 2 2" xfId="3682"/>
    <cellStyle name="Berechnung 4 3 2 2 10" xfId="29168"/>
    <cellStyle name="Berechnung 4 3 2 2 10 2" xfId="59355"/>
    <cellStyle name="Berechnung 4 3 2 2 11" xfId="33887"/>
    <cellStyle name="Berechnung 4 3 2 2 2" xfId="7046"/>
    <cellStyle name="Berechnung 4 3 2 2 2 2" xfId="37240"/>
    <cellStyle name="Berechnung 4 3 2 2 3" xfId="8591"/>
    <cellStyle name="Berechnung 4 3 2 2 3 2" xfId="38785"/>
    <cellStyle name="Berechnung 4 3 2 2 4" xfId="11931"/>
    <cellStyle name="Berechnung 4 3 2 2 4 2" xfId="42125"/>
    <cellStyle name="Berechnung 4 3 2 2 5" xfId="14470"/>
    <cellStyle name="Berechnung 4 3 2 2 5 2" xfId="44664"/>
    <cellStyle name="Berechnung 4 3 2 2 6" xfId="16917"/>
    <cellStyle name="Berechnung 4 3 2 2 6 2" xfId="47111"/>
    <cellStyle name="Berechnung 4 3 2 2 7" xfId="19784"/>
    <cellStyle name="Berechnung 4 3 2 2 7 2" xfId="49978"/>
    <cellStyle name="Berechnung 4 3 2 2 8" xfId="24191"/>
    <cellStyle name="Berechnung 4 3 2 2 8 2" xfId="54378"/>
    <cellStyle name="Berechnung 4 3 2 2 9" xfId="28036"/>
    <cellStyle name="Berechnung 4 3 2 2 9 2" xfId="58223"/>
    <cellStyle name="Berechnung 4 3 2 3" xfId="4690"/>
    <cellStyle name="Berechnung 4 3 2 3 10" xfId="34889"/>
    <cellStyle name="Berechnung 4 3 2 3 2" xfId="9434"/>
    <cellStyle name="Berechnung 4 3 2 3 2 2" xfId="39628"/>
    <cellStyle name="Berechnung 4 3 2 3 3" xfId="11301"/>
    <cellStyle name="Berechnung 4 3 2 3 3 2" xfId="41495"/>
    <cellStyle name="Berechnung 4 3 2 3 4" xfId="13813"/>
    <cellStyle name="Berechnung 4 3 2 3 4 2" xfId="44007"/>
    <cellStyle name="Berechnung 4 3 2 3 5" xfId="17757"/>
    <cellStyle name="Berechnung 4 3 2 3 5 2" xfId="47951"/>
    <cellStyle name="Berechnung 4 3 2 3 6" xfId="20621"/>
    <cellStyle name="Berechnung 4 3 2 3 6 2" xfId="50815"/>
    <cellStyle name="Berechnung 4 3 2 3 7" xfId="25033"/>
    <cellStyle name="Berechnung 4 3 2 3 7 2" xfId="55220"/>
    <cellStyle name="Berechnung 4 3 2 3 8" xfId="28470"/>
    <cellStyle name="Berechnung 4 3 2 3 8 2" xfId="58657"/>
    <cellStyle name="Berechnung 4 3 2 3 9" xfId="27204"/>
    <cellStyle name="Berechnung 4 3 2 3 9 2" xfId="57391"/>
    <cellStyle name="Berechnung 4 3 2 4" xfId="5810"/>
    <cellStyle name="Berechnung 4 3 2 4 2" xfId="36006"/>
    <cellStyle name="Berechnung 4 3 2 5" xfId="11168"/>
    <cellStyle name="Berechnung 4 3 2 5 2" xfId="41362"/>
    <cellStyle name="Berechnung 4 3 2 6" xfId="15227"/>
    <cellStyle name="Berechnung 4 3 2 6 2" xfId="45421"/>
    <cellStyle name="Berechnung 4 3 2 7" xfId="15821"/>
    <cellStyle name="Berechnung 4 3 2 7 2" xfId="46015"/>
    <cellStyle name="Berechnung 4 3 2 8" xfId="18702"/>
    <cellStyle name="Berechnung 4 3 2 8 2" xfId="48896"/>
    <cellStyle name="Berechnung 4 3 2 9" xfId="22937"/>
    <cellStyle name="Berechnung 4 3 2 9 2" xfId="53124"/>
    <cellStyle name="Berechnung 4 3 3" xfId="1884"/>
    <cellStyle name="Berechnung 4 3 3 10" xfId="21381"/>
    <cellStyle name="Berechnung 4 3 3 10 2" xfId="51568"/>
    <cellStyle name="Berechnung 4 3 3 11" xfId="29989"/>
    <cellStyle name="Berechnung 4 3 3 11 2" xfId="60176"/>
    <cellStyle name="Berechnung 4 3 3 12" xfId="31834"/>
    <cellStyle name="Berechnung 4 3 3 2" xfId="3841"/>
    <cellStyle name="Berechnung 4 3 3 2 10" xfId="28758"/>
    <cellStyle name="Berechnung 4 3 3 2 10 2" xfId="58945"/>
    <cellStyle name="Berechnung 4 3 3 2 11" xfId="34046"/>
    <cellStyle name="Berechnung 4 3 3 2 2" xfId="7205"/>
    <cellStyle name="Berechnung 4 3 3 2 2 2" xfId="37399"/>
    <cellStyle name="Berechnung 4 3 3 2 3" xfId="8750"/>
    <cellStyle name="Berechnung 4 3 3 2 3 2" xfId="38944"/>
    <cellStyle name="Berechnung 4 3 3 2 4" xfId="10491"/>
    <cellStyle name="Berechnung 4 3 3 2 4 2" xfId="40685"/>
    <cellStyle name="Berechnung 4 3 3 2 5" xfId="14935"/>
    <cellStyle name="Berechnung 4 3 3 2 5 2" xfId="45129"/>
    <cellStyle name="Berechnung 4 3 3 2 6" xfId="17076"/>
    <cellStyle name="Berechnung 4 3 3 2 6 2" xfId="47270"/>
    <cellStyle name="Berechnung 4 3 3 2 7" xfId="19943"/>
    <cellStyle name="Berechnung 4 3 3 2 7 2" xfId="50137"/>
    <cellStyle name="Berechnung 4 3 3 2 8" xfId="24350"/>
    <cellStyle name="Berechnung 4 3 3 2 8 2" xfId="54537"/>
    <cellStyle name="Berechnung 4 3 3 2 9" xfId="22297"/>
    <cellStyle name="Berechnung 4 3 3 2 9 2" xfId="52484"/>
    <cellStyle name="Berechnung 4 3 3 3" xfId="4849"/>
    <cellStyle name="Berechnung 4 3 3 3 10" xfId="35048"/>
    <cellStyle name="Berechnung 4 3 3 3 2" xfId="9593"/>
    <cellStyle name="Berechnung 4 3 3 3 2 2" xfId="39787"/>
    <cellStyle name="Berechnung 4 3 3 3 3" xfId="9850"/>
    <cellStyle name="Berechnung 4 3 3 3 3 2" xfId="40044"/>
    <cellStyle name="Berechnung 4 3 3 3 4" xfId="11287"/>
    <cellStyle name="Berechnung 4 3 3 3 4 2" xfId="41481"/>
    <cellStyle name="Berechnung 4 3 3 3 5" xfId="17916"/>
    <cellStyle name="Berechnung 4 3 3 3 5 2" xfId="48110"/>
    <cellStyle name="Berechnung 4 3 3 3 6" xfId="20780"/>
    <cellStyle name="Berechnung 4 3 3 3 6 2" xfId="50974"/>
    <cellStyle name="Berechnung 4 3 3 3 7" xfId="25192"/>
    <cellStyle name="Berechnung 4 3 3 3 7 2" xfId="55379"/>
    <cellStyle name="Berechnung 4 3 3 3 8" xfId="28629"/>
    <cellStyle name="Berechnung 4 3 3 3 8 2" xfId="58816"/>
    <cellStyle name="Berechnung 4 3 3 3 9" xfId="29298"/>
    <cellStyle name="Berechnung 4 3 3 3 9 2" xfId="59485"/>
    <cellStyle name="Berechnung 4 3 3 4" xfId="8035"/>
    <cellStyle name="Berechnung 4 3 3 4 2" xfId="38229"/>
    <cellStyle name="Berechnung 4 3 3 5" xfId="10622"/>
    <cellStyle name="Berechnung 4 3 3 5 2" xfId="40816"/>
    <cellStyle name="Berechnung 4 3 3 6" xfId="14581"/>
    <cellStyle name="Berechnung 4 3 3 6 2" xfId="44775"/>
    <cellStyle name="Berechnung 4 3 3 7" xfId="15980"/>
    <cellStyle name="Berechnung 4 3 3 7 2" xfId="46174"/>
    <cellStyle name="Berechnung 4 3 3 8" xfId="18861"/>
    <cellStyle name="Berechnung 4 3 3 8 2" xfId="49055"/>
    <cellStyle name="Berechnung 4 3 3 9" xfId="23096"/>
    <cellStyle name="Berechnung 4 3 3 9 2" xfId="53283"/>
    <cellStyle name="Berechnung 4 3 4" xfId="3216"/>
    <cellStyle name="Berechnung 4 3 4 10" xfId="30678"/>
    <cellStyle name="Berechnung 4 3 4 10 2" xfId="60865"/>
    <cellStyle name="Berechnung 4 3 4 11" xfId="33421"/>
    <cellStyle name="Berechnung 4 3 4 2" xfId="6591"/>
    <cellStyle name="Berechnung 4 3 4 2 2" xfId="36785"/>
    <cellStyle name="Berechnung 4 3 4 3" xfId="3976"/>
    <cellStyle name="Berechnung 4 3 4 3 2" xfId="34175"/>
    <cellStyle name="Berechnung 4 3 4 4" xfId="10274"/>
    <cellStyle name="Berechnung 4 3 4 4 2" xfId="40468"/>
    <cellStyle name="Berechnung 4 3 4 5" xfId="13466"/>
    <cellStyle name="Berechnung 4 3 4 5 2" xfId="43660"/>
    <cellStyle name="Berechnung 4 3 4 6" xfId="16466"/>
    <cellStyle name="Berechnung 4 3 4 6 2" xfId="46660"/>
    <cellStyle name="Berechnung 4 3 4 7" xfId="19333"/>
    <cellStyle name="Berechnung 4 3 4 7 2" xfId="49527"/>
    <cellStyle name="Berechnung 4 3 4 8" xfId="23736"/>
    <cellStyle name="Berechnung 4 3 4 8 2" xfId="53923"/>
    <cellStyle name="Berechnung 4 3 4 9" xfId="27253"/>
    <cellStyle name="Berechnung 4 3 4 9 2" xfId="57440"/>
    <cellStyle name="Berechnung 4 3 5" xfId="4224"/>
    <cellStyle name="Berechnung 4 3 5 10" xfId="28114"/>
    <cellStyle name="Berechnung 4 3 5 10 2" xfId="58301"/>
    <cellStyle name="Berechnung 4 3 5 11" xfId="34423"/>
    <cellStyle name="Berechnung 4 3 5 2" xfId="7438"/>
    <cellStyle name="Berechnung 4 3 5 2 2" xfId="37632"/>
    <cellStyle name="Berechnung 4 3 5 3" xfId="8983"/>
    <cellStyle name="Berechnung 4 3 5 3 2" xfId="39177"/>
    <cellStyle name="Berechnung 4 3 5 4" xfId="12560"/>
    <cellStyle name="Berechnung 4 3 5 4 2" xfId="42754"/>
    <cellStyle name="Berechnung 4 3 5 5" xfId="12803"/>
    <cellStyle name="Berechnung 4 3 5 5 2" xfId="42997"/>
    <cellStyle name="Berechnung 4 3 5 6" xfId="17306"/>
    <cellStyle name="Berechnung 4 3 5 6 2" xfId="47500"/>
    <cellStyle name="Berechnung 4 3 5 7" xfId="20170"/>
    <cellStyle name="Berechnung 4 3 5 7 2" xfId="50364"/>
    <cellStyle name="Berechnung 4 3 5 8" xfId="24582"/>
    <cellStyle name="Berechnung 4 3 5 8 2" xfId="54769"/>
    <cellStyle name="Berechnung 4 3 5 9" xfId="21865"/>
    <cellStyle name="Berechnung 4 3 5 9 2" xfId="52052"/>
    <cellStyle name="Berechnung 4 3 6" xfId="8104"/>
    <cellStyle name="Berechnung 4 3 6 2" xfId="38298"/>
    <cellStyle name="Berechnung 4 3 7" xfId="2215"/>
    <cellStyle name="Berechnung 4 3 7 2" xfId="32425"/>
    <cellStyle name="Berechnung 4 3 8" xfId="14108"/>
    <cellStyle name="Berechnung 4 3 8 2" xfId="44302"/>
    <cellStyle name="Berechnung 4 3 9" xfId="15366"/>
    <cellStyle name="Berechnung 4 3 9 2" xfId="45560"/>
    <cellStyle name="Berechnung 4 4" xfId="1609"/>
    <cellStyle name="Berechnung 4 4 10" xfId="21418"/>
    <cellStyle name="Berechnung 4 4 10 2" xfId="51605"/>
    <cellStyle name="Berechnung 4 4 11" xfId="29718"/>
    <cellStyle name="Berechnung 4 4 11 2" xfId="59905"/>
    <cellStyle name="Berechnung 4 4 12" xfId="31559"/>
    <cellStyle name="Berechnung 4 4 2" xfId="3566"/>
    <cellStyle name="Berechnung 4 4 2 10" xfId="30047"/>
    <cellStyle name="Berechnung 4 4 2 10 2" xfId="60234"/>
    <cellStyle name="Berechnung 4 4 2 11" xfId="33771"/>
    <cellStyle name="Berechnung 4 4 2 2" xfId="6930"/>
    <cellStyle name="Berechnung 4 4 2 2 2" xfId="37124"/>
    <cellStyle name="Berechnung 4 4 2 3" xfId="8475"/>
    <cellStyle name="Berechnung 4 4 2 3 2" xfId="38669"/>
    <cellStyle name="Berechnung 4 4 2 4" xfId="11514"/>
    <cellStyle name="Berechnung 4 4 2 4 2" xfId="41708"/>
    <cellStyle name="Berechnung 4 4 2 5" xfId="12715"/>
    <cellStyle name="Berechnung 4 4 2 5 2" xfId="42909"/>
    <cellStyle name="Berechnung 4 4 2 6" xfId="16801"/>
    <cellStyle name="Berechnung 4 4 2 6 2" xfId="46995"/>
    <cellStyle name="Berechnung 4 4 2 7" xfId="19668"/>
    <cellStyle name="Berechnung 4 4 2 7 2" xfId="49862"/>
    <cellStyle name="Berechnung 4 4 2 8" xfId="24075"/>
    <cellStyle name="Berechnung 4 4 2 8 2" xfId="54262"/>
    <cellStyle name="Berechnung 4 4 2 9" xfId="21774"/>
    <cellStyle name="Berechnung 4 4 2 9 2" xfId="51961"/>
    <cellStyle name="Berechnung 4 4 3" xfId="4574"/>
    <cellStyle name="Berechnung 4 4 3 10" xfId="34773"/>
    <cellStyle name="Berechnung 4 4 3 2" xfId="9318"/>
    <cellStyle name="Berechnung 4 4 3 2 2" xfId="39512"/>
    <cellStyle name="Berechnung 4 4 3 3" xfId="4023"/>
    <cellStyle name="Berechnung 4 4 3 3 2" xfId="34222"/>
    <cellStyle name="Berechnung 4 4 3 4" xfId="13493"/>
    <cellStyle name="Berechnung 4 4 3 4 2" xfId="43687"/>
    <cellStyle name="Berechnung 4 4 3 5" xfId="17641"/>
    <cellStyle name="Berechnung 4 4 3 5 2" xfId="47835"/>
    <cellStyle name="Berechnung 4 4 3 6" xfId="20505"/>
    <cellStyle name="Berechnung 4 4 3 6 2" xfId="50699"/>
    <cellStyle name="Berechnung 4 4 3 7" xfId="24917"/>
    <cellStyle name="Berechnung 4 4 3 7 2" xfId="55104"/>
    <cellStyle name="Berechnung 4 4 3 8" xfId="28161"/>
    <cellStyle name="Berechnung 4 4 3 8 2" xfId="58348"/>
    <cellStyle name="Berechnung 4 4 3 9" xfId="29314"/>
    <cellStyle name="Berechnung 4 4 3 9 2" xfId="59501"/>
    <cellStyle name="Berechnung 4 4 4" xfId="5358"/>
    <cellStyle name="Berechnung 4 4 4 2" xfId="35557"/>
    <cellStyle name="Berechnung 4 4 5" xfId="11605"/>
    <cellStyle name="Berechnung 4 4 5 2" xfId="41799"/>
    <cellStyle name="Berechnung 4 4 6" xfId="13994"/>
    <cellStyle name="Berechnung 4 4 6 2" xfId="44188"/>
    <cellStyle name="Berechnung 4 4 7" xfId="15705"/>
    <cellStyle name="Berechnung 4 4 7 2" xfId="45899"/>
    <cellStyle name="Berechnung 4 4 8" xfId="18586"/>
    <cellStyle name="Berechnung 4 4 8 2" xfId="48780"/>
    <cellStyle name="Berechnung 4 4 9" xfId="22821"/>
    <cellStyle name="Berechnung 4 4 9 2" xfId="53008"/>
    <cellStyle name="Berechnung 4 5" xfId="2578"/>
    <cellStyle name="Berechnung 4 5 10" xfId="29546"/>
    <cellStyle name="Berechnung 4 5 10 2" xfId="59733"/>
    <cellStyle name="Berechnung 4 5 11" xfId="32783"/>
    <cellStyle name="Berechnung 4 5 2" xfId="6223"/>
    <cellStyle name="Berechnung 4 5 2 2" xfId="36417"/>
    <cellStyle name="Berechnung 4 5 3" xfId="2526"/>
    <cellStyle name="Berechnung 4 5 3 2" xfId="32731"/>
    <cellStyle name="Berechnung 4 5 4" xfId="11271"/>
    <cellStyle name="Berechnung 4 5 4 2" xfId="41465"/>
    <cellStyle name="Berechnung 4 5 5" xfId="13350"/>
    <cellStyle name="Berechnung 4 5 5 2" xfId="43544"/>
    <cellStyle name="Berechnung 4 5 6" xfId="16213"/>
    <cellStyle name="Berechnung 4 5 6 2" xfId="46407"/>
    <cellStyle name="Berechnung 4 5 7" xfId="19082"/>
    <cellStyle name="Berechnung 4 5 7 2" xfId="49276"/>
    <cellStyle name="Berechnung 4 5 8" xfId="23365"/>
    <cellStyle name="Berechnung 4 5 8 2" xfId="53552"/>
    <cellStyle name="Berechnung 4 5 9" xfId="27292"/>
    <cellStyle name="Berechnung 4 5 9 2" xfId="57479"/>
    <cellStyle name="Berechnung 4 6" xfId="2480"/>
    <cellStyle name="Berechnung 4 6 10" xfId="29085"/>
    <cellStyle name="Berechnung 4 6 10 2" xfId="59272"/>
    <cellStyle name="Berechnung 4 6 11" xfId="32685"/>
    <cellStyle name="Berechnung 4 6 2" xfId="6163"/>
    <cellStyle name="Berechnung 4 6 2 2" xfId="36357"/>
    <cellStyle name="Berechnung 4 6 3" xfId="2609"/>
    <cellStyle name="Berechnung 4 6 3 2" xfId="32814"/>
    <cellStyle name="Berechnung 4 6 4" xfId="9929"/>
    <cellStyle name="Berechnung 4 6 4 2" xfId="40123"/>
    <cellStyle name="Berechnung 4 6 5" xfId="15052"/>
    <cellStyle name="Berechnung 4 6 5 2" xfId="45246"/>
    <cellStyle name="Berechnung 4 6 6" xfId="16153"/>
    <cellStyle name="Berechnung 4 6 6 2" xfId="46347"/>
    <cellStyle name="Berechnung 4 6 7" xfId="19022"/>
    <cellStyle name="Berechnung 4 6 7 2" xfId="49216"/>
    <cellStyle name="Berechnung 4 6 8" xfId="23305"/>
    <cellStyle name="Berechnung 4 6 8 2" xfId="53492"/>
    <cellStyle name="Berechnung 4 6 9" xfId="27940"/>
    <cellStyle name="Berechnung 4 6 9 2" xfId="58127"/>
    <cellStyle name="Berechnung 4 7" xfId="6422"/>
    <cellStyle name="Berechnung 4 7 2" xfId="36616"/>
    <cellStyle name="Berechnung 4 8" xfId="11311"/>
    <cellStyle name="Berechnung 4 8 2" xfId="41505"/>
    <cellStyle name="Berechnung 4 9" xfId="9964"/>
    <cellStyle name="Berechnung 4 9 2" xfId="40158"/>
    <cellStyle name="Berechnung 5" xfId="574"/>
    <cellStyle name="Berechnung 5 10" xfId="11378"/>
    <cellStyle name="Berechnung 5 10 2" xfId="41572"/>
    <cellStyle name="Berechnung 5 11" xfId="14709"/>
    <cellStyle name="Berechnung 5 11 2" xfId="44903"/>
    <cellStyle name="Berechnung 5 12" xfId="21816"/>
    <cellStyle name="Berechnung 5 12 2" xfId="52003"/>
    <cellStyle name="Berechnung 5 13" xfId="26611"/>
    <cellStyle name="Berechnung 5 13 2" xfId="56798"/>
    <cellStyle name="Berechnung 5 14" xfId="26521"/>
    <cellStyle name="Berechnung 5 14 2" xfId="56708"/>
    <cellStyle name="Berechnung 5 15" xfId="31013"/>
    <cellStyle name="Berechnung 5 2" xfId="575"/>
    <cellStyle name="Berechnung 5 2 10" xfId="14714"/>
    <cellStyle name="Berechnung 5 2 10 2" xfId="44908"/>
    <cellStyle name="Berechnung 5 2 11" xfId="21817"/>
    <cellStyle name="Berechnung 5 2 11 2" xfId="52004"/>
    <cellStyle name="Berechnung 5 2 12" xfId="21550"/>
    <cellStyle name="Berechnung 5 2 12 2" xfId="51737"/>
    <cellStyle name="Berechnung 5 2 13" xfId="30146"/>
    <cellStyle name="Berechnung 5 2 13 2" xfId="60333"/>
    <cellStyle name="Berechnung 5 2 14" xfId="31014"/>
    <cellStyle name="Berechnung 5 2 2" xfId="1259"/>
    <cellStyle name="Berechnung 5 2 2 10" xfId="18254"/>
    <cellStyle name="Berechnung 5 2 2 10 2" xfId="48448"/>
    <cellStyle name="Berechnung 5 2 2 11" xfId="22472"/>
    <cellStyle name="Berechnung 5 2 2 11 2" xfId="52659"/>
    <cellStyle name="Berechnung 5 2 2 12" xfId="25689"/>
    <cellStyle name="Berechnung 5 2 2 12 2" xfId="55876"/>
    <cellStyle name="Berechnung 5 2 2 13" xfId="26553"/>
    <cellStyle name="Berechnung 5 2 2 13 2" xfId="56740"/>
    <cellStyle name="Berechnung 5 2 2 14" xfId="31227"/>
    <cellStyle name="Berechnung 5 2 2 2" xfId="1728"/>
    <cellStyle name="Berechnung 5 2 2 2 10" xfId="26126"/>
    <cellStyle name="Berechnung 5 2 2 2 10 2" xfId="56313"/>
    <cellStyle name="Berechnung 5 2 2 2 11" xfId="29824"/>
    <cellStyle name="Berechnung 5 2 2 2 11 2" xfId="60011"/>
    <cellStyle name="Berechnung 5 2 2 2 12" xfId="31678"/>
    <cellStyle name="Berechnung 5 2 2 2 2" xfId="3685"/>
    <cellStyle name="Berechnung 5 2 2 2 2 10" xfId="30625"/>
    <cellStyle name="Berechnung 5 2 2 2 2 10 2" xfId="60812"/>
    <cellStyle name="Berechnung 5 2 2 2 2 11" xfId="33890"/>
    <cellStyle name="Berechnung 5 2 2 2 2 2" xfId="7049"/>
    <cellStyle name="Berechnung 5 2 2 2 2 2 2" xfId="37243"/>
    <cellStyle name="Berechnung 5 2 2 2 2 3" xfId="8594"/>
    <cellStyle name="Berechnung 5 2 2 2 2 3 2" xfId="38788"/>
    <cellStyle name="Berechnung 5 2 2 2 2 4" xfId="11888"/>
    <cellStyle name="Berechnung 5 2 2 2 2 4 2" xfId="42082"/>
    <cellStyle name="Berechnung 5 2 2 2 2 5" xfId="14408"/>
    <cellStyle name="Berechnung 5 2 2 2 2 5 2" xfId="44602"/>
    <cellStyle name="Berechnung 5 2 2 2 2 6" xfId="16920"/>
    <cellStyle name="Berechnung 5 2 2 2 2 6 2" xfId="47114"/>
    <cellStyle name="Berechnung 5 2 2 2 2 7" xfId="19787"/>
    <cellStyle name="Berechnung 5 2 2 2 2 7 2" xfId="49981"/>
    <cellStyle name="Berechnung 5 2 2 2 2 8" xfId="24194"/>
    <cellStyle name="Berechnung 5 2 2 2 2 8 2" xfId="54381"/>
    <cellStyle name="Berechnung 5 2 2 2 2 9" xfId="27645"/>
    <cellStyle name="Berechnung 5 2 2 2 2 9 2" xfId="57832"/>
    <cellStyle name="Berechnung 5 2 2 2 3" xfId="4693"/>
    <cellStyle name="Berechnung 5 2 2 2 3 10" xfId="34892"/>
    <cellStyle name="Berechnung 5 2 2 2 3 2" xfId="9437"/>
    <cellStyle name="Berechnung 5 2 2 2 3 2 2" xfId="39631"/>
    <cellStyle name="Berechnung 5 2 2 2 3 3" xfId="5708"/>
    <cellStyle name="Berechnung 5 2 2 2 3 3 2" xfId="35904"/>
    <cellStyle name="Berechnung 5 2 2 2 3 4" xfId="13142"/>
    <cellStyle name="Berechnung 5 2 2 2 3 4 2" xfId="43336"/>
    <cellStyle name="Berechnung 5 2 2 2 3 5" xfId="17760"/>
    <cellStyle name="Berechnung 5 2 2 2 3 5 2" xfId="47954"/>
    <cellStyle name="Berechnung 5 2 2 2 3 6" xfId="20624"/>
    <cellStyle name="Berechnung 5 2 2 2 3 6 2" xfId="50818"/>
    <cellStyle name="Berechnung 5 2 2 2 3 7" xfId="25036"/>
    <cellStyle name="Berechnung 5 2 2 2 3 7 2" xfId="55223"/>
    <cellStyle name="Berechnung 5 2 2 2 3 8" xfId="28473"/>
    <cellStyle name="Berechnung 5 2 2 2 3 8 2" xfId="58660"/>
    <cellStyle name="Berechnung 5 2 2 2 3 9" xfId="29679"/>
    <cellStyle name="Berechnung 5 2 2 2 3 9 2" xfId="59866"/>
    <cellStyle name="Berechnung 5 2 2 2 4" xfId="4154"/>
    <cellStyle name="Berechnung 5 2 2 2 4 2" xfId="34353"/>
    <cellStyle name="Berechnung 5 2 2 2 5" xfId="10824"/>
    <cellStyle name="Berechnung 5 2 2 2 5 2" xfId="41018"/>
    <cellStyle name="Berechnung 5 2 2 2 6" xfId="14159"/>
    <cellStyle name="Berechnung 5 2 2 2 6 2" xfId="44353"/>
    <cellStyle name="Berechnung 5 2 2 2 7" xfId="15824"/>
    <cellStyle name="Berechnung 5 2 2 2 7 2" xfId="46018"/>
    <cellStyle name="Berechnung 5 2 2 2 8" xfId="18705"/>
    <cellStyle name="Berechnung 5 2 2 2 8 2" xfId="48899"/>
    <cellStyle name="Berechnung 5 2 2 2 9" xfId="22940"/>
    <cellStyle name="Berechnung 5 2 2 2 9 2" xfId="53127"/>
    <cellStyle name="Berechnung 5 2 2 3" xfId="1887"/>
    <cellStyle name="Berechnung 5 2 2 3 10" xfId="27793"/>
    <cellStyle name="Berechnung 5 2 2 3 10 2" xfId="57980"/>
    <cellStyle name="Berechnung 5 2 2 3 11" xfId="25484"/>
    <cellStyle name="Berechnung 5 2 2 3 11 2" xfId="55671"/>
    <cellStyle name="Berechnung 5 2 2 3 12" xfId="31837"/>
    <cellStyle name="Berechnung 5 2 2 3 2" xfId="3844"/>
    <cellStyle name="Berechnung 5 2 2 3 2 10" xfId="21574"/>
    <cellStyle name="Berechnung 5 2 2 3 2 10 2" xfId="51761"/>
    <cellStyle name="Berechnung 5 2 2 3 2 11" xfId="34049"/>
    <cellStyle name="Berechnung 5 2 2 3 2 2" xfId="7208"/>
    <cellStyle name="Berechnung 5 2 2 3 2 2 2" xfId="37402"/>
    <cellStyle name="Berechnung 5 2 2 3 2 3" xfId="8753"/>
    <cellStyle name="Berechnung 5 2 2 3 2 3 2" xfId="38947"/>
    <cellStyle name="Berechnung 5 2 2 3 2 4" xfId="12594"/>
    <cellStyle name="Berechnung 5 2 2 3 2 4 2" xfId="42788"/>
    <cellStyle name="Berechnung 5 2 2 3 2 5" xfId="12207"/>
    <cellStyle name="Berechnung 5 2 2 3 2 5 2" xfId="42401"/>
    <cellStyle name="Berechnung 5 2 2 3 2 6" xfId="17079"/>
    <cellStyle name="Berechnung 5 2 2 3 2 6 2" xfId="47273"/>
    <cellStyle name="Berechnung 5 2 2 3 2 7" xfId="19946"/>
    <cellStyle name="Berechnung 5 2 2 3 2 7 2" xfId="50140"/>
    <cellStyle name="Berechnung 5 2 2 3 2 8" xfId="24353"/>
    <cellStyle name="Berechnung 5 2 2 3 2 8 2" xfId="54540"/>
    <cellStyle name="Berechnung 5 2 2 3 2 9" xfId="27083"/>
    <cellStyle name="Berechnung 5 2 2 3 2 9 2" xfId="57270"/>
    <cellStyle name="Berechnung 5 2 2 3 3" xfId="4852"/>
    <cellStyle name="Berechnung 5 2 2 3 3 10" xfId="35051"/>
    <cellStyle name="Berechnung 5 2 2 3 3 2" xfId="9596"/>
    <cellStyle name="Berechnung 5 2 2 3 3 2 2" xfId="39790"/>
    <cellStyle name="Berechnung 5 2 2 3 3 3" xfId="9896"/>
    <cellStyle name="Berechnung 5 2 2 3 3 3 2" xfId="40090"/>
    <cellStyle name="Berechnung 5 2 2 3 3 4" xfId="13576"/>
    <cellStyle name="Berechnung 5 2 2 3 3 4 2" xfId="43770"/>
    <cellStyle name="Berechnung 5 2 2 3 3 5" xfId="17919"/>
    <cellStyle name="Berechnung 5 2 2 3 3 5 2" xfId="48113"/>
    <cellStyle name="Berechnung 5 2 2 3 3 6" xfId="20783"/>
    <cellStyle name="Berechnung 5 2 2 3 3 6 2" xfId="50977"/>
    <cellStyle name="Berechnung 5 2 2 3 3 7" xfId="25195"/>
    <cellStyle name="Berechnung 5 2 2 3 3 7 2" xfId="55382"/>
    <cellStyle name="Berechnung 5 2 2 3 3 8" xfId="28632"/>
    <cellStyle name="Berechnung 5 2 2 3 3 8 2" xfId="58819"/>
    <cellStyle name="Berechnung 5 2 2 3 3 9" xfId="26629"/>
    <cellStyle name="Berechnung 5 2 2 3 3 9 2" xfId="56816"/>
    <cellStyle name="Berechnung 5 2 2 3 4" xfId="5790"/>
    <cellStyle name="Berechnung 5 2 2 3 4 2" xfId="35986"/>
    <cellStyle name="Berechnung 5 2 2 3 5" xfId="10224"/>
    <cellStyle name="Berechnung 5 2 2 3 5 2" xfId="40418"/>
    <cellStyle name="Berechnung 5 2 2 3 6" xfId="13000"/>
    <cellStyle name="Berechnung 5 2 2 3 6 2" xfId="43194"/>
    <cellStyle name="Berechnung 5 2 2 3 7" xfId="15983"/>
    <cellStyle name="Berechnung 5 2 2 3 7 2" xfId="46177"/>
    <cellStyle name="Berechnung 5 2 2 3 8" xfId="18864"/>
    <cellStyle name="Berechnung 5 2 2 3 8 2" xfId="49058"/>
    <cellStyle name="Berechnung 5 2 2 3 9" xfId="23099"/>
    <cellStyle name="Berechnung 5 2 2 3 9 2" xfId="53286"/>
    <cellStyle name="Berechnung 5 2 2 4" xfId="3219"/>
    <cellStyle name="Berechnung 5 2 2 4 10" xfId="30556"/>
    <cellStyle name="Berechnung 5 2 2 4 10 2" xfId="60743"/>
    <cellStyle name="Berechnung 5 2 2 4 11" xfId="33424"/>
    <cellStyle name="Berechnung 5 2 2 4 2" xfId="6594"/>
    <cellStyle name="Berechnung 5 2 2 4 2 2" xfId="36788"/>
    <cellStyle name="Berechnung 5 2 2 4 3" xfId="2986"/>
    <cellStyle name="Berechnung 5 2 2 4 3 2" xfId="33191"/>
    <cellStyle name="Berechnung 5 2 2 4 4" xfId="10770"/>
    <cellStyle name="Berechnung 5 2 2 4 4 2" xfId="40964"/>
    <cellStyle name="Berechnung 5 2 2 4 5" xfId="11452"/>
    <cellStyle name="Berechnung 5 2 2 4 5 2" xfId="41646"/>
    <cellStyle name="Berechnung 5 2 2 4 6" xfId="16469"/>
    <cellStyle name="Berechnung 5 2 2 4 6 2" xfId="46663"/>
    <cellStyle name="Berechnung 5 2 2 4 7" xfId="19336"/>
    <cellStyle name="Berechnung 5 2 2 4 7 2" xfId="49530"/>
    <cellStyle name="Berechnung 5 2 2 4 8" xfId="23739"/>
    <cellStyle name="Berechnung 5 2 2 4 8 2" xfId="53926"/>
    <cellStyle name="Berechnung 5 2 2 4 9" xfId="26292"/>
    <cellStyle name="Berechnung 5 2 2 4 9 2" xfId="56479"/>
    <cellStyle name="Berechnung 5 2 2 5" xfId="4227"/>
    <cellStyle name="Berechnung 5 2 2 5 10" xfId="30748"/>
    <cellStyle name="Berechnung 5 2 2 5 10 2" xfId="60935"/>
    <cellStyle name="Berechnung 5 2 2 5 11" xfId="34426"/>
    <cellStyle name="Berechnung 5 2 2 5 2" xfId="7441"/>
    <cellStyle name="Berechnung 5 2 2 5 2 2" xfId="37635"/>
    <cellStyle name="Berechnung 5 2 2 5 3" xfId="8986"/>
    <cellStyle name="Berechnung 5 2 2 5 3 2" xfId="39180"/>
    <cellStyle name="Berechnung 5 2 2 5 4" xfId="10318"/>
    <cellStyle name="Berechnung 5 2 2 5 4 2" xfId="40512"/>
    <cellStyle name="Berechnung 5 2 2 5 5" xfId="11571"/>
    <cellStyle name="Berechnung 5 2 2 5 5 2" xfId="41765"/>
    <cellStyle name="Berechnung 5 2 2 5 6" xfId="17309"/>
    <cellStyle name="Berechnung 5 2 2 5 6 2" xfId="47503"/>
    <cellStyle name="Berechnung 5 2 2 5 7" xfId="20173"/>
    <cellStyle name="Berechnung 5 2 2 5 7 2" xfId="50367"/>
    <cellStyle name="Berechnung 5 2 2 5 8" xfId="24585"/>
    <cellStyle name="Berechnung 5 2 2 5 8 2" xfId="54772"/>
    <cellStyle name="Berechnung 5 2 2 5 9" xfId="21603"/>
    <cellStyle name="Berechnung 5 2 2 5 9 2" xfId="51790"/>
    <cellStyle name="Berechnung 5 2 2 6" xfId="5857"/>
    <cellStyle name="Berechnung 5 2 2 6 2" xfId="36053"/>
    <cellStyle name="Berechnung 5 2 2 7" xfId="10208"/>
    <cellStyle name="Berechnung 5 2 2 7 2" xfId="40402"/>
    <cellStyle name="Berechnung 5 2 2 8" xfId="13505"/>
    <cellStyle name="Berechnung 5 2 2 8 2" xfId="43699"/>
    <cellStyle name="Berechnung 5 2 2 9" xfId="15369"/>
    <cellStyle name="Berechnung 5 2 2 9 2" xfId="45563"/>
    <cellStyle name="Berechnung 5 2 3" xfId="1606"/>
    <cellStyle name="Berechnung 5 2 3 10" xfId="28406"/>
    <cellStyle name="Berechnung 5 2 3 10 2" xfId="58593"/>
    <cellStyle name="Berechnung 5 2 3 11" xfId="28328"/>
    <cellStyle name="Berechnung 5 2 3 11 2" xfId="58515"/>
    <cellStyle name="Berechnung 5 2 3 12" xfId="31556"/>
    <cellStyle name="Berechnung 5 2 3 2" xfId="3563"/>
    <cellStyle name="Berechnung 5 2 3 2 10" xfId="25855"/>
    <cellStyle name="Berechnung 5 2 3 2 10 2" xfId="56042"/>
    <cellStyle name="Berechnung 5 2 3 2 11" xfId="33768"/>
    <cellStyle name="Berechnung 5 2 3 2 2" xfId="6927"/>
    <cellStyle name="Berechnung 5 2 3 2 2 2" xfId="37121"/>
    <cellStyle name="Berechnung 5 2 3 2 3" xfId="8472"/>
    <cellStyle name="Berechnung 5 2 3 2 3 2" xfId="38666"/>
    <cellStyle name="Berechnung 5 2 3 2 4" xfId="10403"/>
    <cellStyle name="Berechnung 5 2 3 2 4 2" xfId="40597"/>
    <cellStyle name="Berechnung 5 2 3 2 5" xfId="13388"/>
    <cellStyle name="Berechnung 5 2 3 2 5 2" xfId="43582"/>
    <cellStyle name="Berechnung 5 2 3 2 6" xfId="16798"/>
    <cellStyle name="Berechnung 5 2 3 2 6 2" xfId="46992"/>
    <cellStyle name="Berechnung 5 2 3 2 7" xfId="19665"/>
    <cellStyle name="Berechnung 5 2 3 2 7 2" xfId="49859"/>
    <cellStyle name="Berechnung 5 2 3 2 8" xfId="24072"/>
    <cellStyle name="Berechnung 5 2 3 2 8 2" xfId="54259"/>
    <cellStyle name="Berechnung 5 2 3 2 9" xfId="21988"/>
    <cellStyle name="Berechnung 5 2 3 2 9 2" xfId="52175"/>
    <cellStyle name="Berechnung 5 2 3 3" xfId="4571"/>
    <cellStyle name="Berechnung 5 2 3 3 10" xfId="34770"/>
    <cellStyle name="Berechnung 5 2 3 3 2" xfId="9315"/>
    <cellStyle name="Berechnung 5 2 3 3 2 2" xfId="39509"/>
    <cellStyle name="Berechnung 5 2 3 3 3" xfId="10262"/>
    <cellStyle name="Berechnung 5 2 3 3 3 2" xfId="40456"/>
    <cellStyle name="Berechnung 5 2 3 3 4" xfId="14362"/>
    <cellStyle name="Berechnung 5 2 3 3 4 2" xfId="44556"/>
    <cellStyle name="Berechnung 5 2 3 3 5" xfId="17638"/>
    <cellStyle name="Berechnung 5 2 3 3 5 2" xfId="47832"/>
    <cellStyle name="Berechnung 5 2 3 3 6" xfId="20502"/>
    <cellStyle name="Berechnung 5 2 3 3 6 2" xfId="50696"/>
    <cellStyle name="Berechnung 5 2 3 3 7" xfId="24914"/>
    <cellStyle name="Berechnung 5 2 3 3 7 2" xfId="55101"/>
    <cellStyle name="Berechnung 5 2 3 3 8" xfId="27664"/>
    <cellStyle name="Berechnung 5 2 3 3 8 2" xfId="57851"/>
    <cellStyle name="Berechnung 5 2 3 3 9" xfId="30372"/>
    <cellStyle name="Berechnung 5 2 3 3 9 2" xfId="60559"/>
    <cellStyle name="Berechnung 5 2 3 4" xfId="5466"/>
    <cellStyle name="Berechnung 5 2 3 4 2" xfId="35662"/>
    <cellStyle name="Berechnung 5 2 3 5" xfId="11658"/>
    <cellStyle name="Berechnung 5 2 3 5 2" xfId="41852"/>
    <cellStyle name="Berechnung 5 2 3 6" xfId="13215"/>
    <cellStyle name="Berechnung 5 2 3 6 2" xfId="43409"/>
    <cellStyle name="Berechnung 5 2 3 7" xfId="15702"/>
    <cellStyle name="Berechnung 5 2 3 7 2" xfId="45896"/>
    <cellStyle name="Berechnung 5 2 3 8" xfId="18583"/>
    <cellStyle name="Berechnung 5 2 3 8 2" xfId="48777"/>
    <cellStyle name="Berechnung 5 2 3 9" xfId="22818"/>
    <cellStyle name="Berechnung 5 2 3 9 2" xfId="53005"/>
    <cellStyle name="Berechnung 5 2 4" xfId="2581"/>
    <cellStyle name="Berechnung 5 2 4 10" xfId="22358"/>
    <cellStyle name="Berechnung 5 2 4 10 2" xfId="52545"/>
    <cellStyle name="Berechnung 5 2 4 11" xfId="32786"/>
    <cellStyle name="Berechnung 5 2 4 2" xfId="6226"/>
    <cellStyle name="Berechnung 5 2 4 2 2" xfId="36420"/>
    <cellStyle name="Berechnung 5 2 4 3" xfId="2525"/>
    <cellStyle name="Berechnung 5 2 4 3 2" xfId="32730"/>
    <cellStyle name="Berechnung 5 2 4 4" xfId="12070"/>
    <cellStyle name="Berechnung 5 2 4 4 2" xfId="42264"/>
    <cellStyle name="Berechnung 5 2 4 5" xfId="13936"/>
    <cellStyle name="Berechnung 5 2 4 5 2" xfId="44130"/>
    <cellStyle name="Berechnung 5 2 4 6" xfId="16216"/>
    <cellStyle name="Berechnung 5 2 4 6 2" xfId="46410"/>
    <cellStyle name="Berechnung 5 2 4 7" xfId="19085"/>
    <cellStyle name="Berechnung 5 2 4 7 2" xfId="49279"/>
    <cellStyle name="Berechnung 5 2 4 8" xfId="23368"/>
    <cellStyle name="Berechnung 5 2 4 8 2" xfId="53555"/>
    <cellStyle name="Berechnung 5 2 4 9" xfId="28375"/>
    <cellStyle name="Berechnung 5 2 4 9 2" xfId="58562"/>
    <cellStyle name="Berechnung 5 2 5" xfId="2479"/>
    <cellStyle name="Berechnung 5 2 5 10" xfId="28135"/>
    <cellStyle name="Berechnung 5 2 5 10 2" xfId="58322"/>
    <cellStyle name="Berechnung 5 2 5 11" xfId="32684"/>
    <cellStyle name="Berechnung 5 2 5 2" xfId="6162"/>
    <cellStyle name="Berechnung 5 2 5 2 2" xfId="36356"/>
    <cellStyle name="Berechnung 5 2 5 3" xfId="2610"/>
    <cellStyle name="Berechnung 5 2 5 3 2" xfId="32815"/>
    <cellStyle name="Berechnung 5 2 5 4" xfId="12397"/>
    <cellStyle name="Berechnung 5 2 5 4 2" xfId="42591"/>
    <cellStyle name="Berechnung 5 2 5 5" xfId="14777"/>
    <cellStyle name="Berechnung 5 2 5 5 2" xfId="44971"/>
    <cellStyle name="Berechnung 5 2 5 6" xfId="16152"/>
    <cellStyle name="Berechnung 5 2 5 6 2" xfId="46346"/>
    <cellStyle name="Berechnung 5 2 5 7" xfId="19021"/>
    <cellStyle name="Berechnung 5 2 5 7 2" xfId="49215"/>
    <cellStyle name="Berechnung 5 2 5 8" xfId="23304"/>
    <cellStyle name="Berechnung 5 2 5 8 2" xfId="53491"/>
    <cellStyle name="Berechnung 5 2 5 9" xfId="27481"/>
    <cellStyle name="Berechnung 5 2 5 9 2" xfId="57668"/>
    <cellStyle name="Berechnung 5 2 6" xfId="6420"/>
    <cellStyle name="Berechnung 5 2 6 2" xfId="36614"/>
    <cellStyle name="Berechnung 5 2 7" xfId="5453"/>
    <cellStyle name="Berechnung 5 2 7 2" xfId="35652"/>
    <cellStyle name="Berechnung 5 2 8" xfId="15196"/>
    <cellStyle name="Berechnung 5 2 8 2" xfId="45390"/>
    <cellStyle name="Berechnung 5 2 9" xfId="14148"/>
    <cellStyle name="Berechnung 5 2 9 2" xfId="44342"/>
    <cellStyle name="Berechnung 5 3" xfId="1258"/>
    <cellStyle name="Berechnung 5 3 10" xfId="18253"/>
    <cellStyle name="Berechnung 5 3 10 2" xfId="48447"/>
    <cellStyle name="Berechnung 5 3 11" xfId="22471"/>
    <cellStyle name="Berechnung 5 3 11 2" xfId="52658"/>
    <cellStyle name="Berechnung 5 3 12" xfId="21368"/>
    <cellStyle name="Berechnung 5 3 12 2" xfId="51555"/>
    <cellStyle name="Berechnung 5 3 13" xfId="30711"/>
    <cellStyle name="Berechnung 5 3 13 2" xfId="60898"/>
    <cellStyle name="Berechnung 5 3 14" xfId="31226"/>
    <cellStyle name="Berechnung 5 3 2" xfId="1727"/>
    <cellStyle name="Berechnung 5 3 2 10" xfId="27345"/>
    <cellStyle name="Berechnung 5 3 2 10 2" xfId="57532"/>
    <cellStyle name="Berechnung 5 3 2 11" xfId="29069"/>
    <cellStyle name="Berechnung 5 3 2 11 2" xfId="59256"/>
    <cellStyle name="Berechnung 5 3 2 12" xfId="31677"/>
    <cellStyle name="Berechnung 5 3 2 2" xfId="3684"/>
    <cellStyle name="Berechnung 5 3 2 2 10" xfId="29397"/>
    <cellStyle name="Berechnung 5 3 2 2 10 2" xfId="59584"/>
    <cellStyle name="Berechnung 5 3 2 2 11" xfId="33889"/>
    <cellStyle name="Berechnung 5 3 2 2 2" xfId="7048"/>
    <cellStyle name="Berechnung 5 3 2 2 2 2" xfId="37242"/>
    <cellStyle name="Berechnung 5 3 2 2 3" xfId="8593"/>
    <cellStyle name="Berechnung 5 3 2 2 3 2" xfId="38787"/>
    <cellStyle name="Berechnung 5 3 2 2 4" xfId="11401"/>
    <cellStyle name="Berechnung 5 3 2 2 4 2" xfId="41595"/>
    <cellStyle name="Berechnung 5 3 2 2 5" xfId="13788"/>
    <cellStyle name="Berechnung 5 3 2 2 5 2" xfId="43982"/>
    <cellStyle name="Berechnung 5 3 2 2 6" xfId="16919"/>
    <cellStyle name="Berechnung 5 3 2 2 6 2" xfId="47113"/>
    <cellStyle name="Berechnung 5 3 2 2 7" xfId="19786"/>
    <cellStyle name="Berechnung 5 3 2 2 7 2" xfId="49980"/>
    <cellStyle name="Berechnung 5 3 2 2 8" xfId="24193"/>
    <cellStyle name="Berechnung 5 3 2 2 8 2" xfId="54380"/>
    <cellStyle name="Berechnung 5 3 2 2 9" xfId="28145"/>
    <cellStyle name="Berechnung 5 3 2 2 9 2" xfId="58332"/>
    <cellStyle name="Berechnung 5 3 2 3" xfId="4692"/>
    <cellStyle name="Berechnung 5 3 2 3 10" xfId="34891"/>
    <cellStyle name="Berechnung 5 3 2 3 2" xfId="9436"/>
    <cellStyle name="Berechnung 5 3 2 3 2 2" xfId="39630"/>
    <cellStyle name="Berechnung 5 3 2 3 3" xfId="10913"/>
    <cellStyle name="Berechnung 5 3 2 3 3 2" xfId="41107"/>
    <cellStyle name="Berechnung 5 3 2 3 4" xfId="13422"/>
    <cellStyle name="Berechnung 5 3 2 3 4 2" xfId="43616"/>
    <cellStyle name="Berechnung 5 3 2 3 5" xfId="17759"/>
    <cellStyle name="Berechnung 5 3 2 3 5 2" xfId="47953"/>
    <cellStyle name="Berechnung 5 3 2 3 6" xfId="20623"/>
    <cellStyle name="Berechnung 5 3 2 3 6 2" xfId="50817"/>
    <cellStyle name="Berechnung 5 3 2 3 7" xfId="25035"/>
    <cellStyle name="Berechnung 5 3 2 3 7 2" xfId="55222"/>
    <cellStyle name="Berechnung 5 3 2 3 8" xfId="28472"/>
    <cellStyle name="Berechnung 5 3 2 3 8 2" xfId="58659"/>
    <cellStyle name="Berechnung 5 3 2 3 9" xfId="22432"/>
    <cellStyle name="Berechnung 5 3 2 3 9 2" xfId="52619"/>
    <cellStyle name="Berechnung 5 3 2 4" xfId="4155"/>
    <cellStyle name="Berechnung 5 3 2 4 2" xfId="34354"/>
    <cellStyle name="Berechnung 5 3 2 5" xfId="11671"/>
    <cellStyle name="Berechnung 5 3 2 5 2" xfId="41865"/>
    <cellStyle name="Berechnung 5 3 2 6" xfId="13188"/>
    <cellStyle name="Berechnung 5 3 2 6 2" xfId="43382"/>
    <cellStyle name="Berechnung 5 3 2 7" xfId="15823"/>
    <cellStyle name="Berechnung 5 3 2 7 2" xfId="46017"/>
    <cellStyle name="Berechnung 5 3 2 8" xfId="18704"/>
    <cellStyle name="Berechnung 5 3 2 8 2" xfId="48898"/>
    <cellStyle name="Berechnung 5 3 2 9" xfId="22939"/>
    <cellStyle name="Berechnung 5 3 2 9 2" xfId="53126"/>
    <cellStyle name="Berechnung 5 3 3" xfId="1886"/>
    <cellStyle name="Berechnung 5 3 3 10" xfId="27335"/>
    <cellStyle name="Berechnung 5 3 3 10 2" xfId="57522"/>
    <cellStyle name="Berechnung 5 3 3 11" xfId="29648"/>
    <cellStyle name="Berechnung 5 3 3 11 2" xfId="59835"/>
    <cellStyle name="Berechnung 5 3 3 12" xfId="31836"/>
    <cellStyle name="Berechnung 5 3 3 2" xfId="3843"/>
    <cellStyle name="Berechnung 5 3 3 2 10" xfId="28984"/>
    <cellStyle name="Berechnung 5 3 3 2 10 2" xfId="59171"/>
    <cellStyle name="Berechnung 5 3 3 2 11" xfId="34048"/>
    <cellStyle name="Berechnung 5 3 3 2 2" xfId="7207"/>
    <cellStyle name="Berechnung 5 3 3 2 2 2" xfId="37401"/>
    <cellStyle name="Berechnung 5 3 3 2 3" xfId="8752"/>
    <cellStyle name="Berechnung 5 3 3 2 3 2" xfId="38946"/>
    <cellStyle name="Berechnung 5 3 3 2 4" xfId="10535"/>
    <cellStyle name="Berechnung 5 3 3 2 4 2" xfId="40729"/>
    <cellStyle name="Berechnung 5 3 3 2 5" xfId="13234"/>
    <cellStyle name="Berechnung 5 3 3 2 5 2" xfId="43428"/>
    <cellStyle name="Berechnung 5 3 3 2 6" xfId="17078"/>
    <cellStyle name="Berechnung 5 3 3 2 6 2" xfId="47272"/>
    <cellStyle name="Berechnung 5 3 3 2 7" xfId="19945"/>
    <cellStyle name="Berechnung 5 3 3 2 7 2" xfId="50139"/>
    <cellStyle name="Berechnung 5 3 3 2 8" xfId="24352"/>
    <cellStyle name="Berechnung 5 3 3 2 8 2" xfId="54539"/>
    <cellStyle name="Berechnung 5 3 3 2 9" xfId="26811"/>
    <cellStyle name="Berechnung 5 3 3 2 9 2" xfId="56998"/>
    <cellStyle name="Berechnung 5 3 3 3" xfId="4851"/>
    <cellStyle name="Berechnung 5 3 3 3 10" xfId="35050"/>
    <cellStyle name="Berechnung 5 3 3 3 2" xfId="9595"/>
    <cellStyle name="Berechnung 5 3 3 3 2 2" xfId="39789"/>
    <cellStyle name="Berechnung 5 3 3 3 3" xfId="10944"/>
    <cellStyle name="Berechnung 5 3 3 3 3 2" xfId="41138"/>
    <cellStyle name="Berechnung 5 3 3 3 4" xfId="12629"/>
    <cellStyle name="Berechnung 5 3 3 3 4 2" xfId="42823"/>
    <cellStyle name="Berechnung 5 3 3 3 5" xfId="17918"/>
    <cellStyle name="Berechnung 5 3 3 3 5 2" xfId="48112"/>
    <cellStyle name="Berechnung 5 3 3 3 6" xfId="20782"/>
    <cellStyle name="Berechnung 5 3 3 3 6 2" xfId="50976"/>
    <cellStyle name="Berechnung 5 3 3 3 7" xfId="25194"/>
    <cellStyle name="Berechnung 5 3 3 3 7 2" xfId="55381"/>
    <cellStyle name="Berechnung 5 3 3 3 8" xfId="28631"/>
    <cellStyle name="Berechnung 5 3 3 3 8 2" xfId="58818"/>
    <cellStyle name="Berechnung 5 3 3 3 9" xfId="27900"/>
    <cellStyle name="Berechnung 5 3 3 3 9 2" xfId="58087"/>
    <cellStyle name="Berechnung 5 3 3 4" xfId="7879"/>
    <cellStyle name="Berechnung 5 3 3 4 2" xfId="38073"/>
    <cellStyle name="Berechnung 5 3 3 5" xfId="12307"/>
    <cellStyle name="Berechnung 5 3 3 5 2" xfId="42501"/>
    <cellStyle name="Berechnung 5 3 3 6" xfId="14150"/>
    <cellStyle name="Berechnung 5 3 3 6 2" xfId="44344"/>
    <cellStyle name="Berechnung 5 3 3 7" xfId="15982"/>
    <cellStyle name="Berechnung 5 3 3 7 2" xfId="46176"/>
    <cellStyle name="Berechnung 5 3 3 8" xfId="18863"/>
    <cellStyle name="Berechnung 5 3 3 8 2" xfId="49057"/>
    <cellStyle name="Berechnung 5 3 3 9" xfId="23098"/>
    <cellStyle name="Berechnung 5 3 3 9 2" xfId="53285"/>
    <cellStyle name="Berechnung 5 3 4" xfId="3218"/>
    <cellStyle name="Berechnung 5 3 4 10" xfId="27688"/>
    <cellStyle name="Berechnung 5 3 4 10 2" xfId="57875"/>
    <cellStyle name="Berechnung 5 3 4 11" xfId="33423"/>
    <cellStyle name="Berechnung 5 3 4 2" xfId="6593"/>
    <cellStyle name="Berechnung 5 3 4 2 2" xfId="36787"/>
    <cellStyle name="Berechnung 5 3 4 3" xfId="3980"/>
    <cellStyle name="Berechnung 5 3 4 3 2" xfId="34179"/>
    <cellStyle name="Berechnung 5 3 4 4" xfId="3133"/>
    <cellStyle name="Berechnung 5 3 4 4 2" xfId="33338"/>
    <cellStyle name="Berechnung 5 3 4 5" xfId="15248"/>
    <cellStyle name="Berechnung 5 3 4 5 2" xfId="45442"/>
    <cellStyle name="Berechnung 5 3 4 6" xfId="16468"/>
    <cellStyle name="Berechnung 5 3 4 6 2" xfId="46662"/>
    <cellStyle name="Berechnung 5 3 4 7" xfId="19335"/>
    <cellStyle name="Berechnung 5 3 4 7 2" xfId="49529"/>
    <cellStyle name="Berechnung 5 3 4 8" xfId="23738"/>
    <cellStyle name="Berechnung 5 3 4 8 2" xfId="53925"/>
    <cellStyle name="Berechnung 5 3 4 9" xfId="27217"/>
    <cellStyle name="Berechnung 5 3 4 9 2" xfId="57404"/>
    <cellStyle name="Berechnung 5 3 5" xfId="4226"/>
    <cellStyle name="Berechnung 5 3 5 10" xfId="26668"/>
    <cellStyle name="Berechnung 5 3 5 10 2" xfId="56855"/>
    <cellStyle name="Berechnung 5 3 5 11" xfId="34425"/>
    <cellStyle name="Berechnung 5 3 5 2" xfId="7440"/>
    <cellStyle name="Berechnung 5 3 5 2 2" xfId="37634"/>
    <cellStyle name="Berechnung 5 3 5 3" xfId="8985"/>
    <cellStyle name="Berechnung 5 3 5 3 2" xfId="39179"/>
    <cellStyle name="Berechnung 5 3 5 4" xfId="11223"/>
    <cellStyle name="Berechnung 5 3 5 4 2" xfId="41417"/>
    <cellStyle name="Berechnung 5 3 5 5" xfId="13804"/>
    <cellStyle name="Berechnung 5 3 5 5 2" xfId="43998"/>
    <cellStyle name="Berechnung 5 3 5 6" xfId="17308"/>
    <cellStyle name="Berechnung 5 3 5 6 2" xfId="47502"/>
    <cellStyle name="Berechnung 5 3 5 7" xfId="20172"/>
    <cellStyle name="Berechnung 5 3 5 7 2" xfId="50366"/>
    <cellStyle name="Berechnung 5 3 5 8" xfId="24584"/>
    <cellStyle name="Berechnung 5 3 5 8 2" xfId="54771"/>
    <cellStyle name="Berechnung 5 3 5 9" xfId="28231"/>
    <cellStyle name="Berechnung 5 3 5 9 2" xfId="58418"/>
    <cellStyle name="Berechnung 5 3 6" xfId="7948"/>
    <cellStyle name="Berechnung 5 3 6 2" xfId="38142"/>
    <cellStyle name="Berechnung 5 3 7" xfId="12653"/>
    <cellStyle name="Berechnung 5 3 7 2" xfId="42847"/>
    <cellStyle name="Berechnung 5 3 8" xfId="9719"/>
    <cellStyle name="Berechnung 5 3 8 2" xfId="39913"/>
    <cellStyle name="Berechnung 5 3 9" xfId="15368"/>
    <cellStyle name="Berechnung 5 3 9 2" xfId="45562"/>
    <cellStyle name="Berechnung 5 4" xfId="1607"/>
    <cellStyle name="Berechnung 5 4 10" xfId="26447"/>
    <cellStyle name="Berechnung 5 4 10 2" xfId="56634"/>
    <cellStyle name="Berechnung 5 4 11" xfId="29924"/>
    <cellStyle name="Berechnung 5 4 11 2" xfId="60111"/>
    <cellStyle name="Berechnung 5 4 12" xfId="31557"/>
    <cellStyle name="Berechnung 5 4 2" xfId="3564"/>
    <cellStyle name="Berechnung 5 4 2 10" xfId="29399"/>
    <cellStyle name="Berechnung 5 4 2 10 2" xfId="59586"/>
    <cellStyle name="Berechnung 5 4 2 11" xfId="33769"/>
    <cellStyle name="Berechnung 5 4 2 2" xfId="6928"/>
    <cellStyle name="Berechnung 5 4 2 2 2" xfId="37122"/>
    <cellStyle name="Berechnung 5 4 2 3" xfId="8473"/>
    <cellStyle name="Berechnung 5 4 2 3 2" xfId="38667"/>
    <cellStyle name="Berechnung 5 4 2 4" xfId="11818"/>
    <cellStyle name="Berechnung 5 4 2 4 2" xfId="42012"/>
    <cellStyle name="Berechnung 5 4 2 5" xfId="14873"/>
    <cellStyle name="Berechnung 5 4 2 5 2" xfId="45067"/>
    <cellStyle name="Berechnung 5 4 2 6" xfId="16799"/>
    <cellStyle name="Berechnung 5 4 2 6 2" xfId="46993"/>
    <cellStyle name="Berechnung 5 4 2 7" xfId="19666"/>
    <cellStyle name="Berechnung 5 4 2 7 2" xfId="49860"/>
    <cellStyle name="Berechnung 5 4 2 8" xfId="24073"/>
    <cellStyle name="Berechnung 5 4 2 8 2" xfId="54260"/>
    <cellStyle name="Berechnung 5 4 2 9" xfId="21716"/>
    <cellStyle name="Berechnung 5 4 2 9 2" xfId="51903"/>
    <cellStyle name="Berechnung 5 4 3" xfId="4572"/>
    <cellStyle name="Berechnung 5 4 3 10" xfId="34771"/>
    <cellStyle name="Berechnung 5 4 3 2" xfId="9316"/>
    <cellStyle name="Berechnung 5 4 3 2 2" xfId="39510"/>
    <cellStyle name="Berechnung 5 4 3 3" xfId="12473"/>
    <cellStyle name="Berechnung 5 4 3 3 2" xfId="42667"/>
    <cellStyle name="Berechnung 5 4 3 4" xfId="12692"/>
    <cellStyle name="Berechnung 5 4 3 4 2" xfId="42886"/>
    <cellStyle name="Berechnung 5 4 3 5" xfId="17639"/>
    <cellStyle name="Berechnung 5 4 3 5 2" xfId="47833"/>
    <cellStyle name="Berechnung 5 4 3 6" xfId="20503"/>
    <cellStyle name="Berechnung 5 4 3 6 2" xfId="50697"/>
    <cellStyle name="Berechnung 5 4 3 7" xfId="24915"/>
    <cellStyle name="Berechnung 5 4 3 7 2" xfId="55102"/>
    <cellStyle name="Berechnung 5 4 3 8" xfId="21598"/>
    <cellStyle name="Berechnung 5 4 3 8 2" xfId="51785"/>
    <cellStyle name="Berechnung 5 4 3 9" xfId="28936"/>
    <cellStyle name="Berechnung 5 4 3 9 2" xfId="59123"/>
    <cellStyle name="Berechnung 5 4 4" xfId="6118"/>
    <cellStyle name="Berechnung 5 4 4 2" xfId="36312"/>
    <cellStyle name="Berechnung 5 4 5" xfId="12321"/>
    <cellStyle name="Berechnung 5 4 5 2" xfId="42515"/>
    <cellStyle name="Berechnung 5 4 6" xfId="2220"/>
    <cellStyle name="Berechnung 5 4 6 2" xfId="32429"/>
    <cellStyle name="Berechnung 5 4 7" xfId="15703"/>
    <cellStyle name="Berechnung 5 4 7 2" xfId="45897"/>
    <cellStyle name="Berechnung 5 4 8" xfId="18584"/>
    <cellStyle name="Berechnung 5 4 8 2" xfId="48778"/>
    <cellStyle name="Berechnung 5 4 9" xfId="22819"/>
    <cellStyle name="Berechnung 5 4 9 2" xfId="53006"/>
    <cellStyle name="Berechnung 5 5" xfId="2580"/>
    <cellStyle name="Berechnung 5 5 10" xfId="30281"/>
    <cellStyle name="Berechnung 5 5 10 2" xfId="60468"/>
    <cellStyle name="Berechnung 5 5 11" xfId="32785"/>
    <cellStyle name="Berechnung 5 5 2" xfId="6225"/>
    <cellStyle name="Berechnung 5 5 2 2" xfId="36419"/>
    <cellStyle name="Berechnung 5 5 3" xfId="5294"/>
    <cellStyle name="Berechnung 5 5 3 2" xfId="35493"/>
    <cellStyle name="Berechnung 5 5 4" xfId="10016"/>
    <cellStyle name="Berechnung 5 5 4 2" xfId="40210"/>
    <cellStyle name="Berechnung 5 5 5" xfId="13835"/>
    <cellStyle name="Berechnung 5 5 5 2" xfId="44029"/>
    <cellStyle name="Berechnung 5 5 6" xfId="16215"/>
    <cellStyle name="Berechnung 5 5 6 2" xfId="46409"/>
    <cellStyle name="Berechnung 5 5 7" xfId="19084"/>
    <cellStyle name="Berechnung 5 5 7 2" xfId="49278"/>
    <cellStyle name="Berechnung 5 5 8" xfId="23367"/>
    <cellStyle name="Berechnung 5 5 8 2" xfId="53554"/>
    <cellStyle name="Berechnung 5 5 9" xfId="26823"/>
    <cellStyle name="Berechnung 5 5 9 2" xfId="57010"/>
    <cellStyle name="Berechnung 5 6" xfId="3171"/>
    <cellStyle name="Berechnung 5 6 10" xfId="30430"/>
    <cellStyle name="Berechnung 5 6 10 2" xfId="60617"/>
    <cellStyle name="Berechnung 5 6 11" xfId="33376"/>
    <cellStyle name="Berechnung 5 6 2" xfId="6547"/>
    <cellStyle name="Berechnung 5 6 2 2" xfId="36741"/>
    <cellStyle name="Berechnung 5 6 3" xfId="3007"/>
    <cellStyle name="Berechnung 5 6 3 2" xfId="33212"/>
    <cellStyle name="Berechnung 5 6 4" xfId="12317"/>
    <cellStyle name="Berechnung 5 6 4 2" xfId="42511"/>
    <cellStyle name="Berechnung 5 6 5" xfId="14235"/>
    <cellStyle name="Berechnung 5 6 5 2" xfId="44429"/>
    <cellStyle name="Berechnung 5 6 6" xfId="16422"/>
    <cellStyle name="Berechnung 5 6 6 2" xfId="46616"/>
    <cellStyle name="Berechnung 5 6 7" xfId="19289"/>
    <cellStyle name="Berechnung 5 6 7 2" xfId="49483"/>
    <cellStyle name="Berechnung 5 6 8" xfId="23692"/>
    <cellStyle name="Berechnung 5 6 8 2" xfId="53879"/>
    <cellStyle name="Berechnung 5 6 9" xfId="22272"/>
    <cellStyle name="Berechnung 5 6 9 2" xfId="52459"/>
    <cellStyle name="Berechnung 5 7" xfId="4998"/>
    <cellStyle name="Berechnung 5 7 2" xfId="35197"/>
    <cellStyle name="Berechnung 5 8" xfId="11436"/>
    <cellStyle name="Berechnung 5 8 2" xfId="41630"/>
    <cellStyle name="Berechnung 5 9" xfId="14025"/>
    <cellStyle name="Berechnung 5 9 2" xfId="44219"/>
    <cellStyle name="Berechnung 6" xfId="576"/>
    <cellStyle name="Berechnung 6 10" xfId="14465"/>
    <cellStyle name="Berechnung 6 10 2" xfId="44659"/>
    <cellStyle name="Berechnung 6 11" xfId="14841"/>
    <cellStyle name="Berechnung 6 11 2" xfId="45035"/>
    <cellStyle name="Berechnung 6 12" xfId="21818"/>
    <cellStyle name="Berechnung 6 12 2" xfId="52005"/>
    <cellStyle name="Berechnung 6 13" xfId="21350"/>
    <cellStyle name="Berechnung 6 13 2" xfId="51537"/>
    <cellStyle name="Berechnung 6 14" xfId="30187"/>
    <cellStyle name="Berechnung 6 14 2" xfId="60374"/>
    <cellStyle name="Berechnung 6 15" xfId="31015"/>
    <cellStyle name="Berechnung 6 2" xfId="577"/>
    <cellStyle name="Berechnung 6 2 10" xfId="14081"/>
    <cellStyle name="Berechnung 6 2 10 2" xfId="44275"/>
    <cellStyle name="Berechnung 6 2 11" xfId="21819"/>
    <cellStyle name="Berechnung 6 2 11 2" xfId="52006"/>
    <cellStyle name="Berechnung 6 2 12" xfId="26616"/>
    <cellStyle name="Berechnung 6 2 12 2" xfId="56803"/>
    <cellStyle name="Berechnung 6 2 13" xfId="30018"/>
    <cellStyle name="Berechnung 6 2 13 2" xfId="60205"/>
    <cellStyle name="Berechnung 6 2 14" xfId="31016"/>
    <cellStyle name="Berechnung 6 2 2" xfId="1261"/>
    <cellStyle name="Berechnung 6 2 2 10" xfId="18256"/>
    <cellStyle name="Berechnung 6 2 2 10 2" xfId="48450"/>
    <cellStyle name="Berechnung 6 2 2 11" xfId="22474"/>
    <cellStyle name="Berechnung 6 2 2 11 2" xfId="52661"/>
    <cellStyle name="Berechnung 6 2 2 12" xfId="26458"/>
    <cellStyle name="Berechnung 6 2 2 12 2" xfId="56645"/>
    <cellStyle name="Berechnung 6 2 2 13" xfId="25364"/>
    <cellStyle name="Berechnung 6 2 2 13 2" xfId="55551"/>
    <cellStyle name="Berechnung 6 2 2 14" xfId="31229"/>
    <cellStyle name="Berechnung 6 2 2 2" xfId="1730"/>
    <cellStyle name="Berechnung 6 2 2 2 10" xfId="26062"/>
    <cellStyle name="Berechnung 6 2 2 2 10 2" xfId="56249"/>
    <cellStyle name="Berechnung 6 2 2 2 11" xfId="30358"/>
    <cellStyle name="Berechnung 6 2 2 2 11 2" xfId="60545"/>
    <cellStyle name="Berechnung 6 2 2 2 12" xfId="31680"/>
    <cellStyle name="Berechnung 6 2 2 2 2" xfId="3687"/>
    <cellStyle name="Berechnung 6 2 2 2 2 10" xfId="28830"/>
    <cellStyle name="Berechnung 6 2 2 2 2 10 2" xfId="59017"/>
    <cellStyle name="Berechnung 6 2 2 2 2 11" xfId="33892"/>
    <cellStyle name="Berechnung 6 2 2 2 2 2" xfId="7051"/>
    <cellStyle name="Berechnung 6 2 2 2 2 2 2" xfId="37245"/>
    <cellStyle name="Berechnung 6 2 2 2 2 3" xfId="8596"/>
    <cellStyle name="Berechnung 6 2 2 2 2 3 2" xfId="38790"/>
    <cellStyle name="Berechnung 6 2 2 2 2 4" xfId="11976"/>
    <cellStyle name="Berechnung 6 2 2 2 2 4 2" xfId="42170"/>
    <cellStyle name="Berechnung 6 2 2 2 2 5" xfId="14541"/>
    <cellStyle name="Berechnung 6 2 2 2 2 5 2" xfId="44735"/>
    <cellStyle name="Berechnung 6 2 2 2 2 6" xfId="16922"/>
    <cellStyle name="Berechnung 6 2 2 2 2 6 2" xfId="47116"/>
    <cellStyle name="Berechnung 6 2 2 2 2 7" xfId="19789"/>
    <cellStyle name="Berechnung 6 2 2 2 2 7 2" xfId="49983"/>
    <cellStyle name="Berechnung 6 2 2 2 2 8" xfId="24196"/>
    <cellStyle name="Berechnung 6 2 2 2 2 8 2" xfId="54383"/>
    <cellStyle name="Berechnung 6 2 2 2 2 9" xfId="27240"/>
    <cellStyle name="Berechnung 6 2 2 2 2 9 2" xfId="57427"/>
    <cellStyle name="Berechnung 6 2 2 2 3" xfId="4695"/>
    <cellStyle name="Berechnung 6 2 2 2 3 10" xfId="34894"/>
    <cellStyle name="Berechnung 6 2 2 2 3 2" xfId="9439"/>
    <cellStyle name="Berechnung 6 2 2 2 3 2 2" xfId="39633"/>
    <cellStyle name="Berechnung 6 2 2 2 3 3" xfId="12375"/>
    <cellStyle name="Berechnung 6 2 2 2 3 3 2" xfId="42569"/>
    <cellStyle name="Berechnung 6 2 2 2 3 4" xfId="8868"/>
    <cellStyle name="Berechnung 6 2 2 2 3 4 2" xfId="39062"/>
    <cellStyle name="Berechnung 6 2 2 2 3 5" xfId="17762"/>
    <cellStyle name="Berechnung 6 2 2 2 3 5 2" xfId="47956"/>
    <cellStyle name="Berechnung 6 2 2 2 3 6" xfId="20626"/>
    <cellStyle name="Berechnung 6 2 2 2 3 6 2" xfId="50820"/>
    <cellStyle name="Berechnung 6 2 2 2 3 7" xfId="25038"/>
    <cellStyle name="Berechnung 6 2 2 2 3 7 2" xfId="55225"/>
    <cellStyle name="Berechnung 6 2 2 2 3 8" xfId="28475"/>
    <cellStyle name="Berechnung 6 2 2 2 3 8 2" xfId="58662"/>
    <cellStyle name="Berechnung 6 2 2 2 3 9" xfId="28915"/>
    <cellStyle name="Berechnung 6 2 2 2 3 9 2" xfId="59102"/>
    <cellStyle name="Berechnung 6 2 2 2 4" xfId="5679"/>
    <cellStyle name="Berechnung 6 2 2 2 4 2" xfId="35875"/>
    <cellStyle name="Berechnung 6 2 2 2 5" xfId="5378"/>
    <cellStyle name="Berechnung 6 2 2 2 5 2" xfId="35577"/>
    <cellStyle name="Berechnung 6 2 2 2 6" xfId="5727"/>
    <cellStyle name="Berechnung 6 2 2 2 6 2" xfId="35923"/>
    <cellStyle name="Berechnung 6 2 2 2 7" xfId="15826"/>
    <cellStyle name="Berechnung 6 2 2 2 7 2" xfId="46020"/>
    <cellStyle name="Berechnung 6 2 2 2 8" xfId="18707"/>
    <cellStyle name="Berechnung 6 2 2 2 8 2" xfId="48901"/>
    <cellStyle name="Berechnung 6 2 2 2 9" xfId="22942"/>
    <cellStyle name="Berechnung 6 2 2 2 9 2" xfId="53129"/>
    <cellStyle name="Berechnung 6 2 2 3" xfId="1889"/>
    <cellStyle name="Berechnung 6 2 2 3 10" xfId="28389"/>
    <cellStyle name="Berechnung 6 2 2 3 10 2" xfId="58576"/>
    <cellStyle name="Berechnung 6 2 2 3 11" xfId="26778"/>
    <cellStyle name="Berechnung 6 2 2 3 11 2" xfId="56965"/>
    <cellStyle name="Berechnung 6 2 2 3 12" xfId="31839"/>
    <cellStyle name="Berechnung 6 2 2 3 2" xfId="3846"/>
    <cellStyle name="Berechnung 6 2 2 3 2 10" xfId="30200"/>
    <cellStyle name="Berechnung 6 2 2 3 2 10 2" xfId="60387"/>
    <cellStyle name="Berechnung 6 2 2 3 2 11" xfId="34051"/>
    <cellStyle name="Berechnung 6 2 2 3 2 2" xfId="7210"/>
    <cellStyle name="Berechnung 6 2 2 3 2 2 2" xfId="37404"/>
    <cellStyle name="Berechnung 6 2 2 3 2 3" xfId="8755"/>
    <cellStyle name="Berechnung 6 2 2 3 2 3 2" xfId="38949"/>
    <cellStyle name="Berechnung 6 2 2 3 2 4" xfId="12413"/>
    <cellStyle name="Berechnung 6 2 2 3 2 4 2" xfId="42607"/>
    <cellStyle name="Berechnung 6 2 2 3 2 5" xfId="15149"/>
    <cellStyle name="Berechnung 6 2 2 3 2 5 2" xfId="45343"/>
    <cellStyle name="Berechnung 6 2 2 3 2 6" xfId="17081"/>
    <cellStyle name="Berechnung 6 2 2 3 2 6 2" xfId="47275"/>
    <cellStyle name="Berechnung 6 2 2 3 2 7" xfId="19948"/>
    <cellStyle name="Berechnung 6 2 2 3 2 7 2" xfId="50142"/>
    <cellStyle name="Berechnung 6 2 2 3 2 8" xfId="24355"/>
    <cellStyle name="Berechnung 6 2 2 3 2 8 2" xfId="54542"/>
    <cellStyle name="Berechnung 6 2 2 3 2 9" xfId="21877"/>
    <cellStyle name="Berechnung 6 2 2 3 2 9 2" xfId="52064"/>
    <cellStyle name="Berechnung 6 2 2 3 3" xfId="4854"/>
    <cellStyle name="Berechnung 6 2 2 3 3 10" xfId="35053"/>
    <cellStyle name="Berechnung 6 2 2 3 3 2" xfId="9598"/>
    <cellStyle name="Berechnung 6 2 2 3 3 2 2" xfId="39792"/>
    <cellStyle name="Berechnung 6 2 2 3 3 3" xfId="5180"/>
    <cellStyle name="Berechnung 6 2 2 3 3 3 2" xfId="35379"/>
    <cellStyle name="Berechnung 6 2 2 3 3 4" xfId="13574"/>
    <cellStyle name="Berechnung 6 2 2 3 3 4 2" xfId="43768"/>
    <cellStyle name="Berechnung 6 2 2 3 3 5" xfId="17921"/>
    <cellStyle name="Berechnung 6 2 2 3 3 5 2" xfId="48115"/>
    <cellStyle name="Berechnung 6 2 2 3 3 6" xfId="20785"/>
    <cellStyle name="Berechnung 6 2 2 3 3 6 2" xfId="50979"/>
    <cellStyle name="Berechnung 6 2 2 3 3 7" xfId="25197"/>
    <cellStyle name="Berechnung 6 2 2 3 3 7 2" xfId="55384"/>
    <cellStyle name="Berechnung 6 2 2 3 3 8" xfId="28634"/>
    <cellStyle name="Berechnung 6 2 2 3 3 8 2" xfId="58821"/>
    <cellStyle name="Berechnung 6 2 2 3 3 9" xfId="29058"/>
    <cellStyle name="Berechnung 6 2 2 3 3 9 2" xfId="59245"/>
    <cellStyle name="Berechnung 6 2 2 3 4" xfId="4164"/>
    <cellStyle name="Berechnung 6 2 2 3 4 2" xfId="34363"/>
    <cellStyle name="Berechnung 6 2 2 3 5" xfId="7843"/>
    <cellStyle name="Berechnung 6 2 2 3 5 2" xfId="38037"/>
    <cellStyle name="Berechnung 6 2 2 3 6" xfId="11801"/>
    <cellStyle name="Berechnung 6 2 2 3 6 2" xfId="41995"/>
    <cellStyle name="Berechnung 6 2 2 3 7" xfId="15985"/>
    <cellStyle name="Berechnung 6 2 2 3 7 2" xfId="46179"/>
    <cellStyle name="Berechnung 6 2 2 3 8" xfId="18866"/>
    <cellStyle name="Berechnung 6 2 2 3 8 2" xfId="49060"/>
    <cellStyle name="Berechnung 6 2 2 3 9" xfId="23101"/>
    <cellStyle name="Berechnung 6 2 2 3 9 2" xfId="53288"/>
    <cellStyle name="Berechnung 6 2 2 4" xfId="3221"/>
    <cellStyle name="Berechnung 6 2 2 4 10" xfId="28179"/>
    <cellStyle name="Berechnung 6 2 2 4 10 2" xfId="58366"/>
    <cellStyle name="Berechnung 6 2 2 4 11" xfId="33426"/>
    <cellStyle name="Berechnung 6 2 2 4 2" xfId="6596"/>
    <cellStyle name="Berechnung 6 2 2 4 2 2" xfId="36790"/>
    <cellStyle name="Berechnung 6 2 2 4 3" xfId="2379"/>
    <cellStyle name="Berechnung 6 2 2 4 3 2" xfId="32584"/>
    <cellStyle name="Berechnung 6 2 2 4 4" xfId="12433"/>
    <cellStyle name="Berechnung 6 2 2 4 4 2" xfId="42627"/>
    <cellStyle name="Berechnung 6 2 2 4 5" xfId="14105"/>
    <cellStyle name="Berechnung 6 2 2 4 5 2" xfId="44299"/>
    <cellStyle name="Berechnung 6 2 2 4 6" xfId="16471"/>
    <cellStyle name="Berechnung 6 2 2 4 6 2" xfId="46665"/>
    <cellStyle name="Berechnung 6 2 2 4 7" xfId="19338"/>
    <cellStyle name="Berechnung 6 2 2 4 7 2" xfId="49532"/>
    <cellStyle name="Berechnung 6 2 2 4 8" xfId="23741"/>
    <cellStyle name="Berechnung 6 2 2 4 8 2" xfId="53928"/>
    <cellStyle name="Berechnung 6 2 2 4 9" xfId="27239"/>
    <cellStyle name="Berechnung 6 2 2 4 9 2" xfId="57426"/>
    <cellStyle name="Berechnung 6 2 2 5" xfId="4229"/>
    <cellStyle name="Berechnung 6 2 2 5 10" xfId="30038"/>
    <cellStyle name="Berechnung 6 2 2 5 10 2" xfId="60225"/>
    <cellStyle name="Berechnung 6 2 2 5 11" xfId="34428"/>
    <cellStyle name="Berechnung 6 2 2 5 2" xfId="7443"/>
    <cellStyle name="Berechnung 6 2 2 5 2 2" xfId="37637"/>
    <cellStyle name="Berechnung 6 2 2 5 3" xfId="8988"/>
    <cellStyle name="Berechnung 6 2 2 5 3 2" xfId="39182"/>
    <cellStyle name="Berechnung 6 2 2 5 4" xfId="5763"/>
    <cellStyle name="Berechnung 6 2 2 5 4 2" xfId="35959"/>
    <cellStyle name="Berechnung 6 2 2 5 5" xfId="14917"/>
    <cellStyle name="Berechnung 6 2 2 5 5 2" xfId="45111"/>
    <cellStyle name="Berechnung 6 2 2 5 6" xfId="17311"/>
    <cellStyle name="Berechnung 6 2 2 5 6 2" xfId="47505"/>
    <cellStyle name="Berechnung 6 2 2 5 7" xfId="20175"/>
    <cellStyle name="Berechnung 6 2 2 5 7 2" xfId="50369"/>
    <cellStyle name="Berechnung 6 2 2 5 8" xfId="24587"/>
    <cellStyle name="Berechnung 6 2 2 5 8 2" xfId="54774"/>
    <cellStyle name="Berechnung 6 2 2 5 9" xfId="26816"/>
    <cellStyle name="Berechnung 6 2 2 5 9 2" xfId="57003"/>
    <cellStyle name="Berechnung 6 2 2 6" xfId="2723"/>
    <cellStyle name="Berechnung 6 2 2 6 2" xfId="32928"/>
    <cellStyle name="Berechnung 6 2 2 7" xfId="5619"/>
    <cellStyle name="Berechnung 6 2 2 7 2" xfId="35815"/>
    <cellStyle name="Berechnung 6 2 2 8" xfId="15326"/>
    <cellStyle name="Berechnung 6 2 2 8 2" xfId="45520"/>
    <cellStyle name="Berechnung 6 2 2 9" xfId="15371"/>
    <cellStyle name="Berechnung 6 2 2 9 2" xfId="45565"/>
    <cellStyle name="Berechnung 6 2 3" xfId="1604"/>
    <cellStyle name="Berechnung 6 2 3 10" xfId="27011"/>
    <cellStyle name="Berechnung 6 2 3 10 2" xfId="57198"/>
    <cellStyle name="Berechnung 6 2 3 11" xfId="29128"/>
    <cellStyle name="Berechnung 6 2 3 11 2" xfId="59315"/>
    <cellStyle name="Berechnung 6 2 3 12" xfId="31554"/>
    <cellStyle name="Berechnung 6 2 3 2" xfId="3561"/>
    <cellStyle name="Berechnung 6 2 3 2 10" xfId="30607"/>
    <cellStyle name="Berechnung 6 2 3 2 10 2" xfId="60794"/>
    <cellStyle name="Berechnung 6 2 3 2 11" xfId="33766"/>
    <cellStyle name="Berechnung 6 2 3 2 2" xfId="6925"/>
    <cellStyle name="Berechnung 6 2 3 2 2 2" xfId="37119"/>
    <cellStyle name="Berechnung 6 2 3 2 3" xfId="8470"/>
    <cellStyle name="Berechnung 6 2 3 2 3 2" xfId="38664"/>
    <cellStyle name="Berechnung 6 2 3 2 4" xfId="2121"/>
    <cellStyle name="Berechnung 6 2 3 2 4 2" xfId="32334"/>
    <cellStyle name="Berechnung 6 2 3 2 5" xfId="14232"/>
    <cellStyle name="Berechnung 6 2 3 2 5 2" xfId="44426"/>
    <cellStyle name="Berechnung 6 2 3 2 6" xfId="16796"/>
    <cellStyle name="Berechnung 6 2 3 2 6 2" xfId="46990"/>
    <cellStyle name="Berechnung 6 2 3 2 7" xfId="19663"/>
    <cellStyle name="Berechnung 6 2 3 2 7 2" xfId="49857"/>
    <cellStyle name="Berechnung 6 2 3 2 8" xfId="24070"/>
    <cellStyle name="Berechnung 6 2 3 2 8 2" xfId="54257"/>
    <cellStyle name="Berechnung 6 2 3 2 9" xfId="22365"/>
    <cellStyle name="Berechnung 6 2 3 2 9 2" xfId="52552"/>
    <cellStyle name="Berechnung 6 2 3 3" xfId="4569"/>
    <cellStyle name="Berechnung 6 2 3 3 10" xfId="34768"/>
    <cellStyle name="Berechnung 6 2 3 3 2" xfId="9313"/>
    <cellStyle name="Berechnung 6 2 3 3 2 2" xfId="39507"/>
    <cellStyle name="Berechnung 6 2 3 3 3" xfId="12298"/>
    <cellStyle name="Berechnung 6 2 3 3 3 2" xfId="42492"/>
    <cellStyle name="Berechnung 6 2 3 3 4" xfId="10465"/>
    <cellStyle name="Berechnung 6 2 3 3 4 2" xfId="40659"/>
    <cellStyle name="Berechnung 6 2 3 3 5" xfId="17636"/>
    <cellStyle name="Berechnung 6 2 3 3 5 2" xfId="47830"/>
    <cellStyle name="Berechnung 6 2 3 3 6" xfId="20500"/>
    <cellStyle name="Berechnung 6 2 3 3 6 2" xfId="50694"/>
    <cellStyle name="Berechnung 6 2 3 3 7" xfId="24912"/>
    <cellStyle name="Berechnung 6 2 3 3 7 2" xfId="55099"/>
    <cellStyle name="Berechnung 6 2 3 3 8" xfId="26988"/>
    <cellStyle name="Berechnung 6 2 3 3 8 2" xfId="57175"/>
    <cellStyle name="Berechnung 6 2 3 3 9" xfId="29474"/>
    <cellStyle name="Berechnung 6 2 3 3 9 2" xfId="59661"/>
    <cellStyle name="Berechnung 6 2 3 4" xfId="2642"/>
    <cellStyle name="Berechnung 6 2 3 4 2" xfId="32847"/>
    <cellStyle name="Berechnung 6 2 3 5" xfId="5707"/>
    <cellStyle name="Berechnung 6 2 3 5 2" xfId="35903"/>
    <cellStyle name="Berechnung 6 2 3 6" xfId="10848"/>
    <cellStyle name="Berechnung 6 2 3 6 2" xfId="41042"/>
    <cellStyle name="Berechnung 6 2 3 7" xfId="15700"/>
    <cellStyle name="Berechnung 6 2 3 7 2" xfId="45894"/>
    <cellStyle name="Berechnung 6 2 3 8" xfId="18581"/>
    <cellStyle name="Berechnung 6 2 3 8 2" xfId="48775"/>
    <cellStyle name="Berechnung 6 2 3 9" xfId="22816"/>
    <cellStyle name="Berechnung 6 2 3 9 2" xfId="53003"/>
    <cellStyle name="Berechnung 6 2 4" xfId="2583"/>
    <cellStyle name="Berechnung 6 2 4 10" xfId="29315"/>
    <cellStyle name="Berechnung 6 2 4 10 2" xfId="59502"/>
    <cellStyle name="Berechnung 6 2 4 11" xfId="32788"/>
    <cellStyle name="Berechnung 6 2 4 2" xfId="6228"/>
    <cellStyle name="Berechnung 6 2 4 2 2" xfId="36422"/>
    <cellStyle name="Berechnung 6 2 4 3" xfId="2523"/>
    <cellStyle name="Berechnung 6 2 4 3 2" xfId="32728"/>
    <cellStyle name="Berechnung 6 2 4 4" xfId="9865"/>
    <cellStyle name="Berechnung 6 2 4 4 2" xfId="40059"/>
    <cellStyle name="Berechnung 6 2 4 5" xfId="14218"/>
    <cellStyle name="Berechnung 6 2 4 5 2" xfId="44412"/>
    <cellStyle name="Berechnung 6 2 4 6" xfId="16218"/>
    <cellStyle name="Berechnung 6 2 4 6 2" xfId="46412"/>
    <cellStyle name="Berechnung 6 2 4 7" xfId="19087"/>
    <cellStyle name="Berechnung 6 2 4 7 2" xfId="49281"/>
    <cellStyle name="Berechnung 6 2 4 8" xfId="23370"/>
    <cellStyle name="Berechnung 6 2 4 8 2" xfId="53557"/>
    <cellStyle name="Berechnung 6 2 4 9" xfId="25940"/>
    <cellStyle name="Berechnung 6 2 4 9 2" xfId="56127"/>
    <cellStyle name="Berechnung 6 2 5" xfId="2477"/>
    <cellStyle name="Berechnung 6 2 5 10" xfId="21585"/>
    <cellStyle name="Berechnung 6 2 5 10 2" xfId="51772"/>
    <cellStyle name="Berechnung 6 2 5 11" xfId="32682"/>
    <cellStyle name="Berechnung 6 2 5 2" xfId="6160"/>
    <cellStyle name="Berechnung 6 2 5 2 2" xfId="36354"/>
    <cellStyle name="Berechnung 6 2 5 3" xfId="4180"/>
    <cellStyle name="Berechnung 6 2 5 3 2" xfId="34379"/>
    <cellStyle name="Berechnung 6 2 5 4" xfId="12287"/>
    <cellStyle name="Berechnung 6 2 5 4 2" xfId="42481"/>
    <cellStyle name="Berechnung 6 2 5 5" xfId="14437"/>
    <cellStyle name="Berechnung 6 2 5 5 2" xfId="44631"/>
    <cellStyle name="Berechnung 6 2 5 6" xfId="16150"/>
    <cellStyle name="Berechnung 6 2 5 6 2" xfId="46344"/>
    <cellStyle name="Berechnung 6 2 5 7" xfId="19019"/>
    <cellStyle name="Berechnung 6 2 5 7 2" xfId="49213"/>
    <cellStyle name="Berechnung 6 2 5 8" xfId="23302"/>
    <cellStyle name="Berechnung 6 2 5 8 2" xfId="53489"/>
    <cellStyle name="Berechnung 6 2 5 9" xfId="26016"/>
    <cellStyle name="Berechnung 6 2 5 9 2" xfId="56203"/>
    <cellStyle name="Berechnung 6 2 6" xfId="4997"/>
    <cellStyle name="Berechnung 6 2 6 2" xfId="35196"/>
    <cellStyle name="Berechnung 6 2 7" xfId="11098"/>
    <cellStyle name="Berechnung 6 2 7 2" xfId="41292"/>
    <cellStyle name="Berechnung 6 2 8" xfId="13187"/>
    <cellStyle name="Berechnung 6 2 8 2" xfId="43381"/>
    <cellStyle name="Berechnung 6 2 9" xfId="13307"/>
    <cellStyle name="Berechnung 6 2 9 2" xfId="43501"/>
    <cellStyle name="Berechnung 6 3" xfId="1260"/>
    <cellStyle name="Berechnung 6 3 10" xfId="18255"/>
    <cellStyle name="Berechnung 6 3 10 2" xfId="48449"/>
    <cellStyle name="Berechnung 6 3 11" xfId="22473"/>
    <cellStyle name="Berechnung 6 3 11 2" xfId="52660"/>
    <cellStyle name="Berechnung 6 3 12" xfId="28283"/>
    <cellStyle name="Berechnung 6 3 12 2" xfId="58470"/>
    <cellStyle name="Berechnung 6 3 13" xfId="30312"/>
    <cellStyle name="Berechnung 6 3 13 2" xfId="60499"/>
    <cellStyle name="Berechnung 6 3 14" xfId="31228"/>
    <cellStyle name="Berechnung 6 3 2" xfId="1729"/>
    <cellStyle name="Berechnung 6 3 2 10" xfId="22022"/>
    <cellStyle name="Berechnung 6 3 2 10 2" xfId="52209"/>
    <cellStyle name="Berechnung 6 3 2 11" xfId="21682"/>
    <cellStyle name="Berechnung 6 3 2 11 2" xfId="51869"/>
    <cellStyle name="Berechnung 6 3 2 12" xfId="31679"/>
    <cellStyle name="Berechnung 6 3 2 2" xfId="3686"/>
    <cellStyle name="Berechnung 6 3 2 2 10" xfId="22378"/>
    <cellStyle name="Berechnung 6 3 2 2 10 2" xfId="52565"/>
    <cellStyle name="Berechnung 6 3 2 2 11" xfId="33891"/>
    <cellStyle name="Berechnung 6 3 2 2 2" xfId="7050"/>
    <cellStyle name="Berechnung 6 3 2 2 2 2" xfId="37244"/>
    <cellStyle name="Berechnung 6 3 2 2 3" xfId="8595"/>
    <cellStyle name="Berechnung 6 3 2 2 3 2" xfId="38789"/>
    <cellStyle name="Berechnung 6 3 2 2 4" xfId="12266"/>
    <cellStyle name="Berechnung 6 3 2 2 4 2" xfId="42460"/>
    <cellStyle name="Berechnung 6 3 2 2 5" xfId="13401"/>
    <cellStyle name="Berechnung 6 3 2 2 5 2" xfId="43595"/>
    <cellStyle name="Berechnung 6 3 2 2 6" xfId="16921"/>
    <cellStyle name="Berechnung 6 3 2 2 6 2" xfId="47115"/>
    <cellStyle name="Berechnung 6 3 2 2 7" xfId="19788"/>
    <cellStyle name="Berechnung 6 3 2 2 7 2" xfId="49982"/>
    <cellStyle name="Berechnung 6 3 2 2 8" xfId="24195"/>
    <cellStyle name="Berechnung 6 3 2 2 8 2" xfId="54382"/>
    <cellStyle name="Berechnung 6 3 2 2 9" xfId="27808"/>
    <cellStyle name="Berechnung 6 3 2 2 9 2" xfId="57995"/>
    <cellStyle name="Berechnung 6 3 2 3" xfId="4694"/>
    <cellStyle name="Berechnung 6 3 2 3 10" xfId="34893"/>
    <cellStyle name="Berechnung 6 3 2 3 2" xfId="9438"/>
    <cellStyle name="Berechnung 6 3 2 3 2 2" xfId="39632"/>
    <cellStyle name="Berechnung 6 3 2 3 3" xfId="11618"/>
    <cellStyle name="Berechnung 6 3 2 3 3 2" xfId="41812"/>
    <cellStyle name="Berechnung 6 3 2 3 4" xfId="13295"/>
    <cellStyle name="Berechnung 6 3 2 3 4 2" xfId="43489"/>
    <cellStyle name="Berechnung 6 3 2 3 5" xfId="17761"/>
    <cellStyle name="Berechnung 6 3 2 3 5 2" xfId="47955"/>
    <cellStyle name="Berechnung 6 3 2 3 6" xfId="20625"/>
    <cellStyle name="Berechnung 6 3 2 3 6 2" xfId="50819"/>
    <cellStyle name="Berechnung 6 3 2 3 7" xfId="25037"/>
    <cellStyle name="Berechnung 6 3 2 3 7 2" xfId="55224"/>
    <cellStyle name="Berechnung 6 3 2 3 8" xfId="28474"/>
    <cellStyle name="Berechnung 6 3 2 3 8 2" xfId="58661"/>
    <cellStyle name="Berechnung 6 3 2 3 9" xfId="26275"/>
    <cellStyle name="Berechnung 6 3 2 3 9 2" xfId="56462"/>
    <cellStyle name="Berechnung 6 3 2 4" xfId="7765"/>
    <cellStyle name="Berechnung 6 3 2 4 2" xfId="37959"/>
    <cellStyle name="Berechnung 6 3 2 5" xfId="11329"/>
    <cellStyle name="Berechnung 6 3 2 5 2" xfId="41523"/>
    <cellStyle name="Berechnung 6 3 2 6" xfId="8865"/>
    <cellStyle name="Berechnung 6 3 2 6 2" xfId="39059"/>
    <cellStyle name="Berechnung 6 3 2 7" xfId="15825"/>
    <cellStyle name="Berechnung 6 3 2 7 2" xfId="46019"/>
    <cellStyle name="Berechnung 6 3 2 8" xfId="18706"/>
    <cellStyle name="Berechnung 6 3 2 8 2" xfId="48900"/>
    <cellStyle name="Berechnung 6 3 2 9" xfId="22941"/>
    <cellStyle name="Berechnung 6 3 2 9 2" xfId="53128"/>
    <cellStyle name="Berechnung 6 3 3" xfId="1888"/>
    <cellStyle name="Berechnung 6 3 3 10" xfId="27174"/>
    <cellStyle name="Berechnung 6 3 3 10 2" xfId="57361"/>
    <cellStyle name="Berechnung 6 3 3 11" xfId="28440"/>
    <cellStyle name="Berechnung 6 3 3 11 2" xfId="58627"/>
    <cellStyle name="Berechnung 6 3 3 12" xfId="31838"/>
    <cellStyle name="Berechnung 6 3 3 2" xfId="3845"/>
    <cellStyle name="Berechnung 6 3 3 2 10" xfId="28124"/>
    <cellStyle name="Berechnung 6 3 3 2 10 2" xfId="58311"/>
    <cellStyle name="Berechnung 6 3 3 2 11" xfId="34050"/>
    <cellStyle name="Berechnung 6 3 3 2 2" xfId="7209"/>
    <cellStyle name="Berechnung 6 3 3 2 2 2" xfId="37403"/>
    <cellStyle name="Berechnung 6 3 3 2 3" xfId="8754"/>
    <cellStyle name="Berechnung 6 3 3 2 3 2" xfId="38948"/>
    <cellStyle name="Berechnung 6 3 3 2 4" xfId="12219"/>
    <cellStyle name="Berechnung 6 3 3 2 4 2" xfId="42413"/>
    <cellStyle name="Berechnung 6 3 3 2 5" xfId="13033"/>
    <cellStyle name="Berechnung 6 3 3 2 5 2" xfId="43227"/>
    <cellStyle name="Berechnung 6 3 3 2 6" xfId="17080"/>
    <cellStyle name="Berechnung 6 3 3 2 6 2" xfId="47274"/>
    <cellStyle name="Berechnung 6 3 3 2 7" xfId="19947"/>
    <cellStyle name="Berechnung 6 3 3 2 7 2" xfId="50141"/>
    <cellStyle name="Berechnung 6 3 3 2 8" xfId="24354"/>
    <cellStyle name="Berechnung 6 3 3 2 8 2" xfId="54541"/>
    <cellStyle name="Berechnung 6 3 3 2 9" xfId="26919"/>
    <cellStyle name="Berechnung 6 3 3 2 9 2" xfId="57106"/>
    <cellStyle name="Berechnung 6 3 3 3" xfId="4853"/>
    <cellStyle name="Berechnung 6 3 3 3 10" xfId="35052"/>
    <cellStyle name="Berechnung 6 3 3 3 2" xfId="9597"/>
    <cellStyle name="Berechnung 6 3 3 3 2 2" xfId="39791"/>
    <cellStyle name="Berechnung 6 3 3 3 3" xfId="7846"/>
    <cellStyle name="Berechnung 6 3 3 3 3 2" xfId="38040"/>
    <cellStyle name="Berechnung 6 3 3 3 4" xfId="10391"/>
    <cellStyle name="Berechnung 6 3 3 3 4 2" xfId="40585"/>
    <cellStyle name="Berechnung 6 3 3 3 5" xfId="17920"/>
    <cellStyle name="Berechnung 6 3 3 3 5 2" xfId="48114"/>
    <cellStyle name="Berechnung 6 3 3 3 6" xfId="20784"/>
    <cellStyle name="Berechnung 6 3 3 3 6 2" xfId="50978"/>
    <cellStyle name="Berechnung 6 3 3 3 7" xfId="25196"/>
    <cellStyle name="Berechnung 6 3 3 3 7 2" xfId="55383"/>
    <cellStyle name="Berechnung 6 3 3 3 8" xfId="28633"/>
    <cellStyle name="Berechnung 6 3 3 3 8 2" xfId="58820"/>
    <cellStyle name="Berechnung 6 3 3 3 9" xfId="22233"/>
    <cellStyle name="Berechnung 6 3 3 3 9 2" xfId="52420"/>
    <cellStyle name="Berechnung 6 3 3 4" xfId="5326"/>
    <cellStyle name="Berechnung 6 3 3 4 2" xfId="35525"/>
    <cellStyle name="Berechnung 6 3 3 5" xfId="12502"/>
    <cellStyle name="Berechnung 6 3 3 5 2" xfId="42696"/>
    <cellStyle name="Berechnung 6 3 3 6" xfId="13091"/>
    <cellStyle name="Berechnung 6 3 3 6 2" xfId="43285"/>
    <cellStyle name="Berechnung 6 3 3 7" xfId="15984"/>
    <cellStyle name="Berechnung 6 3 3 7 2" xfId="46178"/>
    <cellStyle name="Berechnung 6 3 3 8" xfId="18865"/>
    <cellStyle name="Berechnung 6 3 3 8 2" xfId="49059"/>
    <cellStyle name="Berechnung 6 3 3 9" xfId="23100"/>
    <cellStyle name="Berechnung 6 3 3 9 2" xfId="53287"/>
    <cellStyle name="Berechnung 6 3 4" xfId="3220"/>
    <cellStyle name="Berechnung 6 3 4 10" xfId="30706"/>
    <cellStyle name="Berechnung 6 3 4 10 2" xfId="60893"/>
    <cellStyle name="Berechnung 6 3 4 11" xfId="33425"/>
    <cellStyle name="Berechnung 6 3 4 2" xfId="6595"/>
    <cellStyle name="Berechnung 6 3 4 2 2" xfId="36789"/>
    <cellStyle name="Berechnung 6 3 4 3" xfId="3046"/>
    <cellStyle name="Berechnung 6 3 4 3 2" xfId="33251"/>
    <cellStyle name="Berechnung 6 3 4 4" xfId="11627"/>
    <cellStyle name="Berechnung 6 3 4 4 2" xfId="41821"/>
    <cellStyle name="Berechnung 6 3 4 5" xfId="12886"/>
    <cellStyle name="Berechnung 6 3 4 5 2" xfId="43080"/>
    <cellStyle name="Berechnung 6 3 4 6" xfId="16470"/>
    <cellStyle name="Berechnung 6 3 4 6 2" xfId="46664"/>
    <cellStyle name="Berechnung 6 3 4 7" xfId="19337"/>
    <cellStyle name="Berechnung 6 3 4 7 2" xfId="49531"/>
    <cellStyle name="Berechnung 6 3 4 8" xfId="23740"/>
    <cellStyle name="Berechnung 6 3 4 8 2" xfId="53927"/>
    <cellStyle name="Berechnung 6 3 4 9" xfId="27800"/>
    <cellStyle name="Berechnung 6 3 4 9 2" xfId="57987"/>
    <cellStyle name="Berechnung 6 3 5" xfId="4228"/>
    <cellStyle name="Berechnung 6 3 5 10" xfId="30774"/>
    <cellStyle name="Berechnung 6 3 5 10 2" xfId="60961"/>
    <cellStyle name="Berechnung 6 3 5 11" xfId="34427"/>
    <cellStyle name="Berechnung 6 3 5 2" xfId="7442"/>
    <cellStyle name="Berechnung 6 3 5 2 2" xfId="37636"/>
    <cellStyle name="Berechnung 6 3 5 3" xfId="8987"/>
    <cellStyle name="Berechnung 6 3 5 3 2" xfId="39181"/>
    <cellStyle name="Berechnung 6 3 5 4" xfId="12426"/>
    <cellStyle name="Berechnung 6 3 5 4 2" xfId="42620"/>
    <cellStyle name="Berechnung 6 3 5 5" xfId="14049"/>
    <cellStyle name="Berechnung 6 3 5 5 2" xfId="44243"/>
    <cellStyle name="Berechnung 6 3 5 6" xfId="17310"/>
    <cellStyle name="Berechnung 6 3 5 6 2" xfId="47504"/>
    <cellStyle name="Berechnung 6 3 5 7" xfId="20174"/>
    <cellStyle name="Berechnung 6 3 5 7 2" xfId="50368"/>
    <cellStyle name="Berechnung 6 3 5 8" xfId="24586"/>
    <cellStyle name="Berechnung 6 3 5 8 2" xfId="54773"/>
    <cellStyle name="Berechnung 6 3 5 9" xfId="21866"/>
    <cellStyle name="Berechnung 6 3 5 9 2" xfId="52053"/>
    <cellStyle name="Berechnung 6 3 6" xfId="5396"/>
    <cellStyle name="Berechnung 6 3 6 2" xfId="35595"/>
    <cellStyle name="Berechnung 6 3 7" xfId="12191"/>
    <cellStyle name="Berechnung 6 3 7 2" xfId="42385"/>
    <cellStyle name="Berechnung 6 3 8" xfId="5211"/>
    <cellStyle name="Berechnung 6 3 8 2" xfId="35410"/>
    <cellStyle name="Berechnung 6 3 9" xfId="15370"/>
    <cellStyle name="Berechnung 6 3 9 2" xfId="45564"/>
    <cellStyle name="Berechnung 6 4" xfId="1605"/>
    <cellStyle name="Berechnung 6 4 10" xfId="26821"/>
    <cellStyle name="Berechnung 6 4 10 2" xfId="57008"/>
    <cellStyle name="Berechnung 6 4 11" xfId="29620"/>
    <cellStyle name="Berechnung 6 4 11 2" xfId="59807"/>
    <cellStyle name="Berechnung 6 4 12" xfId="31555"/>
    <cellStyle name="Berechnung 6 4 2" xfId="3562"/>
    <cellStyle name="Berechnung 6 4 2 10" xfId="27328"/>
    <cellStyle name="Berechnung 6 4 2 10 2" xfId="57515"/>
    <cellStyle name="Berechnung 6 4 2 11" xfId="33767"/>
    <cellStyle name="Berechnung 6 4 2 2" xfId="6926"/>
    <cellStyle name="Berechnung 6 4 2 2 2" xfId="37120"/>
    <cellStyle name="Berechnung 6 4 2 3" xfId="8471"/>
    <cellStyle name="Berechnung 6 4 2 3 2" xfId="38665"/>
    <cellStyle name="Berechnung 6 4 2 4" xfId="10019"/>
    <cellStyle name="Berechnung 6 4 2 4 2" xfId="40213"/>
    <cellStyle name="Berechnung 6 4 2 5" xfId="13518"/>
    <cellStyle name="Berechnung 6 4 2 5 2" xfId="43712"/>
    <cellStyle name="Berechnung 6 4 2 6" xfId="16797"/>
    <cellStyle name="Berechnung 6 4 2 6 2" xfId="46991"/>
    <cellStyle name="Berechnung 6 4 2 7" xfId="19664"/>
    <cellStyle name="Berechnung 6 4 2 7 2" xfId="49858"/>
    <cellStyle name="Berechnung 6 4 2 8" xfId="24071"/>
    <cellStyle name="Berechnung 6 4 2 8 2" xfId="54258"/>
    <cellStyle name="Berechnung 6 4 2 9" xfId="25953"/>
    <cellStyle name="Berechnung 6 4 2 9 2" xfId="56140"/>
    <cellStyle name="Berechnung 6 4 3" xfId="4570"/>
    <cellStyle name="Berechnung 6 4 3 10" xfId="34769"/>
    <cellStyle name="Berechnung 6 4 3 2" xfId="9314"/>
    <cellStyle name="Berechnung 6 4 3 2 2" xfId="39508"/>
    <cellStyle name="Berechnung 6 4 3 3" xfId="12378"/>
    <cellStyle name="Berechnung 6 4 3 3 2" xfId="42572"/>
    <cellStyle name="Berechnung 6 4 3 4" xfId="14589"/>
    <cellStyle name="Berechnung 6 4 3 4 2" xfId="44783"/>
    <cellStyle name="Berechnung 6 4 3 5" xfId="17637"/>
    <cellStyle name="Berechnung 6 4 3 5 2" xfId="47831"/>
    <cellStyle name="Berechnung 6 4 3 6" xfId="20501"/>
    <cellStyle name="Berechnung 6 4 3 6 2" xfId="50695"/>
    <cellStyle name="Berechnung 6 4 3 7" xfId="24913"/>
    <cellStyle name="Berechnung 6 4 3 7 2" xfId="55100"/>
    <cellStyle name="Berechnung 6 4 3 8" xfId="27901"/>
    <cellStyle name="Berechnung 6 4 3 8 2" xfId="58088"/>
    <cellStyle name="Berechnung 6 4 3 9" xfId="29711"/>
    <cellStyle name="Berechnung 6 4 3 9 2" xfId="59898"/>
    <cellStyle name="Berechnung 6 4 4" xfId="6708"/>
    <cellStyle name="Berechnung 6 4 4 2" xfId="36902"/>
    <cellStyle name="Berechnung 6 4 5" xfId="10536"/>
    <cellStyle name="Berechnung 6 4 5 2" xfId="40730"/>
    <cellStyle name="Berechnung 6 4 6" xfId="13529"/>
    <cellStyle name="Berechnung 6 4 6 2" xfId="43723"/>
    <cellStyle name="Berechnung 6 4 7" xfId="15701"/>
    <cellStyle name="Berechnung 6 4 7 2" xfId="45895"/>
    <cellStyle name="Berechnung 6 4 8" xfId="18582"/>
    <cellStyle name="Berechnung 6 4 8 2" xfId="48776"/>
    <cellStyle name="Berechnung 6 4 9" xfId="22817"/>
    <cellStyle name="Berechnung 6 4 9 2" xfId="53004"/>
    <cellStyle name="Berechnung 6 5" xfId="2582"/>
    <cellStyle name="Berechnung 6 5 10" xfId="30691"/>
    <cellStyle name="Berechnung 6 5 10 2" xfId="60878"/>
    <cellStyle name="Berechnung 6 5 11" xfId="32787"/>
    <cellStyle name="Berechnung 6 5 2" xfId="6227"/>
    <cellStyle name="Berechnung 6 5 2 2" xfId="36421"/>
    <cellStyle name="Berechnung 6 5 3" xfId="2524"/>
    <cellStyle name="Berechnung 6 5 3 2" xfId="32729"/>
    <cellStyle name="Berechnung 6 5 4" xfId="7822"/>
    <cellStyle name="Berechnung 6 5 4 2" xfId="38016"/>
    <cellStyle name="Berechnung 6 5 5" xfId="13123"/>
    <cellStyle name="Berechnung 6 5 5 2" xfId="43317"/>
    <cellStyle name="Berechnung 6 5 6" xfId="16217"/>
    <cellStyle name="Berechnung 6 5 6 2" xfId="46411"/>
    <cellStyle name="Berechnung 6 5 7" xfId="19086"/>
    <cellStyle name="Berechnung 6 5 7 2" xfId="49280"/>
    <cellStyle name="Berechnung 6 5 8" xfId="23369"/>
    <cellStyle name="Berechnung 6 5 8 2" xfId="53556"/>
    <cellStyle name="Berechnung 6 5 9" xfId="26445"/>
    <cellStyle name="Berechnung 6 5 9 2" xfId="56632"/>
    <cellStyle name="Berechnung 6 6" xfId="2478"/>
    <cellStyle name="Berechnung 6 6 10" xfId="29622"/>
    <cellStyle name="Berechnung 6 6 10 2" xfId="59809"/>
    <cellStyle name="Berechnung 6 6 11" xfId="32683"/>
    <cellStyle name="Berechnung 6 6 2" xfId="6161"/>
    <cellStyle name="Berechnung 6 6 2 2" xfId="36355"/>
    <cellStyle name="Berechnung 6 6 3" xfId="4177"/>
    <cellStyle name="Berechnung 6 6 3 2" xfId="34376"/>
    <cellStyle name="Berechnung 6 6 4" xfId="10147"/>
    <cellStyle name="Berechnung 6 6 4 2" xfId="40341"/>
    <cellStyle name="Berechnung 6 6 5" xfId="13691"/>
    <cellStyle name="Berechnung 6 6 5 2" xfId="43885"/>
    <cellStyle name="Berechnung 6 6 6" xfId="16151"/>
    <cellStyle name="Berechnung 6 6 6 2" xfId="46345"/>
    <cellStyle name="Berechnung 6 6 7" xfId="19020"/>
    <cellStyle name="Berechnung 6 6 7 2" xfId="49214"/>
    <cellStyle name="Berechnung 6 6 8" xfId="23303"/>
    <cellStyle name="Berechnung 6 6 8 2" xfId="53490"/>
    <cellStyle name="Berechnung 6 6 9" xfId="27158"/>
    <cellStyle name="Berechnung 6 6 9 2" xfId="57345"/>
    <cellStyle name="Berechnung 6 7" xfId="6421"/>
    <cellStyle name="Berechnung 6 7 2" xfId="36615"/>
    <cellStyle name="Berechnung 6 8" xfId="10295"/>
    <cellStyle name="Berechnung 6 8 2" xfId="40489"/>
    <cellStyle name="Berechnung 6 9" xfId="13924"/>
    <cellStyle name="Berechnung 6 9 2" xfId="44118"/>
    <cellStyle name="Berechnung 7" xfId="578"/>
    <cellStyle name="Berechnung 7 10" xfId="12932"/>
    <cellStyle name="Berechnung 7 10 2" xfId="43126"/>
    <cellStyle name="Berechnung 7 11" xfId="21820"/>
    <cellStyle name="Berechnung 7 11 2" xfId="52007"/>
    <cellStyle name="Berechnung 7 12" xfId="26615"/>
    <cellStyle name="Berechnung 7 12 2" xfId="56802"/>
    <cellStyle name="Berechnung 7 13" xfId="22018"/>
    <cellStyle name="Berechnung 7 13 2" xfId="52205"/>
    <cellStyle name="Berechnung 7 14" xfId="31017"/>
    <cellStyle name="Berechnung 7 2" xfId="1262"/>
    <cellStyle name="Berechnung 7 2 10" xfId="18257"/>
    <cellStyle name="Berechnung 7 2 10 2" xfId="48451"/>
    <cellStyle name="Berechnung 7 2 11" xfId="22475"/>
    <cellStyle name="Berechnung 7 2 11 2" xfId="52662"/>
    <cellStyle name="Berechnung 7 2 12" xfId="27643"/>
    <cellStyle name="Berechnung 7 2 12 2" xfId="57830"/>
    <cellStyle name="Berechnung 7 2 13" xfId="30122"/>
    <cellStyle name="Berechnung 7 2 13 2" xfId="60309"/>
    <cellStyle name="Berechnung 7 2 14" xfId="31230"/>
    <cellStyle name="Berechnung 7 2 2" xfId="1731"/>
    <cellStyle name="Berechnung 7 2 2 10" xfId="27853"/>
    <cellStyle name="Berechnung 7 2 2 10 2" xfId="58040"/>
    <cellStyle name="Berechnung 7 2 2 11" xfId="30282"/>
    <cellStyle name="Berechnung 7 2 2 11 2" xfId="60469"/>
    <cellStyle name="Berechnung 7 2 2 12" xfId="31681"/>
    <cellStyle name="Berechnung 7 2 2 2" xfId="3688"/>
    <cellStyle name="Berechnung 7 2 2 2 10" xfId="29115"/>
    <cellStyle name="Berechnung 7 2 2 2 10 2" xfId="59302"/>
    <cellStyle name="Berechnung 7 2 2 2 11" xfId="33893"/>
    <cellStyle name="Berechnung 7 2 2 2 2" xfId="7052"/>
    <cellStyle name="Berechnung 7 2 2 2 2 2" xfId="37246"/>
    <cellStyle name="Berechnung 7 2 2 2 3" xfId="8597"/>
    <cellStyle name="Berechnung 7 2 2 2 3 2" xfId="38791"/>
    <cellStyle name="Berechnung 7 2 2 2 4" xfId="5035"/>
    <cellStyle name="Berechnung 7 2 2 2 4 2" xfId="35234"/>
    <cellStyle name="Berechnung 7 2 2 2 5" xfId="14965"/>
    <cellStyle name="Berechnung 7 2 2 2 5 2" xfId="45159"/>
    <cellStyle name="Berechnung 7 2 2 2 6" xfId="16923"/>
    <cellStyle name="Berechnung 7 2 2 2 6 2" xfId="47117"/>
    <cellStyle name="Berechnung 7 2 2 2 7" xfId="19790"/>
    <cellStyle name="Berechnung 7 2 2 2 7 2" xfId="49984"/>
    <cellStyle name="Berechnung 7 2 2 2 8" xfId="24197"/>
    <cellStyle name="Berechnung 7 2 2 2 8 2" xfId="54384"/>
    <cellStyle name="Berechnung 7 2 2 2 9" xfId="28324"/>
    <cellStyle name="Berechnung 7 2 2 2 9 2" xfId="58511"/>
    <cellStyle name="Berechnung 7 2 2 3" xfId="4696"/>
    <cellStyle name="Berechnung 7 2 2 3 10" xfId="34895"/>
    <cellStyle name="Berechnung 7 2 2 3 2" xfId="9440"/>
    <cellStyle name="Berechnung 7 2 2 3 2 2" xfId="39634"/>
    <cellStyle name="Berechnung 7 2 2 3 3" xfId="2195"/>
    <cellStyle name="Berechnung 7 2 2 3 3 2" xfId="32406"/>
    <cellStyle name="Berechnung 7 2 2 3 4" xfId="12819"/>
    <cellStyle name="Berechnung 7 2 2 3 4 2" xfId="43013"/>
    <cellStyle name="Berechnung 7 2 2 3 5" xfId="17763"/>
    <cellStyle name="Berechnung 7 2 2 3 5 2" xfId="47957"/>
    <cellStyle name="Berechnung 7 2 2 3 6" xfId="20627"/>
    <cellStyle name="Berechnung 7 2 2 3 6 2" xfId="50821"/>
    <cellStyle name="Berechnung 7 2 2 3 7" xfId="25039"/>
    <cellStyle name="Berechnung 7 2 2 3 7 2" xfId="55226"/>
    <cellStyle name="Berechnung 7 2 2 3 8" xfId="28476"/>
    <cellStyle name="Berechnung 7 2 2 3 8 2" xfId="58663"/>
    <cellStyle name="Berechnung 7 2 2 3 9" xfId="25986"/>
    <cellStyle name="Berechnung 7 2 2 3 9 2" xfId="56173"/>
    <cellStyle name="Berechnung 7 2 2 4" xfId="8052"/>
    <cellStyle name="Berechnung 7 2 2 4 2" xfId="38246"/>
    <cellStyle name="Berechnung 7 2 2 5" xfId="2221"/>
    <cellStyle name="Berechnung 7 2 2 5 2" xfId="32430"/>
    <cellStyle name="Berechnung 7 2 2 6" xfId="11483"/>
    <cellStyle name="Berechnung 7 2 2 6 2" xfId="41677"/>
    <cellStyle name="Berechnung 7 2 2 7" xfId="15827"/>
    <cellStyle name="Berechnung 7 2 2 7 2" xfId="46021"/>
    <cellStyle name="Berechnung 7 2 2 8" xfId="18708"/>
    <cellStyle name="Berechnung 7 2 2 8 2" xfId="48902"/>
    <cellStyle name="Berechnung 7 2 2 9" xfId="22943"/>
    <cellStyle name="Berechnung 7 2 2 9 2" xfId="53130"/>
    <cellStyle name="Berechnung 7 2 3" xfId="1890"/>
    <cellStyle name="Berechnung 7 2 3 10" xfId="26444"/>
    <cellStyle name="Berechnung 7 2 3 10 2" xfId="56631"/>
    <cellStyle name="Berechnung 7 2 3 11" xfId="30333"/>
    <cellStyle name="Berechnung 7 2 3 11 2" xfId="60520"/>
    <cellStyle name="Berechnung 7 2 3 12" xfId="31840"/>
    <cellStyle name="Berechnung 7 2 3 2" xfId="3847"/>
    <cellStyle name="Berechnung 7 2 3 2 10" xfId="28210"/>
    <cellStyle name="Berechnung 7 2 3 2 10 2" xfId="58397"/>
    <cellStyle name="Berechnung 7 2 3 2 11" xfId="34052"/>
    <cellStyle name="Berechnung 7 2 3 2 2" xfId="7211"/>
    <cellStyle name="Berechnung 7 2 3 2 2 2" xfId="37405"/>
    <cellStyle name="Berechnung 7 2 3 2 3" xfId="8756"/>
    <cellStyle name="Berechnung 7 2 3 2 3 2" xfId="38950"/>
    <cellStyle name="Berechnung 7 2 3 2 4" xfId="11487"/>
    <cellStyle name="Berechnung 7 2 3 2 4 2" xfId="41681"/>
    <cellStyle name="Berechnung 7 2 3 2 5" xfId="12990"/>
    <cellStyle name="Berechnung 7 2 3 2 5 2" xfId="43184"/>
    <cellStyle name="Berechnung 7 2 3 2 6" xfId="17082"/>
    <cellStyle name="Berechnung 7 2 3 2 6 2" xfId="47276"/>
    <cellStyle name="Berechnung 7 2 3 2 7" xfId="19949"/>
    <cellStyle name="Berechnung 7 2 3 2 7 2" xfId="50143"/>
    <cellStyle name="Berechnung 7 2 3 2 8" xfId="24356"/>
    <cellStyle name="Berechnung 7 2 3 2 8 2" xfId="54543"/>
    <cellStyle name="Berechnung 7 2 3 2 9" xfId="28153"/>
    <cellStyle name="Berechnung 7 2 3 2 9 2" xfId="58340"/>
    <cellStyle name="Berechnung 7 2 3 3" xfId="4855"/>
    <cellStyle name="Berechnung 7 2 3 3 10" xfId="35054"/>
    <cellStyle name="Berechnung 7 2 3 3 2" xfId="9599"/>
    <cellStyle name="Berechnung 7 2 3 3 2 2" xfId="39793"/>
    <cellStyle name="Berechnung 7 2 3 3 3" xfId="11368"/>
    <cellStyle name="Berechnung 7 2 3 3 3 2" xfId="41562"/>
    <cellStyle name="Berechnung 7 2 3 3 4" xfId="13575"/>
    <cellStyle name="Berechnung 7 2 3 3 4 2" xfId="43769"/>
    <cellStyle name="Berechnung 7 2 3 3 5" xfId="17922"/>
    <cellStyle name="Berechnung 7 2 3 3 5 2" xfId="48116"/>
    <cellStyle name="Berechnung 7 2 3 3 6" xfId="20786"/>
    <cellStyle name="Berechnung 7 2 3 3 6 2" xfId="50980"/>
    <cellStyle name="Berechnung 7 2 3 3 7" xfId="25198"/>
    <cellStyle name="Berechnung 7 2 3 3 7 2" xfId="55385"/>
    <cellStyle name="Berechnung 7 2 3 3 8" xfId="28635"/>
    <cellStyle name="Berechnung 7 2 3 3 8 2" xfId="58822"/>
    <cellStyle name="Berechnung 7 2 3 3 9" xfId="28857"/>
    <cellStyle name="Berechnung 7 2 3 3 9 2" xfId="59044"/>
    <cellStyle name="Berechnung 7 2 3 4" xfId="7781"/>
    <cellStyle name="Berechnung 7 2 3 4 2" xfId="37975"/>
    <cellStyle name="Berechnung 7 2 3 5" xfId="11297"/>
    <cellStyle name="Berechnung 7 2 3 5 2" xfId="41491"/>
    <cellStyle name="Berechnung 7 2 3 6" xfId="14170"/>
    <cellStyle name="Berechnung 7 2 3 6 2" xfId="44364"/>
    <cellStyle name="Berechnung 7 2 3 7" xfId="15986"/>
    <cellStyle name="Berechnung 7 2 3 7 2" xfId="46180"/>
    <cellStyle name="Berechnung 7 2 3 8" xfId="18867"/>
    <cellStyle name="Berechnung 7 2 3 8 2" xfId="49061"/>
    <cellStyle name="Berechnung 7 2 3 9" xfId="23102"/>
    <cellStyle name="Berechnung 7 2 3 9 2" xfId="53289"/>
    <cellStyle name="Berechnung 7 2 4" xfId="3222"/>
    <cellStyle name="Berechnung 7 2 4 10" xfId="29211"/>
    <cellStyle name="Berechnung 7 2 4 10 2" xfId="59398"/>
    <cellStyle name="Berechnung 7 2 4 11" xfId="33427"/>
    <cellStyle name="Berechnung 7 2 4 2" xfId="6597"/>
    <cellStyle name="Berechnung 7 2 4 2 2" xfId="36791"/>
    <cellStyle name="Berechnung 7 2 4 3" xfId="4341"/>
    <cellStyle name="Berechnung 7 2 4 3 2" xfId="34540"/>
    <cellStyle name="Berechnung 7 2 4 4" xfId="12660"/>
    <cellStyle name="Berechnung 7 2 4 4 2" xfId="42854"/>
    <cellStyle name="Berechnung 7 2 4 5" xfId="13048"/>
    <cellStyle name="Berechnung 7 2 4 5 2" xfId="43242"/>
    <cellStyle name="Berechnung 7 2 4 6" xfId="16472"/>
    <cellStyle name="Berechnung 7 2 4 6 2" xfId="46666"/>
    <cellStyle name="Berechnung 7 2 4 7" xfId="19339"/>
    <cellStyle name="Berechnung 7 2 4 7 2" xfId="49533"/>
    <cellStyle name="Berechnung 7 2 4 8" xfId="23742"/>
    <cellStyle name="Berechnung 7 2 4 8 2" xfId="53929"/>
    <cellStyle name="Berechnung 7 2 4 9" xfId="28353"/>
    <cellStyle name="Berechnung 7 2 4 9 2" xfId="58540"/>
    <cellStyle name="Berechnung 7 2 5" xfId="4230"/>
    <cellStyle name="Berechnung 7 2 5 10" xfId="22380"/>
    <cellStyle name="Berechnung 7 2 5 10 2" xfId="52567"/>
    <cellStyle name="Berechnung 7 2 5 11" xfId="34429"/>
    <cellStyle name="Berechnung 7 2 5 2" xfId="7444"/>
    <cellStyle name="Berechnung 7 2 5 2 2" xfId="37638"/>
    <cellStyle name="Berechnung 7 2 5 3" xfId="8989"/>
    <cellStyle name="Berechnung 7 2 5 3 2" xfId="39183"/>
    <cellStyle name="Berechnung 7 2 5 4" xfId="2319"/>
    <cellStyle name="Berechnung 7 2 5 4 2" xfId="32526"/>
    <cellStyle name="Berechnung 7 2 5 5" xfId="14002"/>
    <cellStyle name="Berechnung 7 2 5 5 2" xfId="44196"/>
    <cellStyle name="Berechnung 7 2 5 6" xfId="17312"/>
    <cellStyle name="Berechnung 7 2 5 6 2" xfId="47506"/>
    <cellStyle name="Berechnung 7 2 5 7" xfId="20176"/>
    <cellStyle name="Berechnung 7 2 5 7 2" xfId="50370"/>
    <cellStyle name="Berechnung 7 2 5 8" xfId="24588"/>
    <cellStyle name="Berechnung 7 2 5 8 2" xfId="54775"/>
    <cellStyle name="Berechnung 7 2 5 9" xfId="27445"/>
    <cellStyle name="Berechnung 7 2 5 9 2" xfId="57632"/>
    <cellStyle name="Berechnung 7 2 6" xfId="2722"/>
    <cellStyle name="Berechnung 7 2 6 2" xfId="32927"/>
    <cellStyle name="Berechnung 7 2 7" xfId="7987"/>
    <cellStyle name="Berechnung 7 2 7 2" xfId="38181"/>
    <cellStyle name="Berechnung 7 2 8" xfId="14075"/>
    <cellStyle name="Berechnung 7 2 8 2" xfId="44269"/>
    <cellStyle name="Berechnung 7 2 9" xfId="15372"/>
    <cellStyle name="Berechnung 7 2 9 2" xfId="45566"/>
    <cellStyle name="Berechnung 7 3" xfId="1603"/>
    <cellStyle name="Berechnung 7 3 10" xfId="27064"/>
    <cellStyle name="Berechnung 7 3 10 2" xfId="57251"/>
    <cellStyle name="Berechnung 7 3 11" xfId="22405"/>
    <cellStyle name="Berechnung 7 3 11 2" xfId="52592"/>
    <cellStyle name="Berechnung 7 3 12" xfId="31553"/>
    <cellStyle name="Berechnung 7 3 2" xfId="3560"/>
    <cellStyle name="Berechnung 7 3 2 10" xfId="27236"/>
    <cellStyle name="Berechnung 7 3 2 10 2" xfId="57423"/>
    <cellStyle name="Berechnung 7 3 2 11" xfId="33765"/>
    <cellStyle name="Berechnung 7 3 2 2" xfId="6924"/>
    <cellStyle name="Berechnung 7 3 2 2 2" xfId="37118"/>
    <cellStyle name="Berechnung 7 3 2 3" xfId="8469"/>
    <cellStyle name="Berechnung 7 3 2 3 2" xfId="38663"/>
    <cellStyle name="Berechnung 7 3 2 4" xfId="10720"/>
    <cellStyle name="Berechnung 7 3 2 4 2" xfId="40914"/>
    <cellStyle name="Berechnung 7 3 2 5" xfId="12816"/>
    <cellStyle name="Berechnung 7 3 2 5 2" xfId="43010"/>
    <cellStyle name="Berechnung 7 3 2 6" xfId="16795"/>
    <cellStyle name="Berechnung 7 3 2 6 2" xfId="46989"/>
    <cellStyle name="Berechnung 7 3 2 7" xfId="19662"/>
    <cellStyle name="Berechnung 7 3 2 7 2" xfId="49856"/>
    <cellStyle name="Berechnung 7 3 2 8" xfId="24069"/>
    <cellStyle name="Berechnung 7 3 2 8 2" xfId="54256"/>
    <cellStyle name="Berechnung 7 3 2 9" xfId="27509"/>
    <cellStyle name="Berechnung 7 3 2 9 2" xfId="57696"/>
    <cellStyle name="Berechnung 7 3 3" xfId="4568"/>
    <cellStyle name="Berechnung 7 3 3 10" xfId="34767"/>
    <cellStyle name="Berechnung 7 3 3 2" xfId="9312"/>
    <cellStyle name="Berechnung 7 3 3 2 2" xfId="39506"/>
    <cellStyle name="Berechnung 7 3 3 3" xfId="5477"/>
    <cellStyle name="Berechnung 7 3 3 3 2" xfId="35673"/>
    <cellStyle name="Berechnung 7 3 3 4" xfId="12409"/>
    <cellStyle name="Berechnung 7 3 3 4 2" xfId="42603"/>
    <cellStyle name="Berechnung 7 3 3 5" xfId="17635"/>
    <cellStyle name="Berechnung 7 3 3 5 2" xfId="47829"/>
    <cellStyle name="Berechnung 7 3 3 6" xfId="20499"/>
    <cellStyle name="Berechnung 7 3 3 6 2" xfId="50693"/>
    <cellStyle name="Berechnung 7 3 3 7" xfId="24911"/>
    <cellStyle name="Berechnung 7 3 3 7 2" xfId="55098"/>
    <cellStyle name="Berechnung 7 3 3 8" xfId="21432"/>
    <cellStyle name="Berechnung 7 3 3 8 2" xfId="51619"/>
    <cellStyle name="Berechnung 7 3 3 9" xfId="25776"/>
    <cellStyle name="Berechnung 7 3 3 9 2" xfId="55963"/>
    <cellStyle name="Berechnung 7 3 4" xfId="6073"/>
    <cellStyle name="Berechnung 7 3 4 2" xfId="36269"/>
    <cellStyle name="Berechnung 7 3 5" xfId="10621"/>
    <cellStyle name="Berechnung 7 3 5 2" xfId="40815"/>
    <cellStyle name="Berechnung 7 3 6" xfId="11505"/>
    <cellStyle name="Berechnung 7 3 6 2" xfId="41699"/>
    <cellStyle name="Berechnung 7 3 7" xfId="15699"/>
    <cellStyle name="Berechnung 7 3 7 2" xfId="45893"/>
    <cellStyle name="Berechnung 7 3 8" xfId="18580"/>
    <cellStyle name="Berechnung 7 3 8 2" xfId="48774"/>
    <cellStyle name="Berechnung 7 3 9" xfId="22815"/>
    <cellStyle name="Berechnung 7 3 9 2" xfId="53002"/>
    <cellStyle name="Berechnung 7 4" xfId="2584"/>
    <cellStyle name="Berechnung 7 4 10" xfId="29107"/>
    <cellStyle name="Berechnung 7 4 10 2" xfId="59294"/>
    <cellStyle name="Berechnung 7 4 11" xfId="32789"/>
    <cellStyle name="Berechnung 7 4 2" xfId="6229"/>
    <cellStyle name="Berechnung 7 4 2 2" xfId="36423"/>
    <cellStyle name="Berechnung 7 4 3" xfId="5288"/>
    <cellStyle name="Berechnung 7 4 3 2" xfId="35487"/>
    <cellStyle name="Berechnung 7 4 4" xfId="7865"/>
    <cellStyle name="Berechnung 7 4 4 2" xfId="38059"/>
    <cellStyle name="Berechnung 7 4 5" xfId="13359"/>
    <cellStyle name="Berechnung 7 4 5 2" xfId="43553"/>
    <cellStyle name="Berechnung 7 4 6" xfId="16219"/>
    <cellStyle name="Berechnung 7 4 6 2" xfId="46413"/>
    <cellStyle name="Berechnung 7 4 7" xfId="19088"/>
    <cellStyle name="Berechnung 7 4 7 2" xfId="49282"/>
    <cellStyle name="Berechnung 7 4 8" xfId="23371"/>
    <cellStyle name="Berechnung 7 4 8 2" xfId="53558"/>
    <cellStyle name="Berechnung 7 4 9" xfId="21412"/>
    <cellStyle name="Berechnung 7 4 9 2" xfId="51599"/>
    <cellStyle name="Berechnung 7 5" xfId="3157"/>
    <cellStyle name="Berechnung 7 5 10" xfId="30325"/>
    <cellStyle name="Berechnung 7 5 10 2" xfId="60512"/>
    <cellStyle name="Berechnung 7 5 11" xfId="33362"/>
    <cellStyle name="Berechnung 7 5 2" xfId="6535"/>
    <cellStyle name="Berechnung 7 5 2 2" xfId="36729"/>
    <cellStyle name="Berechnung 7 5 3" xfId="2200"/>
    <cellStyle name="Berechnung 7 5 3 2" xfId="32410"/>
    <cellStyle name="Berechnung 7 5 4" xfId="12579"/>
    <cellStyle name="Berechnung 7 5 4 2" xfId="42773"/>
    <cellStyle name="Berechnung 7 5 5" xfId="13941"/>
    <cellStyle name="Berechnung 7 5 5 2" xfId="44135"/>
    <cellStyle name="Berechnung 7 5 6" xfId="16410"/>
    <cellStyle name="Berechnung 7 5 6 2" xfId="46604"/>
    <cellStyle name="Berechnung 7 5 7" xfId="19277"/>
    <cellStyle name="Berechnung 7 5 7 2" xfId="49471"/>
    <cellStyle name="Berechnung 7 5 8" xfId="23680"/>
    <cellStyle name="Berechnung 7 5 8 2" xfId="53867"/>
    <cellStyle name="Berechnung 7 5 9" xfId="26873"/>
    <cellStyle name="Berechnung 7 5 9 2" xfId="57060"/>
    <cellStyle name="Berechnung 7 6" xfId="4996"/>
    <cellStyle name="Berechnung 7 6 2" xfId="35195"/>
    <cellStyle name="Berechnung 7 7" xfId="11316"/>
    <cellStyle name="Berechnung 7 7 2" xfId="41510"/>
    <cellStyle name="Berechnung 7 8" xfId="13210"/>
    <cellStyle name="Berechnung 7 8 2" xfId="43404"/>
    <cellStyle name="Berechnung 7 9" xfId="13948"/>
    <cellStyle name="Berechnung 7 9 2" xfId="44142"/>
    <cellStyle name="Berechnung 8" xfId="1239"/>
    <cellStyle name="Berechnung 8 10" xfId="18234"/>
    <cellStyle name="Berechnung 8 10 2" xfId="48428"/>
    <cellStyle name="Berechnung 8 11" xfId="22452"/>
    <cellStyle name="Berechnung 8 11 2" xfId="52639"/>
    <cellStyle name="Berechnung 8 12" xfId="26466"/>
    <cellStyle name="Berechnung 8 12 2" xfId="56653"/>
    <cellStyle name="Berechnung 8 13" xfId="30449"/>
    <cellStyle name="Berechnung 8 13 2" xfId="60636"/>
    <cellStyle name="Berechnung 8 14" xfId="31207"/>
    <cellStyle name="Berechnung 8 2" xfId="1708"/>
    <cellStyle name="Berechnung 8 2 10" xfId="28077"/>
    <cellStyle name="Berechnung 8 2 10 2" xfId="58264"/>
    <cellStyle name="Berechnung 8 2 11" xfId="22357"/>
    <cellStyle name="Berechnung 8 2 11 2" xfId="52544"/>
    <cellStyle name="Berechnung 8 2 12" xfId="31658"/>
    <cellStyle name="Berechnung 8 2 2" xfId="3665"/>
    <cellStyle name="Berechnung 8 2 2 10" xfId="30508"/>
    <cellStyle name="Berechnung 8 2 2 10 2" xfId="60695"/>
    <cellStyle name="Berechnung 8 2 2 11" xfId="33870"/>
    <cellStyle name="Berechnung 8 2 2 2" xfId="7029"/>
    <cellStyle name="Berechnung 8 2 2 2 2" xfId="37223"/>
    <cellStyle name="Berechnung 8 2 2 3" xfId="8574"/>
    <cellStyle name="Berechnung 8 2 2 3 2" xfId="38768"/>
    <cellStyle name="Berechnung 8 2 2 4" xfId="9916"/>
    <cellStyle name="Berechnung 8 2 2 4 2" xfId="40110"/>
    <cellStyle name="Berechnung 8 2 2 5" xfId="5137"/>
    <cellStyle name="Berechnung 8 2 2 5 2" xfId="35336"/>
    <cellStyle name="Berechnung 8 2 2 6" xfId="16900"/>
    <cellStyle name="Berechnung 8 2 2 6 2" xfId="47094"/>
    <cellStyle name="Berechnung 8 2 2 7" xfId="19767"/>
    <cellStyle name="Berechnung 8 2 2 7 2" xfId="49961"/>
    <cellStyle name="Berechnung 8 2 2 8" xfId="24174"/>
    <cellStyle name="Berechnung 8 2 2 8 2" xfId="54361"/>
    <cellStyle name="Berechnung 8 2 2 9" xfId="27882"/>
    <cellStyle name="Berechnung 8 2 2 9 2" xfId="58069"/>
    <cellStyle name="Berechnung 8 2 3" xfId="4673"/>
    <cellStyle name="Berechnung 8 2 3 10" xfId="34872"/>
    <cellStyle name="Berechnung 8 2 3 2" xfId="9417"/>
    <cellStyle name="Berechnung 8 2 3 2 2" xfId="39611"/>
    <cellStyle name="Berechnung 8 2 3 3" xfId="12259"/>
    <cellStyle name="Berechnung 8 2 3 3 2" xfId="42453"/>
    <cellStyle name="Berechnung 8 2 3 4" xfId="14751"/>
    <cellStyle name="Berechnung 8 2 3 4 2" xfId="44945"/>
    <cellStyle name="Berechnung 8 2 3 5" xfId="17740"/>
    <cellStyle name="Berechnung 8 2 3 5 2" xfId="47934"/>
    <cellStyle name="Berechnung 8 2 3 6" xfId="20604"/>
    <cellStyle name="Berechnung 8 2 3 6 2" xfId="50798"/>
    <cellStyle name="Berechnung 8 2 3 7" xfId="25016"/>
    <cellStyle name="Berechnung 8 2 3 7 2" xfId="55203"/>
    <cellStyle name="Berechnung 8 2 3 8" xfId="25458"/>
    <cellStyle name="Berechnung 8 2 3 8 2" xfId="55645"/>
    <cellStyle name="Berechnung 8 2 3 9" xfId="29349"/>
    <cellStyle name="Berechnung 8 2 3 9 2" xfId="59536"/>
    <cellStyle name="Berechnung 8 2 4" xfId="7901"/>
    <cellStyle name="Berechnung 8 2 4 2" xfId="38095"/>
    <cellStyle name="Berechnung 8 2 5" xfId="11876"/>
    <cellStyle name="Berechnung 8 2 5 2" xfId="42070"/>
    <cellStyle name="Berechnung 8 2 6" xfId="12983"/>
    <cellStyle name="Berechnung 8 2 6 2" xfId="43177"/>
    <cellStyle name="Berechnung 8 2 7" xfId="15804"/>
    <cellStyle name="Berechnung 8 2 7 2" xfId="45998"/>
    <cellStyle name="Berechnung 8 2 8" xfId="18685"/>
    <cellStyle name="Berechnung 8 2 8 2" xfId="48879"/>
    <cellStyle name="Berechnung 8 2 9" xfId="22920"/>
    <cellStyle name="Berechnung 8 2 9 2" xfId="53107"/>
    <cellStyle name="Berechnung 8 3" xfId="1867"/>
    <cellStyle name="Berechnung 8 3 10" xfId="26019"/>
    <cellStyle name="Berechnung 8 3 10 2" xfId="56206"/>
    <cellStyle name="Berechnung 8 3 11" xfId="25695"/>
    <cellStyle name="Berechnung 8 3 11 2" xfId="55882"/>
    <cellStyle name="Berechnung 8 3 12" xfId="31817"/>
    <cellStyle name="Berechnung 8 3 2" xfId="3824"/>
    <cellStyle name="Berechnung 8 3 2 10" xfId="29507"/>
    <cellStyle name="Berechnung 8 3 2 10 2" xfId="59694"/>
    <cellStyle name="Berechnung 8 3 2 11" xfId="34029"/>
    <cellStyle name="Berechnung 8 3 2 2" xfId="7188"/>
    <cellStyle name="Berechnung 8 3 2 2 2" xfId="37382"/>
    <cellStyle name="Berechnung 8 3 2 3" xfId="8733"/>
    <cellStyle name="Berechnung 8 3 2 3 2" xfId="38927"/>
    <cellStyle name="Berechnung 8 3 2 4" xfId="2250"/>
    <cellStyle name="Berechnung 8 3 2 4 2" xfId="32459"/>
    <cellStyle name="Berechnung 8 3 2 5" xfId="14214"/>
    <cellStyle name="Berechnung 8 3 2 5 2" xfId="44408"/>
    <cellStyle name="Berechnung 8 3 2 6" xfId="17059"/>
    <cellStyle name="Berechnung 8 3 2 6 2" xfId="47253"/>
    <cellStyle name="Berechnung 8 3 2 7" xfId="19926"/>
    <cellStyle name="Berechnung 8 3 2 7 2" xfId="50120"/>
    <cellStyle name="Berechnung 8 3 2 8" xfId="24333"/>
    <cellStyle name="Berechnung 8 3 2 8 2" xfId="54520"/>
    <cellStyle name="Berechnung 8 3 2 9" xfId="26225"/>
    <cellStyle name="Berechnung 8 3 2 9 2" xfId="56412"/>
    <cellStyle name="Berechnung 8 3 3" xfId="4832"/>
    <cellStyle name="Berechnung 8 3 3 10" xfId="35031"/>
    <cellStyle name="Berechnung 8 3 3 2" xfId="9576"/>
    <cellStyle name="Berechnung 8 3 3 2 2" xfId="39770"/>
    <cellStyle name="Berechnung 8 3 3 3" xfId="9923"/>
    <cellStyle name="Berechnung 8 3 3 3 2" xfId="40117"/>
    <cellStyle name="Berechnung 8 3 3 4" xfId="13107"/>
    <cellStyle name="Berechnung 8 3 3 4 2" xfId="43301"/>
    <cellStyle name="Berechnung 8 3 3 5" xfId="17899"/>
    <cellStyle name="Berechnung 8 3 3 5 2" xfId="48093"/>
    <cellStyle name="Berechnung 8 3 3 6" xfId="20763"/>
    <cellStyle name="Berechnung 8 3 3 6 2" xfId="50957"/>
    <cellStyle name="Berechnung 8 3 3 7" xfId="25175"/>
    <cellStyle name="Berechnung 8 3 3 7 2" xfId="55362"/>
    <cellStyle name="Berechnung 8 3 3 8" xfId="28612"/>
    <cellStyle name="Berechnung 8 3 3 8 2" xfId="58799"/>
    <cellStyle name="Berechnung 8 3 3 9" xfId="29997"/>
    <cellStyle name="Berechnung 8 3 3 9 2" xfId="60184"/>
    <cellStyle name="Berechnung 8 3 4" xfId="8038"/>
    <cellStyle name="Berechnung 8 3 4 2" xfId="38232"/>
    <cellStyle name="Berechnung 8 3 5" xfId="11923"/>
    <cellStyle name="Berechnung 8 3 5 2" xfId="42117"/>
    <cellStyle name="Berechnung 8 3 6" xfId="13800"/>
    <cellStyle name="Berechnung 8 3 6 2" xfId="43994"/>
    <cellStyle name="Berechnung 8 3 7" xfId="15963"/>
    <cellStyle name="Berechnung 8 3 7 2" xfId="46157"/>
    <cellStyle name="Berechnung 8 3 8" xfId="18844"/>
    <cellStyle name="Berechnung 8 3 8 2" xfId="49038"/>
    <cellStyle name="Berechnung 8 3 9" xfId="23079"/>
    <cellStyle name="Berechnung 8 3 9 2" xfId="53266"/>
    <cellStyle name="Berechnung 8 4" xfId="3199"/>
    <cellStyle name="Berechnung 8 4 10" xfId="26595"/>
    <cellStyle name="Berechnung 8 4 10 2" xfId="56782"/>
    <cellStyle name="Berechnung 8 4 11" xfId="33404"/>
    <cellStyle name="Berechnung 8 4 2" xfId="6574"/>
    <cellStyle name="Berechnung 8 4 2 2" xfId="36768"/>
    <cellStyle name="Berechnung 8 4 3" xfId="2992"/>
    <cellStyle name="Berechnung 8 4 3 2" xfId="33197"/>
    <cellStyle name="Berechnung 8 4 4" xfId="12182"/>
    <cellStyle name="Berechnung 8 4 4 2" xfId="42376"/>
    <cellStyle name="Berechnung 8 4 5" xfId="15213"/>
    <cellStyle name="Berechnung 8 4 5 2" xfId="45407"/>
    <cellStyle name="Berechnung 8 4 6" xfId="16449"/>
    <cellStyle name="Berechnung 8 4 6 2" xfId="46643"/>
    <cellStyle name="Berechnung 8 4 7" xfId="19316"/>
    <cellStyle name="Berechnung 8 4 7 2" xfId="49510"/>
    <cellStyle name="Berechnung 8 4 8" xfId="23719"/>
    <cellStyle name="Berechnung 8 4 8 2" xfId="53906"/>
    <cellStyle name="Berechnung 8 4 9" xfId="27451"/>
    <cellStyle name="Berechnung 8 4 9 2" xfId="57638"/>
    <cellStyle name="Berechnung 8 5" xfId="4207"/>
    <cellStyle name="Berechnung 8 5 10" xfId="30856"/>
    <cellStyle name="Berechnung 8 5 10 2" xfId="61043"/>
    <cellStyle name="Berechnung 8 5 11" xfId="34406"/>
    <cellStyle name="Berechnung 8 5 2" xfId="7421"/>
    <cellStyle name="Berechnung 8 5 2 2" xfId="37615"/>
    <cellStyle name="Berechnung 8 5 3" xfId="8966"/>
    <cellStyle name="Berechnung 8 5 3 2" xfId="39160"/>
    <cellStyle name="Berechnung 8 5 4" xfId="12064"/>
    <cellStyle name="Berechnung 8 5 4 2" xfId="42258"/>
    <cellStyle name="Berechnung 8 5 5" xfId="14374"/>
    <cellStyle name="Berechnung 8 5 5 2" xfId="44568"/>
    <cellStyle name="Berechnung 8 5 6" xfId="17289"/>
    <cellStyle name="Berechnung 8 5 6 2" xfId="47483"/>
    <cellStyle name="Berechnung 8 5 7" xfId="20153"/>
    <cellStyle name="Berechnung 8 5 7 2" xfId="50347"/>
    <cellStyle name="Berechnung 8 5 8" xfId="24565"/>
    <cellStyle name="Berechnung 8 5 8 2" xfId="54752"/>
    <cellStyle name="Berechnung 8 5 9" xfId="26351"/>
    <cellStyle name="Berechnung 8 5 9 2" xfId="56538"/>
    <cellStyle name="Berechnung 8 6" xfId="5631"/>
    <cellStyle name="Berechnung 8 6 2" xfId="35827"/>
    <cellStyle name="Berechnung 8 7" xfId="2464"/>
    <cellStyle name="Berechnung 8 7 2" xfId="32669"/>
    <cellStyle name="Berechnung 8 8" xfId="5075"/>
    <cellStyle name="Berechnung 8 8 2" xfId="35274"/>
    <cellStyle name="Berechnung 8 9" xfId="15349"/>
    <cellStyle name="Berechnung 8 9 2" xfId="45543"/>
    <cellStyle name="Berechnung 9" xfId="1665"/>
    <cellStyle name="Berechnung 9 10" xfId="27897"/>
    <cellStyle name="Berechnung 9 10 2" xfId="58084"/>
    <cellStyle name="Berechnung 9 11" xfId="30405"/>
    <cellStyle name="Berechnung 9 11 2" xfId="60592"/>
    <cellStyle name="Berechnung 9 12" xfId="31615"/>
    <cellStyle name="Berechnung 9 2" xfId="3622"/>
    <cellStyle name="Berechnung 9 2 10" xfId="27820"/>
    <cellStyle name="Berechnung 9 2 10 2" xfId="58007"/>
    <cellStyle name="Berechnung 9 2 11" xfId="33827"/>
    <cellStyle name="Berechnung 9 2 2" xfId="6986"/>
    <cellStyle name="Berechnung 9 2 2 2" xfId="37180"/>
    <cellStyle name="Berechnung 9 2 3" xfId="8531"/>
    <cellStyle name="Berechnung 9 2 3 2" xfId="38725"/>
    <cellStyle name="Berechnung 9 2 4" xfId="11450"/>
    <cellStyle name="Berechnung 9 2 4 2" xfId="41644"/>
    <cellStyle name="Berechnung 9 2 5" xfId="14339"/>
    <cellStyle name="Berechnung 9 2 5 2" xfId="44533"/>
    <cellStyle name="Berechnung 9 2 6" xfId="16857"/>
    <cellStyle name="Berechnung 9 2 6 2" xfId="47051"/>
    <cellStyle name="Berechnung 9 2 7" xfId="19724"/>
    <cellStyle name="Berechnung 9 2 7 2" xfId="49918"/>
    <cellStyle name="Berechnung 9 2 8" xfId="24131"/>
    <cellStyle name="Berechnung 9 2 8 2" xfId="54318"/>
    <cellStyle name="Berechnung 9 2 9" xfId="26838"/>
    <cellStyle name="Berechnung 9 2 9 2" xfId="57025"/>
    <cellStyle name="Berechnung 9 3" xfId="4630"/>
    <cellStyle name="Berechnung 9 3 10" xfId="34829"/>
    <cellStyle name="Berechnung 9 3 2" xfId="9374"/>
    <cellStyle name="Berechnung 9 3 2 2" xfId="39568"/>
    <cellStyle name="Berechnung 9 3 3" xfId="9935"/>
    <cellStyle name="Berechnung 9 3 3 2" xfId="40129"/>
    <cellStyle name="Berechnung 9 3 4" xfId="5898"/>
    <cellStyle name="Berechnung 9 3 4 2" xfId="36094"/>
    <cellStyle name="Berechnung 9 3 5" xfId="17697"/>
    <cellStyle name="Berechnung 9 3 5 2" xfId="47891"/>
    <cellStyle name="Berechnung 9 3 6" xfId="20561"/>
    <cellStyle name="Berechnung 9 3 6 2" xfId="50755"/>
    <cellStyle name="Berechnung 9 3 7" xfId="24973"/>
    <cellStyle name="Berechnung 9 3 7 2" xfId="55160"/>
    <cellStyle name="Berechnung 9 3 8" xfId="22026"/>
    <cellStyle name="Berechnung 9 3 8 2" xfId="52213"/>
    <cellStyle name="Berechnung 9 3 9" xfId="30623"/>
    <cellStyle name="Berechnung 9 3 9 2" xfId="60810"/>
    <cellStyle name="Berechnung 9 4" xfId="7760"/>
    <cellStyle name="Berechnung 9 4 2" xfId="37954"/>
    <cellStyle name="Berechnung 9 5" xfId="2142"/>
    <cellStyle name="Berechnung 9 5 2" xfId="32355"/>
    <cellStyle name="Berechnung 9 6" xfId="12929"/>
    <cellStyle name="Berechnung 9 6 2" xfId="43123"/>
    <cellStyle name="Berechnung 9 7" xfId="15761"/>
    <cellStyle name="Berechnung 9 7 2" xfId="45955"/>
    <cellStyle name="Berechnung 9 8" xfId="18642"/>
    <cellStyle name="Berechnung 9 8 2" xfId="48836"/>
    <cellStyle name="Berechnung 9 9" xfId="22877"/>
    <cellStyle name="Berechnung 9 9 2" xfId="53064"/>
    <cellStyle name="Bold GHG Numbers (0.00)" xfId="88"/>
    <cellStyle name="Calcul" xfId="27" builtinId="22" customBuiltin="1"/>
    <cellStyle name="Calculation 2" xfId="579"/>
    <cellStyle name="Calculation 2 10" xfId="6416"/>
    <cellStyle name="Calculation 2 10 2" xfId="36610"/>
    <cellStyle name="Calculation 2 11" xfId="2303"/>
    <cellStyle name="Calculation 2 11 2" xfId="32510"/>
    <cellStyle name="Calculation 2 12" xfId="13241"/>
    <cellStyle name="Calculation 2 12 2" xfId="43435"/>
    <cellStyle name="Calculation 2 13" xfId="15208"/>
    <cellStyle name="Calculation 2 13 2" xfId="45402"/>
    <cellStyle name="Calculation 2 14" xfId="14689"/>
    <cellStyle name="Calculation 2 14 2" xfId="44883"/>
    <cellStyle name="Calculation 2 15" xfId="21821"/>
    <cellStyle name="Calculation 2 15 2" xfId="52008"/>
    <cellStyle name="Calculation 2 16" xfId="21549"/>
    <cellStyle name="Calculation 2 16 2" xfId="51736"/>
    <cellStyle name="Calculation 2 17" xfId="27555"/>
    <cellStyle name="Calculation 2 17 2" xfId="57742"/>
    <cellStyle name="Calculation 2 18" xfId="31018"/>
    <cellStyle name="Calculation 2 2" xfId="580"/>
    <cellStyle name="Calculation 2 2 10" xfId="14548"/>
    <cellStyle name="Calculation 2 2 10 2" xfId="44742"/>
    <cellStyle name="Calculation 2 2 11" xfId="15116"/>
    <cellStyle name="Calculation 2 2 11 2" xfId="45310"/>
    <cellStyle name="Calculation 2 2 12" xfId="21822"/>
    <cellStyle name="Calculation 2 2 12 2" xfId="52009"/>
    <cellStyle name="Calculation 2 2 13" xfId="26617"/>
    <cellStyle name="Calculation 2 2 13 2" xfId="56804"/>
    <cellStyle name="Calculation 2 2 14" xfId="28108"/>
    <cellStyle name="Calculation 2 2 14 2" xfId="58295"/>
    <cellStyle name="Calculation 2 2 15" xfId="31019"/>
    <cellStyle name="Calculation 2 2 2" xfId="581"/>
    <cellStyle name="Calculation 2 2 2 10" xfId="10546"/>
    <cellStyle name="Calculation 2 2 2 10 2" xfId="40740"/>
    <cellStyle name="Calculation 2 2 2 11" xfId="21823"/>
    <cellStyle name="Calculation 2 2 2 11 2" xfId="52010"/>
    <cellStyle name="Calculation 2 2 2 12" xfId="21548"/>
    <cellStyle name="Calculation 2 2 2 12 2" xfId="51735"/>
    <cellStyle name="Calculation 2 2 2 13" xfId="29032"/>
    <cellStyle name="Calculation 2 2 2 13 2" xfId="59219"/>
    <cellStyle name="Calculation 2 2 2 14" xfId="31020"/>
    <cellStyle name="Calculation 2 2 2 2" xfId="1265"/>
    <cellStyle name="Calculation 2 2 2 2 10" xfId="18260"/>
    <cellStyle name="Calculation 2 2 2 2 10 2" xfId="48454"/>
    <cellStyle name="Calculation 2 2 2 2 11" xfId="22478"/>
    <cellStyle name="Calculation 2 2 2 2 11 2" xfId="52665"/>
    <cellStyle name="Calculation 2 2 2 2 12" xfId="27543"/>
    <cellStyle name="Calculation 2 2 2 2 12 2" xfId="57730"/>
    <cellStyle name="Calculation 2 2 2 2 13" xfId="29635"/>
    <cellStyle name="Calculation 2 2 2 2 13 2" xfId="59822"/>
    <cellStyle name="Calculation 2 2 2 2 14" xfId="31233"/>
    <cellStyle name="Calculation 2 2 2 2 2" xfId="1734"/>
    <cellStyle name="Calculation 2 2 2 2 2 10" xfId="21680"/>
    <cellStyle name="Calculation 2 2 2 2 2 10 2" xfId="51867"/>
    <cellStyle name="Calculation 2 2 2 2 2 11" xfId="30584"/>
    <cellStyle name="Calculation 2 2 2 2 2 11 2" xfId="60771"/>
    <cellStyle name="Calculation 2 2 2 2 2 12" xfId="31684"/>
    <cellStyle name="Calculation 2 2 2 2 2 2" xfId="3691"/>
    <cellStyle name="Calculation 2 2 2 2 2 2 10" xfId="27386"/>
    <cellStyle name="Calculation 2 2 2 2 2 2 10 2" xfId="57573"/>
    <cellStyle name="Calculation 2 2 2 2 2 2 11" xfId="33896"/>
    <cellStyle name="Calculation 2 2 2 2 2 2 2" xfId="7055"/>
    <cellStyle name="Calculation 2 2 2 2 2 2 2 2" xfId="37249"/>
    <cellStyle name="Calculation 2 2 2 2 2 2 3" xfId="8600"/>
    <cellStyle name="Calculation 2 2 2 2 2 2 3 2" xfId="38794"/>
    <cellStyle name="Calculation 2 2 2 2 2 2 4" xfId="6354"/>
    <cellStyle name="Calculation 2 2 2 2 2 2 4 2" xfId="36548"/>
    <cellStyle name="Calculation 2 2 2 2 2 2 5" xfId="15137"/>
    <cellStyle name="Calculation 2 2 2 2 2 2 5 2" xfId="45331"/>
    <cellStyle name="Calculation 2 2 2 2 2 2 6" xfId="16926"/>
    <cellStyle name="Calculation 2 2 2 2 2 2 6 2" xfId="47120"/>
    <cellStyle name="Calculation 2 2 2 2 2 2 7" xfId="19793"/>
    <cellStyle name="Calculation 2 2 2 2 2 2 7 2" xfId="49987"/>
    <cellStyle name="Calculation 2 2 2 2 2 2 8" xfId="24200"/>
    <cellStyle name="Calculation 2 2 2 2 2 2 8 2" xfId="54387"/>
    <cellStyle name="Calculation 2 2 2 2 2 2 9" xfId="26947"/>
    <cellStyle name="Calculation 2 2 2 2 2 2 9 2" xfId="57134"/>
    <cellStyle name="Calculation 2 2 2 2 2 3" xfId="4699"/>
    <cellStyle name="Calculation 2 2 2 2 2 3 10" xfId="34898"/>
    <cellStyle name="Calculation 2 2 2 2 2 3 2" xfId="9443"/>
    <cellStyle name="Calculation 2 2 2 2 2 3 2 2" xfId="39637"/>
    <cellStyle name="Calculation 2 2 2 2 2 3 3" xfId="12014"/>
    <cellStyle name="Calculation 2 2 2 2 2 3 3 2" xfId="42208"/>
    <cellStyle name="Calculation 2 2 2 2 2 3 4" xfId="10103"/>
    <cellStyle name="Calculation 2 2 2 2 2 3 4 2" xfId="40297"/>
    <cellStyle name="Calculation 2 2 2 2 2 3 5" xfId="17766"/>
    <cellStyle name="Calculation 2 2 2 2 2 3 5 2" xfId="47960"/>
    <cellStyle name="Calculation 2 2 2 2 2 3 6" xfId="20630"/>
    <cellStyle name="Calculation 2 2 2 2 2 3 6 2" xfId="50824"/>
    <cellStyle name="Calculation 2 2 2 2 2 3 7" xfId="25042"/>
    <cellStyle name="Calculation 2 2 2 2 2 3 7 2" xfId="55229"/>
    <cellStyle name="Calculation 2 2 2 2 2 3 8" xfId="28479"/>
    <cellStyle name="Calculation 2 2 2 2 2 3 8 2" xfId="58666"/>
    <cellStyle name="Calculation 2 2 2 2 2 3 9" xfId="30163"/>
    <cellStyle name="Calculation 2 2 2 2 2 3 9 2" xfId="60350"/>
    <cellStyle name="Calculation 2 2 2 2 2 4" xfId="5807"/>
    <cellStyle name="Calculation 2 2 2 2 2 4 2" xfId="36003"/>
    <cellStyle name="Calculation 2 2 2 2 2 5" xfId="9730"/>
    <cellStyle name="Calculation 2 2 2 2 2 5 2" xfId="39924"/>
    <cellStyle name="Calculation 2 2 2 2 2 6" xfId="13404"/>
    <cellStyle name="Calculation 2 2 2 2 2 6 2" xfId="43598"/>
    <cellStyle name="Calculation 2 2 2 2 2 7" xfId="15830"/>
    <cellStyle name="Calculation 2 2 2 2 2 7 2" xfId="46024"/>
    <cellStyle name="Calculation 2 2 2 2 2 8" xfId="18711"/>
    <cellStyle name="Calculation 2 2 2 2 2 8 2" xfId="48905"/>
    <cellStyle name="Calculation 2 2 2 2 2 9" xfId="22946"/>
    <cellStyle name="Calculation 2 2 2 2 2 9 2" xfId="53133"/>
    <cellStyle name="Calculation 2 2 2 2 3" xfId="1893"/>
    <cellStyle name="Calculation 2 2 2 2 3 10" xfId="26001"/>
    <cellStyle name="Calculation 2 2 2 2 3 10 2" xfId="56188"/>
    <cellStyle name="Calculation 2 2 2 2 3 11" xfId="27631"/>
    <cellStyle name="Calculation 2 2 2 2 3 11 2" xfId="57818"/>
    <cellStyle name="Calculation 2 2 2 2 3 12" xfId="31843"/>
    <cellStyle name="Calculation 2 2 2 2 3 2" xfId="3850"/>
    <cellStyle name="Calculation 2 2 2 2 3 2 10" xfId="29262"/>
    <cellStyle name="Calculation 2 2 2 2 3 2 10 2" xfId="59449"/>
    <cellStyle name="Calculation 2 2 2 2 3 2 11" xfId="34055"/>
    <cellStyle name="Calculation 2 2 2 2 3 2 2" xfId="7214"/>
    <cellStyle name="Calculation 2 2 2 2 3 2 2 2" xfId="37408"/>
    <cellStyle name="Calculation 2 2 2 2 3 2 3" xfId="8759"/>
    <cellStyle name="Calculation 2 2 2 2 3 2 3 2" xfId="38953"/>
    <cellStyle name="Calculation 2 2 2 2 3 2 4" xfId="2789"/>
    <cellStyle name="Calculation 2 2 2 2 3 2 4 2" xfId="32994"/>
    <cellStyle name="Calculation 2 2 2 2 3 2 5" xfId="15000"/>
    <cellStyle name="Calculation 2 2 2 2 3 2 5 2" xfId="45194"/>
    <cellStyle name="Calculation 2 2 2 2 3 2 6" xfId="17085"/>
    <cellStyle name="Calculation 2 2 2 2 3 2 6 2" xfId="47279"/>
    <cellStyle name="Calculation 2 2 2 2 3 2 7" xfId="19952"/>
    <cellStyle name="Calculation 2 2 2 2 3 2 7 2" xfId="50146"/>
    <cellStyle name="Calculation 2 2 2 2 3 2 8" xfId="24359"/>
    <cellStyle name="Calculation 2 2 2 2 3 2 8 2" xfId="54546"/>
    <cellStyle name="Calculation 2 2 2 2 3 2 9" xfId="25734"/>
    <cellStyle name="Calculation 2 2 2 2 3 2 9 2" xfId="55921"/>
    <cellStyle name="Calculation 2 2 2 2 3 3" xfId="4858"/>
    <cellStyle name="Calculation 2 2 2 2 3 3 10" xfId="35057"/>
    <cellStyle name="Calculation 2 2 2 2 3 3 2" xfId="9602"/>
    <cellStyle name="Calculation 2 2 2 2 3 3 2 2" xfId="39796"/>
    <cellStyle name="Calculation 2 2 2 2 3 3 3" xfId="7852"/>
    <cellStyle name="Calculation 2 2 2 2 3 3 3 2" xfId="38046"/>
    <cellStyle name="Calculation 2 2 2 2 3 3 4" xfId="13085"/>
    <cellStyle name="Calculation 2 2 2 2 3 3 4 2" xfId="43279"/>
    <cellStyle name="Calculation 2 2 2 2 3 3 5" xfId="17925"/>
    <cellStyle name="Calculation 2 2 2 2 3 3 5 2" xfId="48119"/>
    <cellStyle name="Calculation 2 2 2 2 3 3 6" xfId="20789"/>
    <cellStyle name="Calculation 2 2 2 2 3 3 6 2" xfId="50983"/>
    <cellStyle name="Calculation 2 2 2 2 3 3 7" xfId="25201"/>
    <cellStyle name="Calculation 2 2 2 2 3 3 7 2" xfId="55388"/>
    <cellStyle name="Calculation 2 2 2 2 3 3 8" xfId="28638"/>
    <cellStyle name="Calculation 2 2 2 2 3 3 8 2" xfId="58825"/>
    <cellStyle name="Calculation 2 2 2 2 3 3 9" xfId="27339"/>
    <cellStyle name="Calculation 2 2 2 2 3 3 9 2" xfId="57526"/>
    <cellStyle name="Calculation 2 2 2 2 3 4" xfId="5943"/>
    <cellStyle name="Calculation 2 2 2 2 3 4 2" xfId="36139"/>
    <cellStyle name="Calculation 2 2 2 2 3 5" xfId="2764"/>
    <cellStyle name="Calculation 2 2 2 2 3 5 2" xfId="32969"/>
    <cellStyle name="Calculation 2 2 2 2 3 6" xfId="10773"/>
    <cellStyle name="Calculation 2 2 2 2 3 6 2" xfId="40967"/>
    <cellStyle name="Calculation 2 2 2 2 3 7" xfId="15989"/>
    <cellStyle name="Calculation 2 2 2 2 3 7 2" xfId="46183"/>
    <cellStyle name="Calculation 2 2 2 2 3 8" xfId="18870"/>
    <cellStyle name="Calculation 2 2 2 2 3 8 2" xfId="49064"/>
    <cellStyle name="Calculation 2 2 2 2 3 9" xfId="23105"/>
    <cellStyle name="Calculation 2 2 2 2 3 9 2" xfId="53292"/>
    <cellStyle name="Calculation 2 2 2 2 4" xfId="3225"/>
    <cellStyle name="Calculation 2 2 2 2 4 10" xfId="29829"/>
    <cellStyle name="Calculation 2 2 2 2 4 10 2" xfId="60016"/>
    <cellStyle name="Calculation 2 2 2 2 4 11" xfId="33430"/>
    <cellStyle name="Calculation 2 2 2 2 4 2" xfId="6600"/>
    <cellStyle name="Calculation 2 2 2 2 4 2 2" xfId="36794"/>
    <cellStyle name="Calculation 2 2 2 2 4 3" xfId="2206"/>
    <cellStyle name="Calculation 2 2 2 2 4 3 2" xfId="32416"/>
    <cellStyle name="Calculation 2 2 2 2 4 4" xfId="12619"/>
    <cellStyle name="Calculation 2 2 2 2 4 4 2" xfId="42813"/>
    <cellStyle name="Calculation 2 2 2 2 4 5" xfId="13115"/>
    <cellStyle name="Calculation 2 2 2 2 4 5 2" xfId="43309"/>
    <cellStyle name="Calculation 2 2 2 2 4 6" xfId="16475"/>
    <cellStyle name="Calculation 2 2 2 2 4 6 2" xfId="46669"/>
    <cellStyle name="Calculation 2 2 2 2 4 7" xfId="19342"/>
    <cellStyle name="Calculation 2 2 2 2 4 7 2" xfId="49536"/>
    <cellStyle name="Calculation 2 2 2 2 4 8" xfId="23745"/>
    <cellStyle name="Calculation 2 2 2 2 4 8 2" xfId="53932"/>
    <cellStyle name="Calculation 2 2 2 2 4 9" xfId="22016"/>
    <cellStyle name="Calculation 2 2 2 2 4 9 2" xfId="52203"/>
    <cellStyle name="Calculation 2 2 2 2 5" xfId="4233"/>
    <cellStyle name="Calculation 2 2 2 2 5 10" xfId="29446"/>
    <cellStyle name="Calculation 2 2 2 2 5 10 2" xfId="59633"/>
    <cellStyle name="Calculation 2 2 2 2 5 11" xfId="34432"/>
    <cellStyle name="Calculation 2 2 2 2 5 2" xfId="7447"/>
    <cellStyle name="Calculation 2 2 2 2 5 2 2" xfId="37641"/>
    <cellStyle name="Calculation 2 2 2 2 5 3" xfId="8992"/>
    <cellStyle name="Calculation 2 2 2 2 5 3 2" xfId="39186"/>
    <cellStyle name="Calculation 2 2 2 2 5 4" xfId="12607"/>
    <cellStyle name="Calculation 2 2 2 2 5 4 2" xfId="42801"/>
    <cellStyle name="Calculation 2 2 2 2 5 5" xfId="14647"/>
    <cellStyle name="Calculation 2 2 2 2 5 5 2" xfId="44841"/>
    <cellStyle name="Calculation 2 2 2 2 5 6" xfId="17315"/>
    <cellStyle name="Calculation 2 2 2 2 5 6 2" xfId="47509"/>
    <cellStyle name="Calculation 2 2 2 2 5 7" xfId="20179"/>
    <cellStyle name="Calculation 2 2 2 2 5 7 2" xfId="50373"/>
    <cellStyle name="Calculation 2 2 2 2 5 8" xfId="24591"/>
    <cellStyle name="Calculation 2 2 2 2 5 8 2" xfId="54778"/>
    <cellStyle name="Calculation 2 2 2 2 5 9" xfId="25402"/>
    <cellStyle name="Calculation 2 2 2 2 5 9 2" xfId="55589"/>
    <cellStyle name="Calculation 2 2 2 2 6" xfId="8101"/>
    <cellStyle name="Calculation 2 2 2 2 6 2" xfId="38295"/>
    <cellStyle name="Calculation 2 2 2 2 7" xfId="11460"/>
    <cellStyle name="Calculation 2 2 2 2 7 2" xfId="41654"/>
    <cellStyle name="Calculation 2 2 2 2 8" xfId="14509"/>
    <cellStyle name="Calculation 2 2 2 2 8 2" xfId="44703"/>
    <cellStyle name="Calculation 2 2 2 2 9" xfId="15375"/>
    <cellStyle name="Calculation 2 2 2 2 9 2" xfId="45569"/>
    <cellStyle name="Calculation 2 2 2 3" xfId="1600"/>
    <cellStyle name="Calculation 2 2 2 3 10" xfId="28184"/>
    <cellStyle name="Calculation 2 2 2 3 10 2" xfId="58371"/>
    <cellStyle name="Calculation 2 2 2 3 11" xfId="26280"/>
    <cellStyle name="Calculation 2 2 2 3 11 2" xfId="56467"/>
    <cellStyle name="Calculation 2 2 2 3 12" xfId="31550"/>
    <cellStyle name="Calculation 2 2 2 3 2" xfId="3557"/>
    <cellStyle name="Calculation 2 2 2 3 2 10" xfId="30190"/>
    <cellStyle name="Calculation 2 2 2 3 2 10 2" xfId="60377"/>
    <cellStyle name="Calculation 2 2 2 3 2 11" xfId="33762"/>
    <cellStyle name="Calculation 2 2 2 3 2 2" xfId="6921"/>
    <cellStyle name="Calculation 2 2 2 3 2 2 2" xfId="37115"/>
    <cellStyle name="Calculation 2 2 2 3 2 3" xfId="8466"/>
    <cellStyle name="Calculation 2 2 2 3 2 3 2" xfId="38660"/>
    <cellStyle name="Calculation 2 2 2 3 2 4" xfId="10210"/>
    <cellStyle name="Calculation 2 2 2 3 2 4 2" xfId="40404"/>
    <cellStyle name="Calculation 2 2 2 3 2 5" xfId="4021"/>
    <cellStyle name="Calculation 2 2 2 3 2 5 2" xfId="34220"/>
    <cellStyle name="Calculation 2 2 2 3 2 6" xfId="16792"/>
    <cellStyle name="Calculation 2 2 2 3 2 6 2" xfId="46986"/>
    <cellStyle name="Calculation 2 2 2 3 2 7" xfId="19659"/>
    <cellStyle name="Calculation 2 2 2 3 2 7 2" xfId="49853"/>
    <cellStyle name="Calculation 2 2 2 3 2 8" xfId="24066"/>
    <cellStyle name="Calculation 2 2 2 3 2 8 2" xfId="54253"/>
    <cellStyle name="Calculation 2 2 2 3 2 9" xfId="27573"/>
    <cellStyle name="Calculation 2 2 2 3 2 9 2" xfId="57760"/>
    <cellStyle name="Calculation 2 2 2 3 3" xfId="4565"/>
    <cellStyle name="Calculation 2 2 2 3 3 10" xfId="34764"/>
    <cellStyle name="Calculation 2 2 2 3 3 2" xfId="9309"/>
    <cellStyle name="Calculation 2 2 2 3 3 2 2" xfId="39503"/>
    <cellStyle name="Calculation 2 2 2 3 3 3" xfId="12674"/>
    <cellStyle name="Calculation 2 2 2 3 3 3 2" xfId="42868"/>
    <cellStyle name="Calculation 2 2 2 3 3 4" xfId="14673"/>
    <cellStyle name="Calculation 2 2 2 3 3 4 2" xfId="44867"/>
    <cellStyle name="Calculation 2 2 2 3 3 5" xfId="17632"/>
    <cellStyle name="Calculation 2 2 2 3 3 5 2" xfId="47826"/>
    <cellStyle name="Calculation 2 2 2 3 3 6" xfId="20496"/>
    <cellStyle name="Calculation 2 2 2 3 3 6 2" xfId="50690"/>
    <cellStyle name="Calculation 2 2 2 3 3 7" xfId="24908"/>
    <cellStyle name="Calculation 2 2 2 3 3 7 2" xfId="55095"/>
    <cellStyle name="Calculation 2 2 2 3 3 8" xfId="23241"/>
    <cellStyle name="Calculation 2 2 2 3 3 8 2" xfId="53428"/>
    <cellStyle name="Calculation 2 2 2 3 3 9" xfId="27319"/>
    <cellStyle name="Calculation 2 2 2 3 3 9 2" xfId="57506"/>
    <cellStyle name="Calculation 2 2 2 3 4" xfId="2226"/>
    <cellStyle name="Calculation 2 2 2 3 4 2" xfId="32435"/>
    <cellStyle name="Calculation 2 2 2 3 5" xfId="12121"/>
    <cellStyle name="Calculation 2 2 2 3 5 2" xfId="42315"/>
    <cellStyle name="Calculation 2 2 2 3 6" xfId="14311"/>
    <cellStyle name="Calculation 2 2 2 3 6 2" xfId="44505"/>
    <cellStyle name="Calculation 2 2 2 3 7" xfId="15696"/>
    <cellStyle name="Calculation 2 2 2 3 7 2" xfId="45890"/>
    <cellStyle name="Calculation 2 2 2 3 8" xfId="18577"/>
    <cellStyle name="Calculation 2 2 2 3 8 2" xfId="48771"/>
    <cellStyle name="Calculation 2 2 2 3 9" xfId="22812"/>
    <cellStyle name="Calculation 2 2 2 3 9 2" xfId="52999"/>
    <cellStyle name="Calculation 2 2 2 4" xfId="2587"/>
    <cellStyle name="Calculation 2 2 2 4 10" xfId="28865"/>
    <cellStyle name="Calculation 2 2 2 4 10 2" xfId="59052"/>
    <cellStyle name="Calculation 2 2 2 4 11" xfId="32792"/>
    <cellStyle name="Calculation 2 2 2 4 2" xfId="6232"/>
    <cellStyle name="Calculation 2 2 2 4 2 2" xfId="36426"/>
    <cellStyle name="Calculation 2 2 2 4 3" xfId="5289"/>
    <cellStyle name="Calculation 2 2 2 4 3 2" xfId="35488"/>
    <cellStyle name="Calculation 2 2 2 4 4" xfId="10470"/>
    <cellStyle name="Calculation 2 2 2 4 4 2" xfId="40664"/>
    <cellStyle name="Calculation 2 2 2 4 5" xfId="11260"/>
    <cellStyle name="Calculation 2 2 2 4 5 2" xfId="41454"/>
    <cellStyle name="Calculation 2 2 2 4 6" xfId="16222"/>
    <cellStyle name="Calculation 2 2 2 4 6 2" xfId="46416"/>
    <cellStyle name="Calculation 2 2 2 4 7" xfId="19091"/>
    <cellStyle name="Calculation 2 2 2 4 7 2" xfId="49285"/>
    <cellStyle name="Calculation 2 2 2 4 8" xfId="23374"/>
    <cellStyle name="Calculation 2 2 2 4 8 2" xfId="53561"/>
    <cellStyle name="Calculation 2 2 2 4 9" xfId="26309"/>
    <cellStyle name="Calculation 2 2 2 4 9 2" xfId="56496"/>
    <cellStyle name="Calculation 2 2 2 5" xfId="3168"/>
    <cellStyle name="Calculation 2 2 2 5 10" xfId="26931"/>
    <cellStyle name="Calculation 2 2 2 5 10 2" xfId="57118"/>
    <cellStyle name="Calculation 2 2 2 5 11" xfId="33373"/>
    <cellStyle name="Calculation 2 2 2 5 2" xfId="6544"/>
    <cellStyle name="Calculation 2 2 2 5 2 2" xfId="36738"/>
    <cellStyle name="Calculation 2 2 2 5 3" xfId="5194"/>
    <cellStyle name="Calculation 2 2 2 5 3 2" xfId="35393"/>
    <cellStyle name="Calculation 2 2 2 5 4" xfId="10886"/>
    <cellStyle name="Calculation 2 2 2 5 4 2" xfId="41080"/>
    <cellStyle name="Calculation 2 2 2 5 5" xfId="12766"/>
    <cellStyle name="Calculation 2 2 2 5 5 2" xfId="42960"/>
    <cellStyle name="Calculation 2 2 2 5 6" xfId="16419"/>
    <cellStyle name="Calculation 2 2 2 5 6 2" xfId="46613"/>
    <cellStyle name="Calculation 2 2 2 5 7" xfId="19286"/>
    <cellStyle name="Calculation 2 2 2 5 7 2" xfId="49480"/>
    <cellStyle name="Calculation 2 2 2 5 8" xfId="23689"/>
    <cellStyle name="Calculation 2 2 2 5 8 2" xfId="53876"/>
    <cellStyle name="Calculation 2 2 2 5 9" xfId="27828"/>
    <cellStyle name="Calculation 2 2 2 5 9 2" xfId="58015"/>
    <cellStyle name="Calculation 2 2 2 6" xfId="4995"/>
    <cellStyle name="Calculation 2 2 2 6 2" xfId="35194"/>
    <cellStyle name="Calculation 2 2 2 7" xfId="7968"/>
    <cellStyle name="Calculation 2 2 2 7 2" xfId="38162"/>
    <cellStyle name="Calculation 2 2 2 8" xfId="14486"/>
    <cellStyle name="Calculation 2 2 2 8 2" xfId="44680"/>
    <cellStyle name="Calculation 2 2 2 9" xfId="14590"/>
    <cellStyle name="Calculation 2 2 2 9 2" xfId="44784"/>
    <cellStyle name="Calculation 2 2 3" xfId="1264"/>
    <cellStyle name="Calculation 2 2 3 10" xfId="18259"/>
    <cellStyle name="Calculation 2 2 3 10 2" xfId="48453"/>
    <cellStyle name="Calculation 2 2 3 11" xfId="22477"/>
    <cellStyle name="Calculation 2 2 3 11 2" xfId="52664"/>
    <cellStyle name="Calculation 2 2 3 12" xfId="26720"/>
    <cellStyle name="Calculation 2 2 3 12 2" xfId="56907"/>
    <cellStyle name="Calculation 2 2 3 13" xfId="30641"/>
    <cellStyle name="Calculation 2 2 3 13 2" xfId="60828"/>
    <cellStyle name="Calculation 2 2 3 14" xfId="31232"/>
    <cellStyle name="Calculation 2 2 3 2" xfId="1733"/>
    <cellStyle name="Calculation 2 2 3 2 10" xfId="26266"/>
    <cellStyle name="Calculation 2 2 3 2 10 2" xfId="56453"/>
    <cellStyle name="Calculation 2 2 3 2 11" xfId="29591"/>
    <cellStyle name="Calculation 2 2 3 2 11 2" xfId="59778"/>
    <cellStyle name="Calculation 2 2 3 2 12" xfId="31683"/>
    <cellStyle name="Calculation 2 2 3 2 2" xfId="3690"/>
    <cellStyle name="Calculation 2 2 3 2 2 10" xfId="30044"/>
    <cellStyle name="Calculation 2 2 3 2 2 10 2" xfId="60231"/>
    <cellStyle name="Calculation 2 2 3 2 2 11" xfId="33895"/>
    <cellStyle name="Calculation 2 2 3 2 2 2" xfId="7054"/>
    <cellStyle name="Calculation 2 2 3 2 2 2 2" xfId="37248"/>
    <cellStyle name="Calculation 2 2 3 2 2 3" xfId="8599"/>
    <cellStyle name="Calculation 2 2 3 2 2 3 2" xfId="38793"/>
    <cellStyle name="Calculation 2 2 3 2 2 4" xfId="10613"/>
    <cellStyle name="Calculation 2 2 3 2 2 4 2" xfId="40807"/>
    <cellStyle name="Calculation 2 2 3 2 2 5" xfId="14691"/>
    <cellStyle name="Calculation 2 2 3 2 2 5 2" xfId="44885"/>
    <cellStyle name="Calculation 2 2 3 2 2 6" xfId="16925"/>
    <cellStyle name="Calculation 2 2 3 2 2 6 2" xfId="47119"/>
    <cellStyle name="Calculation 2 2 3 2 2 7" xfId="19792"/>
    <cellStyle name="Calculation 2 2 3 2 2 7 2" xfId="49986"/>
    <cellStyle name="Calculation 2 2 3 2 2 8" xfId="24199"/>
    <cellStyle name="Calculation 2 2 3 2 2 8 2" xfId="54386"/>
    <cellStyle name="Calculation 2 2 3 2 2 9" xfId="26278"/>
    <cellStyle name="Calculation 2 2 3 2 2 9 2" xfId="56465"/>
    <cellStyle name="Calculation 2 2 3 2 3" xfId="4698"/>
    <cellStyle name="Calculation 2 2 3 2 3 10" xfId="34897"/>
    <cellStyle name="Calculation 2 2 3 2 3 2" xfId="9442"/>
    <cellStyle name="Calculation 2 2 3 2 3 2 2" xfId="39636"/>
    <cellStyle name="Calculation 2 2 3 2 3 3" xfId="11788"/>
    <cellStyle name="Calculation 2 2 3 2 3 3 2" xfId="41982"/>
    <cellStyle name="Calculation 2 2 3 2 3 4" xfId="13943"/>
    <cellStyle name="Calculation 2 2 3 2 3 4 2" xfId="44137"/>
    <cellStyle name="Calculation 2 2 3 2 3 5" xfId="17765"/>
    <cellStyle name="Calculation 2 2 3 2 3 5 2" xfId="47959"/>
    <cellStyle name="Calculation 2 2 3 2 3 6" xfId="20629"/>
    <cellStyle name="Calculation 2 2 3 2 3 6 2" xfId="50823"/>
    <cellStyle name="Calculation 2 2 3 2 3 7" xfId="25041"/>
    <cellStyle name="Calculation 2 2 3 2 3 7 2" xfId="55228"/>
    <cellStyle name="Calculation 2 2 3 2 3 8" xfId="28478"/>
    <cellStyle name="Calculation 2 2 3 2 3 8 2" xfId="58665"/>
    <cellStyle name="Calculation 2 2 3 2 3 9" xfId="28229"/>
    <cellStyle name="Calculation 2 2 3 2 3 9 2" xfId="58416"/>
    <cellStyle name="Calculation 2 2 3 2 4" xfId="7896"/>
    <cellStyle name="Calculation 2 2 3 2 4 2" xfId="38090"/>
    <cellStyle name="Calculation 2 2 3 2 5" xfId="11280"/>
    <cellStyle name="Calculation 2 2 3 2 5 2" xfId="41474"/>
    <cellStyle name="Calculation 2 2 3 2 6" xfId="10782"/>
    <cellStyle name="Calculation 2 2 3 2 6 2" xfId="40976"/>
    <cellStyle name="Calculation 2 2 3 2 7" xfId="15829"/>
    <cellStyle name="Calculation 2 2 3 2 7 2" xfId="46023"/>
    <cellStyle name="Calculation 2 2 3 2 8" xfId="18710"/>
    <cellStyle name="Calculation 2 2 3 2 8 2" xfId="48904"/>
    <cellStyle name="Calculation 2 2 3 2 9" xfId="22945"/>
    <cellStyle name="Calculation 2 2 3 2 9 2" xfId="53132"/>
    <cellStyle name="Calculation 2 2 3 3" xfId="1892"/>
    <cellStyle name="Calculation 2 2 3 3 10" xfId="22021"/>
    <cellStyle name="Calculation 2 2 3 3 10 2" xfId="52208"/>
    <cellStyle name="Calculation 2 2 3 3 11" xfId="30879"/>
    <cellStyle name="Calculation 2 2 3 3 11 2" xfId="61066"/>
    <cellStyle name="Calculation 2 2 3 3 12" xfId="31842"/>
    <cellStyle name="Calculation 2 2 3 3 2" xfId="3849"/>
    <cellStyle name="Calculation 2 2 3 3 2 10" xfId="30864"/>
    <cellStyle name="Calculation 2 2 3 3 2 10 2" xfId="61051"/>
    <cellStyle name="Calculation 2 2 3 3 2 11" xfId="34054"/>
    <cellStyle name="Calculation 2 2 3 3 2 2" xfId="7213"/>
    <cellStyle name="Calculation 2 2 3 3 2 2 2" xfId="37407"/>
    <cellStyle name="Calculation 2 2 3 3 2 3" xfId="8758"/>
    <cellStyle name="Calculation 2 2 3 3 2 3 2" xfId="38952"/>
    <cellStyle name="Calculation 2 2 3 3 2 4" xfId="5004"/>
    <cellStyle name="Calculation 2 2 3 3 2 4 2" xfId="35203"/>
    <cellStyle name="Calculation 2 2 3 3 2 5" xfId="12981"/>
    <cellStyle name="Calculation 2 2 3 3 2 5 2" xfId="43175"/>
    <cellStyle name="Calculation 2 2 3 3 2 6" xfId="17084"/>
    <cellStyle name="Calculation 2 2 3 3 2 6 2" xfId="47278"/>
    <cellStyle name="Calculation 2 2 3 3 2 7" xfId="19951"/>
    <cellStyle name="Calculation 2 2 3 3 2 7 2" xfId="50145"/>
    <cellStyle name="Calculation 2 2 3 3 2 8" xfId="24358"/>
    <cellStyle name="Calculation 2 2 3 3 2 8 2" xfId="54545"/>
    <cellStyle name="Calculation 2 2 3 3 2 9" xfId="25768"/>
    <cellStyle name="Calculation 2 2 3 3 2 9 2" xfId="55955"/>
    <cellStyle name="Calculation 2 2 3 3 3" xfId="4857"/>
    <cellStyle name="Calculation 2 2 3 3 3 10" xfId="35056"/>
    <cellStyle name="Calculation 2 2 3 3 3 2" xfId="9601"/>
    <cellStyle name="Calculation 2 2 3 3 3 2 2" xfId="39795"/>
    <cellStyle name="Calculation 2 2 3 3 3 3" xfId="7560"/>
    <cellStyle name="Calculation 2 2 3 3 3 3 2" xfId="37754"/>
    <cellStyle name="Calculation 2 2 3 3 3 4" xfId="13772"/>
    <cellStyle name="Calculation 2 2 3 3 3 4 2" xfId="43966"/>
    <cellStyle name="Calculation 2 2 3 3 3 5" xfId="17924"/>
    <cellStyle name="Calculation 2 2 3 3 3 5 2" xfId="48118"/>
    <cellStyle name="Calculation 2 2 3 3 3 6" xfId="20788"/>
    <cellStyle name="Calculation 2 2 3 3 3 6 2" xfId="50982"/>
    <cellStyle name="Calculation 2 2 3 3 3 7" xfId="25200"/>
    <cellStyle name="Calculation 2 2 3 3 3 7 2" xfId="55387"/>
    <cellStyle name="Calculation 2 2 3 3 3 8" xfId="28637"/>
    <cellStyle name="Calculation 2 2 3 3 3 8 2" xfId="58824"/>
    <cellStyle name="Calculation 2 2 3 3 3 9" xfId="28879"/>
    <cellStyle name="Calculation 2 2 3 3 3 9 2" xfId="59066"/>
    <cellStyle name="Calculation 2 2 3 3 4" xfId="8033"/>
    <cellStyle name="Calculation 2 2 3 3 4 2" xfId="38227"/>
    <cellStyle name="Calculation 2 2 3 3 5" xfId="11899"/>
    <cellStyle name="Calculation 2 2 3 3 5 2" xfId="42093"/>
    <cellStyle name="Calculation 2 2 3 3 6" xfId="13468"/>
    <cellStyle name="Calculation 2 2 3 3 6 2" xfId="43662"/>
    <cellStyle name="Calculation 2 2 3 3 7" xfId="15988"/>
    <cellStyle name="Calculation 2 2 3 3 7 2" xfId="46182"/>
    <cellStyle name="Calculation 2 2 3 3 8" xfId="18869"/>
    <cellStyle name="Calculation 2 2 3 3 8 2" xfId="49063"/>
    <cellStyle name="Calculation 2 2 3 3 9" xfId="23104"/>
    <cellStyle name="Calculation 2 2 3 3 9 2" xfId="53291"/>
    <cellStyle name="Calculation 2 2 3 4" xfId="3224"/>
    <cellStyle name="Calculation 2 2 3 4 10" xfId="28970"/>
    <cellStyle name="Calculation 2 2 3 4 10 2" xfId="59157"/>
    <cellStyle name="Calculation 2 2 3 4 11" xfId="33429"/>
    <cellStyle name="Calculation 2 2 3 4 2" xfId="6599"/>
    <cellStyle name="Calculation 2 2 3 4 2 2" xfId="36793"/>
    <cellStyle name="Calculation 2 2 3 4 3" xfId="2984"/>
    <cellStyle name="Calculation 2 2 3 4 3 2" xfId="33189"/>
    <cellStyle name="Calculation 2 2 3 4 4" xfId="11304"/>
    <cellStyle name="Calculation 2 2 3 4 4 2" xfId="41498"/>
    <cellStyle name="Calculation 2 2 3 4 5" xfId="14866"/>
    <cellStyle name="Calculation 2 2 3 4 5 2" xfId="45060"/>
    <cellStyle name="Calculation 2 2 3 4 6" xfId="16474"/>
    <cellStyle name="Calculation 2 2 3 4 6 2" xfId="46668"/>
    <cellStyle name="Calculation 2 2 3 4 7" xfId="19341"/>
    <cellStyle name="Calculation 2 2 3 4 7 2" xfId="49535"/>
    <cellStyle name="Calculation 2 2 3 4 8" xfId="23744"/>
    <cellStyle name="Calculation 2 2 3 4 8 2" xfId="53931"/>
    <cellStyle name="Calculation 2 2 3 4 9" xfId="27397"/>
    <cellStyle name="Calculation 2 2 3 4 9 2" xfId="57584"/>
    <cellStyle name="Calculation 2 2 3 5" xfId="4232"/>
    <cellStyle name="Calculation 2 2 3 5 10" xfId="29031"/>
    <cellStyle name="Calculation 2 2 3 5 10 2" xfId="59218"/>
    <cellStyle name="Calculation 2 2 3 5 11" xfId="34431"/>
    <cellStyle name="Calculation 2 2 3 5 2" xfId="7446"/>
    <cellStyle name="Calculation 2 2 3 5 2 2" xfId="37640"/>
    <cellStyle name="Calculation 2 2 3 5 3" xfId="8991"/>
    <cellStyle name="Calculation 2 2 3 5 3 2" xfId="39185"/>
    <cellStyle name="Calculation 2 2 3 5 4" xfId="11680"/>
    <cellStyle name="Calculation 2 2 3 5 4 2" xfId="41874"/>
    <cellStyle name="Calculation 2 2 3 5 5" xfId="14127"/>
    <cellStyle name="Calculation 2 2 3 5 5 2" xfId="44321"/>
    <cellStyle name="Calculation 2 2 3 5 6" xfId="17314"/>
    <cellStyle name="Calculation 2 2 3 5 6 2" xfId="47508"/>
    <cellStyle name="Calculation 2 2 3 5 7" xfId="20178"/>
    <cellStyle name="Calculation 2 2 3 5 7 2" xfId="50372"/>
    <cellStyle name="Calculation 2 2 3 5 8" xfId="24590"/>
    <cellStyle name="Calculation 2 2 3 5 8 2" xfId="54777"/>
    <cellStyle name="Calculation 2 2 3 5 9" xfId="25401"/>
    <cellStyle name="Calculation 2 2 3 5 9 2" xfId="55588"/>
    <cellStyle name="Calculation 2 2 3 6" xfId="5635"/>
    <cellStyle name="Calculation 2 2 3 6 2" xfId="35831"/>
    <cellStyle name="Calculation 2 2 3 7" xfId="2758"/>
    <cellStyle name="Calculation 2 2 3 7 2" xfId="32963"/>
    <cellStyle name="Calculation 2 2 3 8" xfId="14379"/>
    <cellStyle name="Calculation 2 2 3 8 2" xfId="44573"/>
    <cellStyle name="Calculation 2 2 3 9" xfId="15374"/>
    <cellStyle name="Calculation 2 2 3 9 2" xfId="45568"/>
    <cellStyle name="Calculation 2 2 4" xfId="1601"/>
    <cellStyle name="Calculation 2 2 4 10" xfId="21891"/>
    <cellStyle name="Calculation 2 2 4 10 2" xfId="52078"/>
    <cellStyle name="Calculation 2 2 4 11" xfId="29088"/>
    <cellStyle name="Calculation 2 2 4 11 2" xfId="59275"/>
    <cellStyle name="Calculation 2 2 4 12" xfId="31551"/>
    <cellStyle name="Calculation 2 2 4 2" xfId="3558"/>
    <cellStyle name="Calculation 2 2 4 2 10" xfId="21562"/>
    <cellStyle name="Calculation 2 2 4 2 10 2" xfId="51749"/>
    <cellStyle name="Calculation 2 2 4 2 11" xfId="33763"/>
    <cellStyle name="Calculation 2 2 4 2 2" xfId="6922"/>
    <cellStyle name="Calculation 2 2 4 2 2 2" xfId="37116"/>
    <cellStyle name="Calculation 2 2 4 2 3" xfId="8467"/>
    <cellStyle name="Calculation 2 2 4 2 3 2" xfId="38661"/>
    <cellStyle name="Calculation 2 2 4 2 4" xfId="5430"/>
    <cellStyle name="Calculation 2 2 4 2 4 2" xfId="35629"/>
    <cellStyle name="Calculation 2 2 4 2 5" xfId="13722"/>
    <cellStyle name="Calculation 2 2 4 2 5 2" xfId="43916"/>
    <cellStyle name="Calculation 2 2 4 2 6" xfId="16793"/>
    <cellStyle name="Calculation 2 2 4 2 6 2" xfId="46987"/>
    <cellStyle name="Calculation 2 2 4 2 7" xfId="19660"/>
    <cellStyle name="Calculation 2 2 4 2 7 2" xfId="49854"/>
    <cellStyle name="Calculation 2 2 4 2 8" xfId="24067"/>
    <cellStyle name="Calculation 2 2 4 2 8 2" xfId="54254"/>
    <cellStyle name="Calculation 2 2 4 2 9" xfId="28067"/>
    <cellStyle name="Calculation 2 2 4 2 9 2" xfId="58254"/>
    <cellStyle name="Calculation 2 2 4 3" xfId="4566"/>
    <cellStyle name="Calculation 2 2 4 3 10" xfId="34765"/>
    <cellStyle name="Calculation 2 2 4 3 2" xfId="9310"/>
    <cellStyle name="Calculation 2 2 4 3 2 2" xfId="39504"/>
    <cellStyle name="Calculation 2 2 4 3 3" xfId="10883"/>
    <cellStyle name="Calculation 2 2 4 3 3 2" xfId="41077"/>
    <cellStyle name="Calculation 2 2 4 3 4" xfId="12146"/>
    <cellStyle name="Calculation 2 2 4 3 4 2" xfId="42340"/>
    <cellStyle name="Calculation 2 2 4 3 5" xfId="17633"/>
    <cellStyle name="Calculation 2 2 4 3 5 2" xfId="47827"/>
    <cellStyle name="Calculation 2 2 4 3 6" xfId="20497"/>
    <cellStyle name="Calculation 2 2 4 3 6 2" xfId="50691"/>
    <cellStyle name="Calculation 2 2 4 3 7" xfId="24909"/>
    <cellStyle name="Calculation 2 2 4 3 7 2" xfId="55096"/>
    <cellStyle name="Calculation 2 2 4 3 8" xfId="25422"/>
    <cellStyle name="Calculation 2 2 4 3 8 2" xfId="55609"/>
    <cellStyle name="Calculation 2 2 4 3 9" xfId="29394"/>
    <cellStyle name="Calculation 2 2 4 3 9 2" xfId="59581"/>
    <cellStyle name="Calculation 2 2 4 4" xfId="4142"/>
    <cellStyle name="Calculation 2 2 4 4 2" xfId="34341"/>
    <cellStyle name="Calculation 2 2 4 5" xfId="10731"/>
    <cellStyle name="Calculation 2 2 4 5 2" xfId="40925"/>
    <cellStyle name="Calculation 2 2 4 6" xfId="13030"/>
    <cellStyle name="Calculation 2 2 4 6 2" xfId="43224"/>
    <cellStyle name="Calculation 2 2 4 7" xfId="15697"/>
    <cellStyle name="Calculation 2 2 4 7 2" xfId="45891"/>
    <cellStyle name="Calculation 2 2 4 8" xfId="18578"/>
    <cellStyle name="Calculation 2 2 4 8 2" xfId="48772"/>
    <cellStyle name="Calculation 2 2 4 9" xfId="22813"/>
    <cellStyle name="Calculation 2 2 4 9 2" xfId="53000"/>
    <cellStyle name="Calculation 2 2 5" xfId="2586"/>
    <cellStyle name="Calculation 2 2 5 10" xfId="21747"/>
    <cellStyle name="Calculation 2 2 5 10 2" xfId="51934"/>
    <cellStyle name="Calculation 2 2 5 11" xfId="32791"/>
    <cellStyle name="Calculation 2 2 5 2" xfId="6231"/>
    <cellStyle name="Calculation 2 2 5 2 2" xfId="36425"/>
    <cellStyle name="Calculation 2 2 5 3" xfId="2522"/>
    <cellStyle name="Calculation 2 2 5 3 2" xfId="32727"/>
    <cellStyle name="Calculation 2 2 5 4" xfId="9724"/>
    <cellStyle name="Calculation 2 2 5 4 2" xfId="39918"/>
    <cellStyle name="Calculation 2 2 5 5" xfId="11768"/>
    <cellStyle name="Calculation 2 2 5 5 2" xfId="41962"/>
    <cellStyle name="Calculation 2 2 5 6" xfId="16221"/>
    <cellStyle name="Calculation 2 2 5 6 2" xfId="46415"/>
    <cellStyle name="Calculation 2 2 5 7" xfId="19090"/>
    <cellStyle name="Calculation 2 2 5 7 2" xfId="49284"/>
    <cellStyle name="Calculation 2 2 5 8" xfId="23373"/>
    <cellStyle name="Calculation 2 2 5 8 2" xfId="53560"/>
    <cellStyle name="Calculation 2 2 5 9" xfId="27280"/>
    <cellStyle name="Calculation 2 2 5 9 2" xfId="57467"/>
    <cellStyle name="Calculation 2 2 6" xfId="3167"/>
    <cellStyle name="Calculation 2 2 6 10" xfId="27508"/>
    <cellStyle name="Calculation 2 2 6 10 2" xfId="57695"/>
    <cellStyle name="Calculation 2 2 6 11" xfId="33372"/>
    <cellStyle name="Calculation 2 2 6 2" xfId="6543"/>
    <cellStyle name="Calculation 2 2 6 2 2" xfId="36737"/>
    <cellStyle name="Calculation 2 2 6 3" xfId="5189"/>
    <cellStyle name="Calculation 2 2 6 3 2" xfId="35388"/>
    <cellStyle name="Calculation 2 2 6 4" xfId="12206"/>
    <cellStyle name="Calculation 2 2 6 4 2" xfId="42400"/>
    <cellStyle name="Calculation 2 2 6 5" xfId="12801"/>
    <cellStyle name="Calculation 2 2 6 5 2" xfId="42995"/>
    <cellStyle name="Calculation 2 2 6 6" xfId="16418"/>
    <cellStyle name="Calculation 2 2 6 6 2" xfId="46612"/>
    <cellStyle name="Calculation 2 2 6 7" xfId="19285"/>
    <cellStyle name="Calculation 2 2 6 7 2" xfId="49479"/>
    <cellStyle name="Calculation 2 2 6 8" xfId="23688"/>
    <cellStyle name="Calculation 2 2 6 8 2" xfId="53875"/>
    <cellStyle name="Calculation 2 2 6 9" xfId="27073"/>
    <cellStyle name="Calculation 2 2 6 9 2" xfId="57260"/>
    <cellStyle name="Calculation 2 2 7" xfId="6419"/>
    <cellStyle name="Calculation 2 2 7 2" xfId="36613"/>
    <cellStyle name="Calculation 2 2 8" xfId="12239"/>
    <cellStyle name="Calculation 2 2 8 2" xfId="42433"/>
    <cellStyle name="Calculation 2 2 9" xfId="14365"/>
    <cellStyle name="Calculation 2 2 9 2" xfId="44559"/>
    <cellStyle name="Calculation 2 3" xfId="582"/>
    <cellStyle name="Calculation 2 3 10" xfId="13409"/>
    <cellStyle name="Calculation 2 3 10 2" xfId="43603"/>
    <cellStyle name="Calculation 2 3 11" xfId="13319"/>
    <cellStyle name="Calculation 2 3 11 2" xfId="43513"/>
    <cellStyle name="Calculation 2 3 12" xfId="21824"/>
    <cellStyle name="Calculation 2 3 12 2" xfId="52011"/>
    <cellStyle name="Calculation 2 3 13" xfId="21547"/>
    <cellStyle name="Calculation 2 3 13 2" xfId="51734"/>
    <cellStyle name="Calculation 2 3 14" xfId="29789"/>
    <cellStyle name="Calculation 2 3 14 2" xfId="59976"/>
    <cellStyle name="Calculation 2 3 15" xfId="31021"/>
    <cellStyle name="Calculation 2 3 2" xfId="583"/>
    <cellStyle name="Calculation 2 3 2 10" xfId="14056"/>
    <cellStyle name="Calculation 2 3 2 10 2" xfId="44250"/>
    <cellStyle name="Calculation 2 3 2 11" xfId="21825"/>
    <cellStyle name="Calculation 2 3 2 11 2" xfId="52012"/>
    <cellStyle name="Calculation 2 3 2 12" xfId="21546"/>
    <cellStyle name="Calculation 2 3 2 12 2" xfId="51733"/>
    <cellStyle name="Calculation 2 3 2 13" xfId="30014"/>
    <cellStyle name="Calculation 2 3 2 13 2" xfId="60201"/>
    <cellStyle name="Calculation 2 3 2 14" xfId="31022"/>
    <cellStyle name="Calculation 2 3 2 2" xfId="1267"/>
    <cellStyle name="Calculation 2 3 2 2 10" xfId="18262"/>
    <cellStyle name="Calculation 2 3 2 2 10 2" xfId="48456"/>
    <cellStyle name="Calculation 2 3 2 2 11" xfId="22480"/>
    <cellStyle name="Calculation 2 3 2 2 11 2" xfId="52667"/>
    <cellStyle name="Calculation 2 3 2 2 12" xfId="26110"/>
    <cellStyle name="Calculation 2 3 2 2 12 2" xfId="56297"/>
    <cellStyle name="Calculation 2 3 2 2 13" xfId="28007"/>
    <cellStyle name="Calculation 2 3 2 2 13 2" xfId="58194"/>
    <cellStyle name="Calculation 2 3 2 2 14" xfId="31235"/>
    <cellStyle name="Calculation 2 3 2 2 2" xfId="1736"/>
    <cellStyle name="Calculation 2 3 2 2 2 10" xfId="21724"/>
    <cellStyle name="Calculation 2 3 2 2 2 10 2" xfId="51911"/>
    <cellStyle name="Calculation 2 3 2 2 2 11" xfId="30164"/>
    <cellStyle name="Calculation 2 3 2 2 2 11 2" xfId="60351"/>
    <cellStyle name="Calculation 2 3 2 2 2 12" xfId="31686"/>
    <cellStyle name="Calculation 2 3 2 2 2 2" xfId="3693"/>
    <cellStyle name="Calculation 2 3 2 2 2 2 10" xfId="29101"/>
    <cellStyle name="Calculation 2 3 2 2 2 2 10 2" xfId="59288"/>
    <cellStyle name="Calculation 2 3 2 2 2 2 11" xfId="33898"/>
    <cellStyle name="Calculation 2 3 2 2 2 2 2" xfId="7057"/>
    <cellStyle name="Calculation 2 3 2 2 2 2 2 2" xfId="37251"/>
    <cellStyle name="Calculation 2 3 2 2 2 2 3" xfId="8602"/>
    <cellStyle name="Calculation 2 3 2 2 2 2 3 2" xfId="38796"/>
    <cellStyle name="Calculation 2 3 2 2 2 2 4" xfId="6328"/>
    <cellStyle name="Calculation 2 3 2 2 2 2 4 2" xfId="36522"/>
    <cellStyle name="Calculation 2 3 2 2 2 2 5" xfId="15069"/>
    <cellStyle name="Calculation 2 3 2 2 2 2 5 2" xfId="45263"/>
    <cellStyle name="Calculation 2 3 2 2 2 2 6" xfId="16928"/>
    <cellStyle name="Calculation 2 3 2 2 2 2 6 2" xfId="47122"/>
    <cellStyle name="Calculation 2 3 2 2 2 2 7" xfId="19795"/>
    <cellStyle name="Calculation 2 3 2 2 2 2 7 2" xfId="49989"/>
    <cellStyle name="Calculation 2 3 2 2 2 2 8" xfId="24202"/>
    <cellStyle name="Calculation 2 3 2 2 2 2 8 2" xfId="54389"/>
    <cellStyle name="Calculation 2 3 2 2 2 2 9" xfId="26400"/>
    <cellStyle name="Calculation 2 3 2 2 2 2 9 2" xfId="56587"/>
    <cellStyle name="Calculation 2 3 2 2 2 3" xfId="4701"/>
    <cellStyle name="Calculation 2 3 2 2 2 3 10" xfId="34900"/>
    <cellStyle name="Calculation 2 3 2 2 2 3 2" xfId="9445"/>
    <cellStyle name="Calculation 2 3 2 2 2 3 2 2" xfId="39639"/>
    <cellStyle name="Calculation 2 3 2 2 2 3 3" xfId="2731"/>
    <cellStyle name="Calculation 2 3 2 2 2 3 3 2" xfId="32936"/>
    <cellStyle name="Calculation 2 3 2 2 2 3 4" xfId="13778"/>
    <cellStyle name="Calculation 2 3 2 2 2 3 4 2" xfId="43972"/>
    <cellStyle name="Calculation 2 3 2 2 2 3 5" xfId="17768"/>
    <cellStyle name="Calculation 2 3 2 2 2 3 5 2" xfId="47962"/>
    <cellStyle name="Calculation 2 3 2 2 2 3 6" xfId="20632"/>
    <cellStyle name="Calculation 2 3 2 2 2 3 6 2" xfId="50826"/>
    <cellStyle name="Calculation 2 3 2 2 2 3 7" xfId="25044"/>
    <cellStyle name="Calculation 2 3 2 2 2 3 7 2" xfId="55231"/>
    <cellStyle name="Calculation 2 3 2 2 2 3 8" xfId="28481"/>
    <cellStyle name="Calculation 2 3 2 2 2 3 8 2" xfId="58668"/>
    <cellStyle name="Calculation 2 3 2 2 2 3 9" xfId="25451"/>
    <cellStyle name="Calculation 2 3 2 2 2 3 9 2" xfId="55638"/>
    <cellStyle name="Calculation 2 3 2 2 2 4" xfId="7764"/>
    <cellStyle name="Calculation 2 3 2 2 2 4 2" xfId="37958"/>
    <cellStyle name="Calculation 2 3 2 2 2 5" xfId="11045"/>
    <cellStyle name="Calculation 2 3 2 2 2 5 2" xfId="41239"/>
    <cellStyle name="Calculation 2 3 2 2 2 6" xfId="11314"/>
    <cellStyle name="Calculation 2 3 2 2 2 6 2" xfId="41508"/>
    <cellStyle name="Calculation 2 3 2 2 2 7" xfId="15832"/>
    <cellStyle name="Calculation 2 3 2 2 2 7 2" xfId="46026"/>
    <cellStyle name="Calculation 2 3 2 2 2 8" xfId="18713"/>
    <cellStyle name="Calculation 2 3 2 2 2 8 2" xfId="48907"/>
    <cellStyle name="Calculation 2 3 2 2 2 9" xfId="22948"/>
    <cellStyle name="Calculation 2 3 2 2 2 9 2" xfId="53135"/>
    <cellStyle name="Calculation 2 3 2 2 3" xfId="1895"/>
    <cellStyle name="Calculation 2 3 2 2 3 10" xfId="28093"/>
    <cellStyle name="Calculation 2 3 2 2 3 10 2" xfId="58280"/>
    <cellStyle name="Calculation 2 3 2 2 3 11" xfId="30773"/>
    <cellStyle name="Calculation 2 3 2 2 3 11 2" xfId="60960"/>
    <cellStyle name="Calculation 2 3 2 2 3 12" xfId="31845"/>
    <cellStyle name="Calculation 2 3 2 2 3 2" xfId="3852"/>
    <cellStyle name="Calculation 2 3 2 2 3 2 10" xfId="30718"/>
    <cellStyle name="Calculation 2 3 2 2 3 2 10 2" xfId="60905"/>
    <cellStyle name="Calculation 2 3 2 2 3 2 11" xfId="34057"/>
    <cellStyle name="Calculation 2 3 2 2 3 2 2" xfId="7216"/>
    <cellStyle name="Calculation 2 3 2 2 3 2 2 2" xfId="37410"/>
    <cellStyle name="Calculation 2 3 2 2 3 2 3" xfId="8761"/>
    <cellStyle name="Calculation 2 3 2 2 3 2 3 2" xfId="38955"/>
    <cellStyle name="Calculation 2 3 2 2 3 2 4" xfId="2729"/>
    <cellStyle name="Calculation 2 3 2 2 3 2 4 2" xfId="32934"/>
    <cellStyle name="Calculation 2 3 2 2 3 2 5" xfId="13304"/>
    <cellStyle name="Calculation 2 3 2 2 3 2 5 2" xfId="43498"/>
    <cellStyle name="Calculation 2 3 2 2 3 2 6" xfId="17087"/>
    <cellStyle name="Calculation 2 3 2 2 3 2 6 2" xfId="47281"/>
    <cellStyle name="Calculation 2 3 2 2 3 2 7" xfId="19954"/>
    <cellStyle name="Calculation 2 3 2 2 3 2 7 2" xfId="50148"/>
    <cellStyle name="Calculation 2 3 2 2 3 2 8" xfId="24361"/>
    <cellStyle name="Calculation 2 3 2 2 3 2 8 2" xfId="54548"/>
    <cellStyle name="Calculation 2 3 2 2 3 2 9" xfId="26971"/>
    <cellStyle name="Calculation 2 3 2 2 3 2 9 2" xfId="57158"/>
    <cellStyle name="Calculation 2 3 2 2 3 3" xfId="4860"/>
    <cellStyle name="Calculation 2 3 2 2 3 3 10" xfId="35059"/>
    <cellStyle name="Calculation 2 3 2 2 3 3 2" xfId="9604"/>
    <cellStyle name="Calculation 2 3 2 2 3 3 2 2" xfId="39798"/>
    <cellStyle name="Calculation 2 3 2 2 3 3 3" xfId="2345"/>
    <cellStyle name="Calculation 2 3 2 2 3 3 3 2" xfId="32552"/>
    <cellStyle name="Calculation 2 3 2 2 3 3 4" xfId="10475"/>
    <cellStyle name="Calculation 2 3 2 2 3 3 4 2" xfId="40669"/>
    <cellStyle name="Calculation 2 3 2 2 3 3 5" xfId="17927"/>
    <cellStyle name="Calculation 2 3 2 2 3 3 5 2" xfId="48121"/>
    <cellStyle name="Calculation 2 3 2 2 3 3 6" xfId="20791"/>
    <cellStyle name="Calculation 2 3 2 2 3 3 6 2" xfId="50985"/>
    <cellStyle name="Calculation 2 3 2 2 3 3 7" xfId="25203"/>
    <cellStyle name="Calculation 2 3 2 2 3 3 7 2" xfId="55390"/>
    <cellStyle name="Calculation 2 3 2 2 3 3 8" xfId="28640"/>
    <cellStyle name="Calculation 2 3 2 2 3 3 8 2" xfId="58827"/>
    <cellStyle name="Calculation 2 3 2 2 3 3 9" xfId="26166"/>
    <cellStyle name="Calculation 2 3 2 2 3 3 9 2" xfId="56353"/>
    <cellStyle name="Calculation 2 3 2 2 3 4" xfId="5788"/>
    <cellStyle name="Calculation 2 3 2 2 3 4 2" xfId="35984"/>
    <cellStyle name="Calculation 2 3 2 2 3 5" xfId="11653"/>
    <cellStyle name="Calculation 2 3 2 2 3 5 2" xfId="41847"/>
    <cellStyle name="Calculation 2 3 2 2 3 6" xfId="14054"/>
    <cellStyle name="Calculation 2 3 2 2 3 6 2" xfId="44248"/>
    <cellStyle name="Calculation 2 3 2 2 3 7" xfId="15991"/>
    <cellStyle name="Calculation 2 3 2 2 3 7 2" xfId="46185"/>
    <cellStyle name="Calculation 2 3 2 2 3 8" xfId="18872"/>
    <cellStyle name="Calculation 2 3 2 2 3 8 2" xfId="49066"/>
    <cellStyle name="Calculation 2 3 2 2 3 9" xfId="23107"/>
    <cellStyle name="Calculation 2 3 2 2 3 9 2" xfId="53294"/>
    <cellStyle name="Calculation 2 3 2 2 4" xfId="3227"/>
    <cellStyle name="Calculation 2 3 2 2 4 10" xfId="30250"/>
    <cellStyle name="Calculation 2 3 2 2 4 10 2" xfId="60437"/>
    <cellStyle name="Calculation 2 3 2 2 4 11" xfId="33432"/>
    <cellStyle name="Calculation 2 3 2 2 4 2" xfId="6602"/>
    <cellStyle name="Calculation 2 3 2 2 4 2 2" xfId="36796"/>
    <cellStyle name="Calculation 2 3 2 2 4 3" xfId="2201"/>
    <cellStyle name="Calculation 2 3 2 2 4 3 2" xfId="32411"/>
    <cellStyle name="Calculation 2 3 2 2 4 4" xfId="11279"/>
    <cellStyle name="Calculation 2 3 2 2 4 4 2" xfId="41473"/>
    <cellStyle name="Calculation 2 3 2 2 4 5" xfId="13809"/>
    <cellStyle name="Calculation 2 3 2 2 4 5 2" xfId="44003"/>
    <cellStyle name="Calculation 2 3 2 2 4 6" xfId="16477"/>
    <cellStyle name="Calculation 2 3 2 2 4 6 2" xfId="46671"/>
    <cellStyle name="Calculation 2 3 2 2 4 7" xfId="19344"/>
    <cellStyle name="Calculation 2 3 2 2 4 7 2" xfId="49538"/>
    <cellStyle name="Calculation 2 3 2 2 4 8" xfId="23747"/>
    <cellStyle name="Calculation 2 3 2 2 4 8 2" xfId="53934"/>
    <cellStyle name="Calculation 2 3 2 2 4 9" xfId="26752"/>
    <cellStyle name="Calculation 2 3 2 2 4 9 2" xfId="56939"/>
    <cellStyle name="Calculation 2 3 2 2 5" xfId="4235"/>
    <cellStyle name="Calculation 2 3 2 2 5 10" xfId="29046"/>
    <cellStyle name="Calculation 2 3 2 2 5 10 2" xfId="59233"/>
    <cellStyle name="Calculation 2 3 2 2 5 11" xfId="34434"/>
    <cellStyle name="Calculation 2 3 2 2 5 2" xfId="7449"/>
    <cellStyle name="Calculation 2 3 2 2 5 2 2" xfId="37643"/>
    <cellStyle name="Calculation 2 3 2 2 5 3" xfId="8994"/>
    <cellStyle name="Calculation 2 3 2 2 5 3 2" xfId="39188"/>
    <cellStyle name="Calculation 2 3 2 2 5 4" xfId="5091"/>
    <cellStyle name="Calculation 2 3 2 2 5 4 2" xfId="35290"/>
    <cellStyle name="Calculation 2 3 2 2 5 5" xfId="9859"/>
    <cellStyle name="Calculation 2 3 2 2 5 5 2" xfId="40053"/>
    <cellStyle name="Calculation 2 3 2 2 5 6" xfId="17317"/>
    <cellStyle name="Calculation 2 3 2 2 5 6 2" xfId="47511"/>
    <cellStyle name="Calculation 2 3 2 2 5 7" xfId="20181"/>
    <cellStyle name="Calculation 2 3 2 2 5 7 2" xfId="50375"/>
    <cellStyle name="Calculation 2 3 2 2 5 8" xfId="24593"/>
    <cellStyle name="Calculation 2 3 2 2 5 8 2" xfId="54780"/>
    <cellStyle name="Calculation 2 3 2 2 5 9" xfId="27759"/>
    <cellStyle name="Calculation 2 3 2 2 5 9 2" xfId="57946"/>
    <cellStyle name="Calculation 2 3 2 2 6" xfId="7945"/>
    <cellStyle name="Calculation 2 3 2 2 6 2" xfId="38139"/>
    <cellStyle name="Calculation 2 3 2 2 7" xfId="12609"/>
    <cellStyle name="Calculation 2 3 2 2 7 2" xfId="42803"/>
    <cellStyle name="Calculation 2 3 2 2 8" xfId="14195"/>
    <cellStyle name="Calculation 2 3 2 2 8 2" xfId="44389"/>
    <cellStyle name="Calculation 2 3 2 2 9" xfId="15377"/>
    <cellStyle name="Calculation 2 3 2 2 9 2" xfId="45571"/>
    <cellStyle name="Calculation 2 3 2 3" xfId="1599"/>
    <cellStyle name="Calculation 2 3 2 3 10" xfId="27891"/>
    <cellStyle name="Calculation 2 3 2 3 10 2" xfId="58078"/>
    <cellStyle name="Calculation 2 3 2 3 11" xfId="26591"/>
    <cellStyle name="Calculation 2 3 2 3 11 2" xfId="56778"/>
    <cellStyle name="Calculation 2 3 2 3 12" xfId="31549"/>
    <cellStyle name="Calculation 2 3 2 3 2" xfId="3556"/>
    <cellStyle name="Calculation 2 3 2 3 2 10" xfId="30504"/>
    <cellStyle name="Calculation 2 3 2 3 2 10 2" xfId="60691"/>
    <cellStyle name="Calculation 2 3 2 3 2 11" xfId="33761"/>
    <cellStyle name="Calculation 2 3 2 3 2 2" xfId="6920"/>
    <cellStyle name="Calculation 2 3 2 3 2 2 2" xfId="37114"/>
    <cellStyle name="Calculation 2 3 2 3 2 3" xfId="8465"/>
    <cellStyle name="Calculation 2 3 2 3 2 3 2" xfId="38659"/>
    <cellStyle name="Calculation 2 3 2 3 2 4" xfId="11567"/>
    <cellStyle name="Calculation 2 3 2 3 2 4 2" xfId="41761"/>
    <cellStyle name="Calculation 2 3 2 3 2 5" xfId="15083"/>
    <cellStyle name="Calculation 2 3 2 3 2 5 2" xfId="45277"/>
    <cellStyle name="Calculation 2 3 2 3 2 6" xfId="16791"/>
    <cellStyle name="Calculation 2 3 2 3 2 6 2" xfId="46985"/>
    <cellStyle name="Calculation 2 3 2 3 2 7" xfId="19658"/>
    <cellStyle name="Calculation 2 3 2 3 2 7 2" xfId="49852"/>
    <cellStyle name="Calculation 2 3 2 3 2 8" xfId="24065"/>
    <cellStyle name="Calculation 2 3 2 3 2 8 2" xfId="54252"/>
    <cellStyle name="Calculation 2 3 2 3 2 9" xfId="27722"/>
    <cellStyle name="Calculation 2 3 2 3 2 9 2" xfId="57909"/>
    <cellStyle name="Calculation 2 3 2 3 3" xfId="4564"/>
    <cellStyle name="Calculation 2 3 2 3 3 10" xfId="34763"/>
    <cellStyle name="Calculation 2 3 2 3 3 2" xfId="9308"/>
    <cellStyle name="Calculation 2 3 2 3 3 2 2" xfId="39502"/>
    <cellStyle name="Calculation 2 3 2 3 3 3" xfId="12293"/>
    <cellStyle name="Calculation 2 3 2 3 3 3 2" xfId="42487"/>
    <cellStyle name="Calculation 2 3 2 3 3 4" xfId="11264"/>
    <cellStyle name="Calculation 2 3 2 3 3 4 2" xfId="41458"/>
    <cellStyle name="Calculation 2 3 2 3 3 5" xfId="17631"/>
    <cellStyle name="Calculation 2 3 2 3 3 5 2" xfId="47825"/>
    <cellStyle name="Calculation 2 3 2 3 3 6" xfId="20495"/>
    <cellStyle name="Calculation 2 3 2 3 3 6 2" xfId="50689"/>
    <cellStyle name="Calculation 2 3 2 3 3 7" xfId="24907"/>
    <cellStyle name="Calculation 2 3 2 3 3 7 2" xfId="55094"/>
    <cellStyle name="Calculation 2 3 2 3 3 8" xfId="21440"/>
    <cellStyle name="Calculation 2 3 2 3 3 8 2" xfId="51627"/>
    <cellStyle name="Calculation 2 3 2 3 3 9" xfId="26121"/>
    <cellStyle name="Calculation 2 3 2 3 3 9 2" xfId="56308"/>
    <cellStyle name="Calculation 2 3 2 3 4" xfId="5467"/>
    <cellStyle name="Calculation 2 3 2 3 4 2" xfId="35663"/>
    <cellStyle name="Calculation 2 3 2 3 5" xfId="8002"/>
    <cellStyle name="Calculation 2 3 2 3 5 2" xfId="38196"/>
    <cellStyle name="Calculation 2 3 2 3 6" xfId="14007"/>
    <cellStyle name="Calculation 2 3 2 3 6 2" xfId="44201"/>
    <cellStyle name="Calculation 2 3 2 3 7" xfId="15695"/>
    <cellStyle name="Calculation 2 3 2 3 7 2" xfId="45889"/>
    <cellStyle name="Calculation 2 3 2 3 8" xfId="18576"/>
    <cellStyle name="Calculation 2 3 2 3 8 2" xfId="48770"/>
    <cellStyle name="Calculation 2 3 2 3 9" xfId="22811"/>
    <cellStyle name="Calculation 2 3 2 3 9 2" xfId="52998"/>
    <cellStyle name="Calculation 2 3 2 4" xfId="2589"/>
    <cellStyle name="Calculation 2 3 2 4 10" xfId="30026"/>
    <cellStyle name="Calculation 2 3 2 4 10 2" xfId="60213"/>
    <cellStyle name="Calculation 2 3 2 4 11" xfId="32794"/>
    <cellStyle name="Calculation 2 3 2 4 2" xfId="6234"/>
    <cellStyle name="Calculation 2 3 2 4 2 2" xfId="36428"/>
    <cellStyle name="Calculation 2 3 2 4 3" xfId="2521"/>
    <cellStyle name="Calculation 2 3 2 4 3 2" xfId="32726"/>
    <cellStyle name="Calculation 2 3 2 4 4" xfId="12050"/>
    <cellStyle name="Calculation 2 3 2 4 4 2" xfId="42244"/>
    <cellStyle name="Calculation 2 3 2 4 5" xfId="13322"/>
    <cellStyle name="Calculation 2 3 2 4 5 2" xfId="43516"/>
    <cellStyle name="Calculation 2 3 2 4 6" xfId="16224"/>
    <cellStyle name="Calculation 2 3 2 4 6 2" xfId="46418"/>
    <cellStyle name="Calculation 2 3 2 4 7" xfId="19093"/>
    <cellStyle name="Calculation 2 3 2 4 7 2" xfId="49287"/>
    <cellStyle name="Calculation 2 3 2 4 8" xfId="23376"/>
    <cellStyle name="Calculation 2 3 2 4 8 2" xfId="53563"/>
    <cellStyle name="Calculation 2 3 2 4 9" xfId="25951"/>
    <cellStyle name="Calculation 2 3 2 4 9 2" xfId="56138"/>
    <cellStyle name="Calculation 2 3 2 5" xfId="2475"/>
    <cellStyle name="Calculation 2 3 2 5 10" xfId="26880"/>
    <cellStyle name="Calculation 2 3 2 5 10 2" xfId="57067"/>
    <cellStyle name="Calculation 2 3 2 5 11" xfId="32680"/>
    <cellStyle name="Calculation 2 3 2 5 2" xfId="6158"/>
    <cellStyle name="Calculation 2 3 2 5 2 2" xfId="36352"/>
    <cellStyle name="Calculation 2 3 2 5 3" xfId="4178"/>
    <cellStyle name="Calculation 2 3 2 5 3 2" xfId="34377"/>
    <cellStyle name="Calculation 2 3 2 5 4" xfId="12597"/>
    <cellStyle name="Calculation 2 3 2 5 4 2" xfId="42791"/>
    <cellStyle name="Calculation 2 3 2 5 5" xfId="12233"/>
    <cellStyle name="Calculation 2 3 2 5 5 2" xfId="42427"/>
    <cellStyle name="Calculation 2 3 2 5 6" xfId="16148"/>
    <cellStyle name="Calculation 2 3 2 5 6 2" xfId="46342"/>
    <cellStyle name="Calculation 2 3 2 5 7" xfId="19017"/>
    <cellStyle name="Calculation 2 3 2 5 7 2" xfId="49211"/>
    <cellStyle name="Calculation 2 3 2 5 8" xfId="23300"/>
    <cellStyle name="Calculation 2 3 2 5 8 2" xfId="53487"/>
    <cellStyle name="Calculation 2 3 2 5 9" xfId="26721"/>
    <cellStyle name="Calculation 2 3 2 5 9 2" xfId="56908"/>
    <cellStyle name="Calculation 2 3 2 6" xfId="6418"/>
    <cellStyle name="Calculation 2 3 2 6 2" xfId="36612"/>
    <cellStyle name="Calculation 2 3 2 7" xfId="10895"/>
    <cellStyle name="Calculation 2 3 2 7 2" xfId="41089"/>
    <cellStyle name="Calculation 2 3 2 8" xfId="15050"/>
    <cellStyle name="Calculation 2 3 2 8 2" xfId="45244"/>
    <cellStyle name="Calculation 2 3 2 9" xfId="10195"/>
    <cellStyle name="Calculation 2 3 2 9 2" xfId="40389"/>
    <cellStyle name="Calculation 2 3 3" xfId="1266"/>
    <cellStyle name="Calculation 2 3 3 10" xfId="18261"/>
    <cellStyle name="Calculation 2 3 3 10 2" xfId="48455"/>
    <cellStyle name="Calculation 2 3 3 11" xfId="22479"/>
    <cellStyle name="Calculation 2 3 3 11 2" xfId="52666"/>
    <cellStyle name="Calculation 2 3 3 12" xfId="28046"/>
    <cellStyle name="Calculation 2 3 3 12 2" xfId="58233"/>
    <cellStyle name="Calculation 2 3 3 13" xfId="26208"/>
    <cellStyle name="Calculation 2 3 3 13 2" xfId="56395"/>
    <cellStyle name="Calculation 2 3 3 14" xfId="31234"/>
    <cellStyle name="Calculation 2 3 3 2" xfId="1735"/>
    <cellStyle name="Calculation 2 3 3 2 10" xfId="28317"/>
    <cellStyle name="Calculation 2 3 3 2 10 2" xfId="58504"/>
    <cellStyle name="Calculation 2 3 3 2 11" xfId="30415"/>
    <cellStyle name="Calculation 2 3 3 2 11 2" xfId="60602"/>
    <cellStyle name="Calculation 2 3 3 2 12" xfId="31685"/>
    <cellStyle name="Calculation 2 3 3 2 2" xfId="3692"/>
    <cellStyle name="Calculation 2 3 3 2 2 10" xfId="25475"/>
    <cellStyle name="Calculation 2 3 3 2 2 10 2" xfId="55662"/>
    <cellStyle name="Calculation 2 3 3 2 2 11" xfId="33897"/>
    <cellStyle name="Calculation 2 3 3 2 2 2" xfId="7056"/>
    <cellStyle name="Calculation 2 3 3 2 2 2 2" xfId="37250"/>
    <cellStyle name="Calculation 2 3 3 2 2 3" xfId="8601"/>
    <cellStyle name="Calculation 2 3 3 2 2 3 2" xfId="38795"/>
    <cellStyle name="Calculation 2 3 3 2 2 4" xfId="10044"/>
    <cellStyle name="Calculation 2 3 3 2 2 4 2" xfId="40238"/>
    <cellStyle name="Calculation 2 3 3 2 2 5" xfId="11061"/>
    <cellStyle name="Calculation 2 3 3 2 2 5 2" xfId="41255"/>
    <cellStyle name="Calculation 2 3 3 2 2 6" xfId="16927"/>
    <cellStyle name="Calculation 2 3 3 2 2 6 2" xfId="47121"/>
    <cellStyle name="Calculation 2 3 3 2 2 7" xfId="19794"/>
    <cellStyle name="Calculation 2 3 3 2 2 7 2" xfId="49988"/>
    <cellStyle name="Calculation 2 3 3 2 2 8" xfId="24201"/>
    <cellStyle name="Calculation 2 3 3 2 2 8 2" xfId="54388"/>
    <cellStyle name="Calculation 2 3 3 2 2 9" xfId="27996"/>
    <cellStyle name="Calculation 2 3 3 2 2 9 2" xfId="58183"/>
    <cellStyle name="Calculation 2 3 3 2 3" xfId="4700"/>
    <cellStyle name="Calculation 2 3 3 2 3 10" xfId="34899"/>
    <cellStyle name="Calculation 2 3 3 2 3 2" xfId="9444"/>
    <cellStyle name="Calculation 2 3 3 2 3 2 2" xfId="39638"/>
    <cellStyle name="Calculation 2 3 3 2 3 3" xfId="9807"/>
    <cellStyle name="Calculation 2 3 3 2 3 3 2" xfId="40001"/>
    <cellStyle name="Calculation 2 3 3 2 3 4" xfId="15317"/>
    <cellStyle name="Calculation 2 3 3 2 3 4 2" xfId="45511"/>
    <cellStyle name="Calculation 2 3 3 2 3 5" xfId="17767"/>
    <cellStyle name="Calculation 2 3 3 2 3 5 2" xfId="47961"/>
    <cellStyle name="Calculation 2 3 3 2 3 6" xfId="20631"/>
    <cellStyle name="Calculation 2 3 3 2 3 6 2" xfId="50825"/>
    <cellStyle name="Calculation 2 3 3 2 3 7" xfId="25043"/>
    <cellStyle name="Calculation 2 3 3 2 3 7 2" xfId="55230"/>
    <cellStyle name="Calculation 2 3 3 2 3 8" xfId="28480"/>
    <cellStyle name="Calculation 2 3 3 2 3 8 2" xfId="58667"/>
    <cellStyle name="Calculation 2 3 3 2 3 9" xfId="29061"/>
    <cellStyle name="Calculation 2 3 3 2 3 9 2" xfId="59248"/>
    <cellStyle name="Calculation 2 3 3 2 4" xfId="5343"/>
    <cellStyle name="Calculation 2 3 3 2 4 2" xfId="35542"/>
    <cellStyle name="Calculation 2 3 3 2 5" xfId="11382"/>
    <cellStyle name="Calculation 2 3 3 2 5 2" xfId="41576"/>
    <cellStyle name="Calculation 2 3 3 2 6" xfId="13644"/>
    <cellStyle name="Calculation 2 3 3 2 6 2" xfId="43838"/>
    <cellStyle name="Calculation 2 3 3 2 7" xfId="15831"/>
    <cellStyle name="Calculation 2 3 3 2 7 2" xfId="46025"/>
    <cellStyle name="Calculation 2 3 3 2 8" xfId="18712"/>
    <cellStyle name="Calculation 2 3 3 2 8 2" xfId="48906"/>
    <cellStyle name="Calculation 2 3 3 2 9" xfId="22947"/>
    <cellStyle name="Calculation 2 3 3 2 9 2" xfId="53134"/>
    <cellStyle name="Calculation 2 3 3 3" xfId="1894"/>
    <cellStyle name="Calculation 2 3 3 3 10" xfId="27422"/>
    <cellStyle name="Calculation 2 3 3 3 10 2" xfId="57609"/>
    <cellStyle name="Calculation 2 3 3 3 11" xfId="27571"/>
    <cellStyle name="Calculation 2 3 3 3 11 2" xfId="57758"/>
    <cellStyle name="Calculation 2 3 3 3 12" xfId="31844"/>
    <cellStyle name="Calculation 2 3 3 3 2" xfId="3851"/>
    <cellStyle name="Calculation 2 3 3 3 2 10" xfId="30530"/>
    <cellStyle name="Calculation 2 3 3 3 2 10 2" xfId="60717"/>
    <cellStyle name="Calculation 2 3 3 3 2 11" xfId="34056"/>
    <cellStyle name="Calculation 2 3 3 3 2 2" xfId="7215"/>
    <cellStyle name="Calculation 2 3 3 3 2 2 2" xfId="37409"/>
    <cellStyle name="Calculation 2 3 3 3 2 3" xfId="8760"/>
    <cellStyle name="Calculation 2 3 3 3 2 3 2" xfId="38954"/>
    <cellStyle name="Calculation 2 3 3 3 2 4" xfId="4978"/>
    <cellStyle name="Calculation 2 3 3 3 2 4 2" xfId="35177"/>
    <cellStyle name="Calculation 2 3 3 3 2 5" xfId="12863"/>
    <cellStyle name="Calculation 2 3 3 3 2 5 2" xfId="43057"/>
    <cellStyle name="Calculation 2 3 3 3 2 6" xfId="17086"/>
    <cellStyle name="Calculation 2 3 3 3 2 6 2" xfId="47280"/>
    <cellStyle name="Calculation 2 3 3 3 2 7" xfId="19953"/>
    <cellStyle name="Calculation 2 3 3 3 2 7 2" xfId="50147"/>
    <cellStyle name="Calculation 2 3 3 3 2 8" xfId="24360"/>
    <cellStyle name="Calculation 2 3 3 3 2 8 2" xfId="54547"/>
    <cellStyle name="Calculation 2 3 3 3 2 9" xfId="26170"/>
    <cellStyle name="Calculation 2 3 3 3 2 9 2" xfId="56357"/>
    <cellStyle name="Calculation 2 3 3 3 3" xfId="4859"/>
    <cellStyle name="Calculation 2 3 3 3 3 10" xfId="35058"/>
    <cellStyle name="Calculation 2 3 3 3 3 2" xfId="9603"/>
    <cellStyle name="Calculation 2 3 3 3 3 2 2" xfId="39797"/>
    <cellStyle name="Calculation 2 3 3 3 3 3" xfId="9808"/>
    <cellStyle name="Calculation 2 3 3 3 3 3 2" xfId="40002"/>
    <cellStyle name="Calculation 2 3 3 3 3 4" xfId="15098"/>
    <cellStyle name="Calculation 2 3 3 3 3 4 2" xfId="45292"/>
    <cellStyle name="Calculation 2 3 3 3 3 5" xfId="17926"/>
    <cellStyle name="Calculation 2 3 3 3 3 5 2" xfId="48120"/>
    <cellStyle name="Calculation 2 3 3 3 3 6" xfId="20790"/>
    <cellStyle name="Calculation 2 3 3 3 3 6 2" xfId="50984"/>
    <cellStyle name="Calculation 2 3 3 3 3 7" xfId="25202"/>
    <cellStyle name="Calculation 2 3 3 3 3 7 2" xfId="55389"/>
    <cellStyle name="Calculation 2 3 3 3 3 8" xfId="28639"/>
    <cellStyle name="Calculation 2 3 3 3 3 8 2" xfId="58826"/>
    <cellStyle name="Calculation 2 3 3 3 3 9" xfId="29487"/>
    <cellStyle name="Calculation 2 3 3 3 3 9 2" xfId="59674"/>
    <cellStyle name="Calculation 2 3 3 3 4" xfId="7877"/>
    <cellStyle name="Calculation 2 3 3 3 4 2" xfId="38071"/>
    <cellStyle name="Calculation 2 3 3 3 5" xfId="9952"/>
    <cellStyle name="Calculation 2 3 3 3 5 2" xfId="40146"/>
    <cellStyle name="Calculation 2 3 3 3 6" xfId="13302"/>
    <cellStyle name="Calculation 2 3 3 3 6 2" xfId="43496"/>
    <cellStyle name="Calculation 2 3 3 3 7" xfId="15990"/>
    <cellStyle name="Calculation 2 3 3 3 7 2" xfId="46184"/>
    <cellStyle name="Calculation 2 3 3 3 8" xfId="18871"/>
    <cellStyle name="Calculation 2 3 3 3 8 2" xfId="49065"/>
    <cellStyle name="Calculation 2 3 3 3 9" xfId="23106"/>
    <cellStyle name="Calculation 2 3 3 3 9 2" xfId="53293"/>
    <cellStyle name="Calculation 2 3 3 4" xfId="3226"/>
    <cellStyle name="Calculation 2 3 3 4 10" xfId="29969"/>
    <cellStyle name="Calculation 2 3 3 4 10 2" xfId="60156"/>
    <cellStyle name="Calculation 2 3 3 4 11" xfId="33431"/>
    <cellStyle name="Calculation 2 3 3 4 2" xfId="6601"/>
    <cellStyle name="Calculation 2 3 3 4 2 2" xfId="36795"/>
    <cellStyle name="Calculation 2 3 3 4 3" xfId="2378"/>
    <cellStyle name="Calculation 2 3 3 4 3 2" xfId="32583"/>
    <cellStyle name="Calculation 2 3 3 4 4" xfId="10232"/>
    <cellStyle name="Calculation 2 3 3 4 4 2" xfId="40426"/>
    <cellStyle name="Calculation 2 3 3 4 5" xfId="14039"/>
    <cellStyle name="Calculation 2 3 3 4 5 2" xfId="44233"/>
    <cellStyle name="Calculation 2 3 3 4 6" xfId="16476"/>
    <cellStyle name="Calculation 2 3 3 4 6 2" xfId="46670"/>
    <cellStyle name="Calculation 2 3 3 4 7" xfId="19343"/>
    <cellStyle name="Calculation 2 3 3 4 7 2" xfId="49537"/>
    <cellStyle name="Calculation 2 3 3 4 8" xfId="23746"/>
    <cellStyle name="Calculation 2 3 3 4 8 2" xfId="53933"/>
    <cellStyle name="Calculation 2 3 3 4 9" xfId="27211"/>
    <cellStyle name="Calculation 2 3 3 4 9 2" xfId="57398"/>
    <cellStyle name="Calculation 2 3 3 5" xfId="4234"/>
    <cellStyle name="Calculation 2 3 3 5 10" xfId="27121"/>
    <cellStyle name="Calculation 2 3 3 5 10 2" xfId="57308"/>
    <cellStyle name="Calculation 2 3 3 5 11" xfId="34433"/>
    <cellStyle name="Calculation 2 3 3 5 2" xfId="7448"/>
    <cellStyle name="Calculation 2 3 3 5 2 2" xfId="37642"/>
    <cellStyle name="Calculation 2 3 3 5 3" xfId="8993"/>
    <cellStyle name="Calculation 2 3 3 5 3 2" xfId="39187"/>
    <cellStyle name="Calculation 2 3 3 5 4" xfId="9757"/>
    <cellStyle name="Calculation 2 3 3 5 4 2" xfId="39951"/>
    <cellStyle name="Calculation 2 3 3 5 5" xfId="12989"/>
    <cellStyle name="Calculation 2 3 3 5 5 2" xfId="43183"/>
    <cellStyle name="Calculation 2 3 3 5 6" xfId="17316"/>
    <cellStyle name="Calculation 2 3 3 5 6 2" xfId="47510"/>
    <cellStyle name="Calculation 2 3 3 5 7" xfId="20180"/>
    <cellStyle name="Calculation 2 3 3 5 7 2" xfId="50374"/>
    <cellStyle name="Calculation 2 3 3 5 8" xfId="24592"/>
    <cellStyle name="Calculation 2 3 3 5 8 2" xfId="54779"/>
    <cellStyle name="Calculation 2 3 3 5 9" xfId="25403"/>
    <cellStyle name="Calculation 2 3 3 5 9 2" xfId="55590"/>
    <cellStyle name="Calculation 2 3 3 6" xfId="6011"/>
    <cellStyle name="Calculation 2 3 3 6 2" xfId="36207"/>
    <cellStyle name="Calculation 2 3 3 7" xfId="12029"/>
    <cellStyle name="Calculation 2 3 3 7 2" xfId="42223"/>
    <cellStyle name="Calculation 2 3 3 8" xfId="13896"/>
    <cellStyle name="Calculation 2 3 3 8 2" xfId="44090"/>
    <cellStyle name="Calculation 2 3 3 9" xfId="15376"/>
    <cellStyle name="Calculation 2 3 3 9 2" xfId="45570"/>
    <cellStyle name="Calculation 2 3 4" xfId="1598"/>
    <cellStyle name="Calculation 2 3 4 10" xfId="25382"/>
    <cellStyle name="Calculation 2 3 4 10 2" xfId="55569"/>
    <cellStyle name="Calculation 2 3 4 11" xfId="23238"/>
    <cellStyle name="Calculation 2 3 4 11 2" xfId="53425"/>
    <cellStyle name="Calculation 2 3 4 12" xfId="31548"/>
    <cellStyle name="Calculation 2 3 4 2" xfId="3555"/>
    <cellStyle name="Calculation 2 3 4 2 10" xfId="30527"/>
    <cellStyle name="Calculation 2 3 4 2 10 2" xfId="60714"/>
    <cellStyle name="Calculation 2 3 4 2 11" xfId="33760"/>
    <cellStyle name="Calculation 2 3 4 2 2" xfId="6919"/>
    <cellStyle name="Calculation 2 3 4 2 2 2" xfId="37113"/>
    <cellStyle name="Calculation 2 3 4 2 3" xfId="8464"/>
    <cellStyle name="Calculation 2 3 4 2 3 2" xfId="38658"/>
    <cellStyle name="Calculation 2 3 4 2 4" xfId="12061"/>
    <cellStyle name="Calculation 2 3 4 2 4 2" xfId="42255"/>
    <cellStyle name="Calculation 2 3 4 2 5" xfId="14018"/>
    <cellStyle name="Calculation 2 3 4 2 5 2" xfId="44212"/>
    <cellStyle name="Calculation 2 3 4 2 6" xfId="16790"/>
    <cellStyle name="Calculation 2 3 4 2 6 2" xfId="46984"/>
    <cellStyle name="Calculation 2 3 4 2 7" xfId="19657"/>
    <cellStyle name="Calculation 2 3 4 2 7 2" xfId="49851"/>
    <cellStyle name="Calculation 2 3 4 2 8" xfId="24064"/>
    <cellStyle name="Calculation 2 3 4 2 8 2" xfId="54251"/>
    <cellStyle name="Calculation 2 3 4 2 9" xfId="27640"/>
    <cellStyle name="Calculation 2 3 4 2 9 2" xfId="57827"/>
    <cellStyle name="Calculation 2 3 4 3" xfId="4563"/>
    <cellStyle name="Calculation 2 3 4 3 10" xfId="34762"/>
    <cellStyle name="Calculation 2 3 4 3 2" xfId="9307"/>
    <cellStyle name="Calculation 2 3 4 3 2 2" xfId="39501"/>
    <cellStyle name="Calculation 2 3 4 3 3" xfId="10926"/>
    <cellStyle name="Calculation 2 3 4 3 3 2" xfId="41120"/>
    <cellStyle name="Calculation 2 3 4 3 4" xfId="12398"/>
    <cellStyle name="Calculation 2 3 4 3 4 2" xfId="42592"/>
    <cellStyle name="Calculation 2 3 4 3 5" xfId="17630"/>
    <cellStyle name="Calculation 2 3 4 3 5 2" xfId="47824"/>
    <cellStyle name="Calculation 2 3 4 3 6" xfId="20494"/>
    <cellStyle name="Calculation 2 3 4 3 6 2" xfId="50688"/>
    <cellStyle name="Calculation 2 3 4 3 7" xfId="24906"/>
    <cellStyle name="Calculation 2 3 4 3 7 2" xfId="55093"/>
    <cellStyle name="Calculation 2 3 4 3 8" xfId="22028"/>
    <cellStyle name="Calculation 2 3 4 3 8 2" xfId="52215"/>
    <cellStyle name="Calculation 2 3 4 3 9" xfId="29040"/>
    <cellStyle name="Calculation 2 3 4 3 9 2" xfId="59227"/>
    <cellStyle name="Calculation 2 3 4 4" xfId="6709"/>
    <cellStyle name="Calculation 2 3 4 4 2" xfId="36903"/>
    <cellStyle name="Calculation 2 3 4 5" xfId="10353"/>
    <cellStyle name="Calculation 2 3 4 5 2" xfId="40547"/>
    <cellStyle name="Calculation 2 3 4 6" xfId="13257"/>
    <cellStyle name="Calculation 2 3 4 6 2" xfId="43451"/>
    <cellStyle name="Calculation 2 3 4 7" xfId="15694"/>
    <cellStyle name="Calculation 2 3 4 7 2" xfId="45888"/>
    <cellStyle name="Calculation 2 3 4 8" xfId="18575"/>
    <cellStyle name="Calculation 2 3 4 8 2" xfId="48769"/>
    <cellStyle name="Calculation 2 3 4 9" xfId="22810"/>
    <cellStyle name="Calculation 2 3 4 9 2" xfId="52997"/>
    <cellStyle name="Calculation 2 3 5" xfId="2588"/>
    <cellStyle name="Calculation 2 3 5 10" xfId="30005"/>
    <cellStyle name="Calculation 2 3 5 10 2" xfId="60192"/>
    <cellStyle name="Calculation 2 3 5 11" xfId="32793"/>
    <cellStyle name="Calculation 2 3 5 2" xfId="6233"/>
    <cellStyle name="Calculation 2 3 5 2 2" xfId="36427"/>
    <cellStyle name="Calculation 2 3 5 3" xfId="5290"/>
    <cellStyle name="Calculation 2 3 5 3 2" xfId="35489"/>
    <cellStyle name="Calculation 2 3 5 4" xfId="10683"/>
    <cellStyle name="Calculation 2 3 5 4 2" xfId="40877"/>
    <cellStyle name="Calculation 2 3 5 5" xfId="11541"/>
    <cellStyle name="Calculation 2 3 5 5 2" xfId="41735"/>
    <cellStyle name="Calculation 2 3 5 6" xfId="16223"/>
    <cellStyle name="Calculation 2 3 5 6 2" xfId="46417"/>
    <cellStyle name="Calculation 2 3 5 7" xfId="19092"/>
    <cellStyle name="Calculation 2 3 5 7 2" xfId="49286"/>
    <cellStyle name="Calculation 2 3 5 8" xfId="23375"/>
    <cellStyle name="Calculation 2 3 5 8 2" xfId="53562"/>
    <cellStyle name="Calculation 2 3 5 9" xfId="27505"/>
    <cellStyle name="Calculation 2 3 5 9 2" xfId="57692"/>
    <cellStyle name="Calculation 2 3 6" xfId="2476"/>
    <cellStyle name="Calculation 2 3 6 10" xfId="28750"/>
    <cellStyle name="Calculation 2 3 6 10 2" xfId="58937"/>
    <cellStyle name="Calculation 2 3 6 11" xfId="32681"/>
    <cellStyle name="Calculation 2 3 6 2" xfId="6159"/>
    <cellStyle name="Calculation 2 3 6 2 2" xfId="36353"/>
    <cellStyle name="Calculation 2 3 6 3" xfId="2611"/>
    <cellStyle name="Calculation 2 3 6 3 2" xfId="32816"/>
    <cellStyle name="Calculation 2 3 6 4" xfId="6058"/>
    <cellStyle name="Calculation 2 3 6 4 2" xfId="36254"/>
    <cellStyle name="Calculation 2 3 6 5" xfId="12861"/>
    <cellStyle name="Calculation 2 3 6 5 2" xfId="43055"/>
    <cellStyle name="Calculation 2 3 6 6" xfId="16149"/>
    <cellStyle name="Calculation 2 3 6 6 2" xfId="46343"/>
    <cellStyle name="Calculation 2 3 6 7" xfId="19018"/>
    <cellStyle name="Calculation 2 3 6 7 2" xfId="49212"/>
    <cellStyle name="Calculation 2 3 6 8" xfId="23301"/>
    <cellStyle name="Calculation 2 3 6 8 2" xfId="53488"/>
    <cellStyle name="Calculation 2 3 6 9" xfId="27544"/>
    <cellStyle name="Calculation 2 3 6 9 2" xfId="57731"/>
    <cellStyle name="Calculation 2 3 7" xfId="6417"/>
    <cellStyle name="Calculation 2 3 7 2" xfId="36611"/>
    <cellStyle name="Calculation 2 3 8" xfId="10963"/>
    <cellStyle name="Calculation 2 3 8 2" xfId="41157"/>
    <cellStyle name="Calculation 2 3 9" xfId="2173"/>
    <cellStyle name="Calculation 2 3 9 2" xfId="32384"/>
    <cellStyle name="Calculation 2 4" xfId="584"/>
    <cellStyle name="Calculation 2 4 10" xfId="13714"/>
    <cellStyle name="Calculation 2 4 10 2" xfId="43908"/>
    <cellStyle name="Calculation 2 4 11" xfId="13407"/>
    <cellStyle name="Calculation 2 4 11 2" xfId="43601"/>
    <cellStyle name="Calculation 2 4 12" xfId="21826"/>
    <cellStyle name="Calculation 2 4 12 2" xfId="52013"/>
    <cellStyle name="Calculation 2 4 13" xfId="21545"/>
    <cellStyle name="Calculation 2 4 13 2" xfId="51732"/>
    <cellStyle name="Calculation 2 4 14" xfId="22148"/>
    <cellStyle name="Calculation 2 4 14 2" xfId="52335"/>
    <cellStyle name="Calculation 2 4 15" xfId="31023"/>
    <cellStyle name="Calculation 2 4 2" xfId="585"/>
    <cellStyle name="Calculation 2 4 2 10" xfId="5105"/>
    <cellStyle name="Calculation 2 4 2 10 2" xfId="35304"/>
    <cellStyle name="Calculation 2 4 2 11" xfId="21827"/>
    <cellStyle name="Calculation 2 4 2 11 2" xfId="52014"/>
    <cellStyle name="Calculation 2 4 2 12" xfId="27526"/>
    <cellStyle name="Calculation 2 4 2 12 2" xfId="57713"/>
    <cellStyle name="Calculation 2 4 2 13" xfId="27490"/>
    <cellStyle name="Calculation 2 4 2 13 2" xfId="57677"/>
    <cellStyle name="Calculation 2 4 2 14" xfId="31024"/>
    <cellStyle name="Calculation 2 4 2 2" xfId="1269"/>
    <cellStyle name="Calculation 2 4 2 2 10" xfId="18264"/>
    <cellStyle name="Calculation 2 4 2 2 10 2" xfId="48458"/>
    <cellStyle name="Calculation 2 4 2 2 11" xfId="22482"/>
    <cellStyle name="Calculation 2 4 2 2 11 2" xfId="52669"/>
    <cellStyle name="Calculation 2 4 2 2 12" xfId="27135"/>
    <cellStyle name="Calculation 2 4 2 2 12 2" xfId="57322"/>
    <cellStyle name="Calculation 2 4 2 2 13" xfId="29765"/>
    <cellStyle name="Calculation 2 4 2 2 13 2" xfId="59952"/>
    <cellStyle name="Calculation 2 4 2 2 14" xfId="31237"/>
    <cellStyle name="Calculation 2 4 2 2 2" xfId="1738"/>
    <cellStyle name="Calculation 2 4 2 2 2 10" xfId="27013"/>
    <cellStyle name="Calculation 2 4 2 2 2 10 2" xfId="57200"/>
    <cellStyle name="Calculation 2 4 2 2 2 11" xfId="21487"/>
    <cellStyle name="Calculation 2 4 2 2 2 11 2" xfId="51674"/>
    <cellStyle name="Calculation 2 4 2 2 2 12" xfId="31688"/>
    <cellStyle name="Calculation 2 4 2 2 2 2" xfId="3695"/>
    <cellStyle name="Calculation 2 4 2 2 2 2 10" xfId="28910"/>
    <cellStyle name="Calculation 2 4 2 2 2 2 10 2" xfId="59097"/>
    <cellStyle name="Calculation 2 4 2 2 2 2 11" xfId="33900"/>
    <cellStyle name="Calculation 2 4 2 2 2 2 2" xfId="7059"/>
    <cellStyle name="Calculation 2 4 2 2 2 2 2 2" xfId="37253"/>
    <cellStyle name="Calculation 2 4 2 2 2 2 3" xfId="8604"/>
    <cellStyle name="Calculation 2 4 2 2 2 2 3 2" xfId="38798"/>
    <cellStyle name="Calculation 2 4 2 2 2 2 4" xfId="10652"/>
    <cellStyle name="Calculation 2 4 2 2 2 2 4 2" xfId="40846"/>
    <cellStyle name="Calculation 2 4 2 2 2 2 5" xfId="14522"/>
    <cellStyle name="Calculation 2 4 2 2 2 2 5 2" xfId="44716"/>
    <cellStyle name="Calculation 2 4 2 2 2 2 6" xfId="16930"/>
    <cellStyle name="Calculation 2 4 2 2 2 2 6 2" xfId="47124"/>
    <cellStyle name="Calculation 2 4 2 2 2 2 7" xfId="19797"/>
    <cellStyle name="Calculation 2 4 2 2 2 2 7 2" xfId="49991"/>
    <cellStyle name="Calculation 2 4 2 2 2 2 8" xfId="24204"/>
    <cellStyle name="Calculation 2 4 2 2 2 2 8 2" xfId="54391"/>
    <cellStyle name="Calculation 2 4 2 2 2 2 9" xfId="25960"/>
    <cellStyle name="Calculation 2 4 2 2 2 2 9 2" xfId="56147"/>
    <cellStyle name="Calculation 2 4 2 2 2 3" xfId="4703"/>
    <cellStyle name="Calculation 2 4 2 2 2 3 10" xfId="34902"/>
    <cellStyle name="Calculation 2 4 2 2 2 3 2" xfId="9447"/>
    <cellStyle name="Calculation 2 4 2 2 2 3 2 2" xfId="39641"/>
    <cellStyle name="Calculation 2 4 2 2 2 3 3" xfId="12135"/>
    <cellStyle name="Calculation 2 4 2 2 2 3 3 2" xfId="42329"/>
    <cellStyle name="Calculation 2 4 2 2 2 3 4" xfId="15003"/>
    <cellStyle name="Calculation 2 4 2 2 2 3 4 2" xfId="45197"/>
    <cellStyle name="Calculation 2 4 2 2 2 3 5" xfId="17770"/>
    <cellStyle name="Calculation 2 4 2 2 2 3 5 2" xfId="47964"/>
    <cellStyle name="Calculation 2 4 2 2 2 3 6" xfId="20634"/>
    <cellStyle name="Calculation 2 4 2 2 2 3 6 2" xfId="50828"/>
    <cellStyle name="Calculation 2 4 2 2 2 3 7" xfId="25046"/>
    <cellStyle name="Calculation 2 4 2 2 2 3 7 2" xfId="55233"/>
    <cellStyle name="Calculation 2 4 2 2 2 3 8" xfId="28483"/>
    <cellStyle name="Calculation 2 4 2 2 2 3 8 2" xfId="58670"/>
    <cellStyle name="Calculation 2 4 2 2 2 3 9" xfId="30101"/>
    <cellStyle name="Calculation 2 4 2 2 2 3 9 2" xfId="60288"/>
    <cellStyle name="Calculation 2 4 2 2 2 4" xfId="8053"/>
    <cellStyle name="Calculation 2 4 2 2 2 4 2" xfId="38247"/>
    <cellStyle name="Calculation 2 4 2 2 2 5" xfId="9879"/>
    <cellStyle name="Calculation 2 4 2 2 2 5 2" xfId="40073"/>
    <cellStyle name="Calculation 2 4 2 2 2 6" xfId="13309"/>
    <cellStyle name="Calculation 2 4 2 2 2 6 2" xfId="43503"/>
    <cellStyle name="Calculation 2 4 2 2 2 7" xfId="15834"/>
    <cellStyle name="Calculation 2 4 2 2 2 7 2" xfId="46028"/>
    <cellStyle name="Calculation 2 4 2 2 2 8" xfId="18715"/>
    <cellStyle name="Calculation 2 4 2 2 2 8 2" xfId="48909"/>
    <cellStyle name="Calculation 2 4 2 2 2 9" xfId="22950"/>
    <cellStyle name="Calculation 2 4 2 2 2 9 2" xfId="53137"/>
    <cellStyle name="Calculation 2 4 2 2 3" xfId="1897"/>
    <cellStyle name="Calculation 2 4 2 2 3 10" xfId="27943"/>
    <cellStyle name="Calculation 2 4 2 2 3 10 2" xfId="58130"/>
    <cellStyle name="Calculation 2 4 2 2 3 11" xfId="28303"/>
    <cellStyle name="Calculation 2 4 2 2 3 11 2" xfId="58490"/>
    <cellStyle name="Calculation 2 4 2 2 3 12" xfId="31847"/>
    <cellStyle name="Calculation 2 4 2 2 3 2" xfId="3854"/>
    <cellStyle name="Calculation 2 4 2 2 3 2 10" xfId="29456"/>
    <cellStyle name="Calculation 2 4 2 2 3 2 10 2" xfId="59643"/>
    <cellStyle name="Calculation 2 4 2 2 3 2 11" xfId="34059"/>
    <cellStyle name="Calculation 2 4 2 2 3 2 2" xfId="7218"/>
    <cellStyle name="Calculation 2 4 2 2 3 2 2 2" xfId="37412"/>
    <cellStyle name="Calculation 2 4 2 2 3 2 3" xfId="8763"/>
    <cellStyle name="Calculation 2 4 2 2 3 2 3 2" xfId="38957"/>
    <cellStyle name="Calculation 2 4 2 2 3 2 4" xfId="11703"/>
    <cellStyle name="Calculation 2 4 2 2 3 2 4 2" xfId="41897"/>
    <cellStyle name="Calculation 2 4 2 2 3 2 5" xfId="13659"/>
    <cellStyle name="Calculation 2 4 2 2 3 2 5 2" xfId="43853"/>
    <cellStyle name="Calculation 2 4 2 2 3 2 6" xfId="17089"/>
    <cellStyle name="Calculation 2 4 2 2 3 2 6 2" xfId="47283"/>
    <cellStyle name="Calculation 2 4 2 2 3 2 7" xfId="19956"/>
    <cellStyle name="Calculation 2 4 2 2 3 2 7 2" xfId="50150"/>
    <cellStyle name="Calculation 2 4 2 2 3 2 8" xfId="24363"/>
    <cellStyle name="Calculation 2 4 2 2 3 2 8 2" xfId="54550"/>
    <cellStyle name="Calculation 2 4 2 2 3 2 9" xfId="21661"/>
    <cellStyle name="Calculation 2 4 2 2 3 2 9 2" xfId="51848"/>
    <cellStyle name="Calculation 2 4 2 2 3 3" xfId="4862"/>
    <cellStyle name="Calculation 2 4 2 2 3 3 10" xfId="35061"/>
    <cellStyle name="Calculation 2 4 2 2 3 3 2" xfId="9606"/>
    <cellStyle name="Calculation 2 4 2 2 3 3 2 2" xfId="39800"/>
    <cellStyle name="Calculation 2 4 2 2 3 3 3" xfId="9786"/>
    <cellStyle name="Calculation 2 4 2 2 3 3 3 2" xfId="39980"/>
    <cellStyle name="Calculation 2 4 2 2 3 3 4" xfId="14031"/>
    <cellStyle name="Calculation 2 4 2 2 3 3 4 2" xfId="44225"/>
    <cellStyle name="Calculation 2 4 2 2 3 3 5" xfId="17929"/>
    <cellStyle name="Calculation 2 4 2 2 3 3 5 2" xfId="48123"/>
    <cellStyle name="Calculation 2 4 2 2 3 3 6" xfId="20793"/>
    <cellStyle name="Calculation 2 4 2 2 3 3 6 2" xfId="50987"/>
    <cellStyle name="Calculation 2 4 2 2 3 3 7" xfId="25205"/>
    <cellStyle name="Calculation 2 4 2 2 3 3 7 2" xfId="55392"/>
    <cellStyle name="Calculation 2 4 2 2 3 3 8" xfId="28642"/>
    <cellStyle name="Calculation 2 4 2 2 3 3 8 2" xfId="58829"/>
    <cellStyle name="Calculation 2 4 2 2 3 3 9" xfId="28978"/>
    <cellStyle name="Calculation 2 4 2 2 3 3 9 2" xfId="59165"/>
    <cellStyle name="Calculation 2 4 2 2 3 4" xfId="7780"/>
    <cellStyle name="Calculation 2 4 2 2 3 4 2" xfId="37974"/>
    <cellStyle name="Calculation 2 4 2 2 3 5" xfId="7995"/>
    <cellStyle name="Calculation 2 4 2 2 3 5 2" xfId="38189"/>
    <cellStyle name="Calculation 2 4 2 2 3 6" xfId="13207"/>
    <cellStyle name="Calculation 2 4 2 2 3 6 2" xfId="43401"/>
    <cellStyle name="Calculation 2 4 2 2 3 7" xfId="15993"/>
    <cellStyle name="Calculation 2 4 2 2 3 7 2" xfId="46187"/>
    <cellStyle name="Calculation 2 4 2 2 3 8" xfId="18874"/>
    <cellStyle name="Calculation 2 4 2 2 3 8 2" xfId="49068"/>
    <cellStyle name="Calculation 2 4 2 2 3 9" xfId="23109"/>
    <cellStyle name="Calculation 2 4 2 2 3 9 2" xfId="53296"/>
    <cellStyle name="Calculation 2 4 2 2 4" xfId="3229"/>
    <cellStyle name="Calculation 2 4 2 2 4 10" xfId="30300"/>
    <cellStyle name="Calculation 2 4 2 2 4 10 2" xfId="60487"/>
    <cellStyle name="Calculation 2 4 2 2 4 11" xfId="33434"/>
    <cellStyle name="Calculation 2 4 2 2 4 2" xfId="6604"/>
    <cellStyle name="Calculation 2 4 2 2 4 2 2" xfId="36798"/>
    <cellStyle name="Calculation 2 4 2 2 4 3" xfId="2043"/>
    <cellStyle name="Calculation 2 4 2 2 4 3 2" xfId="32263"/>
    <cellStyle name="Calculation 2 4 2 2 4 4" xfId="7323"/>
    <cellStyle name="Calculation 2 4 2 2 4 4 2" xfId="37517"/>
    <cellStyle name="Calculation 2 4 2 2 4 5" xfId="11155"/>
    <cellStyle name="Calculation 2 4 2 2 4 5 2" xfId="41349"/>
    <cellStyle name="Calculation 2 4 2 2 4 6" xfId="16479"/>
    <cellStyle name="Calculation 2 4 2 2 4 6 2" xfId="46673"/>
    <cellStyle name="Calculation 2 4 2 2 4 7" xfId="19346"/>
    <cellStyle name="Calculation 2 4 2 2 4 7 2" xfId="49540"/>
    <cellStyle name="Calculation 2 4 2 2 4 8" xfId="23749"/>
    <cellStyle name="Calculation 2 4 2 2 4 8 2" xfId="53936"/>
    <cellStyle name="Calculation 2 4 2 2 4 9" xfId="26096"/>
    <cellStyle name="Calculation 2 4 2 2 4 9 2" xfId="56283"/>
    <cellStyle name="Calculation 2 4 2 2 5" xfId="4237"/>
    <cellStyle name="Calculation 2 4 2 2 5 10" xfId="29956"/>
    <cellStyle name="Calculation 2 4 2 2 5 10 2" xfId="60143"/>
    <cellStyle name="Calculation 2 4 2 2 5 11" xfId="34436"/>
    <cellStyle name="Calculation 2 4 2 2 5 2" xfId="7451"/>
    <cellStyle name="Calculation 2 4 2 2 5 2 2" xfId="37645"/>
    <cellStyle name="Calculation 2 4 2 2 5 3" xfId="8996"/>
    <cellStyle name="Calculation 2 4 2 2 5 3 2" xfId="39190"/>
    <cellStyle name="Calculation 2 4 2 2 5 4" xfId="6107"/>
    <cellStyle name="Calculation 2 4 2 2 5 4 2" xfId="36301"/>
    <cellStyle name="Calculation 2 4 2 2 5 5" xfId="13459"/>
    <cellStyle name="Calculation 2 4 2 2 5 5 2" xfId="43653"/>
    <cellStyle name="Calculation 2 4 2 2 5 6" xfId="17319"/>
    <cellStyle name="Calculation 2 4 2 2 5 6 2" xfId="47513"/>
    <cellStyle name="Calculation 2 4 2 2 5 7" xfId="20183"/>
    <cellStyle name="Calculation 2 4 2 2 5 7 2" xfId="50377"/>
    <cellStyle name="Calculation 2 4 2 2 5 8" xfId="24595"/>
    <cellStyle name="Calculation 2 4 2 2 5 8 2" xfId="54782"/>
    <cellStyle name="Calculation 2 4 2 2 5 9" xfId="27444"/>
    <cellStyle name="Calculation 2 4 2 2 5 9 2" xfId="57631"/>
    <cellStyle name="Calculation 2 4 2 2 6" xfId="5393"/>
    <cellStyle name="Calculation 2 4 2 2 6 2" xfId="35592"/>
    <cellStyle name="Calculation 2 4 2 2 7" xfId="5905"/>
    <cellStyle name="Calculation 2 4 2 2 7 2" xfId="36101"/>
    <cellStyle name="Calculation 2 4 2 2 8" xfId="12903"/>
    <cellStyle name="Calculation 2 4 2 2 8 2" xfId="43097"/>
    <cellStyle name="Calculation 2 4 2 2 9" xfId="15379"/>
    <cellStyle name="Calculation 2 4 2 2 9 2" xfId="45573"/>
    <cellStyle name="Calculation 2 4 2 3" xfId="1841"/>
    <cellStyle name="Calculation 2 4 2 3 10" xfId="25987"/>
    <cellStyle name="Calculation 2 4 2 3 10 2" xfId="56174"/>
    <cellStyle name="Calculation 2 4 2 3 11" xfId="27096"/>
    <cellStyle name="Calculation 2 4 2 3 11 2" xfId="57283"/>
    <cellStyle name="Calculation 2 4 2 3 12" xfId="31791"/>
    <cellStyle name="Calculation 2 4 2 3 2" xfId="3798"/>
    <cellStyle name="Calculation 2 4 2 3 2 10" xfId="26379"/>
    <cellStyle name="Calculation 2 4 2 3 2 10 2" xfId="56566"/>
    <cellStyle name="Calculation 2 4 2 3 2 11" xfId="34003"/>
    <cellStyle name="Calculation 2 4 2 3 2 2" xfId="7162"/>
    <cellStyle name="Calculation 2 4 2 3 2 2 2" xfId="37356"/>
    <cellStyle name="Calculation 2 4 2 3 2 3" xfId="8707"/>
    <cellStyle name="Calculation 2 4 2 3 2 3 2" xfId="38901"/>
    <cellStyle name="Calculation 2 4 2 3 2 4" xfId="12124"/>
    <cellStyle name="Calculation 2 4 2 3 2 4 2" xfId="42318"/>
    <cellStyle name="Calculation 2 4 2 3 2 5" xfId="13656"/>
    <cellStyle name="Calculation 2 4 2 3 2 5 2" xfId="43850"/>
    <cellStyle name="Calculation 2 4 2 3 2 6" xfId="17033"/>
    <cellStyle name="Calculation 2 4 2 3 2 6 2" xfId="47227"/>
    <cellStyle name="Calculation 2 4 2 3 2 7" xfId="19900"/>
    <cellStyle name="Calculation 2 4 2 3 2 7 2" xfId="50094"/>
    <cellStyle name="Calculation 2 4 2 3 2 8" xfId="24307"/>
    <cellStyle name="Calculation 2 4 2 3 2 8 2" xfId="54494"/>
    <cellStyle name="Calculation 2 4 2 3 2 9" xfId="27905"/>
    <cellStyle name="Calculation 2 4 2 3 2 9 2" xfId="58092"/>
    <cellStyle name="Calculation 2 4 2 3 3" xfId="4806"/>
    <cellStyle name="Calculation 2 4 2 3 3 10" xfId="35005"/>
    <cellStyle name="Calculation 2 4 2 3 3 2" xfId="9550"/>
    <cellStyle name="Calculation 2 4 2 3 3 2 2" xfId="39744"/>
    <cellStyle name="Calculation 2 4 2 3 3 3" xfId="5910"/>
    <cellStyle name="Calculation 2 4 2 3 3 3 2" xfId="36106"/>
    <cellStyle name="Calculation 2 4 2 3 3 4" xfId="13328"/>
    <cellStyle name="Calculation 2 4 2 3 3 4 2" xfId="43522"/>
    <cellStyle name="Calculation 2 4 2 3 3 5" xfId="17873"/>
    <cellStyle name="Calculation 2 4 2 3 3 5 2" xfId="48067"/>
    <cellStyle name="Calculation 2 4 2 3 3 6" xfId="20737"/>
    <cellStyle name="Calculation 2 4 2 3 3 6 2" xfId="50931"/>
    <cellStyle name="Calculation 2 4 2 3 3 7" xfId="25149"/>
    <cellStyle name="Calculation 2 4 2 3 3 7 2" xfId="55336"/>
    <cellStyle name="Calculation 2 4 2 3 3 8" xfId="28586"/>
    <cellStyle name="Calculation 2 4 2 3 3 8 2" xfId="58773"/>
    <cellStyle name="Calculation 2 4 2 3 3 9" xfId="29966"/>
    <cellStyle name="Calculation 2 4 2 3 3 9 2" xfId="60153"/>
    <cellStyle name="Calculation 2 4 2 3 4" xfId="2113"/>
    <cellStyle name="Calculation 2 4 2 3 4 2" xfId="32326"/>
    <cellStyle name="Calculation 2 4 2 3 5" xfId="9973"/>
    <cellStyle name="Calculation 2 4 2 3 5 2" xfId="40167"/>
    <cellStyle name="Calculation 2 4 2 3 6" xfId="4967"/>
    <cellStyle name="Calculation 2 4 2 3 6 2" xfId="35166"/>
    <cellStyle name="Calculation 2 4 2 3 7" xfId="15937"/>
    <cellStyle name="Calculation 2 4 2 3 7 2" xfId="46131"/>
    <cellStyle name="Calculation 2 4 2 3 8" xfId="18818"/>
    <cellStyle name="Calculation 2 4 2 3 8 2" xfId="49012"/>
    <cellStyle name="Calculation 2 4 2 3 9" xfId="23053"/>
    <cellStyle name="Calculation 2 4 2 3 9 2" xfId="53240"/>
    <cellStyle name="Calculation 2 4 2 4" xfId="2591"/>
    <cellStyle name="Calculation 2 4 2 4 10" xfId="30237"/>
    <cellStyle name="Calculation 2 4 2 4 10 2" xfId="60424"/>
    <cellStyle name="Calculation 2 4 2 4 11" xfId="32796"/>
    <cellStyle name="Calculation 2 4 2 4 2" xfId="6236"/>
    <cellStyle name="Calculation 2 4 2 4 2 2" xfId="36430"/>
    <cellStyle name="Calculation 2 4 2 4 3" xfId="2519"/>
    <cellStyle name="Calculation 2 4 2 4 3 2" xfId="32724"/>
    <cellStyle name="Calculation 2 4 2 4 4" xfId="9860"/>
    <cellStyle name="Calculation 2 4 2 4 4 2" xfId="40054"/>
    <cellStyle name="Calculation 2 4 2 4 5" xfId="11615"/>
    <cellStyle name="Calculation 2 4 2 4 5 2" xfId="41809"/>
    <cellStyle name="Calculation 2 4 2 4 6" xfId="16226"/>
    <cellStyle name="Calculation 2 4 2 4 6 2" xfId="46420"/>
    <cellStyle name="Calculation 2 4 2 4 7" xfId="19095"/>
    <cellStyle name="Calculation 2 4 2 4 7 2" xfId="49289"/>
    <cellStyle name="Calculation 2 4 2 4 8" xfId="23378"/>
    <cellStyle name="Calculation 2 4 2 4 8 2" xfId="53565"/>
    <cellStyle name="Calculation 2 4 2 4 9" xfId="21950"/>
    <cellStyle name="Calculation 2 4 2 4 9 2" xfId="52137"/>
    <cellStyle name="Calculation 2 4 2 5" xfId="3166"/>
    <cellStyle name="Calculation 2 4 2 5 10" xfId="26711"/>
    <cellStyle name="Calculation 2 4 2 5 10 2" xfId="56898"/>
    <cellStyle name="Calculation 2 4 2 5 11" xfId="33371"/>
    <cellStyle name="Calculation 2 4 2 5 2" xfId="6542"/>
    <cellStyle name="Calculation 2 4 2 5 2 2" xfId="36736"/>
    <cellStyle name="Calculation 2 4 2 5 3" xfId="2996"/>
    <cellStyle name="Calculation 2 4 2 5 3 2" xfId="33201"/>
    <cellStyle name="Calculation 2 4 2 5 4" xfId="10342"/>
    <cellStyle name="Calculation 2 4 2 5 4 2" xfId="40536"/>
    <cellStyle name="Calculation 2 4 2 5 5" xfId="14748"/>
    <cellStyle name="Calculation 2 4 2 5 5 2" xfId="44942"/>
    <cellStyle name="Calculation 2 4 2 5 6" xfId="16417"/>
    <cellStyle name="Calculation 2 4 2 5 6 2" xfId="46611"/>
    <cellStyle name="Calculation 2 4 2 5 7" xfId="19284"/>
    <cellStyle name="Calculation 2 4 2 5 7 2" xfId="49478"/>
    <cellStyle name="Calculation 2 4 2 5 8" xfId="23687"/>
    <cellStyle name="Calculation 2 4 2 5 8 2" xfId="53874"/>
    <cellStyle name="Calculation 2 4 2 5 9" xfId="22417"/>
    <cellStyle name="Calculation 2 4 2 5 9 2" xfId="52604"/>
    <cellStyle name="Calculation 2 4 2 6" xfId="4993"/>
    <cellStyle name="Calculation 2 4 2 6 2" xfId="35192"/>
    <cellStyle name="Calculation 2 4 2 7" xfId="7824"/>
    <cellStyle name="Calculation 2 4 2 7 2" xfId="38018"/>
    <cellStyle name="Calculation 2 4 2 8" xfId="13055"/>
    <cellStyle name="Calculation 2 4 2 8 2" xfId="43249"/>
    <cellStyle name="Calculation 2 4 2 9" xfId="13415"/>
    <cellStyle name="Calculation 2 4 2 9 2" xfId="43609"/>
    <cellStyle name="Calculation 2 4 3" xfId="1268"/>
    <cellStyle name="Calculation 2 4 3 10" xfId="18263"/>
    <cellStyle name="Calculation 2 4 3 10 2" xfId="48457"/>
    <cellStyle name="Calculation 2 4 3 11" xfId="22481"/>
    <cellStyle name="Calculation 2 4 3 11 2" xfId="52668"/>
    <cellStyle name="Calculation 2 4 3 12" xfId="25814"/>
    <cellStyle name="Calculation 2 4 3 12 2" xfId="56001"/>
    <cellStyle name="Calculation 2 4 3 13" xfId="28954"/>
    <cellStyle name="Calculation 2 4 3 13 2" xfId="59141"/>
    <cellStyle name="Calculation 2 4 3 14" xfId="31236"/>
    <cellStyle name="Calculation 2 4 3 2" xfId="1737"/>
    <cellStyle name="Calculation 2 4 3 2 10" xfId="27859"/>
    <cellStyle name="Calculation 2 4 3 2 10 2" xfId="58046"/>
    <cellStyle name="Calculation 2 4 3 2 11" xfId="28151"/>
    <cellStyle name="Calculation 2 4 3 2 11 2" xfId="58338"/>
    <cellStyle name="Calculation 2 4 3 2 12" xfId="31687"/>
    <cellStyle name="Calculation 2 4 3 2 2" xfId="3694"/>
    <cellStyle name="Calculation 2 4 3 2 2 10" xfId="30208"/>
    <cellStyle name="Calculation 2 4 3 2 2 10 2" xfId="60395"/>
    <cellStyle name="Calculation 2 4 3 2 2 11" xfId="33899"/>
    <cellStyle name="Calculation 2 4 3 2 2 2" xfId="7058"/>
    <cellStyle name="Calculation 2 4 3 2 2 2 2" xfId="37252"/>
    <cellStyle name="Calculation 2 4 3 2 2 3" xfId="8603"/>
    <cellStyle name="Calculation 2 4 3 2 2 3 2" xfId="38797"/>
    <cellStyle name="Calculation 2 4 3 2 2 4" xfId="11005"/>
    <cellStyle name="Calculation 2 4 3 2 2 4 2" xfId="41199"/>
    <cellStyle name="Calculation 2 4 3 2 2 5" xfId="13979"/>
    <cellStyle name="Calculation 2 4 3 2 2 5 2" xfId="44173"/>
    <cellStyle name="Calculation 2 4 3 2 2 6" xfId="16929"/>
    <cellStyle name="Calculation 2 4 3 2 2 6 2" xfId="47123"/>
    <cellStyle name="Calculation 2 4 3 2 2 7" xfId="19796"/>
    <cellStyle name="Calculation 2 4 3 2 2 7 2" xfId="49990"/>
    <cellStyle name="Calculation 2 4 3 2 2 8" xfId="24203"/>
    <cellStyle name="Calculation 2 4 3 2 2 8 2" xfId="54390"/>
    <cellStyle name="Calculation 2 4 3 2 2 9" xfId="21613"/>
    <cellStyle name="Calculation 2 4 3 2 2 9 2" xfId="51800"/>
    <cellStyle name="Calculation 2 4 3 2 3" xfId="4702"/>
    <cellStyle name="Calculation 2 4 3 2 3 10" xfId="34901"/>
    <cellStyle name="Calculation 2 4 3 2 3 2" xfId="9446"/>
    <cellStyle name="Calculation 2 4 3 2 3 2 2" xfId="39640"/>
    <cellStyle name="Calculation 2 4 3 2 3 3" xfId="9913"/>
    <cellStyle name="Calculation 2 4 3 2 3 3 2" xfId="40107"/>
    <cellStyle name="Calculation 2 4 3 2 3 4" xfId="13961"/>
    <cellStyle name="Calculation 2 4 3 2 3 4 2" xfId="44155"/>
    <cellStyle name="Calculation 2 4 3 2 3 5" xfId="17769"/>
    <cellStyle name="Calculation 2 4 3 2 3 5 2" xfId="47963"/>
    <cellStyle name="Calculation 2 4 3 2 3 6" xfId="20633"/>
    <cellStyle name="Calculation 2 4 3 2 3 6 2" xfId="50827"/>
    <cellStyle name="Calculation 2 4 3 2 3 7" xfId="25045"/>
    <cellStyle name="Calculation 2 4 3 2 3 7 2" xfId="55232"/>
    <cellStyle name="Calculation 2 4 3 2 3 8" xfId="28482"/>
    <cellStyle name="Calculation 2 4 3 2 3 8 2" xfId="58669"/>
    <cellStyle name="Calculation 2 4 3 2 3 9" xfId="27143"/>
    <cellStyle name="Calculation 2 4 3 2 3 9 2" xfId="57330"/>
    <cellStyle name="Calculation 2 4 3 2 4" xfId="5678"/>
    <cellStyle name="Calculation 2 4 3 2 4 2" xfId="35874"/>
    <cellStyle name="Calculation 2 4 3 2 5" xfId="10263"/>
    <cellStyle name="Calculation 2 4 3 2 5 2" xfId="40457"/>
    <cellStyle name="Calculation 2 4 3 2 6" xfId="13793"/>
    <cellStyle name="Calculation 2 4 3 2 6 2" xfId="43987"/>
    <cellStyle name="Calculation 2 4 3 2 7" xfId="15833"/>
    <cellStyle name="Calculation 2 4 3 2 7 2" xfId="46027"/>
    <cellStyle name="Calculation 2 4 3 2 8" xfId="18714"/>
    <cellStyle name="Calculation 2 4 3 2 8 2" xfId="48908"/>
    <cellStyle name="Calculation 2 4 3 2 9" xfId="22949"/>
    <cellStyle name="Calculation 2 4 3 2 9 2" xfId="53136"/>
    <cellStyle name="Calculation 2 4 3 3" xfId="1896"/>
    <cellStyle name="Calculation 2 4 3 3 10" xfId="27161"/>
    <cellStyle name="Calculation 2 4 3 3 10 2" xfId="57348"/>
    <cellStyle name="Calculation 2 4 3 3 11" xfId="29534"/>
    <cellStyle name="Calculation 2 4 3 3 11 2" xfId="59721"/>
    <cellStyle name="Calculation 2 4 3 3 12" xfId="31846"/>
    <cellStyle name="Calculation 2 4 3 3 2" xfId="3853"/>
    <cellStyle name="Calculation 2 4 3 3 2 10" xfId="25309"/>
    <cellStyle name="Calculation 2 4 3 3 2 10 2" xfId="55496"/>
    <cellStyle name="Calculation 2 4 3 3 2 11" xfId="34058"/>
    <cellStyle name="Calculation 2 4 3 3 2 2" xfId="7217"/>
    <cellStyle name="Calculation 2 4 3 3 2 2 2" xfId="37411"/>
    <cellStyle name="Calculation 2 4 3 3 2 3" xfId="8762"/>
    <cellStyle name="Calculation 2 4 3 3 2 3 2" xfId="38956"/>
    <cellStyle name="Calculation 2 4 3 3 2 4" xfId="5022"/>
    <cellStyle name="Calculation 2 4 3 3 2 4 2" xfId="35221"/>
    <cellStyle name="Calculation 2 4 3 3 2 5" xfId="13452"/>
    <cellStyle name="Calculation 2 4 3 3 2 5 2" xfId="43646"/>
    <cellStyle name="Calculation 2 4 3 3 2 6" xfId="17088"/>
    <cellStyle name="Calculation 2 4 3 3 2 6 2" xfId="47282"/>
    <cellStyle name="Calculation 2 4 3 3 2 7" xfId="19955"/>
    <cellStyle name="Calculation 2 4 3 3 2 7 2" xfId="50149"/>
    <cellStyle name="Calculation 2 4 3 3 2 8" xfId="24362"/>
    <cellStyle name="Calculation 2 4 3 3 2 8 2" xfId="54549"/>
    <cellStyle name="Calculation 2 4 3 3 2 9" xfId="25985"/>
    <cellStyle name="Calculation 2 4 3 3 2 9 2" xfId="56172"/>
    <cellStyle name="Calculation 2 4 3 3 3" xfId="4861"/>
    <cellStyle name="Calculation 2 4 3 3 3 10" xfId="35060"/>
    <cellStyle name="Calculation 2 4 3 3 3 2" xfId="9605"/>
    <cellStyle name="Calculation 2 4 3 3 3 2 2" xfId="39799"/>
    <cellStyle name="Calculation 2 4 3 3 3 3" xfId="5748"/>
    <cellStyle name="Calculation 2 4 3 3 3 3 2" xfId="35944"/>
    <cellStyle name="Calculation 2 4 3 3 3 4" xfId="11290"/>
    <cellStyle name="Calculation 2 4 3 3 3 4 2" xfId="41484"/>
    <cellStyle name="Calculation 2 4 3 3 3 5" xfId="17928"/>
    <cellStyle name="Calculation 2 4 3 3 3 5 2" xfId="48122"/>
    <cellStyle name="Calculation 2 4 3 3 3 6" xfId="20792"/>
    <cellStyle name="Calculation 2 4 3 3 3 6 2" xfId="50986"/>
    <cellStyle name="Calculation 2 4 3 3 3 7" xfId="25204"/>
    <cellStyle name="Calculation 2 4 3 3 3 7 2" xfId="55391"/>
    <cellStyle name="Calculation 2 4 3 3 3 8" xfId="28641"/>
    <cellStyle name="Calculation 2 4 3 3 3 8 2" xfId="58828"/>
    <cellStyle name="Calculation 2 4 3 3 3 9" xfId="28935"/>
    <cellStyle name="Calculation 2 4 3 3 3 9 2" xfId="59122"/>
    <cellStyle name="Calculation 2 4 3 3 4" xfId="5324"/>
    <cellStyle name="Calculation 2 4 3 3 4 2" xfId="35523"/>
    <cellStyle name="Calculation 2 4 3 3 5" xfId="7808"/>
    <cellStyle name="Calculation 2 4 3 3 5 2" xfId="38002"/>
    <cellStyle name="Calculation 2 4 3 3 6" xfId="14515"/>
    <cellStyle name="Calculation 2 4 3 3 6 2" xfId="44709"/>
    <cellStyle name="Calculation 2 4 3 3 7" xfId="15992"/>
    <cellStyle name="Calculation 2 4 3 3 7 2" xfId="46186"/>
    <cellStyle name="Calculation 2 4 3 3 8" xfId="18873"/>
    <cellStyle name="Calculation 2 4 3 3 8 2" xfId="49067"/>
    <cellStyle name="Calculation 2 4 3 3 9" xfId="23108"/>
    <cellStyle name="Calculation 2 4 3 3 9 2" xfId="53295"/>
    <cellStyle name="Calculation 2 4 3 4" xfId="3228"/>
    <cellStyle name="Calculation 2 4 3 4 10" xfId="30229"/>
    <cellStyle name="Calculation 2 4 3 4 10 2" xfId="60416"/>
    <cellStyle name="Calculation 2 4 3 4 11" xfId="33433"/>
    <cellStyle name="Calculation 2 4 3 4 2" xfId="6603"/>
    <cellStyle name="Calculation 2 4 3 4 2 2" xfId="36797"/>
    <cellStyle name="Calculation 2 4 3 4 3" xfId="2234"/>
    <cellStyle name="Calculation 2 4 3 4 3 2" xfId="32443"/>
    <cellStyle name="Calculation 2 4 3 4 4" xfId="10231"/>
    <cellStyle name="Calculation 2 4 3 4 4 2" xfId="40425"/>
    <cellStyle name="Calculation 2 4 3 4 5" xfId="13944"/>
    <cellStyle name="Calculation 2 4 3 4 5 2" xfId="44138"/>
    <cellStyle name="Calculation 2 4 3 4 6" xfId="16478"/>
    <cellStyle name="Calculation 2 4 3 4 6 2" xfId="46672"/>
    <cellStyle name="Calculation 2 4 3 4 7" xfId="19345"/>
    <cellStyle name="Calculation 2 4 3 4 7 2" xfId="49539"/>
    <cellStyle name="Calculation 2 4 3 4 8" xfId="23748"/>
    <cellStyle name="Calculation 2 4 3 4 8 2" xfId="53935"/>
    <cellStyle name="Calculation 2 4 3 4 9" xfId="25725"/>
    <cellStyle name="Calculation 2 4 3 4 9 2" xfId="55912"/>
    <cellStyle name="Calculation 2 4 3 5" xfId="4236"/>
    <cellStyle name="Calculation 2 4 3 5 10" xfId="25321"/>
    <cellStyle name="Calculation 2 4 3 5 10 2" xfId="55508"/>
    <cellStyle name="Calculation 2 4 3 5 11" xfId="34435"/>
    <cellStyle name="Calculation 2 4 3 5 2" xfId="7450"/>
    <cellStyle name="Calculation 2 4 3 5 2 2" xfId="37644"/>
    <cellStyle name="Calculation 2 4 3 5 3" xfId="8995"/>
    <cellStyle name="Calculation 2 4 3 5 3 2" xfId="39189"/>
    <cellStyle name="Calculation 2 4 3 5 4" xfId="12273"/>
    <cellStyle name="Calculation 2 4 3 5 4 2" xfId="42467"/>
    <cellStyle name="Calculation 2 4 3 5 5" xfId="14844"/>
    <cellStyle name="Calculation 2 4 3 5 5 2" xfId="45038"/>
    <cellStyle name="Calculation 2 4 3 5 6" xfId="17318"/>
    <cellStyle name="Calculation 2 4 3 5 6 2" xfId="47512"/>
    <cellStyle name="Calculation 2 4 3 5 7" xfId="20182"/>
    <cellStyle name="Calculation 2 4 3 5 7 2" xfId="50376"/>
    <cellStyle name="Calculation 2 4 3 5 8" xfId="24594"/>
    <cellStyle name="Calculation 2 4 3 5 8 2" xfId="54781"/>
    <cellStyle name="Calculation 2 4 3 5 9" xfId="26815"/>
    <cellStyle name="Calculation 2 4 3 5 9 2" xfId="57002"/>
    <cellStyle name="Calculation 2 4 3 6" xfId="5854"/>
    <cellStyle name="Calculation 2 4 3 6 2" xfId="36050"/>
    <cellStyle name="Calculation 2 4 3 7" xfId="9885"/>
    <cellStyle name="Calculation 2 4 3 7 2" xfId="40079"/>
    <cellStyle name="Calculation 2 4 3 8" xfId="14720"/>
    <cellStyle name="Calculation 2 4 3 8 2" xfId="44914"/>
    <cellStyle name="Calculation 2 4 3 9" xfId="15378"/>
    <cellStyle name="Calculation 2 4 3 9 2" xfId="45572"/>
    <cellStyle name="Calculation 2 4 4" xfId="1389"/>
    <cellStyle name="Calculation 2 4 4 10" xfId="27498"/>
    <cellStyle name="Calculation 2 4 4 10 2" xfId="57685"/>
    <cellStyle name="Calculation 2 4 4 11" xfId="30308"/>
    <cellStyle name="Calculation 2 4 4 11 2" xfId="60495"/>
    <cellStyle name="Calculation 2 4 4 12" xfId="31340"/>
    <cellStyle name="Calculation 2 4 4 2" xfId="3346"/>
    <cellStyle name="Calculation 2 4 4 2 10" xfId="30332"/>
    <cellStyle name="Calculation 2 4 4 2 10 2" xfId="60519"/>
    <cellStyle name="Calculation 2 4 4 2 11" xfId="33551"/>
    <cellStyle name="Calculation 2 4 4 2 2" xfId="6710"/>
    <cellStyle name="Calculation 2 4 4 2 2 2" xfId="36904"/>
    <cellStyle name="Calculation 2 4 4 2 3" xfId="8255"/>
    <cellStyle name="Calculation 2 4 4 2 3 2" xfId="38449"/>
    <cellStyle name="Calculation 2 4 4 2 4" xfId="11044"/>
    <cellStyle name="Calculation 2 4 4 2 4 2" xfId="41238"/>
    <cellStyle name="Calculation 2 4 4 2 5" xfId="15089"/>
    <cellStyle name="Calculation 2 4 4 2 5 2" xfId="45283"/>
    <cellStyle name="Calculation 2 4 4 2 6" xfId="16582"/>
    <cellStyle name="Calculation 2 4 4 2 6 2" xfId="46776"/>
    <cellStyle name="Calculation 2 4 4 2 7" xfId="19449"/>
    <cellStyle name="Calculation 2 4 4 2 7 2" xfId="49643"/>
    <cellStyle name="Calculation 2 4 4 2 8" xfId="23855"/>
    <cellStyle name="Calculation 2 4 4 2 8 2" xfId="54042"/>
    <cellStyle name="Calculation 2 4 4 2 9" xfId="27605"/>
    <cellStyle name="Calculation 2 4 4 2 9 2" xfId="57792"/>
    <cellStyle name="Calculation 2 4 4 3" xfId="4354"/>
    <cellStyle name="Calculation 2 4 4 3 10" xfId="34553"/>
    <cellStyle name="Calculation 2 4 4 3 2" xfId="9099"/>
    <cellStyle name="Calculation 2 4 4 3 2 2" xfId="39293"/>
    <cellStyle name="Calculation 2 4 4 3 3" xfId="2338"/>
    <cellStyle name="Calculation 2 4 4 3 3 2" xfId="32545"/>
    <cellStyle name="Calculation 2 4 4 3 4" xfId="14821"/>
    <cellStyle name="Calculation 2 4 4 3 4 2" xfId="45015"/>
    <cellStyle name="Calculation 2 4 4 3 5" xfId="17422"/>
    <cellStyle name="Calculation 2 4 4 3 5 2" xfId="47616"/>
    <cellStyle name="Calculation 2 4 4 3 6" xfId="20286"/>
    <cellStyle name="Calculation 2 4 4 3 6 2" xfId="50480"/>
    <cellStyle name="Calculation 2 4 4 3 7" xfId="24698"/>
    <cellStyle name="Calculation 2 4 4 3 7 2" xfId="54885"/>
    <cellStyle name="Calculation 2 4 4 3 8" xfId="26317"/>
    <cellStyle name="Calculation 2 4 4 3 8 2" xfId="56504"/>
    <cellStyle name="Calculation 2 4 4 3 9" xfId="30582"/>
    <cellStyle name="Calculation 2 4 4 3 9 2" xfId="60769"/>
    <cellStyle name="Calculation 2 4 4 4" xfId="5379"/>
    <cellStyle name="Calculation 2 4 4 4 2" xfId="35578"/>
    <cellStyle name="Calculation 2 4 4 5" xfId="9878"/>
    <cellStyle name="Calculation 2 4 4 5 2" xfId="40072"/>
    <cellStyle name="Calculation 2 4 4 6" xfId="12762"/>
    <cellStyle name="Calculation 2 4 4 6 2" xfId="42956"/>
    <cellStyle name="Calculation 2 4 4 7" xfId="15486"/>
    <cellStyle name="Calculation 2 4 4 7 2" xfId="45680"/>
    <cellStyle name="Calculation 2 4 4 8" xfId="18367"/>
    <cellStyle name="Calculation 2 4 4 8 2" xfId="48561"/>
    <cellStyle name="Calculation 2 4 4 9" xfId="22601"/>
    <cellStyle name="Calculation 2 4 4 9 2" xfId="52788"/>
    <cellStyle name="Calculation 2 4 5" xfId="2590"/>
    <cellStyle name="Calculation 2 4 5 10" xfId="29893"/>
    <cellStyle name="Calculation 2 4 5 10 2" xfId="60080"/>
    <cellStyle name="Calculation 2 4 5 11" xfId="32795"/>
    <cellStyle name="Calculation 2 4 5 2" xfId="6235"/>
    <cellStyle name="Calculation 2 4 5 2 2" xfId="36429"/>
    <cellStyle name="Calculation 2 4 5 3" xfId="2520"/>
    <cellStyle name="Calculation 2 4 5 3 2" xfId="32725"/>
    <cellStyle name="Calculation 2 4 5 4" xfId="10340"/>
    <cellStyle name="Calculation 2 4 5 4 2" xfId="40534"/>
    <cellStyle name="Calculation 2 4 5 5" xfId="11953"/>
    <cellStyle name="Calculation 2 4 5 5 2" xfId="42147"/>
    <cellStyle name="Calculation 2 4 5 6" xfId="16225"/>
    <cellStyle name="Calculation 2 4 5 6 2" xfId="46419"/>
    <cellStyle name="Calculation 2 4 5 7" xfId="19094"/>
    <cellStyle name="Calculation 2 4 5 7 2" xfId="49288"/>
    <cellStyle name="Calculation 2 4 5 8" xfId="23377"/>
    <cellStyle name="Calculation 2 4 5 8 2" xfId="53564"/>
    <cellStyle name="Calculation 2 4 5 9" xfId="25957"/>
    <cellStyle name="Calculation 2 4 5 9 2" xfId="56144"/>
    <cellStyle name="Calculation 2 4 6" xfId="3165"/>
    <cellStyle name="Calculation 2 4 6 10" xfId="29917"/>
    <cellStyle name="Calculation 2 4 6 10 2" xfId="60104"/>
    <cellStyle name="Calculation 2 4 6 11" xfId="33370"/>
    <cellStyle name="Calculation 2 4 6 2" xfId="6541"/>
    <cellStyle name="Calculation 2 4 6 2 2" xfId="36735"/>
    <cellStyle name="Calculation 2 4 6 3" xfId="2235"/>
    <cellStyle name="Calculation 2 4 6 3 2" xfId="32444"/>
    <cellStyle name="Calculation 2 4 6 4" xfId="12578"/>
    <cellStyle name="Calculation 2 4 6 4 2" xfId="42772"/>
    <cellStyle name="Calculation 2 4 6 5" xfId="11335"/>
    <cellStyle name="Calculation 2 4 6 5 2" xfId="41529"/>
    <cellStyle name="Calculation 2 4 6 6" xfId="16416"/>
    <cellStyle name="Calculation 2 4 6 6 2" xfId="46610"/>
    <cellStyle name="Calculation 2 4 6 7" xfId="19283"/>
    <cellStyle name="Calculation 2 4 6 7 2" xfId="49477"/>
    <cellStyle name="Calculation 2 4 6 8" xfId="23686"/>
    <cellStyle name="Calculation 2 4 6 8 2" xfId="53873"/>
    <cellStyle name="Calculation 2 4 6 9" xfId="25791"/>
    <cellStyle name="Calculation 2 4 6 9 2" xfId="55978"/>
    <cellStyle name="Calculation 2 4 7" xfId="4994"/>
    <cellStyle name="Calculation 2 4 7 2" xfId="35193"/>
    <cellStyle name="Calculation 2 4 8" xfId="12279"/>
    <cellStyle name="Calculation 2 4 8 2" xfId="42473"/>
    <cellStyle name="Calculation 2 4 9" xfId="13003"/>
    <cellStyle name="Calculation 2 4 9 2" xfId="43197"/>
    <cellStyle name="Calculation 2 5" xfId="586"/>
    <cellStyle name="Calculation 2 5 10" xfId="12655"/>
    <cellStyle name="Calculation 2 5 10 2" xfId="42849"/>
    <cellStyle name="Calculation 2 5 11" xfId="21828"/>
    <cellStyle name="Calculation 2 5 11 2" xfId="52015"/>
    <cellStyle name="Calculation 2 5 12" xfId="26620"/>
    <cellStyle name="Calculation 2 5 12 2" xfId="56807"/>
    <cellStyle name="Calculation 2 5 13" xfId="29443"/>
    <cellStyle name="Calculation 2 5 13 2" xfId="59630"/>
    <cellStyle name="Calculation 2 5 14" xfId="31025"/>
    <cellStyle name="Calculation 2 5 2" xfId="1270"/>
    <cellStyle name="Calculation 2 5 2 10" xfId="18265"/>
    <cellStyle name="Calculation 2 5 2 10 2" xfId="48459"/>
    <cellStyle name="Calculation 2 5 2 11" xfId="22483"/>
    <cellStyle name="Calculation 2 5 2 11 2" xfId="52670"/>
    <cellStyle name="Calculation 2 5 2 12" xfId="27843"/>
    <cellStyle name="Calculation 2 5 2 12 2" xfId="58030"/>
    <cellStyle name="Calculation 2 5 2 13" xfId="30422"/>
    <cellStyle name="Calculation 2 5 2 13 2" xfId="60609"/>
    <cellStyle name="Calculation 2 5 2 14" xfId="31238"/>
    <cellStyle name="Calculation 2 5 2 2" xfId="1739"/>
    <cellStyle name="Calculation 2 5 2 2 10" xfId="26070"/>
    <cellStyle name="Calculation 2 5 2 2 10 2" xfId="56257"/>
    <cellStyle name="Calculation 2 5 2 2 11" xfId="28847"/>
    <cellStyle name="Calculation 2 5 2 2 11 2" xfId="59034"/>
    <cellStyle name="Calculation 2 5 2 2 12" xfId="31689"/>
    <cellStyle name="Calculation 2 5 2 2 2" xfId="3696"/>
    <cellStyle name="Calculation 2 5 2 2 2 10" xfId="30498"/>
    <cellStyle name="Calculation 2 5 2 2 2 10 2" xfId="60685"/>
    <cellStyle name="Calculation 2 5 2 2 2 11" xfId="33901"/>
    <cellStyle name="Calculation 2 5 2 2 2 2" xfId="7060"/>
    <cellStyle name="Calculation 2 5 2 2 2 2 2" xfId="37254"/>
    <cellStyle name="Calculation 2 5 2 2 2 3" xfId="8605"/>
    <cellStyle name="Calculation 2 5 2 2 2 3 2" xfId="38799"/>
    <cellStyle name="Calculation 2 5 2 2 2 4" xfId="10734"/>
    <cellStyle name="Calculation 2 5 2 2 2 4 2" xfId="40928"/>
    <cellStyle name="Calculation 2 5 2 2 2 5" xfId="12888"/>
    <cellStyle name="Calculation 2 5 2 2 2 5 2" xfId="43082"/>
    <cellStyle name="Calculation 2 5 2 2 2 6" xfId="16931"/>
    <cellStyle name="Calculation 2 5 2 2 2 6 2" xfId="47125"/>
    <cellStyle name="Calculation 2 5 2 2 2 7" xfId="19798"/>
    <cellStyle name="Calculation 2 5 2 2 2 7 2" xfId="49992"/>
    <cellStyle name="Calculation 2 5 2 2 2 8" xfId="24205"/>
    <cellStyle name="Calculation 2 5 2 2 2 8 2" xfId="54392"/>
    <cellStyle name="Calculation 2 5 2 2 2 9" xfId="27248"/>
    <cellStyle name="Calculation 2 5 2 2 2 9 2" xfId="57435"/>
    <cellStyle name="Calculation 2 5 2 2 3" xfId="4704"/>
    <cellStyle name="Calculation 2 5 2 2 3 10" xfId="34903"/>
    <cellStyle name="Calculation 2 5 2 2 3 2" xfId="9448"/>
    <cellStyle name="Calculation 2 5 2 2 3 2 2" xfId="39642"/>
    <cellStyle name="Calculation 2 5 2 2 3 3" xfId="11268"/>
    <cellStyle name="Calculation 2 5 2 2 3 3 2" xfId="41462"/>
    <cellStyle name="Calculation 2 5 2 2 3 4" xfId="11907"/>
    <cellStyle name="Calculation 2 5 2 2 3 4 2" xfId="42101"/>
    <cellStyle name="Calculation 2 5 2 2 3 5" xfId="17771"/>
    <cellStyle name="Calculation 2 5 2 2 3 5 2" xfId="47965"/>
    <cellStyle name="Calculation 2 5 2 2 3 6" xfId="20635"/>
    <cellStyle name="Calculation 2 5 2 2 3 6 2" xfId="50829"/>
    <cellStyle name="Calculation 2 5 2 2 3 7" xfId="25047"/>
    <cellStyle name="Calculation 2 5 2 2 3 7 2" xfId="55234"/>
    <cellStyle name="Calculation 2 5 2 2 3 8" xfId="28484"/>
    <cellStyle name="Calculation 2 5 2 2 3 8 2" xfId="58671"/>
    <cellStyle name="Calculation 2 5 2 2 3 9" xfId="30362"/>
    <cellStyle name="Calculation 2 5 2 2 3 9 2" xfId="60549"/>
    <cellStyle name="Calculation 2 5 2 2 4" xfId="5963"/>
    <cellStyle name="Calculation 2 5 2 2 4 2" xfId="36159"/>
    <cellStyle name="Calculation 2 5 2 2 5" xfId="10573"/>
    <cellStyle name="Calculation 2 5 2 2 5 2" xfId="40767"/>
    <cellStyle name="Calculation 2 5 2 2 6" xfId="14824"/>
    <cellStyle name="Calculation 2 5 2 2 6 2" xfId="45018"/>
    <cellStyle name="Calculation 2 5 2 2 7" xfId="15835"/>
    <cellStyle name="Calculation 2 5 2 2 7 2" xfId="46029"/>
    <cellStyle name="Calculation 2 5 2 2 8" xfId="18716"/>
    <cellStyle name="Calculation 2 5 2 2 8 2" xfId="48910"/>
    <cellStyle name="Calculation 2 5 2 2 9" xfId="22951"/>
    <cellStyle name="Calculation 2 5 2 2 9 2" xfId="53138"/>
    <cellStyle name="Calculation 2 5 2 3" xfId="1898"/>
    <cellStyle name="Calculation 2 5 2 3 10" xfId="28027"/>
    <cellStyle name="Calculation 2 5 2 3 10 2" xfId="58214"/>
    <cellStyle name="Calculation 2 5 2 3 11" xfId="30537"/>
    <cellStyle name="Calculation 2 5 2 3 11 2" xfId="60724"/>
    <cellStyle name="Calculation 2 5 2 3 12" xfId="31848"/>
    <cellStyle name="Calculation 2 5 2 3 2" xfId="3855"/>
    <cellStyle name="Calculation 2 5 2 3 2 10" xfId="29218"/>
    <cellStyle name="Calculation 2 5 2 3 2 10 2" xfId="59405"/>
    <cellStyle name="Calculation 2 5 2 3 2 11" xfId="34060"/>
    <cellStyle name="Calculation 2 5 2 3 2 2" xfId="7219"/>
    <cellStyle name="Calculation 2 5 2 3 2 2 2" xfId="37413"/>
    <cellStyle name="Calculation 2 5 2 3 2 3" xfId="8764"/>
    <cellStyle name="Calculation 2 5 2 3 2 3 2" xfId="38958"/>
    <cellStyle name="Calculation 2 5 2 3 2 4" xfId="11838"/>
    <cellStyle name="Calculation 2 5 2 3 2 4 2" xfId="42032"/>
    <cellStyle name="Calculation 2 5 2 3 2 5" xfId="14307"/>
    <cellStyle name="Calculation 2 5 2 3 2 5 2" xfId="44501"/>
    <cellStyle name="Calculation 2 5 2 3 2 6" xfId="17090"/>
    <cellStyle name="Calculation 2 5 2 3 2 6 2" xfId="47284"/>
    <cellStyle name="Calculation 2 5 2 3 2 7" xfId="19957"/>
    <cellStyle name="Calculation 2 5 2 3 2 7 2" xfId="50151"/>
    <cellStyle name="Calculation 2 5 2 3 2 8" xfId="24364"/>
    <cellStyle name="Calculation 2 5 2 3 2 8 2" xfId="54551"/>
    <cellStyle name="Calculation 2 5 2 3 2 9" xfId="26353"/>
    <cellStyle name="Calculation 2 5 2 3 2 9 2" xfId="56540"/>
    <cellStyle name="Calculation 2 5 2 3 3" xfId="4863"/>
    <cellStyle name="Calculation 2 5 2 3 3 10" xfId="35062"/>
    <cellStyle name="Calculation 2 5 2 3 3 2" xfId="9607"/>
    <cellStyle name="Calculation 2 5 2 3 3 2 2" xfId="39801"/>
    <cellStyle name="Calculation 2 5 2 3 3 3" xfId="11955"/>
    <cellStyle name="Calculation 2 5 2 3 3 3 2" xfId="42149"/>
    <cellStyle name="Calculation 2 5 2 3 3 4" xfId="12987"/>
    <cellStyle name="Calculation 2 5 2 3 3 4 2" xfId="43181"/>
    <cellStyle name="Calculation 2 5 2 3 3 5" xfId="17930"/>
    <cellStyle name="Calculation 2 5 2 3 3 5 2" xfId="48124"/>
    <cellStyle name="Calculation 2 5 2 3 3 6" xfId="20794"/>
    <cellStyle name="Calculation 2 5 2 3 3 6 2" xfId="50988"/>
    <cellStyle name="Calculation 2 5 2 3 3 7" xfId="25206"/>
    <cellStyle name="Calculation 2 5 2 3 3 7 2" xfId="55393"/>
    <cellStyle name="Calculation 2 5 2 3 3 8" xfId="28643"/>
    <cellStyle name="Calculation 2 5 2 3 3 8 2" xfId="58830"/>
    <cellStyle name="Calculation 2 5 2 3 3 9" xfId="25703"/>
    <cellStyle name="Calculation 2 5 2 3 3 9 2" xfId="55890"/>
    <cellStyle name="Calculation 2 5 2 3 4" xfId="5694"/>
    <cellStyle name="Calculation 2 5 2 3 4 2" xfId="35890"/>
    <cellStyle name="Calculation 2 5 2 3 5" xfId="10269"/>
    <cellStyle name="Calculation 2 5 2 3 5 2" xfId="40463"/>
    <cellStyle name="Calculation 2 5 2 3 6" xfId="15086"/>
    <cellStyle name="Calculation 2 5 2 3 6 2" xfId="45280"/>
    <cellStyle name="Calculation 2 5 2 3 7" xfId="15994"/>
    <cellStyle name="Calculation 2 5 2 3 7 2" xfId="46188"/>
    <cellStyle name="Calculation 2 5 2 3 8" xfId="18875"/>
    <cellStyle name="Calculation 2 5 2 3 8 2" xfId="49069"/>
    <cellStyle name="Calculation 2 5 2 3 9" xfId="23110"/>
    <cellStyle name="Calculation 2 5 2 3 9 2" xfId="53297"/>
    <cellStyle name="Calculation 2 5 2 4" xfId="3230"/>
    <cellStyle name="Calculation 2 5 2 4 10" xfId="28994"/>
    <cellStyle name="Calculation 2 5 2 4 10 2" xfId="59181"/>
    <cellStyle name="Calculation 2 5 2 4 11" xfId="33435"/>
    <cellStyle name="Calculation 2 5 2 4 2" xfId="6605"/>
    <cellStyle name="Calculation 2 5 2 4 2 2" xfId="36799"/>
    <cellStyle name="Calculation 2 5 2 4 3" xfId="2233"/>
    <cellStyle name="Calculation 2 5 2 4 3 2" xfId="32442"/>
    <cellStyle name="Calculation 2 5 2 4 4" xfId="10434"/>
    <cellStyle name="Calculation 2 5 2 4 4 2" xfId="40628"/>
    <cellStyle name="Calculation 2 5 2 4 5" xfId="13368"/>
    <cellStyle name="Calculation 2 5 2 4 5 2" xfId="43562"/>
    <cellStyle name="Calculation 2 5 2 4 6" xfId="16480"/>
    <cellStyle name="Calculation 2 5 2 4 6 2" xfId="46674"/>
    <cellStyle name="Calculation 2 5 2 4 7" xfId="19347"/>
    <cellStyle name="Calculation 2 5 2 4 7 2" xfId="49541"/>
    <cellStyle name="Calculation 2 5 2 4 8" xfId="23750"/>
    <cellStyle name="Calculation 2 5 2 4 8 2" xfId="53937"/>
    <cellStyle name="Calculation 2 5 2 4 9" xfId="26112"/>
    <cellStyle name="Calculation 2 5 2 4 9 2" xfId="56299"/>
    <cellStyle name="Calculation 2 5 2 5" xfId="4238"/>
    <cellStyle name="Calculation 2 5 2 5 10" xfId="29656"/>
    <cellStyle name="Calculation 2 5 2 5 10 2" xfId="59843"/>
    <cellStyle name="Calculation 2 5 2 5 11" xfId="34437"/>
    <cellStyle name="Calculation 2 5 2 5 2" xfId="7452"/>
    <cellStyle name="Calculation 2 5 2 5 2 2" xfId="37646"/>
    <cellStyle name="Calculation 2 5 2 5 3" xfId="8997"/>
    <cellStyle name="Calculation 2 5 2 5 3 2" xfId="39191"/>
    <cellStyle name="Calculation 2 5 2 5 4" xfId="5440"/>
    <cellStyle name="Calculation 2 5 2 5 4 2" xfId="35639"/>
    <cellStyle name="Calculation 2 5 2 5 5" xfId="14110"/>
    <cellStyle name="Calculation 2 5 2 5 5 2" xfId="44304"/>
    <cellStyle name="Calculation 2 5 2 5 6" xfId="17320"/>
    <cellStyle name="Calculation 2 5 2 5 6 2" xfId="47514"/>
    <cellStyle name="Calculation 2 5 2 5 7" xfId="20184"/>
    <cellStyle name="Calculation 2 5 2 5 7 2" xfId="50378"/>
    <cellStyle name="Calculation 2 5 2 5 8" xfId="24596"/>
    <cellStyle name="Calculation 2 5 2 5 8 2" xfId="54783"/>
    <cellStyle name="Calculation 2 5 2 5 9" xfId="21470"/>
    <cellStyle name="Calculation 2 5 2 5 9 2" xfId="51657"/>
    <cellStyle name="Calculation 2 5 2 6" xfId="8003"/>
    <cellStyle name="Calculation 2 5 2 6 2" xfId="38197"/>
    <cellStyle name="Calculation 2 5 2 7" xfId="9942"/>
    <cellStyle name="Calculation 2 5 2 7 2" xfId="40136"/>
    <cellStyle name="Calculation 2 5 2 8" xfId="13731"/>
    <cellStyle name="Calculation 2 5 2 8 2" xfId="43925"/>
    <cellStyle name="Calculation 2 5 2 9" xfId="15380"/>
    <cellStyle name="Calculation 2 5 2 9 2" xfId="45574"/>
    <cellStyle name="Calculation 2 5 3" xfId="1597"/>
    <cellStyle name="Calculation 2 5 3 10" xfId="25727"/>
    <cellStyle name="Calculation 2 5 3 10 2" xfId="55914"/>
    <cellStyle name="Calculation 2 5 3 11" xfId="29733"/>
    <cellStyle name="Calculation 2 5 3 11 2" xfId="59920"/>
    <cellStyle name="Calculation 2 5 3 12" xfId="31547"/>
    <cellStyle name="Calculation 2 5 3 2" xfId="3554"/>
    <cellStyle name="Calculation 2 5 3 2 10" xfId="29318"/>
    <cellStyle name="Calculation 2 5 3 2 10 2" xfId="59505"/>
    <cellStyle name="Calculation 2 5 3 2 11" xfId="33759"/>
    <cellStyle name="Calculation 2 5 3 2 2" xfId="6918"/>
    <cellStyle name="Calculation 2 5 3 2 2 2" xfId="37112"/>
    <cellStyle name="Calculation 2 5 3 2 3" xfId="8463"/>
    <cellStyle name="Calculation 2 5 3 2 3 2" xfId="38657"/>
    <cellStyle name="Calculation 2 5 3 2 4" xfId="10566"/>
    <cellStyle name="Calculation 2 5 3 2 4 2" xfId="40760"/>
    <cellStyle name="Calculation 2 5 3 2 5" xfId="12822"/>
    <cellStyle name="Calculation 2 5 3 2 5 2" xfId="43016"/>
    <cellStyle name="Calculation 2 5 3 2 6" xfId="16789"/>
    <cellStyle name="Calculation 2 5 3 2 6 2" xfId="46983"/>
    <cellStyle name="Calculation 2 5 3 2 7" xfId="19656"/>
    <cellStyle name="Calculation 2 5 3 2 7 2" xfId="49850"/>
    <cellStyle name="Calculation 2 5 3 2 8" xfId="24063"/>
    <cellStyle name="Calculation 2 5 3 2 8 2" xfId="54250"/>
    <cellStyle name="Calculation 2 5 3 2 9" xfId="26441"/>
    <cellStyle name="Calculation 2 5 3 2 9 2" xfId="56628"/>
    <cellStyle name="Calculation 2 5 3 3" xfId="4562"/>
    <cellStyle name="Calculation 2 5 3 3 10" xfId="34761"/>
    <cellStyle name="Calculation 2 5 3 3 2" xfId="9306"/>
    <cellStyle name="Calculation 2 5 3 3 2 2" xfId="39500"/>
    <cellStyle name="Calculation 2 5 3 3 3" xfId="11097"/>
    <cellStyle name="Calculation 2 5 3 3 3 2" xfId="41291"/>
    <cellStyle name="Calculation 2 5 3 3 4" xfId="14203"/>
    <cellStyle name="Calculation 2 5 3 3 4 2" xfId="44397"/>
    <cellStyle name="Calculation 2 5 3 3 5" xfId="17629"/>
    <cellStyle name="Calculation 2 5 3 3 5 2" xfId="47823"/>
    <cellStyle name="Calculation 2 5 3 3 6" xfId="20493"/>
    <cellStyle name="Calculation 2 5 3 3 6 2" xfId="50687"/>
    <cellStyle name="Calculation 2 5 3 3 7" xfId="24905"/>
    <cellStyle name="Calculation 2 5 3 3 7 2" xfId="55092"/>
    <cellStyle name="Calculation 2 5 3 3 8" xfId="22029"/>
    <cellStyle name="Calculation 2 5 3 3 8 2" xfId="52216"/>
    <cellStyle name="Calculation 2 5 3 3 9" xfId="30342"/>
    <cellStyle name="Calculation 2 5 3 3 9 2" xfId="60529"/>
    <cellStyle name="Calculation 2 5 3 4" xfId="6119"/>
    <cellStyle name="Calculation 2 5 3 4 2" xfId="36313"/>
    <cellStyle name="Calculation 2 5 3 5" xfId="10875"/>
    <cellStyle name="Calculation 2 5 3 5 2" xfId="41069"/>
    <cellStyle name="Calculation 2 5 3 6" xfId="11873"/>
    <cellStyle name="Calculation 2 5 3 6 2" xfId="42067"/>
    <cellStyle name="Calculation 2 5 3 7" xfId="15693"/>
    <cellStyle name="Calculation 2 5 3 7 2" xfId="45887"/>
    <cellStyle name="Calculation 2 5 3 8" xfId="18574"/>
    <cellStyle name="Calculation 2 5 3 8 2" xfId="48768"/>
    <cellStyle name="Calculation 2 5 3 9" xfId="22809"/>
    <cellStyle name="Calculation 2 5 3 9 2" xfId="52996"/>
    <cellStyle name="Calculation 2 5 4" xfId="2592"/>
    <cellStyle name="Calculation 2 5 4 10" xfId="22250"/>
    <cellStyle name="Calculation 2 5 4 10 2" xfId="52437"/>
    <cellStyle name="Calculation 2 5 4 11" xfId="32797"/>
    <cellStyle name="Calculation 2 5 4 2" xfId="6237"/>
    <cellStyle name="Calculation 2 5 4 2 2" xfId="36431"/>
    <cellStyle name="Calculation 2 5 4 3" xfId="5276"/>
    <cellStyle name="Calculation 2 5 4 3 2" xfId="35475"/>
    <cellStyle name="Calculation 2 5 4 4" xfId="10840"/>
    <cellStyle name="Calculation 2 5 4 4 2" xfId="41034"/>
    <cellStyle name="Calculation 2 5 4 5" xfId="14051"/>
    <cellStyle name="Calculation 2 5 4 5 2" xfId="44245"/>
    <cellStyle name="Calculation 2 5 4 6" xfId="16227"/>
    <cellStyle name="Calculation 2 5 4 6 2" xfId="46421"/>
    <cellStyle name="Calculation 2 5 4 7" xfId="19096"/>
    <cellStyle name="Calculation 2 5 4 7 2" xfId="49290"/>
    <cellStyle name="Calculation 2 5 4 8" xfId="23379"/>
    <cellStyle name="Calculation 2 5 4 8 2" xfId="53566"/>
    <cellStyle name="Calculation 2 5 4 9" xfId="28150"/>
    <cellStyle name="Calculation 2 5 4 9 2" xfId="58337"/>
    <cellStyle name="Calculation 2 5 5" xfId="2474"/>
    <cellStyle name="Calculation 2 5 5 10" xfId="25852"/>
    <cellStyle name="Calculation 2 5 5 10 2" xfId="56039"/>
    <cellStyle name="Calculation 2 5 5 11" xfId="32679"/>
    <cellStyle name="Calculation 2 5 5 2" xfId="6157"/>
    <cellStyle name="Calculation 2 5 5 2 2" xfId="36351"/>
    <cellStyle name="Calculation 2 5 5 3" xfId="4179"/>
    <cellStyle name="Calculation 2 5 5 3 2" xfId="34378"/>
    <cellStyle name="Calculation 2 5 5 4" xfId="12322"/>
    <cellStyle name="Calculation 2 5 5 4 2" xfId="42516"/>
    <cellStyle name="Calculation 2 5 5 5" xfId="13460"/>
    <cellStyle name="Calculation 2 5 5 5 2" xfId="43654"/>
    <cellStyle name="Calculation 2 5 5 6" xfId="16147"/>
    <cellStyle name="Calculation 2 5 5 6 2" xfId="46341"/>
    <cellStyle name="Calculation 2 5 5 7" xfId="19016"/>
    <cellStyle name="Calculation 2 5 5 7 2" xfId="49210"/>
    <cellStyle name="Calculation 2 5 5 8" xfId="23299"/>
    <cellStyle name="Calculation 2 5 5 8 2" xfId="53486"/>
    <cellStyle name="Calculation 2 5 5 9" xfId="27965"/>
    <cellStyle name="Calculation 2 5 5 9 2" xfId="58152"/>
    <cellStyle name="Calculation 2 5 6" xfId="4992"/>
    <cellStyle name="Calculation 2 5 6 2" xfId="35191"/>
    <cellStyle name="Calculation 2 5 7" xfId="9958"/>
    <cellStyle name="Calculation 2 5 7 2" xfId="40152"/>
    <cellStyle name="Calculation 2 5 8" xfId="11854"/>
    <cellStyle name="Calculation 2 5 8 2" xfId="42048"/>
    <cellStyle name="Calculation 2 5 9" xfId="12838"/>
    <cellStyle name="Calculation 2 5 9 2" xfId="43032"/>
    <cellStyle name="Calculation 2 6" xfId="1263"/>
    <cellStyle name="Calculation 2 6 10" xfId="18258"/>
    <cellStyle name="Calculation 2 6 10 2" xfId="48452"/>
    <cellStyle name="Calculation 2 6 11" xfId="22476"/>
    <cellStyle name="Calculation 2 6 11 2" xfId="52663"/>
    <cellStyle name="Calculation 2 6 12" xfId="25910"/>
    <cellStyle name="Calculation 2 6 12 2" xfId="56097"/>
    <cellStyle name="Calculation 2 6 13" xfId="25377"/>
    <cellStyle name="Calculation 2 6 13 2" xfId="55564"/>
    <cellStyle name="Calculation 2 6 14" xfId="31231"/>
    <cellStyle name="Calculation 2 6 2" xfId="1732"/>
    <cellStyle name="Calculation 2 6 2 10" xfId="27831"/>
    <cellStyle name="Calculation 2 6 2 10 2" xfId="58018"/>
    <cellStyle name="Calculation 2 6 2 11" xfId="26655"/>
    <cellStyle name="Calculation 2 6 2 11 2" xfId="56842"/>
    <cellStyle name="Calculation 2 6 2 12" xfId="31682"/>
    <cellStyle name="Calculation 2 6 2 2" xfId="3689"/>
    <cellStyle name="Calculation 2 6 2 2 10" xfId="29512"/>
    <cellStyle name="Calculation 2 6 2 2 10 2" xfId="59699"/>
    <cellStyle name="Calculation 2 6 2 2 11" xfId="33894"/>
    <cellStyle name="Calculation 2 6 2 2 2" xfId="7053"/>
    <cellStyle name="Calculation 2 6 2 2 2 2" xfId="37247"/>
    <cellStyle name="Calculation 2 6 2 2 3" xfId="8598"/>
    <cellStyle name="Calculation 2 6 2 2 3 2" xfId="38792"/>
    <cellStyle name="Calculation 2 6 2 2 4" xfId="10990"/>
    <cellStyle name="Calculation 2 6 2 2 4 2" xfId="41184"/>
    <cellStyle name="Calculation 2 6 2 2 5" xfId="13486"/>
    <cellStyle name="Calculation 2 6 2 2 5 2" xfId="43680"/>
    <cellStyle name="Calculation 2 6 2 2 6" xfId="16924"/>
    <cellStyle name="Calculation 2 6 2 2 6 2" xfId="47118"/>
    <cellStyle name="Calculation 2 6 2 2 7" xfId="19791"/>
    <cellStyle name="Calculation 2 6 2 2 7 2" xfId="49985"/>
    <cellStyle name="Calculation 2 6 2 2 8" xfId="24198"/>
    <cellStyle name="Calculation 2 6 2 2 8 2" xfId="54385"/>
    <cellStyle name="Calculation 2 6 2 2 9" xfId="26007"/>
    <cellStyle name="Calculation 2 6 2 2 9 2" xfId="56194"/>
    <cellStyle name="Calculation 2 6 2 3" xfId="4697"/>
    <cellStyle name="Calculation 2 6 2 3 10" xfId="34896"/>
    <cellStyle name="Calculation 2 6 2 3 2" xfId="9441"/>
    <cellStyle name="Calculation 2 6 2 3 2 2" xfId="39635"/>
    <cellStyle name="Calculation 2 6 2 3 3" xfId="11601"/>
    <cellStyle name="Calculation 2 6 2 3 3 2" xfId="41795"/>
    <cellStyle name="Calculation 2 6 2 3 4" xfId="12997"/>
    <cellStyle name="Calculation 2 6 2 3 4 2" xfId="43191"/>
    <cellStyle name="Calculation 2 6 2 3 5" xfId="17764"/>
    <cellStyle name="Calculation 2 6 2 3 5 2" xfId="47958"/>
    <cellStyle name="Calculation 2 6 2 3 6" xfId="20628"/>
    <cellStyle name="Calculation 2 6 2 3 6 2" xfId="50822"/>
    <cellStyle name="Calculation 2 6 2 3 7" xfId="25040"/>
    <cellStyle name="Calculation 2 6 2 3 7 2" xfId="55227"/>
    <cellStyle name="Calculation 2 6 2 3 8" xfId="28477"/>
    <cellStyle name="Calculation 2 6 2 3 8 2" xfId="58664"/>
    <cellStyle name="Calculation 2 6 2 3 9" xfId="29944"/>
    <cellStyle name="Calculation 2 6 2 3 9 2" xfId="60131"/>
    <cellStyle name="Calculation 2 6 2 4" xfId="5962"/>
    <cellStyle name="Calculation 2 6 2 4 2" xfId="36158"/>
    <cellStyle name="Calculation 2 6 2 5" xfId="2463"/>
    <cellStyle name="Calculation 2 6 2 5 2" xfId="32668"/>
    <cellStyle name="Calculation 2 6 2 6" xfId="14460"/>
    <cellStyle name="Calculation 2 6 2 6 2" xfId="44654"/>
    <cellStyle name="Calculation 2 6 2 7" xfId="15828"/>
    <cellStyle name="Calculation 2 6 2 7 2" xfId="46022"/>
    <cellStyle name="Calculation 2 6 2 8" xfId="18709"/>
    <cellStyle name="Calculation 2 6 2 8 2" xfId="48903"/>
    <cellStyle name="Calculation 2 6 2 9" xfId="22944"/>
    <cellStyle name="Calculation 2 6 2 9 2" xfId="53131"/>
    <cellStyle name="Calculation 2 6 3" xfId="1891"/>
    <cellStyle name="Calculation 2 6 3 10" xfId="26193"/>
    <cellStyle name="Calculation 2 6 3 10 2" xfId="56380"/>
    <cellStyle name="Calculation 2 6 3 11" xfId="29847"/>
    <cellStyle name="Calculation 2 6 3 11 2" xfId="60034"/>
    <cellStyle name="Calculation 2 6 3 12" xfId="31841"/>
    <cellStyle name="Calculation 2 6 3 2" xfId="3848"/>
    <cellStyle name="Calculation 2 6 3 2 10" xfId="25618"/>
    <cellStyle name="Calculation 2 6 3 2 10 2" xfId="55805"/>
    <cellStyle name="Calculation 2 6 3 2 11" xfId="34053"/>
    <cellStyle name="Calculation 2 6 3 2 2" xfId="7212"/>
    <cellStyle name="Calculation 2 6 3 2 2 2" xfId="37406"/>
    <cellStyle name="Calculation 2 6 3 2 3" xfId="8757"/>
    <cellStyle name="Calculation 2 6 3 2 3 2" xfId="38951"/>
    <cellStyle name="Calculation 2 6 3 2 4" xfId="12060"/>
    <cellStyle name="Calculation 2 6 3 2 4 2" xfId="42254"/>
    <cellStyle name="Calculation 2 6 3 2 5" xfId="15308"/>
    <cellStyle name="Calculation 2 6 3 2 5 2" xfId="45502"/>
    <cellStyle name="Calculation 2 6 3 2 6" xfId="17083"/>
    <cellStyle name="Calculation 2 6 3 2 6 2" xfId="47277"/>
    <cellStyle name="Calculation 2 6 3 2 7" xfId="19950"/>
    <cellStyle name="Calculation 2 6 3 2 7 2" xfId="50144"/>
    <cellStyle name="Calculation 2 6 3 2 8" xfId="24357"/>
    <cellStyle name="Calculation 2 6 3 2 8 2" xfId="54544"/>
    <cellStyle name="Calculation 2 6 3 2 9" xfId="25938"/>
    <cellStyle name="Calculation 2 6 3 2 9 2" xfId="56125"/>
    <cellStyle name="Calculation 2 6 3 3" xfId="4856"/>
    <cellStyle name="Calculation 2 6 3 3 10" xfId="35055"/>
    <cellStyle name="Calculation 2 6 3 3 2" xfId="9600"/>
    <cellStyle name="Calculation 2 6 3 3 2 2" xfId="39794"/>
    <cellStyle name="Calculation 2 6 3 3 3" xfId="10316"/>
    <cellStyle name="Calculation 2 6 3 3 3 2" xfId="40510"/>
    <cellStyle name="Calculation 2 6 3 3 4" xfId="13195"/>
    <cellStyle name="Calculation 2 6 3 3 4 2" xfId="43389"/>
    <cellStyle name="Calculation 2 6 3 3 5" xfId="17923"/>
    <cellStyle name="Calculation 2 6 3 3 5 2" xfId="48117"/>
    <cellStyle name="Calculation 2 6 3 3 6" xfId="20787"/>
    <cellStyle name="Calculation 2 6 3 3 6 2" xfId="50981"/>
    <cellStyle name="Calculation 2 6 3 3 7" xfId="25199"/>
    <cellStyle name="Calculation 2 6 3 3 7 2" xfId="55386"/>
    <cellStyle name="Calculation 2 6 3 3 8" xfId="28636"/>
    <cellStyle name="Calculation 2 6 3 3 8 2" xfId="58823"/>
    <cellStyle name="Calculation 2 6 3 3 9" xfId="29961"/>
    <cellStyle name="Calculation 2 6 3 3 9 2" xfId="60148"/>
    <cellStyle name="Calculation 2 6 3 4" xfId="5695"/>
    <cellStyle name="Calculation 2 6 3 4 2" xfId="35891"/>
    <cellStyle name="Calculation 2 6 3 5" xfId="9810"/>
    <cellStyle name="Calculation 2 6 3 5 2" xfId="40004"/>
    <cellStyle name="Calculation 2 6 3 6" xfId="14905"/>
    <cellStyle name="Calculation 2 6 3 6 2" xfId="45099"/>
    <cellStyle name="Calculation 2 6 3 7" xfId="15987"/>
    <cellStyle name="Calculation 2 6 3 7 2" xfId="46181"/>
    <cellStyle name="Calculation 2 6 3 8" xfId="18868"/>
    <cellStyle name="Calculation 2 6 3 8 2" xfId="49062"/>
    <cellStyle name="Calculation 2 6 3 9" xfId="23103"/>
    <cellStyle name="Calculation 2 6 3 9 2" xfId="53290"/>
    <cellStyle name="Calculation 2 6 4" xfId="3223"/>
    <cellStyle name="Calculation 2 6 4 10" xfId="30596"/>
    <cellStyle name="Calculation 2 6 4 10 2" xfId="60783"/>
    <cellStyle name="Calculation 2 6 4 11" xfId="33428"/>
    <cellStyle name="Calculation 2 6 4 2" xfId="6598"/>
    <cellStyle name="Calculation 2 6 4 2 2" xfId="36792"/>
    <cellStyle name="Calculation 2 6 4 3" xfId="2204"/>
    <cellStyle name="Calculation 2 6 4 3 2" xfId="32414"/>
    <cellStyle name="Calculation 2 6 4 4" xfId="11945"/>
    <cellStyle name="Calculation 2 6 4 4 2" xfId="42139"/>
    <cellStyle name="Calculation 2 6 4 5" xfId="12876"/>
    <cellStyle name="Calculation 2 6 4 5 2" xfId="43070"/>
    <cellStyle name="Calculation 2 6 4 6" xfId="16473"/>
    <cellStyle name="Calculation 2 6 4 6 2" xfId="46667"/>
    <cellStyle name="Calculation 2 6 4 7" xfId="19340"/>
    <cellStyle name="Calculation 2 6 4 7 2" xfId="49534"/>
    <cellStyle name="Calculation 2 6 4 8" xfId="23743"/>
    <cellStyle name="Calculation 2 6 4 8 2" xfId="53930"/>
    <cellStyle name="Calculation 2 6 4 9" xfId="27563"/>
    <cellStyle name="Calculation 2 6 4 9 2" xfId="57750"/>
    <cellStyle name="Calculation 2 6 5" xfId="4231"/>
    <cellStyle name="Calculation 2 6 5 10" xfId="26999"/>
    <cellStyle name="Calculation 2 6 5 10 2" xfId="57186"/>
    <cellStyle name="Calculation 2 6 5 11" xfId="34430"/>
    <cellStyle name="Calculation 2 6 5 2" xfId="7445"/>
    <cellStyle name="Calculation 2 6 5 2 2" xfId="37639"/>
    <cellStyle name="Calculation 2 6 5 3" xfId="8990"/>
    <cellStyle name="Calculation 2 6 5 3 2" xfId="39184"/>
    <cellStyle name="Calculation 2 6 5 4" xfId="10398"/>
    <cellStyle name="Calculation 2 6 5 4 2" xfId="40592"/>
    <cellStyle name="Calculation 2 6 5 5" xfId="6055"/>
    <cellStyle name="Calculation 2 6 5 5 2" xfId="36251"/>
    <cellStyle name="Calculation 2 6 5 6" xfId="17313"/>
    <cellStyle name="Calculation 2 6 5 6 2" xfId="47507"/>
    <cellStyle name="Calculation 2 6 5 7" xfId="20177"/>
    <cellStyle name="Calculation 2 6 5 7 2" xfId="50371"/>
    <cellStyle name="Calculation 2 6 5 8" xfId="24589"/>
    <cellStyle name="Calculation 2 6 5 8 2" xfId="54776"/>
    <cellStyle name="Calculation 2 6 5 9" xfId="22591"/>
    <cellStyle name="Calculation 2 6 5 9 2" xfId="52778"/>
    <cellStyle name="Calculation 2 6 6" xfId="7720"/>
    <cellStyle name="Calculation 2 6 6 2" xfId="37914"/>
    <cellStyle name="Calculation 2 6 7" xfId="10515"/>
    <cellStyle name="Calculation 2 6 7 2" xfId="40709"/>
    <cellStyle name="Calculation 2 6 8" xfId="13960"/>
    <cellStyle name="Calculation 2 6 8 2" xfId="44154"/>
    <cellStyle name="Calculation 2 6 9" xfId="15373"/>
    <cellStyle name="Calculation 2 6 9 2" xfId="45567"/>
    <cellStyle name="Calculation 2 7" xfId="1602"/>
    <cellStyle name="Calculation 2 7 10" xfId="26197"/>
    <cellStyle name="Calculation 2 7 10 2" xfId="56384"/>
    <cellStyle name="Calculation 2 7 11" xfId="30848"/>
    <cellStyle name="Calculation 2 7 11 2" xfId="61035"/>
    <cellStyle name="Calculation 2 7 12" xfId="31552"/>
    <cellStyle name="Calculation 2 7 2" xfId="3559"/>
    <cellStyle name="Calculation 2 7 2 10" xfId="29772"/>
    <cellStyle name="Calculation 2 7 2 10 2" xfId="59959"/>
    <cellStyle name="Calculation 2 7 2 11" xfId="33764"/>
    <cellStyle name="Calculation 2 7 2 2" xfId="6923"/>
    <cellStyle name="Calculation 2 7 2 2 2" xfId="37117"/>
    <cellStyle name="Calculation 2 7 2 3" xfId="8468"/>
    <cellStyle name="Calculation 2 7 2 3 2" xfId="38662"/>
    <cellStyle name="Calculation 2 7 2 4" xfId="12027"/>
    <cellStyle name="Calculation 2 7 2 4 2" xfId="42221"/>
    <cellStyle name="Calculation 2 7 2 5" xfId="13750"/>
    <cellStyle name="Calculation 2 7 2 5 2" xfId="43944"/>
    <cellStyle name="Calculation 2 7 2 6" xfId="16794"/>
    <cellStyle name="Calculation 2 7 2 6 2" xfId="46988"/>
    <cellStyle name="Calculation 2 7 2 7" xfId="19661"/>
    <cellStyle name="Calculation 2 7 2 7 2" xfId="49855"/>
    <cellStyle name="Calculation 2 7 2 8" xfId="24068"/>
    <cellStyle name="Calculation 2 7 2 8 2" xfId="54255"/>
    <cellStyle name="Calculation 2 7 2 9" xfId="21308"/>
    <cellStyle name="Calculation 2 7 2 9 2" xfId="51495"/>
    <cellStyle name="Calculation 2 7 3" xfId="4567"/>
    <cellStyle name="Calculation 2 7 3 10" xfId="34766"/>
    <cellStyle name="Calculation 2 7 3 2" xfId="9311"/>
    <cellStyle name="Calculation 2 7 3 2 2" xfId="39505"/>
    <cellStyle name="Calculation 2 7 3 3" xfId="11240"/>
    <cellStyle name="Calculation 2 7 3 3 2" xfId="41434"/>
    <cellStyle name="Calculation 2 7 3 4" xfId="14096"/>
    <cellStyle name="Calculation 2 7 3 4 2" xfId="44290"/>
    <cellStyle name="Calculation 2 7 3 5" xfId="17634"/>
    <cellStyle name="Calculation 2 7 3 5 2" xfId="47828"/>
    <cellStyle name="Calculation 2 7 3 6" xfId="20498"/>
    <cellStyle name="Calculation 2 7 3 6 2" xfId="50692"/>
    <cellStyle name="Calculation 2 7 3 7" xfId="24910"/>
    <cellStyle name="Calculation 2 7 3 7 2" xfId="55097"/>
    <cellStyle name="Calculation 2 7 3 8" xfId="25423"/>
    <cellStyle name="Calculation 2 7 3 8 2" xfId="55610"/>
    <cellStyle name="Calculation 2 7 3 9" xfId="29565"/>
    <cellStyle name="Calculation 2 7 3 9 2" xfId="59752"/>
    <cellStyle name="Calculation 2 7 4" xfId="2295"/>
    <cellStyle name="Calculation 2 7 4 2" xfId="32502"/>
    <cellStyle name="Calculation 2 7 5" xfId="6388"/>
    <cellStyle name="Calculation 2 7 5 2" xfId="36582"/>
    <cellStyle name="Calculation 2 7 6" xfId="13102"/>
    <cellStyle name="Calculation 2 7 6 2" xfId="43296"/>
    <cellStyle name="Calculation 2 7 7" xfId="15698"/>
    <cellStyle name="Calculation 2 7 7 2" xfId="45892"/>
    <cellStyle name="Calculation 2 7 8" xfId="18579"/>
    <cellStyle name="Calculation 2 7 8 2" xfId="48773"/>
    <cellStyle name="Calculation 2 7 9" xfId="22814"/>
    <cellStyle name="Calculation 2 7 9 2" xfId="53001"/>
    <cellStyle name="Calculation 2 8" xfId="2585"/>
    <cellStyle name="Calculation 2 8 10" xfId="26132"/>
    <cellStyle name="Calculation 2 8 10 2" xfId="56319"/>
    <cellStyle name="Calculation 2 8 11" xfId="32790"/>
    <cellStyle name="Calculation 2 8 2" xfId="6230"/>
    <cellStyle name="Calculation 2 8 2 2" xfId="36424"/>
    <cellStyle name="Calculation 2 8 3" xfId="5291"/>
    <cellStyle name="Calculation 2 8 3 2" xfId="35490"/>
    <cellStyle name="Calculation 2 8 4" xfId="12639"/>
    <cellStyle name="Calculation 2 8 4 2" xfId="42833"/>
    <cellStyle name="Calculation 2 8 5" xfId="10602"/>
    <cellStyle name="Calculation 2 8 5 2" xfId="40796"/>
    <cellStyle name="Calculation 2 8 6" xfId="16220"/>
    <cellStyle name="Calculation 2 8 6 2" xfId="46414"/>
    <cellStyle name="Calculation 2 8 7" xfId="19089"/>
    <cellStyle name="Calculation 2 8 7 2" xfId="49283"/>
    <cellStyle name="Calculation 2 8 8" xfId="23372"/>
    <cellStyle name="Calculation 2 8 8 2" xfId="53559"/>
    <cellStyle name="Calculation 2 8 9" xfId="26798"/>
    <cellStyle name="Calculation 2 8 9 2" xfId="56985"/>
    <cellStyle name="Calculation 2 9" xfId="3162"/>
    <cellStyle name="Calculation 2 9 10" xfId="21750"/>
    <cellStyle name="Calculation 2 9 10 2" xfId="51937"/>
    <cellStyle name="Calculation 2 9 11" xfId="33367"/>
    <cellStyle name="Calculation 2 9 2" xfId="6538"/>
    <cellStyle name="Calculation 2 9 2 2" xfId="36732"/>
    <cellStyle name="Calculation 2 9 3" xfId="2237"/>
    <cellStyle name="Calculation 2 9 3 2" xfId="32446"/>
    <cellStyle name="Calculation 2 9 4" xfId="7834"/>
    <cellStyle name="Calculation 2 9 4 2" xfId="38028"/>
    <cellStyle name="Calculation 2 9 5" xfId="11774"/>
    <cellStyle name="Calculation 2 9 5 2" xfId="41968"/>
    <cellStyle name="Calculation 2 9 6" xfId="16413"/>
    <cellStyle name="Calculation 2 9 6 2" xfId="46607"/>
    <cellStyle name="Calculation 2 9 7" xfId="19280"/>
    <cellStyle name="Calculation 2 9 7 2" xfId="49474"/>
    <cellStyle name="Calculation 2 9 8" xfId="23683"/>
    <cellStyle name="Calculation 2 9 8 2" xfId="53870"/>
    <cellStyle name="Calculation 2 9 9" xfId="28356"/>
    <cellStyle name="Calculation 2 9 9 2" xfId="58543"/>
    <cellStyle name="Calculation 3" xfId="587"/>
    <cellStyle name="Calculation 3 10" xfId="6415"/>
    <cellStyle name="Calculation 3 10 2" xfId="36609"/>
    <cellStyle name="Calculation 3 11" xfId="10250"/>
    <cellStyle name="Calculation 3 11 2" xfId="40444"/>
    <cellStyle name="Calculation 3 12" xfId="14539"/>
    <cellStyle name="Calculation 3 12 2" xfId="44733"/>
    <cellStyle name="Calculation 3 13" xfId="13166"/>
    <cellStyle name="Calculation 3 13 2" xfId="43360"/>
    <cellStyle name="Calculation 3 14" xfId="13126"/>
    <cellStyle name="Calculation 3 14 2" xfId="43320"/>
    <cellStyle name="Calculation 3 15" xfId="21829"/>
    <cellStyle name="Calculation 3 15 2" xfId="52016"/>
    <cellStyle name="Calculation 3 16" xfId="26619"/>
    <cellStyle name="Calculation 3 16 2" xfId="56806"/>
    <cellStyle name="Calculation 3 17" xfId="30546"/>
    <cellStyle name="Calculation 3 17 2" xfId="60733"/>
    <cellStyle name="Calculation 3 18" xfId="31026"/>
    <cellStyle name="Calculation 3 2" xfId="588"/>
    <cellStyle name="Calculation 3 2 10" xfId="8148"/>
    <cellStyle name="Calculation 3 2 10 2" xfId="38342"/>
    <cellStyle name="Calculation 3 2 11" xfId="15165"/>
    <cellStyle name="Calculation 3 2 11 2" xfId="45359"/>
    <cellStyle name="Calculation 3 2 12" xfId="21830"/>
    <cellStyle name="Calculation 3 2 12 2" xfId="52017"/>
    <cellStyle name="Calculation 3 2 13" xfId="21544"/>
    <cellStyle name="Calculation 3 2 13 2" xfId="51731"/>
    <cellStyle name="Calculation 3 2 14" xfId="29664"/>
    <cellStyle name="Calculation 3 2 14 2" xfId="59851"/>
    <cellStyle name="Calculation 3 2 15" xfId="31027"/>
    <cellStyle name="Calculation 3 2 2" xfId="589"/>
    <cellStyle name="Calculation 3 2 2 10" xfId="13150"/>
    <cellStyle name="Calculation 3 2 2 10 2" xfId="43344"/>
    <cellStyle name="Calculation 3 2 2 11" xfId="21831"/>
    <cellStyle name="Calculation 3 2 2 11 2" xfId="52018"/>
    <cellStyle name="Calculation 3 2 2 12" xfId="26621"/>
    <cellStyle name="Calculation 3 2 2 12 2" xfId="56808"/>
    <cellStyle name="Calculation 3 2 2 13" xfId="25461"/>
    <cellStyle name="Calculation 3 2 2 13 2" xfId="55648"/>
    <cellStyle name="Calculation 3 2 2 14" xfId="31028"/>
    <cellStyle name="Calculation 3 2 2 2" xfId="1273"/>
    <cellStyle name="Calculation 3 2 2 2 10" xfId="18268"/>
    <cellStyle name="Calculation 3 2 2 2 10 2" xfId="48462"/>
    <cellStyle name="Calculation 3 2 2 2 11" xfId="22486"/>
    <cellStyle name="Calculation 3 2 2 2 11 2" xfId="52673"/>
    <cellStyle name="Calculation 3 2 2 2 12" xfId="28424"/>
    <cellStyle name="Calculation 3 2 2 2 12 2" xfId="58611"/>
    <cellStyle name="Calculation 3 2 2 2 13" xfId="29501"/>
    <cellStyle name="Calculation 3 2 2 2 13 2" xfId="59688"/>
    <cellStyle name="Calculation 3 2 2 2 14" xfId="31241"/>
    <cellStyle name="Calculation 3 2 2 2 2" xfId="1742"/>
    <cellStyle name="Calculation 3 2 2 2 2 10" xfId="25691"/>
    <cellStyle name="Calculation 3 2 2 2 2 10 2" xfId="55878"/>
    <cellStyle name="Calculation 3 2 2 2 2 11" xfId="30575"/>
    <cellStyle name="Calculation 3 2 2 2 2 11 2" xfId="60762"/>
    <cellStyle name="Calculation 3 2 2 2 2 12" xfId="31692"/>
    <cellStyle name="Calculation 3 2 2 2 2 2" xfId="3699"/>
    <cellStyle name="Calculation 3 2 2 2 2 2 10" xfId="30129"/>
    <cellStyle name="Calculation 3 2 2 2 2 2 10 2" xfId="60316"/>
    <cellStyle name="Calculation 3 2 2 2 2 2 11" xfId="33904"/>
    <cellStyle name="Calculation 3 2 2 2 2 2 2" xfId="7063"/>
    <cellStyle name="Calculation 3 2 2 2 2 2 2 2" xfId="37257"/>
    <cellStyle name="Calculation 3 2 2 2 2 2 3" xfId="8608"/>
    <cellStyle name="Calculation 3 2 2 2 2 2 3 2" xfId="38802"/>
    <cellStyle name="Calculation 3 2 2 2 2 2 4" xfId="10030"/>
    <cellStyle name="Calculation 3 2 2 2 2 2 4 2" xfId="40224"/>
    <cellStyle name="Calculation 3 2 2 2 2 2 5" xfId="14179"/>
    <cellStyle name="Calculation 3 2 2 2 2 2 5 2" xfId="44373"/>
    <cellStyle name="Calculation 3 2 2 2 2 2 6" xfId="16934"/>
    <cellStyle name="Calculation 3 2 2 2 2 2 6 2" xfId="47128"/>
    <cellStyle name="Calculation 3 2 2 2 2 2 7" xfId="19801"/>
    <cellStyle name="Calculation 3 2 2 2 2 2 7 2" xfId="49995"/>
    <cellStyle name="Calculation 3 2 2 2 2 2 8" xfId="24208"/>
    <cellStyle name="Calculation 3 2 2 2 2 2 8 2" xfId="54395"/>
    <cellStyle name="Calculation 3 2 2 2 2 2 9" xfId="25929"/>
    <cellStyle name="Calculation 3 2 2 2 2 2 9 2" xfId="56116"/>
    <cellStyle name="Calculation 3 2 2 2 2 3" xfId="4707"/>
    <cellStyle name="Calculation 3 2 2 2 2 3 10" xfId="34906"/>
    <cellStyle name="Calculation 3 2 2 2 2 3 2" xfId="9451"/>
    <cellStyle name="Calculation 3 2 2 2 2 3 2 2" xfId="39645"/>
    <cellStyle name="Calculation 3 2 2 2 2 3 3" xfId="10492"/>
    <cellStyle name="Calculation 3 2 2 2 2 3 3 2" xfId="40686"/>
    <cellStyle name="Calculation 3 2 2 2 2 3 4" xfId="13317"/>
    <cellStyle name="Calculation 3 2 2 2 2 3 4 2" xfId="43511"/>
    <cellStyle name="Calculation 3 2 2 2 2 3 5" xfId="17774"/>
    <cellStyle name="Calculation 3 2 2 2 2 3 5 2" xfId="47968"/>
    <cellStyle name="Calculation 3 2 2 2 2 3 6" xfId="20638"/>
    <cellStyle name="Calculation 3 2 2 2 2 3 6 2" xfId="50832"/>
    <cellStyle name="Calculation 3 2 2 2 2 3 7" xfId="25050"/>
    <cellStyle name="Calculation 3 2 2 2 2 3 7 2" xfId="55237"/>
    <cellStyle name="Calculation 3 2 2 2 2 3 8" xfId="28487"/>
    <cellStyle name="Calculation 3 2 2 2 2 3 8 2" xfId="58674"/>
    <cellStyle name="Calculation 3 2 2 2 2 3 9" xfId="30115"/>
    <cellStyle name="Calculation 3 2 2 2 2 3 9 2" xfId="60302"/>
    <cellStyle name="Calculation 3 2 2 2 2 4" xfId="5344"/>
    <cellStyle name="Calculation 3 2 2 2 2 4 2" xfId="35543"/>
    <cellStyle name="Calculation 3 2 2 2 2 5" xfId="10986"/>
    <cellStyle name="Calculation 3 2 2 2 2 5 2" xfId="41180"/>
    <cellStyle name="Calculation 3 2 2 2 2 6" xfId="14091"/>
    <cellStyle name="Calculation 3 2 2 2 2 6 2" xfId="44285"/>
    <cellStyle name="Calculation 3 2 2 2 2 7" xfId="15838"/>
    <cellStyle name="Calculation 3 2 2 2 2 7 2" xfId="46032"/>
    <cellStyle name="Calculation 3 2 2 2 2 8" xfId="18719"/>
    <cellStyle name="Calculation 3 2 2 2 2 8 2" xfId="48913"/>
    <cellStyle name="Calculation 3 2 2 2 2 9" xfId="22954"/>
    <cellStyle name="Calculation 3 2 2 2 2 9 2" xfId="53141"/>
    <cellStyle name="Calculation 3 2 2 2 3" xfId="1901"/>
    <cellStyle name="Calculation 3 2 2 2 3 10" xfId="27365"/>
    <cellStyle name="Calculation 3 2 2 2 3 10 2" xfId="57552"/>
    <cellStyle name="Calculation 3 2 2 2 3 11" xfId="28309"/>
    <cellStyle name="Calculation 3 2 2 2 3 11 2" xfId="58496"/>
    <cellStyle name="Calculation 3 2 2 2 3 12" xfId="31851"/>
    <cellStyle name="Calculation 3 2 2 2 3 2" xfId="3858"/>
    <cellStyle name="Calculation 3 2 2 2 3 2 10" xfId="30658"/>
    <cellStyle name="Calculation 3 2 2 2 3 2 10 2" xfId="60845"/>
    <cellStyle name="Calculation 3 2 2 2 3 2 11" xfId="34063"/>
    <cellStyle name="Calculation 3 2 2 2 3 2 2" xfId="7222"/>
    <cellStyle name="Calculation 3 2 2 2 3 2 2 2" xfId="37416"/>
    <cellStyle name="Calculation 3 2 2 2 3 2 3" xfId="8767"/>
    <cellStyle name="Calculation 3 2 2 2 3 2 3 2" xfId="38961"/>
    <cellStyle name="Calculation 3 2 2 2 3 2 4" xfId="12399"/>
    <cellStyle name="Calculation 3 2 2 2 3 2 4 2" xfId="42593"/>
    <cellStyle name="Calculation 3 2 2 2 3 2 5" xfId="14787"/>
    <cellStyle name="Calculation 3 2 2 2 3 2 5 2" xfId="44981"/>
    <cellStyle name="Calculation 3 2 2 2 3 2 6" xfId="17093"/>
    <cellStyle name="Calculation 3 2 2 2 3 2 6 2" xfId="47287"/>
    <cellStyle name="Calculation 3 2 2 2 3 2 7" xfId="19960"/>
    <cellStyle name="Calculation 3 2 2 2 3 2 7 2" xfId="50154"/>
    <cellStyle name="Calculation 3 2 2 2 3 2 8" xfId="24367"/>
    <cellStyle name="Calculation 3 2 2 2 3 2 8 2" xfId="54554"/>
    <cellStyle name="Calculation 3 2 2 2 3 2 9" xfId="27861"/>
    <cellStyle name="Calculation 3 2 2 2 3 2 9 2" xfId="58048"/>
    <cellStyle name="Calculation 3 2 2 2 3 3" xfId="4866"/>
    <cellStyle name="Calculation 3 2 2 2 3 3 10" xfId="35065"/>
    <cellStyle name="Calculation 3 2 2 2 3 3 2" xfId="9610"/>
    <cellStyle name="Calculation 3 2 2 2 3 3 2 2" xfId="39804"/>
    <cellStyle name="Calculation 3 2 2 2 3 3 3" xfId="11910"/>
    <cellStyle name="Calculation 3 2 2 2 3 3 3 2" xfId="42104"/>
    <cellStyle name="Calculation 3 2 2 2 3 3 4" xfId="14225"/>
    <cellStyle name="Calculation 3 2 2 2 3 3 4 2" xfId="44419"/>
    <cellStyle name="Calculation 3 2 2 2 3 3 5" xfId="17933"/>
    <cellStyle name="Calculation 3 2 2 2 3 3 5 2" xfId="48127"/>
    <cellStyle name="Calculation 3 2 2 2 3 3 6" xfId="20797"/>
    <cellStyle name="Calculation 3 2 2 2 3 3 6 2" xfId="50991"/>
    <cellStyle name="Calculation 3 2 2 2 3 3 7" xfId="25209"/>
    <cellStyle name="Calculation 3 2 2 2 3 3 7 2" xfId="55396"/>
    <cellStyle name="Calculation 3 2 2 2 3 3 8" xfId="28646"/>
    <cellStyle name="Calculation 3 2 2 2 3 3 8 2" xfId="58833"/>
    <cellStyle name="Calculation 3 2 2 2 3 3 9" xfId="28955"/>
    <cellStyle name="Calculation 3 2 2 2 3 3 9 2" xfId="59142"/>
    <cellStyle name="Calculation 3 2 2 2 3 4" xfId="7878"/>
    <cellStyle name="Calculation 3 2 2 2 3 4 2" xfId="38072"/>
    <cellStyle name="Calculation 3 2 2 2 3 5" xfId="11194"/>
    <cellStyle name="Calculation 3 2 2 2 3 5 2" xfId="41388"/>
    <cellStyle name="Calculation 3 2 2 2 3 6" xfId="6320"/>
    <cellStyle name="Calculation 3 2 2 2 3 6 2" xfId="36514"/>
    <cellStyle name="Calculation 3 2 2 2 3 7" xfId="15997"/>
    <cellStyle name="Calculation 3 2 2 2 3 7 2" xfId="46191"/>
    <cellStyle name="Calculation 3 2 2 2 3 8" xfId="18878"/>
    <cellStyle name="Calculation 3 2 2 2 3 8 2" xfId="49072"/>
    <cellStyle name="Calculation 3 2 2 2 3 9" xfId="23113"/>
    <cellStyle name="Calculation 3 2 2 2 3 9 2" xfId="53300"/>
    <cellStyle name="Calculation 3 2 2 2 4" xfId="3233"/>
    <cellStyle name="Calculation 3 2 2 2 4 10" xfId="28256"/>
    <cellStyle name="Calculation 3 2 2 2 4 10 2" xfId="58443"/>
    <cellStyle name="Calculation 3 2 2 2 4 11" xfId="33438"/>
    <cellStyle name="Calculation 3 2 2 2 4 2" xfId="6608"/>
    <cellStyle name="Calculation 3 2 2 2 4 2 2" xfId="36802"/>
    <cellStyle name="Calculation 3 2 2 2 4 3" xfId="2982"/>
    <cellStyle name="Calculation 3 2 2 2 4 3 2" xfId="33187"/>
    <cellStyle name="Calculation 3 2 2 2 4 4" xfId="2314"/>
    <cellStyle name="Calculation 3 2 2 2 4 4 2" xfId="32521"/>
    <cellStyle name="Calculation 3 2 2 2 4 5" xfId="13709"/>
    <cellStyle name="Calculation 3 2 2 2 4 5 2" xfId="43903"/>
    <cellStyle name="Calculation 3 2 2 2 4 6" xfId="16483"/>
    <cellStyle name="Calculation 3 2 2 2 4 6 2" xfId="46677"/>
    <cellStyle name="Calculation 3 2 2 2 4 7" xfId="19350"/>
    <cellStyle name="Calculation 3 2 2 2 4 7 2" xfId="49544"/>
    <cellStyle name="Calculation 3 2 2 2 4 8" xfId="23753"/>
    <cellStyle name="Calculation 3 2 2 2 4 8 2" xfId="53940"/>
    <cellStyle name="Calculation 3 2 2 2 4 9" xfId="27436"/>
    <cellStyle name="Calculation 3 2 2 2 4 9 2" xfId="57623"/>
    <cellStyle name="Calculation 3 2 2 2 5" xfId="4241"/>
    <cellStyle name="Calculation 3 2 2 2 5 10" xfId="29106"/>
    <cellStyle name="Calculation 3 2 2 2 5 10 2" xfId="59293"/>
    <cellStyle name="Calculation 3 2 2 2 5 11" xfId="34440"/>
    <cellStyle name="Calculation 3 2 2 2 5 2" xfId="7455"/>
    <cellStyle name="Calculation 3 2 2 2 5 2 2" xfId="37649"/>
    <cellStyle name="Calculation 3 2 2 2 5 3" xfId="9000"/>
    <cellStyle name="Calculation 3 2 2 2 5 3 2" xfId="39194"/>
    <cellStyle name="Calculation 3 2 2 2 5 4" xfId="9980"/>
    <cellStyle name="Calculation 3 2 2 2 5 4 2" xfId="40174"/>
    <cellStyle name="Calculation 3 2 2 2 5 5" xfId="5757"/>
    <cellStyle name="Calculation 3 2 2 2 5 5 2" xfId="35953"/>
    <cellStyle name="Calculation 3 2 2 2 5 6" xfId="17323"/>
    <cellStyle name="Calculation 3 2 2 2 5 6 2" xfId="47517"/>
    <cellStyle name="Calculation 3 2 2 2 5 7" xfId="20187"/>
    <cellStyle name="Calculation 3 2 2 2 5 7 2" xfId="50381"/>
    <cellStyle name="Calculation 3 2 2 2 5 8" xfId="24599"/>
    <cellStyle name="Calculation 3 2 2 2 5 8 2" xfId="54786"/>
    <cellStyle name="Calculation 3 2 2 2 5 9" xfId="25718"/>
    <cellStyle name="Calculation 3 2 2 2 5 9 2" xfId="55905"/>
    <cellStyle name="Calculation 3 2 2 2 6" xfId="6012"/>
    <cellStyle name="Calculation 3 2 2 2 6 2" xfId="36208"/>
    <cellStyle name="Calculation 3 2 2 2 7" xfId="7800"/>
    <cellStyle name="Calculation 3 2 2 2 7 2" xfId="37994"/>
    <cellStyle name="Calculation 3 2 2 2 8" xfId="14357"/>
    <cellStyle name="Calculation 3 2 2 2 8 2" xfId="44551"/>
    <cellStyle name="Calculation 3 2 2 2 9" xfId="15383"/>
    <cellStyle name="Calculation 3 2 2 2 9 2" xfId="45577"/>
    <cellStyle name="Calculation 3 2 2 3" xfId="1595"/>
    <cellStyle name="Calculation 3 2 2 3 10" xfId="26209"/>
    <cellStyle name="Calculation 3 2 2 3 10 2" xfId="56396"/>
    <cellStyle name="Calculation 3 2 2 3 11" xfId="30001"/>
    <cellStyle name="Calculation 3 2 2 3 11 2" xfId="60188"/>
    <cellStyle name="Calculation 3 2 2 3 12" xfId="31545"/>
    <cellStyle name="Calculation 3 2 2 3 2" xfId="3552"/>
    <cellStyle name="Calculation 3 2 2 3 2 10" xfId="29517"/>
    <cellStyle name="Calculation 3 2 2 3 2 10 2" xfId="59704"/>
    <cellStyle name="Calculation 3 2 2 3 2 11" xfId="33757"/>
    <cellStyle name="Calculation 3 2 2 3 2 2" xfId="6916"/>
    <cellStyle name="Calculation 3 2 2 3 2 2 2" xfId="37110"/>
    <cellStyle name="Calculation 3 2 2 3 2 3" xfId="8461"/>
    <cellStyle name="Calculation 3 2 2 3 2 3 2" xfId="38655"/>
    <cellStyle name="Calculation 3 2 2 3 2 4" xfId="9777"/>
    <cellStyle name="Calculation 3 2 2 3 2 4 2" xfId="39971"/>
    <cellStyle name="Calculation 3 2 2 3 2 5" xfId="10590"/>
    <cellStyle name="Calculation 3 2 2 3 2 5 2" xfId="40784"/>
    <cellStyle name="Calculation 3 2 2 3 2 6" xfId="16787"/>
    <cellStyle name="Calculation 3 2 2 3 2 6 2" xfId="46981"/>
    <cellStyle name="Calculation 3 2 2 3 2 7" xfId="19654"/>
    <cellStyle name="Calculation 3 2 2 3 2 7 2" xfId="49848"/>
    <cellStyle name="Calculation 3 2 2 3 2 8" xfId="24061"/>
    <cellStyle name="Calculation 3 2 2 3 2 8 2" xfId="54248"/>
    <cellStyle name="Calculation 3 2 2 3 2 9" xfId="27602"/>
    <cellStyle name="Calculation 3 2 2 3 2 9 2" xfId="57789"/>
    <cellStyle name="Calculation 3 2 2 3 3" xfId="4560"/>
    <cellStyle name="Calculation 3 2 2 3 3 10" xfId="34759"/>
    <cellStyle name="Calculation 3 2 2 3 3 2" xfId="9304"/>
    <cellStyle name="Calculation 3 2 2 3 3 2 2" xfId="39498"/>
    <cellStyle name="Calculation 3 2 2 3 3 3" xfId="5909"/>
    <cellStyle name="Calculation 3 2 2 3 3 3 2" xfId="36105"/>
    <cellStyle name="Calculation 3 2 2 3 3 4" xfId="13932"/>
    <cellStyle name="Calculation 3 2 2 3 3 4 2" xfId="44126"/>
    <cellStyle name="Calculation 3 2 2 3 3 5" xfId="17627"/>
    <cellStyle name="Calculation 3 2 2 3 3 5 2" xfId="47821"/>
    <cellStyle name="Calculation 3 2 2 3 3 6" xfId="20491"/>
    <cellStyle name="Calculation 3 2 2 3 3 6 2" xfId="50685"/>
    <cellStyle name="Calculation 3 2 2 3 3 7" xfId="24903"/>
    <cellStyle name="Calculation 3 2 2 3 3 7 2" xfId="55090"/>
    <cellStyle name="Calculation 3 2 2 3 3 8" xfId="22255"/>
    <cellStyle name="Calculation 3 2 2 3 3 8 2" xfId="52442"/>
    <cellStyle name="Calculation 3 2 2 3 3 9" xfId="30730"/>
    <cellStyle name="Calculation 3 2 2 3 3 9 2" xfId="60917"/>
    <cellStyle name="Calculation 3 2 2 3 4" xfId="4145"/>
    <cellStyle name="Calculation 3 2 2 3 4 2" xfId="34344"/>
    <cellStyle name="Calculation 3 2 2 3 5" xfId="10745"/>
    <cellStyle name="Calculation 3 2 2 3 5 2" xfId="40939"/>
    <cellStyle name="Calculation 3 2 2 3 6" xfId="13832"/>
    <cellStyle name="Calculation 3 2 2 3 6 2" xfId="44026"/>
    <cellStyle name="Calculation 3 2 2 3 7" xfId="15691"/>
    <cellStyle name="Calculation 3 2 2 3 7 2" xfId="45885"/>
    <cellStyle name="Calculation 3 2 2 3 8" xfId="18572"/>
    <cellStyle name="Calculation 3 2 2 3 8 2" xfId="48766"/>
    <cellStyle name="Calculation 3 2 2 3 9" xfId="22807"/>
    <cellStyle name="Calculation 3 2 2 3 9 2" xfId="52994"/>
    <cellStyle name="Calculation 3 2 2 4" xfId="2595"/>
    <cellStyle name="Calculation 3 2 2 4 10" xfId="30866"/>
    <cellStyle name="Calculation 3 2 2 4 10 2" xfId="61053"/>
    <cellStyle name="Calculation 3 2 2 4 11" xfId="32800"/>
    <cellStyle name="Calculation 3 2 2 4 2" xfId="6240"/>
    <cellStyle name="Calculation 3 2 2 4 2 2" xfId="36434"/>
    <cellStyle name="Calculation 3 2 2 4 3" xfId="5287"/>
    <cellStyle name="Calculation 3 2 2 4 3 2" xfId="35486"/>
    <cellStyle name="Calculation 3 2 2 4 4" xfId="11869"/>
    <cellStyle name="Calculation 3 2 2 4 4 2" xfId="42063"/>
    <cellStyle name="Calculation 3 2 2 4 5" xfId="2321"/>
    <cellStyle name="Calculation 3 2 2 4 5 2" xfId="32528"/>
    <cellStyle name="Calculation 3 2 2 4 6" xfId="16230"/>
    <cellStyle name="Calculation 3 2 2 4 6 2" xfId="46424"/>
    <cellStyle name="Calculation 3 2 2 4 7" xfId="19099"/>
    <cellStyle name="Calculation 3 2 2 4 7 2" xfId="49293"/>
    <cellStyle name="Calculation 3 2 2 4 8" xfId="23382"/>
    <cellStyle name="Calculation 3 2 2 4 8 2" xfId="53569"/>
    <cellStyle name="Calculation 3 2 2 4 9" xfId="25972"/>
    <cellStyle name="Calculation 3 2 2 4 9 2" xfId="56159"/>
    <cellStyle name="Calculation 3 2 2 5" xfId="3164"/>
    <cellStyle name="Calculation 3 2 2 5 10" xfId="30391"/>
    <cellStyle name="Calculation 3 2 2 5 10 2" xfId="60578"/>
    <cellStyle name="Calculation 3 2 2 5 11" xfId="33369"/>
    <cellStyle name="Calculation 3 2 2 5 2" xfId="6540"/>
    <cellStyle name="Calculation 3 2 2 5 2 2" xfId="36734"/>
    <cellStyle name="Calculation 3 2 2 5 3" xfId="2033"/>
    <cellStyle name="Calculation 3 2 2 5 3 2" xfId="32253"/>
    <cellStyle name="Calculation 3 2 2 5 4" xfId="5912"/>
    <cellStyle name="Calculation 3 2 2 5 4 2" xfId="36108"/>
    <cellStyle name="Calculation 3 2 2 5 5" xfId="12726"/>
    <cellStyle name="Calculation 3 2 2 5 5 2" xfId="42920"/>
    <cellStyle name="Calculation 3 2 2 5 6" xfId="16415"/>
    <cellStyle name="Calculation 3 2 2 5 6 2" xfId="46609"/>
    <cellStyle name="Calculation 3 2 2 5 7" xfId="19282"/>
    <cellStyle name="Calculation 3 2 2 5 7 2" xfId="49476"/>
    <cellStyle name="Calculation 3 2 2 5 8" xfId="23685"/>
    <cellStyle name="Calculation 3 2 2 5 8 2" xfId="53872"/>
    <cellStyle name="Calculation 3 2 2 5 9" xfId="27247"/>
    <cellStyle name="Calculation 3 2 2 5 9 2" xfId="57434"/>
    <cellStyle name="Calculation 3 2 2 6" xfId="6413"/>
    <cellStyle name="Calculation 3 2 2 6 2" xfId="36607"/>
    <cellStyle name="Calculation 3 2 2 7" xfId="4081"/>
    <cellStyle name="Calculation 3 2 2 7 2" xfId="34280"/>
    <cellStyle name="Calculation 3 2 2 8" xfId="14440"/>
    <cellStyle name="Calculation 3 2 2 8 2" xfId="44634"/>
    <cellStyle name="Calculation 3 2 2 9" xfId="15265"/>
    <cellStyle name="Calculation 3 2 2 9 2" xfId="45459"/>
    <cellStyle name="Calculation 3 2 3" xfId="1272"/>
    <cellStyle name="Calculation 3 2 3 10" xfId="18267"/>
    <cellStyle name="Calculation 3 2 3 10 2" xfId="48461"/>
    <cellStyle name="Calculation 3 2 3 11" xfId="22485"/>
    <cellStyle name="Calculation 3 2 3 11 2" xfId="52672"/>
    <cellStyle name="Calculation 3 2 3 12" xfId="28017"/>
    <cellStyle name="Calculation 3 2 3 12 2" xfId="58204"/>
    <cellStyle name="Calculation 3 2 3 13" xfId="30073"/>
    <cellStyle name="Calculation 3 2 3 13 2" xfId="60260"/>
    <cellStyle name="Calculation 3 2 3 14" xfId="31240"/>
    <cellStyle name="Calculation 3 2 3 2" xfId="1741"/>
    <cellStyle name="Calculation 3 2 3 2 10" xfId="26201"/>
    <cellStyle name="Calculation 3 2 3 2 10 2" xfId="56388"/>
    <cellStyle name="Calculation 3 2 3 2 11" xfId="25698"/>
    <cellStyle name="Calculation 3 2 3 2 11 2" xfId="55885"/>
    <cellStyle name="Calculation 3 2 3 2 12" xfId="31691"/>
    <cellStyle name="Calculation 3 2 3 2 2" xfId="3698"/>
    <cellStyle name="Calculation 3 2 3 2 2 10" xfId="26495"/>
    <cellStyle name="Calculation 3 2 3 2 2 10 2" xfId="56682"/>
    <cellStyle name="Calculation 3 2 3 2 2 11" xfId="33903"/>
    <cellStyle name="Calculation 3 2 3 2 2 2" xfId="7062"/>
    <cellStyle name="Calculation 3 2 3 2 2 2 2" xfId="37256"/>
    <cellStyle name="Calculation 3 2 3 2 2 3" xfId="8607"/>
    <cellStyle name="Calculation 3 2 3 2 2 3 2" xfId="38801"/>
    <cellStyle name="Calculation 3 2 3 2 2 4" xfId="8138"/>
    <cellStyle name="Calculation 3 2 3 2 2 4 2" xfId="38332"/>
    <cellStyle name="Calculation 3 2 3 2 2 5" xfId="11912"/>
    <cellStyle name="Calculation 3 2 3 2 2 5 2" xfId="42106"/>
    <cellStyle name="Calculation 3 2 3 2 2 6" xfId="16933"/>
    <cellStyle name="Calculation 3 2 3 2 2 6 2" xfId="47127"/>
    <cellStyle name="Calculation 3 2 3 2 2 7" xfId="19800"/>
    <cellStyle name="Calculation 3 2 3 2 2 7 2" xfId="49994"/>
    <cellStyle name="Calculation 3 2 3 2 2 8" xfId="24207"/>
    <cellStyle name="Calculation 3 2 3 2 2 8 2" xfId="54394"/>
    <cellStyle name="Calculation 3 2 3 2 2 9" xfId="26804"/>
    <cellStyle name="Calculation 3 2 3 2 2 9 2" xfId="56991"/>
    <cellStyle name="Calculation 3 2 3 2 3" xfId="4706"/>
    <cellStyle name="Calculation 3 2 3 2 3 10" xfId="34905"/>
    <cellStyle name="Calculation 3 2 3 2 3 2" xfId="9450"/>
    <cellStyle name="Calculation 3 2 3 2 3 2 2" xfId="39644"/>
    <cellStyle name="Calculation 3 2 3 2 3 3" xfId="11161"/>
    <cellStyle name="Calculation 3 2 3 2 3 3 2" xfId="41355"/>
    <cellStyle name="Calculation 3 2 3 2 3 4" xfId="9829"/>
    <cellStyle name="Calculation 3 2 3 2 3 4 2" xfId="40023"/>
    <cellStyle name="Calculation 3 2 3 2 3 5" xfId="17773"/>
    <cellStyle name="Calculation 3 2 3 2 3 5 2" xfId="47967"/>
    <cellStyle name="Calculation 3 2 3 2 3 6" xfId="20637"/>
    <cellStyle name="Calculation 3 2 3 2 3 6 2" xfId="50831"/>
    <cellStyle name="Calculation 3 2 3 2 3 7" xfId="25049"/>
    <cellStyle name="Calculation 3 2 3 2 3 7 2" xfId="55236"/>
    <cellStyle name="Calculation 3 2 3 2 3 8" xfId="28486"/>
    <cellStyle name="Calculation 3 2 3 2 3 8 2" xfId="58673"/>
    <cellStyle name="Calculation 3 2 3 2 3 9" xfId="21695"/>
    <cellStyle name="Calculation 3 2 3 2 3 9 2" xfId="51882"/>
    <cellStyle name="Calculation 3 2 3 2 4" xfId="5808"/>
    <cellStyle name="Calculation 3 2 3 2 4 2" xfId="36004"/>
    <cellStyle name="Calculation 3 2 3 2 5" xfId="12520"/>
    <cellStyle name="Calculation 3 2 3 2 5 2" xfId="42714"/>
    <cellStyle name="Calculation 3 2 3 2 6" xfId="13507"/>
    <cellStyle name="Calculation 3 2 3 2 6 2" xfId="43701"/>
    <cellStyle name="Calculation 3 2 3 2 7" xfId="15837"/>
    <cellStyle name="Calculation 3 2 3 2 7 2" xfId="46031"/>
    <cellStyle name="Calculation 3 2 3 2 8" xfId="18718"/>
    <cellStyle name="Calculation 3 2 3 2 8 2" xfId="48912"/>
    <cellStyle name="Calculation 3 2 3 2 9" xfId="22953"/>
    <cellStyle name="Calculation 3 2 3 2 9 2" xfId="53140"/>
    <cellStyle name="Calculation 3 2 3 3" xfId="1900"/>
    <cellStyle name="Calculation 3 2 3 3 10" xfId="21330"/>
    <cellStyle name="Calculation 3 2 3 3 10 2" xfId="51517"/>
    <cellStyle name="Calculation 3 2 3 3 11" xfId="28751"/>
    <cellStyle name="Calculation 3 2 3 3 11 2" xfId="58938"/>
    <cellStyle name="Calculation 3 2 3 3 12" xfId="31850"/>
    <cellStyle name="Calculation 3 2 3 3 2" xfId="3857"/>
    <cellStyle name="Calculation 3 2 3 3 2 10" xfId="30626"/>
    <cellStyle name="Calculation 3 2 3 3 2 10 2" xfId="60813"/>
    <cellStyle name="Calculation 3 2 3 3 2 11" xfId="34062"/>
    <cellStyle name="Calculation 3 2 3 3 2 2" xfId="7221"/>
    <cellStyle name="Calculation 3 2 3 3 2 2 2" xfId="37415"/>
    <cellStyle name="Calculation 3 2 3 3 2 3" xfId="8766"/>
    <cellStyle name="Calculation 3 2 3 3 2 3 2" xfId="38960"/>
    <cellStyle name="Calculation 3 2 3 3 2 4" xfId="9937"/>
    <cellStyle name="Calculation 3 2 3 3 2 4 2" xfId="40131"/>
    <cellStyle name="Calculation 3 2 3 3 2 5" xfId="13162"/>
    <cellStyle name="Calculation 3 2 3 3 2 5 2" xfId="43356"/>
    <cellStyle name="Calculation 3 2 3 3 2 6" xfId="17092"/>
    <cellStyle name="Calculation 3 2 3 3 2 6 2" xfId="47286"/>
    <cellStyle name="Calculation 3 2 3 3 2 7" xfId="19959"/>
    <cellStyle name="Calculation 3 2 3 3 2 7 2" xfId="50153"/>
    <cellStyle name="Calculation 3 2 3 3 2 8" xfId="24366"/>
    <cellStyle name="Calculation 3 2 3 3 2 8 2" xfId="54553"/>
    <cellStyle name="Calculation 3 2 3 3 2 9" xfId="27586"/>
    <cellStyle name="Calculation 3 2 3 3 2 9 2" xfId="57773"/>
    <cellStyle name="Calculation 3 2 3 3 3" xfId="4865"/>
    <cellStyle name="Calculation 3 2 3 3 3 10" xfId="35064"/>
    <cellStyle name="Calculation 3 2 3 3 3 2" xfId="9609"/>
    <cellStyle name="Calculation 3 2 3 3 3 2 2" xfId="39803"/>
    <cellStyle name="Calculation 3 2 3 3 3 3" xfId="4083"/>
    <cellStyle name="Calculation 3 2 3 3 3 3 2" xfId="34282"/>
    <cellStyle name="Calculation 3 2 3 3 3 4" xfId="13212"/>
    <cellStyle name="Calculation 3 2 3 3 3 4 2" xfId="43406"/>
    <cellStyle name="Calculation 3 2 3 3 3 5" xfId="17932"/>
    <cellStyle name="Calculation 3 2 3 3 3 5 2" xfId="48126"/>
    <cellStyle name="Calculation 3 2 3 3 3 6" xfId="20796"/>
    <cellStyle name="Calculation 3 2 3 3 3 6 2" xfId="50990"/>
    <cellStyle name="Calculation 3 2 3 3 3 7" xfId="25208"/>
    <cellStyle name="Calculation 3 2 3 3 3 7 2" xfId="55395"/>
    <cellStyle name="Calculation 3 2 3 3 3 8" xfId="28645"/>
    <cellStyle name="Calculation 3 2 3 3 3 8 2" xfId="58832"/>
    <cellStyle name="Calculation 3 2 3 3 3 9" xfId="21497"/>
    <cellStyle name="Calculation 3 2 3 3 3 9 2" xfId="51684"/>
    <cellStyle name="Calculation 3 2 3 3 4" xfId="5944"/>
    <cellStyle name="Calculation 3 2 3 3 4 2" xfId="36140"/>
    <cellStyle name="Calculation 3 2 3 3 5" xfId="10650"/>
    <cellStyle name="Calculation 3 2 3 3 5 2" xfId="40844"/>
    <cellStyle name="Calculation 3 2 3 3 6" xfId="14617"/>
    <cellStyle name="Calculation 3 2 3 3 6 2" xfId="44811"/>
    <cellStyle name="Calculation 3 2 3 3 7" xfId="15996"/>
    <cellStyle name="Calculation 3 2 3 3 7 2" xfId="46190"/>
    <cellStyle name="Calculation 3 2 3 3 8" xfId="18877"/>
    <cellStyle name="Calculation 3 2 3 3 8 2" xfId="49071"/>
    <cellStyle name="Calculation 3 2 3 3 9" xfId="23112"/>
    <cellStyle name="Calculation 3 2 3 3 9 2" xfId="53299"/>
    <cellStyle name="Calculation 3 2 3 4" xfId="3232"/>
    <cellStyle name="Calculation 3 2 3 4 10" xfId="29653"/>
    <cellStyle name="Calculation 3 2 3 4 10 2" xfId="59840"/>
    <cellStyle name="Calculation 3 2 3 4 11" xfId="33437"/>
    <cellStyle name="Calculation 3 2 3 4 2" xfId="6607"/>
    <cellStyle name="Calculation 3 2 3 4 2 2" xfId="36801"/>
    <cellStyle name="Calculation 3 2 3 4 3" xfId="2029"/>
    <cellStyle name="Calculation 3 2 3 4 3 2" xfId="32249"/>
    <cellStyle name="Calculation 3 2 3 4 4" xfId="12419"/>
    <cellStyle name="Calculation 3 2 3 4 4 2" xfId="42613"/>
    <cellStyle name="Calculation 3 2 3 4 5" xfId="12933"/>
    <cellStyle name="Calculation 3 2 3 4 5 2" xfId="43127"/>
    <cellStyle name="Calculation 3 2 3 4 6" xfId="16482"/>
    <cellStyle name="Calculation 3 2 3 4 6 2" xfId="46676"/>
    <cellStyle name="Calculation 3 2 3 4 7" xfId="19349"/>
    <cellStyle name="Calculation 3 2 3 4 7 2" xfId="49543"/>
    <cellStyle name="Calculation 3 2 3 4 8" xfId="23752"/>
    <cellStyle name="Calculation 3 2 3 4 8 2" xfId="53939"/>
    <cellStyle name="Calculation 3 2 3 4 9" xfId="28001"/>
    <cellStyle name="Calculation 3 2 3 4 9 2" xfId="58188"/>
    <cellStyle name="Calculation 3 2 3 5" xfId="4240"/>
    <cellStyle name="Calculation 3 2 3 5 10" xfId="29911"/>
    <cellStyle name="Calculation 3 2 3 5 10 2" xfId="60098"/>
    <cellStyle name="Calculation 3 2 3 5 11" xfId="34439"/>
    <cellStyle name="Calculation 3 2 3 5 2" xfId="7454"/>
    <cellStyle name="Calculation 3 2 3 5 2 2" xfId="37648"/>
    <cellStyle name="Calculation 3 2 3 5 3" xfId="8999"/>
    <cellStyle name="Calculation 3 2 3 5 3 2" xfId="39193"/>
    <cellStyle name="Calculation 3 2 3 5 4" xfId="11209"/>
    <cellStyle name="Calculation 3 2 3 5 4 2" xfId="41403"/>
    <cellStyle name="Calculation 3 2 3 5 5" xfId="13520"/>
    <cellStyle name="Calculation 3 2 3 5 5 2" xfId="43714"/>
    <cellStyle name="Calculation 3 2 3 5 6" xfId="17322"/>
    <cellStyle name="Calculation 3 2 3 5 6 2" xfId="47516"/>
    <cellStyle name="Calculation 3 2 3 5 7" xfId="20186"/>
    <cellStyle name="Calculation 3 2 3 5 7 2" xfId="50380"/>
    <cellStyle name="Calculation 3 2 3 5 8" xfId="24598"/>
    <cellStyle name="Calculation 3 2 3 5 8 2" xfId="54785"/>
    <cellStyle name="Calculation 3 2 3 5 9" xfId="27227"/>
    <cellStyle name="Calculation 3 2 3 5 9 2" xfId="57414"/>
    <cellStyle name="Calculation 3 2 3 6" xfId="8102"/>
    <cellStyle name="Calculation 3 2 3 6 2" xfId="38296"/>
    <cellStyle name="Calculation 3 2 3 7" xfId="2312"/>
    <cellStyle name="Calculation 3 2 3 7 2" xfId="32519"/>
    <cellStyle name="Calculation 3 2 3 8" xfId="13840"/>
    <cellStyle name="Calculation 3 2 3 8 2" xfId="44034"/>
    <cellStyle name="Calculation 3 2 3 9" xfId="15382"/>
    <cellStyle name="Calculation 3 2 3 9 2" xfId="45576"/>
    <cellStyle name="Calculation 3 2 4" xfId="1596"/>
    <cellStyle name="Calculation 3 2 4 10" xfId="25701"/>
    <cellStyle name="Calculation 3 2 4 10 2" xfId="55888"/>
    <cellStyle name="Calculation 3 2 4 11" xfId="27567"/>
    <cellStyle name="Calculation 3 2 4 11 2" xfId="57754"/>
    <cellStyle name="Calculation 3 2 4 12" xfId="31546"/>
    <cellStyle name="Calculation 3 2 4 2" xfId="3553"/>
    <cellStyle name="Calculation 3 2 4 2 10" xfId="25649"/>
    <cellStyle name="Calculation 3 2 4 2 10 2" xfId="55836"/>
    <cellStyle name="Calculation 3 2 4 2 11" xfId="33758"/>
    <cellStyle name="Calculation 3 2 4 2 2" xfId="6917"/>
    <cellStyle name="Calculation 3 2 4 2 2 2" xfId="37111"/>
    <cellStyle name="Calculation 3 2 4 2 3" xfId="8462"/>
    <cellStyle name="Calculation 3 2 4 2 3 2" xfId="38656"/>
    <cellStyle name="Calculation 3 2 4 2 4" xfId="10014"/>
    <cellStyle name="Calculation 3 2 4 2 4 2" xfId="40208"/>
    <cellStyle name="Calculation 3 2 4 2 5" xfId="15277"/>
    <cellStyle name="Calculation 3 2 4 2 5 2" xfId="45471"/>
    <cellStyle name="Calculation 3 2 4 2 6" xfId="16788"/>
    <cellStyle name="Calculation 3 2 4 2 6 2" xfId="46982"/>
    <cellStyle name="Calculation 3 2 4 2 7" xfId="19655"/>
    <cellStyle name="Calculation 3 2 4 2 7 2" xfId="49849"/>
    <cellStyle name="Calculation 3 2 4 2 8" xfId="24062"/>
    <cellStyle name="Calculation 3 2 4 2 8 2" xfId="54249"/>
    <cellStyle name="Calculation 3 2 4 2 9" xfId="28333"/>
    <cellStyle name="Calculation 3 2 4 2 9 2" xfId="58520"/>
    <cellStyle name="Calculation 3 2 4 3" xfId="4561"/>
    <cellStyle name="Calculation 3 2 4 3 10" xfId="34760"/>
    <cellStyle name="Calculation 3 2 4 3 2" xfId="9305"/>
    <cellStyle name="Calculation 3 2 4 3 2 2" xfId="39499"/>
    <cellStyle name="Calculation 3 2 4 3 3" xfId="12513"/>
    <cellStyle name="Calculation 3 2 4 3 3 2" xfId="42707"/>
    <cellStyle name="Calculation 3 2 4 3 4" xfId="14865"/>
    <cellStyle name="Calculation 3 2 4 3 4 2" xfId="45059"/>
    <cellStyle name="Calculation 3 2 4 3 5" xfId="17628"/>
    <cellStyle name="Calculation 3 2 4 3 5 2" xfId="47822"/>
    <cellStyle name="Calculation 3 2 4 3 6" xfId="20492"/>
    <cellStyle name="Calculation 3 2 4 3 6 2" xfId="50686"/>
    <cellStyle name="Calculation 3 2 4 3 7" xfId="24904"/>
    <cellStyle name="Calculation 3 2 4 3 7 2" xfId="55091"/>
    <cellStyle name="Calculation 3 2 4 3 8" xfId="21441"/>
    <cellStyle name="Calculation 3 2 4 3 8 2" xfId="51628"/>
    <cellStyle name="Calculation 3 2 4 3 9" xfId="30077"/>
    <cellStyle name="Calculation 3 2 4 3 9 2" xfId="60264"/>
    <cellStyle name="Calculation 3 2 4 4" xfId="2296"/>
    <cellStyle name="Calculation 3 2 4 4 2" xfId="32503"/>
    <cellStyle name="Calculation 3 2 4 5" xfId="9901"/>
    <cellStyle name="Calculation 3 2 4 5 2" xfId="40095"/>
    <cellStyle name="Calculation 3 2 4 6" xfId="14303"/>
    <cellStyle name="Calculation 3 2 4 6 2" xfId="44497"/>
    <cellStyle name="Calculation 3 2 4 7" xfId="15692"/>
    <cellStyle name="Calculation 3 2 4 7 2" xfId="45886"/>
    <cellStyle name="Calculation 3 2 4 8" xfId="18573"/>
    <cellStyle name="Calculation 3 2 4 8 2" xfId="48767"/>
    <cellStyle name="Calculation 3 2 4 9" xfId="22808"/>
    <cellStyle name="Calculation 3 2 4 9 2" xfId="52995"/>
    <cellStyle name="Calculation 3 2 5" xfId="2594"/>
    <cellStyle name="Calculation 3 2 5 10" xfId="29191"/>
    <cellStyle name="Calculation 3 2 5 10 2" xfId="59378"/>
    <cellStyle name="Calculation 3 2 5 11" xfId="32799"/>
    <cellStyle name="Calculation 3 2 5 2" xfId="6239"/>
    <cellStyle name="Calculation 3 2 5 2 2" xfId="36433"/>
    <cellStyle name="Calculation 3 2 5 3" xfId="5286"/>
    <cellStyle name="Calculation 3 2 5 3 2" xfId="35485"/>
    <cellStyle name="Calculation 3 2 5 4" xfId="9835"/>
    <cellStyle name="Calculation 3 2 5 4 2" xfId="40029"/>
    <cellStyle name="Calculation 3 2 5 5" xfId="14692"/>
    <cellStyle name="Calculation 3 2 5 5 2" xfId="44886"/>
    <cellStyle name="Calculation 3 2 5 6" xfId="16229"/>
    <cellStyle name="Calculation 3 2 5 6 2" xfId="46423"/>
    <cellStyle name="Calculation 3 2 5 7" xfId="19098"/>
    <cellStyle name="Calculation 3 2 5 7 2" xfId="49292"/>
    <cellStyle name="Calculation 3 2 5 8" xfId="23381"/>
    <cellStyle name="Calculation 3 2 5 8 2" xfId="53568"/>
    <cellStyle name="Calculation 3 2 5 9" xfId="21300"/>
    <cellStyle name="Calculation 3 2 5 9 2" xfId="51487"/>
    <cellStyle name="Calculation 3 2 6" xfId="3163"/>
    <cellStyle name="Calculation 3 2 6 10" xfId="22268"/>
    <cellStyle name="Calculation 3 2 6 10 2" xfId="52455"/>
    <cellStyle name="Calculation 3 2 6 11" xfId="33368"/>
    <cellStyle name="Calculation 3 2 6 2" xfId="6539"/>
    <cellStyle name="Calculation 3 2 6 2 2" xfId="36733"/>
    <cellStyle name="Calculation 3 2 6 3" xfId="2236"/>
    <cellStyle name="Calculation 3 2 6 3 2" xfId="32445"/>
    <cellStyle name="Calculation 3 2 6 4" xfId="12021"/>
    <cellStyle name="Calculation 3 2 6 4 2" xfId="42215"/>
    <cellStyle name="Calculation 3 2 6 5" xfId="11196"/>
    <cellStyle name="Calculation 3 2 6 5 2" xfId="41390"/>
    <cellStyle name="Calculation 3 2 6 6" xfId="16414"/>
    <cellStyle name="Calculation 3 2 6 6 2" xfId="46608"/>
    <cellStyle name="Calculation 3 2 6 7" xfId="19281"/>
    <cellStyle name="Calculation 3 2 6 7 2" xfId="49475"/>
    <cellStyle name="Calculation 3 2 6 8" xfId="23684"/>
    <cellStyle name="Calculation 3 2 6 8 2" xfId="53871"/>
    <cellStyle name="Calculation 3 2 6 9" xfId="27346"/>
    <cellStyle name="Calculation 3 2 6 9 2" xfId="57533"/>
    <cellStyle name="Calculation 3 2 7" xfId="4991"/>
    <cellStyle name="Calculation 3 2 7 2" xfId="35190"/>
    <cellStyle name="Calculation 3 2 8" xfId="12113"/>
    <cellStyle name="Calculation 3 2 8 2" xfId="42307"/>
    <cellStyle name="Calculation 3 2 9" xfId="13145"/>
    <cellStyle name="Calculation 3 2 9 2" xfId="43339"/>
    <cellStyle name="Calculation 3 3" xfId="590"/>
    <cellStyle name="Calculation 3 3 10" xfId="5154"/>
    <cellStyle name="Calculation 3 3 10 2" xfId="35353"/>
    <cellStyle name="Calculation 3 3 11" xfId="13253"/>
    <cellStyle name="Calculation 3 3 11 2" xfId="43447"/>
    <cellStyle name="Calculation 3 3 12" xfId="21832"/>
    <cellStyle name="Calculation 3 3 12 2" xfId="52019"/>
    <cellStyle name="Calculation 3 3 13" xfId="26618"/>
    <cellStyle name="Calculation 3 3 13 2" xfId="56805"/>
    <cellStyle name="Calculation 3 3 14" xfId="30048"/>
    <cellStyle name="Calculation 3 3 14 2" xfId="60235"/>
    <cellStyle name="Calculation 3 3 15" xfId="31029"/>
    <cellStyle name="Calculation 3 3 2" xfId="591"/>
    <cellStyle name="Calculation 3 3 2 10" xfId="13314"/>
    <cellStyle name="Calculation 3 3 2 10 2" xfId="43508"/>
    <cellStyle name="Calculation 3 3 2 11" xfId="21833"/>
    <cellStyle name="Calculation 3 3 2 11 2" xfId="52020"/>
    <cellStyle name="Calculation 3 3 2 12" xfId="21543"/>
    <cellStyle name="Calculation 3 3 2 12 2" xfId="51730"/>
    <cellStyle name="Calculation 3 3 2 13" xfId="28884"/>
    <cellStyle name="Calculation 3 3 2 13 2" xfId="59071"/>
    <cellStyle name="Calculation 3 3 2 14" xfId="31030"/>
    <cellStyle name="Calculation 3 3 2 2" xfId="1275"/>
    <cellStyle name="Calculation 3 3 2 2 10" xfId="18270"/>
    <cellStyle name="Calculation 3 3 2 2 10 2" xfId="48464"/>
    <cellStyle name="Calculation 3 3 2 2 11" xfId="22488"/>
    <cellStyle name="Calculation 3 3 2 2 11 2" xfId="52675"/>
    <cellStyle name="Calculation 3 3 2 2 12" xfId="28053"/>
    <cellStyle name="Calculation 3 3 2 2 12 2" xfId="58240"/>
    <cellStyle name="Calculation 3 3 2 2 13" xfId="26753"/>
    <cellStyle name="Calculation 3 3 2 2 13 2" xfId="56940"/>
    <cellStyle name="Calculation 3 3 2 2 14" xfId="31243"/>
    <cellStyle name="Calculation 3 3 2 2 2" xfId="1744"/>
    <cellStyle name="Calculation 3 3 2 2 2 10" xfId="25622"/>
    <cellStyle name="Calculation 3 3 2 2 2 10 2" xfId="55809"/>
    <cellStyle name="Calculation 3 3 2 2 2 11" xfId="28974"/>
    <cellStyle name="Calculation 3 3 2 2 2 11 2" xfId="59161"/>
    <cellStyle name="Calculation 3 3 2 2 2 12" xfId="31694"/>
    <cellStyle name="Calculation 3 3 2 2 2 2" xfId="3701"/>
    <cellStyle name="Calculation 3 3 2 2 2 2 10" xfId="30763"/>
    <cellStyle name="Calculation 3 3 2 2 2 2 10 2" xfId="60950"/>
    <cellStyle name="Calculation 3 3 2 2 2 2 11" xfId="33906"/>
    <cellStyle name="Calculation 3 3 2 2 2 2 2" xfId="7065"/>
    <cellStyle name="Calculation 3 3 2 2 2 2 2 2" xfId="37259"/>
    <cellStyle name="Calculation 3 3 2 2 2 2 3" xfId="8610"/>
    <cellStyle name="Calculation 3 3 2 2 2 2 3 2" xfId="38804"/>
    <cellStyle name="Calculation 3 3 2 2 2 2 4" xfId="12304"/>
    <cellStyle name="Calculation 3 3 2 2 2 2 4 2" xfId="42498"/>
    <cellStyle name="Calculation 3 3 2 2 2 2 5" xfId="14773"/>
    <cellStyle name="Calculation 3 3 2 2 2 2 5 2" xfId="44967"/>
    <cellStyle name="Calculation 3 3 2 2 2 2 6" xfId="16936"/>
    <cellStyle name="Calculation 3 3 2 2 2 2 6 2" xfId="47130"/>
    <cellStyle name="Calculation 3 3 2 2 2 2 7" xfId="19803"/>
    <cellStyle name="Calculation 3 3 2 2 2 2 7 2" xfId="49997"/>
    <cellStyle name="Calculation 3 3 2 2 2 2 8" xfId="24210"/>
    <cellStyle name="Calculation 3 3 2 2 2 2 8 2" xfId="54397"/>
    <cellStyle name="Calculation 3 3 2 2 2 2 9" xfId="26097"/>
    <cellStyle name="Calculation 3 3 2 2 2 2 9 2" xfId="56284"/>
    <cellStyle name="Calculation 3 3 2 2 2 3" xfId="4709"/>
    <cellStyle name="Calculation 3 3 2 2 2 3 10" xfId="34908"/>
    <cellStyle name="Calculation 3 3 2 2 2 3 2" xfId="9453"/>
    <cellStyle name="Calculation 3 3 2 2 2 3 2 2" xfId="39647"/>
    <cellStyle name="Calculation 3 3 2 2 2 3 3" xfId="10930"/>
    <cellStyle name="Calculation 3 3 2 2 2 3 3 2" xfId="41124"/>
    <cellStyle name="Calculation 3 3 2 2 2 3 4" xfId="13922"/>
    <cellStyle name="Calculation 3 3 2 2 2 3 4 2" xfId="44116"/>
    <cellStyle name="Calculation 3 3 2 2 2 3 5" xfId="17776"/>
    <cellStyle name="Calculation 3 3 2 2 2 3 5 2" xfId="47970"/>
    <cellStyle name="Calculation 3 3 2 2 2 3 6" xfId="20640"/>
    <cellStyle name="Calculation 3 3 2 2 2 3 6 2" xfId="50834"/>
    <cellStyle name="Calculation 3 3 2 2 2 3 7" xfId="25052"/>
    <cellStyle name="Calculation 3 3 2 2 2 3 7 2" xfId="55239"/>
    <cellStyle name="Calculation 3 3 2 2 2 3 8" xfId="28489"/>
    <cellStyle name="Calculation 3 3 2 2 2 3 8 2" xfId="58676"/>
    <cellStyle name="Calculation 3 3 2 2 2 3 9" xfId="22382"/>
    <cellStyle name="Calculation 3 3 2 2 2 3 9 2" xfId="52569"/>
    <cellStyle name="Calculation 3 3 2 2 2 4" xfId="4156"/>
    <cellStyle name="Calculation 3 3 2 2 2 4 2" xfId="34355"/>
    <cellStyle name="Calculation 3 3 2 2 2 5" xfId="10374"/>
    <cellStyle name="Calculation 3 3 2 2 2 5 2" xfId="40568"/>
    <cellStyle name="Calculation 3 3 2 2 2 6" xfId="13748"/>
    <cellStyle name="Calculation 3 3 2 2 2 6 2" xfId="43942"/>
    <cellStyle name="Calculation 3 3 2 2 2 7" xfId="15840"/>
    <cellStyle name="Calculation 3 3 2 2 2 7 2" xfId="46034"/>
    <cellStyle name="Calculation 3 3 2 2 2 8" xfId="18721"/>
    <cellStyle name="Calculation 3 3 2 2 2 8 2" xfId="48915"/>
    <cellStyle name="Calculation 3 3 2 2 2 9" xfId="22956"/>
    <cellStyle name="Calculation 3 3 2 2 2 9 2" xfId="53143"/>
    <cellStyle name="Calculation 3 3 2 2 3" xfId="1903"/>
    <cellStyle name="Calculation 3 3 2 2 3 10" xfId="27788"/>
    <cellStyle name="Calculation 3 3 2 2 3 10 2" xfId="57975"/>
    <cellStyle name="Calculation 3 3 2 2 3 11" xfId="29194"/>
    <cellStyle name="Calculation 3 3 2 2 3 11 2" xfId="59381"/>
    <cellStyle name="Calculation 3 3 2 2 3 12" xfId="31853"/>
    <cellStyle name="Calculation 3 3 2 2 3 2" xfId="3860"/>
    <cellStyle name="Calculation 3 3 2 2 3 2 10" xfId="29150"/>
    <cellStyle name="Calculation 3 3 2 2 3 2 10 2" xfId="59337"/>
    <cellStyle name="Calculation 3 3 2 2 3 2 11" xfId="34065"/>
    <cellStyle name="Calculation 3 3 2 2 3 2 2" xfId="7224"/>
    <cellStyle name="Calculation 3 3 2 2 3 2 2 2" xfId="37418"/>
    <cellStyle name="Calculation 3 3 2 2 3 2 3" xfId="8769"/>
    <cellStyle name="Calculation 3 3 2 2 3 2 3 2" xfId="38963"/>
    <cellStyle name="Calculation 3 3 2 2 3 2 4" xfId="10721"/>
    <cellStyle name="Calculation 3 3 2 2 3 2 4 2" xfId="40915"/>
    <cellStyle name="Calculation 3 3 2 2 3 2 5" xfId="13516"/>
    <cellStyle name="Calculation 3 3 2 2 3 2 5 2" xfId="43710"/>
    <cellStyle name="Calculation 3 3 2 2 3 2 6" xfId="17095"/>
    <cellStyle name="Calculation 3 3 2 2 3 2 6 2" xfId="47289"/>
    <cellStyle name="Calculation 3 3 2 2 3 2 7" xfId="19962"/>
    <cellStyle name="Calculation 3 3 2 2 3 2 7 2" xfId="50156"/>
    <cellStyle name="Calculation 3 3 2 2 3 2 8" xfId="24369"/>
    <cellStyle name="Calculation 3 3 2 2 3 2 8 2" xfId="54556"/>
    <cellStyle name="Calculation 3 3 2 2 3 2 9" xfId="27310"/>
    <cellStyle name="Calculation 3 3 2 2 3 2 9 2" xfId="57497"/>
    <cellStyle name="Calculation 3 3 2 2 3 3" xfId="4868"/>
    <cellStyle name="Calculation 3 3 2 2 3 3 10" xfId="35067"/>
    <cellStyle name="Calculation 3 3 2 2 3 3 2" xfId="9612"/>
    <cellStyle name="Calculation 3 3 2 2 3 3 2 2" xfId="39806"/>
    <cellStyle name="Calculation 3 3 2 2 3 3 3" xfId="11632"/>
    <cellStyle name="Calculation 3 3 2 2 3 3 3 2" xfId="41826"/>
    <cellStyle name="Calculation 3 3 2 2 3 3 4" xfId="5216"/>
    <cellStyle name="Calculation 3 3 2 2 3 3 4 2" xfId="35415"/>
    <cellStyle name="Calculation 3 3 2 2 3 3 5" xfId="17935"/>
    <cellStyle name="Calculation 3 3 2 2 3 3 5 2" xfId="48129"/>
    <cellStyle name="Calculation 3 3 2 2 3 3 6" xfId="20799"/>
    <cellStyle name="Calculation 3 3 2 2 3 3 6 2" xfId="50993"/>
    <cellStyle name="Calculation 3 3 2 2 3 3 7" xfId="25211"/>
    <cellStyle name="Calculation 3 3 2 2 3 3 7 2" xfId="55398"/>
    <cellStyle name="Calculation 3 3 2 2 3 3 8" xfId="28648"/>
    <cellStyle name="Calculation 3 3 2 2 3 3 8 2" xfId="58835"/>
    <cellStyle name="Calculation 3 3 2 2 3 3 9" xfId="30083"/>
    <cellStyle name="Calculation 3 3 2 2 3 3 9 2" xfId="60270"/>
    <cellStyle name="Calculation 3 3 2 2 3 4" xfId="5325"/>
    <cellStyle name="Calculation 3 3 2 2 3 4 2" xfId="35524"/>
    <cellStyle name="Calculation 3 3 2 2 3 5" xfId="5428"/>
    <cellStyle name="Calculation 3 3 2 2 3 5 2" xfId="35627"/>
    <cellStyle name="Calculation 3 3 2 2 3 6" xfId="13298"/>
    <cellStyle name="Calculation 3 3 2 2 3 6 2" xfId="43492"/>
    <cellStyle name="Calculation 3 3 2 2 3 7" xfId="15999"/>
    <cellStyle name="Calculation 3 3 2 2 3 7 2" xfId="46193"/>
    <cellStyle name="Calculation 3 3 2 2 3 8" xfId="18880"/>
    <cellStyle name="Calculation 3 3 2 2 3 8 2" xfId="49074"/>
    <cellStyle name="Calculation 3 3 2 2 3 9" xfId="23115"/>
    <cellStyle name="Calculation 3 3 2 2 3 9 2" xfId="53302"/>
    <cellStyle name="Calculation 3 3 2 2 4" xfId="3235"/>
    <cellStyle name="Calculation 3 3 2 2 4 10" xfId="30212"/>
    <cellStyle name="Calculation 3 3 2 2 4 10 2" xfId="60399"/>
    <cellStyle name="Calculation 3 3 2 2 4 11" xfId="33440"/>
    <cellStyle name="Calculation 3 3 2 2 4 2" xfId="6610"/>
    <cellStyle name="Calculation 3 3 2 2 4 2 2" xfId="36804"/>
    <cellStyle name="Calculation 3 3 2 2 4 3" xfId="2985"/>
    <cellStyle name="Calculation 3 3 2 2 4 3 2" xfId="33190"/>
    <cellStyle name="Calculation 3 3 2 2 4 4" xfId="12684"/>
    <cellStyle name="Calculation 3 3 2 2 4 4 2" xfId="42878"/>
    <cellStyle name="Calculation 3 3 2 2 4 5" xfId="14700"/>
    <cellStyle name="Calculation 3 3 2 2 4 5 2" xfId="44894"/>
    <cellStyle name="Calculation 3 3 2 2 4 6" xfId="16485"/>
    <cellStyle name="Calculation 3 3 2 2 4 6 2" xfId="46679"/>
    <cellStyle name="Calculation 3 3 2 2 4 7" xfId="19352"/>
    <cellStyle name="Calculation 3 3 2 2 4 7 2" xfId="49546"/>
    <cellStyle name="Calculation 3 3 2 2 4 8" xfId="23755"/>
    <cellStyle name="Calculation 3 3 2 2 4 8 2" xfId="53942"/>
    <cellStyle name="Calculation 3 3 2 2 4 9" xfId="26095"/>
    <cellStyle name="Calculation 3 3 2 2 4 9 2" xfId="56282"/>
    <cellStyle name="Calculation 3 3 2 2 5" xfId="4243"/>
    <cellStyle name="Calculation 3 3 2 2 5 10" xfId="21541"/>
    <cellStyle name="Calculation 3 3 2 2 5 10 2" xfId="51728"/>
    <cellStyle name="Calculation 3 3 2 2 5 11" xfId="34442"/>
    <cellStyle name="Calculation 3 3 2 2 5 2" xfId="7457"/>
    <cellStyle name="Calculation 3 3 2 2 5 2 2" xfId="37651"/>
    <cellStyle name="Calculation 3 3 2 2 5 3" xfId="9002"/>
    <cellStyle name="Calculation 3 3 2 2 5 3 2" xfId="39196"/>
    <cellStyle name="Calculation 3 3 2 2 5 4" xfId="5469"/>
    <cellStyle name="Calculation 3 3 2 2 5 4 2" xfId="35665"/>
    <cellStyle name="Calculation 3 3 2 2 5 5" xfId="13730"/>
    <cellStyle name="Calculation 3 3 2 2 5 5 2" xfId="43924"/>
    <cellStyle name="Calculation 3 3 2 2 5 6" xfId="17325"/>
    <cellStyle name="Calculation 3 3 2 2 5 6 2" xfId="47519"/>
    <cellStyle name="Calculation 3 3 2 2 5 7" xfId="20189"/>
    <cellStyle name="Calculation 3 3 2 2 5 7 2" xfId="50383"/>
    <cellStyle name="Calculation 3 3 2 2 5 8" xfId="24601"/>
    <cellStyle name="Calculation 3 3 2 2 5 8 2" xfId="54788"/>
    <cellStyle name="Calculation 3 3 2 2 5 9" xfId="27758"/>
    <cellStyle name="Calculation 3 3 2 2 5 9 2" xfId="57945"/>
    <cellStyle name="Calculation 3 3 2 2 6" xfId="5855"/>
    <cellStyle name="Calculation 3 3 2 2 6 2" xfId="36051"/>
    <cellStyle name="Calculation 3 3 2 2 7" xfId="10868"/>
    <cellStyle name="Calculation 3 3 2 2 7 2" xfId="41062"/>
    <cellStyle name="Calculation 3 3 2 2 8" xfId="15184"/>
    <cellStyle name="Calculation 3 3 2 2 8 2" xfId="45378"/>
    <cellStyle name="Calculation 3 3 2 2 9" xfId="15385"/>
    <cellStyle name="Calculation 3 3 2 2 9 2" xfId="45579"/>
    <cellStyle name="Calculation 3 3 2 3" xfId="1593"/>
    <cellStyle name="Calculation 3 3 2 3 10" xfId="28201"/>
    <cellStyle name="Calculation 3 3 2 3 10 2" xfId="58388"/>
    <cellStyle name="Calculation 3 3 2 3 11" xfId="29923"/>
    <cellStyle name="Calculation 3 3 2 3 11 2" xfId="60110"/>
    <cellStyle name="Calculation 3 3 2 3 12" xfId="31543"/>
    <cellStyle name="Calculation 3 3 2 3 2" xfId="3550"/>
    <cellStyle name="Calculation 3 3 2 3 2 10" xfId="29285"/>
    <cellStyle name="Calculation 3 3 2 3 2 10 2" xfId="59472"/>
    <cellStyle name="Calculation 3 3 2 3 2 11" xfId="33755"/>
    <cellStyle name="Calculation 3 3 2 3 2 2" xfId="6914"/>
    <cellStyle name="Calculation 3 3 2 3 2 2 2" xfId="37108"/>
    <cellStyle name="Calculation 3 3 2 3 2 3" xfId="8459"/>
    <cellStyle name="Calculation 3 3 2 3 2 3 2" xfId="38653"/>
    <cellStyle name="Calculation 3 3 2 3 2 4" xfId="11848"/>
    <cellStyle name="Calculation 3 3 2 3 2 4 2" xfId="42042"/>
    <cellStyle name="Calculation 3 3 2 3 2 5" xfId="15243"/>
    <cellStyle name="Calculation 3 3 2 3 2 5 2" xfId="45437"/>
    <cellStyle name="Calculation 3 3 2 3 2 6" xfId="16785"/>
    <cellStyle name="Calculation 3 3 2 3 2 6 2" xfId="46979"/>
    <cellStyle name="Calculation 3 3 2 3 2 7" xfId="19652"/>
    <cellStyle name="Calculation 3 3 2 3 2 7 2" xfId="49846"/>
    <cellStyle name="Calculation 3 3 2 3 2 8" xfId="24059"/>
    <cellStyle name="Calculation 3 3 2 3 2 8 2" xfId="54246"/>
    <cellStyle name="Calculation 3 3 2 3 2 9" xfId="27287"/>
    <cellStyle name="Calculation 3 3 2 3 2 9 2" xfId="57474"/>
    <cellStyle name="Calculation 3 3 2 3 3" xfId="4558"/>
    <cellStyle name="Calculation 3 3 2 3 3 10" xfId="34757"/>
    <cellStyle name="Calculation 3 3 2 3 3 2" xfId="9302"/>
    <cellStyle name="Calculation 3 3 2 3 3 2 2" xfId="39496"/>
    <cellStyle name="Calculation 3 3 2 3 3 3" xfId="12264"/>
    <cellStyle name="Calculation 3 3 2 3 3 3 2" xfId="42458"/>
    <cellStyle name="Calculation 3 3 2 3 3 4" xfId="14212"/>
    <cellStyle name="Calculation 3 3 2 3 3 4 2" xfId="44406"/>
    <cellStyle name="Calculation 3 3 2 3 3 5" xfId="17625"/>
    <cellStyle name="Calculation 3 3 2 3 3 5 2" xfId="47819"/>
    <cellStyle name="Calculation 3 3 2 3 3 6" xfId="20489"/>
    <cellStyle name="Calculation 3 3 2 3 3 6 2" xfId="50683"/>
    <cellStyle name="Calculation 3 3 2 3 3 7" xfId="24901"/>
    <cellStyle name="Calculation 3 3 2 3 3 7 2" xfId="55088"/>
    <cellStyle name="Calculation 3 3 2 3 3 8" xfId="22030"/>
    <cellStyle name="Calculation 3 3 2 3 3 8 2" xfId="52217"/>
    <cellStyle name="Calculation 3 3 2 3 3 9" xfId="29473"/>
    <cellStyle name="Calculation 3 3 2 3 3 9 2" xfId="59660"/>
    <cellStyle name="Calculation 3 3 2 3 4" xfId="4143"/>
    <cellStyle name="Calculation 3 3 2 3 4 2" xfId="34342"/>
    <cellStyle name="Calculation 3 3 2 3 5" xfId="5462"/>
    <cellStyle name="Calculation 3 3 2 3 5 2" xfId="35658"/>
    <cellStyle name="Calculation 3 3 2 3 6" xfId="13008"/>
    <cellStyle name="Calculation 3 3 2 3 6 2" xfId="43202"/>
    <cellStyle name="Calculation 3 3 2 3 7" xfId="15689"/>
    <cellStyle name="Calculation 3 3 2 3 7 2" xfId="45883"/>
    <cellStyle name="Calculation 3 3 2 3 8" xfId="18570"/>
    <cellStyle name="Calculation 3 3 2 3 8 2" xfId="48764"/>
    <cellStyle name="Calculation 3 3 2 3 9" xfId="22805"/>
    <cellStyle name="Calculation 3 3 2 3 9 2" xfId="52992"/>
    <cellStyle name="Calculation 3 3 2 4" xfId="2597"/>
    <cellStyle name="Calculation 3 3 2 4 10" xfId="26990"/>
    <cellStyle name="Calculation 3 3 2 4 10 2" xfId="57177"/>
    <cellStyle name="Calculation 3 3 2 4 11" xfId="32802"/>
    <cellStyle name="Calculation 3 3 2 4 2" xfId="6242"/>
    <cellStyle name="Calculation 3 3 2 4 2 2" xfId="36436"/>
    <cellStyle name="Calculation 3 3 2 4 3" xfId="2517"/>
    <cellStyle name="Calculation 3 3 2 4 3 2" xfId="32722"/>
    <cellStyle name="Calculation 3 3 2 4 4" xfId="10286"/>
    <cellStyle name="Calculation 3 3 2 4 4 2" xfId="40480"/>
    <cellStyle name="Calculation 3 3 2 4 5" xfId="11940"/>
    <cellStyle name="Calculation 3 3 2 4 5 2" xfId="42134"/>
    <cellStyle name="Calculation 3 3 2 4 6" xfId="16232"/>
    <cellStyle name="Calculation 3 3 2 4 6 2" xfId="46426"/>
    <cellStyle name="Calculation 3 3 2 4 7" xfId="19101"/>
    <cellStyle name="Calculation 3 3 2 4 7 2" xfId="49295"/>
    <cellStyle name="Calculation 3 3 2 4 8" xfId="23384"/>
    <cellStyle name="Calculation 3 3 2 4 8 2" xfId="53571"/>
    <cellStyle name="Calculation 3 3 2 4 9" xfId="22410"/>
    <cellStyle name="Calculation 3 3 2 4 9 2" xfId="52597"/>
    <cellStyle name="Calculation 3 3 2 5" xfId="2471"/>
    <cellStyle name="Calculation 3 3 2 5 10" xfId="21406"/>
    <cellStyle name="Calculation 3 3 2 5 10 2" xfId="51593"/>
    <cellStyle name="Calculation 3 3 2 5 11" xfId="32676"/>
    <cellStyle name="Calculation 3 3 2 5 2" xfId="6154"/>
    <cellStyle name="Calculation 3 3 2 5 2 2" xfId="36348"/>
    <cellStyle name="Calculation 3 3 2 5 3" xfId="2614"/>
    <cellStyle name="Calculation 3 3 2 5 3 2" xfId="32819"/>
    <cellStyle name="Calculation 3 3 2 5 4" xfId="10008"/>
    <cellStyle name="Calculation 3 3 2 5 4 2" xfId="40202"/>
    <cellStyle name="Calculation 3 3 2 5 5" xfId="12875"/>
    <cellStyle name="Calculation 3 3 2 5 5 2" xfId="43069"/>
    <cellStyle name="Calculation 3 3 2 5 6" xfId="16144"/>
    <cellStyle name="Calculation 3 3 2 5 6 2" xfId="46338"/>
    <cellStyle name="Calculation 3 3 2 5 7" xfId="19013"/>
    <cellStyle name="Calculation 3 3 2 5 7 2" xfId="49207"/>
    <cellStyle name="Calculation 3 3 2 5 8" xfId="23296"/>
    <cellStyle name="Calculation 3 3 2 5 8 2" xfId="53483"/>
    <cellStyle name="Calculation 3 3 2 5 9" xfId="25487"/>
    <cellStyle name="Calculation 3 3 2 5 9 2" xfId="55674"/>
    <cellStyle name="Calculation 3 3 2 6" xfId="4990"/>
    <cellStyle name="Calculation 3 3 2 6 2" xfId="35189"/>
    <cellStyle name="Calculation 3 3 2 7" xfId="11176"/>
    <cellStyle name="Calculation 3 3 2 7 2" xfId="41370"/>
    <cellStyle name="Calculation 3 3 2 8" xfId="14396"/>
    <cellStyle name="Calculation 3 3 2 8 2" xfId="44590"/>
    <cellStyle name="Calculation 3 3 2 9" xfId="10684"/>
    <cellStyle name="Calculation 3 3 2 9 2" xfId="40878"/>
    <cellStyle name="Calculation 3 3 3" xfId="1274"/>
    <cellStyle name="Calculation 3 3 3 10" xfId="18269"/>
    <cellStyle name="Calculation 3 3 3 10 2" xfId="48463"/>
    <cellStyle name="Calculation 3 3 3 11" xfId="22487"/>
    <cellStyle name="Calculation 3 3 3 11 2" xfId="52674"/>
    <cellStyle name="Calculation 3 3 3 12" xfId="21735"/>
    <cellStyle name="Calculation 3 3 3 12 2" xfId="51922"/>
    <cellStyle name="Calculation 3 3 3 13" xfId="30742"/>
    <cellStyle name="Calculation 3 3 3 13 2" xfId="60929"/>
    <cellStyle name="Calculation 3 3 3 14" xfId="31242"/>
    <cellStyle name="Calculation 3 3 3 2" xfId="1743"/>
    <cellStyle name="Calculation 3 3 3 2 10" xfId="21519"/>
    <cellStyle name="Calculation 3 3 3 2 10 2" xfId="51706"/>
    <cellStyle name="Calculation 3 3 3 2 11" xfId="27493"/>
    <cellStyle name="Calculation 3 3 3 2 11 2" xfId="57680"/>
    <cellStyle name="Calculation 3 3 3 2 12" xfId="31693"/>
    <cellStyle name="Calculation 3 3 3 2 2" xfId="3700"/>
    <cellStyle name="Calculation 3 3 3 2 2 10" xfId="29902"/>
    <cellStyle name="Calculation 3 3 3 2 2 10 2" xfId="60089"/>
    <cellStyle name="Calculation 3 3 3 2 2 11" xfId="33905"/>
    <cellStyle name="Calculation 3 3 3 2 2 2" xfId="7064"/>
    <cellStyle name="Calculation 3 3 3 2 2 2 2" xfId="37258"/>
    <cellStyle name="Calculation 3 3 3 2 2 3" xfId="8609"/>
    <cellStyle name="Calculation 3 3 3 2 2 3 2" xfId="38803"/>
    <cellStyle name="Calculation 3 3 3 2 2 4" xfId="5775"/>
    <cellStyle name="Calculation 3 3 3 2 2 4 2" xfId="35971"/>
    <cellStyle name="Calculation 3 3 3 2 2 5" xfId="13851"/>
    <cellStyle name="Calculation 3 3 3 2 2 5 2" xfId="44045"/>
    <cellStyle name="Calculation 3 3 3 2 2 6" xfId="16935"/>
    <cellStyle name="Calculation 3 3 3 2 2 6 2" xfId="47129"/>
    <cellStyle name="Calculation 3 3 3 2 2 7" xfId="19802"/>
    <cellStyle name="Calculation 3 3 3 2 2 7 2" xfId="49996"/>
    <cellStyle name="Calculation 3 3 3 2 2 8" xfId="24209"/>
    <cellStyle name="Calculation 3 3 3 2 2 8 2" xfId="54396"/>
    <cellStyle name="Calculation 3 3 3 2 2 9" xfId="27030"/>
    <cellStyle name="Calculation 3 3 3 2 2 9 2" xfId="57217"/>
    <cellStyle name="Calculation 3 3 3 2 3" xfId="4708"/>
    <cellStyle name="Calculation 3 3 3 2 3 10" xfId="34907"/>
    <cellStyle name="Calculation 3 3 3 2 3 2" xfId="9452"/>
    <cellStyle name="Calculation 3 3 3 2 3 2 2" xfId="39646"/>
    <cellStyle name="Calculation 3 3 3 2 3 3" xfId="12620"/>
    <cellStyle name="Calculation 3 3 3 2 3 3 2" xfId="42814"/>
    <cellStyle name="Calculation 3 3 3 2 3 4" xfId="14388"/>
    <cellStyle name="Calculation 3 3 3 2 3 4 2" xfId="44582"/>
    <cellStyle name="Calculation 3 3 3 2 3 5" xfId="17775"/>
    <cellStyle name="Calculation 3 3 3 2 3 5 2" xfId="47969"/>
    <cellStyle name="Calculation 3 3 3 2 3 6" xfId="20639"/>
    <cellStyle name="Calculation 3 3 3 2 3 6 2" xfId="50833"/>
    <cellStyle name="Calculation 3 3 3 2 3 7" xfId="25051"/>
    <cellStyle name="Calculation 3 3 3 2 3 7 2" xfId="55238"/>
    <cellStyle name="Calculation 3 3 3 2 3 8" xfId="28488"/>
    <cellStyle name="Calculation 3 3 3 2 3 8 2" xfId="58675"/>
    <cellStyle name="Calculation 3 3 3 2 3 9" xfId="29173"/>
    <cellStyle name="Calculation 3 3 3 2 3 9 2" xfId="59360"/>
    <cellStyle name="Calculation 3 3 3 2 4" xfId="2632"/>
    <cellStyle name="Calculation 3 3 3 2 4 2" xfId="32837"/>
    <cellStyle name="Calculation 3 3 3 2 5" xfId="10953"/>
    <cellStyle name="Calculation 3 3 3 2 5 2" xfId="41147"/>
    <cellStyle name="Calculation 3 3 3 2 6" xfId="5381"/>
    <cellStyle name="Calculation 3 3 3 2 6 2" xfId="35580"/>
    <cellStyle name="Calculation 3 3 3 2 7" xfId="15839"/>
    <cellStyle name="Calculation 3 3 3 2 7 2" xfId="46033"/>
    <cellStyle name="Calculation 3 3 3 2 8" xfId="18720"/>
    <cellStyle name="Calculation 3 3 3 2 8 2" xfId="48914"/>
    <cellStyle name="Calculation 3 3 3 2 9" xfId="22955"/>
    <cellStyle name="Calculation 3 3 3 2 9 2" xfId="53142"/>
    <cellStyle name="Calculation 3 3 3 3" xfId="1902"/>
    <cellStyle name="Calculation 3 3 3 3 10" xfId="26875"/>
    <cellStyle name="Calculation 3 3 3 3 10 2" xfId="57062"/>
    <cellStyle name="Calculation 3 3 3 3 11" xfId="30419"/>
    <cellStyle name="Calculation 3 3 3 3 11 2" xfId="60606"/>
    <cellStyle name="Calculation 3 3 3 3 12" xfId="31852"/>
    <cellStyle name="Calculation 3 3 3 3 2" xfId="3859"/>
    <cellStyle name="Calculation 3 3 3 3 2 10" xfId="29897"/>
    <cellStyle name="Calculation 3 3 3 3 2 10 2" xfId="60084"/>
    <cellStyle name="Calculation 3 3 3 3 2 11" xfId="34064"/>
    <cellStyle name="Calculation 3 3 3 3 2 2" xfId="7223"/>
    <cellStyle name="Calculation 3 3 3 3 2 2 2" xfId="37417"/>
    <cellStyle name="Calculation 3 3 3 3 2 3" xfId="8768"/>
    <cellStyle name="Calculation 3 3 3 3 2 3 2" xfId="38962"/>
    <cellStyle name="Calculation 3 3 3 3 2 4" xfId="11944"/>
    <cellStyle name="Calculation 3 3 3 3 2 4 2" xfId="42138"/>
    <cellStyle name="Calculation 3 3 3 3 2 5" xfId="14895"/>
    <cellStyle name="Calculation 3 3 3 3 2 5 2" xfId="45089"/>
    <cellStyle name="Calculation 3 3 3 3 2 6" xfId="17094"/>
    <cellStyle name="Calculation 3 3 3 3 2 6 2" xfId="47288"/>
    <cellStyle name="Calculation 3 3 3 3 2 7" xfId="19961"/>
    <cellStyle name="Calculation 3 3 3 3 2 7 2" xfId="50155"/>
    <cellStyle name="Calculation 3 3 3 3 2 8" xfId="24368"/>
    <cellStyle name="Calculation 3 3 3 3 2 8 2" xfId="54555"/>
    <cellStyle name="Calculation 3 3 3 3 2 9" xfId="26335"/>
    <cellStyle name="Calculation 3 3 3 3 2 9 2" xfId="56522"/>
    <cellStyle name="Calculation 3 3 3 3 3" xfId="4867"/>
    <cellStyle name="Calculation 3 3 3 3 3 10" xfId="35066"/>
    <cellStyle name="Calculation 3 3 3 3 3 2" xfId="9611"/>
    <cellStyle name="Calculation 3 3 3 3 3 2 2" xfId="39805"/>
    <cellStyle name="Calculation 3 3 3 3 3 3" xfId="10852"/>
    <cellStyle name="Calculation 3 3 3 3 3 3 2" xfId="41046"/>
    <cellStyle name="Calculation 3 3 3 3 3 4" xfId="13482"/>
    <cellStyle name="Calculation 3 3 3 3 3 4 2" xfId="43676"/>
    <cellStyle name="Calculation 3 3 3 3 3 5" xfId="17934"/>
    <cellStyle name="Calculation 3 3 3 3 3 5 2" xfId="48128"/>
    <cellStyle name="Calculation 3 3 3 3 3 6" xfId="20798"/>
    <cellStyle name="Calculation 3 3 3 3 3 6 2" xfId="50992"/>
    <cellStyle name="Calculation 3 3 3 3 3 7" xfId="25210"/>
    <cellStyle name="Calculation 3 3 3 3 3 7 2" xfId="55397"/>
    <cellStyle name="Calculation 3 3 3 3 3 8" xfId="28647"/>
    <cellStyle name="Calculation 3 3 3 3 3 8 2" xfId="58834"/>
    <cellStyle name="Calculation 3 3 3 3 3 9" xfId="30631"/>
    <cellStyle name="Calculation 3 3 3 3 3 9 2" xfId="60818"/>
    <cellStyle name="Calculation 3 3 3 3 4" xfId="5789"/>
    <cellStyle name="Calculation 3 3 3 3 4 2" xfId="35985"/>
    <cellStyle name="Calculation 3 3 3 3 5" xfId="10396"/>
    <cellStyle name="Calculation 3 3 3 3 5 2" xfId="40590"/>
    <cellStyle name="Calculation 3 3 3 3 6" xfId="15002"/>
    <cellStyle name="Calculation 3 3 3 3 6 2" xfId="45196"/>
    <cellStyle name="Calculation 3 3 3 3 7" xfId="15998"/>
    <cellStyle name="Calculation 3 3 3 3 7 2" xfId="46192"/>
    <cellStyle name="Calculation 3 3 3 3 8" xfId="18879"/>
    <cellStyle name="Calculation 3 3 3 3 8 2" xfId="49073"/>
    <cellStyle name="Calculation 3 3 3 3 9" xfId="23114"/>
    <cellStyle name="Calculation 3 3 3 3 9 2" xfId="53301"/>
    <cellStyle name="Calculation 3 3 3 4" xfId="3234"/>
    <cellStyle name="Calculation 3 3 3 4 10" xfId="29524"/>
    <cellStyle name="Calculation 3 3 3 4 10 2" xfId="59711"/>
    <cellStyle name="Calculation 3 3 3 4 11" xfId="33439"/>
    <cellStyle name="Calculation 3 3 3 4 2" xfId="6609"/>
    <cellStyle name="Calculation 3 3 3 4 2 2" xfId="36803"/>
    <cellStyle name="Calculation 3 3 3 4 3" xfId="2981"/>
    <cellStyle name="Calculation 3 3 3 4 3 2" xfId="33186"/>
    <cellStyle name="Calculation 3 3 3 4 4" xfId="12485"/>
    <cellStyle name="Calculation 3 3 3 4 4 2" xfId="42679"/>
    <cellStyle name="Calculation 3 3 3 4 5" xfId="13427"/>
    <cellStyle name="Calculation 3 3 3 4 5 2" xfId="43621"/>
    <cellStyle name="Calculation 3 3 3 4 6" xfId="16484"/>
    <cellStyle name="Calculation 3 3 3 4 6 2" xfId="46678"/>
    <cellStyle name="Calculation 3 3 3 4 7" xfId="19351"/>
    <cellStyle name="Calculation 3 3 3 4 7 2" xfId="49545"/>
    <cellStyle name="Calculation 3 3 3 4 8" xfId="23754"/>
    <cellStyle name="Calculation 3 3 3 4 8 2" xfId="53941"/>
    <cellStyle name="Calculation 3 3 3 4 9" xfId="27023"/>
    <cellStyle name="Calculation 3 3 3 4 9 2" xfId="57210"/>
    <cellStyle name="Calculation 3 3 3 5" xfId="4242"/>
    <cellStyle name="Calculation 3 3 3 5 10" xfId="30167"/>
    <cellStyle name="Calculation 3 3 3 5 10 2" xfId="60354"/>
    <cellStyle name="Calculation 3 3 3 5 11" xfId="34441"/>
    <cellStyle name="Calculation 3 3 3 5 2" xfId="7456"/>
    <cellStyle name="Calculation 3 3 3 5 2 2" xfId="37650"/>
    <cellStyle name="Calculation 3 3 3 5 3" xfId="9001"/>
    <cellStyle name="Calculation 3 3 3 5 3 2" xfId="39195"/>
    <cellStyle name="Calculation 3 3 3 5 4" xfId="11584"/>
    <cellStyle name="Calculation 3 3 3 5 4 2" xfId="41778"/>
    <cellStyle name="Calculation 3 3 3 5 5" xfId="12972"/>
    <cellStyle name="Calculation 3 3 3 5 5 2" xfId="43166"/>
    <cellStyle name="Calculation 3 3 3 5 6" xfId="17324"/>
    <cellStyle name="Calculation 3 3 3 5 6 2" xfId="47518"/>
    <cellStyle name="Calculation 3 3 3 5 7" xfId="20188"/>
    <cellStyle name="Calculation 3 3 3 5 7 2" xfId="50382"/>
    <cellStyle name="Calculation 3 3 3 5 8" xfId="24600"/>
    <cellStyle name="Calculation 3 3 3 5 8 2" xfId="54787"/>
    <cellStyle name="Calculation 3 3 3 5 9" xfId="22188"/>
    <cellStyle name="Calculation 3 3 3 5 9 2" xfId="52375"/>
    <cellStyle name="Calculation 3 3 3 6" xfId="7946"/>
    <cellStyle name="Calculation 3 3 3 6 2" xfId="38140"/>
    <cellStyle name="Calculation 3 3 3 7" xfId="11563"/>
    <cellStyle name="Calculation 3 3 3 7 2" xfId="41757"/>
    <cellStyle name="Calculation 3 3 3 8" xfId="13039"/>
    <cellStyle name="Calculation 3 3 3 8 2" xfId="43233"/>
    <cellStyle name="Calculation 3 3 3 9" xfId="15384"/>
    <cellStyle name="Calculation 3 3 3 9 2" xfId="45578"/>
    <cellStyle name="Calculation 3 3 4" xfId="1594"/>
    <cellStyle name="Calculation 3 3 4 10" xfId="28263"/>
    <cellStyle name="Calculation 3 3 4 10 2" xfId="58450"/>
    <cellStyle name="Calculation 3 3 4 11" xfId="30356"/>
    <cellStyle name="Calculation 3 3 4 11 2" xfId="60543"/>
    <cellStyle name="Calculation 3 3 4 12" xfId="31544"/>
    <cellStyle name="Calculation 3 3 4 2" xfId="3551"/>
    <cellStyle name="Calculation 3 3 4 2 10" xfId="21320"/>
    <cellStyle name="Calculation 3 3 4 2 10 2" xfId="51507"/>
    <cellStyle name="Calculation 3 3 4 2 11" xfId="33756"/>
    <cellStyle name="Calculation 3 3 4 2 2" xfId="6915"/>
    <cellStyle name="Calculation 3 3 4 2 2 2" xfId="37109"/>
    <cellStyle name="Calculation 3 3 4 2 3" xfId="8460"/>
    <cellStyle name="Calculation 3 3 4 2 3 2" xfId="38654"/>
    <cellStyle name="Calculation 3 3 4 2 4" xfId="12066"/>
    <cellStyle name="Calculation 3 3 4 2 4 2" xfId="42260"/>
    <cellStyle name="Calculation 3 3 4 2 5" xfId="5158"/>
    <cellStyle name="Calculation 3 3 4 2 5 2" xfId="35357"/>
    <cellStyle name="Calculation 3 3 4 2 6" xfId="16786"/>
    <cellStyle name="Calculation 3 3 4 2 6 2" xfId="46980"/>
    <cellStyle name="Calculation 3 3 4 2 7" xfId="19653"/>
    <cellStyle name="Calculation 3 3 4 2 7 2" xfId="49847"/>
    <cellStyle name="Calculation 3 3 4 2 8" xfId="24060"/>
    <cellStyle name="Calculation 3 3 4 2 8 2" xfId="54247"/>
    <cellStyle name="Calculation 3 3 4 2 9" xfId="21490"/>
    <cellStyle name="Calculation 3 3 4 2 9 2" xfId="51677"/>
    <cellStyle name="Calculation 3 3 4 3" xfId="4559"/>
    <cellStyle name="Calculation 3 3 4 3 10" xfId="34758"/>
    <cellStyle name="Calculation 3 3 4 3 2" xfId="9303"/>
    <cellStyle name="Calculation 3 3 4 3 2 2" xfId="39497"/>
    <cellStyle name="Calculation 3 3 4 3 3" xfId="11635"/>
    <cellStyle name="Calculation 3 3 4 3 3 2" xfId="41829"/>
    <cellStyle name="Calculation 3 3 4 3 4" xfId="13050"/>
    <cellStyle name="Calculation 3 3 4 3 4 2" xfId="43244"/>
    <cellStyle name="Calculation 3 3 4 3 5" xfId="17626"/>
    <cellStyle name="Calculation 3 3 4 3 5 2" xfId="47820"/>
    <cellStyle name="Calculation 3 3 4 3 6" xfId="20490"/>
    <cellStyle name="Calculation 3 3 4 3 6 2" xfId="50684"/>
    <cellStyle name="Calculation 3 3 4 3 7" xfId="24902"/>
    <cellStyle name="Calculation 3 3 4 3 7 2" xfId="55089"/>
    <cellStyle name="Calculation 3 3 4 3 8" xfId="26381"/>
    <cellStyle name="Calculation 3 3 4 3 8 2" xfId="56568"/>
    <cellStyle name="Calculation 3 3 4 3 9" xfId="30588"/>
    <cellStyle name="Calculation 3 3 4 3 9 2" xfId="60775"/>
    <cellStyle name="Calculation 3 3 4 4" xfId="2643"/>
    <cellStyle name="Calculation 3 3 4 4 2" xfId="32848"/>
    <cellStyle name="Calculation 3 3 4 5" xfId="8015"/>
    <cellStyle name="Calculation 3 3 4 5 2" xfId="38209"/>
    <cellStyle name="Calculation 3 3 4 6" xfId="12937"/>
    <cellStyle name="Calculation 3 3 4 6 2" xfId="43131"/>
    <cellStyle name="Calculation 3 3 4 7" xfId="15690"/>
    <cellStyle name="Calculation 3 3 4 7 2" xfId="45884"/>
    <cellStyle name="Calculation 3 3 4 8" xfId="18571"/>
    <cellStyle name="Calculation 3 3 4 8 2" xfId="48765"/>
    <cellStyle name="Calculation 3 3 4 9" xfId="22806"/>
    <cellStyle name="Calculation 3 3 4 9 2" xfId="52993"/>
    <cellStyle name="Calculation 3 3 5" xfId="2596"/>
    <cellStyle name="Calculation 3 3 5 10" xfId="29586"/>
    <cellStyle name="Calculation 3 3 5 10 2" xfId="59773"/>
    <cellStyle name="Calculation 3 3 5 11" xfId="32801"/>
    <cellStyle name="Calculation 3 3 5 2" xfId="6241"/>
    <cellStyle name="Calculation 3 3 5 2 2" xfId="36435"/>
    <cellStyle name="Calculation 3 3 5 3" xfId="2518"/>
    <cellStyle name="Calculation 3 3 5 3 2" xfId="32723"/>
    <cellStyle name="Calculation 3 3 5 4" xfId="11877"/>
    <cellStyle name="Calculation 3 3 5 4 2" xfId="42071"/>
    <cellStyle name="Calculation 3 3 5 5" xfId="13982"/>
    <cellStyle name="Calculation 3 3 5 5 2" xfId="44176"/>
    <cellStyle name="Calculation 3 3 5 6" xfId="16231"/>
    <cellStyle name="Calculation 3 3 5 6 2" xfId="46425"/>
    <cellStyle name="Calculation 3 3 5 7" xfId="19100"/>
    <cellStyle name="Calculation 3 3 5 7 2" xfId="49294"/>
    <cellStyle name="Calculation 3 3 5 8" xfId="23383"/>
    <cellStyle name="Calculation 3 3 5 8 2" xfId="53570"/>
    <cellStyle name="Calculation 3 3 5 9" xfId="28373"/>
    <cellStyle name="Calculation 3 3 5 9 2" xfId="58560"/>
    <cellStyle name="Calculation 3 3 6" xfId="2472"/>
    <cellStyle name="Calculation 3 3 6 10" xfId="30709"/>
    <cellStyle name="Calculation 3 3 6 10 2" xfId="60896"/>
    <cellStyle name="Calculation 3 3 6 11" xfId="32677"/>
    <cellStyle name="Calculation 3 3 6 2" xfId="6155"/>
    <cellStyle name="Calculation 3 3 6 2 2" xfId="36349"/>
    <cellStyle name="Calculation 3 3 6 3" xfId="2613"/>
    <cellStyle name="Calculation 3 3 6 3 2" xfId="32818"/>
    <cellStyle name="Calculation 3 3 6 4" xfId="12602"/>
    <cellStyle name="Calculation 3 3 6 4 2" xfId="42796"/>
    <cellStyle name="Calculation 3 3 6 5" xfId="14290"/>
    <cellStyle name="Calculation 3 3 6 5 2" xfId="44484"/>
    <cellStyle name="Calculation 3 3 6 6" xfId="16145"/>
    <cellStyle name="Calculation 3 3 6 6 2" xfId="46339"/>
    <cellStyle name="Calculation 3 3 6 7" xfId="19014"/>
    <cellStyle name="Calculation 3 3 6 7 2" xfId="49208"/>
    <cellStyle name="Calculation 3 3 6 8" xfId="23297"/>
    <cellStyle name="Calculation 3 3 6 8 2" xfId="53484"/>
    <cellStyle name="Calculation 3 3 6 9" xfId="26039"/>
    <cellStyle name="Calculation 3 3 6 9 2" xfId="56226"/>
    <cellStyle name="Calculation 3 3 7" xfId="6414"/>
    <cellStyle name="Calculation 3 3 7 2" xfId="36608"/>
    <cellStyle name="Calculation 3 3 8" xfId="6034"/>
    <cellStyle name="Calculation 3 3 8 2" xfId="36230"/>
    <cellStyle name="Calculation 3 3 9" xfId="12445"/>
    <cellStyle name="Calculation 3 3 9 2" xfId="42639"/>
    <cellStyle name="Calculation 3 4" xfId="592"/>
    <cellStyle name="Calculation 3 4 10" xfId="14960"/>
    <cellStyle name="Calculation 3 4 10 2" xfId="45154"/>
    <cellStyle name="Calculation 3 4 11" xfId="13638"/>
    <cellStyle name="Calculation 3 4 11 2" xfId="43832"/>
    <cellStyle name="Calculation 3 4 12" xfId="21834"/>
    <cellStyle name="Calculation 3 4 12 2" xfId="52021"/>
    <cellStyle name="Calculation 3 4 13" xfId="21542"/>
    <cellStyle name="Calculation 3 4 13 2" xfId="51729"/>
    <cellStyle name="Calculation 3 4 14" xfId="30360"/>
    <cellStyle name="Calculation 3 4 14 2" xfId="60547"/>
    <cellStyle name="Calculation 3 4 15" xfId="31031"/>
    <cellStyle name="Calculation 3 4 2" xfId="593"/>
    <cellStyle name="Calculation 3 4 2 10" xfId="14261"/>
    <cellStyle name="Calculation 3 4 2 10 2" xfId="44455"/>
    <cellStyle name="Calculation 3 4 2 11" xfId="21835"/>
    <cellStyle name="Calculation 3 4 2 11 2" xfId="52022"/>
    <cellStyle name="Calculation 3 4 2 12" xfId="26623"/>
    <cellStyle name="Calculation 3 4 2 12 2" xfId="56810"/>
    <cellStyle name="Calculation 3 4 2 13" xfId="29568"/>
    <cellStyle name="Calculation 3 4 2 13 2" xfId="59755"/>
    <cellStyle name="Calculation 3 4 2 14" xfId="31032"/>
    <cellStyle name="Calculation 3 4 2 2" xfId="1277"/>
    <cellStyle name="Calculation 3 4 2 2 10" xfId="18272"/>
    <cellStyle name="Calculation 3 4 2 2 10 2" xfId="48466"/>
    <cellStyle name="Calculation 3 4 2 2 11" xfId="22490"/>
    <cellStyle name="Calculation 3 4 2 2 11 2" xfId="52677"/>
    <cellStyle name="Calculation 3 4 2 2 12" xfId="26064"/>
    <cellStyle name="Calculation 3 4 2 2 12 2" xfId="56251"/>
    <cellStyle name="Calculation 3 4 2 2 13" xfId="22364"/>
    <cellStyle name="Calculation 3 4 2 2 13 2" xfId="52551"/>
    <cellStyle name="Calculation 3 4 2 2 14" xfId="31245"/>
    <cellStyle name="Calculation 3 4 2 2 2" xfId="1746"/>
    <cellStyle name="Calculation 3 4 2 2 2 10" xfId="27054"/>
    <cellStyle name="Calculation 3 4 2 2 2 10 2" xfId="57241"/>
    <cellStyle name="Calculation 3 4 2 2 2 11" xfId="30738"/>
    <cellStyle name="Calculation 3 4 2 2 2 11 2" xfId="60925"/>
    <cellStyle name="Calculation 3 4 2 2 2 12" xfId="31696"/>
    <cellStyle name="Calculation 3 4 2 2 2 2" xfId="3703"/>
    <cellStyle name="Calculation 3 4 2 2 2 2 10" xfId="26567"/>
    <cellStyle name="Calculation 3 4 2 2 2 2 10 2" xfId="56754"/>
    <cellStyle name="Calculation 3 4 2 2 2 2 11" xfId="33908"/>
    <cellStyle name="Calculation 3 4 2 2 2 2 2" xfId="7067"/>
    <cellStyle name="Calculation 3 4 2 2 2 2 2 2" xfId="37261"/>
    <cellStyle name="Calculation 3 4 2 2 2 2 3" xfId="8612"/>
    <cellStyle name="Calculation 3 4 2 2 2 2 3 2" xfId="38806"/>
    <cellStyle name="Calculation 3 4 2 2 2 2 4" xfId="11334"/>
    <cellStyle name="Calculation 3 4 2 2 2 2 4 2" xfId="41528"/>
    <cellStyle name="Calculation 3 4 2 2 2 2 5" xfId="14820"/>
    <cellStyle name="Calculation 3 4 2 2 2 2 5 2" xfId="45014"/>
    <cellStyle name="Calculation 3 4 2 2 2 2 6" xfId="16938"/>
    <cellStyle name="Calculation 3 4 2 2 2 2 6 2" xfId="47132"/>
    <cellStyle name="Calculation 3 4 2 2 2 2 7" xfId="19805"/>
    <cellStyle name="Calculation 3 4 2 2 2 2 7 2" xfId="49999"/>
    <cellStyle name="Calculation 3 4 2 2 2 2 8" xfId="24212"/>
    <cellStyle name="Calculation 3 4 2 2 2 2 8 2" xfId="54399"/>
    <cellStyle name="Calculation 3 4 2 2 2 2 9" xfId="27560"/>
    <cellStyle name="Calculation 3 4 2 2 2 2 9 2" xfId="57747"/>
    <cellStyle name="Calculation 3 4 2 2 2 3" xfId="4711"/>
    <cellStyle name="Calculation 3 4 2 2 2 3 10" xfId="34910"/>
    <cellStyle name="Calculation 3 4 2 2 2 3 2" xfId="9455"/>
    <cellStyle name="Calculation 3 4 2 2 2 3 2 2" xfId="39649"/>
    <cellStyle name="Calculation 3 4 2 2 2 3 3" xfId="6117"/>
    <cellStyle name="Calculation 3 4 2 2 2 3 3 2" xfId="36311"/>
    <cellStyle name="Calculation 3 4 2 2 2 3 4" xfId="13541"/>
    <cellStyle name="Calculation 3 4 2 2 2 3 4 2" xfId="43735"/>
    <cellStyle name="Calculation 3 4 2 2 2 3 5" xfId="17778"/>
    <cellStyle name="Calculation 3 4 2 2 2 3 5 2" xfId="47972"/>
    <cellStyle name="Calculation 3 4 2 2 2 3 6" xfId="20642"/>
    <cellStyle name="Calculation 3 4 2 2 2 3 6 2" xfId="50836"/>
    <cellStyle name="Calculation 3 4 2 2 2 3 7" xfId="25054"/>
    <cellStyle name="Calculation 3 4 2 2 2 3 7 2" xfId="55241"/>
    <cellStyle name="Calculation 3 4 2 2 2 3 8" xfId="28491"/>
    <cellStyle name="Calculation 3 4 2 2 2 3 8 2" xfId="58678"/>
    <cellStyle name="Calculation 3 4 2 2 2 3 9" xfId="30168"/>
    <cellStyle name="Calculation 3 4 2 2 2 3 9 2" xfId="60355"/>
    <cellStyle name="Calculation 3 4 2 2 2 4" xfId="4007"/>
    <cellStyle name="Calculation 3 4 2 2 2 4 2" xfId="34206"/>
    <cellStyle name="Calculation 3 4 2 2 2 5" xfId="2732"/>
    <cellStyle name="Calculation 3 4 2 2 2 5 2" xfId="32937"/>
    <cellStyle name="Calculation 3 4 2 2 2 6" xfId="11662"/>
    <cellStyle name="Calculation 3 4 2 2 2 6 2" xfId="41856"/>
    <cellStyle name="Calculation 3 4 2 2 2 7" xfId="15842"/>
    <cellStyle name="Calculation 3 4 2 2 2 7 2" xfId="46036"/>
    <cellStyle name="Calculation 3 4 2 2 2 8" xfId="18723"/>
    <cellStyle name="Calculation 3 4 2 2 2 8 2" xfId="48917"/>
    <cellStyle name="Calculation 3 4 2 2 2 9" xfId="22958"/>
    <cellStyle name="Calculation 3 4 2 2 2 9 2" xfId="53145"/>
    <cellStyle name="Calculation 3 4 2 2 3" xfId="1905"/>
    <cellStyle name="Calculation 3 4 2 2 3 10" xfId="28386"/>
    <cellStyle name="Calculation 3 4 2 2 3 10 2" xfId="58573"/>
    <cellStyle name="Calculation 3 4 2 2 3 11" xfId="26839"/>
    <cellStyle name="Calculation 3 4 2 2 3 11 2" xfId="57026"/>
    <cellStyle name="Calculation 3 4 2 2 3 12" xfId="31855"/>
    <cellStyle name="Calculation 3 4 2 2 3 2" xfId="3862"/>
    <cellStyle name="Calculation 3 4 2 2 3 2 10" xfId="26587"/>
    <cellStyle name="Calculation 3 4 2 2 3 2 10 2" xfId="56774"/>
    <cellStyle name="Calculation 3 4 2 2 3 2 11" xfId="34067"/>
    <cellStyle name="Calculation 3 4 2 2 3 2 2" xfId="7226"/>
    <cellStyle name="Calculation 3 4 2 2 3 2 2 2" xfId="37420"/>
    <cellStyle name="Calculation 3 4 2 2 3 2 3" xfId="8771"/>
    <cellStyle name="Calculation 3 4 2 2 3 2 3 2" xfId="38965"/>
    <cellStyle name="Calculation 3 4 2 2 3 2 4" xfId="11881"/>
    <cellStyle name="Calculation 3 4 2 2 3 2 4 2" xfId="42075"/>
    <cellStyle name="Calculation 3 4 2 2 3 2 5" xfId="12847"/>
    <cellStyle name="Calculation 3 4 2 2 3 2 5 2" xfId="43041"/>
    <cellStyle name="Calculation 3 4 2 2 3 2 6" xfId="17097"/>
    <cellStyle name="Calculation 3 4 2 2 3 2 6 2" xfId="47291"/>
    <cellStyle name="Calculation 3 4 2 2 3 2 7" xfId="19964"/>
    <cellStyle name="Calculation 3 4 2 2 3 2 7 2" xfId="50158"/>
    <cellStyle name="Calculation 3 4 2 2 3 2 8" xfId="24371"/>
    <cellStyle name="Calculation 3 4 2 2 3 2 8 2" xfId="54558"/>
    <cellStyle name="Calculation 3 4 2 2 3 2 9" xfId="25822"/>
    <cellStyle name="Calculation 3 4 2 2 3 2 9 2" xfId="56009"/>
    <cellStyle name="Calculation 3 4 2 2 3 3" xfId="4870"/>
    <cellStyle name="Calculation 3 4 2 2 3 3 10" xfId="35069"/>
    <cellStyle name="Calculation 3 4 2 2 3 3 2" xfId="9614"/>
    <cellStyle name="Calculation 3 4 2 2 3 3 2 2" xfId="39808"/>
    <cellStyle name="Calculation 3 4 2 2 3 3 3" xfId="10630"/>
    <cellStyle name="Calculation 3 4 2 2 3 3 3 2" xfId="40824"/>
    <cellStyle name="Calculation 3 4 2 2 3 3 4" xfId="13905"/>
    <cellStyle name="Calculation 3 4 2 2 3 3 4 2" xfId="44099"/>
    <cellStyle name="Calculation 3 4 2 2 3 3 5" xfId="17937"/>
    <cellStyle name="Calculation 3 4 2 2 3 3 5 2" xfId="48131"/>
    <cellStyle name="Calculation 3 4 2 2 3 3 6" xfId="20801"/>
    <cellStyle name="Calculation 3 4 2 2 3 3 6 2" xfId="50995"/>
    <cellStyle name="Calculation 3 4 2 2 3 3 7" xfId="25213"/>
    <cellStyle name="Calculation 3 4 2 2 3 3 7 2" xfId="55400"/>
    <cellStyle name="Calculation 3 4 2 2 3 3 8" xfId="28650"/>
    <cellStyle name="Calculation 3 4 2 2 3 3 8 2" xfId="58837"/>
    <cellStyle name="Calculation 3 4 2 2 3 3 9" xfId="30042"/>
    <cellStyle name="Calculation 3 4 2 2 3 3 9 2" xfId="60229"/>
    <cellStyle name="Calculation 3 4 2 2 3 4" xfId="2027"/>
    <cellStyle name="Calculation 3 4 2 2 3 4 2" xfId="32247"/>
    <cellStyle name="Calculation 3 4 2 2 3 5" xfId="12357"/>
    <cellStyle name="Calculation 3 4 2 2 3 5 2" xfId="42551"/>
    <cellStyle name="Calculation 3 4 2 2 3 6" xfId="13968"/>
    <cellStyle name="Calculation 3 4 2 2 3 6 2" xfId="44162"/>
    <cellStyle name="Calculation 3 4 2 2 3 7" xfId="16001"/>
    <cellStyle name="Calculation 3 4 2 2 3 7 2" xfId="46195"/>
    <cellStyle name="Calculation 3 4 2 2 3 8" xfId="18882"/>
    <cellStyle name="Calculation 3 4 2 2 3 8 2" xfId="49076"/>
    <cellStyle name="Calculation 3 4 2 2 3 9" xfId="23117"/>
    <cellStyle name="Calculation 3 4 2 2 3 9 2" xfId="53304"/>
    <cellStyle name="Calculation 3 4 2 2 4" xfId="3237"/>
    <cellStyle name="Calculation 3 4 2 2 4 10" xfId="30713"/>
    <cellStyle name="Calculation 3 4 2 2 4 10 2" xfId="60900"/>
    <cellStyle name="Calculation 3 4 2 2 4 11" xfId="33442"/>
    <cellStyle name="Calculation 3 4 2 2 4 2" xfId="6612"/>
    <cellStyle name="Calculation 3 4 2 2 4 2 2" xfId="36806"/>
    <cellStyle name="Calculation 3 4 2 2 4 3" xfId="2231"/>
    <cellStyle name="Calculation 3 4 2 2 4 3 2" xfId="32440"/>
    <cellStyle name="Calculation 3 4 2 2 4 4" xfId="11819"/>
    <cellStyle name="Calculation 3 4 2 2 4 4 2" xfId="42013"/>
    <cellStyle name="Calculation 3 4 2 2 4 5" xfId="13113"/>
    <cellStyle name="Calculation 3 4 2 2 4 5 2" xfId="43307"/>
    <cellStyle name="Calculation 3 4 2 2 4 6" xfId="16487"/>
    <cellStyle name="Calculation 3 4 2 2 4 6 2" xfId="46681"/>
    <cellStyle name="Calculation 3 4 2 2 4 7" xfId="19354"/>
    <cellStyle name="Calculation 3 4 2 2 4 7 2" xfId="49548"/>
    <cellStyle name="Calculation 3 4 2 2 4 8" xfId="23757"/>
    <cellStyle name="Calculation 3 4 2 2 4 8 2" xfId="53944"/>
    <cellStyle name="Calculation 3 4 2 2 4 9" xfId="26790"/>
    <cellStyle name="Calculation 3 4 2 2 4 9 2" xfId="56977"/>
    <cellStyle name="Calculation 3 4 2 2 5" xfId="4245"/>
    <cellStyle name="Calculation 3 4 2 2 5 10" xfId="29357"/>
    <cellStyle name="Calculation 3 4 2 2 5 10 2" xfId="59544"/>
    <cellStyle name="Calculation 3 4 2 2 5 11" xfId="34444"/>
    <cellStyle name="Calculation 3 4 2 2 5 2" xfId="7459"/>
    <cellStyle name="Calculation 3 4 2 2 5 2 2" xfId="37653"/>
    <cellStyle name="Calculation 3 4 2 2 5 3" xfId="9004"/>
    <cellStyle name="Calculation 3 4 2 2 5 3 2" xfId="39198"/>
    <cellStyle name="Calculation 3 4 2 2 5 4" xfId="9772"/>
    <cellStyle name="Calculation 3 4 2 2 5 4 2" xfId="39966"/>
    <cellStyle name="Calculation 3 4 2 2 5 5" xfId="12427"/>
    <cellStyle name="Calculation 3 4 2 2 5 5 2" xfId="42621"/>
    <cellStyle name="Calculation 3 4 2 2 5 6" xfId="17327"/>
    <cellStyle name="Calculation 3 4 2 2 5 6 2" xfId="47521"/>
    <cellStyle name="Calculation 3 4 2 2 5 7" xfId="20191"/>
    <cellStyle name="Calculation 3 4 2 2 5 7 2" xfId="50385"/>
    <cellStyle name="Calculation 3 4 2 2 5 8" xfId="24603"/>
    <cellStyle name="Calculation 3 4 2 2 5 8 2" xfId="54790"/>
    <cellStyle name="Calculation 3 4 2 2 5 9" xfId="25917"/>
    <cellStyle name="Calculation 3 4 2 2 5 9 2" xfId="56104"/>
    <cellStyle name="Calculation 3 4 2 2 6" xfId="4102"/>
    <cellStyle name="Calculation 3 4 2 2 6 2" xfId="34301"/>
    <cellStyle name="Calculation 3 4 2 2 7" xfId="10558"/>
    <cellStyle name="Calculation 3 4 2 2 7 2" xfId="40752"/>
    <cellStyle name="Calculation 3 4 2 2 8" xfId="2752"/>
    <cellStyle name="Calculation 3 4 2 2 8 2" xfId="32957"/>
    <cellStyle name="Calculation 3 4 2 2 9" xfId="15387"/>
    <cellStyle name="Calculation 3 4 2 2 9 2" xfId="45581"/>
    <cellStyle name="Calculation 3 4 2 3" xfId="1591"/>
    <cellStyle name="Calculation 3 4 2 3 10" xfId="28408"/>
    <cellStyle name="Calculation 3 4 2 3 10 2" xfId="58595"/>
    <cellStyle name="Calculation 3 4 2 3 11" xfId="29643"/>
    <cellStyle name="Calculation 3 4 2 3 11 2" xfId="59830"/>
    <cellStyle name="Calculation 3 4 2 3 12" xfId="31541"/>
    <cellStyle name="Calculation 3 4 2 3 2" xfId="3548"/>
    <cellStyle name="Calculation 3 4 2 3 2 10" xfId="30203"/>
    <cellStyle name="Calculation 3 4 2 3 2 10 2" xfId="60390"/>
    <cellStyle name="Calculation 3 4 2 3 2 11" xfId="33753"/>
    <cellStyle name="Calculation 3 4 2 3 2 2" xfId="6912"/>
    <cellStyle name="Calculation 3 4 2 3 2 2 2" xfId="37106"/>
    <cellStyle name="Calculation 3 4 2 3 2 3" xfId="8457"/>
    <cellStyle name="Calculation 3 4 2 3 2 3 2" xfId="38651"/>
    <cellStyle name="Calculation 3 4 2 3 2 4" xfId="6042"/>
    <cellStyle name="Calculation 3 4 2 3 2 4 2" xfId="36238"/>
    <cellStyle name="Calculation 3 4 2 3 2 5" xfId="14188"/>
    <cellStyle name="Calculation 3 4 2 3 2 5 2" xfId="44382"/>
    <cellStyle name="Calculation 3 4 2 3 2 6" xfId="16783"/>
    <cellStyle name="Calculation 3 4 2 3 2 6 2" xfId="46977"/>
    <cellStyle name="Calculation 3 4 2 3 2 7" xfId="19650"/>
    <cellStyle name="Calculation 3 4 2 3 2 7 2" xfId="49844"/>
    <cellStyle name="Calculation 3 4 2 3 2 8" xfId="24057"/>
    <cellStyle name="Calculation 3 4 2 3 2 8 2" xfId="54244"/>
    <cellStyle name="Calculation 3 4 2 3 2 9" xfId="21986"/>
    <cellStyle name="Calculation 3 4 2 3 2 9 2" xfId="52173"/>
    <cellStyle name="Calculation 3 4 2 3 3" xfId="4556"/>
    <cellStyle name="Calculation 3 4 2 3 3 10" xfId="34755"/>
    <cellStyle name="Calculation 3 4 2 3 3 2" xfId="9300"/>
    <cellStyle name="Calculation 3 4 2 3 3 2 2" xfId="39494"/>
    <cellStyle name="Calculation 3 4 2 3 3 3" xfId="11066"/>
    <cellStyle name="Calculation 3 4 2 3 3 3 2" xfId="41260"/>
    <cellStyle name="Calculation 3 4 2 3 3 4" xfId="12865"/>
    <cellStyle name="Calculation 3 4 2 3 3 4 2" xfId="43059"/>
    <cellStyle name="Calculation 3 4 2 3 3 5" xfId="17623"/>
    <cellStyle name="Calculation 3 4 2 3 3 5 2" xfId="47817"/>
    <cellStyle name="Calculation 3 4 2 3 3 6" xfId="20487"/>
    <cellStyle name="Calculation 3 4 2 3 3 6 2" xfId="50681"/>
    <cellStyle name="Calculation 3 4 2 3 3 7" xfId="24899"/>
    <cellStyle name="Calculation 3 4 2 3 3 7 2" xfId="55086"/>
    <cellStyle name="Calculation 3 4 2 3 3 8" xfId="21443"/>
    <cellStyle name="Calculation 3 4 2 3 3 8 2" xfId="51630"/>
    <cellStyle name="Calculation 3 4 2 3 3 9" xfId="30680"/>
    <cellStyle name="Calculation 3 4 2 3 3 9 2" xfId="60867"/>
    <cellStyle name="Calculation 3 4 2 3 4" xfId="2644"/>
    <cellStyle name="Calculation 3 4 2 3 4 2" xfId="32849"/>
    <cellStyle name="Calculation 3 4 2 3 5" xfId="9732"/>
    <cellStyle name="Calculation 3 4 2 3 5 2" xfId="39926"/>
    <cellStyle name="Calculation 3 4 2 3 6" xfId="14870"/>
    <cellStyle name="Calculation 3 4 2 3 6 2" xfId="45064"/>
    <cellStyle name="Calculation 3 4 2 3 7" xfId="15687"/>
    <cellStyle name="Calculation 3 4 2 3 7 2" xfId="45881"/>
    <cellStyle name="Calculation 3 4 2 3 8" xfId="18568"/>
    <cellStyle name="Calculation 3 4 2 3 8 2" xfId="48762"/>
    <cellStyle name="Calculation 3 4 2 3 9" xfId="22803"/>
    <cellStyle name="Calculation 3 4 2 3 9 2" xfId="52990"/>
    <cellStyle name="Calculation 3 4 2 4" xfId="2599"/>
    <cellStyle name="Calculation 3 4 2 4 10" xfId="29781"/>
    <cellStyle name="Calculation 3 4 2 4 10 2" xfId="59968"/>
    <cellStyle name="Calculation 3 4 2 4 11" xfId="32804"/>
    <cellStyle name="Calculation 3 4 2 4 2" xfId="6244"/>
    <cellStyle name="Calculation 3 4 2 4 2 2" xfId="36438"/>
    <cellStyle name="Calculation 3 4 2 4 3" xfId="5285"/>
    <cellStyle name="Calculation 3 4 2 4 3 2" xfId="35484"/>
    <cellStyle name="Calculation 3 4 2 4 4" xfId="12534"/>
    <cellStyle name="Calculation 3 4 2 4 4 2" xfId="42728"/>
    <cellStyle name="Calculation 3 4 2 4 5" xfId="13106"/>
    <cellStyle name="Calculation 3 4 2 4 5 2" xfId="43300"/>
    <cellStyle name="Calculation 3 4 2 4 6" xfId="16234"/>
    <cellStyle name="Calculation 3 4 2 4 6 2" xfId="46428"/>
    <cellStyle name="Calculation 3 4 2 4 7" xfId="19103"/>
    <cellStyle name="Calculation 3 4 2 4 7 2" xfId="49297"/>
    <cellStyle name="Calculation 3 4 2 4 8" xfId="23386"/>
    <cellStyle name="Calculation 3 4 2 4 8 2" xfId="53573"/>
    <cellStyle name="Calculation 3 4 2 4 9" xfId="21410"/>
    <cellStyle name="Calculation 3 4 2 4 9 2" xfId="51597"/>
    <cellStyle name="Calculation 3 4 2 5" xfId="3158"/>
    <cellStyle name="Calculation 3 4 2 5 10" xfId="26541"/>
    <cellStyle name="Calculation 3 4 2 5 10 2" xfId="56728"/>
    <cellStyle name="Calculation 3 4 2 5 11" xfId="33363"/>
    <cellStyle name="Calculation 3 4 2 5 2" xfId="6536"/>
    <cellStyle name="Calculation 3 4 2 5 2 2" xfId="36730"/>
    <cellStyle name="Calculation 3 4 2 5 3" xfId="2384"/>
    <cellStyle name="Calculation 3 4 2 5 3 2" xfId="32589"/>
    <cellStyle name="Calculation 3 4 2 5 4" xfId="10350"/>
    <cellStyle name="Calculation 3 4 2 5 4 2" xfId="40544"/>
    <cellStyle name="Calculation 3 4 2 5 5" xfId="14549"/>
    <cellStyle name="Calculation 3 4 2 5 5 2" xfId="44743"/>
    <cellStyle name="Calculation 3 4 2 5 6" xfId="16411"/>
    <cellStyle name="Calculation 3 4 2 5 6 2" xfId="46605"/>
    <cellStyle name="Calculation 3 4 2 5 7" xfId="19278"/>
    <cellStyle name="Calculation 3 4 2 5 7 2" xfId="49472"/>
    <cellStyle name="Calculation 3 4 2 5 8" xfId="23681"/>
    <cellStyle name="Calculation 3 4 2 5 8 2" xfId="53868"/>
    <cellStyle name="Calculation 3 4 2 5 9" xfId="27801"/>
    <cellStyle name="Calculation 3 4 2 5 9 2" xfId="57988"/>
    <cellStyle name="Calculation 3 4 2 6" xfId="6409"/>
    <cellStyle name="Calculation 3 4 2 6 2" xfId="36603"/>
    <cellStyle name="Calculation 3 4 2 7" xfId="5486"/>
    <cellStyle name="Calculation 3 4 2 7 2" xfId="35682"/>
    <cellStyle name="Calculation 3 4 2 8" xfId="12984"/>
    <cellStyle name="Calculation 3 4 2 8 2" xfId="43178"/>
    <cellStyle name="Calculation 3 4 2 9" xfId="11521"/>
    <cellStyle name="Calculation 3 4 2 9 2" xfId="41715"/>
    <cellStyle name="Calculation 3 4 3" xfId="1276"/>
    <cellStyle name="Calculation 3 4 3 10" xfId="18271"/>
    <cellStyle name="Calculation 3 4 3 10 2" xfId="48465"/>
    <cellStyle name="Calculation 3 4 3 11" xfId="22489"/>
    <cellStyle name="Calculation 3 4 3 11 2" xfId="52676"/>
    <cellStyle name="Calculation 3 4 3 12" xfId="28280"/>
    <cellStyle name="Calculation 3 4 3 12 2" xfId="58467"/>
    <cellStyle name="Calculation 3 4 3 13" xfId="21696"/>
    <cellStyle name="Calculation 3 4 3 13 2" xfId="51883"/>
    <cellStyle name="Calculation 3 4 3 14" xfId="31244"/>
    <cellStyle name="Calculation 3 4 3 2" xfId="1745"/>
    <cellStyle name="Calculation 3 4 3 2 10" xfId="27075"/>
    <cellStyle name="Calculation 3 4 3 2 10 2" xfId="57262"/>
    <cellStyle name="Calculation 3 4 3 2 11" xfId="27277"/>
    <cellStyle name="Calculation 3 4 3 2 11 2" xfId="57464"/>
    <cellStyle name="Calculation 3 4 3 2 12" xfId="31695"/>
    <cellStyle name="Calculation 3 4 3 2 2" xfId="3702"/>
    <cellStyle name="Calculation 3 4 3 2 2 10" xfId="30549"/>
    <cellStyle name="Calculation 3 4 3 2 2 10 2" xfId="60736"/>
    <cellStyle name="Calculation 3 4 3 2 2 11" xfId="33907"/>
    <cellStyle name="Calculation 3 4 3 2 2 2" xfId="7066"/>
    <cellStyle name="Calculation 3 4 3 2 2 2 2" xfId="37260"/>
    <cellStyle name="Calculation 3 4 3 2 2 3" xfId="8611"/>
    <cellStyle name="Calculation 3 4 3 2 2 3 2" xfId="38805"/>
    <cellStyle name="Calculation 3 4 3 2 2 4" xfId="11518"/>
    <cellStyle name="Calculation 3 4 3 2 2 4 2" xfId="41712"/>
    <cellStyle name="Calculation 3 4 3 2 2 5" xfId="13417"/>
    <cellStyle name="Calculation 3 4 3 2 2 5 2" xfId="43611"/>
    <cellStyle name="Calculation 3 4 3 2 2 6" xfId="16937"/>
    <cellStyle name="Calculation 3 4 3 2 2 6 2" xfId="47131"/>
    <cellStyle name="Calculation 3 4 3 2 2 7" xfId="19804"/>
    <cellStyle name="Calculation 3 4 3 2 2 7 2" xfId="49998"/>
    <cellStyle name="Calculation 3 4 3 2 2 8" xfId="24211"/>
    <cellStyle name="Calculation 3 4 3 2 2 8 2" xfId="54398"/>
    <cellStyle name="Calculation 3 4 3 2 2 9" xfId="28325"/>
    <cellStyle name="Calculation 3 4 3 2 2 9 2" xfId="58512"/>
    <cellStyle name="Calculation 3 4 3 2 3" xfId="4710"/>
    <cellStyle name="Calculation 3 4 3 2 3 10" xfId="34909"/>
    <cellStyle name="Calculation 3 4 3 2 3 2" xfId="9454"/>
    <cellStyle name="Calculation 3 4 3 2 3 2 2" xfId="39648"/>
    <cellStyle name="Calculation 3 4 3 2 3 3" xfId="12439"/>
    <cellStyle name="Calculation 3 4 3 2 3 3 2" xfId="42633"/>
    <cellStyle name="Calculation 3 4 3 2 3 4" xfId="11398"/>
    <cellStyle name="Calculation 3 4 3 2 3 4 2" xfId="41592"/>
    <cellStyle name="Calculation 3 4 3 2 3 5" xfId="17777"/>
    <cellStyle name="Calculation 3 4 3 2 3 5 2" xfId="47971"/>
    <cellStyle name="Calculation 3 4 3 2 3 6" xfId="20641"/>
    <cellStyle name="Calculation 3 4 3 2 3 6 2" xfId="50835"/>
    <cellStyle name="Calculation 3 4 3 2 3 7" xfId="25053"/>
    <cellStyle name="Calculation 3 4 3 2 3 7 2" xfId="55240"/>
    <cellStyle name="Calculation 3 4 3 2 3 8" xfId="28490"/>
    <cellStyle name="Calculation 3 4 3 2 3 8 2" xfId="58677"/>
    <cellStyle name="Calculation 3 4 3 2 3 9" xfId="29350"/>
    <cellStyle name="Calculation 3 4 3 2 3 9 2" xfId="59537"/>
    <cellStyle name="Calculation 3 4 3 2 4" xfId="4153"/>
    <cellStyle name="Calculation 3 4 3 2 4 2" xfId="34352"/>
    <cellStyle name="Calculation 3 4 3 2 5" xfId="11484"/>
    <cellStyle name="Calculation 3 4 3 2 5 2" xfId="41678"/>
    <cellStyle name="Calculation 3 4 3 2 6" xfId="14674"/>
    <cellStyle name="Calculation 3 4 3 2 6 2" xfId="44868"/>
    <cellStyle name="Calculation 3 4 3 2 7" xfId="15841"/>
    <cellStyle name="Calculation 3 4 3 2 7 2" xfId="46035"/>
    <cellStyle name="Calculation 3 4 3 2 8" xfId="18722"/>
    <cellStyle name="Calculation 3 4 3 2 8 2" xfId="48916"/>
    <cellStyle name="Calculation 3 4 3 2 9" xfId="22957"/>
    <cellStyle name="Calculation 3 4 3 2 9 2" xfId="53144"/>
    <cellStyle name="Calculation 3 4 3 3" xfId="1904"/>
    <cellStyle name="Calculation 3 4 3 3 10" xfId="21293"/>
    <cellStyle name="Calculation 3 4 3 3 10 2" xfId="51480"/>
    <cellStyle name="Calculation 3 4 3 3 11" xfId="26493"/>
    <cellStyle name="Calculation 3 4 3 3 11 2" xfId="56680"/>
    <cellStyle name="Calculation 3 4 3 3 12" xfId="31854"/>
    <cellStyle name="Calculation 3 4 3 3 2" xfId="3861"/>
    <cellStyle name="Calculation 3 4 3 3 2 10" xfId="29377"/>
    <cellStyle name="Calculation 3 4 3 3 2 10 2" xfId="59564"/>
    <cellStyle name="Calculation 3 4 3 3 2 11" xfId="34066"/>
    <cellStyle name="Calculation 3 4 3 3 2 2" xfId="7225"/>
    <cellStyle name="Calculation 3 4 3 3 2 2 2" xfId="37419"/>
    <cellStyle name="Calculation 3 4 3 3 2 3" xfId="8770"/>
    <cellStyle name="Calculation 3 4 3 3 2 3 2" xfId="38964"/>
    <cellStyle name="Calculation 3 4 3 3 2 4" xfId="5484"/>
    <cellStyle name="Calculation 3 4 3 3 2 4 2" xfId="35680"/>
    <cellStyle name="Calculation 3 4 3 3 2 5" xfId="12224"/>
    <cellStyle name="Calculation 3 4 3 3 2 5 2" xfId="42418"/>
    <cellStyle name="Calculation 3 4 3 3 2 6" xfId="17096"/>
    <cellStyle name="Calculation 3 4 3 3 2 6 2" xfId="47290"/>
    <cellStyle name="Calculation 3 4 3 3 2 7" xfId="19963"/>
    <cellStyle name="Calculation 3 4 3 3 2 7 2" xfId="50157"/>
    <cellStyle name="Calculation 3 4 3 3 2 8" xfId="24370"/>
    <cellStyle name="Calculation 3 4 3 3 2 8 2" xfId="54557"/>
    <cellStyle name="Calculation 3 4 3 3 2 9" xfId="28097"/>
    <cellStyle name="Calculation 3 4 3 3 2 9 2" xfId="58284"/>
    <cellStyle name="Calculation 3 4 3 3 3" xfId="4869"/>
    <cellStyle name="Calculation 3 4 3 3 3 10" xfId="35068"/>
    <cellStyle name="Calculation 3 4 3 3 3 2" xfId="9613"/>
    <cellStyle name="Calculation 3 4 3 3 3 2 2" xfId="39807"/>
    <cellStyle name="Calculation 3 4 3 3 3 3" xfId="2790"/>
    <cellStyle name="Calculation 3 4 3 3 3 3 2" xfId="32995"/>
    <cellStyle name="Calculation 3 4 3 3 3 4" xfId="2366"/>
    <cellStyle name="Calculation 3 4 3 3 3 4 2" xfId="32571"/>
    <cellStyle name="Calculation 3 4 3 3 3 5" xfId="17936"/>
    <cellStyle name="Calculation 3 4 3 3 3 5 2" xfId="48130"/>
    <cellStyle name="Calculation 3 4 3 3 3 6" xfId="20800"/>
    <cellStyle name="Calculation 3 4 3 3 3 6 2" xfId="50994"/>
    <cellStyle name="Calculation 3 4 3 3 3 7" xfId="25212"/>
    <cellStyle name="Calculation 3 4 3 3 3 7 2" xfId="55399"/>
    <cellStyle name="Calculation 3 4 3 3 3 8" xfId="28649"/>
    <cellStyle name="Calculation 3 4 3 3 3 8 2" xfId="58836"/>
    <cellStyle name="Calculation 3 4 3 3 3 9" xfId="29736"/>
    <cellStyle name="Calculation 3 4 3 3 3 9 2" xfId="59923"/>
    <cellStyle name="Calculation 3 4 3 3 4" xfId="4140"/>
    <cellStyle name="Calculation 3 4 3 3 4 2" xfId="34339"/>
    <cellStyle name="Calculation 3 4 3 3 5" xfId="2791"/>
    <cellStyle name="Calculation 3 4 3 3 5 2" xfId="32996"/>
    <cellStyle name="Calculation 3 4 3 3 6" xfId="7969"/>
    <cellStyle name="Calculation 3 4 3 3 6 2" xfId="38163"/>
    <cellStyle name="Calculation 3 4 3 3 7" xfId="16000"/>
    <cellStyle name="Calculation 3 4 3 3 7 2" xfId="46194"/>
    <cellStyle name="Calculation 3 4 3 3 8" xfId="18881"/>
    <cellStyle name="Calculation 3 4 3 3 8 2" xfId="49075"/>
    <cellStyle name="Calculation 3 4 3 3 9" xfId="23116"/>
    <cellStyle name="Calculation 3 4 3 3 9 2" xfId="53303"/>
    <cellStyle name="Calculation 3 4 3 4" xfId="3236"/>
    <cellStyle name="Calculation 3 4 3 4 10" xfId="29102"/>
    <cellStyle name="Calculation 3 4 3 4 10 2" xfId="59289"/>
    <cellStyle name="Calculation 3 4 3 4 11" xfId="33441"/>
    <cellStyle name="Calculation 3 4 3 4 2" xfId="6611"/>
    <cellStyle name="Calculation 3 4 3 4 2 2" xfId="36805"/>
    <cellStyle name="Calculation 3 4 3 4 3" xfId="2232"/>
    <cellStyle name="Calculation 3 4 3 4 3 2" xfId="32441"/>
    <cellStyle name="Calculation 3 4 3 4 4" xfId="10204"/>
    <cellStyle name="Calculation 3 4 3 4 4 2" xfId="40398"/>
    <cellStyle name="Calculation 3 4 3 4 5" xfId="14849"/>
    <cellStyle name="Calculation 3 4 3 4 5 2" xfId="45043"/>
    <cellStyle name="Calculation 3 4 3 4 6" xfId="16486"/>
    <cellStyle name="Calculation 3 4 3 4 6 2" xfId="46680"/>
    <cellStyle name="Calculation 3 4 3 4 7" xfId="19353"/>
    <cellStyle name="Calculation 3 4 3 4 7 2" xfId="49547"/>
    <cellStyle name="Calculation 3 4 3 4 8" xfId="23756"/>
    <cellStyle name="Calculation 3 4 3 4 8 2" xfId="53943"/>
    <cellStyle name="Calculation 3 4 3 4 9" xfId="28354"/>
    <cellStyle name="Calculation 3 4 3 4 9 2" xfId="58541"/>
    <cellStyle name="Calculation 3 4 3 5" xfId="4244"/>
    <cellStyle name="Calculation 3 4 3 5 10" xfId="29692"/>
    <cellStyle name="Calculation 3 4 3 5 10 2" xfId="59879"/>
    <cellStyle name="Calculation 3 4 3 5 11" xfId="34443"/>
    <cellStyle name="Calculation 3 4 3 5 2" xfId="7458"/>
    <cellStyle name="Calculation 3 4 3 5 2 2" xfId="37652"/>
    <cellStyle name="Calculation 3 4 3 5 3" xfId="9003"/>
    <cellStyle name="Calculation 3 4 3 5 3 2" xfId="39197"/>
    <cellStyle name="Calculation 3 4 3 5 4" xfId="5096"/>
    <cellStyle name="Calculation 3 4 3 5 4 2" xfId="35295"/>
    <cellStyle name="Calculation 3 4 3 5 5" xfId="14576"/>
    <cellStyle name="Calculation 3 4 3 5 5 2" xfId="44770"/>
    <cellStyle name="Calculation 3 4 3 5 6" xfId="17326"/>
    <cellStyle name="Calculation 3 4 3 5 6 2" xfId="47520"/>
    <cellStyle name="Calculation 3 4 3 5 7" xfId="20190"/>
    <cellStyle name="Calculation 3 4 3 5 7 2" xfId="50384"/>
    <cellStyle name="Calculation 3 4 3 5 8" xfId="24602"/>
    <cellStyle name="Calculation 3 4 3 5 8 2" xfId="54789"/>
    <cellStyle name="Calculation 3 4 3 5 9" xfId="27903"/>
    <cellStyle name="Calculation 3 4 3 5 9 2" xfId="58090"/>
    <cellStyle name="Calculation 3 4 3 6" xfId="5394"/>
    <cellStyle name="Calculation 3 4 3 6 2" xfId="35593"/>
    <cellStyle name="Calculation 3 4 3 7" xfId="7837"/>
    <cellStyle name="Calculation 3 4 3 7 2" xfId="38031"/>
    <cellStyle name="Calculation 3 4 3 8" xfId="13408"/>
    <cellStyle name="Calculation 3 4 3 8 2" xfId="43602"/>
    <cellStyle name="Calculation 3 4 3 9" xfId="15386"/>
    <cellStyle name="Calculation 3 4 3 9 2" xfId="45580"/>
    <cellStyle name="Calculation 3 4 4" xfId="1592"/>
    <cellStyle name="Calculation 3 4 4 10" xfId="21727"/>
    <cellStyle name="Calculation 3 4 4 10 2" xfId="51914"/>
    <cellStyle name="Calculation 3 4 4 11" xfId="27535"/>
    <cellStyle name="Calculation 3 4 4 11 2" xfId="57722"/>
    <cellStyle name="Calculation 3 4 4 12" xfId="31542"/>
    <cellStyle name="Calculation 3 4 4 2" xfId="3549"/>
    <cellStyle name="Calculation 3 4 4 2 10" xfId="29292"/>
    <cellStyle name="Calculation 3 4 4 2 10 2" xfId="59479"/>
    <cellStyle name="Calculation 3 4 4 2 11" xfId="33754"/>
    <cellStyle name="Calculation 3 4 4 2 2" xfId="6913"/>
    <cellStyle name="Calculation 3 4 4 2 2 2" xfId="37107"/>
    <cellStyle name="Calculation 3 4 4 2 3" xfId="8458"/>
    <cellStyle name="Calculation 3 4 4 2 3 2" xfId="38652"/>
    <cellStyle name="Calculation 3 4 4 2 4" xfId="10196"/>
    <cellStyle name="Calculation 3 4 4 2 4 2" xfId="40390"/>
    <cellStyle name="Calculation 3 4 4 2 5" xfId="13275"/>
    <cellStyle name="Calculation 3 4 4 2 5 2" xfId="43469"/>
    <cellStyle name="Calculation 3 4 4 2 6" xfId="16784"/>
    <cellStyle name="Calculation 3 4 4 2 6 2" xfId="46978"/>
    <cellStyle name="Calculation 3 4 4 2 7" xfId="19651"/>
    <cellStyle name="Calculation 3 4 4 2 7 2" xfId="49845"/>
    <cellStyle name="Calculation 3 4 4 2 8" xfId="24058"/>
    <cellStyle name="Calculation 3 4 4 2 8 2" xfId="54245"/>
    <cellStyle name="Calculation 3 4 4 2 9" xfId="25637"/>
    <cellStyle name="Calculation 3 4 4 2 9 2" xfId="55824"/>
    <cellStyle name="Calculation 3 4 4 3" xfId="4557"/>
    <cellStyle name="Calculation 3 4 4 3 10" xfId="34756"/>
    <cellStyle name="Calculation 3 4 4 3 2" xfId="9301"/>
    <cellStyle name="Calculation 3 4 4 3 2 2" xfId="39495"/>
    <cellStyle name="Calculation 3 4 4 3 3" xfId="7835"/>
    <cellStyle name="Calculation 3 4 4 3 3 2" xfId="38029"/>
    <cellStyle name="Calculation 3 4 4 3 4" xfId="15113"/>
    <cellStyle name="Calculation 3 4 4 3 4 2" xfId="45307"/>
    <cellStyle name="Calculation 3 4 4 3 5" xfId="17624"/>
    <cellStyle name="Calculation 3 4 4 3 5 2" xfId="47818"/>
    <cellStyle name="Calculation 3 4 4 3 6" xfId="20488"/>
    <cellStyle name="Calculation 3 4 4 3 6 2" xfId="50682"/>
    <cellStyle name="Calculation 3 4 4 3 7" xfId="24900"/>
    <cellStyle name="Calculation 3 4 4 3 7 2" xfId="55087"/>
    <cellStyle name="Calculation 3 4 4 3 8" xfId="21442"/>
    <cellStyle name="Calculation 3 4 4 3 8 2" xfId="51629"/>
    <cellStyle name="Calculation 3 4 4 3 9" xfId="27170"/>
    <cellStyle name="Calculation 3 4 4 3 9 2" xfId="57357"/>
    <cellStyle name="Calculation 3 4 4 4" xfId="4144"/>
    <cellStyle name="Calculation 3 4 4 4 2" xfId="34343"/>
    <cellStyle name="Calculation 3 4 4 5" xfId="5025"/>
    <cellStyle name="Calculation 3 4 4 5 2" xfId="35224"/>
    <cellStyle name="Calculation 3 4 4 6" xfId="10372"/>
    <cellStyle name="Calculation 3 4 4 6 2" xfId="40566"/>
    <cellStyle name="Calculation 3 4 4 7" xfId="15688"/>
    <cellStyle name="Calculation 3 4 4 7 2" xfId="45882"/>
    <cellStyle name="Calculation 3 4 4 8" xfId="18569"/>
    <cellStyle name="Calculation 3 4 4 8 2" xfId="48763"/>
    <cellStyle name="Calculation 3 4 4 9" xfId="22804"/>
    <cellStyle name="Calculation 3 4 4 9 2" xfId="52991"/>
    <cellStyle name="Calculation 3 4 5" xfId="2598"/>
    <cellStyle name="Calculation 3 4 5 10" xfId="30326"/>
    <cellStyle name="Calculation 3 4 5 10 2" xfId="60513"/>
    <cellStyle name="Calculation 3 4 5 11" xfId="32803"/>
    <cellStyle name="Calculation 3 4 5 2" xfId="6243"/>
    <cellStyle name="Calculation 3 4 5 2 2" xfId="36437"/>
    <cellStyle name="Calculation 3 4 5 3" xfId="5284"/>
    <cellStyle name="Calculation 3 4 5 3 2" xfId="35483"/>
    <cellStyle name="Calculation 3 4 5 4" xfId="11957"/>
    <cellStyle name="Calculation 3 4 5 4 2" xfId="42151"/>
    <cellStyle name="Calculation 3 4 5 5" xfId="13916"/>
    <cellStyle name="Calculation 3 4 5 5 2" xfId="44110"/>
    <cellStyle name="Calculation 3 4 5 6" xfId="16233"/>
    <cellStyle name="Calculation 3 4 5 6 2" xfId="46427"/>
    <cellStyle name="Calculation 3 4 5 7" xfId="19102"/>
    <cellStyle name="Calculation 3 4 5 7 2" xfId="49296"/>
    <cellStyle name="Calculation 3 4 5 8" xfId="23385"/>
    <cellStyle name="Calculation 3 4 5 8 2" xfId="53572"/>
    <cellStyle name="Calculation 3 4 5 9" xfId="27863"/>
    <cellStyle name="Calculation 3 4 5 9 2" xfId="58050"/>
    <cellStyle name="Calculation 3 4 6" xfId="2470"/>
    <cellStyle name="Calculation 3 4 6 10" xfId="30644"/>
    <cellStyle name="Calculation 3 4 6 10 2" xfId="60831"/>
    <cellStyle name="Calculation 3 4 6 11" xfId="32675"/>
    <cellStyle name="Calculation 3 4 6 2" xfId="6153"/>
    <cellStyle name="Calculation 3 4 6 2 2" xfId="36347"/>
    <cellStyle name="Calculation 3 4 6 3" xfId="4166"/>
    <cellStyle name="Calculation 3 4 6 3 2" xfId="34365"/>
    <cellStyle name="Calculation 3 4 6 4" xfId="10811"/>
    <cellStyle name="Calculation 3 4 6 4 2" xfId="41005"/>
    <cellStyle name="Calculation 3 4 6 5" xfId="14815"/>
    <cellStyle name="Calculation 3 4 6 5 2" xfId="45009"/>
    <cellStyle name="Calculation 3 4 6 6" xfId="16143"/>
    <cellStyle name="Calculation 3 4 6 6 2" xfId="46337"/>
    <cellStyle name="Calculation 3 4 6 7" xfId="19012"/>
    <cellStyle name="Calculation 3 4 6 7 2" xfId="49206"/>
    <cellStyle name="Calculation 3 4 6 8" xfId="23295"/>
    <cellStyle name="Calculation 3 4 6 8 2" xfId="53482"/>
    <cellStyle name="Calculation 3 4 6 9" xfId="27503"/>
    <cellStyle name="Calculation 3 4 6 9 2" xfId="57690"/>
    <cellStyle name="Calculation 3 4 7" xfId="4989"/>
    <cellStyle name="Calculation 3 4 7 2" xfId="35188"/>
    <cellStyle name="Calculation 3 4 8" xfId="9854"/>
    <cellStyle name="Calculation 3 4 8 2" xfId="40048"/>
    <cellStyle name="Calculation 3 4 9" xfId="11866"/>
    <cellStyle name="Calculation 3 4 9 2" xfId="42060"/>
    <cellStyle name="Calculation 3 5" xfId="594"/>
    <cellStyle name="Calculation 3 5 10" xfId="13699"/>
    <cellStyle name="Calculation 3 5 10 2" xfId="43893"/>
    <cellStyle name="Calculation 3 5 11" xfId="21836"/>
    <cellStyle name="Calculation 3 5 11 2" xfId="52023"/>
    <cellStyle name="Calculation 3 5 12" xfId="26622"/>
    <cellStyle name="Calculation 3 5 12 2" xfId="56809"/>
    <cellStyle name="Calculation 3 5 13" xfId="29485"/>
    <cellStyle name="Calculation 3 5 13 2" xfId="59672"/>
    <cellStyle name="Calculation 3 5 14" xfId="31033"/>
    <cellStyle name="Calculation 3 5 2" xfId="1278"/>
    <cellStyle name="Calculation 3 5 2 10" xfId="18273"/>
    <cellStyle name="Calculation 3 5 2 10 2" xfId="48467"/>
    <cellStyle name="Calculation 3 5 2 11" xfId="22491"/>
    <cellStyle name="Calculation 3 5 2 11 2" xfId="52678"/>
    <cellStyle name="Calculation 3 5 2 12" xfId="27854"/>
    <cellStyle name="Calculation 3 5 2 12 2" xfId="58041"/>
    <cellStyle name="Calculation 3 5 2 13" xfId="30127"/>
    <cellStyle name="Calculation 3 5 2 13 2" xfId="60314"/>
    <cellStyle name="Calculation 3 5 2 14" xfId="31246"/>
    <cellStyle name="Calculation 3 5 2 2" xfId="1747"/>
    <cellStyle name="Calculation 3 5 2 2 10" xfId="26674"/>
    <cellStyle name="Calculation 3 5 2 2 10 2" xfId="56861"/>
    <cellStyle name="Calculation 3 5 2 2 11" xfId="26000"/>
    <cellStyle name="Calculation 3 5 2 2 11 2" xfId="56187"/>
    <cellStyle name="Calculation 3 5 2 2 12" xfId="31697"/>
    <cellStyle name="Calculation 3 5 2 2 2" xfId="3704"/>
    <cellStyle name="Calculation 3 5 2 2 2 10" xfId="26624"/>
    <cellStyle name="Calculation 3 5 2 2 2 10 2" xfId="56811"/>
    <cellStyle name="Calculation 3 5 2 2 2 11" xfId="33909"/>
    <cellStyle name="Calculation 3 5 2 2 2 2" xfId="7068"/>
    <cellStyle name="Calculation 3 5 2 2 2 2 2" xfId="37262"/>
    <cellStyle name="Calculation 3 5 2 2 2 3" xfId="8613"/>
    <cellStyle name="Calculation 3 5 2 2 2 3 2" xfId="38807"/>
    <cellStyle name="Calculation 3 5 2 2 2 4" xfId="10227"/>
    <cellStyle name="Calculation 3 5 2 2 2 4 2" xfId="40421"/>
    <cellStyle name="Calculation 3 5 2 2 2 5" xfId="10280"/>
    <cellStyle name="Calculation 3 5 2 2 2 5 2" xfId="40474"/>
    <cellStyle name="Calculation 3 5 2 2 2 6" xfId="16939"/>
    <cellStyle name="Calculation 3 5 2 2 2 6 2" xfId="47133"/>
    <cellStyle name="Calculation 3 5 2 2 2 7" xfId="19806"/>
    <cellStyle name="Calculation 3 5 2 2 2 7 2" xfId="50000"/>
    <cellStyle name="Calculation 3 5 2 2 2 8" xfId="24213"/>
    <cellStyle name="Calculation 3 5 2 2 2 8 2" xfId="54400"/>
    <cellStyle name="Calculation 3 5 2 2 2 9" xfId="28059"/>
    <cellStyle name="Calculation 3 5 2 2 2 9 2" xfId="58246"/>
    <cellStyle name="Calculation 3 5 2 2 3" xfId="4712"/>
    <cellStyle name="Calculation 3 5 2 2 3 10" xfId="34911"/>
    <cellStyle name="Calculation 3 5 2 2 3 2" xfId="9456"/>
    <cellStyle name="Calculation 3 5 2 2 3 2 2" xfId="39650"/>
    <cellStyle name="Calculation 3 5 2 2 3 3" xfId="9774"/>
    <cellStyle name="Calculation 3 5 2 2 3 3 2" xfId="39968"/>
    <cellStyle name="Calculation 3 5 2 2 3 4" xfId="13363"/>
    <cellStyle name="Calculation 3 5 2 2 3 4 2" xfId="43557"/>
    <cellStyle name="Calculation 3 5 2 2 3 5" xfId="17779"/>
    <cellStyle name="Calculation 3 5 2 2 3 5 2" xfId="47973"/>
    <cellStyle name="Calculation 3 5 2 2 3 6" xfId="20643"/>
    <cellStyle name="Calculation 3 5 2 2 3 6 2" xfId="50837"/>
    <cellStyle name="Calculation 3 5 2 2 3 7" xfId="25055"/>
    <cellStyle name="Calculation 3 5 2 2 3 7 2" xfId="55242"/>
    <cellStyle name="Calculation 3 5 2 2 3 8" xfId="28492"/>
    <cellStyle name="Calculation 3 5 2 2 3 8 2" xfId="58679"/>
    <cellStyle name="Calculation 3 5 2 2 3 9" xfId="29855"/>
    <cellStyle name="Calculation 3 5 2 2 3 9 2" xfId="60042"/>
    <cellStyle name="Calculation 3 5 2 2 4" xfId="2293"/>
    <cellStyle name="Calculation 3 5 2 2 4 2" xfId="32500"/>
    <cellStyle name="Calculation 3 5 2 2 5" xfId="12438"/>
    <cellStyle name="Calculation 3 5 2 2 5 2" xfId="42632"/>
    <cellStyle name="Calculation 3 5 2 2 6" xfId="12985"/>
    <cellStyle name="Calculation 3 5 2 2 6 2" xfId="43179"/>
    <cellStyle name="Calculation 3 5 2 2 7" xfId="15843"/>
    <cellStyle name="Calculation 3 5 2 2 7 2" xfId="46037"/>
    <cellStyle name="Calculation 3 5 2 2 8" xfId="18724"/>
    <cellStyle name="Calculation 3 5 2 2 8 2" xfId="48918"/>
    <cellStyle name="Calculation 3 5 2 2 9" xfId="22959"/>
    <cellStyle name="Calculation 3 5 2 2 9 2" xfId="53146"/>
    <cellStyle name="Calculation 3 5 2 3" xfId="1906"/>
    <cellStyle name="Calculation 3 5 2 3 10" xfId="27198"/>
    <cellStyle name="Calculation 3 5 2 3 10 2" xfId="57385"/>
    <cellStyle name="Calculation 3 5 2 3 11" xfId="30522"/>
    <cellStyle name="Calculation 3 5 2 3 11 2" xfId="60709"/>
    <cellStyle name="Calculation 3 5 2 3 12" xfId="31856"/>
    <cellStyle name="Calculation 3 5 2 3 2" xfId="3863"/>
    <cellStyle name="Calculation 3 5 2 3 2 10" xfId="21652"/>
    <cellStyle name="Calculation 3 5 2 3 2 10 2" xfId="51839"/>
    <cellStyle name="Calculation 3 5 2 3 2 11" xfId="34068"/>
    <cellStyle name="Calculation 3 5 2 3 2 2" xfId="7227"/>
    <cellStyle name="Calculation 3 5 2 3 2 2 2" xfId="37421"/>
    <cellStyle name="Calculation 3 5 2 3 2 3" xfId="8772"/>
    <cellStyle name="Calculation 3 5 2 3 2 3 2" xfId="38966"/>
    <cellStyle name="Calculation 3 5 2 3 2 4" xfId="10166"/>
    <cellStyle name="Calculation 3 5 2 3 2 4 2" xfId="40360"/>
    <cellStyle name="Calculation 3 5 2 3 2 5" xfId="13435"/>
    <cellStyle name="Calculation 3 5 2 3 2 5 2" xfId="43629"/>
    <cellStyle name="Calculation 3 5 2 3 2 6" xfId="17098"/>
    <cellStyle name="Calculation 3 5 2 3 2 6 2" xfId="47292"/>
    <cellStyle name="Calculation 3 5 2 3 2 7" xfId="19965"/>
    <cellStyle name="Calculation 3 5 2 3 2 7 2" xfId="50159"/>
    <cellStyle name="Calculation 3 5 2 3 2 8" xfId="24372"/>
    <cellStyle name="Calculation 3 5 2 3 2 8 2" xfId="54559"/>
    <cellStyle name="Calculation 3 5 2 3 2 9" xfId="27906"/>
    <cellStyle name="Calculation 3 5 2 3 2 9 2" xfId="58093"/>
    <cellStyle name="Calculation 3 5 2 3 3" xfId="4871"/>
    <cellStyle name="Calculation 3 5 2 3 3 10" xfId="35070"/>
    <cellStyle name="Calculation 3 5 2 3 3 2" xfId="9615"/>
    <cellStyle name="Calculation 3 5 2 3 3 2 2" xfId="39809"/>
    <cellStyle name="Calculation 3 5 2 3 3 3" xfId="6327"/>
    <cellStyle name="Calculation 3 5 2 3 3 3 2" xfId="36521"/>
    <cellStyle name="Calculation 3 5 2 3 3 4" xfId="4964"/>
    <cellStyle name="Calculation 3 5 2 3 3 4 2" xfId="35163"/>
    <cellStyle name="Calculation 3 5 2 3 3 5" xfId="17938"/>
    <cellStyle name="Calculation 3 5 2 3 3 5 2" xfId="48132"/>
    <cellStyle name="Calculation 3 5 2 3 3 6" xfId="20802"/>
    <cellStyle name="Calculation 3 5 2 3 3 6 2" xfId="50996"/>
    <cellStyle name="Calculation 3 5 2 3 3 7" xfId="25214"/>
    <cellStyle name="Calculation 3 5 2 3 3 7 2" xfId="55401"/>
    <cellStyle name="Calculation 3 5 2 3 3 8" xfId="28651"/>
    <cellStyle name="Calculation 3 5 2 3 3 8 2" xfId="58838"/>
    <cellStyle name="Calculation 3 5 2 3 3 9" xfId="29562"/>
    <cellStyle name="Calculation 3 5 2 3 3 9 2" xfId="59749"/>
    <cellStyle name="Calculation 3 5 2 3 4" xfId="7783"/>
    <cellStyle name="Calculation 3 5 2 3 4 2" xfId="37977"/>
    <cellStyle name="Calculation 3 5 2 3 5" xfId="10077"/>
    <cellStyle name="Calculation 3 5 2 3 5 2" xfId="40271"/>
    <cellStyle name="Calculation 3 5 2 3 6" xfId="9870"/>
    <cellStyle name="Calculation 3 5 2 3 6 2" xfId="40064"/>
    <cellStyle name="Calculation 3 5 2 3 7" xfId="16002"/>
    <cellStyle name="Calculation 3 5 2 3 7 2" xfId="46196"/>
    <cellStyle name="Calculation 3 5 2 3 8" xfId="18883"/>
    <cellStyle name="Calculation 3 5 2 3 8 2" xfId="49077"/>
    <cellStyle name="Calculation 3 5 2 3 9" xfId="23118"/>
    <cellStyle name="Calculation 3 5 2 3 9 2" xfId="53305"/>
    <cellStyle name="Calculation 3 5 2 4" xfId="3238"/>
    <cellStyle name="Calculation 3 5 2 4 10" xfId="28746"/>
    <cellStyle name="Calculation 3 5 2 4 10 2" xfId="58933"/>
    <cellStyle name="Calculation 3 5 2 4 11" xfId="33443"/>
    <cellStyle name="Calculation 3 5 2 4 2" xfId="6613"/>
    <cellStyle name="Calculation 3 5 2 4 2 2" xfId="36807"/>
    <cellStyle name="Calculation 3 5 2 4 3" xfId="2230"/>
    <cellStyle name="Calculation 3 5 2 4 3 2" xfId="32439"/>
    <cellStyle name="Calculation 3 5 2 4 4" xfId="2458"/>
    <cellStyle name="Calculation 3 5 2 4 4 2" xfId="32663"/>
    <cellStyle name="Calculation 3 5 2 4 5" xfId="14926"/>
    <cellStyle name="Calculation 3 5 2 4 5 2" xfId="45120"/>
    <cellStyle name="Calculation 3 5 2 4 6" xfId="16488"/>
    <cellStyle name="Calculation 3 5 2 4 6 2" xfId="46682"/>
    <cellStyle name="Calculation 3 5 2 4 7" xfId="19355"/>
    <cellStyle name="Calculation 3 5 2 4 7 2" xfId="49549"/>
    <cellStyle name="Calculation 3 5 2 4 8" xfId="23758"/>
    <cellStyle name="Calculation 3 5 2 4 8 2" xfId="53945"/>
    <cellStyle name="Calculation 3 5 2 4 9" xfId="26254"/>
    <cellStyle name="Calculation 3 5 2 4 9 2" xfId="56441"/>
    <cellStyle name="Calculation 3 5 2 5" xfId="4246"/>
    <cellStyle name="Calculation 3 5 2 5 10" xfId="22152"/>
    <cellStyle name="Calculation 3 5 2 5 10 2" xfId="52339"/>
    <cellStyle name="Calculation 3 5 2 5 11" xfId="34445"/>
    <cellStyle name="Calculation 3 5 2 5 2" xfId="7460"/>
    <cellStyle name="Calculation 3 5 2 5 2 2" xfId="37654"/>
    <cellStyle name="Calculation 3 5 2 5 3" xfId="9005"/>
    <cellStyle name="Calculation 3 5 2 5 3 2" xfId="39199"/>
    <cellStyle name="Calculation 3 5 2 5 4" xfId="10200"/>
    <cellStyle name="Calculation 3 5 2 5 4 2" xfId="40394"/>
    <cellStyle name="Calculation 3 5 2 5 5" xfId="14011"/>
    <cellStyle name="Calculation 3 5 2 5 5 2" xfId="44205"/>
    <cellStyle name="Calculation 3 5 2 5 6" xfId="17328"/>
    <cellStyle name="Calculation 3 5 2 5 6 2" xfId="47522"/>
    <cellStyle name="Calculation 3 5 2 5 7" xfId="20192"/>
    <cellStyle name="Calculation 3 5 2 5 7 2" xfId="50386"/>
    <cellStyle name="Calculation 3 5 2 5 8" xfId="24604"/>
    <cellStyle name="Calculation 3 5 2 5 8 2" xfId="54791"/>
    <cellStyle name="Calculation 3 5 2 5 9" xfId="22190"/>
    <cellStyle name="Calculation 3 5 2 5 9 2" xfId="52377"/>
    <cellStyle name="Calculation 3 5 2 6" xfId="4101"/>
    <cellStyle name="Calculation 3 5 2 6 2" xfId="34300"/>
    <cellStyle name="Calculation 3 5 2 7" xfId="2056"/>
    <cellStyle name="Calculation 3 5 2 7 2" xfId="32276"/>
    <cellStyle name="Calculation 3 5 2 8" xfId="15325"/>
    <cellStyle name="Calculation 3 5 2 8 2" xfId="45519"/>
    <cellStyle name="Calculation 3 5 2 9" xfId="15388"/>
    <cellStyle name="Calculation 3 5 2 9 2" xfId="45582"/>
    <cellStyle name="Calculation 3 5 3" xfId="1590"/>
    <cellStyle name="Calculation 3 5 3 10" xfId="27381"/>
    <cellStyle name="Calculation 3 5 3 10 2" xfId="57568"/>
    <cellStyle name="Calculation 3 5 3 11" xfId="30682"/>
    <cellStyle name="Calculation 3 5 3 11 2" xfId="60869"/>
    <cellStyle name="Calculation 3 5 3 12" xfId="31540"/>
    <cellStyle name="Calculation 3 5 3 2" xfId="3547"/>
    <cellStyle name="Calculation 3 5 3 2 10" xfId="29481"/>
    <cellStyle name="Calculation 3 5 3 2 10 2" xfId="59668"/>
    <cellStyle name="Calculation 3 5 3 2 11" xfId="33752"/>
    <cellStyle name="Calculation 3 5 3 2 2" xfId="6911"/>
    <cellStyle name="Calculation 3 5 3 2 2 2" xfId="37105"/>
    <cellStyle name="Calculation 3 5 3 2 3" xfId="8456"/>
    <cellStyle name="Calculation 3 5 3 2 3 2" xfId="38650"/>
    <cellStyle name="Calculation 3 5 3 2 4" xfId="5081"/>
    <cellStyle name="Calculation 3 5 3 2 4 2" xfId="35280"/>
    <cellStyle name="Calculation 3 5 3 2 5" xfId="14930"/>
    <cellStyle name="Calculation 3 5 3 2 5 2" xfId="45124"/>
    <cellStyle name="Calculation 3 5 3 2 6" xfId="16782"/>
    <cellStyle name="Calculation 3 5 3 2 6 2" xfId="46976"/>
    <cellStyle name="Calculation 3 5 3 2 7" xfId="19649"/>
    <cellStyle name="Calculation 3 5 3 2 7 2" xfId="49843"/>
    <cellStyle name="Calculation 3 5 3 2 8" xfId="24056"/>
    <cellStyle name="Calculation 3 5 3 2 8 2" xfId="54243"/>
    <cellStyle name="Calculation 3 5 3 2 9" xfId="26845"/>
    <cellStyle name="Calculation 3 5 3 2 9 2" xfId="57032"/>
    <cellStyle name="Calculation 3 5 3 3" xfId="4555"/>
    <cellStyle name="Calculation 3 5 3 3 10" xfId="34754"/>
    <cellStyle name="Calculation 3 5 3 3 2" xfId="9299"/>
    <cellStyle name="Calculation 3 5 3 3 2 2" xfId="39493"/>
    <cellStyle name="Calculation 3 5 3 3 3" xfId="11402"/>
    <cellStyle name="Calculation 3 5 3 3 3 2" xfId="41596"/>
    <cellStyle name="Calculation 3 5 3 3 4" xfId="14744"/>
    <cellStyle name="Calculation 3 5 3 3 4 2" xfId="44938"/>
    <cellStyle name="Calculation 3 5 3 3 5" xfId="17622"/>
    <cellStyle name="Calculation 3 5 3 3 5 2" xfId="47816"/>
    <cellStyle name="Calculation 3 5 3 3 6" xfId="20486"/>
    <cellStyle name="Calculation 3 5 3 3 6 2" xfId="50680"/>
    <cellStyle name="Calculation 3 5 3 3 7" xfId="24898"/>
    <cellStyle name="Calculation 3 5 3 3 7 2" xfId="55085"/>
    <cellStyle name="Calculation 3 5 3 3 8" xfId="21444"/>
    <cellStyle name="Calculation 3 5 3 3 8 2" xfId="51631"/>
    <cellStyle name="Calculation 3 5 3 3 9" xfId="29132"/>
    <cellStyle name="Calculation 3 5 3 3 9 2" xfId="59319"/>
    <cellStyle name="Calculation 3 5 3 4" xfId="2645"/>
    <cellStyle name="Calculation 3 5 3 4 2" xfId="32850"/>
    <cellStyle name="Calculation 3 5 3 5" xfId="11427"/>
    <cellStyle name="Calculation 3 5 3 5 2" xfId="41621"/>
    <cellStyle name="Calculation 3 5 3 6" xfId="14752"/>
    <cellStyle name="Calculation 3 5 3 6 2" xfId="44946"/>
    <cellStyle name="Calculation 3 5 3 7" xfId="15686"/>
    <cellStyle name="Calculation 3 5 3 7 2" xfId="45880"/>
    <cellStyle name="Calculation 3 5 3 8" xfId="18567"/>
    <cellStyle name="Calculation 3 5 3 8 2" xfId="48761"/>
    <cellStyle name="Calculation 3 5 3 9" xfId="22802"/>
    <cellStyle name="Calculation 3 5 3 9 2" xfId="52989"/>
    <cellStyle name="Calculation 3 5 4" xfId="2600"/>
    <cellStyle name="Calculation 3 5 4 10" xfId="30565"/>
    <cellStyle name="Calculation 3 5 4 10 2" xfId="60752"/>
    <cellStyle name="Calculation 3 5 4 11" xfId="32805"/>
    <cellStyle name="Calculation 3 5 4 2" xfId="6245"/>
    <cellStyle name="Calculation 3 5 4 2 2" xfId="36439"/>
    <cellStyle name="Calculation 3 5 4 3" xfId="2516"/>
    <cellStyle name="Calculation 3 5 4 3 2" xfId="32721"/>
    <cellStyle name="Calculation 3 5 4 4" xfId="10599"/>
    <cellStyle name="Calculation 3 5 4 4 2" xfId="40793"/>
    <cellStyle name="Calculation 3 5 4 5" xfId="13954"/>
    <cellStyle name="Calculation 3 5 4 5 2" xfId="44148"/>
    <cellStyle name="Calculation 3 5 4 6" xfId="16235"/>
    <cellStyle name="Calculation 3 5 4 6 2" xfId="46429"/>
    <cellStyle name="Calculation 3 5 4 7" xfId="19104"/>
    <cellStyle name="Calculation 3 5 4 7 2" xfId="49298"/>
    <cellStyle name="Calculation 3 5 4 8" xfId="23387"/>
    <cellStyle name="Calculation 3 5 4 8 2" xfId="53574"/>
    <cellStyle name="Calculation 3 5 4 9" xfId="25996"/>
    <cellStyle name="Calculation 3 5 4 9 2" xfId="56183"/>
    <cellStyle name="Calculation 3 5 5" xfId="3161"/>
    <cellStyle name="Calculation 3 5 5 10" xfId="30205"/>
    <cellStyle name="Calculation 3 5 5 10 2" xfId="60392"/>
    <cellStyle name="Calculation 3 5 5 11" xfId="33366"/>
    <cellStyle name="Calculation 3 5 5 2" xfId="6537"/>
    <cellStyle name="Calculation 3 5 5 2 2" xfId="36731"/>
    <cellStyle name="Calculation 3 5 5 3" xfId="2051"/>
    <cellStyle name="Calculation 3 5 5 3 2" xfId="32271"/>
    <cellStyle name="Calculation 3 5 5 4" xfId="10337"/>
    <cellStyle name="Calculation 3 5 5 4 2" xfId="40531"/>
    <cellStyle name="Calculation 3 5 5 5" xfId="14132"/>
    <cellStyle name="Calculation 3 5 5 5 2" xfId="44326"/>
    <cellStyle name="Calculation 3 5 5 6" xfId="16412"/>
    <cellStyle name="Calculation 3 5 5 6 2" xfId="46606"/>
    <cellStyle name="Calculation 3 5 5 7" xfId="19279"/>
    <cellStyle name="Calculation 3 5 5 7 2" xfId="49473"/>
    <cellStyle name="Calculation 3 5 5 8" xfId="23682"/>
    <cellStyle name="Calculation 3 5 5 8 2" xfId="53869"/>
    <cellStyle name="Calculation 3 5 5 9" xfId="22401"/>
    <cellStyle name="Calculation 3 5 5 9 2" xfId="52588"/>
    <cellStyle name="Calculation 3 5 6" xfId="6412"/>
    <cellStyle name="Calculation 3 5 6 2" xfId="36606"/>
    <cellStyle name="Calculation 3 5 7" xfId="10059"/>
    <cellStyle name="Calculation 3 5 7 2" xfId="40253"/>
    <cellStyle name="Calculation 3 5 8" xfId="10042"/>
    <cellStyle name="Calculation 3 5 8 2" xfId="40236"/>
    <cellStyle name="Calculation 3 5 9" xfId="13082"/>
    <cellStyle name="Calculation 3 5 9 2" xfId="43276"/>
    <cellStyle name="Calculation 3 6" xfId="1271"/>
    <cellStyle name="Calculation 3 6 10" xfId="18266"/>
    <cellStyle name="Calculation 3 6 10 2" xfId="48460"/>
    <cellStyle name="Calculation 3 6 11" xfId="22484"/>
    <cellStyle name="Calculation 3 6 11 2" xfId="52671"/>
    <cellStyle name="Calculation 3 6 12" xfId="27008"/>
    <cellStyle name="Calculation 3 6 12 2" xfId="57195"/>
    <cellStyle name="Calculation 3 6 13" xfId="29846"/>
    <cellStyle name="Calculation 3 6 13 2" xfId="60033"/>
    <cellStyle name="Calculation 3 6 14" xfId="31239"/>
    <cellStyle name="Calculation 3 6 2" xfId="1740"/>
    <cellStyle name="Calculation 3 6 2 10" xfId="28398"/>
    <cellStyle name="Calculation 3 6 2 10 2" xfId="58585"/>
    <cellStyle name="Calculation 3 6 2 11" xfId="30775"/>
    <cellStyle name="Calculation 3 6 2 11 2" xfId="60962"/>
    <cellStyle name="Calculation 3 6 2 12" xfId="31690"/>
    <cellStyle name="Calculation 3 6 2 2" xfId="3697"/>
    <cellStyle name="Calculation 3 6 2 2 10" xfId="28809"/>
    <cellStyle name="Calculation 3 6 2 2 10 2" xfId="58996"/>
    <cellStyle name="Calculation 3 6 2 2 11" xfId="33902"/>
    <cellStyle name="Calculation 3 6 2 2 2" xfId="7061"/>
    <cellStyle name="Calculation 3 6 2 2 2 2" xfId="37255"/>
    <cellStyle name="Calculation 3 6 2 2 3" xfId="8606"/>
    <cellStyle name="Calculation 3 6 2 2 3 2" xfId="38800"/>
    <cellStyle name="Calculation 3 6 2 2 4" xfId="10346"/>
    <cellStyle name="Calculation 3 6 2 2 4 2" xfId="40540"/>
    <cellStyle name="Calculation 3 6 2 2 5" xfId="14237"/>
    <cellStyle name="Calculation 3 6 2 2 5 2" xfId="44431"/>
    <cellStyle name="Calculation 3 6 2 2 6" xfId="16932"/>
    <cellStyle name="Calculation 3 6 2 2 6 2" xfId="47126"/>
    <cellStyle name="Calculation 3 6 2 2 7" xfId="19799"/>
    <cellStyle name="Calculation 3 6 2 2 7 2" xfId="49993"/>
    <cellStyle name="Calculation 3 6 2 2 8" xfId="24206"/>
    <cellStyle name="Calculation 3 6 2 2 8 2" xfId="54393"/>
    <cellStyle name="Calculation 3 6 2 2 9" xfId="21994"/>
    <cellStyle name="Calculation 3 6 2 2 9 2" xfId="52181"/>
    <cellStyle name="Calculation 3 6 2 3" xfId="4705"/>
    <cellStyle name="Calculation 3 6 2 3 10" xfId="34904"/>
    <cellStyle name="Calculation 3 6 2 3 2" xfId="9449"/>
    <cellStyle name="Calculation 3 6 2 3 2 2" xfId="39643"/>
    <cellStyle name="Calculation 3 6 2 3 3" xfId="12472"/>
    <cellStyle name="Calculation 3 6 2 3 3 2" xfId="42666"/>
    <cellStyle name="Calculation 3 6 2 3 4" xfId="13646"/>
    <cellStyle name="Calculation 3 6 2 3 4 2" xfId="43840"/>
    <cellStyle name="Calculation 3 6 2 3 5" xfId="17772"/>
    <cellStyle name="Calculation 3 6 2 3 5 2" xfId="47966"/>
    <cellStyle name="Calculation 3 6 2 3 6" xfId="20636"/>
    <cellStyle name="Calculation 3 6 2 3 6 2" xfId="50830"/>
    <cellStyle name="Calculation 3 6 2 3 7" xfId="25048"/>
    <cellStyle name="Calculation 3 6 2 3 7 2" xfId="55235"/>
    <cellStyle name="Calculation 3 6 2 3 8" xfId="28485"/>
    <cellStyle name="Calculation 3 6 2 3 8 2" xfId="58672"/>
    <cellStyle name="Calculation 3 6 2 3 9" xfId="28918"/>
    <cellStyle name="Calculation 3 6 2 3 9 2" xfId="59105"/>
    <cellStyle name="Calculation 3 6 2 4" xfId="7897"/>
    <cellStyle name="Calculation 3 6 2 4 2" xfId="38091"/>
    <cellStyle name="Calculation 3 6 2 5" xfId="5182"/>
    <cellStyle name="Calculation 3 6 2 5 2" xfId="35381"/>
    <cellStyle name="Calculation 3 6 2 6" xfId="14660"/>
    <cellStyle name="Calculation 3 6 2 6 2" xfId="44854"/>
    <cellStyle name="Calculation 3 6 2 7" xfId="15836"/>
    <cellStyle name="Calculation 3 6 2 7 2" xfId="46030"/>
    <cellStyle name="Calculation 3 6 2 8" xfId="18717"/>
    <cellStyle name="Calculation 3 6 2 8 2" xfId="48911"/>
    <cellStyle name="Calculation 3 6 2 9" xfId="22952"/>
    <cellStyle name="Calculation 3 6 2 9 2" xfId="53139"/>
    <cellStyle name="Calculation 3 6 3" xfId="1899"/>
    <cellStyle name="Calculation 3 6 3 10" xfId="27100"/>
    <cellStyle name="Calculation 3 6 3 10 2" xfId="57287"/>
    <cellStyle name="Calculation 3 6 3 11" xfId="29123"/>
    <cellStyle name="Calculation 3 6 3 11 2" xfId="59310"/>
    <cellStyle name="Calculation 3 6 3 12" xfId="31849"/>
    <cellStyle name="Calculation 3 6 3 2" xfId="3856"/>
    <cellStyle name="Calculation 3 6 3 2 10" xfId="25700"/>
    <cellStyle name="Calculation 3 6 3 2 10 2" xfId="55887"/>
    <cellStyle name="Calculation 3 6 3 2 11" xfId="34061"/>
    <cellStyle name="Calculation 3 6 3 2 2" xfId="7220"/>
    <cellStyle name="Calculation 3 6 3 2 2 2" xfId="37414"/>
    <cellStyle name="Calculation 3 6 3 2 3" xfId="8765"/>
    <cellStyle name="Calculation 3 6 3 2 3 2" xfId="38959"/>
    <cellStyle name="Calculation 3 6 3 2 4" xfId="11492"/>
    <cellStyle name="Calculation 3 6 3 2 4 2" xfId="41686"/>
    <cellStyle name="Calculation 3 6 3 2 5" xfId="10904"/>
    <cellStyle name="Calculation 3 6 3 2 5 2" xfId="41098"/>
    <cellStyle name="Calculation 3 6 3 2 6" xfId="17091"/>
    <cellStyle name="Calculation 3 6 3 2 6 2" xfId="47285"/>
    <cellStyle name="Calculation 3 6 3 2 7" xfId="19958"/>
    <cellStyle name="Calculation 3 6 3 2 7 2" xfId="50152"/>
    <cellStyle name="Calculation 3 6 3 2 8" xfId="24365"/>
    <cellStyle name="Calculation 3 6 3 2 8 2" xfId="54552"/>
    <cellStyle name="Calculation 3 6 3 2 9" xfId="25823"/>
    <cellStyle name="Calculation 3 6 3 2 9 2" xfId="56010"/>
    <cellStyle name="Calculation 3 6 3 3" xfId="4864"/>
    <cellStyle name="Calculation 3 6 3 3 10" xfId="35063"/>
    <cellStyle name="Calculation 3 6 3 3 2" xfId="9608"/>
    <cellStyle name="Calculation 3 6 3 3 2 2" xfId="39802"/>
    <cellStyle name="Calculation 3 6 3 3 3" xfId="12624"/>
    <cellStyle name="Calculation 3 6 3 3 3 2" xfId="42818"/>
    <cellStyle name="Calculation 3 6 3 3 4" xfId="11386"/>
    <cellStyle name="Calculation 3 6 3 3 4 2" xfId="41580"/>
    <cellStyle name="Calculation 3 6 3 3 5" xfId="17931"/>
    <cellStyle name="Calculation 3 6 3 3 5 2" xfId="48125"/>
    <cellStyle name="Calculation 3 6 3 3 6" xfId="20795"/>
    <cellStyle name="Calculation 3 6 3 3 6 2" xfId="50989"/>
    <cellStyle name="Calculation 3 6 3 3 7" xfId="25207"/>
    <cellStyle name="Calculation 3 6 3 3 7 2" xfId="55394"/>
    <cellStyle name="Calculation 3 6 3 3 8" xfId="28644"/>
    <cellStyle name="Calculation 3 6 3 3 8 2" xfId="58831"/>
    <cellStyle name="Calculation 3 6 3 3 9" xfId="21485"/>
    <cellStyle name="Calculation 3 6 3 3 9 2" xfId="51672"/>
    <cellStyle name="Calculation 3 6 3 4" xfId="8034"/>
    <cellStyle name="Calculation 3 6 3 4 2" xfId="38228"/>
    <cellStyle name="Calculation 3 6 3 5" xfId="3138"/>
    <cellStyle name="Calculation 3 6 3 5 2" xfId="33343"/>
    <cellStyle name="Calculation 3 6 3 6" xfId="13432"/>
    <cellStyle name="Calculation 3 6 3 6 2" xfId="43626"/>
    <cellStyle name="Calculation 3 6 3 7" xfId="15995"/>
    <cellStyle name="Calculation 3 6 3 7 2" xfId="46189"/>
    <cellStyle name="Calculation 3 6 3 8" xfId="18876"/>
    <cellStyle name="Calculation 3 6 3 8 2" xfId="49070"/>
    <cellStyle name="Calculation 3 6 3 9" xfId="23111"/>
    <cellStyle name="Calculation 3 6 3 9 2" xfId="53298"/>
    <cellStyle name="Calculation 3 6 4" xfId="3231"/>
    <cellStyle name="Calculation 3 6 4 10" xfId="29796"/>
    <cellStyle name="Calculation 3 6 4 10 2" xfId="59983"/>
    <cellStyle name="Calculation 3 6 4 11" xfId="33436"/>
    <cellStyle name="Calculation 3 6 4 2" xfId="6606"/>
    <cellStyle name="Calculation 3 6 4 2 2" xfId="36800"/>
    <cellStyle name="Calculation 3 6 4 3" xfId="2983"/>
    <cellStyle name="Calculation 3 6 4 3 2" xfId="33188"/>
    <cellStyle name="Calculation 3 6 4 4" xfId="11641"/>
    <cellStyle name="Calculation 3 6 4 4 2" xfId="41835"/>
    <cellStyle name="Calculation 3 6 4 5" xfId="13201"/>
    <cellStyle name="Calculation 3 6 4 5 2" xfId="43395"/>
    <cellStyle name="Calculation 3 6 4 6" xfId="16481"/>
    <cellStyle name="Calculation 3 6 4 6 2" xfId="46675"/>
    <cellStyle name="Calculation 3 6 4 7" xfId="19348"/>
    <cellStyle name="Calculation 3 6 4 7 2" xfId="49542"/>
    <cellStyle name="Calculation 3 6 4 8" xfId="23751"/>
    <cellStyle name="Calculation 3 6 4 8 2" xfId="53938"/>
    <cellStyle name="Calculation 3 6 4 9" xfId="21958"/>
    <cellStyle name="Calculation 3 6 4 9 2" xfId="52145"/>
    <cellStyle name="Calculation 3 6 5" xfId="4239"/>
    <cellStyle name="Calculation 3 6 5 10" xfId="30497"/>
    <cellStyle name="Calculation 3 6 5 10 2" xfId="60684"/>
    <cellStyle name="Calculation 3 6 5 11" xfId="34438"/>
    <cellStyle name="Calculation 3 6 5 2" xfId="7453"/>
    <cellStyle name="Calculation 3 6 5 2 2" xfId="37647"/>
    <cellStyle name="Calculation 3 6 5 3" xfId="8998"/>
    <cellStyle name="Calculation 3 6 5 3 2" xfId="39192"/>
    <cellStyle name="Calculation 3 6 5 4" xfId="2788"/>
    <cellStyle name="Calculation 3 6 5 4 2" xfId="32993"/>
    <cellStyle name="Calculation 3 6 5 5" xfId="14738"/>
    <cellStyle name="Calculation 3 6 5 5 2" xfId="44932"/>
    <cellStyle name="Calculation 3 6 5 6" xfId="17321"/>
    <cellStyle name="Calculation 3 6 5 6 2" xfId="47515"/>
    <cellStyle name="Calculation 3 6 5 7" xfId="20185"/>
    <cellStyle name="Calculation 3 6 5 7 2" xfId="50379"/>
    <cellStyle name="Calculation 3 6 5 8" xfId="24597"/>
    <cellStyle name="Calculation 3 6 5 8 2" xfId="54784"/>
    <cellStyle name="Calculation 3 6 5 9" xfId="26976"/>
    <cellStyle name="Calculation 3 6 5 9 2" xfId="57163"/>
    <cellStyle name="Calculation 3 6 6" xfId="5913"/>
    <cellStyle name="Calculation 3 6 6 2" xfId="36109"/>
    <cellStyle name="Calculation 3 6 7" xfId="10985"/>
    <cellStyle name="Calculation 3 6 7 2" xfId="41179"/>
    <cellStyle name="Calculation 3 6 8" xfId="12936"/>
    <cellStyle name="Calculation 3 6 8 2" xfId="43130"/>
    <cellStyle name="Calculation 3 6 9" xfId="15381"/>
    <cellStyle name="Calculation 3 6 9 2" xfId="45575"/>
    <cellStyle name="Calculation 3 7" xfId="1386"/>
    <cellStyle name="Calculation 3 7 10" xfId="26133"/>
    <cellStyle name="Calculation 3 7 10 2" xfId="56320"/>
    <cellStyle name="Calculation 3 7 11" xfId="26187"/>
    <cellStyle name="Calculation 3 7 11 2" xfId="56374"/>
    <cellStyle name="Calculation 3 7 12" xfId="31339"/>
    <cellStyle name="Calculation 3 7 2" xfId="3343"/>
    <cellStyle name="Calculation 3 7 2 10" xfId="29192"/>
    <cellStyle name="Calculation 3 7 2 10 2" xfId="59379"/>
    <cellStyle name="Calculation 3 7 2 11" xfId="33548"/>
    <cellStyle name="Calculation 3 7 2 2" xfId="6707"/>
    <cellStyle name="Calculation 3 7 2 2 2" xfId="36901"/>
    <cellStyle name="Calculation 3 7 2 3" xfId="8252"/>
    <cellStyle name="Calculation 3 7 2 3 2" xfId="38446"/>
    <cellStyle name="Calculation 3 7 2 4" xfId="10982"/>
    <cellStyle name="Calculation 3 7 2 4 2" xfId="41176"/>
    <cellStyle name="Calculation 3 7 2 5" xfId="10520"/>
    <cellStyle name="Calculation 3 7 2 5 2" xfId="40714"/>
    <cellStyle name="Calculation 3 7 2 6" xfId="16581"/>
    <cellStyle name="Calculation 3 7 2 6 2" xfId="46775"/>
    <cellStyle name="Calculation 3 7 2 7" xfId="19448"/>
    <cellStyle name="Calculation 3 7 2 7 2" xfId="49642"/>
    <cellStyle name="Calculation 3 7 2 8" xfId="23852"/>
    <cellStyle name="Calculation 3 7 2 8 2" xfId="54039"/>
    <cellStyle name="Calculation 3 7 2 9" xfId="28068"/>
    <cellStyle name="Calculation 3 7 2 9 2" xfId="58255"/>
    <cellStyle name="Calculation 3 7 3" xfId="4352"/>
    <cellStyle name="Calculation 3 7 3 10" xfId="34551"/>
    <cellStyle name="Calculation 3 7 3 2" xfId="9098"/>
    <cellStyle name="Calculation 3 7 3 2 2" xfId="39292"/>
    <cellStyle name="Calculation 3 7 3 3" xfId="5906"/>
    <cellStyle name="Calculation 3 7 3 3 2" xfId="36102"/>
    <cellStyle name="Calculation 3 7 3 4" xfId="15228"/>
    <cellStyle name="Calculation 3 7 3 4 2" xfId="45422"/>
    <cellStyle name="Calculation 3 7 3 5" xfId="17421"/>
    <cellStyle name="Calculation 3 7 3 5 2" xfId="47615"/>
    <cellStyle name="Calculation 3 7 3 6" xfId="20285"/>
    <cellStyle name="Calculation 3 7 3 6 2" xfId="50479"/>
    <cellStyle name="Calculation 3 7 3 7" xfId="24697"/>
    <cellStyle name="Calculation 3 7 3 7 2" xfId="54884"/>
    <cellStyle name="Calculation 3 7 3 8" xfId="28101"/>
    <cellStyle name="Calculation 3 7 3 8 2" xfId="58288"/>
    <cellStyle name="Calculation 3 7 3 9" xfId="28968"/>
    <cellStyle name="Calculation 3 7 3 9 2" xfId="59155"/>
    <cellStyle name="Calculation 3 7 4" xfId="5997"/>
    <cellStyle name="Calculation 3 7 4 2" xfId="36193"/>
    <cellStyle name="Calculation 3 7 5" xfId="10934"/>
    <cellStyle name="Calculation 3 7 5 2" xfId="41128"/>
    <cellStyle name="Calculation 3 7 6" xfId="14014"/>
    <cellStyle name="Calculation 3 7 6 2" xfId="44208"/>
    <cellStyle name="Calculation 3 7 7" xfId="15485"/>
    <cellStyle name="Calculation 3 7 7 2" xfId="45679"/>
    <cellStyle name="Calculation 3 7 8" xfId="18366"/>
    <cellStyle name="Calculation 3 7 8 2" xfId="48560"/>
    <cellStyle name="Calculation 3 7 9" xfId="22598"/>
    <cellStyle name="Calculation 3 7 9 2" xfId="52785"/>
    <cellStyle name="Calculation 3 8" xfId="2593"/>
    <cellStyle name="Calculation 3 8 10" xfId="30249"/>
    <cellStyle name="Calculation 3 8 10 2" xfId="60436"/>
    <cellStyle name="Calculation 3 8 11" xfId="32798"/>
    <cellStyle name="Calculation 3 8 2" xfId="6238"/>
    <cellStyle name="Calculation 3 8 2 2" xfId="36432"/>
    <cellStyle name="Calculation 3 8 3" xfId="5281"/>
    <cellStyle name="Calculation 3 8 3 2" xfId="35480"/>
    <cellStyle name="Calculation 3 8 4" xfId="8131"/>
    <cellStyle name="Calculation 3 8 4 2" xfId="38325"/>
    <cellStyle name="Calculation 3 8 5" xfId="13155"/>
    <cellStyle name="Calculation 3 8 5 2" xfId="43349"/>
    <cellStyle name="Calculation 3 8 6" xfId="16228"/>
    <cellStyle name="Calculation 3 8 6 2" xfId="46422"/>
    <cellStyle name="Calculation 3 8 7" xfId="19097"/>
    <cellStyle name="Calculation 3 8 7 2" xfId="49291"/>
    <cellStyle name="Calculation 3 8 8" xfId="23380"/>
    <cellStyle name="Calculation 3 8 8 2" xfId="53567"/>
    <cellStyle name="Calculation 3 8 9" xfId="27656"/>
    <cellStyle name="Calculation 3 8 9 2" xfId="57843"/>
    <cellStyle name="Calculation 3 9" xfId="2473"/>
    <cellStyle name="Calculation 3 9 10" xfId="30536"/>
    <cellStyle name="Calculation 3 9 10 2" xfId="60723"/>
    <cellStyle name="Calculation 3 9 11" xfId="32678"/>
    <cellStyle name="Calculation 3 9 2" xfId="6156"/>
    <cellStyle name="Calculation 3 9 2 2" xfId="36350"/>
    <cellStyle name="Calculation 3 9 3" xfId="2612"/>
    <cellStyle name="Calculation 3 9 3 2" xfId="32817"/>
    <cellStyle name="Calculation 3 9 4" xfId="11149"/>
    <cellStyle name="Calculation 3 9 4 2" xfId="41343"/>
    <cellStyle name="Calculation 3 9 5" xfId="13242"/>
    <cellStyle name="Calculation 3 9 5 2" xfId="43436"/>
    <cellStyle name="Calculation 3 9 6" xfId="16146"/>
    <cellStyle name="Calculation 3 9 6 2" xfId="46340"/>
    <cellStyle name="Calculation 3 9 7" xfId="19015"/>
    <cellStyle name="Calculation 3 9 7 2" xfId="49209"/>
    <cellStyle name="Calculation 3 9 8" xfId="23298"/>
    <cellStyle name="Calculation 3 9 8 2" xfId="53485"/>
    <cellStyle name="Calculation 3 9 9" xfId="27182"/>
    <cellStyle name="Calculation 3 9 9 2" xfId="57369"/>
    <cellStyle name="Cellule liée" xfId="28" builtinId="24" customBuiltin="1"/>
    <cellStyle name="Check Cell 2" xfId="595"/>
    <cellStyle name="Check Cell 3" xfId="596"/>
    <cellStyle name="Check Cell 4" xfId="597"/>
    <cellStyle name="Comma 2" xfId="89"/>
    <cellStyle name="Comma 2 2" xfId="599"/>
    <cellStyle name="Comma 2 2 2" xfId="600"/>
    <cellStyle name="Comma 2 3" xfId="598"/>
    <cellStyle name="Comma 2 3 2" xfId="1279"/>
    <cellStyle name="Comma 2 4" xfId="241"/>
    <cellStyle name="Comma 2 4 2" xfId="2254"/>
    <cellStyle name="Comma 2 4 2 2" xfId="23260"/>
    <cellStyle name="Comma 2 4 2 2 2" xfId="53447"/>
    <cellStyle name="Comma 2 4 2 3" xfId="32463"/>
    <cellStyle name="Comma 2 4 3" xfId="20929"/>
    <cellStyle name="Comma 2 4 3 2" xfId="51123"/>
    <cellStyle name="Comma 2 4 4" xfId="21517"/>
    <cellStyle name="Comma 2 4 4 2" xfId="51704"/>
    <cellStyle name="Comma 2 4 5" xfId="32093"/>
    <cellStyle name="Comma 2 5" xfId="1387"/>
    <cellStyle name="Comma 2 5 2" xfId="3344"/>
    <cellStyle name="Comma 2 5 2 2" xfId="23853"/>
    <cellStyle name="Comma 2 5 2 2 2" xfId="54040"/>
    <cellStyle name="Comma 2 5 2 3" xfId="33549"/>
    <cellStyle name="Comma 2 5 3" xfId="21263"/>
    <cellStyle name="Comma 2 5 3 2" xfId="51457"/>
    <cellStyle name="Comma 2 5 4" xfId="22599"/>
    <cellStyle name="Comma 2 5 4 2" xfId="52786"/>
    <cellStyle name="Comma 2 5 5" xfId="32219"/>
    <cellStyle name="Comma 3" xfId="601"/>
    <cellStyle name="Commentaire 2" xfId="60"/>
    <cellStyle name="Commentaire 2 2" xfId="2044"/>
    <cellStyle name="Commentaire 2 2 2" xfId="32264"/>
    <cellStyle name="Commentaire 2 3" xfId="21347"/>
    <cellStyle name="Commentaire 2 3 2" xfId="51534"/>
    <cellStyle name="Commentaire 2 4" xfId="32082"/>
    <cellStyle name="Commentaire 3" xfId="2008"/>
    <cellStyle name="Commentaire 3 2" xfId="23216"/>
    <cellStyle name="Commentaire 3 2 2" xfId="53403"/>
    <cellStyle name="Commentaire 3 3" xfId="32230"/>
    <cellStyle name="Commentaire 4" xfId="20896"/>
    <cellStyle name="Commentaire 4 2" xfId="51090"/>
    <cellStyle name="Constants" xfId="90"/>
    <cellStyle name="ContentsHyperlink" xfId="602"/>
    <cellStyle name="Currency 2" xfId="242"/>
    <cellStyle name="Currency 2 2" xfId="1388"/>
    <cellStyle name="Currency 2 2 2" xfId="3345"/>
    <cellStyle name="Currency 2 2 2 2" xfId="23854"/>
    <cellStyle name="Currency 2 2 2 2 2" xfId="54041"/>
    <cellStyle name="Currency 2 2 2 3" xfId="33550"/>
    <cellStyle name="Currency 2 2 3" xfId="21264"/>
    <cellStyle name="Currency 2 2 3 2" xfId="51458"/>
    <cellStyle name="Currency 2 2 4" xfId="22600"/>
    <cellStyle name="Currency 2 2 4 2" xfId="52787"/>
    <cellStyle name="Currency 2 2 5" xfId="32220"/>
    <cellStyle name="Currency 2 3" xfId="2255"/>
    <cellStyle name="Currency 2 3 2" xfId="23261"/>
    <cellStyle name="Currency 2 3 2 2" xfId="53448"/>
    <cellStyle name="Currency 2 3 3" xfId="32464"/>
    <cellStyle name="Currency 2 4" xfId="20930"/>
    <cellStyle name="Currency 2 4 2" xfId="51124"/>
    <cellStyle name="Currency 2 5" xfId="21518"/>
    <cellStyle name="Currency 2 5 2" xfId="51705"/>
    <cellStyle name="Currency 2 6" xfId="32094"/>
    <cellStyle name="CustomCellsOrange" xfId="91"/>
    <cellStyle name="CustomCellsOrange 2" xfId="603"/>
    <cellStyle name="CustomCellsOrange 2 2" xfId="604"/>
    <cellStyle name="CustomCellsOrange 2 2 2" xfId="605"/>
    <cellStyle name="CustomCellsOrange 2 2 2 2" xfId="606"/>
    <cellStyle name="CustomCellsOrange 2 2 2 2 2" xfId="607"/>
    <cellStyle name="CustomCellsOrange 2 2 3" xfId="608"/>
    <cellStyle name="CustomCellsOrange 2 2 3 2" xfId="609"/>
    <cellStyle name="CustomCellsOrange 2 2 4" xfId="610"/>
    <cellStyle name="CustomCellsOrange 2 2 4 2" xfId="611"/>
    <cellStyle name="CustomCellsOrange 2 2 5" xfId="612"/>
    <cellStyle name="CustomCellsOrange 2 2 5 2" xfId="613"/>
    <cellStyle name="CustomCellsOrange 3" xfId="614"/>
    <cellStyle name="CustomCellsOrange 3 2" xfId="615"/>
    <cellStyle name="CustomCellsOrange 3 2 2" xfId="616"/>
    <cellStyle name="CustomCellsOrange 3 3" xfId="617"/>
    <cellStyle name="CustomCellsOrange 3 3 2" xfId="618"/>
    <cellStyle name="CustomCellsOrange 3 4" xfId="619"/>
    <cellStyle name="CustomCellsOrange 3 4 2" xfId="620"/>
    <cellStyle name="CustomCellsOrange 3 5" xfId="621"/>
    <cellStyle name="CustomizationCells" xfId="92"/>
    <cellStyle name="CustomizationCells 2" xfId="622"/>
    <cellStyle name="CustomizationCells 2 2" xfId="623"/>
    <cellStyle name="CustomizationCells 2 2 2" xfId="624"/>
    <cellStyle name="CustomizationCells 2 2 2 2" xfId="625"/>
    <cellStyle name="CustomizationCells 2 2 2 2 2" xfId="626"/>
    <cellStyle name="CustomizationCells 2 2 3" xfId="627"/>
    <cellStyle name="CustomizationCells 2 2 3 2" xfId="628"/>
    <cellStyle name="CustomizationCells 2 2 4" xfId="629"/>
    <cellStyle name="CustomizationCells 2 2 4 2" xfId="630"/>
    <cellStyle name="CustomizationCells 2 2 5" xfId="631"/>
    <cellStyle name="CustomizationCells 2 2 5 2" xfId="632"/>
    <cellStyle name="CustomizationCells 3" xfId="633"/>
    <cellStyle name="CustomizationCells 3 2" xfId="634"/>
    <cellStyle name="CustomizationCells 3 2 2" xfId="635"/>
    <cellStyle name="CustomizationCells 3 3" xfId="636"/>
    <cellStyle name="CustomizationCells 3 3 2" xfId="637"/>
    <cellStyle name="CustomizationCells 3 4" xfId="638"/>
    <cellStyle name="CustomizationCells 3 4 2" xfId="639"/>
    <cellStyle name="CustomizationCells 3 5" xfId="640"/>
    <cellStyle name="CustomizationCells 4" xfId="641"/>
    <cellStyle name="CustomizationGreenCells" xfId="93"/>
    <cellStyle name="CustomizationGreenCells 2" xfId="642"/>
    <cellStyle name="CustomizationGreenCells 3" xfId="643"/>
    <cellStyle name="CustomizationGreenCells 3 2" xfId="644"/>
    <cellStyle name="CustomizationGreenCells 3 2 2" xfId="645"/>
    <cellStyle name="CustomizationGreenCells 3 3" xfId="646"/>
    <cellStyle name="CustomizationGreenCells 3 3 2" xfId="647"/>
    <cellStyle name="CustomizationGreenCells 3 4" xfId="648"/>
    <cellStyle name="CustomizationGreenCells 3 4 2" xfId="649"/>
    <cellStyle name="CustomizationGreenCells 3 5" xfId="650"/>
    <cellStyle name="Date Ju" xfId="2023"/>
    <cellStyle name="Date Ju 10" xfId="23229"/>
    <cellStyle name="Date Ju 10 2" xfId="53416"/>
    <cellStyle name="Date Ju 11" xfId="27971"/>
    <cellStyle name="Date Ju 11 2" xfId="58158"/>
    <cellStyle name="Date Ju 12" xfId="30096"/>
    <cellStyle name="Date Ju 12 2" xfId="60283"/>
    <cellStyle name="Date Ju 2" xfId="3962"/>
    <cellStyle name="Date Ju 2 10" xfId="27492"/>
    <cellStyle name="Date Ju 2 10 2" xfId="57679"/>
    <cellStyle name="Date Ju 2 11" xfId="31949"/>
    <cellStyle name="Date Ju 2 2" xfId="7325"/>
    <cellStyle name="Date Ju 2 2 2" xfId="37519"/>
    <cellStyle name="Date Ju 2 3" xfId="8870"/>
    <cellStyle name="Date Ju 2 3 2" xfId="39064"/>
    <cellStyle name="Date Ju 2 4" xfId="12002"/>
    <cellStyle name="Date Ju 2 4 2" xfId="42196"/>
    <cellStyle name="Date Ju 2 5" xfId="15207"/>
    <cellStyle name="Date Ju 2 5 2" xfId="45401"/>
    <cellStyle name="Date Ju 2 6" xfId="17194"/>
    <cellStyle name="Date Ju 2 6 2" xfId="47388"/>
    <cellStyle name="Date Ju 2 7" xfId="20058"/>
    <cellStyle name="Date Ju 2 7 2" xfId="50252"/>
    <cellStyle name="Date Ju 2 8" xfId="24469"/>
    <cellStyle name="Date Ju 2 8 2" xfId="54656"/>
    <cellStyle name="Date Ju 2 9" xfId="26477"/>
    <cellStyle name="Date Ju 2 9 2" xfId="56664"/>
    <cellStyle name="Date Ju 3" xfId="2070"/>
    <cellStyle name="Date Ju 3 10" xfId="32289"/>
    <cellStyle name="Date Ju 3 2" xfId="10309"/>
    <cellStyle name="Date Ju 3 2 2" xfId="40503"/>
    <cellStyle name="Date Ju 3 3" xfId="13360"/>
    <cellStyle name="Date Ju 3 3 2" xfId="43554"/>
    <cellStyle name="Date Ju 3 4" xfId="16106"/>
    <cellStyle name="Date Ju 3 4 2" xfId="46300"/>
    <cellStyle name="Date Ju 3 5" xfId="18977"/>
    <cellStyle name="Date Ju 3 5 2" xfId="49171"/>
    <cellStyle name="Date Ju 3 6" xfId="23236"/>
    <cellStyle name="Date Ju 3 6 2" xfId="53423"/>
    <cellStyle name="Date Ju 3 7" xfId="26357"/>
    <cellStyle name="Date Ju 3 7 2" xfId="56544"/>
    <cellStyle name="Date Ju 3 8" xfId="29975"/>
    <cellStyle name="Date Ju 3 8 2" xfId="60162"/>
    <cellStyle name="Date Ju 3 9" xfId="30884"/>
    <cellStyle name="Date Ju 3 9 2" xfId="61071"/>
    <cellStyle name="Date Ju 4" xfId="6086"/>
    <cellStyle name="Date Ju 4 2" xfId="36282"/>
    <cellStyle name="Date Ju 5" xfId="7864"/>
    <cellStyle name="Date Ju 5 2" xfId="38058"/>
    <cellStyle name="Date Ju 6" xfId="5480"/>
    <cellStyle name="Date Ju 6 2" xfId="35676"/>
    <cellStyle name="Date Ju 7" xfId="14456"/>
    <cellStyle name="Date Ju 7 2" xfId="44650"/>
    <cellStyle name="Date Ju 8" xfId="16105"/>
    <cellStyle name="Date Ju 8 2" xfId="46299"/>
    <cellStyle name="Date Ju 9" xfId="18976"/>
    <cellStyle name="Date Ju 9 2" xfId="49170"/>
    <cellStyle name="Default" xfId="651"/>
    <cellStyle name="Dezimal 2" xfId="652"/>
    <cellStyle name="Dezimal 2 2" xfId="653"/>
    <cellStyle name="Dezimal 3" xfId="654"/>
    <cellStyle name="DocBox_EmptyRow" xfId="94"/>
    <cellStyle name="Eingabe" xfId="655"/>
    <cellStyle name="Eingabe 10" xfId="1589"/>
    <cellStyle name="Eingabe 10 10" xfId="27790"/>
    <cellStyle name="Eingabe 10 10 2" xfId="57977"/>
    <cellStyle name="Eingabe 10 11" xfId="29142"/>
    <cellStyle name="Eingabe 10 11 2" xfId="59329"/>
    <cellStyle name="Eingabe 10 12" xfId="31539"/>
    <cellStyle name="Eingabe 10 2" xfId="3546"/>
    <cellStyle name="Eingabe 10 2 10" xfId="28851"/>
    <cellStyle name="Eingabe 10 2 10 2" xfId="59038"/>
    <cellStyle name="Eingabe 10 2 11" xfId="33751"/>
    <cellStyle name="Eingabe 10 2 2" xfId="6910"/>
    <cellStyle name="Eingabe 10 2 2 2" xfId="37104"/>
    <cellStyle name="Eingabe 10 2 3" xfId="8455"/>
    <cellStyle name="Eingabe 10 2 3 2" xfId="38649"/>
    <cellStyle name="Eingabe 10 2 4" xfId="10004"/>
    <cellStyle name="Eingabe 10 2 4 2" xfId="40198"/>
    <cellStyle name="Eingabe 10 2 5" xfId="14277"/>
    <cellStyle name="Eingabe 10 2 5 2" xfId="44471"/>
    <cellStyle name="Eingabe 10 2 6" xfId="16781"/>
    <cellStyle name="Eingabe 10 2 6 2" xfId="46975"/>
    <cellStyle name="Eingabe 10 2 7" xfId="19648"/>
    <cellStyle name="Eingabe 10 2 7 2" xfId="49842"/>
    <cellStyle name="Eingabe 10 2 8" xfId="24055"/>
    <cellStyle name="Eingabe 10 2 8 2" xfId="54242"/>
    <cellStyle name="Eingabe 10 2 9" xfId="26117"/>
    <cellStyle name="Eingabe 10 2 9 2" xfId="56304"/>
    <cellStyle name="Eingabe 10 3" xfId="4554"/>
    <cellStyle name="Eingabe 10 3 10" xfId="34753"/>
    <cellStyle name="Eingabe 10 3 2" xfId="9298"/>
    <cellStyle name="Eingabe 10 3 2 2" xfId="39492"/>
    <cellStyle name="Eingabe 10 3 3" xfId="6321"/>
    <cellStyle name="Eingabe 10 3 3 2" xfId="36515"/>
    <cellStyle name="Eingabe 10 3 4" xfId="14681"/>
    <cellStyle name="Eingabe 10 3 4 2" xfId="44875"/>
    <cellStyle name="Eingabe 10 3 5" xfId="17621"/>
    <cellStyle name="Eingabe 10 3 5 2" xfId="47815"/>
    <cellStyle name="Eingabe 10 3 6" xfId="20485"/>
    <cellStyle name="Eingabe 10 3 6 2" xfId="50679"/>
    <cellStyle name="Eingabe 10 3 7" xfId="24897"/>
    <cellStyle name="Eingabe 10 3 7 2" xfId="55084"/>
    <cellStyle name="Eingabe 10 3 8" xfId="21445"/>
    <cellStyle name="Eingabe 10 3 8 2" xfId="51632"/>
    <cellStyle name="Eingabe 10 3 9" xfId="21581"/>
    <cellStyle name="Eingabe 10 3 9 2" xfId="51768"/>
    <cellStyle name="Eingabe 10 4" xfId="2646"/>
    <cellStyle name="Eingabe 10 4 2" xfId="32851"/>
    <cellStyle name="Eingabe 10 5" xfId="12521"/>
    <cellStyle name="Eingabe 10 5 2" xfId="42715"/>
    <cellStyle name="Eingabe 10 6" xfId="11345"/>
    <cellStyle name="Eingabe 10 6 2" xfId="41539"/>
    <cellStyle name="Eingabe 10 7" xfId="15685"/>
    <cellStyle name="Eingabe 10 7 2" xfId="45879"/>
    <cellStyle name="Eingabe 10 8" xfId="18566"/>
    <cellStyle name="Eingabe 10 8 2" xfId="48760"/>
    <cellStyle name="Eingabe 10 9" xfId="22801"/>
    <cellStyle name="Eingabe 10 9 2" xfId="52988"/>
    <cellStyle name="Eingabe 11" xfId="2660"/>
    <cellStyle name="Eingabe 11 10" xfId="29659"/>
    <cellStyle name="Eingabe 11 10 2" xfId="59846"/>
    <cellStyle name="Eingabe 11 11" xfId="32865"/>
    <cellStyle name="Eingabe 11 2" xfId="6246"/>
    <cellStyle name="Eingabe 11 2 2" xfId="36440"/>
    <cellStyle name="Eingabe 11 3" xfId="2515"/>
    <cellStyle name="Eingabe 11 3 2" xfId="32720"/>
    <cellStyle name="Eingabe 11 4" xfId="10724"/>
    <cellStyle name="Eingabe 11 4 2" xfId="40918"/>
    <cellStyle name="Eingabe 11 5" xfId="10246"/>
    <cellStyle name="Eingabe 11 5 2" xfId="40440"/>
    <cellStyle name="Eingabe 11 6" xfId="16236"/>
    <cellStyle name="Eingabe 11 6 2" xfId="46430"/>
    <cellStyle name="Eingabe 11 7" xfId="19105"/>
    <cellStyle name="Eingabe 11 7 2" xfId="49299"/>
    <cellStyle name="Eingabe 11 8" xfId="23388"/>
    <cellStyle name="Eingabe 11 8 2" xfId="53575"/>
    <cellStyle name="Eingabe 11 9" xfId="26286"/>
    <cellStyle name="Eingabe 11 9 2" xfId="56473"/>
    <cellStyle name="Eingabe 12" xfId="3132"/>
    <cellStyle name="Eingabe 12 10" xfId="25947"/>
    <cellStyle name="Eingabe 12 10 2" xfId="56134"/>
    <cellStyle name="Eingabe 12 11" xfId="33337"/>
    <cellStyle name="Eingabe 12 2" xfId="6534"/>
    <cellStyle name="Eingabe 12 2 2" xfId="36728"/>
    <cellStyle name="Eingabe 12 3" xfId="4349"/>
    <cellStyle name="Eingabe 12 3 2" xfId="34548"/>
    <cellStyle name="Eingabe 12 4" xfId="2969"/>
    <cellStyle name="Eingabe 12 4 2" xfId="33174"/>
    <cellStyle name="Eingabe 12 5" xfId="14131"/>
    <cellStyle name="Eingabe 12 5 2" xfId="44325"/>
    <cellStyle name="Eingabe 12 6" xfId="16409"/>
    <cellStyle name="Eingabe 12 6 2" xfId="46603"/>
    <cellStyle name="Eingabe 12 7" xfId="19276"/>
    <cellStyle name="Eingabe 12 7 2" xfId="49470"/>
    <cellStyle name="Eingabe 12 8" xfId="23679"/>
    <cellStyle name="Eingabe 12 8 2" xfId="53866"/>
    <cellStyle name="Eingabe 12 9" xfId="27363"/>
    <cellStyle name="Eingabe 12 9 2" xfId="57550"/>
    <cellStyle name="Eingabe 13" xfId="6383"/>
    <cellStyle name="Eingabe 13 2" xfId="36577"/>
    <cellStyle name="Eingabe 14" xfId="11129"/>
    <cellStyle name="Eingabe 14 2" xfId="41323"/>
    <cellStyle name="Eingabe 15" xfId="13623"/>
    <cellStyle name="Eingabe 15 2" xfId="43817"/>
    <cellStyle name="Eingabe 16" xfId="12143"/>
    <cellStyle name="Eingabe 16 2" xfId="42337"/>
    <cellStyle name="Eingabe 17" xfId="11595"/>
    <cellStyle name="Eingabe 17 2" xfId="41789"/>
    <cellStyle name="Eingabe 18" xfId="21892"/>
    <cellStyle name="Eingabe 18 2" xfId="52079"/>
    <cellStyle name="Eingabe 19" xfId="21532"/>
    <cellStyle name="Eingabe 19 2" xfId="51719"/>
    <cellStyle name="Eingabe 2" xfId="656"/>
    <cellStyle name="Eingabe 20" xfId="26910"/>
    <cellStyle name="Eingabe 20 2" xfId="57097"/>
    <cellStyle name="Eingabe 21" xfId="31034"/>
    <cellStyle name="Eingabe 3" xfId="657"/>
    <cellStyle name="Eingabe 3 10" xfId="6381"/>
    <cellStyle name="Eingabe 3 10 2" xfId="36575"/>
    <cellStyle name="Eingabe 3 11" xfId="12542"/>
    <cellStyle name="Eingabe 3 11 2" xfId="42736"/>
    <cellStyle name="Eingabe 3 12" xfId="14921"/>
    <cellStyle name="Eingabe 3 12 2" xfId="45115"/>
    <cellStyle name="Eingabe 3 13" xfId="14431"/>
    <cellStyle name="Eingabe 3 13 2" xfId="44625"/>
    <cellStyle name="Eingabe 3 14" xfId="13067"/>
    <cellStyle name="Eingabe 3 14 2" xfId="43261"/>
    <cellStyle name="Eingabe 3 15" xfId="21894"/>
    <cellStyle name="Eingabe 3 15 2" xfId="52081"/>
    <cellStyle name="Eingabe 3 16" xfId="25668"/>
    <cellStyle name="Eingabe 3 16 2" xfId="55855"/>
    <cellStyle name="Eingabe 3 17" xfId="30214"/>
    <cellStyle name="Eingabe 3 17 2" xfId="60401"/>
    <cellStyle name="Eingabe 3 18" xfId="31035"/>
    <cellStyle name="Eingabe 3 2" xfId="658"/>
    <cellStyle name="Eingabe 3 2 10" xfId="14521"/>
    <cellStyle name="Eingabe 3 2 10 2" xfId="44715"/>
    <cellStyle name="Eingabe 3 2 11" xfId="15250"/>
    <cellStyle name="Eingabe 3 2 11 2" xfId="45444"/>
    <cellStyle name="Eingabe 3 2 12" xfId="21895"/>
    <cellStyle name="Eingabe 3 2 12 2" xfId="52082"/>
    <cellStyle name="Eingabe 3 2 13" xfId="21531"/>
    <cellStyle name="Eingabe 3 2 13 2" xfId="51718"/>
    <cellStyle name="Eingabe 3 2 14" xfId="30756"/>
    <cellStyle name="Eingabe 3 2 14 2" xfId="60943"/>
    <cellStyle name="Eingabe 3 2 15" xfId="31036"/>
    <cellStyle name="Eingabe 3 2 2" xfId="659"/>
    <cellStyle name="Eingabe 3 2 2 10" xfId="13654"/>
    <cellStyle name="Eingabe 3 2 2 10 2" xfId="43848"/>
    <cellStyle name="Eingabe 3 2 2 11" xfId="21896"/>
    <cellStyle name="Eingabe 3 2 2 11 2" xfId="52083"/>
    <cellStyle name="Eingabe 3 2 2 12" xfId="21530"/>
    <cellStyle name="Eingabe 3 2 2 12 2" xfId="51717"/>
    <cellStyle name="Eingabe 3 2 2 13" xfId="29947"/>
    <cellStyle name="Eingabe 3 2 2 13 2" xfId="60134"/>
    <cellStyle name="Eingabe 3 2 2 14" xfId="31037"/>
    <cellStyle name="Eingabe 3 2 2 2" xfId="1283"/>
    <cellStyle name="Eingabe 3 2 2 2 10" xfId="18277"/>
    <cellStyle name="Eingabe 3 2 2 2 10 2" xfId="48471"/>
    <cellStyle name="Eingabe 3 2 2 2 11" xfId="22496"/>
    <cellStyle name="Eingabe 3 2 2 2 11 2" xfId="52683"/>
    <cellStyle name="Eingabe 3 2 2 2 12" xfId="27914"/>
    <cellStyle name="Eingabe 3 2 2 2 12 2" xfId="58101"/>
    <cellStyle name="Eingabe 3 2 2 2 13" xfId="29726"/>
    <cellStyle name="Eingabe 3 2 2 2 13 2" xfId="59913"/>
    <cellStyle name="Eingabe 3 2 2 2 14" xfId="31250"/>
    <cellStyle name="Eingabe 3 2 2 2 2" xfId="1751"/>
    <cellStyle name="Eingabe 3 2 2 2 2 10" xfId="22265"/>
    <cellStyle name="Eingabe 3 2 2 2 2 10 2" xfId="52452"/>
    <cellStyle name="Eingabe 3 2 2 2 2 11" xfId="27116"/>
    <cellStyle name="Eingabe 3 2 2 2 2 11 2" xfId="57303"/>
    <cellStyle name="Eingabe 3 2 2 2 2 12" xfId="31701"/>
    <cellStyle name="Eingabe 3 2 2 2 2 2" xfId="3708"/>
    <cellStyle name="Eingabe 3 2 2 2 2 2 10" xfId="26548"/>
    <cellStyle name="Eingabe 3 2 2 2 2 2 10 2" xfId="56735"/>
    <cellStyle name="Eingabe 3 2 2 2 2 2 11" xfId="33913"/>
    <cellStyle name="Eingabe 3 2 2 2 2 2 2" xfId="7072"/>
    <cellStyle name="Eingabe 3 2 2 2 2 2 2 2" xfId="37266"/>
    <cellStyle name="Eingabe 3 2 2 2 2 2 3" xfId="8617"/>
    <cellStyle name="Eingabe 3 2 2 2 2 2 3 2" xfId="38811"/>
    <cellStyle name="Eingabe 3 2 2 2 2 2 4" xfId="12058"/>
    <cellStyle name="Eingabe 3 2 2 2 2 2 4 2" xfId="42252"/>
    <cellStyle name="Eingabe 3 2 2 2 2 2 5" xfId="14798"/>
    <cellStyle name="Eingabe 3 2 2 2 2 2 5 2" xfId="44992"/>
    <cellStyle name="Eingabe 3 2 2 2 2 2 6" xfId="16943"/>
    <cellStyle name="Eingabe 3 2 2 2 2 2 6 2" xfId="47137"/>
    <cellStyle name="Eingabe 3 2 2 2 2 2 7" xfId="19810"/>
    <cellStyle name="Eingabe 3 2 2 2 2 2 7 2" xfId="50004"/>
    <cellStyle name="Eingabe 3 2 2 2 2 2 8" xfId="24217"/>
    <cellStyle name="Eingabe 3 2 2 2 2 2 8 2" xfId="54404"/>
    <cellStyle name="Eingabe 3 2 2 2 2 2 9" xfId="21614"/>
    <cellStyle name="Eingabe 3 2 2 2 2 2 9 2" xfId="51801"/>
    <cellStyle name="Eingabe 3 2 2 2 2 3" xfId="4716"/>
    <cellStyle name="Eingabe 3 2 2 2 2 3 10" xfId="34915"/>
    <cellStyle name="Eingabe 3 2 2 2 2 3 2" xfId="9460"/>
    <cellStyle name="Eingabe 3 2 2 2 2 3 2 2" xfId="39654"/>
    <cellStyle name="Eingabe 3 2 2 2 2 3 3" xfId="5871"/>
    <cellStyle name="Eingabe 3 2 2 2 2 3 3 2" xfId="36067"/>
    <cellStyle name="Eingabe 3 2 2 2 2 3 4" xfId="11644"/>
    <cellStyle name="Eingabe 3 2 2 2 2 3 4 2" xfId="41838"/>
    <cellStyle name="Eingabe 3 2 2 2 2 3 5" xfId="17783"/>
    <cellStyle name="Eingabe 3 2 2 2 2 3 5 2" xfId="47977"/>
    <cellStyle name="Eingabe 3 2 2 2 2 3 6" xfId="20647"/>
    <cellStyle name="Eingabe 3 2 2 2 2 3 6 2" xfId="50841"/>
    <cellStyle name="Eingabe 3 2 2 2 2 3 7" xfId="25059"/>
    <cellStyle name="Eingabe 3 2 2 2 2 3 7 2" xfId="55246"/>
    <cellStyle name="Eingabe 3 2 2 2 2 3 8" xfId="28496"/>
    <cellStyle name="Eingabe 3 2 2 2 2 3 8 2" xfId="58683"/>
    <cellStyle name="Eingabe 3 2 2 2 2 3 9" xfId="25308"/>
    <cellStyle name="Eingabe 3 2 2 2 2 3 9 2" xfId="55495"/>
    <cellStyle name="Eingabe 3 2 2 2 2 4" xfId="5937"/>
    <cellStyle name="Eingabe 3 2 2 2 2 4 2" xfId="36133"/>
    <cellStyle name="Eingabe 3 2 2 2 2 5" xfId="11795"/>
    <cellStyle name="Eingabe 3 2 2 2 2 5 2" xfId="41989"/>
    <cellStyle name="Eingabe 3 2 2 2 2 6" xfId="10676"/>
    <cellStyle name="Eingabe 3 2 2 2 2 6 2" xfId="40870"/>
    <cellStyle name="Eingabe 3 2 2 2 2 7" xfId="15847"/>
    <cellStyle name="Eingabe 3 2 2 2 2 7 2" xfId="46041"/>
    <cellStyle name="Eingabe 3 2 2 2 2 8" xfId="18728"/>
    <cellStyle name="Eingabe 3 2 2 2 2 8 2" xfId="48922"/>
    <cellStyle name="Eingabe 3 2 2 2 2 9" xfId="22963"/>
    <cellStyle name="Eingabe 3 2 2 2 2 9 2" xfId="53150"/>
    <cellStyle name="Eingabe 3 2 2 2 3" xfId="1910"/>
    <cellStyle name="Eingabe 3 2 2 2 3 10" xfId="27638"/>
    <cellStyle name="Eingabe 3 2 2 2 3 10 2" xfId="57825"/>
    <cellStyle name="Eingabe 3 2 2 2 3 11" xfId="30844"/>
    <cellStyle name="Eingabe 3 2 2 2 3 11 2" xfId="61031"/>
    <cellStyle name="Eingabe 3 2 2 2 3 12" xfId="31860"/>
    <cellStyle name="Eingabe 3 2 2 2 3 2" xfId="3867"/>
    <cellStyle name="Eingabe 3 2 2 2 3 2 10" xfId="26011"/>
    <cellStyle name="Eingabe 3 2 2 2 3 2 10 2" xfId="56198"/>
    <cellStyle name="Eingabe 3 2 2 2 3 2 11" xfId="34072"/>
    <cellStyle name="Eingabe 3 2 2 2 3 2 2" xfId="7231"/>
    <cellStyle name="Eingabe 3 2 2 2 3 2 2 2" xfId="37425"/>
    <cellStyle name="Eingabe 3 2 2 2 3 2 3" xfId="8776"/>
    <cellStyle name="Eingabe 3 2 2 2 3 2 3 2" xfId="38970"/>
    <cellStyle name="Eingabe 3 2 2 2 3 2 4" xfId="10627"/>
    <cellStyle name="Eingabe 3 2 2 2 3 2 4 2" xfId="40821"/>
    <cellStyle name="Eingabe 3 2 2 2 3 2 5" xfId="11302"/>
    <cellStyle name="Eingabe 3 2 2 2 3 2 5 2" xfId="41496"/>
    <cellStyle name="Eingabe 3 2 2 2 3 2 6" xfId="17102"/>
    <cellStyle name="Eingabe 3 2 2 2 3 2 6 2" xfId="47296"/>
    <cellStyle name="Eingabe 3 2 2 2 3 2 7" xfId="19969"/>
    <cellStyle name="Eingabe 3 2 2 2 3 2 7 2" xfId="50163"/>
    <cellStyle name="Eingabe 3 2 2 2 3 2 8" xfId="24376"/>
    <cellStyle name="Eingabe 3 2 2 2 3 2 8 2" xfId="54563"/>
    <cellStyle name="Eingabe 3 2 2 2 3 2 9" xfId="27128"/>
    <cellStyle name="Eingabe 3 2 2 2 3 2 9 2" xfId="57315"/>
    <cellStyle name="Eingabe 3 2 2 2 3 3" xfId="4875"/>
    <cellStyle name="Eingabe 3 2 2 2 3 3 10" xfId="35074"/>
    <cellStyle name="Eingabe 3 2 2 2 3 3 2" xfId="9619"/>
    <cellStyle name="Eingabe 3 2 2 2 3 3 2 2" xfId="39813"/>
    <cellStyle name="Eingabe 3 2 2 2 3 3 3" xfId="7978"/>
    <cellStyle name="Eingabe 3 2 2 2 3 3 3 2" xfId="38172"/>
    <cellStyle name="Eingabe 3 2 2 2 3 3 4" xfId="12797"/>
    <cellStyle name="Eingabe 3 2 2 2 3 3 4 2" xfId="42991"/>
    <cellStyle name="Eingabe 3 2 2 2 3 3 5" xfId="17942"/>
    <cellStyle name="Eingabe 3 2 2 2 3 3 5 2" xfId="48136"/>
    <cellStyle name="Eingabe 3 2 2 2 3 3 6" xfId="20806"/>
    <cellStyle name="Eingabe 3 2 2 2 3 3 6 2" xfId="51000"/>
    <cellStyle name="Eingabe 3 2 2 2 3 3 7" xfId="25218"/>
    <cellStyle name="Eingabe 3 2 2 2 3 3 7 2" xfId="55405"/>
    <cellStyle name="Eingabe 3 2 2 2 3 3 8" xfId="28655"/>
    <cellStyle name="Eingabe 3 2 2 2 3 3 8 2" xfId="58842"/>
    <cellStyle name="Eingabe 3 2 2 2 3 3 9" xfId="29359"/>
    <cellStyle name="Eingabe 3 2 2 2 3 3 9 2" xfId="59546"/>
    <cellStyle name="Eingabe 3 2 2 2 3 4" xfId="7875"/>
    <cellStyle name="Eingabe 3 2 2 2 3 4 2" xfId="38069"/>
    <cellStyle name="Eingabe 3 2 2 2 3 5" xfId="12192"/>
    <cellStyle name="Eingabe 3 2 2 2 3 5 2" xfId="42386"/>
    <cellStyle name="Eingabe 3 2 2 2 3 6" xfId="15274"/>
    <cellStyle name="Eingabe 3 2 2 2 3 6 2" xfId="45468"/>
    <cellStyle name="Eingabe 3 2 2 2 3 7" xfId="16006"/>
    <cellStyle name="Eingabe 3 2 2 2 3 7 2" xfId="46200"/>
    <cellStyle name="Eingabe 3 2 2 2 3 8" xfId="18887"/>
    <cellStyle name="Eingabe 3 2 2 2 3 8 2" xfId="49081"/>
    <cellStyle name="Eingabe 3 2 2 2 3 9" xfId="23122"/>
    <cellStyle name="Eingabe 3 2 2 2 3 9 2" xfId="53309"/>
    <cellStyle name="Eingabe 3 2 2 2 4" xfId="3243"/>
    <cellStyle name="Eingabe 3 2 2 2 4 10" xfId="30482"/>
    <cellStyle name="Eingabe 3 2 2 2 4 10 2" xfId="60669"/>
    <cellStyle name="Eingabe 3 2 2 2 4 11" xfId="33448"/>
    <cellStyle name="Eingabe 3 2 2 2 4 2" xfId="6617"/>
    <cellStyle name="Eingabe 3 2 2 2 4 2 2" xfId="36811"/>
    <cellStyle name="Eingabe 3 2 2 2 4 3" xfId="8162"/>
    <cellStyle name="Eingabe 3 2 2 2 4 3 2" xfId="38356"/>
    <cellStyle name="Eingabe 3 2 2 2 4 4" xfId="12201"/>
    <cellStyle name="Eingabe 3 2 2 2 4 4 2" xfId="42395"/>
    <cellStyle name="Eingabe 3 2 2 2 4 5" xfId="11872"/>
    <cellStyle name="Eingabe 3 2 2 2 4 5 2" xfId="42066"/>
    <cellStyle name="Eingabe 3 2 2 2 4 6" xfId="16492"/>
    <cellStyle name="Eingabe 3 2 2 2 4 6 2" xfId="46686"/>
    <cellStyle name="Eingabe 3 2 2 2 4 7" xfId="19359"/>
    <cellStyle name="Eingabe 3 2 2 2 4 7 2" xfId="49553"/>
    <cellStyle name="Eingabe 3 2 2 2 4 8" xfId="23762"/>
    <cellStyle name="Eingabe 3 2 2 2 4 8 2" xfId="53949"/>
    <cellStyle name="Eingabe 3 2 2 2 4 9" xfId="26388"/>
    <cellStyle name="Eingabe 3 2 2 2 4 9 2" xfId="56575"/>
    <cellStyle name="Eingabe 3 2 2 2 5" xfId="4251"/>
    <cellStyle name="Eingabe 3 2 2 2 5 10" xfId="30883"/>
    <cellStyle name="Eingabe 3 2 2 2 5 10 2" xfId="61070"/>
    <cellStyle name="Eingabe 3 2 2 2 5 11" xfId="34450"/>
    <cellStyle name="Eingabe 3 2 2 2 5 2" xfId="7464"/>
    <cellStyle name="Eingabe 3 2 2 2 5 2 2" xfId="37658"/>
    <cellStyle name="Eingabe 3 2 2 2 5 3" xfId="9009"/>
    <cellStyle name="Eingabe 3 2 2 2 5 3 2" xfId="39203"/>
    <cellStyle name="Eingabe 3 2 2 2 5 4" xfId="10146"/>
    <cellStyle name="Eingabe 3 2 2 2 5 4 2" xfId="40340"/>
    <cellStyle name="Eingabe 3 2 2 2 5 5" xfId="15166"/>
    <cellStyle name="Eingabe 3 2 2 2 5 5 2" xfId="45360"/>
    <cellStyle name="Eingabe 3 2 2 2 5 6" xfId="17332"/>
    <cellStyle name="Eingabe 3 2 2 2 5 6 2" xfId="47526"/>
    <cellStyle name="Eingabe 3 2 2 2 5 7" xfId="20196"/>
    <cellStyle name="Eingabe 3 2 2 2 5 7 2" xfId="50390"/>
    <cellStyle name="Eingabe 3 2 2 2 5 8" xfId="24608"/>
    <cellStyle name="Eingabe 3 2 2 2 5 8 2" xfId="54795"/>
    <cellStyle name="Eingabe 3 2 2 2 5 9" xfId="22191"/>
    <cellStyle name="Eingabe 3 2 2 2 5 9 2" xfId="52378"/>
    <cellStyle name="Eingabe 3 2 2 2 6" xfId="6002"/>
    <cellStyle name="Eingabe 3 2 2 2 6 2" xfId="36198"/>
    <cellStyle name="Eingabe 3 2 2 2 7" xfId="9821"/>
    <cellStyle name="Eingabe 3 2 2 2 7 2" xfId="40015"/>
    <cellStyle name="Eingabe 3 2 2 2 8" xfId="13461"/>
    <cellStyle name="Eingabe 3 2 2 2 8 2" xfId="43655"/>
    <cellStyle name="Eingabe 3 2 2 2 9" xfId="15392"/>
    <cellStyle name="Eingabe 3 2 2 2 9 2" xfId="45586"/>
    <cellStyle name="Eingabe 3 2 2 3" xfId="1586"/>
    <cellStyle name="Eingabe 3 2 2 3 10" xfId="22245"/>
    <cellStyle name="Eingabe 3 2 2 3 10 2" xfId="52432"/>
    <cellStyle name="Eingabe 3 2 2 3 11" xfId="25942"/>
    <cellStyle name="Eingabe 3 2 2 3 11 2" xfId="56129"/>
    <cellStyle name="Eingabe 3 2 2 3 12" xfId="31536"/>
    <cellStyle name="Eingabe 3 2 2 3 2" xfId="3543"/>
    <cellStyle name="Eingabe 3 2 2 3 2 10" xfId="29391"/>
    <cellStyle name="Eingabe 3 2 2 3 2 10 2" xfId="59578"/>
    <cellStyle name="Eingabe 3 2 2 3 2 11" xfId="33748"/>
    <cellStyle name="Eingabe 3 2 2 3 2 2" xfId="6907"/>
    <cellStyle name="Eingabe 3 2 2 3 2 2 2" xfId="37101"/>
    <cellStyle name="Eingabe 3 2 2 3 2 3" xfId="8452"/>
    <cellStyle name="Eingabe 3 2 2 3 2 3 2" xfId="38646"/>
    <cellStyle name="Eingabe 3 2 2 3 2 4" xfId="10842"/>
    <cellStyle name="Eingabe 3 2 2 3 2 4 2" xfId="41036"/>
    <cellStyle name="Eingabe 3 2 2 3 2 5" xfId="13369"/>
    <cellStyle name="Eingabe 3 2 2 3 2 5 2" xfId="43563"/>
    <cellStyle name="Eingabe 3 2 2 3 2 6" xfId="16778"/>
    <cellStyle name="Eingabe 3 2 2 3 2 6 2" xfId="46972"/>
    <cellStyle name="Eingabe 3 2 2 3 2 7" xfId="19645"/>
    <cellStyle name="Eingabe 3 2 2 3 2 7 2" xfId="49839"/>
    <cellStyle name="Eingabe 3 2 2 3 2 8" xfId="24052"/>
    <cellStyle name="Eingabe 3 2 2 3 2 8 2" xfId="54239"/>
    <cellStyle name="Eingabe 3 2 2 3 2 9" xfId="26434"/>
    <cellStyle name="Eingabe 3 2 2 3 2 9 2" xfId="56621"/>
    <cellStyle name="Eingabe 3 2 2 3 3" xfId="4551"/>
    <cellStyle name="Eingabe 3 2 2 3 3 10" xfId="34750"/>
    <cellStyle name="Eingabe 3 2 2 3 3 2" xfId="9295"/>
    <cellStyle name="Eingabe 3 2 2 3 3 2 2" xfId="39489"/>
    <cellStyle name="Eingabe 3 2 2 3 3 3" xfId="9714"/>
    <cellStyle name="Eingabe 3 2 2 3 3 3 2" xfId="39908"/>
    <cellStyle name="Eingabe 3 2 2 3 3 4" xfId="13733"/>
    <cellStyle name="Eingabe 3 2 2 3 3 4 2" xfId="43927"/>
    <cellStyle name="Eingabe 3 2 2 3 3 5" xfId="17618"/>
    <cellStyle name="Eingabe 3 2 2 3 3 5 2" xfId="47812"/>
    <cellStyle name="Eingabe 3 2 2 3 3 6" xfId="20482"/>
    <cellStyle name="Eingabe 3 2 2 3 3 6 2" xfId="50676"/>
    <cellStyle name="Eingabe 3 2 2 3 3 7" xfId="24894"/>
    <cellStyle name="Eingabe 3 2 2 3 3 7 2" xfId="55081"/>
    <cellStyle name="Eingabe 3 2 2 3 3 8" xfId="21334"/>
    <cellStyle name="Eingabe 3 2 2 3 3 8 2" xfId="51521"/>
    <cellStyle name="Eingabe 3 2 2 3 3 9" xfId="28765"/>
    <cellStyle name="Eingabe 3 2 2 3 3 9 2" xfId="58952"/>
    <cellStyle name="Eingabe 3 2 2 3 4" xfId="4115"/>
    <cellStyle name="Eingabe 3 2 2 3 4 2" xfId="34314"/>
    <cellStyle name="Eingabe 3 2 2 3 5" xfId="2333"/>
    <cellStyle name="Eingabe 3 2 2 3 5 2" xfId="32540"/>
    <cellStyle name="Eingabe 3 2 2 3 6" xfId="14568"/>
    <cellStyle name="Eingabe 3 2 2 3 6 2" xfId="44762"/>
    <cellStyle name="Eingabe 3 2 2 3 7" xfId="15682"/>
    <cellStyle name="Eingabe 3 2 2 3 7 2" xfId="45876"/>
    <cellStyle name="Eingabe 3 2 2 3 8" xfId="18563"/>
    <cellStyle name="Eingabe 3 2 2 3 8 2" xfId="48757"/>
    <cellStyle name="Eingabe 3 2 2 3 9" xfId="22798"/>
    <cellStyle name="Eingabe 3 2 2 3 9 2" xfId="52985"/>
    <cellStyle name="Eingabe 3 2 2 4" xfId="2664"/>
    <cellStyle name="Eingabe 3 2 2 4 10" xfId="30481"/>
    <cellStyle name="Eingabe 3 2 2 4 10 2" xfId="60668"/>
    <cellStyle name="Eingabe 3 2 2 4 11" xfId="32869"/>
    <cellStyle name="Eingabe 3 2 2 4 2" xfId="6249"/>
    <cellStyle name="Eingabe 3 2 2 4 2 2" xfId="36443"/>
    <cellStyle name="Eingabe 3 2 2 4 3" xfId="2514"/>
    <cellStyle name="Eingabe 3 2 2 4 3 2" xfId="32719"/>
    <cellStyle name="Eingabe 3 2 2 4 4" xfId="11221"/>
    <cellStyle name="Eingabe 3 2 2 4 4 2" xfId="41415"/>
    <cellStyle name="Eingabe 3 2 2 4 5" xfId="13906"/>
    <cellStyle name="Eingabe 3 2 2 4 5 2" xfId="44100"/>
    <cellStyle name="Eingabe 3 2 2 4 6" xfId="16239"/>
    <cellStyle name="Eingabe 3 2 2 4 6 2" xfId="46433"/>
    <cellStyle name="Eingabe 3 2 2 4 7" xfId="19108"/>
    <cellStyle name="Eingabe 3 2 2 4 7 2" xfId="49302"/>
    <cellStyle name="Eingabe 3 2 2 4 8" xfId="23391"/>
    <cellStyle name="Eingabe 3 2 2 4 8 2" xfId="53578"/>
    <cellStyle name="Eingabe 3 2 2 4 9" xfId="27618"/>
    <cellStyle name="Eingabe 3 2 2 4 9 2" xfId="57805"/>
    <cellStyle name="Eingabe 3 2 2 5" xfId="3131"/>
    <cellStyle name="Eingabe 3 2 2 5 10" xfId="29658"/>
    <cellStyle name="Eingabe 3 2 2 5 10 2" xfId="59845"/>
    <cellStyle name="Eingabe 3 2 2 5 11" xfId="33336"/>
    <cellStyle name="Eingabe 3 2 2 5 2" xfId="6533"/>
    <cellStyle name="Eingabe 3 2 2 5 2 2" xfId="36727"/>
    <cellStyle name="Eingabe 3 2 2 5 3" xfId="4356"/>
    <cellStyle name="Eingabe 3 2 2 5 3 2" xfId="34555"/>
    <cellStyle name="Eingabe 3 2 2 5 4" xfId="7958"/>
    <cellStyle name="Eingabe 3 2 2 5 4 2" xfId="38152"/>
    <cellStyle name="Eingabe 3 2 2 5 5" xfId="13767"/>
    <cellStyle name="Eingabe 3 2 2 5 5 2" xfId="43961"/>
    <cellStyle name="Eingabe 3 2 2 5 6" xfId="16408"/>
    <cellStyle name="Eingabe 3 2 2 5 6 2" xfId="46602"/>
    <cellStyle name="Eingabe 3 2 2 5 7" xfId="19275"/>
    <cellStyle name="Eingabe 3 2 2 5 7 2" xfId="49469"/>
    <cellStyle name="Eingabe 3 2 2 5 8" xfId="23678"/>
    <cellStyle name="Eingabe 3 2 2 5 8 2" xfId="53865"/>
    <cellStyle name="Eingabe 3 2 2 5 9" xfId="21511"/>
    <cellStyle name="Eingabe 3 2 2 5 9 2" xfId="51698"/>
    <cellStyle name="Eingabe 3 2 2 6" xfId="2192"/>
    <cellStyle name="Eingabe 3 2 2 6 2" xfId="32403"/>
    <cellStyle name="Eingabe 3 2 2 7" xfId="6060"/>
    <cellStyle name="Eingabe 3 2 2 7 2" xfId="36256"/>
    <cellStyle name="Eingabe 3 2 2 8" xfId="14808"/>
    <cellStyle name="Eingabe 3 2 2 8 2" xfId="45002"/>
    <cellStyle name="Eingabe 3 2 2 9" xfId="14981"/>
    <cellStyle name="Eingabe 3 2 2 9 2" xfId="45175"/>
    <cellStyle name="Eingabe 3 2 3" xfId="1282"/>
    <cellStyle name="Eingabe 3 2 3 10" xfId="18276"/>
    <cellStyle name="Eingabe 3 2 3 10 2" xfId="48470"/>
    <cellStyle name="Eingabe 3 2 3 11" xfId="22495"/>
    <cellStyle name="Eingabe 3 2 3 11 2" xfId="52682"/>
    <cellStyle name="Eingabe 3 2 3 12" xfId="26962"/>
    <cellStyle name="Eingabe 3 2 3 12 2" xfId="57149"/>
    <cellStyle name="Eingabe 3 2 3 13" xfId="30454"/>
    <cellStyle name="Eingabe 3 2 3 13 2" xfId="60641"/>
    <cellStyle name="Eingabe 3 2 3 14" xfId="31249"/>
    <cellStyle name="Eingabe 3 2 3 2" xfId="1750"/>
    <cellStyle name="Eingabe 3 2 3 2 10" xfId="26111"/>
    <cellStyle name="Eingabe 3 2 3 2 10 2" xfId="56298"/>
    <cellStyle name="Eingabe 3 2 3 2 11" xfId="29827"/>
    <cellStyle name="Eingabe 3 2 3 2 11 2" xfId="60014"/>
    <cellStyle name="Eingabe 3 2 3 2 12" xfId="31700"/>
    <cellStyle name="Eingabe 3 2 3 2 2" xfId="3707"/>
    <cellStyle name="Eingabe 3 2 3 2 2 10" xfId="28063"/>
    <cellStyle name="Eingabe 3 2 3 2 2 10 2" xfId="58250"/>
    <cellStyle name="Eingabe 3 2 3 2 2 11" xfId="33912"/>
    <cellStyle name="Eingabe 3 2 3 2 2 2" xfId="7071"/>
    <cellStyle name="Eingabe 3 2 3 2 2 2 2" xfId="37265"/>
    <cellStyle name="Eingabe 3 2 3 2 2 3" xfId="8616"/>
    <cellStyle name="Eingabe 3 2 3 2 2 3 2" xfId="38810"/>
    <cellStyle name="Eingabe 3 2 3 2 2 4" xfId="11991"/>
    <cellStyle name="Eingabe 3 2 3 2 2 4 2" xfId="42185"/>
    <cellStyle name="Eingabe 3 2 3 2 2 5" xfId="14276"/>
    <cellStyle name="Eingabe 3 2 3 2 2 5 2" xfId="44470"/>
    <cellStyle name="Eingabe 3 2 3 2 2 6" xfId="16942"/>
    <cellStyle name="Eingabe 3 2 3 2 2 6 2" xfId="47136"/>
    <cellStyle name="Eingabe 3 2 3 2 2 7" xfId="19809"/>
    <cellStyle name="Eingabe 3 2 3 2 2 7 2" xfId="50003"/>
    <cellStyle name="Eingabe 3 2 3 2 2 8" xfId="24216"/>
    <cellStyle name="Eingabe 3 2 3 2 2 8 2" xfId="54403"/>
    <cellStyle name="Eingabe 3 2 3 2 2 9" xfId="26536"/>
    <cellStyle name="Eingabe 3 2 3 2 2 9 2" xfId="56723"/>
    <cellStyle name="Eingabe 3 2 3 2 3" xfId="4715"/>
    <cellStyle name="Eingabe 3 2 3 2 3 10" xfId="34914"/>
    <cellStyle name="Eingabe 3 2 3 2 3 2" xfId="9459"/>
    <cellStyle name="Eingabe 3 2 3 2 3 2 2" xfId="39653"/>
    <cellStyle name="Eingabe 3 2 3 2 3 3" xfId="10379"/>
    <cellStyle name="Eingabe 3 2 3 2 3 3 2" xfId="40573"/>
    <cellStyle name="Eingabe 3 2 3 2 3 4" xfId="9797"/>
    <cellStyle name="Eingabe 3 2 3 2 3 4 2" xfId="39991"/>
    <cellStyle name="Eingabe 3 2 3 2 3 5" xfId="17782"/>
    <cellStyle name="Eingabe 3 2 3 2 3 5 2" xfId="47976"/>
    <cellStyle name="Eingabe 3 2 3 2 3 6" xfId="20646"/>
    <cellStyle name="Eingabe 3 2 3 2 3 6 2" xfId="50840"/>
    <cellStyle name="Eingabe 3 2 3 2 3 7" xfId="25058"/>
    <cellStyle name="Eingabe 3 2 3 2 3 7 2" xfId="55245"/>
    <cellStyle name="Eingabe 3 2 3 2 3 8" xfId="28495"/>
    <cellStyle name="Eingabe 3 2 3 2 3 8 2" xfId="58682"/>
    <cellStyle name="Eingabe 3 2 3 2 3 9" xfId="29819"/>
    <cellStyle name="Eingabe 3 2 3 2 3 9 2" xfId="60006"/>
    <cellStyle name="Eingabe 3 2 3 2 4" xfId="8027"/>
    <cellStyle name="Eingabe 3 2 3 2 4 2" xfId="38221"/>
    <cellStyle name="Eingabe 3 2 3 2 5" xfId="10786"/>
    <cellStyle name="Eingabe 3 2 3 2 5 2" xfId="40980"/>
    <cellStyle name="Eingabe 3 2 3 2 6" xfId="14189"/>
    <cellStyle name="Eingabe 3 2 3 2 6 2" xfId="44383"/>
    <cellStyle name="Eingabe 3 2 3 2 7" xfId="15846"/>
    <cellStyle name="Eingabe 3 2 3 2 7 2" xfId="46040"/>
    <cellStyle name="Eingabe 3 2 3 2 8" xfId="18727"/>
    <cellStyle name="Eingabe 3 2 3 2 8 2" xfId="48921"/>
    <cellStyle name="Eingabe 3 2 3 2 9" xfId="22962"/>
    <cellStyle name="Eingabe 3 2 3 2 9 2" xfId="53149"/>
    <cellStyle name="Eingabe 3 2 3 3" xfId="1909"/>
    <cellStyle name="Eingabe 3 2 3 3 10" xfId="26454"/>
    <cellStyle name="Eingabe 3 2 3 3 10 2" xfId="56641"/>
    <cellStyle name="Eingabe 3 2 3 3 11" xfId="28849"/>
    <cellStyle name="Eingabe 3 2 3 3 11 2" xfId="59036"/>
    <cellStyle name="Eingabe 3 2 3 3 12" xfId="31859"/>
    <cellStyle name="Eingabe 3 2 3 3 2" xfId="3866"/>
    <cellStyle name="Eingabe 3 2 3 3 2 10" xfId="30458"/>
    <cellStyle name="Eingabe 3 2 3 3 2 10 2" xfId="60645"/>
    <cellStyle name="Eingabe 3 2 3 3 2 11" xfId="34071"/>
    <cellStyle name="Eingabe 3 2 3 3 2 2" xfId="7230"/>
    <cellStyle name="Eingabe 3 2 3 3 2 2 2" xfId="37424"/>
    <cellStyle name="Eingabe 3 2 3 3 2 3" xfId="8775"/>
    <cellStyle name="Eingabe 3 2 3 3 2 3 2" xfId="38969"/>
    <cellStyle name="Eingabe 3 2 3 3 2 4" xfId="11092"/>
    <cellStyle name="Eingabe 3 2 3 3 2 4 2" xfId="41286"/>
    <cellStyle name="Eingabe 3 2 3 3 2 5" xfId="13163"/>
    <cellStyle name="Eingabe 3 2 3 3 2 5 2" xfId="43357"/>
    <cellStyle name="Eingabe 3 2 3 3 2 6" xfId="17101"/>
    <cellStyle name="Eingabe 3 2 3 3 2 6 2" xfId="47295"/>
    <cellStyle name="Eingabe 3 2 3 3 2 7" xfId="19968"/>
    <cellStyle name="Eingabe 3 2 3 3 2 7 2" xfId="50162"/>
    <cellStyle name="Eingabe 3 2 3 3 2 8" xfId="24375"/>
    <cellStyle name="Eingabe 3 2 3 3 2 8 2" xfId="54562"/>
    <cellStyle name="Eingabe 3 2 3 3 2 9" xfId="27747"/>
    <cellStyle name="Eingabe 3 2 3 3 2 9 2" xfId="57934"/>
    <cellStyle name="Eingabe 3 2 3 3 3" xfId="4874"/>
    <cellStyle name="Eingabe 3 2 3 3 3 10" xfId="35073"/>
    <cellStyle name="Eingabe 3 2 3 3 3 2" xfId="9618"/>
    <cellStyle name="Eingabe 3 2 3 3 3 2 2" xfId="39812"/>
    <cellStyle name="Eingabe 3 2 3 3 3 3" xfId="12241"/>
    <cellStyle name="Eingabe 3 2 3 3 3 3 2" xfId="42435"/>
    <cellStyle name="Eingabe 3 2 3 3 3 4" xfId="10247"/>
    <cellStyle name="Eingabe 3 2 3 3 3 4 2" xfId="40441"/>
    <cellStyle name="Eingabe 3 2 3 3 3 5" xfId="17941"/>
    <cellStyle name="Eingabe 3 2 3 3 3 5 2" xfId="48135"/>
    <cellStyle name="Eingabe 3 2 3 3 3 6" xfId="20805"/>
    <cellStyle name="Eingabe 3 2 3 3 3 6 2" xfId="50999"/>
    <cellStyle name="Eingabe 3 2 3 3 3 7" xfId="25217"/>
    <cellStyle name="Eingabe 3 2 3 3 3 7 2" xfId="55404"/>
    <cellStyle name="Eingabe 3 2 3 3 3 8" xfId="28654"/>
    <cellStyle name="Eingabe 3 2 3 3 3 8 2" xfId="58841"/>
    <cellStyle name="Eingabe 3 2 3 3 3 9" xfId="26911"/>
    <cellStyle name="Eingabe 3 2 3 3 3 9 2" xfId="57098"/>
    <cellStyle name="Eingabe 3 2 3 3 4" xfId="5941"/>
    <cellStyle name="Eingabe 3 2 3 3 4 2" xfId="36137"/>
    <cellStyle name="Eingabe 3 2 3 3 5" xfId="10020"/>
    <cellStyle name="Eingabe 3 2 3 3 5 2" xfId="40214"/>
    <cellStyle name="Eingabe 3 2 3 3 6" xfId="11619"/>
    <cellStyle name="Eingabe 3 2 3 3 6 2" xfId="41813"/>
    <cellStyle name="Eingabe 3 2 3 3 7" xfId="16005"/>
    <cellStyle name="Eingabe 3 2 3 3 7 2" xfId="46199"/>
    <cellStyle name="Eingabe 3 2 3 3 8" xfId="18886"/>
    <cellStyle name="Eingabe 3 2 3 3 8 2" xfId="49080"/>
    <cellStyle name="Eingabe 3 2 3 3 9" xfId="23121"/>
    <cellStyle name="Eingabe 3 2 3 3 9 2" xfId="53308"/>
    <cellStyle name="Eingabe 3 2 3 4" xfId="3242"/>
    <cellStyle name="Eingabe 3 2 3 4 10" xfId="26858"/>
    <cellStyle name="Eingabe 3 2 3 4 10 2" xfId="57045"/>
    <cellStyle name="Eingabe 3 2 3 4 11" xfId="33447"/>
    <cellStyle name="Eingabe 3 2 3 4 2" xfId="6616"/>
    <cellStyle name="Eingabe 3 2 3 4 2 2" xfId="36810"/>
    <cellStyle name="Eingabe 3 2 3 4 3" xfId="8161"/>
    <cellStyle name="Eingabe 3 2 3 4 3 2" xfId="38355"/>
    <cellStyle name="Eingabe 3 2 3 4 4" xfId="11142"/>
    <cellStyle name="Eingabe 3 2 3 4 4 2" xfId="41336"/>
    <cellStyle name="Eingabe 3 2 3 4 5" xfId="14702"/>
    <cellStyle name="Eingabe 3 2 3 4 5 2" xfId="44896"/>
    <cellStyle name="Eingabe 3 2 3 4 6" xfId="16491"/>
    <cellStyle name="Eingabe 3 2 3 4 6 2" xfId="46685"/>
    <cellStyle name="Eingabe 3 2 3 4 7" xfId="19358"/>
    <cellStyle name="Eingabe 3 2 3 4 7 2" xfId="49552"/>
    <cellStyle name="Eingabe 3 2 3 4 8" xfId="23761"/>
    <cellStyle name="Eingabe 3 2 3 4 8 2" xfId="53948"/>
    <cellStyle name="Eingabe 3 2 3 4 9" xfId="26535"/>
    <cellStyle name="Eingabe 3 2 3 4 9 2" xfId="56722"/>
    <cellStyle name="Eingabe 3 2 3 5" xfId="4250"/>
    <cellStyle name="Eingabe 3 2 3 5 10" xfId="29035"/>
    <cellStyle name="Eingabe 3 2 3 5 10 2" xfId="59222"/>
    <cellStyle name="Eingabe 3 2 3 5 11" xfId="34449"/>
    <cellStyle name="Eingabe 3 2 3 5 2" xfId="7463"/>
    <cellStyle name="Eingabe 3 2 3 5 2 2" xfId="37657"/>
    <cellStyle name="Eingabe 3 2 3 5 3" xfId="9008"/>
    <cellStyle name="Eingabe 3 2 3 5 3 2" xfId="39202"/>
    <cellStyle name="Eingabe 3 2 3 5 4" xfId="11718"/>
    <cellStyle name="Eingabe 3 2 3 5 4 2" xfId="41912"/>
    <cellStyle name="Eingabe 3 2 3 5 5" xfId="12705"/>
    <cellStyle name="Eingabe 3 2 3 5 5 2" xfId="42899"/>
    <cellStyle name="Eingabe 3 2 3 5 6" xfId="17331"/>
    <cellStyle name="Eingabe 3 2 3 5 6 2" xfId="47525"/>
    <cellStyle name="Eingabe 3 2 3 5 7" xfId="20195"/>
    <cellStyle name="Eingabe 3 2 3 5 7 2" xfId="50389"/>
    <cellStyle name="Eingabe 3 2 3 5 8" xfId="24607"/>
    <cellStyle name="Eingabe 3 2 3 5 8 2" xfId="54794"/>
    <cellStyle name="Eingabe 3 2 3 5 9" xfId="27661"/>
    <cellStyle name="Eingabe 3 2 3 5 9 2" xfId="57848"/>
    <cellStyle name="Eingabe 3 2 3 6" xfId="8092"/>
    <cellStyle name="Eingabe 3 2 3 6 2" xfId="38286"/>
    <cellStyle name="Eingabe 3 2 3 7" xfId="11755"/>
    <cellStyle name="Eingabe 3 2 3 7 2" xfId="41949"/>
    <cellStyle name="Eingabe 3 2 3 8" xfId="12770"/>
    <cellStyle name="Eingabe 3 2 3 8 2" xfId="42964"/>
    <cellStyle name="Eingabe 3 2 3 9" xfId="15391"/>
    <cellStyle name="Eingabe 3 2 3 9 2" xfId="45585"/>
    <cellStyle name="Eingabe 3 2 4" xfId="1587"/>
    <cellStyle name="Eingabe 3 2 4 10" xfId="28126"/>
    <cellStyle name="Eingabe 3 2 4 10 2" xfId="58313"/>
    <cellStyle name="Eingabe 3 2 4 11" xfId="30659"/>
    <cellStyle name="Eingabe 3 2 4 11 2" xfId="60846"/>
    <cellStyle name="Eingabe 3 2 4 12" xfId="31537"/>
    <cellStyle name="Eingabe 3 2 4 2" xfId="3544"/>
    <cellStyle name="Eingabe 3 2 4 2 10" xfId="29482"/>
    <cellStyle name="Eingabe 3 2 4 2 10 2" xfId="59669"/>
    <cellStyle name="Eingabe 3 2 4 2 11" xfId="33749"/>
    <cellStyle name="Eingabe 3 2 4 2 2" xfId="6908"/>
    <cellStyle name="Eingabe 3 2 4 2 2 2" xfId="37102"/>
    <cellStyle name="Eingabe 3 2 4 2 3" xfId="8453"/>
    <cellStyle name="Eingabe 3 2 4 2 3 2" xfId="38647"/>
    <cellStyle name="Eingabe 3 2 4 2 4" xfId="2717"/>
    <cellStyle name="Eingabe 3 2 4 2 4 2" xfId="32922"/>
    <cellStyle name="Eingabe 3 2 4 2 5" xfId="14784"/>
    <cellStyle name="Eingabe 3 2 4 2 5 2" xfId="44978"/>
    <cellStyle name="Eingabe 3 2 4 2 6" xfId="16779"/>
    <cellStyle name="Eingabe 3 2 4 2 6 2" xfId="46973"/>
    <cellStyle name="Eingabe 3 2 4 2 7" xfId="19646"/>
    <cellStyle name="Eingabe 3 2 4 2 7 2" xfId="49840"/>
    <cellStyle name="Eingabe 3 2 4 2 8" xfId="24053"/>
    <cellStyle name="Eingabe 3 2 4 2 8 2" xfId="54240"/>
    <cellStyle name="Eingabe 3 2 4 2 9" xfId="27648"/>
    <cellStyle name="Eingabe 3 2 4 2 9 2" xfId="57835"/>
    <cellStyle name="Eingabe 3 2 4 3" xfId="4552"/>
    <cellStyle name="Eingabe 3 2 4 3 10" xfId="34751"/>
    <cellStyle name="Eingabe 3 2 4 3 2" xfId="9296"/>
    <cellStyle name="Eingabe 3 2 4 3 2 2" xfId="39490"/>
    <cellStyle name="Eingabe 3 2 4 3 3" xfId="5504"/>
    <cellStyle name="Eingabe 3 2 4 3 3 2" xfId="35700"/>
    <cellStyle name="Eingabe 3 2 4 3 4" xfId="12618"/>
    <cellStyle name="Eingabe 3 2 4 3 4 2" xfId="42812"/>
    <cellStyle name="Eingabe 3 2 4 3 5" xfId="17619"/>
    <cellStyle name="Eingabe 3 2 4 3 5 2" xfId="47813"/>
    <cellStyle name="Eingabe 3 2 4 3 6" xfId="20483"/>
    <cellStyle name="Eingabe 3 2 4 3 6 2" xfId="50677"/>
    <cellStyle name="Eingabe 3 2 4 3 7" xfId="24895"/>
    <cellStyle name="Eingabe 3 2 4 3 7 2" xfId="55082"/>
    <cellStyle name="Eingabe 3 2 4 3 8" xfId="21439"/>
    <cellStyle name="Eingabe 3 2 4 3 8 2" xfId="51626"/>
    <cellStyle name="Eingabe 3 2 4 3 9" xfId="27411"/>
    <cellStyle name="Eingabe 3 2 4 3 9 2" xfId="57598"/>
    <cellStyle name="Eingabe 3 2 4 4" xfId="2040"/>
    <cellStyle name="Eingabe 3 2 4 4 2" xfId="32260"/>
    <cellStyle name="Eingabe 3 2 4 5" xfId="12564"/>
    <cellStyle name="Eingabe 3 2 4 5 2" xfId="42758"/>
    <cellStyle name="Eingabe 3 2 4 6" xfId="13296"/>
    <cellStyle name="Eingabe 3 2 4 6 2" xfId="43490"/>
    <cellStyle name="Eingabe 3 2 4 7" xfId="15683"/>
    <cellStyle name="Eingabe 3 2 4 7 2" xfId="45877"/>
    <cellStyle name="Eingabe 3 2 4 8" xfId="18564"/>
    <cellStyle name="Eingabe 3 2 4 8 2" xfId="48758"/>
    <cellStyle name="Eingabe 3 2 4 9" xfId="22799"/>
    <cellStyle name="Eingabe 3 2 4 9 2" xfId="52986"/>
    <cellStyle name="Eingabe 3 2 5" xfId="2663"/>
    <cellStyle name="Eingabe 3 2 5 10" xfId="29429"/>
    <cellStyle name="Eingabe 3 2 5 10 2" xfId="59616"/>
    <cellStyle name="Eingabe 3 2 5 11" xfId="32868"/>
    <cellStyle name="Eingabe 3 2 5 2" xfId="6248"/>
    <cellStyle name="Eingabe 3 2 5 2 2" xfId="36442"/>
    <cellStyle name="Eingabe 3 2 5 3" xfId="5283"/>
    <cellStyle name="Eingabe 3 2 5 3 2" xfId="35482"/>
    <cellStyle name="Eingabe 3 2 5 4" xfId="10173"/>
    <cellStyle name="Eingabe 3 2 5 4 2" xfId="40367"/>
    <cellStyle name="Eingabe 3 2 5 5" xfId="14399"/>
    <cellStyle name="Eingabe 3 2 5 5 2" xfId="44593"/>
    <cellStyle name="Eingabe 3 2 5 6" xfId="16238"/>
    <cellStyle name="Eingabe 3 2 5 6 2" xfId="46432"/>
    <cellStyle name="Eingabe 3 2 5 7" xfId="19107"/>
    <cellStyle name="Eingabe 3 2 5 7 2" xfId="49301"/>
    <cellStyle name="Eingabe 3 2 5 8" xfId="23390"/>
    <cellStyle name="Eingabe 3 2 5 8 2" xfId="53577"/>
    <cellStyle name="Eingabe 3 2 5 9" xfId="26923"/>
    <cellStyle name="Eingabe 3 2 5 9 2" xfId="57110"/>
    <cellStyle name="Eingabe 3 2 6" xfId="3130"/>
    <cellStyle name="Eingabe 3 2 6 10" xfId="29144"/>
    <cellStyle name="Eingabe 3 2 6 10 2" xfId="59331"/>
    <cellStyle name="Eingabe 3 2 6 11" xfId="33335"/>
    <cellStyle name="Eingabe 3 2 6 2" xfId="6532"/>
    <cellStyle name="Eingabe 3 2 6 2 2" xfId="36726"/>
    <cellStyle name="Eingabe 3 2 6 3" xfId="2917"/>
    <cellStyle name="Eingabe 3 2 6 3 2" xfId="33122"/>
    <cellStyle name="Eingabe 3 2 6 4" xfId="10628"/>
    <cellStyle name="Eingabe 3 2 6 4 2" xfId="40822"/>
    <cellStyle name="Eingabe 3 2 6 5" xfId="13331"/>
    <cellStyle name="Eingabe 3 2 6 5 2" xfId="43525"/>
    <cellStyle name="Eingabe 3 2 6 6" xfId="16407"/>
    <cellStyle name="Eingabe 3 2 6 6 2" xfId="46601"/>
    <cellStyle name="Eingabe 3 2 6 7" xfId="19274"/>
    <cellStyle name="Eingabe 3 2 6 7 2" xfId="49468"/>
    <cellStyle name="Eingabe 3 2 6 8" xfId="23677"/>
    <cellStyle name="Eingabe 3 2 6 8 2" xfId="53864"/>
    <cellStyle name="Eingabe 3 2 6 9" xfId="26764"/>
    <cellStyle name="Eingabe 3 2 6 9 2" xfId="56951"/>
    <cellStyle name="Eingabe 3 2 7" xfId="6382"/>
    <cellStyle name="Eingabe 3 2 7 2" xfId="36576"/>
    <cellStyle name="Eingabe 3 2 8" xfId="12085"/>
    <cellStyle name="Eingabe 3 2 8 2" xfId="42279"/>
    <cellStyle name="Eingabe 3 2 9" xfId="13695"/>
    <cellStyle name="Eingabe 3 2 9 2" xfId="43889"/>
    <cellStyle name="Eingabe 3 3" xfId="660"/>
    <cellStyle name="Eingabe 3 3 10" xfId="15065"/>
    <cellStyle name="Eingabe 3 3 10 2" xfId="45259"/>
    <cellStyle name="Eingabe 3 3 11" xfId="12880"/>
    <cellStyle name="Eingabe 3 3 11 2" xfId="43074"/>
    <cellStyle name="Eingabe 3 3 12" xfId="21897"/>
    <cellStyle name="Eingabe 3 3 12 2" xfId="52084"/>
    <cellStyle name="Eingabe 3 3 13" xfId="26637"/>
    <cellStyle name="Eingabe 3 3 13 2" xfId="56824"/>
    <cellStyle name="Eingabe 3 3 14" xfId="27641"/>
    <cellStyle name="Eingabe 3 3 14 2" xfId="57828"/>
    <cellStyle name="Eingabe 3 3 15" xfId="31038"/>
    <cellStyle name="Eingabe 3 3 2" xfId="661"/>
    <cellStyle name="Eingabe 3 3 2 10" xfId="14145"/>
    <cellStyle name="Eingabe 3 3 2 10 2" xfId="44339"/>
    <cellStyle name="Eingabe 3 3 2 11" xfId="21898"/>
    <cellStyle name="Eingabe 3 3 2 11 2" xfId="52085"/>
    <cellStyle name="Eingabe 3 3 2 12" xfId="26932"/>
    <cellStyle name="Eingabe 3 3 2 12 2" xfId="57119"/>
    <cellStyle name="Eingabe 3 3 2 13" xfId="28897"/>
    <cellStyle name="Eingabe 3 3 2 13 2" xfId="59084"/>
    <cellStyle name="Eingabe 3 3 2 14" xfId="31039"/>
    <cellStyle name="Eingabe 3 3 2 2" xfId="1285"/>
    <cellStyle name="Eingabe 3 3 2 2 10" xfId="18279"/>
    <cellStyle name="Eingabe 3 3 2 2 10 2" xfId="48473"/>
    <cellStyle name="Eingabe 3 3 2 2 11" xfId="22498"/>
    <cellStyle name="Eingabe 3 3 2 2 11 2" xfId="52685"/>
    <cellStyle name="Eingabe 3 3 2 2 12" xfId="25860"/>
    <cellStyle name="Eingabe 3 3 2 2 12 2" xfId="56047"/>
    <cellStyle name="Eingabe 3 3 2 2 13" xfId="28890"/>
    <cellStyle name="Eingabe 3 3 2 2 13 2" xfId="59077"/>
    <cellStyle name="Eingabe 3 3 2 2 14" xfId="31252"/>
    <cellStyle name="Eingabe 3 3 2 2 2" xfId="1753"/>
    <cellStyle name="Eingabe 3 3 2 2 2 10" xfId="25714"/>
    <cellStyle name="Eingabe 3 3 2 2 2 10 2" xfId="55901"/>
    <cellStyle name="Eingabe 3 3 2 2 2 11" xfId="28449"/>
    <cellStyle name="Eingabe 3 3 2 2 2 11 2" xfId="58636"/>
    <cellStyle name="Eingabe 3 3 2 2 2 12" xfId="31703"/>
    <cellStyle name="Eingabe 3 3 2 2 2 2" xfId="3710"/>
    <cellStyle name="Eingabe 3 3 2 2 2 2 10" xfId="29584"/>
    <cellStyle name="Eingabe 3 3 2 2 2 2 10 2" xfId="59771"/>
    <cellStyle name="Eingabe 3 3 2 2 2 2 11" xfId="33915"/>
    <cellStyle name="Eingabe 3 3 2 2 2 2 2" xfId="7074"/>
    <cellStyle name="Eingabe 3 3 2 2 2 2 2 2" xfId="37268"/>
    <cellStyle name="Eingabe 3 3 2 2 2 2 3" xfId="8619"/>
    <cellStyle name="Eingabe 3 3 2 2 2 2 3 2" xfId="38813"/>
    <cellStyle name="Eingabe 3 3 2 2 2 2 4" xfId="12015"/>
    <cellStyle name="Eingabe 3 3 2 2 2 2 4 2" xfId="42209"/>
    <cellStyle name="Eingabe 3 3 2 2 2 2 5" xfId="13859"/>
    <cellStyle name="Eingabe 3 3 2 2 2 2 5 2" xfId="44053"/>
    <cellStyle name="Eingabe 3 3 2 2 2 2 6" xfId="16945"/>
    <cellStyle name="Eingabe 3 3 2 2 2 2 6 2" xfId="47139"/>
    <cellStyle name="Eingabe 3 3 2 2 2 2 7" xfId="19812"/>
    <cellStyle name="Eingabe 3 3 2 2 2 2 7 2" xfId="50006"/>
    <cellStyle name="Eingabe 3 3 2 2 2 2 8" xfId="24219"/>
    <cellStyle name="Eingabe 3 3 2 2 2 2 8 2" xfId="54406"/>
    <cellStyle name="Eingabe 3 3 2 2 2 2 9" xfId="27955"/>
    <cellStyle name="Eingabe 3 3 2 2 2 2 9 2" xfId="58142"/>
    <cellStyle name="Eingabe 3 3 2 2 2 3" xfId="4718"/>
    <cellStyle name="Eingabe 3 3 2 2 2 3 10" xfId="34917"/>
    <cellStyle name="Eingabe 3 3 2 2 2 3 2" xfId="9462"/>
    <cellStyle name="Eingabe 3 3 2 2 2 3 2 2" xfId="39656"/>
    <cellStyle name="Eingabe 3 3 2 2 2 3 3" xfId="10334"/>
    <cellStyle name="Eingabe 3 3 2 2 2 3 3 2" xfId="40528"/>
    <cellStyle name="Eingabe 3 3 2 2 2 3 4" xfId="14789"/>
    <cellStyle name="Eingabe 3 3 2 2 2 3 4 2" xfId="44983"/>
    <cellStyle name="Eingabe 3 3 2 2 2 3 5" xfId="17785"/>
    <cellStyle name="Eingabe 3 3 2 2 2 3 5 2" xfId="47979"/>
    <cellStyle name="Eingabe 3 3 2 2 2 3 6" xfId="20649"/>
    <cellStyle name="Eingabe 3 3 2 2 2 3 6 2" xfId="50843"/>
    <cellStyle name="Eingabe 3 3 2 2 2 3 7" xfId="25061"/>
    <cellStyle name="Eingabe 3 3 2 2 2 3 7 2" xfId="55248"/>
    <cellStyle name="Eingabe 3 3 2 2 2 3 8" xfId="28498"/>
    <cellStyle name="Eingabe 3 3 2 2 2 3 8 2" xfId="58685"/>
    <cellStyle name="Eingabe 3 3 2 2 2 3 9" xfId="26151"/>
    <cellStyle name="Eingabe 3 3 2 2 2 3 9 2" xfId="56338"/>
    <cellStyle name="Eingabe 3 3 2 2 2 4" xfId="5782"/>
    <cellStyle name="Eingabe 3 3 2 2 2 4 2" xfId="35978"/>
    <cellStyle name="Eingabe 3 3 2 2 2 5" xfId="10612"/>
    <cellStyle name="Eingabe 3 3 2 2 2 5 2" xfId="40806"/>
    <cellStyle name="Eingabe 3 3 2 2 2 6" xfId="14336"/>
    <cellStyle name="Eingabe 3 3 2 2 2 6 2" xfId="44530"/>
    <cellStyle name="Eingabe 3 3 2 2 2 7" xfId="15849"/>
    <cellStyle name="Eingabe 3 3 2 2 2 7 2" xfId="46043"/>
    <cellStyle name="Eingabe 3 3 2 2 2 8" xfId="18730"/>
    <cellStyle name="Eingabe 3 3 2 2 2 8 2" xfId="48924"/>
    <cellStyle name="Eingabe 3 3 2 2 2 9" xfId="22965"/>
    <cellStyle name="Eingabe 3 3 2 2 2 9 2" xfId="53152"/>
    <cellStyle name="Eingabe 3 3 2 2 3" xfId="1912"/>
    <cellStyle name="Eingabe 3 3 2 2 3 10" xfId="27241"/>
    <cellStyle name="Eingabe 3 3 2 2 3 10 2" xfId="57428"/>
    <cellStyle name="Eingabe 3 3 2 2 3 11" xfId="28044"/>
    <cellStyle name="Eingabe 3 3 2 2 3 11 2" xfId="58231"/>
    <cellStyle name="Eingabe 3 3 2 2 3 12" xfId="31862"/>
    <cellStyle name="Eingabe 3 3 2 2 3 2" xfId="3869"/>
    <cellStyle name="Eingabe 3 3 2 2 3 2 10" xfId="30292"/>
    <cellStyle name="Eingabe 3 3 2 2 3 2 10 2" xfId="60479"/>
    <cellStyle name="Eingabe 3 3 2 2 3 2 11" xfId="34074"/>
    <cellStyle name="Eingabe 3 3 2 2 3 2 2" xfId="7233"/>
    <cellStyle name="Eingabe 3 3 2 2 3 2 2 2" xfId="37427"/>
    <cellStyle name="Eingabe 3 3 2 2 3 2 3" xfId="8778"/>
    <cellStyle name="Eingabe 3 3 2 2 3 2 3 2" xfId="38972"/>
    <cellStyle name="Eingabe 3 3 2 2 3 2 4" xfId="12151"/>
    <cellStyle name="Eingabe 3 3 2 2 3 2 4 2" xfId="42345"/>
    <cellStyle name="Eingabe 3 3 2 2 3 2 5" xfId="13836"/>
    <cellStyle name="Eingabe 3 3 2 2 3 2 5 2" xfId="44030"/>
    <cellStyle name="Eingabe 3 3 2 2 3 2 6" xfId="17104"/>
    <cellStyle name="Eingabe 3 3 2 2 3 2 6 2" xfId="47298"/>
    <cellStyle name="Eingabe 3 3 2 2 3 2 7" xfId="19971"/>
    <cellStyle name="Eingabe 3 3 2 2 3 2 7 2" xfId="50165"/>
    <cellStyle name="Eingabe 3 3 2 2 3 2 8" xfId="24378"/>
    <cellStyle name="Eingabe 3 3 2 2 3 2 8 2" xfId="54565"/>
    <cellStyle name="Eingabe 3 3 2 2 3 2 9" xfId="21611"/>
    <cellStyle name="Eingabe 3 3 2 2 3 2 9 2" xfId="51798"/>
    <cellStyle name="Eingabe 3 3 2 2 3 3" xfId="4877"/>
    <cellStyle name="Eingabe 3 3 2 2 3 3 10" xfId="35076"/>
    <cellStyle name="Eingabe 3 3 2 2 3 3 2" xfId="9621"/>
    <cellStyle name="Eingabe 3 3 2 2 3 3 2 2" xfId="39815"/>
    <cellStyle name="Eingabe 3 3 2 2 3 3 3" xfId="11803"/>
    <cellStyle name="Eingabe 3 3 2 2 3 3 3 2" xfId="41997"/>
    <cellStyle name="Eingabe 3 3 2 2 3 3 4" xfId="13159"/>
    <cellStyle name="Eingabe 3 3 2 2 3 3 4 2" xfId="43353"/>
    <cellStyle name="Eingabe 3 3 2 2 3 3 5" xfId="17944"/>
    <cellStyle name="Eingabe 3 3 2 2 3 3 5 2" xfId="48138"/>
    <cellStyle name="Eingabe 3 3 2 2 3 3 6" xfId="20808"/>
    <cellStyle name="Eingabe 3 3 2 2 3 3 6 2" xfId="51002"/>
    <cellStyle name="Eingabe 3 3 2 2 3 3 7" xfId="25220"/>
    <cellStyle name="Eingabe 3 3 2 2 3 3 7 2" xfId="55407"/>
    <cellStyle name="Eingabe 3 3 2 2 3 3 8" xfId="28657"/>
    <cellStyle name="Eingabe 3 3 2 2 3 3 8 2" xfId="58844"/>
    <cellStyle name="Eingabe 3 3 2 2 3 3 9" xfId="29652"/>
    <cellStyle name="Eingabe 3 3 2 2 3 3 9 2" xfId="59839"/>
    <cellStyle name="Eingabe 3 3 2 2 3 4" xfId="5322"/>
    <cellStyle name="Eingabe 3 3 2 2 3 4 2" xfId="35521"/>
    <cellStyle name="Eingabe 3 3 2 2 3 5" xfId="6384"/>
    <cellStyle name="Eingabe 3 3 2 2 3 5 2" xfId="36578"/>
    <cellStyle name="Eingabe 3 3 2 2 3 6" xfId="12935"/>
    <cellStyle name="Eingabe 3 3 2 2 3 6 2" xfId="43129"/>
    <cellStyle name="Eingabe 3 3 2 2 3 7" xfId="16008"/>
    <cellStyle name="Eingabe 3 3 2 2 3 7 2" xfId="46202"/>
    <cellStyle name="Eingabe 3 3 2 2 3 8" xfId="18889"/>
    <cellStyle name="Eingabe 3 3 2 2 3 8 2" xfId="49083"/>
    <cellStyle name="Eingabe 3 3 2 2 3 9" xfId="23124"/>
    <cellStyle name="Eingabe 3 3 2 2 3 9 2" xfId="53311"/>
    <cellStyle name="Eingabe 3 3 2 2 4" xfId="3245"/>
    <cellStyle name="Eingabe 3 3 2 2 4 10" xfId="22263"/>
    <cellStyle name="Eingabe 3 3 2 2 4 10 2" xfId="52450"/>
    <cellStyle name="Eingabe 3 3 2 2 4 11" xfId="33450"/>
    <cellStyle name="Eingabe 3 3 2 2 4 2" xfId="6619"/>
    <cellStyle name="Eingabe 3 3 2 2 4 2 2" xfId="36813"/>
    <cellStyle name="Eingabe 3 3 2 2 4 3" xfId="8164"/>
    <cellStyle name="Eingabe 3 3 2 2 4 3 2" xfId="38358"/>
    <cellStyle name="Eingabe 3 3 2 2 4 4" xfId="5223"/>
    <cellStyle name="Eingabe 3 3 2 2 4 4 2" xfId="35422"/>
    <cellStyle name="Eingabe 3 3 2 2 4 5" xfId="14026"/>
    <cellStyle name="Eingabe 3 3 2 2 4 5 2" xfId="44220"/>
    <cellStyle name="Eingabe 3 3 2 2 4 6" xfId="16494"/>
    <cellStyle name="Eingabe 3 3 2 2 4 6 2" xfId="46688"/>
    <cellStyle name="Eingabe 3 3 2 2 4 7" xfId="19361"/>
    <cellStyle name="Eingabe 3 3 2 2 4 7 2" xfId="49555"/>
    <cellStyle name="Eingabe 3 3 2 2 4 8" xfId="23764"/>
    <cellStyle name="Eingabe 3 3 2 2 4 8 2" xfId="53951"/>
    <cellStyle name="Eingabe 3 3 2 2 4 9" xfId="25391"/>
    <cellStyle name="Eingabe 3 3 2 2 4 9 2" xfId="55578"/>
    <cellStyle name="Eingabe 3 3 2 2 5" xfId="4253"/>
    <cellStyle name="Eingabe 3 3 2 2 5 10" xfId="30113"/>
    <cellStyle name="Eingabe 3 3 2 2 5 10 2" xfId="60300"/>
    <cellStyle name="Eingabe 3 3 2 2 5 11" xfId="34452"/>
    <cellStyle name="Eingabe 3 3 2 2 5 2" xfId="7466"/>
    <cellStyle name="Eingabe 3 3 2 2 5 2 2" xfId="37660"/>
    <cellStyle name="Eingabe 3 3 2 2 5 3" xfId="9011"/>
    <cellStyle name="Eingabe 3 3 2 2 5 3 2" xfId="39205"/>
    <cellStyle name="Eingabe 3 3 2 2 5 4" xfId="12623"/>
    <cellStyle name="Eingabe 3 3 2 2 5 4 2" xfId="42817"/>
    <cellStyle name="Eingabe 3 3 2 2 5 5" xfId="14314"/>
    <cellStyle name="Eingabe 3 3 2 2 5 5 2" xfId="44508"/>
    <cellStyle name="Eingabe 3 3 2 2 5 6" xfId="17334"/>
    <cellStyle name="Eingabe 3 3 2 2 5 6 2" xfId="47528"/>
    <cellStyle name="Eingabe 3 3 2 2 5 7" xfId="20198"/>
    <cellStyle name="Eingabe 3 3 2 2 5 7 2" xfId="50392"/>
    <cellStyle name="Eingabe 3 3 2 2 5 8" xfId="24610"/>
    <cellStyle name="Eingabe 3 3 2 2 5 8 2" xfId="54797"/>
    <cellStyle name="Eingabe 3 3 2 2 5 9" xfId="26175"/>
    <cellStyle name="Eingabe 3 3 2 2 5 9 2" xfId="56362"/>
    <cellStyle name="Eingabe 3 3 2 2 6" xfId="5845"/>
    <cellStyle name="Eingabe 3 3 2 2 6 2" xfId="36041"/>
    <cellStyle name="Eingabe 3 3 2 2 7" xfId="5076"/>
    <cellStyle name="Eingabe 3 3 2 2 7 2" xfId="35275"/>
    <cellStyle name="Eingabe 3 3 2 2 8" xfId="10909"/>
    <cellStyle name="Eingabe 3 3 2 2 8 2" xfId="41103"/>
    <cellStyle name="Eingabe 3 3 2 2 9" xfId="15394"/>
    <cellStyle name="Eingabe 3 3 2 2 9 2" xfId="45588"/>
    <cellStyle name="Eingabe 3 3 2 3" xfId="1584"/>
    <cellStyle name="Eingabe 3 3 2 3 10" xfId="27626"/>
    <cellStyle name="Eingabe 3 3 2 3 10 2" xfId="57813"/>
    <cellStyle name="Eingabe 3 3 2 3 11" xfId="28827"/>
    <cellStyle name="Eingabe 3 3 2 3 11 2" xfId="59014"/>
    <cellStyle name="Eingabe 3 3 2 3 12" xfId="31534"/>
    <cellStyle name="Eingabe 3 3 2 3 2" xfId="3541"/>
    <cellStyle name="Eingabe 3 3 2 3 2 10" xfId="26666"/>
    <cellStyle name="Eingabe 3 3 2 3 2 10 2" xfId="56853"/>
    <cellStyle name="Eingabe 3 3 2 3 2 11" xfId="33746"/>
    <cellStyle name="Eingabe 3 3 2 3 2 2" xfId="6905"/>
    <cellStyle name="Eingabe 3 3 2 3 2 2 2" xfId="37099"/>
    <cellStyle name="Eingabe 3 3 2 3 2 3" xfId="8450"/>
    <cellStyle name="Eingabe 3 3 2 3 2 3 2" xfId="38644"/>
    <cellStyle name="Eingabe 3 3 2 3 2 4" xfId="10028"/>
    <cellStyle name="Eingabe 3 3 2 3 2 4 2" xfId="40222"/>
    <cellStyle name="Eingabe 3 3 2 3 2 5" xfId="11409"/>
    <cellStyle name="Eingabe 3 3 2 3 2 5 2" xfId="41603"/>
    <cellStyle name="Eingabe 3 3 2 3 2 6" xfId="16776"/>
    <cellStyle name="Eingabe 3 3 2 3 2 6 2" xfId="46970"/>
    <cellStyle name="Eingabe 3 3 2 3 2 7" xfId="19643"/>
    <cellStyle name="Eingabe 3 3 2 3 2 7 2" xfId="49837"/>
    <cellStyle name="Eingabe 3 3 2 3 2 8" xfId="24050"/>
    <cellStyle name="Eingabe 3 3 2 3 2 8 2" xfId="54237"/>
    <cellStyle name="Eingabe 3 3 2 3 2 9" xfId="26404"/>
    <cellStyle name="Eingabe 3 3 2 3 2 9 2" xfId="56591"/>
    <cellStyle name="Eingabe 3 3 2 3 3" xfId="4549"/>
    <cellStyle name="Eingabe 3 3 2 3 3 10" xfId="34748"/>
    <cellStyle name="Eingabe 3 3 2 3 3 2" xfId="9293"/>
    <cellStyle name="Eingabe 3 3 2 3 3 2 2" xfId="39487"/>
    <cellStyle name="Eingabe 3 3 2 3 3 3" xfId="11446"/>
    <cellStyle name="Eingabe 3 3 2 3 3 3 2" xfId="41640"/>
    <cellStyle name="Eingabe 3 3 2 3 3 4" xfId="11040"/>
    <cellStyle name="Eingabe 3 3 2 3 3 4 2" xfId="41234"/>
    <cellStyle name="Eingabe 3 3 2 3 3 5" xfId="17616"/>
    <cellStyle name="Eingabe 3 3 2 3 3 5 2" xfId="47810"/>
    <cellStyle name="Eingabe 3 3 2 3 3 6" xfId="20480"/>
    <cellStyle name="Eingabe 3 3 2 3 3 6 2" xfId="50674"/>
    <cellStyle name="Eingabe 3 3 2 3 3 7" xfId="24892"/>
    <cellStyle name="Eingabe 3 3 2 3 3 7 2" xfId="55079"/>
    <cellStyle name="Eingabe 3 3 2 3 3 8" xfId="27477"/>
    <cellStyle name="Eingabe 3 3 2 3 3 8 2" xfId="57664"/>
    <cellStyle name="Eingabe 3 3 2 3 3 9" xfId="28089"/>
    <cellStyle name="Eingabe 3 3 2 3 3 9 2" xfId="58276"/>
    <cellStyle name="Eingabe 3 3 2 3 4" xfId="2114"/>
    <cellStyle name="Eingabe 3 3 2 3 4 2" xfId="32327"/>
    <cellStyle name="Eingabe 3 3 2 3 5" xfId="11939"/>
    <cellStyle name="Eingabe 3 3 2 3 5 2" xfId="42133"/>
    <cellStyle name="Eingabe 3 3 2 3 6" xfId="14006"/>
    <cellStyle name="Eingabe 3 3 2 3 6 2" xfId="44200"/>
    <cellStyle name="Eingabe 3 3 2 3 7" xfId="15680"/>
    <cellStyle name="Eingabe 3 3 2 3 7 2" xfId="45874"/>
    <cellStyle name="Eingabe 3 3 2 3 8" xfId="18561"/>
    <cellStyle name="Eingabe 3 3 2 3 8 2" xfId="48755"/>
    <cellStyle name="Eingabe 3 3 2 3 9" xfId="22796"/>
    <cellStyle name="Eingabe 3 3 2 3 9 2" xfId="52983"/>
    <cellStyle name="Eingabe 3 3 2 4" xfId="2666"/>
    <cellStyle name="Eingabe 3 3 2 4 10" xfId="25964"/>
    <cellStyle name="Eingabe 3 3 2 4 10 2" xfId="56151"/>
    <cellStyle name="Eingabe 3 3 2 4 11" xfId="32871"/>
    <cellStyle name="Eingabe 3 3 2 4 2" xfId="6251"/>
    <cellStyle name="Eingabe 3 3 2 4 2 2" xfId="36445"/>
    <cellStyle name="Eingabe 3 3 2 4 3" xfId="2512"/>
    <cellStyle name="Eingabe 3 3 2 4 3 2" xfId="32717"/>
    <cellStyle name="Eingabe 3 3 2 4 4" xfId="11064"/>
    <cellStyle name="Eingabe 3 3 2 4 4 2" xfId="41258"/>
    <cellStyle name="Eingabe 3 3 2 4 5" xfId="13196"/>
    <cellStyle name="Eingabe 3 3 2 4 5 2" xfId="43390"/>
    <cellStyle name="Eingabe 3 3 2 4 6" xfId="16241"/>
    <cellStyle name="Eingabe 3 3 2 4 6 2" xfId="46435"/>
    <cellStyle name="Eingabe 3 3 2 4 7" xfId="19110"/>
    <cellStyle name="Eingabe 3 3 2 4 7 2" xfId="49304"/>
    <cellStyle name="Eingabe 3 3 2 4 8" xfId="23393"/>
    <cellStyle name="Eingabe 3 3 2 4 8 2" xfId="53580"/>
    <cellStyle name="Eingabe 3 3 2 4 9" xfId="26809"/>
    <cellStyle name="Eingabe 3 3 2 4 9 2" xfId="56996"/>
    <cellStyle name="Eingabe 3 3 2 5" xfId="2443"/>
    <cellStyle name="Eingabe 3 3 2 5 10" xfId="30512"/>
    <cellStyle name="Eingabe 3 3 2 5 10 2" xfId="60699"/>
    <cellStyle name="Eingabe 3 3 2 5 11" xfId="32648"/>
    <cellStyle name="Eingabe 3 3 2 5 2" xfId="6151"/>
    <cellStyle name="Eingabe 3 3 2 5 2 2" xfId="36345"/>
    <cellStyle name="Eingabe 3 3 2 5 3" xfId="5303"/>
    <cellStyle name="Eingabe 3 3 2 5 3 2" xfId="35502"/>
    <cellStyle name="Eingabe 3 3 2 5 4" xfId="10258"/>
    <cellStyle name="Eingabe 3 3 2 5 4 2" xfId="40452"/>
    <cellStyle name="Eingabe 3 3 2 5 5" xfId="12005"/>
    <cellStyle name="Eingabe 3 3 2 5 5 2" xfId="42199"/>
    <cellStyle name="Eingabe 3 3 2 5 6" xfId="16141"/>
    <cellStyle name="Eingabe 3 3 2 5 6 2" xfId="46335"/>
    <cellStyle name="Eingabe 3 3 2 5 7" xfId="19010"/>
    <cellStyle name="Eingabe 3 3 2 5 7 2" xfId="49204"/>
    <cellStyle name="Eingabe 3 3 2 5 8" xfId="23293"/>
    <cellStyle name="Eingabe 3 3 2 5 8 2" xfId="53480"/>
    <cellStyle name="Eingabe 3 3 2 5 9" xfId="27947"/>
    <cellStyle name="Eingabe 3 3 2 5 9 2" xfId="58134"/>
    <cellStyle name="Eingabe 3 3 2 6" xfId="2827"/>
    <cellStyle name="Eingabe 3 3 2 6 2" xfId="33032"/>
    <cellStyle name="Eingabe 3 3 2 7" xfId="11874"/>
    <cellStyle name="Eingabe 3 3 2 7 2" xfId="42068"/>
    <cellStyle name="Eingabe 3 3 2 8" xfId="14335"/>
    <cellStyle name="Eingabe 3 3 2 8 2" xfId="44529"/>
    <cellStyle name="Eingabe 3 3 2 9" xfId="14391"/>
    <cellStyle name="Eingabe 3 3 2 9 2" xfId="44585"/>
    <cellStyle name="Eingabe 3 3 3" xfId="1284"/>
    <cellStyle name="Eingabe 3 3 3 10" xfId="18278"/>
    <cellStyle name="Eingabe 3 3 3 10 2" xfId="48472"/>
    <cellStyle name="Eingabe 3 3 3 11" xfId="22497"/>
    <cellStyle name="Eingabe 3 3 3 11 2" xfId="52684"/>
    <cellStyle name="Eingabe 3 3 3 12" xfId="26545"/>
    <cellStyle name="Eingabe 3 3 3 12 2" xfId="56732"/>
    <cellStyle name="Eingabe 3 3 3 13" xfId="29122"/>
    <cellStyle name="Eingabe 3 3 3 13 2" xfId="59309"/>
    <cellStyle name="Eingabe 3 3 3 14" xfId="31251"/>
    <cellStyle name="Eingabe 3 3 3 2" xfId="1752"/>
    <cellStyle name="Eingabe 3 3 3 2 10" xfId="21366"/>
    <cellStyle name="Eingabe 3 3 3 2 10 2" xfId="51553"/>
    <cellStyle name="Eingabe 3 3 3 2 11" xfId="21576"/>
    <cellStyle name="Eingabe 3 3 3 2 11 2" xfId="51763"/>
    <cellStyle name="Eingabe 3 3 3 2 12" xfId="31702"/>
    <cellStyle name="Eingabe 3 3 3 2 2" xfId="3709"/>
    <cellStyle name="Eingabe 3 3 3 2 2 10" xfId="29771"/>
    <cellStyle name="Eingabe 3 3 3 2 2 10 2" xfId="59958"/>
    <cellStyle name="Eingabe 3 3 3 2 2 11" xfId="33914"/>
    <cellStyle name="Eingabe 3 3 3 2 2 2" xfId="7073"/>
    <cellStyle name="Eingabe 3 3 3 2 2 2 2" xfId="37267"/>
    <cellStyle name="Eingabe 3 3 3 2 2 3" xfId="8618"/>
    <cellStyle name="Eingabe 3 3 3 2 2 3 2" xfId="38812"/>
    <cellStyle name="Eingabe 3 3 3 2 2 4" xfId="11550"/>
    <cellStyle name="Eingabe 3 3 3 2 2 4 2" xfId="41744"/>
    <cellStyle name="Eingabe 3 3 3 2 2 5" xfId="14337"/>
    <cellStyle name="Eingabe 3 3 3 2 2 5 2" xfId="44531"/>
    <cellStyle name="Eingabe 3 3 3 2 2 6" xfId="16944"/>
    <cellStyle name="Eingabe 3 3 3 2 2 6 2" xfId="47138"/>
    <cellStyle name="Eingabe 3 3 3 2 2 7" xfId="19811"/>
    <cellStyle name="Eingabe 3 3 3 2 2 7 2" xfId="50005"/>
    <cellStyle name="Eingabe 3 3 3 2 2 8" xfId="24218"/>
    <cellStyle name="Eingabe 3 3 3 2 2 8 2" xfId="54405"/>
    <cellStyle name="Eingabe 3 3 3 2 2 9" xfId="27173"/>
    <cellStyle name="Eingabe 3 3 3 2 2 9 2" xfId="57360"/>
    <cellStyle name="Eingabe 3 3 3 2 3" xfId="4717"/>
    <cellStyle name="Eingabe 3 3 3 2 3 10" xfId="34916"/>
    <cellStyle name="Eingabe 3 3 3 2 3 2" xfId="9461"/>
    <cellStyle name="Eingabe 3 3 3 2 3 2 2" xfId="39655"/>
    <cellStyle name="Eingabe 3 3 3 2 3 3" xfId="2202"/>
    <cellStyle name="Eingabe 3 3 3 2 3 3 2" xfId="32412"/>
    <cellStyle name="Eingabe 3 3 3 2 3 4" xfId="13283"/>
    <cellStyle name="Eingabe 3 3 3 2 3 4 2" xfId="43477"/>
    <cellStyle name="Eingabe 3 3 3 2 3 5" xfId="17784"/>
    <cellStyle name="Eingabe 3 3 3 2 3 5 2" xfId="47978"/>
    <cellStyle name="Eingabe 3 3 3 2 3 6" xfId="20648"/>
    <cellStyle name="Eingabe 3 3 3 2 3 6 2" xfId="50842"/>
    <cellStyle name="Eingabe 3 3 3 2 3 7" xfId="25060"/>
    <cellStyle name="Eingabe 3 3 3 2 3 7 2" xfId="55247"/>
    <cellStyle name="Eingabe 3 3 3 2 3 8" xfId="28497"/>
    <cellStyle name="Eingabe 3 3 3 2 3 8 2" xfId="58684"/>
    <cellStyle name="Eingabe 3 3 3 2 3 9" xfId="30539"/>
    <cellStyle name="Eingabe 3 3 3 2 3 9 2" xfId="60726"/>
    <cellStyle name="Eingabe 3 3 3 2 4" xfId="7871"/>
    <cellStyle name="Eingabe 3 3 3 2 4 2" xfId="38065"/>
    <cellStyle name="Eingabe 3 3 3 2 5" xfId="12380"/>
    <cellStyle name="Eingabe 3 3 3 2 5 2" xfId="42574"/>
    <cellStyle name="Eingabe 3 3 3 2 6" xfId="13080"/>
    <cellStyle name="Eingabe 3 3 3 2 6 2" xfId="43274"/>
    <cellStyle name="Eingabe 3 3 3 2 7" xfId="15848"/>
    <cellStyle name="Eingabe 3 3 3 2 7 2" xfId="46042"/>
    <cellStyle name="Eingabe 3 3 3 2 8" xfId="18729"/>
    <cellStyle name="Eingabe 3 3 3 2 8 2" xfId="48923"/>
    <cellStyle name="Eingabe 3 3 3 2 9" xfId="22964"/>
    <cellStyle name="Eingabe 3 3 3 2 9 2" xfId="53151"/>
    <cellStyle name="Eingabe 3 3 3 3" xfId="1911"/>
    <cellStyle name="Eingabe 3 3 3 3 10" xfId="28238"/>
    <cellStyle name="Eingabe 3 3 3 3 10 2" xfId="58425"/>
    <cellStyle name="Eingabe 3 3 3 3 11" xfId="29180"/>
    <cellStyle name="Eingabe 3 3 3 3 11 2" xfId="59367"/>
    <cellStyle name="Eingabe 3 3 3 3 12" xfId="31861"/>
    <cellStyle name="Eingabe 3 3 3 3 2" xfId="3868"/>
    <cellStyle name="Eingabe 3 3 3 3 2 10" xfId="30291"/>
    <cellStyle name="Eingabe 3 3 3 3 2 10 2" xfId="60478"/>
    <cellStyle name="Eingabe 3 3 3 3 2 11" xfId="34073"/>
    <cellStyle name="Eingabe 3 3 3 3 2 2" xfId="7232"/>
    <cellStyle name="Eingabe 3 3 3 3 2 2 2" xfId="37426"/>
    <cellStyle name="Eingabe 3 3 3 3 2 3" xfId="8777"/>
    <cellStyle name="Eingabe 3 3 3 3 2 3 2" xfId="38971"/>
    <cellStyle name="Eingabe 3 3 3 3 2 4" xfId="10335"/>
    <cellStyle name="Eingabe 3 3 3 3 2 4 2" xfId="40529"/>
    <cellStyle name="Eingabe 3 3 3 3 2 5" xfId="14439"/>
    <cellStyle name="Eingabe 3 3 3 3 2 5 2" xfId="44633"/>
    <cellStyle name="Eingabe 3 3 3 3 2 6" xfId="17103"/>
    <cellStyle name="Eingabe 3 3 3 3 2 6 2" xfId="47297"/>
    <cellStyle name="Eingabe 3 3 3 3 2 7" xfId="19970"/>
    <cellStyle name="Eingabe 3 3 3 3 2 7 2" xfId="50164"/>
    <cellStyle name="Eingabe 3 3 3 3 2 8" xfId="24377"/>
    <cellStyle name="Eingabe 3 3 3 3 2 8 2" xfId="54564"/>
    <cellStyle name="Eingabe 3 3 3 3 2 9" xfId="21660"/>
    <cellStyle name="Eingabe 3 3 3 3 2 9 2" xfId="51847"/>
    <cellStyle name="Eingabe 3 3 3 3 3" xfId="4876"/>
    <cellStyle name="Eingabe 3 3 3 3 3 10" xfId="35075"/>
    <cellStyle name="Eingabe 3 3 3 3 3 2" xfId="9620"/>
    <cellStyle name="Eingabe 3 3 3 3 3 2 2" xfId="39814"/>
    <cellStyle name="Eingabe 3 3 3 3 3 3" xfId="2120"/>
    <cellStyle name="Eingabe 3 3 3 3 3 3 2" xfId="32333"/>
    <cellStyle name="Eingabe 3 3 3 3 3 4" xfId="15211"/>
    <cellStyle name="Eingabe 3 3 3 3 3 4 2" xfId="45405"/>
    <cellStyle name="Eingabe 3 3 3 3 3 5" xfId="17943"/>
    <cellStyle name="Eingabe 3 3 3 3 3 5 2" xfId="48137"/>
    <cellStyle name="Eingabe 3 3 3 3 3 6" xfId="20807"/>
    <cellStyle name="Eingabe 3 3 3 3 3 6 2" xfId="51001"/>
    <cellStyle name="Eingabe 3 3 3 3 3 7" xfId="25219"/>
    <cellStyle name="Eingabe 3 3 3 3 3 7 2" xfId="55406"/>
    <cellStyle name="Eingabe 3 3 3 3 3 8" xfId="28656"/>
    <cellStyle name="Eingabe 3 3 3 3 3 8 2" xfId="58843"/>
    <cellStyle name="Eingabe 3 3 3 3 3 9" xfId="29680"/>
    <cellStyle name="Eingabe 3 3 3 3 3 9 2" xfId="59867"/>
    <cellStyle name="Eingabe 3 3 3 3 4" xfId="5786"/>
    <cellStyle name="Eingabe 3 3 3 3 4 2" xfId="35982"/>
    <cellStyle name="Eingabe 3 3 3 3 5" xfId="10947"/>
    <cellStyle name="Eingabe 3 3 3 3 5 2" xfId="41141"/>
    <cellStyle name="Eingabe 3 3 3 3 6" xfId="12800"/>
    <cellStyle name="Eingabe 3 3 3 3 6 2" xfId="42994"/>
    <cellStyle name="Eingabe 3 3 3 3 7" xfId="16007"/>
    <cellStyle name="Eingabe 3 3 3 3 7 2" xfId="46201"/>
    <cellStyle name="Eingabe 3 3 3 3 8" xfId="18888"/>
    <cellStyle name="Eingabe 3 3 3 3 8 2" xfId="49082"/>
    <cellStyle name="Eingabe 3 3 3 3 9" xfId="23123"/>
    <cellStyle name="Eingabe 3 3 3 3 9 2" xfId="53310"/>
    <cellStyle name="Eingabe 3 3 3 4" xfId="3244"/>
    <cellStyle name="Eingabe 3 3 3 4 10" xfId="26033"/>
    <cellStyle name="Eingabe 3 3 3 4 10 2" xfId="56220"/>
    <cellStyle name="Eingabe 3 3 3 4 11" xfId="33449"/>
    <cellStyle name="Eingabe 3 3 3 4 2" xfId="6618"/>
    <cellStyle name="Eingabe 3 3 3 4 2 2" xfId="36812"/>
    <cellStyle name="Eingabe 3 3 3 4 3" xfId="8163"/>
    <cellStyle name="Eingabe 3 3 3 4 3 2" xfId="38357"/>
    <cellStyle name="Eingabe 3 3 3 4 4" xfId="11751"/>
    <cellStyle name="Eingabe 3 3 3 4 4 2" xfId="41945"/>
    <cellStyle name="Eingabe 3 3 3 4 5" xfId="14436"/>
    <cellStyle name="Eingabe 3 3 3 4 5 2" xfId="44630"/>
    <cellStyle name="Eingabe 3 3 3 4 6" xfId="16493"/>
    <cellStyle name="Eingabe 3 3 3 4 6 2" xfId="46687"/>
    <cellStyle name="Eingabe 3 3 3 4 7" xfId="19360"/>
    <cellStyle name="Eingabe 3 3 3 4 7 2" xfId="49554"/>
    <cellStyle name="Eingabe 3 3 3 4 8" xfId="23763"/>
    <cellStyle name="Eingabe 3 3 3 4 8 2" xfId="53950"/>
    <cellStyle name="Eingabe 3 3 3 4 9" xfId="27507"/>
    <cellStyle name="Eingabe 3 3 3 4 9 2" xfId="57694"/>
    <cellStyle name="Eingabe 3 3 3 5" xfId="4252"/>
    <cellStyle name="Eingabe 3 3 3 5 10" xfId="21298"/>
    <cellStyle name="Eingabe 3 3 3 5 10 2" xfId="51485"/>
    <cellStyle name="Eingabe 3 3 3 5 11" xfId="34451"/>
    <cellStyle name="Eingabe 3 3 3 5 2" xfId="7465"/>
    <cellStyle name="Eingabe 3 3 3 5 2 2" xfId="37659"/>
    <cellStyle name="Eingabe 3 3 3 5 3" xfId="9010"/>
    <cellStyle name="Eingabe 3 3 3 5 3 2" xfId="39204"/>
    <cellStyle name="Eingabe 3 3 3 5 4" xfId="11771"/>
    <cellStyle name="Eingabe 3 3 3 5 4 2" xfId="41965"/>
    <cellStyle name="Eingabe 3 3 3 5 5" xfId="13270"/>
    <cellStyle name="Eingabe 3 3 3 5 5 2" xfId="43464"/>
    <cellStyle name="Eingabe 3 3 3 5 6" xfId="17333"/>
    <cellStyle name="Eingabe 3 3 3 5 6 2" xfId="47527"/>
    <cellStyle name="Eingabe 3 3 3 5 7" xfId="20197"/>
    <cellStyle name="Eingabe 3 3 3 5 7 2" xfId="50391"/>
    <cellStyle name="Eingabe 3 3 3 5 8" xfId="24609"/>
    <cellStyle name="Eingabe 3 3 3 5 8 2" xfId="54796"/>
    <cellStyle name="Eingabe 3 3 3 5 9" xfId="25739"/>
    <cellStyle name="Eingabe 3 3 3 5 9 2" xfId="55926"/>
    <cellStyle name="Eingabe 3 3 3 6" xfId="7936"/>
    <cellStyle name="Eingabe 3 3 3 6 2" xfId="38130"/>
    <cellStyle name="Eingabe 3 3 3 7" xfId="11918"/>
    <cellStyle name="Eingabe 3 3 3 7 2" xfId="42112"/>
    <cellStyle name="Eingabe 3 3 3 8" xfId="14737"/>
    <cellStyle name="Eingabe 3 3 3 8 2" xfId="44931"/>
    <cellStyle name="Eingabe 3 3 3 9" xfId="15393"/>
    <cellStyle name="Eingabe 3 3 3 9 2" xfId="45587"/>
    <cellStyle name="Eingabe 3 3 4" xfId="1585"/>
    <cellStyle name="Eingabe 3 3 4 10" xfId="26256"/>
    <cellStyle name="Eingabe 3 3 4 10 2" xfId="56443"/>
    <cellStyle name="Eingabe 3 3 4 11" xfId="28842"/>
    <cellStyle name="Eingabe 3 3 4 11 2" xfId="59029"/>
    <cellStyle name="Eingabe 3 3 4 12" xfId="31535"/>
    <cellStyle name="Eingabe 3 3 4 2" xfId="3542"/>
    <cellStyle name="Eingabe 3 3 4 2 10" xfId="29650"/>
    <cellStyle name="Eingabe 3 3 4 2 10 2" xfId="59837"/>
    <cellStyle name="Eingabe 3 3 4 2 11" xfId="33747"/>
    <cellStyle name="Eingabe 3 3 4 2 2" xfId="6906"/>
    <cellStyle name="Eingabe 3 3 4 2 2 2" xfId="37100"/>
    <cellStyle name="Eingabe 3 3 4 2 3" xfId="8451"/>
    <cellStyle name="Eingabe 3 3 4 2 3 2" xfId="38645"/>
    <cellStyle name="Eingabe 3 3 4 2 4" xfId="5431"/>
    <cellStyle name="Eingabe 3 3 4 2 4 2" xfId="35630"/>
    <cellStyle name="Eingabe 3 3 4 2 5" xfId="13831"/>
    <cellStyle name="Eingabe 3 3 4 2 5 2" xfId="44025"/>
    <cellStyle name="Eingabe 3 3 4 2 6" xfId="16777"/>
    <cellStyle name="Eingabe 3 3 4 2 6 2" xfId="46971"/>
    <cellStyle name="Eingabe 3 3 4 2 7" xfId="19644"/>
    <cellStyle name="Eingabe 3 3 4 2 7 2" xfId="49838"/>
    <cellStyle name="Eingabe 3 3 4 2 8" xfId="24051"/>
    <cellStyle name="Eingabe 3 3 4 2 8 2" xfId="54238"/>
    <cellStyle name="Eingabe 3 3 4 2 9" xfId="21394"/>
    <cellStyle name="Eingabe 3 3 4 2 9 2" xfId="51581"/>
    <cellStyle name="Eingabe 3 3 4 3" xfId="4550"/>
    <cellStyle name="Eingabe 3 3 4 3 10" xfId="34749"/>
    <cellStyle name="Eingabe 3 3 4 3 2" xfId="9294"/>
    <cellStyle name="Eingabe 3 3 4 3 2 2" xfId="39488"/>
    <cellStyle name="Eingabe 3 3 4 3 3" xfId="12017"/>
    <cellStyle name="Eingabe 3 3 4 3 3 2" xfId="42211"/>
    <cellStyle name="Eingabe 3 3 4 3 4" xfId="10736"/>
    <cellStyle name="Eingabe 3 3 4 3 4 2" xfId="40930"/>
    <cellStyle name="Eingabe 3 3 4 3 5" xfId="17617"/>
    <cellStyle name="Eingabe 3 3 4 3 5 2" xfId="47811"/>
    <cellStyle name="Eingabe 3 3 4 3 6" xfId="20481"/>
    <cellStyle name="Eingabe 3 3 4 3 6 2" xfId="50675"/>
    <cellStyle name="Eingabe 3 3 4 3 7" xfId="24893"/>
    <cellStyle name="Eingabe 3 3 4 3 7 2" xfId="55080"/>
    <cellStyle name="Eingabe 3 3 4 3 8" xfId="21448"/>
    <cellStyle name="Eingabe 3 3 4 3 8 2" xfId="51635"/>
    <cellStyle name="Eingabe 3 3 4 3 9" xfId="26797"/>
    <cellStyle name="Eingabe 3 3 4 3 9 2" xfId="56984"/>
    <cellStyle name="Eingabe 3 3 4 4" xfId="4139"/>
    <cellStyle name="Eingabe 3 3 4 4 2" xfId="34338"/>
    <cellStyle name="Eingabe 3 3 4 5" xfId="5874"/>
    <cellStyle name="Eingabe 3 3 4 5 2" xfId="36070"/>
    <cellStyle name="Eingabe 3 3 4 6" xfId="5232"/>
    <cellStyle name="Eingabe 3 3 4 6 2" xfId="35431"/>
    <cellStyle name="Eingabe 3 3 4 7" xfId="15681"/>
    <cellStyle name="Eingabe 3 3 4 7 2" xfId="45875"/>
    <cellStyle name="Eingabe 3 3 4 8" xfId="18562"/>
    <cellStyle name="Eingabe 3 3 4 8 2" xfId="48756"/>
    <cellStyle name="Eingabe 3 3 4 9" xfId="22797"/>
    <cellStyle name="Eingabe 3 3 4 9 2" xfId="52984"/>
    <cellStyle name="Eingabe 3 3 5" xfId="2665"/>
    <cellStyle name="Eingabe 3 3 5 10" xfId="30809"/>
    <cellStyle name="Eingabe 3 3 5 10 2" xfId="60996"/>
    <cellStyle name="Eingabe 3 3 5 11" xfId="32870"/>
    <cellStyle name="Eingabe 3 3 5 2" xfId="6250"/>
    <cellStyle name="Eingabe 3 3 5 2 2" xfId="36444"/>
    <cellStyle name="Eingabe 3 3 5 3" xfId="2513"/>
    <cellStyle name="Eingabe 3 3 5 3 2" xfId="32718"/>
    <cellStyle name="Eingabe 3 3 5 4" xfId="10657"/>
    <cellStyle name="Eingabe 3 3 5 4 2" xfId="40851"/>
    <cellStyle name="Eingabe 3 3 5 5" xfId="13512"/>
    <cellStyle name="Eingabe 3 3 5 5 2" xfId="43706"/>
    <cellStyle name="Eingabe 3 3 5 6" xfId="16240"/>
    <cellStyle name="Eingabe 3 3 5 6 2" xfId="46434"/>
    <cellStyle name="Eingabe 3 3 5 7" xfId="19109"/>
    <cellStyle name="Eingabe 3 3 5 7 2" xfId="49303"/>
    <cellStyle name="Eingabe 3 3 5 8" xfId="23392"/>
    <cellStyle name="Eingabe 3 3 5 8 2" xfId="53579"/>
    <cellStyle name="Eingabe 3 3 5 9" xfId="22306"/>
    <cellStyle name="Eingabe 3 3 5 9 2" xfId="52493"/>
    <cellStyle name="Eingabe 3 3 6" xfId="2444"/>
    <cellStyle name="Eingabe 3 3 6 10" xfId="21580"/>
    <cellStyle name="Eingabe 3 3 6 10 2" xfId="51767"/>
    <cellStyle name="Eingabe 3 3 6 11" xfId="32649"/>
    <cellStyle name="Eingabe 3 3 6 2" xfId="6152"/>
    <cellStyle name="Eingabe 3 3 6 2 2" xfId="36346"/>
    <cellStyle name="Eingabe 3 3 6 3" xfId="4171"/>
    <cellStyle name="Eingabe 3 3 6 3 2" xfId="34370"/>
    <cellStyle name="Eingabe 3 3 6 4" xfId="12018"/>
    <cellStyle name="Eingabe 3 3 6 4 2" xfId="42212"/>
    <cellStyle name="Eingabe 3 3 6 5" xfId="13124"/>
    <cellStyle name="Eingabe 3 3 6 5 2" xfId="43318"/>
    <cellStyle name="Eingabe 3 3 6 6" xfId="16142"/>
    <cellStyle name="Eingabe 3 3 6 6 2" xfId="46336"/>
    <cellStyle name="Eingabe 3 3 6 7" xfId="19011"/>
    <cellStyle name="Eingabe 3 3 6 7 2" xfId="49205"/>
    <cellStyle name="Eingabe 3 3 6 8" xfId="23294"/>
    <cellStyle name="Eingabe 3 3 6 8 2" xfId="53481"/>
    <cellStyle name="Eingabe 3 3 6 9" xfId="26677"/>
    <cellStyle name="Eingabe 3 3 6 9 2" xfId="56864"/>
    <cellStyle name="Eingabe 3 3 7" xfId="2829"/>
    <cellStyle name="Eingabe 3 3 7 2" xfId="33034"/>
    <cellStyle name="Eingabe 3 3 8" xfId="12299"/>
    <cellStyle name="Eingabe 3 3 8 2" xfId="42493"/>
    <cellStyle name="Eingabe 3 3 9" xfId="12750"/>
    <cellStyle name="Eingabe 3 3 9 2" xfId="42944"/>
    <cellStyle name="Eingabe 3 4" xfId="662"/>
    <cellStyle name="Eingabe 3 4 10" xfId="14566"/>
    <cellStyle name="Eingabe 3 4 10 2" xfId="44760"/>
    <cellStyle name="Eingabe 3 4 11" xfId="14560"/>
    <cellStyle name="Eingabe 3 4 11 2" xfId="44754"/>
    <cellStyle name="Eingabe 3 4 12" xfId="21899"/>
    <cellStyle name="Eingabe 3 4 12 2" xfId="52086"/>
    <cellStyle name="Eingabe 3 4 13" xfId="28034"/>
    <cellStyle name="Eingabe 3 4 13 2" xfId="58221"/>
    <cellStyle name="Eingabe 3 4 14" xfId="30467"/>
    <cellStyle name="Eingabe 3 4 14 2" xfId="60654"/>
    <cellStyle name="Eingabe 3 4 15" xfId="31040"/>
    <cellStyle name="Eingabe 3 4 2" xfId="663"/>
    <cellStyle name="Eingabe 3 4 2 10" xfId="12703"/>
    <cellStyle name="Eingabe 3 4 2 10 2" xfId="42897"/>
    <cellStyle name="Eingabe 3 4 2 11" xfId="21900"/>
    <cellStyle name="Eingabe 3 4 2 11 2" xfId="52087"/>
    <cellStyle name="Eingabe 3 4 2 12" xfId="26636"/>
    <cellStyle name="Eingabe 3 4 2 12 2" xfId="56823"/>
    <cellStyle name="Eingabe 3 4 2 13" xfId="28961"/>
    <cellStyle name="Eingabe 3 4 2 13 2" xfId="59148"/>
    <cellStyle name="Eingabe 3 4 2 14" xfId="31041"/>
    <cellStyle name="Eingabe 3 4 2 2" xfId="1287"/>
    <cellStyle name="Eingabe 3 4 2 2 10" xfId="18281"/>
    <cellStyle name="Eingabe 3 4 2 2 10 2" xfId="48475"/>
    <cellStyle name="Eingabe 3 4 2 2 11" xfId="22500"/>
    <cellStyle name="Eingabe 3 4 2 2 11 2" xfId="52687"/>
    <cellStyle name="Eingabe 3 4 2 2 12" xfId="28425"/>
    <cellStyle name="Eingabe 3 4 2 2 12 2" xfId="58612"/>
    <cellStyle name="Eingabe 3 4 2 2 13" xfId="30778"/>
    <cellStyle name="Eingabe 3 4 2 2 13 2" xfId="60965"/>
    <cellStyle name="Eingabe 3 4 2 2 14" xfId="31254"/>
    <cellStyle name="Eingabe 3 4 2 2 2" xfId="1755"/>
    <cellStyle name="Eingabe 3 4 2 2 2 10" xfId="26215"/>
    <cellStyle name="Eingabe 3 4 2 2 2 10 2" xfId="56402"/>
    <cellStyle name="Eingabe 3 4 2 2 2 11" xfId="30619"/>
    <cellStyle name="Eingabe 3 4 2 2 2 11 2" xfId="60806"/>
    <cellStyle name="Eingabe 3 4 2 2 2 12" xfId="31705"/>
    <cellStyle name="Eingabe 3 4 2 2 2 2" xfId="3712"/>
    <cellStyle name="Eingabe 3 4 2 2 2 2 10" xfId="21740"/>
    <cellStyle name="Eingabe 3 4 2 2 2 2 10 2" xfId="51927"/>
    <cellStyle name="Eingabe 3 4 2 2 2 2 11" xfId="33917"/>
    <cellStyle name="Eingabe 3 4 2 2 2 2 2" xfId="7076"/>
    <cellStyle name="Eingabe 3 4 2 2 2 2 2 2" xfId="37270"/>
    <cellStyle name="Eingabe 3 4 2 2 2 2 3" xfId="8621"/>
    <cellStyle name="Eingabe 3 4 2 2 2 2 3 2" xfId="38815"/>
    <cellStyle name="Eingabe 3 4 2 2 2 2 4" xfId="12295"/>
    <cellStyle name="Eingabe 3 4 2 2 2 2 4 2" xfId="42489"/>
    <cellStyle name="Eingabe 3 4 2 2 2 2 5" xfId="14119"/>
    <cellStyle name="Eingabe 3 4 2 2 2 2 5 2" xfId="44313"/>
    <cellStyle name="Eingabe 3 4 2 2 2 2 6" xfId="16947"/>
    <cellStyle name="Eingabe 3 4 2 2 2 2 6 2" xfId="47141"/>
    <cellStyle name="Eingabe 3 4 2 2 2 2 7" xfId="19814"/>
    <cellStyle name="Eingabe 3 4 2 2 2 2 7 2" xfId="50008"/>
    <cellStyle name="Eingabe 3 4 2 2 2 2 8" xfId="24221"/>
    <cellStyle name="Eingabe 3 4 2 2 2 2 8 2" xfId="54408"/>
    <cellStyle name="Eingabe 3 4 2 2 2 2 9" xfId="28183"/>
    <cellStyle name="Eingabe 3 4 2 2 2 2 9 2" xfId="58370"/>
    <cellStyle name="Eingabe 3 4 2 2 2 3" xfId="4720"/>
    <cellStyle name="Eingabe 3 4 2 2 2 3 10" xfId="34919"/>
    <cellStyle name="Eingabe 3 4 2 2 2 3 2" xfId="9464"/>
    <cellStyle name="Eingabe 3 4 2 2 2 3 2 2" xfId="39658"/>
    <cellStyle name="Eingabe 3 4 2 2 2 3 3" xfId="12232"/>
    <cellStyle name="Eingabe 3 4 2 2 2 3 3 2" xfId="42426"/>
    <cellStyle name="Eingabe 3 4 2 2 2 3 4" xfId="10891"/>
    <cellStyle name="Eingabe 3 4 2 2 2 3 4 2" xfId="41085"/>
    <cellStyle name="Eingabe 3 4 2 2 2 3 5" xfId="17787"/>
    <cellStyle name="Eingabe 3 4 2 2 2 3 5 2" xfId="47981"/>
    <cellStyle name="Eingabe 3 4 2 2 2 3 6" xfId="20651"/>
    <cellStyle name="Eingabe 3 4 2 2 2 3 6 2" xfId="50845"/>
    <cellStyle name="Eingabe 3 4 2 2 2 3 7" xfId="25063"/>
    <cellStyle name="Eingabe 3 4 2 2 2 3 7 2" xfId="55250"/>
    <cellStyle name="Eingabe 3 4 2 2 2 3 8" xfId="28500"/>
    <cellStyle name="Eingabe 3 4 2 2 2 3 8 2" xfId="58687"/>
    <cellStyle name="Eingabe 3 4 2 2 2 3 9" xfId="29683"/>
    <cellStyle name="Eingabe 3 4 2 2 2 3 9 2" xfId="59870"/>
    <cellStyle name="Eingabe 3 4 2 2 2 4" xfId="7767"/>
    <cellStyle name="Eingabe 3 4 2 2 2 4 2" xfId="37961"/>
    <cellStyle name="Eingabe 3 4 2 2 2 5" xfId="10866"/>
    <cellStyle name="Eingabe 3 4 2 2 2 5 2" xfId="41060"/>
    <cellStyle name="Eingabe 3 4 2 2 2 6" xfId="14920"/>
    <cellStyle name="Eingabe 3 4 2 2 2 6 2" xfId="45114"/>
    <cellStyle name="Eingabe 3 4 2 2 2 7" xfId="15851"/>
    <cellStyle name="Eingabe 3 4 2 2 2 7 2" xfId="46045"/>
    <cellStyle name="Eingabe 3 4 2 2 2 8" xfId="18732"/>
    <cellStyle name="Eingabe 3 4 2 2 2 8 2" xfId="48926"/>
    <cellStyle name="Eingabe 3 4 2 2 2 9" xfId="22967"/>
    <cellStyle name="Eingabe 3 4 2 2 2 9 2" xfId="53154"/>
    <cellStyle name="Eingabe 3 4 2 2 3" xfId="1914"/>
    <cellStyle name="Eingabe 3 4 2 2 3 10" xfId="21944"/>
    <cellStyle name="Eingabe 3 4 2 2 3 10 2" xfId="52131"/>
    <cellStyle name="Eingabe 3 4 2 2 3 11" xfId="28018"/>
    <cellStyle name="Eingabe 3 4 2 2 3 11 2" xfId="58205"/>
    <cellStyle name="Eingabe 3 4 2 2 3 12" xfId="31864"/>
    <cellStyle name="Eingabe 3 4 2 2 3 2" xfId="3871"/>
    <cellStyle name="Eingabe 3 4 2 2 3 2 10" xfId="27690"/>
    <cellStyle name="Eingabe 3 4 2 2 3 2 10 2" xfId="57877"/>
    <cellStyle name="Eingabe 3 4 2 2 3 2 11" xfId="34076"/>
    <cellStyle name="Eingabe 3 4 2 2 3 2 2" xfId="7235"/>
    <cellStyle name="Eingabe 3 4 2 2 3 2 2 2" xfId="37429"/>
    <cellStyle name="Eingabe 3 4 2 2 3 2 3" xfId="8780"/>
    <cellStyle name="Eingabe 3 4 2 2 3 2 3 2" xfId="38974"/>
    <cellStyle name="Eingabe 3 4 2 2 3 2 4" xfId="10659"/>
    <cellStyle name="Eingabe 3 4 2 2 3 2 4 2" xfId="40853"/>
    <cellStyle name="Eingabe 3 4 2 2 3 2 5" xfId="11717"/>
    <cellStyle name="Eingabe 3 4 2 2 3 2 5 2" xfId="41911"/>
    <cellStyle name="Eingabe 3 4 2 2 3 2 6" xfId="17106"/>
    <cellStyle name="Eingabe 3 4 2 2 3 2 6 2" xfId="47300"/>
    <cellStyle name="Eingabe 3 4 2 2 3 2 7" xfId="19973"/>
    <cellStyle name="Eingabe 3 4 2 2 3 2 7 2" xfId="50167"/>
    <cellStyle name="Eingabe 3 4 2 2 3 2 8" xfId="24380"/>
    <cellStyle name="Eingabe 3 4 2 2 3 2 8 2" xfId="54567"/>
    <cellStyle name="Eingabe 3 4 2 2 3 2 9" xfId="27460"/>
    <cellStyle name="Eingabe 3 4 2 2 3 2 9 2" xfId="57647"/>
    <cellStyle name="Eingabe 3 4 2 2 3 3" xfId="4879"/>
    <cellStyle name="Eingabe 3 4 2 2 3 3 10" xfId="35078"/>
    <cellStyle name="Eingabe 3 4 2 2 3 3 2" xfId="9623"/>
    <cellStyle name="Eingabe 3 4 2 2 3 3 2 2" xfId="39817"/>
    <cellStyle name="Eingabe 3 4 2 2 3 3 3" xfId="10401"/>
    <cellStyle name="Eingabe 3 4 2 2 3 3 3 2" xfId="40595"/>
    <cellStyle name="Eingabe 3 4 2 2 3 3 4" xfId="14655"/>
    <cellStyle name="Eingabe 3 4 2 2 3 3 4 2" xfId="44849"/>
    <cellStyle name="Eingabe 3 4 2 2 3 3 5" xfId="17946"/>
    <cellStyle name="Eingabe 3 4 2 2 3 3 5 2" xfId="48140"/>
    <cellStyle name="Eingabe 3 4 2 2 3 3 6" xfId="20810"/>
    <cellStyle name="Eingabe 3 4 2 2 3 3 6 2" xfId="51004"/>
    <cellStyle name="Eingabe 3 4 2 2 3 3 7" xfId="25222"/>
    <cellStyle name="Eingabe 3 4 2 2 3 3 7 2" xfId="55409"/>
    <cellStyle name="Eingabe 3 4 2 2 3 3 8" xfId="28659"/>
    <cellStyle name="Eingabe 3 4 2 2 3 3 8 2" xfId="58846"/>
    <cellStyle name="Eingabe 3 4 2 2 3 3 9" xfId="27031"/>
    <cellStyle name="Eingabe 3 4 2 2 3 3 9 2" xfId="57218"/>
    <cellStyle name="Eingabe 3 4 2 2 3 4" xfId="5696"/>
    <cellStyle name="Eingabe 3 4 2 2 3 4 2" xfId="35892"/>
    <cellStyle name="Eingabe 3 4 2 2 3 5" xfId="5764"/>
    <cellStyle name="Eingabe 3 4 2 2 3 5 2" xfId="35960"/>
    <cellStyle name="Eingabe 3 4 2 2 3 6" xfId="11420"/>
    <cellStyle name="Eingabe 3 4 2 2 3 6 2" xfId="41614"/>
    <cellStyle name="Eingabe 3 4 2 2 3 7" xfId="16010"/>
    <cellStyle name="Eingabe 3 4 2 2 3 7 2" xfId="46204"/>
    <cellStyle name="Eingabe 3 4 2 2 3 8" xfId="18891"/>
    <cellStyle name="Eingabe 3 4 2 2 3 8 2" xfId="49085"/>
    <cellStyle name="Eingabe 3 4 2 2 3 9" xfId="23126"/>
    <cellStyle name="Eingabe 3 4 2 2 3 9 2" xfId="53313"/>
    <cellStyle name="Eingabe 3 4 2 2 4" xfId="3247"/>
    <cellStyle name="Eingabe 3 4 2 2 4 10" xfId="29872"/>
    <cellStyle name="Eingabe 3 4 2 2 4 10 2" xfId="60059"/>
    <cellStyle name="Eingabe 3 4 2 2 4 11" xfId="33452"/>
    <cellStyle name="Eingabe 3 4 2 2 4 2" xfId="6621"/>
    <cellStyle name="Eingabe 3 4 2 2 4 2 2" xfId="36815"/>
    <cellStyle name="Eingabe 3 4 2 2 4 3" xfId="8166"/>
    <cellStyle name="Eingabe 3 4 2 2 4 3 2" xfId="38360"/>
    <cellStyle name="Eingabe 3 4 2 2 4 4" xfId="6090"/>
    <cellStyle name="Eingabe 3 4 2 2 4 4 2" xfId="36286"/>
    <cellStyle name="Eingabe 3 4 2 2 4 5" xfId="14816"/>
    <cellStyle name="Eingabe 3 4 2 2 4 5 2" xfId="45010"/>
    <cellStyle name="Eingabe 3 4 2 2 4 6" xfId="16496"/>
    <cellStyle name="Eingabe 3 4 2 2 4 6 2" xfId="46690"/>
    <cellStyle name="Eingabe 3 4 2 2 4 7" xfId="19363"/>
    <cellStyle name="Eingabe 3 4 2 2 4 7 2" xfId="49557"/>
    <cellStyle name="Eingabe 3 4 2 2 4 8" xfId="23766"/>
    <cellStyle name="Eingabe 3 4 2 2 4 8 2" xfId="53953"/>
    <cellStyle name="Eingabe 3 4 2 2 4 9" xfId="26259"/>
    <cellStyle name="Eingabe 3 4 2 2 4 9 2" xfId="56446"/>
    <cellStyle name="Eingabe 3 4 2 2 5" xfId="4255"/>
    <cellStyle name="Eingabe 3 4 2 2 5 10" xfId="30455"/>
    <cellStyle name="Eingabe 3 4 2 2 5 10 2" xfId="60642"/>
    <cellStyle name="Eingabe 3 4 2 2 5 11" xfId="34454"/>
    <cellStyle name="Eingabe 3 4 2 2 5 2" xfId="7468"/>
    <cellStyle name="Eingabe 3 4 2 2 5 2 2" xfId="37662"/>
    <cellStyle name="Eingabe 3 4 2 2 5 3" xfId="9013"/>
    <cellStyle name="Eingabe 3 4 2 2 5 3 2" xfId="39207"/>
    <cellStyle name="Eingabe 3 4 2 2 5 4" xfId="10099"/>
    <cellStyle name="Eingabe 3 4 2 2 5 4 2" xfId="40293"/>
    <cellStyle name="Eingabe 3 4 2 2 5 5" xfId="14098"/>
    <cellStyle name="Eingabe 3 4 2 2 5 5 2" xfId="44292"/>
    <cellStyle name="Eingabe 3 4 2 2 5 6" xfId="17336"/>
    <cellStyle name="Eingabe 3 4 2 2 5 6 2" xfId="47530"/>
    <cellStyle name="Eingabe 3 4 2 2 5 7" xfId="20200"/>
    <cellStyle name="Eingabe 3 4 2 2 5 7 2" xfId="50394"/>
    <cellStyle name="Eingabe 3 4 2 2 5 8" xfId="24612"/>
    <cellStyle name="Eingabe 3 4 2 2 5 8 2" xfId="54799"/>
    <cellStyle name="Eingabe 3 4 2 2 5 9" xfId="26776"/>
    <cellStyle name="Eingabe 3 4 2 2 5 9 2" xfId="56963"/>
    <cellStyle name="Eingabe 3 4 2 2 6" xfId="7722"/>
    <cellStyle name="Eingabe 3 4 2 2 6 2" xfId="37916"/>
    <cellStyle name="Eingabe 3 4 2 2 7" xfId="10447"/>
    <cellStyle name="Eingabe 3 4 2 2 7 2" xfId="40641"/>
    <cellStyle name="Eingabe 3 4 2 2 8" xfId="14879"/>
    <cellStyle name="Eingabe 3 4 2 2 8 2" xfId="45073"/>
    <cellStyle name="Eingabe 3 4 2 2 9" xfId="15396"/>
    <cellStyle name="Eingabe 3 4 2 2 9 2" xfId="45590"/>
    <cellStyle name="Eingabe 3 4 2 3" xfId="1582"/>
    <cellStyle name="Eingabe 3 4 2 3 10" xfId="26865"/>
    <cellStyle name="Eingabe 3 4 2 3 10 2" xfId="57052"/>
    <cellStyle name="Eingabe 3 4 2 3 11" xfId="28796"/>
    <cellStyle name="Eingabe 3 4 2 3 11 2" xfId="58983"/>
    <cellStyle name="Eingabe 3 4 2 3 12" xfId="31532"/>
    <cellStyle name="Eingabe 3 4 2 3 2" xfId="3539"/>
    <cellStyle name="Eingabe 3 4 2 3 2 10" xfId="29909"/>
    <cellStyle name="Eingabe 3 4 2 3 2 10 2" xfId="60096"/>
    <cellStyle name="Eingabe 3 4 2 3 2 11" xfId="33744"/>
    <cellStyle name="Eingabe 3 4 2 3 2 2" xfId="6903"/>
    <cellStyle name="Eingabe 3 4 2 3 2 2 2" xfId="37097"/>
    <cellStyle name="Eingabe 3 4 2 3 2 3" xfId="8448"/>
    <cellStyle name="Eingabe 3 4 2 3 2 3 2" xfId="38642"/>
    <cellStyle name="Eingabe 3 4 2 3 2 4" xfId="11158"/>
    <cellStyle name="Eingabe 3 4 2 3 2 4 2" xfId="41352"/>
    <cellStyle name="Eingabe 3 4 2 3 2 5" xfId="4094"/>
    <cellStyle name="Eingabe 3 4 2 3 2 5 2" xfId="34293"/>
    <cellStyle name="Eingabe 3 4 2 3 2 6" xfId="16774"/>
    <cellStyle name="Eingabe 3 4 2 3 2 6 2" xfId="46968"/>
    <cellStyle name="Eingabe 3 4 2 3 2 7" xfId="19641"/>
    <cellStyle name="Eingabe 3 4 2 3 2 7 2" xfId="49835"/>
    <cellStyle name="Eingabe 3 4 2 3 2 8" xfId="24048"/>
    <cellStyle name="Eingabe 3 4 2 3 2 8 2" xfId="54235"/>
    <cellStyle name="Eingabe 3 4 2 3 2 9" xfId="28329"/>
    <cellStyle name="Eingabe 3 4 2 3 2 9 2" xfId="58516"/>
    <cellStyle name="Eingabe 3 4 2 3 3" xfId="4547"/>
    <cellStyle name="Eingabe 3 4 2 3 3 10" xfId="34746"/>
    <cellStyle name="Eingabe 3 4 2 3 3 2" xfId="9291"/>
    <cellStyle name="Eingabe 3 4 2 3 3 2 2" xfId="39485"/>
    <cellStyle name="Eingabe 3 4 2 3 3 3" xfId="12588"/>
    <cellStyle name="Eingabe 3 4 2 3 3 3 2" xfId="42782"/>
    <cellStyle name="Eingabe 3 4 2 3 3 4" xfId="13696"/>
    <cellStyle name="Eingabe 3 4 2 3 3 4 2" xfId="43890"/>
    <cellStyle name="Eingabe 3 4 2 3 3 5" xfId="17614"/>
    <cellStyle name="Eingabe 3 4 2 3 3 5 2" xfId="47808"/>
    <cellStyle name="Eingabe 3 4 2 3 3 6" xfId="20478"/>
    <cellStyle name="Eingabe 3 4 2 3 3 6 2" xfId="50672"/>
    <cellStyle name="Eingabe 3 4 2 3 3 7" xfId="24890"/>
    <cellStyle name="Eingabe 3 4 2 3 3 7 2" xfId="55077"/>
    <cellStyle name="Eingabe 3 4 2 3 3 8" xfId="26183"/>
    <cellStyle name="Eingabe 3 4 2 3 3 8 2" xfId="56370"/>
    <cellStyle name="Eingabe 3 4 2 3 3 9" xfId="30733"/>
    <cellStyle name="Eingabe 3 4 2 3 3 9 2" xfId="60920"/>
    <cellStyle name="Eingabe 3 4 2 3 4" xfId="4137"/>
    <cellStyle name="Eingabe 3 4 2 3 4 2" xfId="34336"/>
    <cellStyle name="Eingabe 3 4 2 3 5" xfId="11724"/>
    <cellStyle name="Eingabe 3 4 2 3 5 2" xfId="41918"/>
    <cellStyle name="Eingabe 3 4 2 3 6" xfId="10653"/>
    <cellStyle name="Eingabe 3 4 2 3 6 2" xfId="40847"/>
    <cellStyle name="Eingabe 3 4 2 3 7" xfId="15678"/>
    <cellStyle name="Eingabe 3 4 2 3 7 2" xfId="45872"/>
    <cellStyle name="Eingabe 3 4 2 3 8" xfId="18559"/>
    <cellStyle name="Eingabe 3 4 2 3 8 2" xfId="48753"/>
    <cellStyle name="Eingabe 3 4 2 3 9" xfId="22794"/>
    <cellStyle name="Eingabe 3 4 2 3 9 2" xfId="52981"/>
    <cellStyle name="Eingabe 3 4 2 4" xfId="2668"/>
    <cellStyle name="Eingabe 3 4 2 4 10" xfId="30191"/>
    <cellStyle name="Eingabe 3 4 2 4 10 2" xfId="60378"/>
    <cellStyle name="Eingabe 3 4 2 4 11" xfId="32873"/>
    <cellStyle name="Eingabe 3 4 2 4 2" xfId="6253"/>
    <cellStyle name="Eingabe 3 4 2 4 2 2" xfId="36447"/>
    <cellStyle name="Eingabe 3 4 2 4 3" xfId="5280"/>
    <cellStyle name="Eingabe 3 4 2 4 3 2" xfId="35479"/>
    <cellStyle name="Eingabe 3 4 2 4 4" xfId="6408"/>
    <cellStyle name="Eingabe 3 4 2 4 4 2" xfId="36602"/>
    <cellStyle name="Eingabe 3 4 2 4 5" xfId="9833"/>
    <cellStyle name="Eingabe 3 4 2 4 5 2" xfId="40027"/>
    <cellStyle name="Eingabe 3 4 2 4 6" xfId="16243"/>
    <cellStyle name="Eingabe 3 4 2 4 6 2" xfId="46437"/>
    <cellStyle name="Eingabe 3 4 2 4 7" xfId="19112"/>
    <cellStyle name="Eingabe 3 4 2 4 7 2" xfId="49306"/>
    <cellStyle name="Eingabe 3 4 2 4 8" xfId="23395"/>
    <cellStyle name="Eingabe 3 4 2 4 8 2" xfId="53582"/>
    <cellStyle name="Eingabe 3 4 2 4 9" xfId="27796"/>
    <cellStyle name="Eingabe 3 4 2 4 9 2" xfId="57983"/>
    <cellStyle name="Eingabe 3 4 2 5" xfId="3129"/>
    <cellStyle name="Eingabe 3 4 2 5 10" xfId="27896"/>
    <cellStyle name="Eingabe 3 4 2 5 10 2" xfId="58083"/>
    <cellStyle name="Eingabe 3 4 2 5 11" xfId="33334"/>
    <cellStyle name="Eingabe 3 4 2 5 2" xfId="6531"/>
    <cellStyle name="Eingabe 3 4 2 5 2 2" xfId="36725"/>
    <cellStyle name="Eingabe 3 4 2 5 3" xfId="2199"/>
    <cellStyle name="Eingabe 3 4 2 5 3 2" xfId="32409"/>
    <cellStyle name="Eingabe 3 4 2 5 4" xfId="11797"/>
    <cellStyle name="Eingabe 3 4 2 5 4 2" xfId="41991"/>
    <cellStyle name="Eingabe 3 4 2 5 5" xfId="15278"/>
    <cellStyle name="Eingabe 3 4 2 5 5 2" xfId="45472"/>
    <cellStyle name="Eingabe 3 4 2 5 6" xfId="16406"/>
    <cellStyle name="Eingabe 3 4 2 5 6 2" xfId="46600"/>
    <cellStyle name="Eingabe 3 4 2 5 7" xfId="19273"/>
    <cellStyle name="Eingabe 3 4 2 5 7 2" xfId="49467"/>
    <cellStyle name="Eingabe 3 4 2 5 8" xfId="23676"/>
    <cellStyle name="Eingabe 3 4 2 5 8 2" xfId="53863"/>
    <cellStyle name="Eingabe 3 4 2 5 9" xfId="26762"/>
    <cellStyle name="Eingabe 3 4 2 5 9 2" xfId="56949"/>
    <cellStyle name="Eingabe 3 4 2 6" xfId="6380"/>
    <cellStyle name="Eingabe 3 4 2 6 2" xfId="36574"/>
    <cellStyle name="Eingabe 3 4 2 7" xfId="10064"/>
    <cellStyle name="Eingabe 3 4 2 7 2" xfId="40258"/>
    <cellStyle name="Eingabe 3 4 2 8" xfId="14842"/>
    <cellStyle name="Eingabe 3 4 2 8 2" xfId="45036"/>
    <cellStyle name="Eingabe 3 4 2 9" xfId="14181"/>
    <cellStyle name="Eingabe 3 4 2 9 2" xfId="44375"/>
    <cellStyle name="Eingabe 3 4 3" xfId="1286"/>
    <cellStyle name="Eingabe 3 4 3 10" xfId="18280"/>
    <cellStyle name="Eingabe 3 4 3 10 2" xfId="48474"/>
    <cellStyle name="Eingabe 3 4 3 11" xfId="22499"/>
    <cellStyle name="Eingabe 3 4 3 11 2" xfId="52686"/>
    <cellStyle name="Eingabe 3 4 3 12" xfId="27233"/>
    <cellStyle name="Eingabe 3 4 3 12 2" xfId="57420"/>
    <cellStyle name="Eingabe 3 4 3 13" xfId="25784"/>
    <cellStyle name="Eingabe 3 4 3 13 2" xfId="55971"/>
    <cellStyle name="Eingabe 3 4 3 14" xfId="31253"/>
    <cellStyle name="Eingabe 3 4 3 2" xfId="1754"/>
    <cellStyle name="Eingabe 3 4 3 2 10" xfId="21374"/>
    <cellStyle name="Eingabe 3 4 3 2 10 2" xfId="51561"/>
    <cellStyle name="Eingabe 3 4 3 2 11" xfId="29516"/>
    <cellStyle name="Eingabe 3 4 3 2 11 2" xfId="59703"/>
    <cellStyle name="Eingabe 3 4 3 2 12" xfId="31704"/>
    <cellStyle name="Eingabe 3 4 3 2 2" xfId="3711"/>
    <cellStyle name="Eingabe 3 4 3 2 2 10" xfId="29850"/>
    <cellStyle name="Eingabe 3 4 3 2 2 10 2" xfId="60037"/>
    <cellStyle name="Eingabe 3 4 3 2 2 11" xfId="33916"/>
    <cellStyle name="Eingabe 3 4 3 2 2 2" xfId="7075"/>
    <cellStyle name="Eingabe 3 4 3 2 2 2 2" xfId="37269"/>
    <cellStyle name="Eingabe 3 4 3 2 2 3" xfId="8620"/>
    <cellStyle name="Eingabe 3 4 3 2 2 3 2" xfId="38814"/>
    <cellStyle name="Eingabe 3 4 3 2 2 4" xfId="11646"/>
    <cellStyle name="Eingabe 3 4 3 2 2 4 2" xfId="41840"/>
    <cellStyle name="Eingabe 3 4 3 2 2 5" xfId="12714"/>
    <cellStyle name="Eingabe 3 4 3 2 2 5 2" xfId="42908"/>
    <cellStyle name="Eingabe 3 4 3 2 2 6" xfId="16946"/>
    <cellStyle name="Eingabe 3 4 3 2 2 6 2" xfId="47140"/>
    <cellStyle name="Eingabe 3 4 3 2 2 7" xfId="19813"/>
    <cellStyle name="Eingabe 3 4 3 2 2 7 2" xfId="50007"/>
    <cellStyle name="Eingabe 3 4 3 2 2 8" xfId="24220"/>
    <cellStyle name="Eingabe 3 4 3 2 2 8 2" xfId="54407"/>
    <cellStyle name="Eingabe 3 4 3 2 2 9" xfId="26685"/>
    <cellStyle name="Eingabe 3 4 3 2 2 9 2" xfId="56872"/>
    <cellStyle name="Eingabe 3 4 3 2 3" xfId="4719"/>
    <cellStyle name="Eingabe 3 4 3 2 3 10" xfId="34918"/>
    <cellStyle name="Eingabe 3 4 3 2 3 2" xfId="9463"/>
    <cellStyle name="Eingabe 3 4 3 2 3 2 2" xfId="39657"/>
    <cellStyle name="Eingabe 3 4 3 2 3 3" xfId="9968"/>
    <cellStyle name="Eingabe 3 4 3 2 3 3 2" xfId="40162"/>
    <cellStyle name="Eingabe 3 4 3 2 3 4" xfId="5403"/>
    <cellStyle name="Eingabe 3 4 3 2 3 4 2" xfId="35602"/>
    <cellStyle name="Eingabe 3 4 3 2 3 5" xfId="17786"/>
    <cellStyle name="Eingabe 3 4 3 2 3 5 2" xfId="47980"/>
    <cellStyle name="Eingabe 3 4 3 2 3 6" xfId="20650"/>
    <cellStyle name="Eingabe 3 4 3 2 3 6 2" xfId="50844"/>
    <cellStyle name="Eingabe 3 4 3 2 3 7" xfId="25062"/>
    <cellStyle name="Eingabe 3 4 3 2 3 7 2" xfId="55249"/>
    <cellStyle name="Eingabe 3 4 3 2 3 8" xfId="28499"/>
    <cellStyle name="Eingabe 3 4 3 2 3 8 2" xfId="58686"/>
    <cellStyle name="Eingabe 3 4 3 2 3 9" xfId="30473"/>
    <cellStyle name="Eingabe 3 4 3 2 3 9 2" xfId="60660"/>
    <cellStyle name="Eingabe 3 4 3 2 4" xfId="5318"/>
    <cellStyle name="Eingabe 3 4 3 2 4 2" xfId="35517"/>
    <cellStyle name="Eingabe 3 4 3 2 5" xfId="11499"/>
    <cellStyle name="Eingabe 3 4 3 2 5 2" xfId="41693"/>
    <cellStyle name="Eingabe 3 4 3 2 6" xfId="14610"/>
    <cellStyle name="Eingabe 3 4 3 2 6 2" xfId="44804"/>
    <cellStyle name="Eingabe 3 4 3 2 7" xfId="15850"/>
    <cellStyle name="Eingabe 3 4 3 2 7 2" xfId="46044"/>
    <cellStyle name="Eingabe 3 4 3 2 8" xfId="18731"/>
    <cellStyle name="Eingabe 3 4 3 2 8 2" xfId="48925"/>
    <cellStyle name="Eingabe 3 4 3 2 9" xfId="22966"/>
    <cellStyle name="Eingabe 3 4 3 2 9 2" xfId="53153"/>
    <cellStyle name="Eingabe 3 4 3 3" xfId="1913"/>
    <cellStyle name="Eingabe 3 4 3 3 10" xfId="25956"/>
    <cellStyle name="Eingabe 3 4 3 3 10 2" xfId="56143"/>
    <cellStyle name="Eingabe 3 4 3 3 11" xfId="29289"/>
    <cellStyle name="Eingabe 3 4 3 3 11 2" xfId="59476"/>
    <cellStyle name="Eingabe 3 4 3 3 12" xfId="31863"/>
    <cellStyle name="Eingabe 3 4 3 3 2" xfId="3870"/>
    <cellStyle name="Eingabe 3 4 3 3 2 10" xfId="30526"/>
    <cellStyle name="Eingabe 3 4 3 3 2 10 2" xfId="60713"/>
    <cellStyle name="Eingabe 3 4 3 3 2 11" xfId="34075"/>
    <cellStyle name="Eingabe 3 4 3 3 2 2" xfId="7234"/>
    <cellStyle name="Eingabe 3 4 3 3 2 2 2" xfId="37428"/>
    <cellStyle name="Eingabe 3 4 3 3 2 3" xfId="8779"/>
    <cellStyle name="Eingabe 3 4 3 3 2 3 2" xfId="38973"/>
    <cellStyle name="Eingabe 3 4 3 3 2 4" xfId="12225"/>
    <cellStyle name="Eingabe 3 4 3 3 2 4 2" xfId="42419"/>
    <cellStyle name="Eingabe 3 4 3 3 2 5" xfId="10686"/>
    <cellStyle name="Eingabe 3 4 3 3 2 5 2" xfId="40880"/>
    <cellStyle name="Eingabe 3 4 3 3 2 6" xfId="17105"/>
    <cellStyle name="Eingabe 3 4 3 3 2 6 2" xfId="47299"/>
    <cellStyle name="Eingabe 3 4 3 3 2 7" xfId="19972"/>
    <cellStyle name="Eingabe 3 4 3 3 2 7 2" xfId="50166"/>
    <cellStyle name="Eingabe 3 4 3 3 2 8" xfId="24379"/>
    <cellStyle name="Eingabe 3 4 3 3 2 8 2" xfId="54566"/>
    <cellStyle name="Eingabe 3 4 3 3 2 9" xfId="26313"/>
    <cellStyle name="Eingabe 3 4 3 3 2 9 2" xfId="56500"/>
    <cellStyle name="Eingabe 3 4 3 3 3" xfId="4878"/>
    <cellStyle name="Eingabe 3 4 3 3 3 10" xfId="35077"/>
    <cellStyle name="Eingabe 3 4 3 3 3 2" xfId="9622"/>
    <cellStyle name="Eingabe 3 4 3 3 3 2 2" xfId="39816"/>
    <cellStyle name="Eingabe 3 4 3 3 3 3" xfId="11057"/>
    <cellStyle name="Eingabe 3 4 3 3 3 3 2" xfId="41251"/>
    <cellStyle name="Eingabe 3 4 3 3 3 4" xfId="2794"/>
    <cellStyle name="Eingabe 3 4 3 3 3 4 2" xfId="32999"/>
    <cellStyle name="Eingabe 3 4 3 3 3 5" xfId="17945"/>
    <cellStyle name="Eingabe 3 4 3 3 3 5 2" xfId="48139"/>
    <cellStyle name="Eingabe 3 4 3 3 3 6" xfId="20809"/>
    <cellStyle name="Eingabe 3 4 3 3 3 6 2" xfId="51003"/>
    <cellStyle name="Eingabe 3 4 3 3 3 7" xfId="25221"/>
    <cellStyle name="Eingabe 3 4 3 3 3 7 2" xfId="55408"/>
    <cellStyle name="Eingabe 3 4 3 3 3 8" xfId="28658"/>
    <cellStyle name="Eingabe 3 4 3 3 3 8 2" xfId="58845"/>
    <cellStyle name="Eingabe 3 4 3 3 3 9" xfId="28233"/>
    <cellStyle name="Eingabe 3 4 3 3 3 9 2" xfId="58420"/>
    <cellStyle name="Eingabe 3 4 3 3 4" xfId="7782"/>
    <cellStyle name="Eingabe 3 4 3 3 4 2" xfId="37976"/>
    <cellStyle name="Eingabe 3 4 3 3 5" xfId="11806"/>
    <cellStyle name="Eingabe 3 4 3 3 5 2" xfId="42000"/>
    <cellStyle name="Eingabe 3 4 3 3 6" xfId="12976"/>
    <cellStyle name="Eingabe 3 4 3 3 6 2" xfId="43170"/>
    <cellStyle name="Eingabe 3 4 3 3 7" xfId="16009"/>
    <cellStyle name="Eingabe 3 4 3 3 7 2" xfId="46203"/>
    <cellStyle name="Eingabe 3 4 3 3 8" xfId="18890"/>
    <cellStyle name="Eingabe 3 4 3 3 8 2" xfId="49084"/>
    <cellStyle name="Eingabe 3 4 3 3 9" xfId="23125"/>
    <cellStyle name="Eingabe 3 4 3 3 9 2" xfId="53312"/>
    <cellStyle name="Eingabe 3 4 3 4" xfId="3246"/>
    <cellStyle name="Eingabe 3 4 3 4 10" xfId="29925"/>
    <cellStyle name="Eingabe 3 4 3 4 10 2" xfId="60112"/>
    <cellStyle name="Eingabe 3 4 3 4 11" xfId="33451"/>
    <cellStyle name="Eingabe 3 4 3 4 2" xfId="6620"/>
    <cellStyle name="Eingabe 3 4 3 4 2 2" xfId="36814"/>
    <cellStyle name="Eingabe 3 4 3 4 3" xfId="8165"/>
    <cellStyle name="Eingabe 3 4 3 4 3 2" xfId="38359"/>
    <cellStyle name="Eingabe 3 4 3 4 4" xfId="2275"/>
    <cellStyle name="Eingabe 3 4 3 4 4 2" xfId="32482"/>
    <cellStyle name="Eingabe 3 4 3 4 5" xfId="14079"/>
    <cellStyle name="Eingabe 3 4 3 4 5 2" xfId="44273"/>
    <cellStyle name="Eingabe 3 4 3 4 6" xfId="16495"/>
    <cellStyle name="Eingabe 3 4 3 4 6 2" xfId="46689"/>
    <cellStyle name="Eingabe 3 4 3 4 7" xfId="19362"/>
    <cellStyle name="Eingabe 3 4 3 4 7 2" xfId="49556"/>
    <cellStyle name="Eingabe 3 4 3 4 8" xfId="23765"/>
    <cellStyle name="Eingabe 3 4 3 4 8 2" xfId="53952"/>
    <cellStyle name="Eingabe 3 4 3 4 9" xfId="27094"/>
    <cellStyle name="Eingabe 3 4 3 4 9 2" xfId="57281"/>
    <cellStyle name="Eingabe 3 4 3 5" xfId="4254"/>
    <cellStyle name="Eingabe 3 4 3 5 10" xfId="30407"/>
    <cellStyle name="Eingabe 3 4 3 5 10 2" xfId="60594"/>
    <cellStyle name="Eingabe 3 4 3 5 11" xfId="34453"/>
    <cellStyle name="Eingabe 3 4 3 5 2" xfId="7467"/>
    <cellStyle name="Eingabe 3 4 3 5 2 2" xfId="37661"/>
    <cellStyle name="Eingabe 3 4 3 5 3" xfId="9012"/>
    <cellStyle name="Eingabe 3 4 3 5 3 2" xfId="39206"/>
    <cellStyle name="Eingabe 3 4 3 5 4" xfId="9809"/>
    <cellStyle name="Eingabe 3 4 3 5 4 2" xfId="40003"/>
    <cellStyle name="Eingabe 3 4 3 5 5" xfId="15229"/>
    <cellStyle name="Eingabe 3 4 3 5 5 2" xfId="45423"/>
    <cellStyle name="Eingabe 3 4 3 5 6" xfId="17335"/>
    <cellStyle name="Eingabe 3 4 3 5 6 2" xfId="47529"/>
    <cellStyle name="Eingabe 3 4 3 5 7" xfId="20199"/>
    <cellStyle name="Eingabe 3 4 3 5 7 2" xfId="50393"/>
    <cellStyle name="Eingabe 3 4 3 5 8" xfId="24611"/>
    <cellStyle name="Eingabe 3 4 3 5 8 2" xfId="54798"/>
    <cellStyle name="Eingabe 3 4 3 5 9" xfId="26981"/>
    <cellStyle name="Eingabe 3 4 3 5 9 2" xfId="57168"/>
    <cellStyle name="Eingabe 3 4 3 6" xfId="5384"/>
    <cellStyle name="Eingabe 3 4 3 6 2" xfId="35583"/>
    <cellStyle name="Eingabe 3 4 3 7" xfId="10023"/>
    <cellStyle name="Eingabe 3 4 3 7 2" xfId="40217"/>
    <cellStyle name="Eingabe 3 4 3 8" xfId="15236"/>
    <cellStyle name="Eingabe 3 4 3 8 2" xfId="45430"/>
    <cellStyle name="Eingabe 3 4 3 9" xfId="15395"/>
    <cellStyle name="Eingabe 3 4 3 9 2" xfId="45589"/>
    <cellStyle name="Eingabe 3 4 4" xfId="1583"/>
    <cellStyle name="Eingabe 3 4 4 10" xfId="26889"/>
    <cellStyle name="Eingabe 3 4 4 10 2" xfId="57076"/>
    <cellStyle name="Eingabe 3 4 4 11" xfId="21478"/>
    <cellStyle name="Eingabe 3 4 4 11 2" xfId="51665"/>
    <cellStyle name="Eingabe 3 4 4 12" xfId="31533"/>
    <cellStyle name="Eingabe 3 4 4 2" xfId="3540"/>
    <cellStyle name="Eingabe 3 4 4 2 10" xfId="30349"/>
    <cellStyle name="Eingabe 3 4 4 2 10 2" xfId="60536"/>
    <cellStyle name="Eingabe 3 4 4 2 11" xfId="33745"/>
    <cellStyle name="Eingabe 3 4 4 2 2" xfId="6904"/>
    <cellStyle name="Eingabe 3 4 4 2 2 2" xfId="37098"/>
    <cellStyle name="Eingabe 3 4 4 2 3" xfId="8449"/>
    <cellStyle name="Eingabe 3 4 4 2 3 2" xfId="38643"/>
    <cellStyle name="Eingabe 3 4 4 2 4" xfId="10979"/>
    <cellStyle name="Eingabe 3 4 4 2 4 2" xfId="41173"/>
    <cellStyle name="Eingabe 3 4 4 2 5" xfId="14532"/>
    <cellStyle name="Eingabe 3 4 4 2 5 2" xfId="44726"/>
    <cellStyle name="Eingabe 3 4 4 2 6" xfId="16775"/>
    <cellStyle name="Eingabe 3 4 4 2 6 2" xfId="46969"/>
    <cellStyle name="Eingabe 3 4 4 2 7" xfId="19642"/>
    <cellStyle name="Eingabe 3 4 4 2 7 2" xfId="49836"/>
    <cellStyle name="Eingabe 3 4 4 2 8" xfId="24049"/>
    <cellStyle name="Eingabe 3 4 4 2 8 2" xfId="54236"/>
    <cellStyle name="Eingabe 3 4 4 2 9" xfId="26199"/>
    <cellStyle name="Eingabe 3 4 4 2 9 2" xfId="56386"/>
    <cellStyle name="Eingabe 3 4 4 3" xfId="4548"/>
    <cellStyle name="Eingabe 3 4 4 3 10" xfId="34747"/>
    <cellStyle name="Eingabe 3 4 4 3 2" xfId="9292"/>
    <cellStyle name="Eingabe 3 4 4 3 2 2" xfId="39486"/>
    <cellStyle name="Eingabe 3 4 4 3 3" xfId="9836"/>
    <cellStyle name="Eingabe 3 4 4 3 3 2" xfId="40030"/>
    <cellStyle name="Eingabe 3 4 4 3 4" xfId="15195"/>
    <cellStyle name="Eingabe 3 4 4 3 4 2" xfId="45389"/>
    <cellStyle name="Eingabe 3 4 4 3 5" xfId="17615"/>
    <cellStyle name="Eingabe 3 4 4 3 5 2" xfId="47809"/>
    <cellStyle name="Eingabe 3 4 4 3 6" xfId="20479"/>
    <cellStyle name="Eingabe 3 4 4 3 6 2" xfId="50673"/>
    <cellStyle name="Eingabe 3 4 4 3 7" xfId="24891"/>
    <cellStyle name="Eingabe 3 4 4 3 7 2" xfId="55078"/>
    <cellStyle name="Eingabe 3 4 4 3 8" xfId="26759"/>
    <cellStyle name="Eingabe 3 4 4 3 8 2" xfId="56946"/>
    <cellStyle name="Eingabe 3 4 4 3 9" xfId="29251"/>
    <cellStyle name="Eingabe 3 4 4 3 9 2" xfId="59438"/>
    <cellStyle name="Eingabe 3 4 4 4" xfId="4132"/>
    <cellStyle name="Eingabe 3 4 4 4 2" xfId="34331"/>
    <cellStyle name="Eingabe 3 4 4 5" xfId="9792"/>
    <cellStyle name="Eingabe 3 4 4 5 2" xfId="39986"/>
    <cellStyle name="Eingabe 3 4 4 6" xfId="13797"/>
    <cellStyle name="Eingabe 3 4 4 6 2" xfId="43991"/>
    <cellStyle name="Eingabe 3 4 4 7" xfId="15679"/>
    <cellStyle name="Eingabe 3 4 4 7 2" xfId="45873"/>
    <cellStyle name="Eingabe 3 4 4 8" xfId="18560"/>
    <cellStyle name="Eingabe 3 4 4 8 2" xfId="48754"/>
    <cellStyle name="Eingabe 3 4 4 9" xfId="22795"/>
    <cellStyle name="Eingabe 3 4 4 9 2" xfId="52982"/>
    <cellStyle name="Eingabe 3 4 5" xfId="2667"/>
    <cellStyle name="Eingabe 3 4 5 10" xfId="30378"/>
    <cellStyle name="Eingabe 3 4 5 10 2" xfId="60565"/>
    <cellStyle name="Eingabe 3 4 5 11" xfId="32872"/>
    <cellStyle name="Eingabe 3 4 5 2" xfId="6252"/>
    <cellStyle name="Eingabe 3 4 5 2 2" xfId="36446"/>
    <cellStyle name="Eingabe 3 4 5 3" xfId="5277"/>
    <cellStyle name="Eingabe 3 4 5 3 2" xfId="35476"/>
    <cellStyle name="Eingabe 3 4 5 4" xfId="11614"/>
    <cellStyle name="Eingabe 3 4 5 4 2" xfId="41808"/>
    <cellStyle name="Eingabe 3 4 5 5" xfId="13131"/>
    <cellStyle name="Eingabe 3 4 5 5 2" xfId="43325"/>
    <cellStyle name="Eingabe 3 4 5 6" xfId="16242"/>
    <cellStyle name="Eingabe 3 4 5 6 2" xfId="46436"/>
    <cellStyle name="Eingabe 3 4 5 7" xfId="19111"/>
    <cellStyle name="Eingabe 3 4 5 7 2" xfId="49305"/>
    <cellStyle name="Eingabe 3 4 5 8" xfId="23394"/>
    <cellStyle name="Eingabe 3 4 5 8 2" xfId="53581"/>
    <cellStyle name="Eingabe 3 4 5 9" xfId="26150"/>
    <cellStyle name="Eingabe 3 4 5 9 2" xfId="56337"/>
    <cellStyle name="Eingabe 3 4 6" xfId="3128"/>
    <cellStyle name="Eingabe 3 4 6 10" xfId="30616"/>
    <cellStyle name="Eingabe 3 4 6 10 2" xfId="60803"/>
    <cellStyle name="Eingabe 3 4 6 11" xfId="33333"/>
    <cellStyle name="Eingabe 3 4 6 2" xfId="6530"/>
    <cellStyle name="Eingabe 3 4 6 2 2" xfId="36724"/>
    <cellStyle name="Eingabe 3 4 6 3" xfId="4351"/>
    <cellStyle name="Eingabe 3 4 6 3 2" xfId="34550"/>
    <cellStyle name="Eingabe 3 4 6 4" xfId="12449"/>
    <cellStyle name="Eingabe 3 4 6 4 2" xfId="42643"/>
    <cellStyle name="Eingabe 3 4 6 5" xfId="14291"/>
    <cellStyle name="Eingabe 3 4 6 5 2" xfId="44485"/>
    <cellStyle name="Eingabe 3 4 6 6" xfId="16405"/>
    <cellStyle name="Eingabe 3 4 6 6 2" xfId="46599"/>
    <cellStyle name="Eingabe 3 4 6 7" xfId="19272"/>
    <cellStyle name="Eingabe 3 4 6 7 2" xfId="49466"/>
    <cellStyle name="Eingabe 3 4 6 8" xfId="23675"/>
    <cellStyle name="Eingabe 3 4 6 8 2" xfId="53862"/>
    <cellStyle name="Eingabe 3 4 6 9" xfId="26027"/>
    <cellStyle name="Eingabe 3 4 6 9 2" xfId="56214"/>
    <cellStyle name="Eingabe 3 4 7" xfId="6373"/>
    <cellStyle name="Eingabe 3 4 7 2" xfId="36567"/>
    <cellStyle name="Eingabe 3 4 8" xfId="2299"/>
    <cellStyle name="Eingabe 3 4 8 2" xfId="32506"/>
    <cellStyle name="Eingabe 3 4 9" xfId="14258"/>
    <cellStyle name="Eingabe 3 4 9 2" xfId="44452"/>
    <cellStyle name="Eingabe 3 5" xfId="664"/>
    <cellStyle name="Eingabe 3 5 10" xfId="12312"/>
    <cellStyle name="Eingabe 3 5 10 2" xfId="42506"/>
    <cellStyle name="Eingabe 3 5 11" xfId="21901"/>
    <cellStyle name="Eingabe 3 5 11 2" xfId="52088"/>
    <cellStyle name="Eingabe 3 5 12" xfId="27396"/>
    <cellStyle name="Eingabe 3 5 12 2" xfId="57583"/>
    <cellStyle name="Eingabe 3 5 13" xfId="30535"/>
    <cellStyle name="Eingabe 3 5 13 2" xfId="60722"/>
    <cellStyle name="Eingabe 3 5 14" xfId="31042"/>
    <cellStyle name="Eingabe 3 5 2" xfId="1288"/>
    <cellStyle name="Eingabe 3 5 2 10" xfId="18282"/>
    <cellStyle name="Eingabe 3 5 2 10 2" xfId="48476"/>
    <cellStyle name="Eingabe 3 5 2 11" xfId="22501"/>
    <cellStyle name="Eingabe 3 5 2 11 2" xfId="52688"/>
    <cellStyle name="Eingabe 3 5 2 12" xfId="22433"/>
    <cellStyle name="Eingabe 3 5 2 12 2" xfId="52620"/>
    <cellStyle name="Eingabe 3 5 2 13" xfId="27179"/>
    <cellStyle name="Eingabe 3 5 2 13 2" xfId="57366"/>
    <cellStyle name="Eingabe 3 5 2 14" xfId="31255"/>
    <cellStyle name="Eingabe 3 5 2 2" xfId="1756"/>
    <cellStyle name="Eingabe 3 5 2 2 10" xfId="28395"/>
    <cellStyle name="Eingabe 3 5 2 2 10 2" xfId="58582"/>
    <cellStyle name="Eingabe 3 5 2 2 11" xfId="21592"/>
    <cellStyle name="Eingabe 3 5 2 2 11 2" xfId="51779"/>
    <cellStyle name="Eingabe 3 5 2 2 12" xfId="31706"/>
    <cellStyle name="Eingabe 3 5 2 2 2" xfId="3713"/>
    <cellStyle name="Eingabe 3 5 2 2 2 10" xfId="21739"/>
    <cellStyle name="Eingabe 3 5 2 2 2 10 2" xfId="51926"/>
    <cellStyle name="Eingabe 3 5 2 2 2 11" xfId="33918"/>
    <cellStyle name="Eingabe 3 5 2 2 2 2" xfId="7077"/>
    <cellStyle name="Eingabe 3 5 2 2 2 2 2" xfId="37271"/>
    <cellStyle name="Eingabe 3 5 2 2 2 3" xfId="8622"/>
    <cellStyle name="Eingabe 3 5 2 2 2 3 2" xfId="38816"/>
    <cellStyle name="Eingabe 3 5 2 2 2 4" xfId="10356"/>
    <cellStyle name="Eingabe 3 5 2 2 2 4 2" xfId="40550"/>
    <cellStyle name="Eingabe 3 5 2 2 2 5" xfId="12818"/>
    <cellStyle name="Eingabe 3 5 2 2 2 5 2" xfId="43012"/>
    <cellStyle name="Eingabe 3 5 2 2 2 6" xfId="16948"/>
    <cellStyle name="Eingabe 3 5 2 2 2 6 2" xfId="47142"/>
    <cellStyle name="Eingabe 3 5 2 2 2 7" xfId="19815"/>
    <cellStyle name="Eingabe 3 5 2 2 2 7 2" xfId="50009"/>
    <cellStyle name="Eingabe 3 5 2 2 2 8" xfId="24222"/>
    <cellStyle name="Eingabe 3 5 2 2 2 8 2" xfId="54409"/>
    <cellStyle name="Eingabe 3 5 2 2 2 9" xfId="27511"/>
    <cellStyle name="Eingabe 3 5 2 2 2 9 2" xfId="57698"/>
    <cellStyle name="Eingabe 3 5 2 2 3" xfId="4721"/>
    <cellStyle name="Eingabe 3 5 2 2 3 10" xfId="34920"/>
    <cellStyle name="Eingabe 3 5 2 2 3 2" xfId="9465"/>
    <cellStyle name="Eingabe 3 5 2 2 3 2 2" xfId="39659"/>
    <cellStyle name="Eingabe 3 5 2 2 3 3" xfId="11853"/>
    <cellStyle name="Eingabe 3 5 2 2 3 3 2" xfId="42047"/>
    <cellStyle name="Eingabe 3 5 2 2 3 4" xfId="12898"/>
    <cellStyle name="Eingabe 3 5 2 2 3 4 2" xfId="43092"/>
    <cellStyle name="Eingabe 3 5 2 2 3 5" xfId="17788"/>
    <cellStyle name="Eingabe 3 5 2 2 3 5 2" xfId="47982"/>
    <cellStyle name="Eingabe 3 5 2 2 3 6" xfId="20652"/>
    <cellStyle name="Eingabe 3 5 2 2 3 6 2" xfId="50846"/>
    <cellStyle name="Eingabe 3 5 2 2 3 7" xfId="25064"/>
    <cellStyle name="Eingabe 3 5 2 2 3 7 2" xfId="55251"/>
    <cellStyle name="Eingabe 3 5 2 2 3 8" xfId="28501"/>
    <cellStyle name="Eingabe 3 5 2 2 3 8 2" xfId="58688"/>
    <cellStyle name="Eingabe 3 5 2 2 3 9" xfId="29236"/>
    <cellStyle name="Eingabe 3 5 2 2 3 9 2" xfId="59423"/>
    <cellStyle name="Eingabe 3 5 2 2 4" xfId="5681"/>
    <cellStyle name="Eingabe 3 5 2 2 4 2" xfId="35877"/>
    <cellStyle name="Eingabe 3 5 2 2 5" xfId="11010"/>
    <cellStyle name="Eingabe 3 5 2 2 5 2" xfId="41204"/>
    <cellStyle name="Eingabe 3 5 2 2 6" xfId="12957"/>
    <cellStyle name="Eingabe 3 5 2 2 6 2" xfId="43151"/>
    <cellStyle name="Eingabe 3 5 2 2 7" xfId="15852"/>
    <cellStyle name="Eingabe 3 5 2 2 7 2" xfId="46046"/>
    <cellStyle name="Eingabe 3 5 2 2 8" xfId="18733"/>
    <cellStyle name="Eingabe 3 5 2 2 8 2" xfId="48927"/>
    <cellStyle name="Eingabe 3 5 2 2 9" xfId="22968"/>
    <cellStyle name="Eingabe 3 5 2 2 9 2" xfId="53155"/>
    <cellStyle name="Eingabe 3 5 2 3" xfId="1915"/>
    <cellStyle name="Eingabe 3 5 2 3 10" xfId="28149"/>
    <cellStyle name="Eingabe 3 5 2 3 10 2" xfId="58336"/>
    <cellStyle name="Eingabe 3 5 2 3 11" xfId="28869"/>
    <cellStyle name="Eingabe 3 5 2 3 11 2" xfId="59056"/>
    <cellStyle name="Eingabe 3 5 2 3 12" xfId="31865"/>
    <cellStyle name="Eingabe 3 5 2 3 2" xfId="3872"/>
    <cellStyle name="Eingabe 3 5 2 3 2 10" xfId="30671"/>
    <cellStyle name="Eingabe 3 5 2 3 2 10 2" xfId="60858"/>
    <cellStyle name="Eingabe 3 5 2 3 2 11" xfId="34077"/>
    <cellStyle name="Eingabe 3 5 2 3 2 2" xfId="7236"/>
    <cellStyle name="Eingabe 3 5 2 3 2 2 2" xfId="37430"/>
    <cellStyle name="Eingabe 3 5 2 3 2 3" xfId="8781"/>
    <cellStyle name="Eingabe 3 5 2 3 2 3 2" xfId="38975"/>
    <cellStyle name="Eingabe 3 5 2 3 2 4" xfId="6062"/>
    <cellStyle name="Eingabe 3 5 2 3 2 4 2" xfId="36258"/>
    <cellStyle name="Eingabe 3 5 2 3 2 5" xfId="12348"/>
    <cellStyle name="Eingabe 3 5 2 3 2 5 2" xfId="42542"/>
    <cellStyle name="Eingabe 3 5 2 3 2 6" xfId="17107"/>
    <cellStyle name="Eingabe 3 5 2 3 2 6 2" xfId="47301"/>
    <cellStyle name="Eingabe 3 5 2 3 2 7" xfId="19974"/>
    <cellStyle name="Eingabe 3 5 2 3 2 7 2" xfId="50168"/>
    <cellStyle name="Eingabe 3 5 2 3 2 8" xfId="24381"/>
    <cellStyle name="Eingabe 3 5 2 3 2 8 2" xfId="54568"/>
    <cellStyle name="Eingabe 3 5 2 3 2 9" xfId="28243"/>
    <cellStyle name="Eingabe 3 5 2 3 2 9 2" xfId="58430"/>
    <cellStyle name="Eingabe 3 5 2 3 3" xfId="4880"/>
    <cellStyle name="Eingabe 3 5 2 3 3 10" xfId="35079"/>
    <cellStyle name="Eingabe 3 5 2 3 3 2" xfId="9624"/>
    <cellStyle name="Eingabe 3 5 2 3 3 2 2" xfId="39818"/>
    <cellStyle name="Eingabe 3 5 2 3 3 3" xfId="12280"/>
    <cellStyle name="Eingabe 3 5 2 3 3 3 2" xfId="42474"/>
    <cellStyle name="Eingabe 3 5 2 3 3 4" xfId="13749"/>
    <cellStyle name="Eingabe 3 5 2 3 3 4 2" xfId="43943"/>
    <cellStyle name="Eingabe 3 5 2 3 3 5" xfId="17947"/>
    <cellStyle name="Eingabe 3 5 2 3 3 5 2" xfId="48141"/>
    <cellStyle name="Eingabe 3 5 2 3 3 6" xfId="20811"/>
    <cellStyle name="Eingabe 3 5 2 3 3 6 2" xfId="51005"/>
    <cellStyle name="Eingabe 3 5 2 3 3 7" xfId="25223"/>
    <cellStyle name="Eingabe 3 5 2 3 3 7 2" xfId="55410"/>
    <cellStyle name="Eingabe 3 5 2 3 3 8" xfId="28660"/>
    <cellStyle name="Eingabe 3 5 2 3 3 8 2" xfId="58847"/>
    <cellStyle name="Eingabe 3 5 2 3 3 9" xfId="30426"/>
    <cellStyle name="Eingabe 3 5 2 3 3 9 2" xfId="60613"/>
    <cellStyle name="Eingabe 3 5 2 3 4" xfId="8032"/>
    <cellStyle name="Eingabe 3 5 2 3 4 2" xfId="38226"/>
    <cellStyle name="Eingabe 3 5 2 3 5" xfId="11423"/>
    <cellStyle name="Eingabe 3 5 2 3 5 2" xfId="41617"/>
    <cellStyle name="Eingabe 3 5 2 3 6" xfId="12657"/>
    <cellStyle name="Eingabe 3 5 2 3 6 2" xfId="42851"/>
    <cellStyle name="Eingabe 3 5 2 3 7" xfId="16011"/>
    <cellStyle name="Eingabe 3 5 2 3 7 2" xfId="46205"/>
    <cellStyle name="Eingabe 3 5 2 3 8" xfId="18892"/>
    <cellStyle name="Eingabe 3 5 2 3 8 2" xfId="49086"/>
    <cellStyle name="Eingabe 3 5 2 3 9" xfId="23127"/>
    <cellStyle name="Eingabe 3 5 2 3 9 2" xfId="53314"/>
    <cellStyle name="Eingabe 3 5 2 4" xfId="3248"/>
    <cellStyle name="Eingabe 3 5 2 4 10" xfId="25486"/>
    <cellStyle name="Eingabe 3 5 2 4 10 2" xfId="55673"/>
    <cellStyle name="Eingabe 3 5 2 4 11" xfId="33453"/>
    <cellStyle name="Eingabe 3 5 2 4 2" xfId="6622"/>
    <cellStyle name="Eingabe 3 5 2 4 2 2" xfId="36816"/>
    <cellStyle name="Eingabe 3 5 2 4 3" xfId="8167"/>
    <cellStyle name="Eingabe 3 5 2 4 3 2" xfId="38361"/>
    <cellStyle name="Eingabe 3 5 2 4 4" xfId="10072"/>
    <cellStyle name="Eingabe 3 5 2 4 4 2" xfId="40266"/>
    <cellStyle name="Eingabe 3 5 2 4 5" xfId="15147"/>
    <cellStyle name="Eingabe 3 5 2 4 5 2" xfId="45341"/>
    <cellStyle name="Eingabe 3 5 2 4 6" xfId="16497"/>
    <cellStyle name="Eingabe 3 5 2 4 6 2" xfId="46691"/>
    <cellStyle name="Eingabe 3 5 2 4 7" xfId="19364"/>
    <cellStyle name="Eingabe 3 5 2 4 7 2" xfId="49558"/>
    <cellStyle name="Eingabe 3 5 2 4 8" xfId="23767"/>
    <cellStyle name="Eingabe 3 5 2 4 8 2" xfId="53954"/>
    <cellStyle name="Eingabe 3 5 2 4 9" xfId="28320"/>
    <cellStyle name="Eingabe 3 5 2 4 9 2" xfId="58507"/>
    <cellStyle name="Eingabe 3 5 2 5" xfId="4256"/>
    <cellStyle name="Eingabe 3 5 2 5 10" xfId="28862"/>
    <cellStyle name="Eingabe 3 5 2 5 10 2" xfId="59049"/>
    <cellStyle name="Eingabe 3 5 2 5 11" xfId="34455"/>
    <cellStyle name="Eingabe 3 5 2 5 2" xfId="7469"/>
    <cellStyle name="Eingabe 3 5 2 5 2 2" xfId="37663"/>
    <cellStyle name="Eingabe 3 5 2 5 3" xfId="9014"/>
    <cellStyle name="Eingabe 3 5 2 5 3 2" xfId="39208"/>
    <cellStyle name="Eingabe 3 5 2 5 4" xfId="10999"/>
    <cellStyle name="Eingabe 3 5 2 5 4 2" xfId="41193"/>
    <cellStyle name="Eingabe 3 5 2 5 5" xfId="15106"/>
    <cellStyle name="Eingabe 3 5 2 5 5 2" xfId="45300"/>
    <cellStyle name="Eingabe 3 5 2 5 6" xfId="17337"/>
    <cellStyle name="Eingabe 3 5 2 5 6 2" xfId="47531"/>
    <cellStyle name="Eingabe 3 5 2 5 7" xfId="20201"/>
    <cellStyle name="Eingabe 3 5 2 5 7 2" xfId="50395"/>
    <cellStyle name="Eingabe 3 5 2 5 8" xfId="24613"/>
    <cellStyle name="Eingabe 3 5 2 5 8 2" xfId="54800"/>
    <cellStyle name="Eingabe 3 5 2 5 9" xfId="27839"/>
    <cellStyle name="Eingabe 3 5 2 5 9 2" xfId="58026"/>
    <cellStyle name="Eingabe 3 5 2 6" xfId="5637"/>
    <cellStyle name="Eingabe 3 5 2 6 2" xfId="35833"/>
    <cellStyle name="Eingabe 3 5 2 7" xfId="9889"/>
    <cellStyle name="Eingabe 3 5 2 7 2" xfId="40083"/>
    <cellStyle name="Eingabe 3 5 2 8" xfId="12747"/>
    <cellStyle name="Eingabe 3 5 2 8 2" xfId="42941"/>
    <cellStyle name="Eingabe 3 5 2 9" xfId="15397"/>
    <cellStyle name="Eingabe 3 5 2 9 2" xfId="45591"/>
    <cellStyle name="Eingabe 3 5 3" xfId="1581"/>
    <cellStyle name="Eingabe 3 5 3 10" xfId="27920"/>
    <cellStyle name="Eingabe 3 5 3 10 2" xfId="58107"/>
    <cellStyle name="Eingabe 3 5 3 11" xfId="26848"/>
    <cellStyle name="Eingabe 3 5 3 11 2" xfId="57035"/>
    <cellStyle name="Eingabe 3 5 3 12" xfId="31531"/>
    <cellStyle name="Eingabe 3 5 3 2" xfId="3538"/>
    <cellStyle name="Eingabe 3 5 3 2 10" xfId="27326"/>
    <cellStyle name="Eingabe 3 5 3 2 10 2" xfId="57513"/>
    <cellStyle name="Eingabe 3 5 3 2 11" xfId="33743"/>
    <cellStyle name="Eingabe 3 5 3 2 2" xfId="6902"/>
    <cellStyle name="Eingabe 3 5 3 2 2 2" xfId="37096"/>
    <cellStyle name="Eingabe 3 5 3 2 3" xfId="8447"/>
    <cellStyle name="Eingabe 3 5 3 2 3 2" xfId="38641"/>
    <cellStyle name="Eingabe 3 5 3 2 4" xfId="10486"/>
    <cellStyle name="Eingabe 3 5 3 2 4 2" xfId="40680"/>
    <cellStyle name="Eingabe 3 5 3 2 5" xfId="14378"/>
    <cellStyle name="Eingabe 3 5 3 2 5 2" xfId="44572"/>
    <cellStyle name="Eingabe 3 5 3 2 6" xfId="16773"/>
    <cellStyle name="Eingabe 3 5 3 2 6 2" xfId="46967"/>
    <cellStyle name="Eingabe 3 5 3 2 7" xfId="19640"/>
    <cellStyle name="Eingabe 3 5 3 2 7 2" xfId="49834"/>
    <cellStyle name="Eingabe 3 5 3 2 8" xfId="24047"/>
    <cellStyle name="Eingabe 3 5 3 2 8 2" xfId="54234"/>
    <cellStyle name="Eingabe 3 5 3 2 9" xfId="26421"/>
    <cellStyle name="Eingabe 3 5 3 2 9 2" xfId="56608"/>
    <cellStyle name="Eingabe 3 5 3 3" xfId="4546"/>
    <cellStyle name="Eingabe 3 5 3 3 10" xfId="34745"/>
    <cellStyle name="Eingabe 3 5 3 3 2" xfId="9290"/>
    <cellStyle name="Eingabe 3 5 3 3 2 2" xfId="39484"/>
    <cellStyle name="Eingabe 3 5 3 3 3" xfId="12174"/>
    <cellStyle name="Eingabe 3 5 3 3 3 2" xfId="42368"/>
    <cellStyle name="Eingabe 3 5 3 3 4" xfId="13238"/>
    <cellStyle name="Eingabe 3 5 3 3 4 2" xfId="43432"/>
    <cellStyle name="Eingabe 3 5 3 3 5" xfId="17613"/>
    <cellStyle name="Eingabe 3 5 3 3 5 2" xfId="47807"/>
    <cellStyle name="Eingabe 3 5 3 3 6" xfId="20477"/>
    <cellStyle name="Eingabe 3 5 3 3 6 2" xfId="50671"/>
    <cellStyle name="Eingabe 3 5 3 3 7" xfId="24889"/>
    <cellStyle name="Eingabe 3 5 3 3 7 2" xfId="55076"/>
    <cellStyle name="Eingabe 3 5 3 3 8" xfId="27868"/>
    <cellStyle name="Eingabe 3 5 3 3 8 2" xfId="58055"/>
    <cellStyle name="Eingabe 3 5 3 3 9" xfId="30110"/>
    <cellStyle name="Eingabe 3 5 3 3 9 2" xfId="60297"/>
    <cellStyle name="Eingabe 3 5 3 4" xfId="4138"/>
    <cellStyle name="Eingabe 3 5 3 4 2" xfId="34337"/>
    <cellStyle name="Eingabe 3 5 3 5" xfId="11134"/>
    <cellStyle name="Eingabe 3 5 3 5 2" xfId="41328"/>
    <cellStyle name="Eingabe 3 5 3 6" xfId="14466"/>
    <cellStyle name="Eingabe 3 5 3 6 2" xfId="44660"/>
    <cellStyle name="Eingabe 3 5 3 7" xfId="15677"/>
    <cellStyle name="Eingabe 3 5 3 7 2" xfId="45871"/>
    <cellStyle name="Eingabe 3 5 3 8" xfId="18558"/>
    <cellStyle name="Eingabe 3 5 3 8 2" xfId="48752"/>
    <cellStyle name="Eingabe 3 5 3 9" xfId="22793"/>
    <cellStyle name="Eingabe 3 5 3 9 2" xfId="52980"/>
    <cellStyle name="Eingabe 3 5 4" xfId="2669"/>
    <cellStyle name="Eingabe 3 5 4 10" xfId="29201"/>
    <cellStyle name="Eingabe 3 5 4 10 2" xfId="59388"/>
    <cellStyle name="Eingabe 3 5 4 11" xfId="32874"/>
    <cellStyle name="Eingabe 3 5 4 2" xfId="6254"/>
    <cellStyle name="Eingabe 3 5 4 2 2" xfId="36448"/>
    <cellStyle name="Eingabe 3 5 4 3" xfId="2511"/>
    <cellStyle name="Eingabe 3 5 4 3 2" xfId="32716"/>
    <cellStyle name="Eingabe 3 5 4 4" xfId="11337"/>
    <cellStyle name="Eingabe 3 5 4 4 2" xfId="41531"/>
    <cellStyle name="Eingabe 3 5 4 5" xfId="14768"/>
    <cellStyle name="Eingabe 3 5 4 5 2" xfId="44962"/>
    <cellStyle name="Eingabe 3 5 4 6" xfId="16244"/>
    <cellStyle name="Eingabe 3 5 4 6 2" xfId="46438"/>
    <cellStyle name="Eingabe 3 5 4 7" xfId="19113"/>
    <cellStyle name="Eingabe 3 5 4 7 2" xfId="49307"/>
    <cellStyle name="Eingabe 3 5 4 8" xfId="23396"/>
    <cellStyle name="Eingabe 3 5 4 8 2" xfId="53583"/>
    <cellStyle name="Eingabe 3 5 4 9" xfId="27601"/>
    <cellStyle name="Eingabe 3 5 4 9 2" xfId="57788"/>
    <cellStyle name="Eingabe 3 5 5" xfId="2442"/>
    <cellStyle name="Eingabe 3 5 5 10" xfId="28986"/>
    <cellStyle name="Eingabe 3 5 5 10 2" xfId="59173"/>
    <cellStyle name="Eingabe 3 5 5 11" xfId="32647"/>
    <cellStyle name="Eingabe 3 5 5 2" xfId="6150"/>
    <cellStyle name="Eingabe 3 5 5 2 2" xfId="36344"/>
    <cellStyle name="Eingabe 3 5 5 3" xfId="5768"/>
    <cellStyle name="Eingabe 3 5 5 3 2" xfId="35964"/>
    <cellStyle name="Eingabe 3 5 5 4" xfId="2929"/>
    <cellStyle name="Eingabe 3 5 5 4 2" xfId="33134"/>
    <cellStyle name="Eingabe 3 5 5 5" xfId="13342"/>
    <cellStyle name="Eingabe 3 5 5 5 2" xfId="43536"/>
    <cellStyle name="Eingabe 3 5 5 6" xfId="16140"/>
    <cellStyle name="Eingabe 3 5 5 6 2" xfId="46334"/>
    <cellStyle name="Eingabe 3 5 5 7" xfId="19009"/>
    <cellStyle name="Eingabe 3 5 5 7 2" xfId="49203"/>
    <cellStyle name="Eingabe 3 5 5 8" xfId="23292"/>
    <cellStyle name="Eingabe 3 5 5 8 2" xfId="53479"/>
    <cellStyle name="Eingabe 3 5 5 9" xfId="27165"/>
    <cellStyle name="Eingabe 3 5 5 9 2" xfId="57352"/>
    <cellStyle name="Eingabe 3 5 6" xfId="2191"/>
    <cellStyle name="Eingabe 3 5 6 2" xfId="32402"/>
    <cellStyle name="Eingabe 3 5 7" xfId="11596"/>
    <cellStyle name="Eingabe 3 5 7 2" xfId="41790"/>
    <cellStyle name="Eingabe 3 5 8" xfId="13539"/>
    <cellStyle name="Eingabe 3 5 8 2" xfId="43733"/>
    <cellStyle name="Eingabe 3 5 9" xfId="2792"/>
    <cellStyle name="Eingabe 3 5 9 2" xfId="32997"/>
    <cellStyle name="Eingabe 3 6" xfId="1281"/>
    <cellStyle name="Eingabe 3 6 10" xfId="18275"/>
    <cellStyle name="Eingabe 3 6 10 2" xfId="48469"/>
    <cellStyle name="Eingabe 3 6 11" xfId="22494"/>
    <cellStyle name="Eingabe 3 6 11 2" xfId="52681"/>
    <cellStyle name="Eingabe 3 6 12" xfId="25673"/>
    <cellStyle name="Eingabe 3 6 12 2" xfId="55860"/>
    <cellStyle name="Eingabe 3 6 13" xfId="30178"/>
    <cellStyle name="Eingabe 3 6 13 2" xfId="60365"/>
    <cellStyle name="Eingabe 3 6 14" xfId="31248"/>
    <cellStyle name="Eingabe 3 6 2" xfId="1749"/>
    <cellStyle name="Eingabe 3 6 2 10" xfId="28174"/>
    <cellStyle name="Eingabe 3 6 2 10 2" xfId="58361"/>
    <cellStyle name="Eingabe 3 6 2 11" xfId="27394"/>
    <cellStyle name="Eingabe 3 6 2 11 2" xfId="57581"/>
    <cellStyle name="Eingabe 3 6 2 12" xfId="31699"/>
    <cellStyle name="Eingabe 3 6 2 2" xfId="3706"/>
    <cellStyle name="Eingabe 3 6 2 2 10" xfId="27209"/>
    <cellStyle name="Eingabe 3 6 2 2 10 2" xfId="57396"/>
    <cellStyle name="Eingabe 3 6 2 2 11" xfId="33911"/>
    <cellStyle name="Eingabe 3 6 2 2 2" xfId="7070"/>
    <cellStyle name="Eingabe 3 6 2 2 2 2" xfId="37264"/>
    <cellStyle name="Eingabe 3 6 2 2 3" xfId="8615"/>
    <cellStyle name="Eingabe 3 6 2 2 3 2" xfId="38809"/>
    <cellStyle name="Eingabe 3 6 2 2 4" xfId="11016"/>
    <cellStyle name="Eingabe 3 6 2 2 4 2" xfId="41210"/>
    <cellStyle name="Eingabe 3 6 2 2 5" xfId="9804"/>
    <cellStyle name="Eingabe 3 6 2 2 5 2" xfId="39998"/>
    <cellStyle name="Eingabe 3 6 2 2 6" xfId="16941"/>
    <cellStyle name="Eingabe 3 6 2 2 6 2" xfId="47135"/>
    <cellStyle name="Eingabe 3 6 2 2 7" xfId="19808"/>
    <cellStyle name="Eingabe 3 6 2 2 7 2" xfId="50002"/>
    <cellStyle name="Eingabe 3 6 2 2 8" xfId="24215"/>
    <cellStyle name="Eingabe 3 6 2 2 8 2" xfId="54402"/>
    <cellStyle name="Eingabe 3 6 2 2 9" xfId="27212"/>
    <cellStyle name="Eingabe 3 6 2 2 9 2" xfId="57399"/>
    <cellStyle name="Eingabe 3 6 2 3" xfId="4714"/>
    <cellStyle name="Eingabe 3 6 2 3 10" xfId="34913"/>
    <cellStyle name="Eingabe 3 6 2 3 2" xfId="9458"/>
    <cellStyle name="Eingabe 3 6 2 3 2 2" xfId="39652"/>
    <cellStyle name="Eingabe 3 6 2 3 3" xfId="9783"/>
    <cellStyle name="Eingabe 3 6 2 3 3 2" xfId="39977"/>
    <cellStyle name="Eingabe 3 6 2 3 4" xfId="13013"/>
    <cellStyle name="Eingabe 3 6 2 3 4 2" xfId="43207"/>
    <cellStyle name="Eingabe 3 6 2 3 5" xfId="17781"/>
    <cellStyle name="Eingabe 3 6 2 3 5 2" xfId="47975"/>
    <cellStyle name="Eingabe 3 6 2 3 6" xfId="20645"/>
    <cellStyle name="Eingabe 3 6 2 3 6 2" xfId="50839"/>
    <cellStyle name="Eingabe 3 6 2 3 7" xfId="25057"/>
    <cellStyle name="Eingabe 3 6 2 3 7 2" xfId="55244"/>
    <cellStyle name="Eingabe 3 6 2 3 8" xfId="28494"/>
    <cellStyle name="Eingabe 3 6 2 3 8 2" xfId="58681"/>
    <cellStyle name="Eingabe 3 6 2 3 9" xfId="30074"/>
    <cellStyle name="Eingabe 3 6 2 3 9 2" xfId="60261"/>
    <cellStyle name="Eingabe 3 6 2 4" xfId="5742"/>
    <cellStyle name="Eingabe 3 6 2 4 2" xfId="35938"/>
    <cellStyle name="Eingabe 3 6 2 5" xfId="12104"/>
    <cellStyle name="Eingabe 3 6 2 5 2" xfId="42298"/>
    <cellStyle name="Eingabe 3 6 2 6" xfId="15197"/>
    <cellStyle name="Eingabe 3 6 2 6 2" xfId="45391"/>
    <cellStyle name="Eingabe 3 6 2 7" xfId="15845"/>
    <cellStyle name="Eingabe 3 6 2 7 2" xfId="46039"/>
    <cellStyle name="Eingabe 3 6 2 8" xfId="18726"/>
    <cellStyle name="Eingabe 3 6 2 8 2" xfId="48920"/>
    <cellStyle name="Eingabe 3 6 2 9" xfId="22961"/>
    <cellStyle name="Eingabe 3 6 2 9 2" xfId="53148"/>
    <cellStyle name="Eingabe 3 6 3" xfId="1908"/>
    <cellStyle name="Eingabe 3 6 3 10" xfId="26339"/>
    <cellStyle name="Eingabe 3 6 3 10 2" xfId="56526"/>
    <cellStyle name="Eingabe 3 6 3 11" xfId="21749"/>
    <cellStyle name="Eingabe 3 6 3 11 2" xfId="51936"/>
    <cellStyle name="Eingabe 3 6 3 12" xfId="31858"/>
    <cellStyle name="Eingabe 3 6 3 2" xfId="3865"/>
    <cellStyle name="Eingabe 3 6 3 2 10" xfId="30170"/>
    <cellStyle name="Eingabe 3 6 3 2 10 2" xfId="60357"/>
    <cellStyle name="Eingabe 3 6 3 2 11" xfId="34070"/>
    <cellStyle name="Eingabe 3 6 3 2 2" xfId="7229"/>
    <cellStyle name="Eingabe 3 6 3 2 2 2" xfId="37423"/>
    <cellStyle name="Eingabe 3 6 3 2 3" xfId="8774"/>
    <cellStyle name="Eingabe 3 6 3 2 3 2" xfId="38968"/>
    <cellStyle name="Eingabe 3 6 3 2 4" xfId="9946"/>
    <cellStyle name="Eingabe 3 6 3 2 4 2" xfId="40140"/>
    <cellStyle name="Eingabe 3 6 3 2 5" xfId="14592"/>
    <cellStyle name="Eingabe 3 6 3 2 5 2" xfId="44786"/>
    <cellStyle name="Eingabe 3 6 3 2 6" xfId="17100"/>
    <cellStyle name="Eingabe 3 6 3 2 6 2" xfId="47294"/>
    <cellStyle name="Eingabe 3 6 3 2 7" xfId="19967"/>
    <cellStyle name="Eingabe 3 6 3 2 7 2" xfId="50161"/>
    <cellStyle name="Eingabe 3 6 3 2 8" xfId="24374"/>
    <cellStyle name="Eingabe 3 6 3 2 8 2" xfId="54561"/>
    <cellStyle name="Eingabe 3 6 3 2 9" xfId="21610"/>
    <cellStyle name="Eingabe 3 6 3 2 9 2" xfId="51797"/>
    <cellStyle name="Eingabe 3 6 3 3" xfId="4873"/>
    <cellStyle name="Eingabe 3 6 3 3 10" xfId="35072"/>
    <cellStyle name="Eingabe 3 6 3 3 2" xfId="9617"/>
    <cellStyle name="Eingabe 3 6 3 3 2 2" xfId="39811"/>
    <cellStyle name="Eingabe 3 6 3 3 3" xfId="10017"/>
    <cellStyle name="Eingabe 3 6 3 3 3 2" xfId="40211"/>
    <cellStyle name="Eingabe 3 6 3 3 4" xfId="12457"/>
    <cellStyle name="Eingabe 3 6 3 3 4 2" xfId="42651"/>
    <cellStyle name="Eingabe 3 6 3 3 5" xfId="17940"/>
    <cellStyle name="Eingabe 3 6 3 3 5 2" xfId="48134"/>
    <cellStyle name="Eingabe 3 6 3 3 6" xfId="20804"/>
    <cellStyle name="Eingabe 3 6 3 3 6 2" xfId="50998"/>
    <cellStyle name="Eingabe 3 6 3 3 7" xfId="25216"/>
    <cellStyle name="Eingabe 3 6 3 3 7 2" xfId="55403"/>
    <cellStyle name="Eingabe 3 6 3 3 8" xfId="28653"/>
    <cellStyle name="Eingabe 3 6 3 3 8 2" xfId="58840"/>
    <cellStyle name="Eingabe 3 6 3 3 9" xfId="29601"/>
    <cellStyle name="Eingabe 3 6 3 3 9 2" xfId="59788"/>
    <cellStyle name="Eingabe 3 6 3 4" xfId="8031"/>
    <cellStyle name="Eingabe 3 6 3 4 2" xfId="38225"/>
    <cellStyle name="Eingabe 3 6 3 5" xfId="5067"/>
    <cellStyle name="Eingabe 3 6 3 5 2" xfId="35266"/>
    <cellStyle name="Eingabe 3 6 3 6" xfId="9938"/>
    <cellStyle name="Eingabe 3 6 3 6 2" xfId="40132"/>
    <cellStyle name="Eingabe 3 6 3 7" xfId="16004"/>
    <cellStyle name="Eingabe 3 6 3 7 2" xfId="46198"/>
    <cellStyle name="Eingabe 3 6 3 8" xfId="18885"/>
    <cellStyle name="Eingabe 3 6 3 8 2" xfId="49079"/>
    <cellStyle name="Eingabe 3 6 3 9" xfId="23120"/>
    <cellStyle name="Eingabe 3 6 3 9 2" xfId="53307"/>
    <cellStyle name="Eingabe 3 6 4" xfId="3241"/>
    <cellStyle name="Eingabe 3 6 4 10" xfId="29439"/>
    <cellStyle name="Eingabe 3 6 4 10 2" xfId="59626"/>
    <cellStyle name="Eingabe 3 6 4 11" xfId="33446"/>
    <cellStyle name="Eingabe 3 6 4 2" xfId="6615"/>
    <cellStyle name="Eingabe 3 6 4 2 2" xfId="36809"/>
    <cellStyle name="Eingabe 3 6 4 3" xfId="8160"/>
    <cellStyle name="Eingabe 3 6 4 3 2" xfId="38354"/>
    <cellStyle name="Eingabe 3 6 4 4" xfId="5036"/>
    <cellStyle name="Eingabe 3 6 4 4 2" xfId="35235"/>
    <cellStyle name="Eingabe 3 6 4 5" xfId="7825"/>
    <cellStyle name="Eingabe 3 6 4 5 2" xfId="38019"/>
    <cellStyle name="Eingabe 3 6 4 6" xfId="16490"/>
    <cellStyle name="Eingabe 3 6 4 6 2" xfId="46684"/>
    <cellStyle name="Eingabe 3 6 4 7" xfId="19357"/>
    <cellStyle name="Eingabe 3 6 4 7 2" xfId="49551"/>
    <cellStyle name="Eingabe 3 6 4 8" xfId="23760"/>
    <cellStyle name="Eingabe 3 6 4 8 2" xfId="53947"/>
    <cellStyle name="Eingabe 3 6 4 9" xfId="26068"/>
    <cellStyle name="Eingabe 3 6 4 9 2" xfId="56255"/>
    <cellStyle name="Eingabe 3 6 5" xfId="4249"/>
    <cellStyle name="Eingabe 3 6 5 10" xfId="29124"/>
    <cellStyle name="Eingabe 3 6 5 10 2" xfId="59311"/>
    <cellStyle name="Eingabe 3 6 5 11" xfId="34448"/>
    <cellStyle name="Eingabe 3 6 5 2" xfId="7462"/>
    <cellStyle name="Eingabe 3 6 5 2 2" xfId="37656"/>
    <cellStyle name="Eingabe 3 6 5 3" xfId="9007"/>
    <cellStyle name="Eingabe 3 6 5 3 2" xfId="39201"/>
    <cellStyle name="Eingabe 3 6 5 4" xfId="6037"/>
    <cellStyle name="Eingabe 3 6 5 4 2" xfId="36233"/>
    <cellStyle name="Eingabe 3 6 5 5" xfId="14452"/>
    <cellStyle name="Eingabe 3 6 5 5 2" xfId="44646"/>
    <cellStyle name="Eingabe 3 6 5 6" xfId="17330"/>
    <cellStyle name="Eingabe 3 6 5 6 2" xfId="47524"/>
    <cellStyle name="Eingabe 3 6 5 7" xfId="20194"/>
    <cellStyle name="Eingabe 3 6 5 7 2" xfId="50388"/>
    <cellStyle name="Eingabe 3 6 5 8" xfId="24606"/>
    <cellStyle name="Eingabe 3 6 5 8 2" xfId="54793"/>
    <cellStyle name="Eingabe 3 6 5 9" xfId="27125"/>
    <cellStyle name="Eingabe 3 6 5 9 2" xfId="57312"/>
    <cellStyle name="Eingabe 3 6 6" xfId="5644"/>
    <cellStyle name="Eingabe 3 6 6 2" xfId="35840"/>
    <cellStyle name="Eingabe 3 6 7" xfId="11753"/>
    <cellStyle name="Eingabe 3 6 7 2" xfId="41947"/>
    <cellStyle name="Eingabe 3 6 8" xfId="13553"/>
    <cellStyle name="Eingabe 3 6 8 2" xfId="43747"/>
    <cellStyle name="Eingabe 3 6 9" xfId="15390"/>
    <cellStyle name="Eingabe 3 6 9 2" xfId="45584"/>
    <cellStyle name="Eingabe 3 7" xfId="1588"/>
    <cellStyle name="Eingabe 3 7 10" xfId="26546"/>
    <cellStyle name="Eingabe 3 7 10 2" xfId="56733"/>
    <cellStyle name="Eingabe 3 7 11" xfId="29531"/>
    <cellStyle name="Eingabe 3 7 11 2" xfId="59718"/>
    <cellStyle name="Eingabe 3 7 12" xfId="31538"/>
    <cellStyle name="Eingabe 3 7 2" xfId="3545"/>
    <cellStyle name="Eingabe 3 7 2 10" xfId="30791"/>
    <cellStyle name="Eingabe 3 7 2 10 2" xfId="60978"/>
    <cellStyle name="Eingabe 3 7 2 11" xfId="33750"/>
    <cellStyle name="Eingabe 3 7 2 2" xfId="6909"/>
    <cellStyle name="Eingabe 3 7 2 2 2" xfId="37103"/>
    <cellStyle name="Eingabe 3 7 2 3" xfId="8454"/>
    <cellStyle name="Eingabe 3 7 2 3 2" xfId="38648"/>
    <cellStyle name="Eingabe 3 7 2 4" xfId="11654"/>
    <cellStyle name="Eingabe 3 7 2 4 2" xfId="41848"/>
    <cellStyle name="Eingabe 3 7 2 5" xfId="12668"/>
    <cellStyle name="Eingabe 3 7 2 5 2" xfId="42862"/>
    <cellStyle name="Eingabe 3 7 2 6" xfId="16780"/>
    <cellStyle name="Eingabe 3 7 2 6 2" xfId="46974"/>
    <cellStyle name="Eingabe 3 7 2 7" xfId="19647"/>
    <cellStyle name="Eingabe 3 7 2 7 2" xfId="49841"/>
    <cellStyle name="Eingabe 3 7 2 8" xfId="24054"/>
    <cellStyle name="Eingabe 3 7 2 8 2" xfId="54241"/>
    <cellStyle name="Eingabe 3 7 2 9" xfId="21284"/>
    <cellStyle name="Eingabe 3 7 2 9 2" xfId="51471"/>
    <cellStyle name="Eingabe 3 7 3" xfId="4553"/>
    <cellStyle name="Eingabe 3 7 3 10" xfId="34752"/>
    <cellStyle name="Eingabe 3 7 3 2" xfId="9297"/>
    <cellStyle name="Eingabe 3 7 3 2 2" xfId="39491"/>
    <cellStyle name="Eingabe 3 7 3 3" xfId="5130"/>
    <cellStyle name="Eingabe 3 7 3 3 2" xfId="35329"/>
    <cellStyle name="Eingabe 3 7 3 4" xfId="14111"/>
    <cellStyle name="Eingabe 3 7 3 4 2" xfId="44305"/>
    <cellStyle name="Eingabe 3 7 3 5" xfId="17620"/>
    <cellStyle name="Eingabe 3 7 3 5 2" xfId="47814"/>
    <cellStyle name="Eingabe 3 7 3 6" xfId="20484"/>
    <cellStyle name="Eingabe 3 7 3 6 2" xfId="50678"/>
    <cellStyle name="Eingabe 3 7 3 7" xfId="24896"/>
    <cellStyle name="Eingabe 3 7 3 7 2" xfId="55083"/>
    <cellStyle name="Eingabe 3 7 3 8" xfId="21446"/>
    <cellStyle name="Eingabe 3 7 3 8 2" xfId="51633"/>
    <cellStyle name="Eingabe 3 7 3 9" xfId="30375"/>
    <cellStyle name="Eingabe 3 7 3 9 2" xfId="60562"/>
    <cellStyle name="Eingabe 3 7 4" xfId="2028"/>
    <cellStyle name="Eingabe 3 7 4 2" xfId="32248"/>
    <cellStyle name="Eingabe 3 7 5" xfId="11965"/>
    <cellStyle name="Eingabe 3 7 5 2" xfId="42159"/>
    <cellStyle name="Eingabe 3 7 6" xfId="7592"/>
    <cellStyle name="Eingabe 3 7 6 2" xfId="37786"/>
    <cellStyle name="Eingabe 3 7 7" xfId="15684"/>
    <cellStyle name="Eingabe 3 7 7 2" xfId="45878"/>
    <cellStyle name="Eingabe 3 7 8" xfId="18565"/>
    <cellStyle name="Eingabe 3 7 8 2" xfId="48759"/>
    <cellStyle name="Eingabe 3 7 9" xfId="22800"/>
    <cellStyle name="Eingabe 3 7 9 2" xfId="52987"/>
    <cellStyle name="Eingabe 3 8" xfId="2662"/>
    <cellStyle name="Eingabe 3 8 10" xfId="28921"/>
    <cellStyle name="Eingabe 3 8 10 2" xfId="59108"/>
    <cellStyle name="Eingabe 3 8 11" xfId="32867"/>
    <cellStyle name="Eingabe 3 8 2" xfId="6247"/>
    <cellStyle name="Eingabe 3 8 2 2" xfId="36441"/>
    <cellStyle name="Eingabe 3 8 3" xfId="5282"/>
    <cellStyle name="Eingabe 3 8 3 2" xfId="35481"/>
    <cellStyle name="Eingabe 3 8 4" xfId="7986"/>
    <cellStyle name="Eingabe 3 8 4 2" xfId="38180"/>
    <cellStyle name="Eingabe 3 8 5" xfId="13768"/>
    <cellStyle name="Eingabe 3 8 5 2" xfId="43962"/>
    <cellStyle name="Eingabe 3 8 6" xfId="16237"/>
    <cellStyle name="Eingabe 3 8 6 2" xfId="46431"/>
    <cellStyle name="Eingabe 3 8 7" xfId="19106"/>
    <cellStyle name="Eingabe 3 8 7 2" xfId="49300"/>
    <cellStyle name="Eingabe 3 8 8" xfId="23389"/>
    <cellStyle name="Eingabe 3 8 8 2" xfId="53576"/>
    <cellStyle name="Eingabe 3 8 9" xfId="28237"/>
    <cellStyle name="Eingabe 3 8 9 2" xfId="58424"/>
    <cellStyle name="Eingabe 3 9" xfId="3125"/>
    <cellStyle name="Eingabe 3 9 10" xfId="30387"/>
    <cellStyle name="Eingabe 3 9 10 2" xfId="60574"/>
    <cellStyle name="Eingabe 3 9 11" xfId="33330"/>
    <cellStyle name="Eingabe 3 9 2" xfId="6527"/>
    <cellStyle name="Eingabe 3 9 2 2" xfId="36721"/>
    <cellStyle name="Eingabe 3 9 3" xfId="2054"/>
    <cellStyle name="Eingabe 3 9 3 2" xfId="32274"/>
    <cellStyle name="Eingabe 3 9 4" xfId="10487"/>
    <cellStyle name="Eingabe 3 9 4 2" xfId="40681"/>
    <cellStyle name="Eingabe 3 9 5" xfId="14364"/>
    <cellStyle name="Eingabe 3 9 5 2" xfId="44558"/>
    <cellStyle name="Eingabe 3 9 6" xfId="16402"/>
    <cellStyle name="Eingabe 3 9 6 2" xfId="46596"/>
    <cellStyle name="Eingabe 3 9 7" xfId="19269"/>
    <cellStyle name="Eingabe 3 9 7 2" xfId="49463"/>
    <cellStyle name="Eingabe 3 9 8" xfId="23672"/>
    <cellStyle name="Eingabe 3 9 8 2" xfId="53859"/>
    <cellStyle name="Eingabe 3 9 9" xfId="26867"/>
    <cellStyle name="Eingabe 3 9 9 2" xfId="57054"/>
    <cellStyle name="Eingabe 4" xfId="665"/>
    <cellStyle name="Eingabe 4 10" xfId="6378"/>
    <cellStyle name="Eingabe 4 10 2" xfId="36572"/>
    <cellStyle name="Eingabe 4 11" xfId="12314"/>
    <cellStyle name="Eingabe 4 11 2" xfId="42508"/>
    <cellStyle name="Eingabe 4 12" xfId="14951"/>
    <cellStyle name="Eingabe 4 12 2" xfId="45145"/>
    <cellStyle name="Eingabe 4 13" xfId="11441"/>
    <cellStyle name="Eingabe 4 13 2" xfId="41635"/>
    <cellStyle name="Eingabe 4 14" xfId="14897"/>
    <cellStyle name="Eingabe 4 14 2" xfId="45091"/>
    <cellStyle name="Eingabe 4 15" xfId="21902"/>
    <cellStyle name="Eingabe 4 15 2" xfId="52089"/>
    <cellStyle name="Eingabe 4 16" xfId="26253"/>
    <cellStyle name="Eingabe 4 16 2" xfId="56440"/>
    <cellStyle name="Eingabe 4 17" xfId="28901"/>
    <cellStyle name="Eingabe 4 17 2" xfId="59088"/>
    <cellStyle name="Eingabe 4 18" xfId="31043"/>
    <cellStyle name="Eingabe 4 2" xfId="666"/>
    <cellStyle name="Eingabe 4 2 10" xfId="5761"/>
    <cellStyle name="Eingabe 4 2 10 2" xfId="35957"/>
    <cellStyle name="Eingabe 4 2 11" xfId="10772"/>
    <cellStyle name="Eingabe 4 2 11 2" xfId="40966"/>
    <cellStyle name="Eingabe 4 2 12" xfId="21903"/>
    <cellStyle name="Eingabe 4 2 12 2" xfId="52090"/>
    <cellStyle name="Eingabe 4 2 13" xfId="21529"/>
    <cellStyle name="Eingabe 4 2 13 2" xfId="51716"/>
    <cellStyle name="Eingabe 4 2 14" xfId="26852"/>
    <cellStyle name="Eingabe 4 2 14 2" xfId="57039"/>
    <cellStyle name="Eingabe 4 2 15" xfId="31044"/>
    <cellStyle name="Eingabe 4 2 2" xfId="667"/>
    <cellStyle name="Eingabe 4 2 2 10" xfId="15238"/>
    <cellStyle name="Eingabe 4 2 2 10 2" xfId="45432"/>
    <cellStyle name="Eingabe 4 2 2 11" xfId="21904"/>
    <cellStyle name="Eingabe 4 2 2 11 2" xfId="52091"/>
    <cellStyle name="Eingabe 4 2 2 12" xfId="26638"/>
    <cellStyle name="Eingabe 4 2 2 12 2" xfId="56825"/>
    <cellStyle name="Eingabe 4 2 2 13" xfId="29952"/>
    <cellStyle name="Eingabe 4 2 2 13 2" xfId="60139"/>
    <cellStyle name="Eingabe 4 2 2 14" xfId="31045"/>
    <cellStyle name="Eingabe 4 2 2 2" xfId="1291"/>
    <cellStyle name="Eingabe 4 2 2 2 10" xfId="18285"/>
    <cellStyle name="Eingabe 4 2 2 2 10 2" xfId="48479"/>
    <cellStyle name="Eingabe 4 2 2 2 11" xfId="22504"/>
    <cellStyle name="Eingabe 4 2 2 2 11 2" xfId="52691"/>
    <cellStyle name="Eingabe 4 2 2 2 12" xfId="25625"/>
    <cellStyle name="Eingabe 4 2 2 2 12 2" xfId="55812"/>
    <cellStyle name="Eingabe 4 2 2 2 13" xfId="29187"/>
    <cellStyle name="Eingabe 4 2 2 2 13 2" xfId="59374"/>
    <cellStyle name="Eingabe 4 2 2 2 14" xfId="31258"/>
    <cellStyle name="Eingabe 4 2 2 2 2" xfId="1759"/>
    <cellStyle name="Eingabe 4 2 2 2 2 10" xfId="21338"/>
    <cellStyle name="Eingabe 4 2 2 2 2 10 2" xfId="51525"/>
    <cellStyle name="Eingabe 4 2 2 2 2 11" xfId="26879"/>
    <cellStyle name="Eingabe 4 2 2 2 2 11 2" xfId="57066"/>
    <cellStyle name="Eingabe 4 2 2 2 2 12" xfId="31709"/>
    <cellStyle name="Eingabe 4 2 2 2 2 2" xfId="3716"/>
    <cellStyle name="Eingabe 4 2 2 2 2 2 10" xfId="29868"/>
    <cellStyle name="Eingabe 4 2 2 2 2 2 10 2" xfId="60055"/>
    <cellStyle name="Eingabe 4 2 2 2 2 2 11" xfId="33921"/>
    <cellStyle name="Eingabe 4 2 2 2 2 2 2" xfId="7080"/>
    <cellStyle name="Eingabe 4 2 2 2 2 2 2 2" xfId="37274"/>
    <cellStyle name="Eingabe 4 2 2 2 2 2 3" xfId="8625"/>
    <cellStyle name="Eingabe 4 2 2 2 2 2 3 2" xfId="38819"/>
    <cellStyle name="Eingabe 4 2 2 2 2 2 4" xfId="4086"/>
    <cellStyle name="Eingabe 4 2 2 2 2 2 4 2" xfId="34285"/>
    <cellStyle name="Eingabe 4 2 2 2 2 2 5" xfId="15201"/>
    <cellStyle name="Eingabe 4 2 2 2 2 2 5 2" xfId="45395"/>
    <cellStyle name="Eingabe 4 2 2 2 2 2 6" xfId="16951"/>
    <cellStyle name="Eingabe 4 2 2 2 2 2 6 2" xfId="47145"/>
    <cellStyle name="Eingabe 4 2 2 2 2 2 7" xfId="19818"/>
    <cellStyle name="Eingabe 4 2 2 2 2 2 7 2" xfId="50012"/>
    <cellStyle name="Eingabe 4 2 2 2 2 2 8" xfId="24225"/>
    <cellStyle name="Eingabe 4 2 2 2 2 2 8 2" xfId="54412"/>
    <cellStyle name="Eingabe 4 2 2 2 2 2 9" xfId="27189"/>
    <cellStyle name="Eingabe 4 2 2 2 2 2 9 2" xfId="57376"/>
    <cellStyle name="Eingabe 4 2 2 2 2 3" xfId="4724"/>
    <cellStyle name="Eingabe 4 2 2 2 2 3 10" xfId="34923"/>
    <cellStyle name="Eingabe 4 2 2 2 2 3 2" xfId="9468"/>
    <cellStyle name="Eingabe 4 2 2 2 2 3 2 2" xfId="39662"/>
    <cellStyle name="Eingabe 4 2 2 2 2 3 3" xfId="2150"/>
    <cellStyle name="Eingabe 4 2 2 2 2 3 3 2" xfId="32363"/>
    <cellStyle name="Eingabe 4 2 2 2 2 3 4" xfId="13020"/>
    <cellStyle name="Eingabe 4 2 2 2 2 3 4 2" xfId="43214"/>
    <cellStyle name="Eingabe 4 2 2 2 2 3 5" xfId="17791"/>
    <cellStyle name="Eingabe 4 2 2 2 2 3 5 2" xfId="47985"/>
    <cellStyle name="Eingabe 4 2 2 2 2 3 6" xfId="20655"/>
    <cellStyle name="Eingabe 4 2 2 2 2 3 6 2" xfId="50849"/>
    <cellStyle name="Eingabe 4 2 2 2 2 3 7" xfId="25067"/>
    <cellStyle name="Eingabe 4 2 2 2 2 3 7 2" xfId="55254"/>
    <cellStyle name="Eingabe 4 2 2 2 2 3 8" xfId="28504"/>
    <cellStyle name="Eingabe 4 2 2 2 2 3 8 2" xfId="58691"/>
    <cellStyle name="Eingabe 4 2 2 2 2 3 9" xfId="29297"/>
    <cellStyle name="Eingabe 4 2 2 2 2 3 9 2" xfId="59484"/>
    <cellStyle name="Eingabe 4 2 2 2 2 4" xfId="7894"/>
    <cellStyle name="Eingabe 4 2 2 2 2 4 2" xfId="38088"/>
    <cellStyle name="Eingabe 4 2 2 2 2 5" xfId="2284"/>
    <cellStyle name="Eingabe 4 2 2 2 2 5 2" xfId="32491"/>
    <cellStyle name="Eingabe 4 2 2 2 2 6" xfId="5432"/>
    <cellStyle name="Eingabe 4 2 2 2 2 6 2" xfId="35631"/>
    <cellStyle name="Eingabe 4 2 2 2 2 7" xfId="15855"/>
    <cellStyle name="Eingabe 4 2 2 2 2 7 2" xfId="46049"/>
    <cellStyle name="Eingabe 4 2 2 2 2 8" xfId="18736"/>
    <cellStyle name="Eingabe 4 2 2 2 2 8 2" xfId="48930"/>
    <cellStyle name="Eingabe 4 2 2 2 2 9" xfId="22971"/>
    <cellStyle name="Eingabe 4 2 2 2 2 9 2" xfId="53158"/>
    <cellStyle name="Eingabe 4 2 2 2 3" xfId="1918"/>
    <cellStyle name="Eingabe 4 2 2 2 3 10" xfId="21483"/>
    <cellStyle name="Eingabe 4 2 2 2 3 10 2" xfId="51670"/>
    <cellStyle name="Eingabe 4 2 2 2 3 11" xfId="30662"/>
    <cellStyle name="Eingabe 4 2 2 2 3 11 2" xfId="60849"/>
    <cellStyle name="Eingabe 4 2 2 2 3 12" xfId="31868"/>
    <cellStyle name="Eingabe 4 2 2 2 3 2" xfId="3875"/>
    <cellStyle name="Eingabe 4 2 2 2 3 2 10" xfId="29854"/>
    <cellStyle name="Eingabe 4 2 2 2 3 2 10 2" xfId="60041"/>
    <cellStyle name="Eingabe 4 2 2 2 3 2 11" xfId="34080"/>
    <cellStyle name="Eingabe 4 2 2 2 3 2 2" xfId="7239"/>
    <cellStyle name="Eingabe 4 2 2 2 3 2 2 2" xfId="37433"/>
    <cellStyle name="Eingabe 4 2 2 2 3 2 3" xfId="8784"/>
    <cellStyle name="Eingabe 4 2 2 2 3 2 3 2" xfId="38978"/>
    <cellStyle name="Eingabe 4 2 2 2 3 2 4" xfId="10809"/>
    <cellStyle name="Eingabe 4 2 2 2 3 2 4 2" xfId="41003"/>
    <cellStyle name="Eingabe 4 2 2 2 3 2 5" xfId="14545"/>
    <cellStyle name="Eingabe 4 2 2 2 3 2 5 2" xfId="44739"/>
    <cellStyle name="Eingabe 4 2 2 2 3 2 6" xfId="17110"/>
    <cellStyle name="Eingabe 4 2 2 2 3 2 6 2" xfId="47304"/>
    <cellStyle name="Eingabe 4 2 2 2 3 2 7" xfId="19977"/>
    <cellStyle name="Eingabe 4 2 2 2 3 2 7 2" xfId="50171"/>
    <cellStyle name="Eingabe 4 2 2 2 3 2 8" xfId="24384"/>
    <cellStyle name="Eingabe 4 2 2 2 3 2 8 2" xfId="54571"/>
    <cellStyle name="Eingabe 4 2 2 2 3 2 9" xfId="26364"/>
    <cellStyle name="Eingabe 4 2 2 2 3 2 9 2" xfId="56551"/>
    <cellStyle name="Eingabe 4 2 2 2 3 3" xfId="4883"/>
    <cellStyle name="Eingabe 4 2 2 2 3 3 10" xfId="35082"/>
    <cellStyle name="Eingabe 4 2 2 2 3 3 2" xfId="9627"/>
    <cellStyle name="Eingabe 4 2 2 2 3 3 2 2" xfId="39821"/>
    <cellStyle name="Eingabe 4 2 2 2 3 3 3" xfId="7930"/>
    <cellStyle name="Eingabe 4 2 2 2 3 3 3 2" xfId="38124"/>
    <cellStyle name="Eingabe 4 2 2 2 3 3 4" xfId="13670"/>
    <cellStyle name="Eingabe 4 2 2 2 3 3 4 2" xfId="43864"/>
    <cellStyle name="Eingabe 4 2 2 2 3 3 5" xfId="17950"/>
    <cellStyle name="Eingabe 4 2 2 2 3 3 5 2" xfId="48144"/>
    <cellStyle name="Eingabe 4 2 2 2 3 3 6" xfId="20814"/>
    <cellStyle name="Eingabe 4 2 2 2 3 3 6 2" xfId="51008"/>
    <cellStyle name="Eingabe 4 2 2 2 3 3 7" xfId="25226"/>
    <cellStyle name="Eingabe 4 2 2 2 3 3 7 2" xfId="55413"/>
    <cellStyle name="Eingabe 4 2 2 2 3 3 8" xfId="28663"/>
    <cellStyle name="Eingabe 4 2 2 2 3 3 8 2" xfId="58850"/>
    <cellStyle name="Eingabe 4 2 2 2 3 3 9" xfId="26416"/>
    <cellStyle name="Eingabe 4 2 2 2 3 3 9 2" xfId="56603"/>
    <cellStyle name="Eingabe 4 2 2 2 3 4" xfId="5787"/>
    <cellStyle name="Eingabe 4 2 2 2 3 4 2" xfId="35983"/>
    <cellStyle name="Eingabe 4 2 2 2 3 5" xfId="7704"/>
    <cellStyle name="Eingabe 4 2 2 2 3 5 2" xfId="37898"/>
    <cellStyle name="Eingabe 4 2 2 2 3 6" xfId="9915"/>
    <cellStyle name="Eingabe 4 2 2 2 3 6 2" xfId="40109"/>
    <cellStyle name="Eingabe 4 2 2 2 3 7" xfId="16014"/>
    <cellStyle name="Eingabe 4 2 2 2 3 7 2" xfId="46208"/>
    <cellStyle name="Eingabe 4 2 2 2 3 8" xfId="18895"/>
    <cellStyle name="Eingabe 4 2 2 2 3 8 2" xfId="49089"/>
    <cellStyle name="Eingabe 4 2 2 2 3 9" xfId="23130"/>
    <cellStyle name="Eingabe 4 2 2 2 3 9 2" xfId="53317"/>
    <cellStyle name="Eingabe 4 2 2 2 4" xfId="3251"/>
    <cellStyle name="Eingabe 4 2 2 2 4 10" xfId="30041"/>
    <cellStyle name="Eingabe 4 2 2 2 4 10 2" xfId="60228"/>
    <cellStyle name="Eingabe 4 2 2 2 4 11" xfId="33456"/>
    <cellStyle name="Eingabe 4 2 2 2 4 2" xfId="6625"/>
    <cellStyle name="Eingabe 4 2 2 2 4 2 2" xfId="36819"/>
    <cellStyle name="Eingabe 4 2 2 2 4 3" xfId="8170"/>
    <cellStyle name="Eingabe 4 2 2 2 4 3 2" xfId="38364"/>
    <cellStyle name="Eingabe 4 2 2 2 4 4" xfId="9919"/>
    <cellStyle name="Eingabe 4 2 2 2 4 4 2" xfId="40113"/>
    <cellStyle name="Eingabe 4 2 2 2 4 5" xfId="13310"/>
    <cellStyle name="Eingabe 4 2 2 2 4 5 2" xfId="43504"/>
    <cellStyle name="Eingabe 4 2 2 2 4 6" xfId="16500"/>
    <cellStyle name="Eingabe 4 2 2 2 4 6 2" xfId="46694"/>
    <cellStyle name="Eingabe 4 2 2 2 4 7" xfId="19367"/>
    <cellStyle name="Eingabe 4 2 2 2 4 7 2" xfId="49561"/>
    <cellStyle name="Eingabe 4 2 2 2 4 8" xfId="23770"/>
    <cellStyle name="Eingabe 4 2 2 2 4 8 2" xfId="53957"/>
    <cellStyle name="Eingabe 4 2 2 2 4 9" xfId="21776"/>
    <cellStyle name="Eingabe 4 2 2 2 4 9 2" xfId="51963"/>
    <cellStyle name="Eingabe 4 2 2 2 5" xfId="4259"/>
    <cellStyle name="Eingabe 4 2 2 2 5 10" xfId="29234"/>
    <cellStyle name="Eingabe 4 2 2 2 5 10 2" xfId="59421"/>
    <cellStyle name="Eingabe 4 2 2 2 5 11" xfId="34458"/>
    <cellStyle name="Eingabe 4 2 2 2 5 2" xfId="7472"/>
    <cellStyle name="Eingabe 4 2 2 2 5 2 2" xfId="37666"/>
    <cellStyle name="Eingabe 4 2 2 2 5 3" xfId="9017"/>
    <cellStyle name="Eingabe 4 2 2 2 5 3 2" xfId="39211"/>
    <cellStyle name="Eingabe 4 2 2 2 5 4" xfId="9727"/>
    <cellStyle name="Eingabe 4 2 2 2 5 4 2" xfId="39921"/>
    <cellStyle name="Eingabe 4 2 2 2 5 5" xfId="14139"/>
    <cellStyle name="Eingabe 4 2 2 2 5 5 2" xfId="44333"/>
    <cellStyle name="Eingabe 4 2 2 2 5 6" xfId="17340"/>
    <cellStyle name="Eingabe 4 2 2 2 5 6 2" xfId="47534"/>
    <cellStyle name="Eingabe 4 2 2 2 5 7" xfId="20204"/>
    <cellStyle name="Eingabe 4 2 2 2 5 7 2" xfId="50398"/>
    <cellStyle name="Eingabe 4 2 2 2 5 8" xfId="24616"/>
    <cellStyle name="Eingabe 4 2 2 2 5 8 2" xfId="54803"/>
    <cellStyle name="Eingabe 4 2 2 2 5 9" xfId="26480"/>
    <cellStyle name="Eingabe 4 2 2 2 5 9 2" xfId="56667"/>
    <cellStyle name="Eingabe 4 2 2 2 6" xfId="7943"/>
    <cellStyle name="Eingabe 4 2 2 2 6 2" xfId="38137"/>
    <cellStyle name="Eingabe 4 2 2 2 7" xfId="11291"/>
    <cellStyle name="Eingabe 4 2 2 2 7 2" xfId="41485"/>
    <cellStyle name="Eingabe 4 2 2 2 8" xfId="15193"/>
    <cellStyle name="Eingabe 4 2 2 2 8 2" xfId="45387"/>
    <cellStyle name="Eingabe 4 2 2 2 9" xfId="15400"/>
    <cellStyle name="Eingabe 4 2 2 2 9 2" xfId="45594"/>
    <cellStyle name="Eingabe 4 2 2 3" xfId="1578"/>
    <cellStyle name="Eingabe 4 2 2 3 10" xfId="26058"/>
    <cellStyle name="Eingabe 4 2 2 3 10 2" xfId="56245"/>
    <cellStyle name="Eingabe 4 2 2 3 11" xfId="25973"/>
    <cellStyle name="Eingabe 4 2 2 3 11 2" xfId="56160"/>
    <cellStyle name="Eingabe 4 2 2 3 12" xfId="31528"/>
    <cellStyle name="Eingabe 4 2 2 3 2" xfId="3535"/>
    <cellStyle name="Eingabe 4 2 2 3 2 10" xfId="29143"/>
    <cellStyle name="Eingabe 4 2 2 3 2 10 2" xfId="59330"/>
    <cellStyle name="Eingabe 4 2 2 3 2 11" xfId="33740"/>
    <cellStyle name="Eingabe 4 2 2 3 2 2" xfId="6899"/>
    <cellStyle name="Eingabe 4 2 2 3 2 2 2" xfId="37093"/>
    <cellStyle name="Eingabe 4 2 2 3 2 3" xfId="8444"/>
    <cellStyle name="Eingabe 4 2 2 3 2 3 2" xfId="38638"/>
    <cellStyle name="Eingabe 4 2 2 3 2 4" xfId="11166"/>
    <cellStyle name="Eingabe 4 2 2 3 2 4 2" xfId="41360"/>
    <cellStyle name="Eingabe 4 2 2 3 2 5" xfId="13382"/>
    <cellStyle name="Eingabe 4 2 2 3 2 5 2" xfId="43576"/>
    <cellStyle name="Eingabe 4 2 2 3 2 6" xfId="16770"/>
    <cellStyle name="Eingabe 4 2 2 3 2 6 2" xfId="46964"/>
    <cellStyle name="Eingabe 4 2 2 3 2 7" xfId="19637"/>
    <cellStyle name="Eingabe 4 2 2 3 2 7 2" xfId="49831"/>
    <cellStyle name="Eingabe 4 2 2 3 2 8" xfId="24044"/>
    <cellStyle name="Eingabe 4 2 2 3 2 8 2" xfId="54231"/>
    <cellStyle name="Eingabe 4 2 2 3 2 9" xfId="27913"/>
    <cellStyle name="Eingabe 4 2 2 3 2 9 2" xfId="58100"/>
    <cellStyle name="Eingabe 4 2 2 3 3" xfId="4543"/>
    <cellStyle name="Eingabe 4 2 2 3 3 10" xfId="34742"/>
    <cellStyle name="Eingabe 4 2 2 3 3 2" xfId="9287"/>
    <cellStyle name="Eingabe 4 2 2 3 3 2 2" xfId="39481"/>
    <cellStyle name="Eingabe 4 2 2 3 3 3" xfId="11471"/>
    <cellStyle name="Eingabe 4 2 2 3 3 3 2" xfId="41665"/>
    <cellStyle name="Eingabe 4 2 2 3 3 4" xfId="11226"/>
    <cellStyle name="Eingabe 4 2 2 3 3 4 2" xfId="41420"/>
    <cellStyle name="Eingabe 4 2 2 3 3 5" xfId="17610"/>
    <cellStyle name="Eingabe 4 2 2 3 3 5 2" xfId="47804"/>
    <cellStyle name="Eingabe 4 2 2 3 3 6" xfId="20474"/>
    <cellStyle name="Eingabe 4 2 2 3 3 6 2" xfId="50668"/>
    <cellStyle name="Eingabe 4 2 2 3 3 7" xfId="24886"/>
    <cellStyle name="Eingabe 4 2 2 3 3 7 2" xfId="55073"/>
    <cellStyle name="Eingabe 4 2 2 3 3 8" xfId="26918"/>
    <cellStyle name="Eingabe 4 2 2 3 3 8 2" xfId="57105"/>
    <cellStyle name="Eingabe 4 2 2 3 3 9" xfId="27815"/>
    <cellStyle name="Eingabe 4 2 2 3 3 9 2" xfId="58002"/>
    <cellStyle name="Eingabe 4 2 2 3 4" xfId="4135"/>
    <cellStyle name="Eingabe 4 2 2 3 4 2" xfId="34334"/>
    <cellStyle name="Eingabe 4 2 2 3 5" xfId="10841"/>
    <cellStyle name="Eingabe 4 2 2 3 5 2" xfId="41035"/>
    <cellStyle name="Eingabe 4 2 2 3 6" xfId="12802"/>
    <cellStyle name="Eingabe 4 2 2 3 6 2" xfId="42996"/>
    <cellStyle name="Eingabe 4 2 2 3 7" xfId="15674"/>
    <cellStyle name="Eingabe 4 2 2 3 7 2" xfId="45868"/>
    <cellStyle name="Eingabe 4 2 2 3 8" xfId="18555"/>
    <cellStyle name="Eingabe 4 2 2 3 8 2" xfId="48749"/>
    <cellStyle name="Eingabe 4 2 2 3 9" xfId="22790"/>
    <cellStyle name="Eingabe 4 2 2 3 9 2" xfId="52977"/>
    <cellStyle name="Eingabe 4 2 2 4" xfId="2672"/>
    <cellStyle name="Eingabe 4 2 2 4 10" xfId="29206"/>
    <cellStyle name="Eingabe 4 2 2 4 10 2" xfId="59393"/>
    <cellStyle name="Eingabe 4 2 2 4 11" xfId="32877"/>
    <cellStyle name="Eingabe 4 2 2 4 2" xfId="6257"/>
    <cellStyle name="Eingabe 4 2 2 4 2 2" xfId="36451"/>
    <cellStyle name="Eingabe 4 2 2 4 3" xfId="2510"/>
    <cellStyle name="Eingabe 4 2 2 4 3 2" xfId="32715"/>
    <cellStyle name="Eingabe 4 2 2 4 4" xfId="10656"/>
    <cellStyle name="Eingabe 4 2 2 4 4 2" xfId="40850"/>
    <cellStyle name="Eingabe 4 2 2 4 5" xfId="13747"/>
    <cellStyle name="Eingabe 4 2 2 4 5 2" xfId="43941"/>
    <cellStyle name="Eingabe 4 2 2 4 6" xfId="16247"/>
    <cellStyle name="Eingabe 4 2 2 4 6 2" xfId="46441"/>
    <cellStyle name="Eingabe 4 2 2 4 7" xfId="19116"/>
    <cellStyle name="Eingabe 4 2 2 4 7 2" xfId="49310"/>
    <cellStyle name="Eingabe 4 2 2 4 8" xfId="23399"/>
    <cellStyle name="Eingabe 4 2 2 4 8 2" xfId="53586"/>
    <cellStyle name="Eingabe 4 2 2 4 9" xfId="27085"/>
    <cellStyle name="Eingabe 4 2 2 4 9 2" xfId="57272"/>
    <cellStyle name="Eingabe 4 2 2 5" xfId="3127"/>
    <cellStyle name="Eingabe 4 2 2 5 10" xfId="27525"/>
    <cellStyle name="Eingabe 4 2 2 5 10 2" xfId="57712"/>
    <cellStyle name="Eingabe 4 2 2 5 11" xfId="33332"/>
    <cellStyle name="Eingabe 4 2 2 5 2" xfId="6529"/>
    <cellStyle name="Eingabe 4 2 2 5 2 2" xfId="36723"/>
    <cellStyle name="Eingabe 4 2 2 5 3" xfId="2385"/>
    <cellStyle name="Eingabe 4 2 2 5 3 2" xfId="32590"/>
    <cellStyle name="Eingabe 4 2 2 5 4" xfId="9830"/>
    <cellStyle name="Eingabe 4 2 2 5 4 2" xfId="40024"/>
    <cellStyle name="Eingabe 4 2 2 5 5" xfId="13378"/>
    <cellStyle name="Eingabe 4 2 2 5 5 2" xfId="43572"/>
    <cellStyle name="Eingabe 4 2 2 5 6" xfId="16404"/>
    <cellStyle name="Eingabe 4 2 2 5 6 2" xfId="46598"/>
    <cellStyle name="Eingabe 4 2 2 5 7" xfId="19271"/>
    <cellStyle name="Eingabe 4 2 2 5 7 2" xfId="49465"/>
    <cellStyle name="Eingabe 4 2 2 5 8" xfId="23674"/>
    <cellStyle name="Eingabe 4 2 2 5 8 2" xfId="53861"/>
    <cellStyle name="Eingabe 4 2 2 5 9" xfId="27554"/>
    <cellStyle name="Eingabe 4 2 2 5 9 2" xfId="57741"/>
    <cellStyle name="Eingabe 4 2 2 6" xfId="2190"/>
    <cellStyle name="Eingabe 4 2 2 6 2" xfId="32401"/>
    <cellStyle name="Eingabe 4 2 2 7" xfId="11558"/>
    <cellStyle name="Eingabe 4 2 2 7 2" xfId="41752"/>
    <cellStyle name="Eingabe 4 2 2 8" xfId="10181"/>
    <cellStyle name="Eingabe 4 2 2 8 2" xfId="40375"/>
    <cellStyle name="Eingabe 4 2 2 9" xfId="14563"/>
    <cellStyle name="Eingabe 4 2 2 9 2" xfId="44757"/>
    <cellStyle name="Eingabe 4 2 3" xfId="1290"/>
    <cellStyle name="Eingabe 4 2 3 10" xfId="18284"/>
    <cellStyle name="Eingabe 4 2 3 10 2" xfId="48478"/>
    <cellStyle name="Eingabe 4 2 3 11" xfId="22503"/>
    <cellStyle name="Eingabe 4 2 3 11 2" xfId="52690"/>
    <cellStyle name="Eingabe 4 2 3 12" xfId="28281"/>
    <cellStyle name="Eingabe 4 2 3 12 2" xfId="58468"/>
    <cellStyle name="Eingabe 4 2 3 13" xfId="29139"/>
    <cellStyle name="Eingabe 4 2 3 13 2" xfId="59326"/>
    <cellStyle name="Eingabe 4 2 3 14" xfId="31257"/>
    <cellStyle name="Eingabe 4 2 3 2" xfId="1758"/>
    <cellStyle name="Eingabe 4 2 3 2 10" xfId="28055"/>
    <cellStyle name="Eingabe 4 2 3 2 10 2" xfId="58242"/>
    <cellStyle name="Eingabe 4 2 3 2 11" xfId="30852"/>
    <cellStyle name="Eingabe 4 2 3 2 11 2" xfId="61039"/>
    <cellStyle name="Eingabe 4 2 3 2 12" xfId="31708"/>
    <cellStyle name="Eingabe 4 2 3 2 2" xfId="3715"/>
    <cellStyle name="Eingabe 4 2 3 2 2 10" xfId="29388"/>
    <cellStyle name="Eingabe 4 2 3 2 2 10 2" xfId="59575"/>
    <cellStyle name="Eingabe 4 2 3 2 2 11" xfId="33920"/>
    <cellStyle name="Eingabe 4 2 3 2 2 2" xfId="7079"/>
    <cellStyle name="Eingabe 4 2 3 2 2 2 2" xfId="37273"/>
    <cellStyle name="Eingabe 4 2 3 2 2 3" xfId="8624"/>
    <cellStyle name="Eingabe 4 2 3 2 2 3 2" xfId="38818"/>
    <cellStyle name="Eingabe 4 2 3 2 2 4" xfId="9998"/>
    <cellStyle name="Eingabe 4 2 3 2 2 4 2" xfId="40192"/>
    <cellStyle name="Eingabe 4 2 3 2 2 5" xfId="13200"/>
    <cellStyle name="Eingabe 4 2 3 2 2 5 2" xfId="43394"/>
    <cellStyle name="Eingabe 4 2 3 2 2 6" xfId="16950"/>
    <cellStyle name="Eingabe 4 2 3 2 2 6 2" xfId="47144"/>
    <cellStyle name="Eingabe 4 2 3 2 2 7" xfId="19817"/>
    <cellStyle name="Eingabe 4 2 3 2 2 7 2" xfId="50011"/>
    <cellStyle name="Eingabe 4 2 3 2 2 8" xfId="24224"/>
    <cellStyle name="Eingabe 4 2 3 2 2 8 2" xfId="54411"/>
    <cellStyle name="Eingabe 4 2 3 2 2 9" xfId="26047"/>
    <cellStyle name="Eingabe 4 2 3 2 2 9 2" xfId="56234"/>
    <cellStyle name="Eingabe 4 2 3 2 3" xfId="4723"/>
    <cellStyle name="Eingabe 4 2 3 2 3 10" xfId="34922"/>
    <cellStyle name="Eingabe 4 2 3 2 3 2" xfId="9467"/>
    <cellStyle name="Eingabe 4 2 3 2 3 2 2" xfId="39661"/>
    <cellStyle name="Eingabe 4 2 3 2 3 3" xfId="11477"/>
    <cellStyle name="Eingabe 4 2 3 2 3 3 2" xfId="41671"/>
    <cellStyle name="Eingabe 4 2 3 2 3 4" xfId="15104"/>
    <cellStyle name="Eingabe 4 2 3 2 3 4 2" xfId="45298"/>
    <cellStyle name="Eingabe 4 2 3 2 3 5" xfId="17790"/>
    <cellStyle name="Eingabe 4 2 3 2 3 5 2" xfId="47984"/>
    <cellStyle name="Eingabe 4 2 3 2 3 6" xfId="20654"/>
    <cellStyle name="Eingabe 4 2 3 2 3 6 2" xfId="50848"/>
    <cellStyle name="Eingabe 4 2 3 2 3 7" xfId="25066"/>
    <cellStyle name="Eingabe 4 2 3 2 3 7 2" xfId="55253"/>
    <cellStyle name="Eingabe 4 2 3 2 3 8" xfId="28503"/>
    <cellStyle name="Eingabe 4 2 3 2 3 8 2" xfId="58690"/>
    <cellStyle name="Eingabe 4 2 3 2 3 9" xfId="30248"/>
    <cellStyle name="Eingabe 4 2 3 2 3 9 2" xfId="60435"/>
    <cellStyle name="Eingabe 4 2 3 2 4" xfId="5960"/>
    <cellStyle name="Eingabe 4 2 3 2 4 2" xfId="36156"/>
    <cellStyle name="Eingabe 4 2 3 2 5" xfId="8866"/>
    <cellStyle name="Eingabe 4 2 3 2 5 2" xfId="39060"/>
    <cellStyle name="Eingabe 4 2 3 2 6" xfId="12749"/>
    <cellStyle name="Eingabe 4 2 3 2 6 2" xfId="42943"/>
    <cellStyle name="Eingabe 4 2 3 2 7" xfId="15854"/>
    <cellStyle name="Eingabe 4 2 3 2 7 2" xfId="46048"/>
    <cellStyle name="Eingabe 4 2 3 2 8" xfId="18735"/>
    <cellStyle name="Eingabe 4 2 3 2 8 2" xfId="48929"/>
    <cellStyle name="Eingabe 4 2 3 2 9" xfId="22970"/>
    <cellStyle name="Eingabe 4 2 3 2 9 2" xfId="53157"/>
    <cellStyle name="Eingabe 4 2 3 3" xfId="1917"/>
    <cellStyle name="Eingabe 4 2 3 3 10" xfId="27010"/>
    <cellStyle name="Eingabe 4 2 3 3 10 2" xfId="57197"/>
    <cellStyle name="Eingabe 4 2 3 3 11" xfId="27958"/>
    <cellStyle name="Eingabe 4 2 3 3 11 2" xfId="58145"/>
    <cellStyle name="Eingabe 4 2 3 3 12" xfId="31867"/>
    <cellStyle name="Eingabe 4 2 3 3 2" xfId="3874"/>
    <cellStyle name="Eingabe 4 2 3 3 2 10" xfId="26227"/>
    <cellStyle name="Eingabe 4 2 3 3 2 10 2" xfId="56414"/>
    <cellStyle name="Eingabe 4 2 3 3 2 11" xfId="34079"/>
    <cellStyle name="Eingabe 4 2 3 3 2 2" xfId="7238"/>
    <cellStyle name="Eingabe 4 2 3 3 2 2 2" xfId="37432"/>
    <cellStyle name="Eingabe 4 2 3 3 2 3" xfId="8783"/>
    <cellStyle name="Eingabe 4 2 3 3 2 3 2" xfId="38977"/>
    <cellStyle name="Eingabe 4 2 3 3 2 4" xfId="12383"/>
    <cellStyle name="Eingabe 4 2 3 3 2 4 2" xfId="42577"/>
    <cellStyle name="Eingabe 4 2 3 3 2 5" xfId="11053"/>
    <cellStyle name="Eingabe 4 2 3 3 2 5 2" xfId="41247"/>
    <cellStyle name="Eingabe 4 2 3 3 2 6" xfId="17109"/>
    <cellStyle name="Eingabe 4 2 3 3 2 6 2" xfId="47303"/>
    <cellStyle name="Eingabe 4 2 3 3 2 7" xfId="19976"/>
    <cellStyle name="Eingabe 4 2 3 3 2 7 2" xfId="50170"/>
    <cellStyle name="Eingabe 4 2 3 3 2 8" xfId="24383"/>
    <cellStyle name="Eingabe 4 2 3 3 2 8 2" xfId="54570"/>
    <cellStyle name="Eingabe 4 2 3 3 2 9" xfId="25643"/>
    <cellStyle name="Eingabe 4 2 3 3 2 9 2" xfId="55830"/>
    <cellStyle name="Eingabe 4 2 3 3 3" xfId="4882"/>
    <cellStyle name="Eingabe 4 2 3 3 3 10" xfId="35081"/>
    <cellStyle name="Eingabe 4 2 3 3 3 2" xfId="9626"/>
    <cellStyle name="Eingabe 4 2 3 3 3 2 2" xfId="39820"/>
    <cellStyle name="Eingabe 4 2 3 3 3 3" xfId="12055"/>
    <cellStyle name="Eingabe 4 2 3 3 3 3 2" xfId="42249"/>
    <cellStyle name="Eingabe 4 2 3 3 3 4" xfId="12650"/>
    <cellStyle name="Eingabe 4 2 3 3 3 4 2" xfId="42844"/>
    <cellStyle name="Eingabe 4 2 3 3 3 5" xfId="17949"/>
    <cellStyle name="Eingabe 4 2 3 3 3 5 2" xfId="48143"/>
    <cellStyle name="Eingabe 4 2 3 3 3 6" xfId="20813"/>
    <cellStyle name="Eingabe 4 2 3 3 3 6 2" xfId="51007"/>
    <cellStyle name="Eingabe 4 2 3 3 3 7" xfId="25225"/>
    <cellStyle name="Eingabe 4 2 3 3 3 7 2" xfId="55412"/>
    <cellStyle name="Eingabe 4 2 3 3 3 8" xfId="28662"/>
    <cellStyle name="Eingabe 4 2 3 3 3 8 2" xfId="58849"/>
    <cellStyle name="Eingabe 4 2 3 3 3 9" xfId="21369"/>
    <cellStyle name="Eingabe 4 2 3 3 3 9 2" xfId="51556"/>
    <cellStyle name="Eingabe 4 2 3 3 4" xfId="7876"/>
    <cellStyle name="Eingabe 4 2 3 3 4 2" xfId="38070"/>
    <cellStyle name="Eingabe 4 2 3 3 5" xfId="9920"/>
    <cellStyle name="Eingabe 4 2 3 3 5 2" xfId="40114"/>
    <cellStyle name="Eingabe 4 2 3 3 6" xfId="13975"/>
    <cellStyle name="Eingabe 4 2 3 3 6 2" xfId="44169"/>
    <cellStyle name="Eingabe 4 2 3 3 7" xfId="16013"/>
    <cellStyle name="Eingabe 4 2 3 3 7 2" xfId="46207"/>
    <cellStyle name="Eingabe 4 2 3 3 8" xfId="18894"/>
    <cellStyle name="Eingabe 4 2 3 3 8 2" xfId="49088"/>
    <cellStyle name="Eingabe 4 2 3 3 9" xfId="23129"/>
    <cellStyle name="Eingabe 4 2 3 3 9 2" xfId="53316"/>
    <cellStyle name="Eingabe 4 2 3 4" xfId="3250"/>
    <cellStyle name="Eingabe 4 2 3 4 10" xfId="30177"/>
    <cellStyle name="Eingabe 4 2 3 4 10 2" xfId="60364"/>
    <cellStyle name="Eingabe 4 2 3 4 11" xfId="33455"/>
    <cellStyle name="Eingabe 4 2 3 4 2" xfId="6624"/>
    <cellStyle name="Eingabe 4 2 3 4 2 2" xfId="36818"/>
    <cellStyle name="Eingabe 4 2 3 4 3" xfId="8169"/>
    <cellStyle name="Eingabe 4 2 3 4 3 2" xfId="38363"/>
    <cellStyle name="Eingabe 4 2 3 4 4" xfId="12308"/>
    <cellStyle name="Eingabe 4 2 3 4 4 2" xfId="42502"/>
    <cellStyle name="Eingabe 4 2 3 4 5" xfId="14480"/>
    <cellStyle name="Eingabe 4 2 3 4 5 2" xfId="44674"/>
    <cellStyle name="Eingabe 4 2 3 4 6" xfId="16499"/>
    <cellStyle name="Eingabe 4 2 3 4 6 2" xfId="46693"/>
    <cellStyle name="Eingabe 4 2 3 4 7" xfId="19366"/>
    <cellStyle name="Eingabe 4 2 3 4 7 2" xfId="49560"/>
    <cellStyle name="Eingabe 4 2 3 4 8" xfId="23769"/>
    <cellStyle name="Eingabe 4 2 3 4 8 2" xfId="53956"/>
    <cellStyle name="Eingabe 4 2 3 4 9" xfId="27639"/>
    <cellStyle name="Eingabe 4 2 3 4 9 2" xfId="57826"/>
    <cellStyle name="Eingabe 4 2 3 5" xfId="4258"/>
    <cellStyle name="Eingabe 4 2 3 5 10" xfId="21763"/>
    <cellStyle name="Eingabe 4 2 3 5 10 2" xfId="51950"/>
    <cellStyle name="Eingabe 4 2 3 5 11" xfId="34457"/>
    <cellStyle name="Eingabe 4 2 3 5 2" xfId="7471"/>
    <cellStyle name="Eingabe 4 2 3 5 2 2" xfId="37665"/>
    <cellStyle name="Eingabe 4 2 3 5 3" xfId="9016"/>
    <cellStyle name="Eingabe 4 2 3 5 3 2" xfId="39210"/>
    <cellStyle name="Eingabe 4 2 3 5 4" xfId="2193"/>
    <cellStyle name="Eingabe 4 2 3 5 4 2" xfId="32404"/>
    <cellStyle name="Eingabe 4 2 3 5 5" xfId="14628"/>
    <cellStyle name="Eingabe 4 2 3 5 5 2" xfId="44822"/>
    <cellStyle name="Eingabe 4 2 3 5 6" xfId="17339"/>
    <cellStyle name="Eingabe 4 2 3 5 6 2" xfId="47533"/>
    <cellStyle name="Eingabe 4 2 3 5 7" xfId="20203"/>
    <cellStyle name="Eingabe 4 2 3 5 7 2" xfId="50397"/>
    <cellStyle name="Eingabe 4 2 3 5 8" xfId="24615"/>
    <cellStyle name="Eingabe 4 2 3 5 8 2" xfId="54802"/>
    <cellStyle name="Eingabe 4 2 3 5 9" xfId="25832"/>
    <cellStyle name="Eingabe 4 2 3 5 9 2" xfId="56019"/>
    <cellStyle name="Eingabe 4 2 3 6" xfId="6009"/>
    <cellStyle name="Eingabe 4 2 3 6 2" xfId="36205"/>
    <cellStyle name="Eingabe 4 2 3 7" xfId="2375"/>
    <cellStyle name="Eingabe 4 2 3 7 2" xfId="32580"/>
    <cellStyle name="Eingabe 4 2 3 8" xfId="10211"/>
    <cellStyle name="Eingabe 4 2 3 8 2" xfId="40405"/>
    <cellStyle name="Eingabe 4 2 3 9" xfId="15399"/>
    <cellStyle name="Eingabe 4 2 3 9 2" xfId="45593"/>
    <cellStyle name="Eingabe 4 2 4" xfId="1579"/>
    <cellStyle name="Eingabe 4 2 4 10" xfId="26758"/>
    <cellStyle name="Eingabe 4 2 4 10 2" xfId="56945"/>
    <cellStyle name="Eingabe 4 2 4 11" xfId="30337"/>
    <cellStyle name="Eingabe 4 2 4 11 2" xfId="60524"/>
    <cellStyle name="Eingabe 4 2 4 12" xfId="31529"/>
    <cellStyle name="Eingabe 4 2 4 2" xfId="3536"/>
    <cellStyle name="Eingabe 4 2 4 2 10" xfId="29451"/>
    <cellStyle name="Eingabe 4 2 4 2 10 2" xfId="59638"/>
    <cellStyle name="Eingabe 4 2 4 2 11" xfId="33741"/>
    <cellStyle name="Eingabe 4 2 4 2 2" xfId="6900"/>
    <cellStyle name="Eingabe 4 2 4 2 2 2" xfId="37094"/>
    <cellStyle name="Eingabe 4 2 4 2 3" xfId="8445"/>
    <cellStyle name="Eingabe 4 2 4 2 3 2" xfId="38639"/>
    <cellStyle name="Eingabe 4 2 4 2 4" xfId="9794"/>
    <cellStyle name="Eingabe 4 2 4 2 4 2" xfId="39988"/>
    <cellStyle name="Eingabe 4 2 4 2 5" xfId="5101"/>
    <cellStyle name="Eingabe 4 2 4 2 5 2" xfId="35300"/>
    <cellStyle name="Eingabe 4 2 4 2 6" xfId="16771"/>
    <cellStyle name="Eingabe 4 2 4 2 6 2" xfId="46965"/>
    <cellStyle name="Eingabe 4 2 4 2 7" xfId="19638"/>
    <cellStyle name="Eingabe 4 2 4 2 7 2" xfId="49832"/>
    <cellStyle name="Eingabe 4 2 4 2 8" xfId="24045"/>
    <cellStyle name="Eingabe 4 2 4 2 8 2" xfId="54232"/>
    <cellStyle name="Eingabe 4 2 4 2 9" xfId="26751"/>
    <cellStyle name="Eingabe 4 2 4 2 9 2" xfId="56938"/>
    <cellStyle name="Eingabe 4 2 4 3" xfId="4544"/>
    <cellStyle name="Eingabe 4 2 4 3 10" xfId="34743"/>
    <cellStyle name="Eingabe 4 2 4 3 2" xfId="9288"/>
    <cellStyle name="Eingabe 4 2 4 3 2 2" xfId="39482"/>
    <cellStyle name="Eingabe 4 2 4 3 3" xfId="2048"/>
    <cellStyle name="Eingabe 4 2 4 3 3 2" xfId="32268"/>
    <cellStyle name="Eingabe 4 2 4 3 4" xfId="14426"/>
    <cellStyle name="Eingabe 4 2 4 3 4 2" xfId="44620"/>
    <cellStyle name="Eingabe 4 2 4 3 5" xfId="17611"/>
    <cellStyle name="Eingabe 4 2 4 3 5 2" xfId="47805"/>
    <cellStyle name="Eingabe 4 2 4 3 6" xfId="20475"/>
    <cellStyle name="Eingabe 4 2 4 3 6 2" xfId="50669"/>
    <cellStyle name="Eingabe 4 2 4 3 7" xfId="24887"/>
    <cellStyle name="Eingabe 4 2 4 3 7 2" xfId="55074"/>
    <cellStyle name="Eingabe 4 2 4 3 8" xfId="25945"/>
    <cellStyle name="Eingabe 4 2 4 3 8 2" xfId="56132"/>
    <cellStyle name="Eingabe 4 2 4 3 9" xfId="29082"/>
    <cellStyle name="Eingabe 4 2 4 3 9 2" xfId="59269"/>
    <cellStyle name="Eingabe 4 2 4 4" xfId="2648"/>
    <cellStyle name="Eingabe 4 2 4 4 2" xfId="32853"/>
    <cellStyle name="Eingabe 4 2 4 5" xfId="11059"/>
    <cellStyle name="Eingabe 4 2 4 5 2" xfId="41253"/>
    <cellStyle name="Eingabe 4 2 4 6" xfId="14883"/>
    <cellStyle name="Eingabe 4 2 4 6 2" xfId="45077"/>
    <cellStyle name="Eingabe 4 2 4 7" xfId="15675"/>
    <cellStyle name="Eingabe 4 2 4 7 2" xfId="45869"/>
    <cellStyle name="Eingabe 4 2 4 8" xfId="18556"/>
    <cellStyle name="Eingabe 4 2 4 8 2" xfId="48750"/>
    <cellStyle name="Eingabe 4 2 4 9" xfId="22791"/>
    <cellStyle name="Eingabe 4 2 4 9 2" xfId="52978"/>
    <cellStyle name="Eingabe 4 2 5" xfId="2671"/>
    <cellStyle name="Eingabe 4 2 5 10" xfId="27740"/>
    <cellStyle name="Eingabe 4 2 5 10 2" xfId="57927"/>
    <cellStyle name="Eingabe 4 2 5 11" xfId="32876"/>
    <cellStyle name="Eingabe 4 2 5 2" xfId="6256"/>
    <cellStyle name="Eingabe 4 2 5 2 2" xfId="36450"/>
    <cellStyle name="Eingabe 4 2 5 3" xfId="5279"/>
    <cellStyle name="Eingabe 4 2 5 3 2" xfId="35478"/>
    <cellStyle name="Eingabe 4 2 5 4" xfId="11111"/>
    <cellStyle name="Eingabe 4 2 5 4 2" xfId="41305"/>
    <cellStyle name="Eingabe 4 2 5 5" xfId="12782"/>
    <cellStyle name="Eingabe 4 2 5 5 2" xfId="42976"/>
    <cellStyle name="Eingabe 4 2 5 6" xfId="16246"/>
    <cellStyle name="Eingabe 4 2 5 6 2" xfId="46440"/>
    <cellStyle name="Eingabe 4 2 5 7" xfId="19115"/>
    <cellStyle name="Eingabe 4 2 5 7 2" xfId="49309"/>
    <cellStyle name="Eingabe 4 2 5 8" xfId="23398"/>
    <cellStyle name="Eingabe 4 2 5 8 2" xfId="53585"/>
    <cellStyle name="Eingabe 4 2 5 9" xfId="21725"/>
    <cellStyle name="Eingabe 4 2 5 9 2" xfId="51912"/>
    <cellStyle name="Eingabe 4 2 6" xfId="3126"/>
    <cellStyle name="Eingabe 4 2 6 10" xfId="21650"/>
    <cellStyle name="Eingabe 4 2 6 10 2" xfId="51837"/>
    <cellStyle name="Eingabe 4 2 6 11" xfId="33331"/>
    <cellStyle name="Eingabe 4 2 6 2" xfId="6528"/>
    <cellStyle name="Eingabe 4 2 6 2 2" xfId="36722"/>
    <cellStyle name="Eingabe 4 2 6 3" xfId="2386"/>
    <cellStyle name="Eingabe 4 2 6 3 2" xfId="32591"/>
    <cellStyle name="Eingabe 4 2 6 4" xfId="5208"/>
    <cellStyle name="Eingabe 4 2 6 4 2" xfId="35407"/>
    <cellStyle name="Eingabe 4 2 6 5" xfId="14285"/>
    <cellStyle name="Eingabe 4 2 6 5 2" xfId="44479"/>
    <cellStyle name="Eingabe 4 2 6 6" xfId="16403"/>
    <cellStyle name="Eingabe 4 2 6 6 2" xfId="46597"/>
    <cellStyle name="Eingabe 4 2 6 7" xfId="19270"/>
    <cellStyle name="Eingabe 4 2 6 7 2" xfId="49464"/>
    <cellStyle name="Eingabe 4 2 6 8" xfId="23673"/>
    <cellStyle name="Eingabe 4 2 6 8 2" xfId="53860"/>
    <cellStyle name="Eingabe 4 2 6 9" xfId="27673"/>
    <cellStyle name="Eingabe 4 2 6 9 2" xfId="57860"/>
    <cellStyle name="Eingabe 4 2 7" xfId="6379"/>
    <cellStyle name="Eingabe 4 2 7 2" xfId="36573"/>
    <cellStyle name="Eingabe 4 2 8" xfId="11073"/>
    <cellStyle name="Eingabe 4 2 8 2" xfId="41267"/>
    <cellStyle name="Eingabe 4 2 9" xfId="13158"/>
    <cellStyle name="Eingabe 4 2 9 2" xfId="43352"/>
    <cellStyle name="Eingabe 4 3" xfId="668"/>
    <cellStyle name="Eingabe 4 3 10" xfId="14361"/>
    <cellStyle name="Eingabe 4 3 10 2" xfId="44555"/>
    <cellStyle name="Eingabe 4 3 11" xfId="11634"/>
    <cellStyle name="Eingabe 4 3 11 2" xfId="41828"/>
    <cellStyle name="Eingabe 4 3 12" xfId="21905"/>
    <cellStyle name="Eingabe 4 3 12 2" xfId="52092"/>
    <cellStyle name="Eingabe 4 3 13" xfId="26836"/>
    <cellStyle name="Eingabe 4 3 13 2" xfId="57023"/>
    <cellStyle name="Eingabe 4 3 14" xfId="28230"/>
    <cellStyle name="Eingabe 4 3 14 2" xfId="58417"/>
    <cellStyle name="Eingabe 4 3 15" xfId="31046"/>
    <cellStyle name="Eingabe 4 3 2" xfId="669"/>
    <cellStyle name="Eingabe 4 3 2 10" xfId="14848"/>
    <cellStyle name="Eingabe 4 3 2 10 2" xfId="45042"/>
    <cellStyle name="Eingabe 4 3 2 11" xfId="21906"/>
    <cellStyle name="Eingabe 4 3 2 11 2" xfId="52093"/>
    <cellStyle name="Eingabe 4 3 2 12" xfId="28181"/>
    <cellStyle name="Eingabe 4 3 2 12 2" xfId="58368"/>
    <cellStyle name="Eingabe 4 3 2 13" xfId="30583"/>
    <cellStyle name="Eingabe 4 3 2 13 2" xfId="60770"/>
    <cellStyle name="Eingabe 4 3 2 14" xfId="31047"/>
    <cellStyle name="Eingabe 4 3 2 2" xfId="1293"/>
    <cellStyle name="Eingabe 4 3 2 2 10" xfId="18287"/>
    <cellStyle name="Eingabe 4 3 2 2 10 2" xfId="48481"/>
    <cellStyle name="Eingabe 4 3 2 2 11" xfId="22506"/>
    <cellStyle name="Eingabe 4 3 2 2 11 2" xfId="52693"/>
    <cellStyle name="Eingabe 4 3 2 2 12" xfId="27833"/>
    <cellStyle name="Eingabe 4 3 2 2 12 2" xfId="58020"/>
    <cellStyle name="Eingabe 4 3 2 2 13" xfId="28898"/>
    <cellStyle name="Eingabe 4 3 2 2 13 2" xfId="59085"/>
    <cellStyle name="Eingabe 4 3 2 2 14" xfId="31260"/>
    <cellStyle name="Eingabe 4 3 2 2 2" xfId="1761"/>
    <cellStyle name="Eingabe 4 3 2 2 2 10" xfId="26401"/>
    <cellStyle name="Eingabe 4 3 2 2 2 10 2" xfId="56588"/>
    <cellStyle name="Eingabe 4 3 2 2 2 11" xfId="29739"/>
    <cellStyle name="Eingabe 4 3 2 2 2 11 2" xfId="59926"/>
    <cellStyle name="Eingabe 4 3 2 2 2 12" xfId="31711"/>
    <cellStyle name="Eingabe 4 3 2 2 2 2" xfId="3718"/>
    <cellStyle name="Eingabe 4 3 2 2 2 2 10" xfId="29800"/>
    <cellStyle name="Eingabe 4 3 2 2 2 2 10 2" xfId="59987"/>
    <cellStyle name="Eingabe 4 3 2 2 2 2 11" xfId="33923"/>
    <cellStyle name="Eingabe 4 3 2 2 2 2 2" xfId="7082"/>
    <cellStyle name="Eingabe 4 3 2 2 2 2 2 2" xfId="37276"/>
    <cellStyle name="Eingabe 4 3 2 2 2 2 3" xfId="8627"/>
    <cellStyle name="Eingabe 4 3 2 2 2 2 3 2" xfId="38821"/>
    <cellStyle name="Eingabe 4 3 2 2 2 2 4" xfId="11464"/>
    <cellStyle name="Eingabe 4 3 2 2 2 2 4 2" xfId="41658"/>
    <cellStyle name="Eingabe 4 3 2 2 2 2 5" xfId="13945"/>
    <cellStyle name="Eingabe 4 3 2 2 2 2 5 2" xfId="44139"/>
    <cellStyle name="Eingabe 4 3 2 2 2 2 6" xfId="16953"/>
    <cellStyle name="Eingabe 4 3 2 2 2 2 6 2" xfId="47147"/>
    <cellStyle name="Eingabe 4 3 2 2 2 2 7" xfId="19820"/>
    <cellStyle name="Eingabe 4 3 2 2 2 2 7 2" xfId="50014"/>
    <cellStyle name="Eingabe 4 3 2 2 2 2 8" xfId="24227"/>
    <cellStyle name="Eingabe 4 3 2 2 2 2 8 2" xfId="54414"/>
    <cellStyle name="Eingabe 4 3 2 2 2 2 9" xfId="26729"/>
    <cellStyle name="Eingabe 4 3 2 2 2 2 9 2" xfId="56916"/>
    <cellStyle name="Eingabe 4 3 2 2 2 3" xfId="4726"/>
    <cellStyle name="Eingabe 4 3 2 2 2 3 10" xfId="34925"/>
    <cellStyle name="Eingabe 4 3 2 2 2 3 2" xfId="9470"/>
    <cellStyle name="Eingabe 4 3 2 2 2 3 2 2" xfId="39664"/>
    <cellStyle name="Eingabe 4 3 2 2 2 3 3" xfId="11900"/>
    <cellStyle name="Eingabe 4 3 2 2 2 3 3 2" xfId="42094"/>
    <cellStyle name="Eingabe 4 3 2 2 2 3 4" xfId="14384"/>
    <cellStyle name="Eingabe 4 3 2 2 2 3 4 2" xfId="44578"/>
    <cellStyle name="Eingabe 4 3 2 2 2 3 5" xfId="17793"/>
    <cellStyle name="Eingabe 4 3 2 2 2 3 5 2" xfId="47987"/>
    <cellStyle name="Eingabe 4 3 2 2 2 3 6" xfId="20657"/>
    <cellStyle name="Eingabe 4 3 2 2 2 3 6 2" xfId="50851"/>
    <cellStyle name="Eingabe 4 3 2 2 2 3 7" xfId="25069"/>
    <cellStyle name="Eingabe 4 3 2 2 2 3 7 2" xfId="55256"/>
    <cellStyle name="Eingabe 4 3 2 2 2 3 8" xfId="28506"/>
    <cellStyle name="Eingabe 4 3 2 2 2 3 8 2" xfId="58693"/>
    <cellStyle name="Eingabe 4 3 2 2 2 3 9" xfId="26283"/>
    <cellStyle name="Eingabe 4 3 2 2 2 3 9 2" xfId="56470"/>
    <cellStyle name="Eingabe 4 3 2 2 2 4" xfId="5341"/>
    <cellStyle name="Eingabe 4 3 2 2 2 4 2" xfId="35540"/>
    <cellStyle name="Eingabe 4 3 2 2 2 5" xfId="9930"/>
    <cellStyle name="Eingabe 4 3 2 2 2 5 2" xfId="40124"/>
    <cellStyle name="Eingabe 4 3 2 2 2 6" xfId="13009"/>
    <cellStyle name="Eingabe 4 3 2 2 2 6 2" xfId="43203"/>
    <cellStyle name="Eingabe 4 3 2 2 2 7" xfId="15857"/>
    <cellStyle name="Eingabe 4 3 2 2 2 7 2" xfId="46051"/>
    <cellStyle name="Eingabe 4 3 2 2 2 8" xfId="18738"/>
    <cellStyle name="Eingabe 4 3 2 2 2 8 2" xfId="48932"/>
    <cellStyle name="Eingabe 4 3 2 2 2 9" xfId="22973"/>
    <cellStyle name="Eingabe 4 3 2 2 2 9 2" xfId="53160"/>
    <cellStyle name="Eingabe 4 3 2 2 3" xfId="1920"/>
    <cellStyle name="Eingabe 4 3 2 2 3 10" xfId="26057"/>
    <cellStyle name="Eingabe 4 3 2 2 3 10 2" xfId="56244"/>
    <cellStyle name="Eingabe 4 3 2 2 3 11" xfId="27475"/>
    <cellStyle name="Eingabe 4 3 2 2 3 11 2" xfId="57662"/>
    <cellStyle name="Eingabe 4 3 2 2 3 12" xfId="31870"/>
    <cellStyle name="Eingabe 4 3 2 2 3 2" xfId="3877"/>
    <cellStyle name="Eingabe 4 3 2 2 3 2 10" xfId="30385"/>
    <cellStyle name="Eingabe 4 3 2 2 3 2 10 2" xfId="60572"/>
    <cellStyle name="Eingabe 4 3 2 2 3 2 11" xfId="34082"/>
    <cellStyle name="Eingabe 4 3 2 2 3 2 2" xfId="7241"/>
    <cellStyle name="Eingabe 4 3 2 2 3 2 2 2" xfId="37435"/>
    <cellStyle name="Eingabe 4 3 2 2 3 2 3" xfId="8786"/>
    <cellStyle name="Eingabe 4 3 2 2 3 2 3 2" xfId="38980"/>
    <cellStyle name="Eingabe 4 3 2 2 3 2 4" xfId="10907"/>
    <cellStyle name="Eingabe 4 3 2 2 3 2 4 2" xfId="41101"/>
    <cellStyle name="Eingabe 4 3 2 2 3 2 5" xfId="12729"/>
    <cellStyle name="Eingabe 4 3 2 2 3 2 5 2" xfId="42923"/>
    <cellStyle name="Eingabe 4 3 2 2 3 2 6" xfId="17112"/>
    <cellStyle name="Eingabe 4 3 2 2 3 2 6 2" xfId="47306"/>
    <cellStyle name="Eingabe 4 3 2 2 3 2 7" xfId="19979"/>
    <cellStyle name="Eingabe 4 3 2 2 3 2 7 2" xfId="50173"/>
    <cellStyle name="Eingabe 4 3 2 2 3 2 8" xfId="24386"/>
    <cellStyle name="Eingabe 4 3 2 2 3 2 8 2" xfId="54573"/>
    <cellStyle name="Eingabe 4 3 2 2 3 2 9" xfId="27746"/>
    <cellStyle name="Eingabe 4 3 2 2 3 2 9 2" xfId="57933"/>
    <cellStyle name="Eingabe 4 3 2 2 3 3" xfId="4885"/>
    <cellStyle name="Eingabe 4 3 2 2 3 3 10" xfId="35084"/>
    <cellStyle name="Eingabe 4 3 2 2 3 3 2" xfId="9629"/>
    <cellStyle name="Eingabe 4 3 2 2 3 3 2 2" xfId="39823"/>
    <cellStyle name="Eingabe 4 3 2 2 3 3 3" xfId="12519"/>
    <cellStyle name="Eingabe 4 3 2 2 3 3 3 2" xfId="42713"/>
    <cellStyle name="Eingabe 4 3 2 2 3 3 4" xfId="5709"/>
    <cellStyle name="Eingabe 4 3 2 2 3 3 4 2" xfId="35905"/>
    <cellStyle name="Eingabe 4 3 2 2 3 3 5" xfId="17952"/>
    <cellStyle name="Eingabe 4 3 2 2 3 3 5 2" xfId="48146"/>
    <cellStyle name="Eingabe 4 3 2 2 3 3 6" xfId="20816"/>
    <cellStyle name="Eingabe 4 3 2 2 3 3 6 2" xfId="51010"/>
    <cellStyle name="Eingabe 4 3 2 2 3 3 7" xfId="25228"/>
    <cellStyle name="Eingabe 4 3 2 2 3 3 7 2" xfId="55415"/>
    <cellStyle name="Eingabe 4 3 2 2 3 3 8" xfId="28665"/>
    <cellStyle name="Eingabe 4 3 2 2 3 3 8 2" xfId="58852"/>
    <cellStyle name="Eingabe 4 3 2 2 3 3 9" xfId="30666"/>
    <cellStyle name="Eingabe 4 3 2 2 3 3 9 2" xfId="60853"/>
    <cellStyle name="Eingabe 4 3 2 2 3 4" xfId="2017"/>
    <cellStyle name="Eingabe 4 3 2 2 3 4 2" xfId="32239"/>
    <cellStyle name="Eingabe 4 3 2 2 3 5" xfId="5458"/>
    <cellStyle name="Eingabe 4 3 2 2 3 5 2" xfId="35654"/>
    <cellStyle name="Eingabe 4 3 2 2 3 6" xfId="14706"/>
    <cellStyle name="Eingabe 4 3 2 2 3 6 2" xfId="44900"/>
    <cellStyle name="Eingabe 4 3 2 2 3 7" xfId="16016"/>
    <cellStyle name="Eingabe 4 3 2 2 3 7 2" xfId="46210"/>
    <cellStyle name="Eingabe 4 3 2 2 3 8" xfId="18897"/>
    <cellStyle name="Eingabe 4 3 2 2 3 8 2" xfId="49091"/>
    <cellStyle name="Eingabe 4 3 2 2 3 9" xfId="23132"/>
    <cellStyle name="Eingabe 4 3 2 2 3 9 2" xfId="53319"/>
    <cellStyle name="Eingabe 4 3 2 2 4" xfId="3253"/>
    <cellStyle name="Eingabe 4 3 2 2 4 10" xfId="30470"/>
    <cellStyle name="Eingabe 4 3 2 2 4 10 2" xfId="60657"/>
    <cellStyle name="Eingabe 4 3 2 2 4 11" xfId="33458"/>
    <cellStyle name="Eingabe 4 3 2 2 4 2" xfId="6627"/>
    <cellStyle name="Eingabe 4 3 2 2 4 2 2" xfId="36821"/>
    <cellStyle name="Eingabe 4 3 2 2 4 3" xfId="8172"/>
    <cellStyle name="Eingabe 4 3 2 2 4 3 2" xfId="38366"/>
    <cellStyle name="Eingabe 4 3 2 2 4 4" xfId="3334"/>
    <cellStyle name="Eingabe 4 3 2 2 4 4 2" xfId="33539"/>
    <cellStyle name="Eingabe 4 3 2 2 4 5" xfId="13903"/>
    <cellStyle name="Eingabe 4 3 2 2 4 5 2" xfId="44097"/>
    <cellStyle name="Eingabe 4 3 2 2 4 6" xfId="16502"/>
    <cellStyle name="Eingabe 4 3 2 2 4 6 2" xfId="46696"/>
    <cellStyle name="Eingabe 4 3 2 2 4 7" xfId="19369"/>
    <cellStyle name="Eingabe 4 3 2 2 4 7 2" xfId="49563"/>
    <cellStyle name="Eingabe 4 3 2 2 4 8" xfId="23772"/>
    <cellStyle name="Eingabe 4 3 2 2 4 8 2" xfId="53959"/>
    <cellStyle name="Eingabe 4 3 2 2 4 9" xfId="28351"/>
    <cellStyle name="Eingabe 4 3 2 2 4 9 2" xfId="58538"/>
    <cellStyle name="Eingabe 4 3 2 2 5" xfId="4261"/>
    <cellStyle name="Eingabe 4 3 2 2 5 10" xfId="30841"/>
    <cellStyle name="Eingabe 4 3 2 2 5 10 2" xfId="61028"/>
    <cellStyle name="Eingabe 4 3 2 2 5 11" xfId="34460"/>
    <cellStyle name="Eingabe 4 3 2 2 5 2" xfId="7474"/>
    <cellStyle name="Eingabe 4 3 2 2 5 2 2" xfId="37668"/>
    <cellStyle name="Eingabe 4 3 2 2 5 3" xfId="9019"/>
    <cellStyle name="Eingabe 4 3 2 2 5 3 2" xfId="39213"/>
    <cellStyle name="Eingabe 4 3 2 2 5 4" xfId="8923"/>
    <cellStyle name="Eingabe 4 3 2 2 5 4 2" xfId="39117"/>
    <cellStyle name="Eingabe 4 3 2 2 5 5" xfId="12374"/>
    <cellStyle name="Eingabe 4 3 2 2 5 5 2" xfId="42568"/>
    <cellStyle name="Eingabe 4 3 2 2 5 6" xfId="17342"/>
    <cellStyle name="Eingabe 4 3 2 2 5 6 2" xfId="47536"/>
    <cellStyle name="Eingabe 4 3 2 2 5 7" xfId="20206"/>
    <cellStyle name="Eingabe 4 3 2 2 5 7 2" xfId="50400"/>
    <cellStyle name="Eingabe 4 3 2 2 5 8" xfId="24618"/>
    <cellStyle name="Eingabe 4 3 2 2 5 8 2" xfId="54805"/>
    <cellStyle name="Eingabe 4 3 2 2 5 9" xfId="21602"/>
    <cellStyle name="Eingabe 4 3 2 2 5 9 2" xfId="51789"/>
    <cellStyle name="Eingabe 4 3 2 2 6" xfId="5391"/>
    <cellStyle name="Eingabe 4 3 2 2 6 2" xfId="35590"/>
    <cellStyle name="Eingabe 4 3 2 2 7" xfId="8134"/>
    <cellStyle name="Eingabe 4 3 2 2 7 2" xfId="38328"/>
    <cellStyle name="Eingabe 4 3 2 2 8" xfId="13521"/>
    <cellStyle name="Eingabe 4 3 2 2 8 2" xfId="43715"/>
    <cellStyle name="Eingabe 4 3 2 2 9" xfId="15402"/>
    <cellStyle name="Eingabe 4 3 2 2 9 2" xfId="45596"/>
    <cellStyle name="Eingabe 4 3 2 3" xfId="1576"/>
    <cellStyle name="Eingabe 4 3 2 3 10" xfId="26488"/>
    <cellStyle name="Eingabe 4 3 2 3 10 2" xfId="56675"/>
    <cellStyle name="Eingabe 4 3 2 3 11" xfId="29873"/>
    <cellStyle name="Eingabe 4 3 2 3 11 2" xfId="60060"/>
    <cellStyle name="Eingabe 4 3 2 3 12" xfId="31526"/>
    <cellStyle name="Eingabe 4 3 2 3 2" xfId="3533"/>
    <cellStyle name="Eingabe 4 3 2 3 2 10" xfId="30675"/>
    <cellStyle name="Eingabe 4 3 2 3 2 10 2" xfId="60862"/>
    <cellStyle name="Eingabe 4 3 2 3 2 11" xfId="33738"/>
    <cellStyle name="Eingabe 4 3 2 3 2 2" xfId="6897"/>
    <cellStyle name="Eingabe 4 3 2 3 2 2 2" xfId="37091"/>
    <cellStyle name="Eingabe 4 3 2 3 2 3" xfId="8442"/>
    <cellStyle name="Eingabe 4 3 2 3 2 3 2" xfId="38636"/>
    <cellStyle name="Eingabe 4 3 2 3 2 4" xfId="12175"/>
    <cellStyle name="Eingabe 4 3 2 3 2 4 2" xfId="42369"/>
    <cellStyle name="Eingabe 4 3 2 3 2 5" xfId="14082"/>
    <cellStyle name="Eingabe 4 3 2 3 2 5 2" xfId="44276"/>
    <cellStyle name="Eingabe 4 3 2 3 2 6" xfId="16768"/>
    <cellStyle name="Eingabe 4 3 2 3 2 6 2" xfId="46962"/>
    <cellStyle name="Eingabe 4 3 2 3 2 7" xfId="19635"/>
    <cellStyle name="Eingabe 4 3 2 3 2 7 2" xfId="49829"/>
    <cellStyle name="Eingabe 4 3 2 3 2 8" xfId="24042"/>
    <cellStyle name="Eingabe 4 3 2 3 2 8 2" xfId="54229"/>
    <cellStyle name="Eingabe 4 3 2 3 2 9" xfId="26512"/>
    <cellStyle name="Eingabe 4 3 2 3 2 9 2" xfId="56699"/>
    <cellStyle name="Eingabe 4 3 2 3 3" xfId="4541"/>
    <cellStyle name="Eingabe 4 3 2 3 3 10" xfId="34740"/>
    <cellStyle name="Eingabe 4 3 2 3 3 2" xfId="9285"/>
    <cellStyle name="Eingabe 4 3 2 3 3 2 2" xfId="39479"/>
    <cellStyle name="Eingabe 4 3 2 3 3 3" xfId="10100"/>
    <cellStyle name="Eingabe 4 3 2 3 3 3 2" xfId="40294"/>
    <cellStyle name="Eingabe 4 3 2 3 3 4" xfId="14134"/>
    <cellStyle name="Eingabe 4 3 2 3 3 4 2" xfId="44328"/>
    <cellStyle name="Eingabe 4 3 2 3 3 5" xfId="17608"/>
    <cellStyle name="Eingabe 4 3 2 3 3 5 2" xfId="47802"/>
    <cellStyle name="Eingabe 4 3 2 3 3 6" xfId="20472"/>
    <cellStyle name="Eingabe 4 3 2 3 3 6 2" xfId="50666"/>
    <cellStyle name="Eingabe 4 3 2 3 3 7" xfId="24884"/>
    <cellStyle name="Eingabe 4 3 2 3 3 7 2" xfId="55071"/>
    <cellStyle name="Eingabe 4 3 2 3 3 8" xfId="28119"/>
    <cellStyle name="Eingabe 4 3 2 3 3 8 2" xfId="58306"/>
    <cellStyle name="Eingabe 4 3 2 3 3 9" xfId="29260"/>
    <cellStyle name="Eingabe 4 3 2 3 3 9 2" xfId="59447"/>
    <cellStyle name="Eingabe 4 3 2 3 4" xfId="2297"/>
    <cellStyle name="Eingabe 4 3 2 3 4 2" xfId="32504"/>
    <cellStyle name="Eingabe 4 3 2 3 5" xfId="6336"/>
    <cellStyle name="Eingabe 4 3 2 3 5 2" xfId="36530"/>
    <cellStyle name="Eingabe 4 3 2 3 6" xfId="13825"/>
    <cellStyle name="Eingabe 4 3 2 3 6 2" xfId="44019"/>
    <cellStyle name="Eingabe 4 3 2 3 7" xfId="15672"/>
    <cellStyle name="Eingabe 4 3 2 3 7 2" xfId="45866"/>
    <cellStyle name="Eingabe 4 3 2 3 8" xfId="18553"/>
    <cellStyle name="Eingabe 4 3 2 3 8 2" xfId="48747"/>
    <cellStyle name="Eingabe 4 3 2 3 9" xfId="22788"/>
    <cellStyle name="Eingabe 4 3 2 3 9 2" xfId="52975"/>
    <cellStyle name="Eingabe 4 3 2 4" xfId="2674"/>
    <cellStyle name="Eingabe 4 3 2 4 10" xfId="28834"/>
    <cellStyle name="Eingabe 4 3 2 4 10 2" xfId="59021"/>
    <cellStyle name="Eingabe 4 3 2 4 11" xfId="32879"/>
    <cellStyle name="Eingabe 4 3 2 4 2" xfId="6259"/>
    <cellStyle name="Eingabe 4 3 2 4 2 2" xfId="36453"/>
    <cellStyle name="Eingabe 4 3 2 4 3" xfId="2508"/>
    <cellStyle name="Eingabe 4 3 2 4 3 2" xfId="32713"/>
    <cellStyle name="Eingabe 4 3 2 4 4" xfId="12333"/>
    <cellStyle name="Eingabe 4 3 2 4 4 2" xfId="42527"/>
    <cellStyle name="Eingabe 4 3 2 4 5" xfId="14176"/>
    <cellStyle name="Eingabe 4 3 2 4 5 2" xfId="44370"/>
    <cellStyle name="Eingabe 4 3 2 4 6" xfId="16249"/>
    <cellStyle name="Eingabe 4 3 2 4 6 2" xfId="46443"/>
    <cellStyle name="Eingabe 4 3 2 4 7" xfId="19118"/>
    <cellStyle name="Eingabe 4 3 2 4 7 2" xfId="49312"/>
    <cellStyle name="Eingabe 4 3 2 4 8" xfId="23401"/>
    <cellStyle name="Eingabe 4 3 2 4 8 2" xfId="53588"/>
    <cellStyle name="Eingabe 4 3 2 4 9" xfId="27572"/>
    <cellStyle name="Eingabe 4 3 2 4 9 2" xfId="57759"/>
    <cellStyle name="Eingabe 4 3 2 5" xfId="2439"/>
    <cellStyle name="Eingabe 4 3 2 5 10" xfId="29153"/>
    <cellStyle name="Eingabe 4 3 2 5 10 2" xfId="59340"/>
    <cellStyle name="Eingabe 4 3 2 5 11" xfId="32644"/>
    <cellStyle name="Eingabe 4 3 2 5 2" xfId="6147"/>
    <cellStyle name="Eingabe 4 3 2 5 2 2" xfId="36341"/>
    <cellStyle name="Eingabe 4 3 2 5 3" xfId="8012"/>
    <cellStyle name="Eingabe 4 3 2 5 3 2" xfId="38206"/>
    <cellStyle name="Eingabe 4 3 2 5 4" xfId="11698"/>
    <cellStyle name="Eingabe 4 3 2 5 4 2" xfId="41892"/>
    <cellStyle name="Eingabe 4 3 2 5 5" xfId="15111"/>
    <cellStyle name="Eingabe 4 3 2 5 5 2" xfId="45305"/>
    <cellStyle name="Eingabe 4 3 2 5 6" xfId="16137"/>
    <cellStyle name="Eingabe 4 3 2 5 6 2" xfId="46331"/>
    <cellStyle name="Eingabe 4 3 2 5 7" xfId="19006"/>
    <cellStyle name="Eingabe 4 3 2 5 7 2" xfId="49200"/>
    <cellStyle name="Eingabe 4 3 2 5 8" xfId="23289"/>
    <cellStyle name="Eingabe 4 3 2 5 8 2" xfId="53476"/>
    <cellStyle name="Eingabe 4 3 2 5 9" xfId="26728"/>
    <cellStyle name="Eingabe 4 3 2 5 9 2" xfId="56915"/>
    <cellStyle name="Eingabe 4 3 2 6" xfId="6374"/>
    <cellStyle name="Eingabe 4 3 2 6 2" xfId="36568"/>
    <cellStyle name="Eingabe 4 3 2 7" xfId="12337"/>
    <cellStyle name="Eingabe 4 3 2 7 2" xfId="42531"/>
    <cellStyle name="Eingabe 4 3 2 8" xfId="5172"/>
    <cellStyle name="Eingabe 4 3 2 8 2" xfId="35371"/>
    <cellStyle name="Eingabe 4 3 2 9" xfId="15140"/>
    <cellStyle name="Eingabe 4 3 2 9 2" xfId="45334"/>
    <cellStyle name="Eingabe 4 3 3" xfId="1292"/>
    <cellStyle name="Eingabe 4 3 3 10" xfId="18286"/>
    <cellStyle name="Eingabe 4 3 3 10 2" xfId="48480"/>
    <cellStyle name="Eingabe 4 3 3 11" xfId="22505"/>
    <cellStyle name="Eingabe 4 3 3 11 2" xfId="52692"/>
    <cellStyle name="Eingabe 4 3 3 12" xfId="27076"/>
    <cellStyle name="Eingabe 4 3 3 12 2" xfId="57263"/>
    <cellStyle name="Eingabe 4 3 3 13" xfId="28252"/>
    <cellStyle name="Eingabe 4 3 3 13 2" xfId="58439"/>
    <cellStyle name="Eingabe 4 3 3 14" xfId="31259"/>
    <cellStyle name="Eingabe 4 3 3 2" xfId="1760"/>
    <cellStyle name="Eingabe 4 3 3 2 10" xfId="27987"/>
    <cellStyle name="Eingabe 4 3 3 2 10 2" xfId="58174"/>
    <cellStyle name="Eingabe 4 3 3 2 11" xfId="30265"/>
    <cellStyle name="Eingabe 4 3 3 2 11 2" xfId="60452"/>
    <cellStyle name="Eingabe 4 3 3 2 12" xfId="31710"/>
    <cellStyle name="Eingabe 4 3 3 2 2" xfId="3717"/>
    <cellStyle name="Eingabe 4 3 3 2 2 10" xfId="30218"/>
    <cellStyle name="Eingabe 4 3 3 2 2 10 2" xfId="60405"/>
    <cellStyle name="Eingabe 4 3 3 2 2 11" xfId="33922"/>
    <cellStyle name="Eingabe 4 3 3 2 2 2" xfId="7081"/>
    <cellStyle name="Eingabe 4 3 3 2 2 2 2" xfId="37275"/>
    <cellStyle name="Eingabe 4 3 3 2 2 3" xfId="8626"/>
    <cellStyle name="Eingabe 4 3 3 2 2 3 2" xfId="38820"/>
    <cellStyle name="Eingabe 4 3 3 2 2 4" xfId="3010"/>
    <cellStyle name="Eingabe 4 3 3 2 2 4 2" xfId="33215"/>
    <cellStyle name="Eingabe 4 3 3 2 2 5" xfId="13824"/>
    <cellStyle name="Eingabe 4 3 3 2 2 5 2" xfId="44018"/>
    <cellStyle name="Eingabe 4 3 3 2 2 6" xfId="16952"/>
    <cellStyle name="Eingabe 4 3 3 2 2 6 2" xfId="47146"/>
    <cellStyle name="Eingabe 4 3 3 2 2 7" xfId="19819"/>
    <cellStyle name="Eingabe 4 3 3 2 2 7 2" xfId="50013"/>
    <cellStyle name="Eingabe 4 3 3 2 2 8" xfId="24226"/>
    <cellStyle name="Eingabe 4 3 3 2 2 8 2" xfId="54413"/>
    <cellStyle name="Eingabe 4 3 3 2 2 9" xfId="27973"/>
    <cellStyle name="Eingabe 4 3 3 2 2 9 2" xfId="58160"/>
    <cellStyle name="Eingabe 4 3 3 2 3" xfId="4725"/>
    <cellStyle name="Eingabe 4 3 3 2 3 10" xfId="34924"/>
    <cellStyle name="Eingabe 4 3 3 2 3 2" xfId="9469"/>
    <cellStyle name="Eingabe 4 3 3 2 3 2 2" xfId="39663"/>
    <cellStyle name="Eingabe 4 3 3 2 3 3" xfId="11974"/>
    <cellStyle name="Eingabe 4 3 3 2 3 3 2" xfId="42168"/>
    <cellStyle name="Eingabe 4 3 3 2 3 4" xfId="14725"/>
    <cellStyle name="Eingabe 4 3 3 2 3 4 2" xfId="44919"/>
    <cellStyle name="Eingabe 4 3 3 2 3 5" xfId="17792"/>
    <cellStyle name="Eingabe 4 3 3 2 3 5 2" xfId="47986"/>
    <cellStyle name="Eingabe 4 3 3 2 3 6" xfId="20656"/>
    <cellStyle name="Eingabe 4 3 3 2 3 6 2" xfId="50850"/>
    <cellStyle name="Eingabe 4 3 3 2 3 7" xfId="25068"/>
    <cellStyle name="Eingabe 4 3 3 2 3 7 2" xfId="55255"/>
    <cellStyle name="Eingabe 4 3 3 2 3 8" xfId="28505"/>
    <cellStyle name="Eingabe 4 3 3 2 3 8 2" xfId="58692"/>
    <cellStyle name="Eingabe 4 3 3 2 3 9" xfId="21879"/>
    <cellStyle name="Eingabe 4 3 3 2 3 9 2" xfId="52066"/>
    <cellStyle name="Eingabe 4 3 3 2 4" xfId="5805"/>
    <cellStyle name="Eingabe 4 3 3 2 4 2" xfId="36001"/>
    <cellStyle name="Eingabe 4 3 3 2 5" xfId="3041"/>
    <cellStyle name="Eingabe 4 3 3 2 5 2" xfId="33246"/>
    <cellStyle name="Eingabe 4 3 3 2 6" xfId="14817"/>
    <cellStyle name="Eingabe 4 3 3 2 6 2" xfId="45011"/>
    <cellStyle name="Eingabe 4 3 3 2 7" xfId="15856"/>
    <cellStyle name="Eingabe 4 3 3 2 7 2" xfId="46050"/>
    <cellStyle name="Eingabe 4 3 3 2 8" xfId="18737"/>
    <cellStyle name="Eingabe 4 3 3 2 8 2" xfId="48931"/>
    <cellStyle name="Eingabe 4 3 3 2 9" xfId="22972"/>
    <cellStyle name="Eingabe 4 3 3 2 9 2" xfId="53159"/>
    <cellStyle name="Eingabe 4 3 3 3" xfId="1919"/>
    <cellStyle name="Eingabe 4 3 3 3 10" xfId="28387"/>
    <cellStyle name="Eingabe 4 3 3 3 10 2" xfId="58574"/>
    <cellStyle name="Eingabe 4 3 3 3 11" xfId="30466"/>
    <cellStyle name="Eingabe 4 3 3 3 11 2" xfId="60653"/>
    <cellStyle name="Eingabe 4 3 3 3 12" xfId="31869"/>
    <cellStyle name="Eingabe 4 3 3 3 2" xfId="3876"/>
    <cellStyle name="Eingabe 4 3 3 3 2 10" xfId="21752"/>
    <cellStyle name="Eingabe 4 3 3 3 2 10 2" xfId="51939"/>
    <cellStyle name="Eingabe 4 3 3 3 2 11" xfId="34081"/>
    <cellStyle name="Eingabe 4 3 3 3 2 2" xfId="7240"/>
    <cellStyle name="Eingabe 4 3 3 3 2 2 2" xfId="37434"/>
    <cellStyle name="Eingabe 4 3 3 3 2 3" xfId="8785"/>
    <cellStyle name="Eingabe 4 3 3 3 2 3 2" xfId="38979"/>
    <cellStyle name="Eingabe 4 3 3 3 2 4" xfId="10323"/>
    <cellStyle name="Eingabe 4 3 3 3 2 4 2" xfId="40517"/>
    <cellStyle name="Eingabe 4 3 3 3 2 5" xfId="13898"/>
    <cellStyle name="Eingabe 4 3 3 3 2 5 2" xfId="44092"/>
    <cellStyle name="Eingabe 4 3 3 3 2 6" xfId="17111"/>
    <cellStyle name="Eingabe 4 3 3 3 2 6 2" xfId="47305"/>
    <cellStyle name="Eingabe 4 3 3 3 2 7" xfId="19978"/>
    <cellStyle name="Eingabe 4 3 3 3 2 7 2" xfId="50172"/>
    <cellStyle name="Eingabe 4 3 3 3 2 8" xfId="24385"/>
    <cellStyle name="Eingabe 4 3 3 3 2 8 2" xfId="54572"/>
    <cellStyle name="Eingabe 4 3 3 3 2 9" xfId="22240"/>
    <cellStyle name="Eingabe 4 3 3 3 2 9 2" xfId="52427"/>
    <cellStyle name="Eingabe 4 3 3 3 3" xfId="4884"/>
    <cellStyle name="Eingabe 4 3 3 3 3 10" xfId="35083"/>
    <cellStyle name="Eingabe 4 3 3 3 3 2" xfId="9628"/>
    <cellStyle name="Eingabe 4 3 3 3 3 2 2" xfId="39822"/>
    <cellStyle name="Eingabe 4 3 3 3 3 3" xfId="8867"/>
    <cellStyle name="Eingabe 4 3 3 3 3 3 2" xfId="39061"/>
    <cellStyle name="Eingabe 4 3 3 3 3 4" xfId="14453"/>
    <cellStyle name="Eingabe 4 3 3 3 3 4 2" xfId="44647"/>
    <cellStyle name="Eingabe 4 3 3 3 3 5" xfId="17951"/>
    <cellStyle name="Eingabe 4 3 3 3 3 5 2" xfId="48145"/>
    <cellStyle name="Eingabe 4 3 3 3 3 6" xfId="20815"/>
    <cellStyle name="Eingabe 4 3 3 3 3 6 2" xfId="51009"/>
    <cellStyle name="Eingabe 4 3 3 3 3 7" xfId="25227"/>
    <cellStyle name="Eingabe 4 3 3 3 3 7 2" xfId="55414"/>
    <cellStyle name="Eingabe 4 3 3 3 3 8" xfId="28664"/>
    <cellStyle name="Eingabe 4 3 3 3 3 8 2" xfId="58851"/>
    <cellStyle name="Eingabe 4 3 3 3 3 9" xfId="27695"/>
    <cellStyle name="Eingabe 4 3 3 3 3 9 2" xfId="57882"/>
    <cellStyle name="Eingabe 4 3 3 3 4" xfId="5323"/>
    <cellStyle name="Eingabe 4 3 3 3 4 2" xfId="35522"/>
    <cellStyle name="Eingabe 4 3 3 3 5" xfId="5457"/>
    <cellStyle name="Eingabe 4 3 3 3 5 2" xfId="35653"/>
    <cellStyle name="Eingabe 4 3 3 3 6" xfId="10321"/>
    <cellStyle name="Eingabe 4 3 3 3 6 2" xfId="40515"/>
    <cellStyle name="Eingabe 4 3 3 3 7" xfId="16015"/>
    <cellStyle name="Eingabe 4 3 3 3 7 2" xfId="46209"/>
    <cellStyle name="Eingabe 4 3 3 3 8" xfId="18896"/>
    <cellStyle name="Eingabe 4 3 3 3 8 2" xfId="49090"/>
    <cellStyle name="Eingabe 4 3 3 3 9" xfId="23131"/>
    <cellStyle name="Eingabe 4 3 3 3 9 2" xfId="53318"/>
    <cellStyle name="Eingabe 4 3 3 4" xfId="3252"/>
    <cellStyle name="Eingabe 4 3 3 4 10" xfId="25750"/>
    <cellStyle name="Eingabe 4 3 3 4 10 2" xfId="55937"/>
    <cellStyle name="Eingabe 4 3 3 4 11" xfId="33457"/>
    <cellStyle name="Eingabe 4 3 3 4 2" xfId="6626"/>
    <cellStyle name="Eingabe 4 3 3 4 2 2" xfId="36820"/>
    <cellStyle name="Eingabe 4 3 3 4 3" xfId="8171"/>
    <cellStyle name="Eingabe 4 3 3 4 3 2" xfId="38365"/>
    <cellStyle name="Eingabe 4 3 3 4 4" xfId="10297"/>
    <cellStyle name="Eingabe 4 3 3 4 4 2" xfId="40491"/>
    <cellStyle name="Eingabe 4 3 3 4 5" xfId="14024"/>
    <cellStyle name="Eingabe 4 3 3 4 5 2" xfId="44218"/>
    <cellStyle name="Eingabe 4 3 3 4 6" xfId="16501"/>
    <cellStyle name="Eingabe 4 3 3 4 6 2" xfId="46695"/>
    <cellStyle name="Eingabe 4 3 3 4 7" xfId="19368"/>
    <cellStyle name="Eingabe 4 3 3 4 7 2" xfId="49562"/>
    <cellStyle name="Eingabe 4 3 3 4 8" xfId="23771"/>
    <cellStyle name="Eingabe 4 3 3 4 8 2" xfId="53958"/>
    <cellStyle name="Eingabe 4 3 3 4 9" xfId="26243"/>
    <cellStyle name="Eingabe 4 3 3 4 9 2" xfId="56430"/>
    <cellStyle name="Eingabe 4 3 3 5" xfId="4260"/>
    <cellStyle name="Eingabe 4 3 3 5 10" xfId="21692"/>
    <cellStyle name="Eingabe 4 3 3 5 10 2" xfId="51879"/>
    <cellStyle name="Eingabe 4 3 3 5 11" xfId="34459"/>
    <cellStyle name="Eingabe 4 3 3 5 2" xfId="7473"/>
    <cellStyle name="Eingabe 4 3 3 5 2 2" xfId="37667"/>
    <cellStyle name="Eingabe 4 3 3 5 3" xfId="9018"/>
    <cellStyle name="Eingabe 4 3 3 5 3 2" xfId="39212"/>
    <cellStyle name="Eingabe 4 3 3 5 4" xfId="10285"/>
    <cellStyle name="Eingabe 4 3 3 5 4 2" xfId="40479"/>
    <cellStyle name="Eingabe 4 3 3 5 5" xfId="13674"/>
    <cellStyle name="Eingabe 4 3 3 5 5 2" xfId="43868"/>
    <cellStyle name="Eingabe 4 3 3 5 6" xfId="17341"/>
    <cellStyle name="Eingabe 4 3 3 5 6 2" xfId="47535"/>
    <cellStyle name="Eingabe 4 3 3 5 7" xfId="20205"/>
    <cellStyle name="Eingabe 4 3 3 5 7 2" xfId="50399"/>
    <cellStyle name="Eingabe 4 3 3 5 8" xfId="24617"/>
    <cellStyle name="Eingabe 4 3 3 5 8 2" xfId="54804"/>
    <cellStyle name="Eingabe 4 3 3 5 9" xfId="27061"/>
    <cellStyle name="Eingabe 4 3 3 5 9 2" xfId="57248"/>
    <cellStyle name="Eingabe 4 3 3 6" xfId="5852"/>
    <cellStyle name="Eingabe 4 3 3 6 2" xfId="36048"/>
    <cellStyle name="Eingabe 4 3 3 7" xfId="11708"/>
    <cellStyle name="Eingabe 4 3 3 7 2" xfId="41902"/>
    <cellStyle name="Eingabe 4 3 3 8" xfId="12718"/>
    <cellStyle name="Eingabe 4 3 3 8 2" xfId="42912"/>
    <cellStyle name="Eingabe 4 3 3 9" xfId="15401"/>
    <cellStyle name="Eingabe 4 3 3 9 2" xfId="45595"/>
    <cellStyle name="Eingabe 4 3 4" xfId="1577"/>
    <cellStyle name="Eingabe 4 3 4 10" xfId="28401"/>
    <cellStyle name="Eingabe 4 3 4 10 2" xfId="58588"/>
    <cellStyle name="Eingabe 4 3 4 11" xfId="30878"/>
    <cellStyle name="Eingabe 4 3 4 11 2" xfId="61065"/>
    <cellStyle name="Eingabe 4 3 4 12" xfId="31527"/>
    <cellStyle name="Eingabe 4 3 4 2" xfId="3534"/>
    <cellStyle name="Eingabe 4 3 4 2 10" xfId="22381"/>
    <cellStyle name="Eingabe 4 3 4 2 10 2" xfId="52568"/>
    <cellStyle name="Eingabe 4 3 4 2 11" xfId="33739"/>
    <cellStyle name="Eingabe 4 3 4 2 2" xfId="6898"/>
    <cellStyle name="Eingabe 4 3 4 2 2 2" xfId="37092"/>
    <cellStyle name="Eingabe 4 3 4 2 3" xfId="8443"/>
    <cellStyle name="Eingabe 4 3 4 2 3 2" xfId="38637"/>
    <cellStyle name="Eingabe 4 3 4 2 4" xfId="11960"/>
    <cellStyle name="Eingabe 4 3 4 2 4 2" xfId="42154"/>
    <cellStyle name="Eingabe 4 3 4 2 5" xfId="11086"/>
    <cellStyle name="Eingabe 4 3 4 2 5 2" xfId="41280"/>
    <cellStyle name="Eingabe 4 3 4 2 6" xfId="16769"/>
    <cellStyle name="Eingabe 4 3 4 2 6 2" xfId="46963"/>
    <cellStyle name="Eingabe 4 3 4 2 7" xfId="19636"/>
    <cellStyle name="Eingabe 4 3 4 2 7 2" xfId="49830"/>
    <cellStyle name="Eingabe 4 3 4 2 8" xfId="24043"/>
    <cellStyle name="Eingabe 4 3 4 2 8 2" xfId="54230"/>
    <cellStyle name="Eingabe 4 3 4 2 9" xfId="21991"/>
    <cellStyle name="Eingabe 4 3 4 2 9 2" xfId="52178"/>
    <cellStyle name="Eingabe 4 3 4 3" xfId="4542"/>
    <cellStyle name="Eingabe 4 3 4 3 10" xfId="34741"/>
    <cellStyle name="Eingabe 4 3 4 3 2" xfId="9286"/>
    <cellStyle name="Eingabe 4 3 4 3 2 2" xfId="39480"/>
    <cellStyle name="Eingabe 4 3 4 3 3" xfId="7839"/>
    <cellStyle name="Eingabe 4 3 4 3 3 2" xfId="38033"/>
    <cellStyle name="Eingabe 4 3 4 3 4" xfId="6462"/>
    <cellStyle name="Eingabe 4 3 4 3 4 2" xfId="36656"/>
    <cellStyle name="Eingabe 4 3 4 3 5" xfId="17609"/>
    <cellStyle name="Eingabe 4 3 4 3 5 2" xfId="47803"/>
    <cellStyle name="Eingabe 4 3 4 3 6" xfId="20473"/>
    <cellStyle name="Eingabe 4 3 4 3 6 2" xfId="50667"/>
    <cellStyle name="Eingabe 4 3 4 3 7" xfId="24885"/>
    <cellStyle name="Eingabe 4 3 4 3 7 2" xfId="55072"/>
    <cellStyle name="Eingabe 4 3 4 3 8" xfId="26851"/>
    <cellStyle name="Eingabe 4 3 4 3 8 2" xfId="57038"/>
    <cellStyle name="Eingabe 4 3 4 3 9" xfId="30399"/>
    <cellStyle name="Eingabe 4 3 4 3 9 2" xfId="60586"/>
    <cellStyle name="Eingabe 4 3 4 4" xfId="4136"/>
    <cellStyle name="Eingabe 4 3 4 4 2" xfId="34335"/>
    <cellStyle name="Eingabe 4 3 4 5" xfId="10265"/>
    <cellStyle name="Eingabe 4 3 4 5 2" xfId="40459"/>
    <cellStyle name="Eingabe 4 3 4 6" xfId="7701"/>
    <cellStyle name="Eingabe 4 3 4 6 2" xfId="37895"/>
    <cellStyle name="Eingabe 4 3 4 7" xfId="15673"/>
    <cellStyle name="Eingabe 4 3 4 7 2" xfId="45867"/>
    <cellStyle name="Eingabe 4 3 4 8" xfId="18554"/>
    <cellStyle name="Eingabe 4 3 4 8 2" xfId="48748"/>
    <cellStyle name="Eingabe 4 3 4 9" xfId="22789"/>
    <cellStyle name="Eingabe 4 3 4 9 2" xfId="52976"/>
    <cellStyle name="Eingabe 4 3 5" xfId="2673"/>
    <cellStyle name="Eingabe 4 3 5 10" xfId="29076"/>
    <cellStyle name="Eingabe 4 3 5 10 2" xfId="59263"/>
    <cellStyle name="Eingabe 4 3 5 11" xfId="32878"/>
    <cellStyle name="Eingabe 4 3 5 2" xfId="6258"/>
    <cellStyle name="Eingabe 4 3 5 2 2" xfId="36452"/>
    <cellStyle name="Eingabe 4 3 5 3" xfId="2509"/>
    <cellStyle name="Eingabe 4 3 5 3 2" xfId="32714"/>
    <cellStyle name="Eingabe 4 3 5 4" xfId="11187"/>
    <cellStyle name="Eingabe 4 3 5 4 2" xfId="41381"/>
    <cellStyle name="Eingabe 4 3 5 5" xfId="12704"/>
    <cellStyle name="Eingabe 4 3 5 5 2" xfId="42898"/>
    <cellStyle name="Eingabe 4 3 5 6" xfId="16248"/>
    <cellStyle name="Eingabe 4 3 5 6 2" xfId="46442"/>
    <cellStyle name="Eingabe 4 3 5 7" xfId="19117"/>
    <cellStyle name="Eingabe 4 3 5 7 2" xfId="49311"/>
    <cellStyle name="Eingabe 4 3 5 8" xfId="23400"/>
    <cellStyle name="Eingabe 4 3 5 8 2" xfId="53587"/>
    <cellStyle name="Eingabe 4 3 5 9" xfId="21411"/>
    <cellStyle name="Eingabe 4 3 5 9 2" xfId="51598"/>
    <cellStyle name="Eingabe 4 3 6" xfId="2440"/>
    <cellStyle name="Eingabe 4 3 6 10" xfId="27709"/>
    <cellStyle name="Eingabe 4 3 6 10 2" xfId="57896"/>
    <cellStyle name="Eingabe 4 3 6 11" xfId="32645"/>
    <cellStyle name="Eingabe 4 3 6 2" xfId="6148"/>
    <cellStyle name="Eingabe 4 3 6 2 2" xfId="36342"/>
    <cellStyle name="Eingabe 4 3 6 3" xfId="5922"/>
    <cellStyle name="Eingabe 4 3 6 3 2" xfId="36118"/>
    <cellStyle name="Eingabe 4 3 6 4" xfId="10769"/>
    <cellStyle name="Eingabe 4 3 6 4 2" xfId="40963"/>
    <cellStyle name="Eingabe 4 3 6 5" xfId="13406"/>
    <cellStyle name="Eingabe 4 3 6 5 2" xfId="43600"/>
    <cellStyle name="Eingabe 4 3 6 6" xfId="16138"/>
    <cellStyle name="Eingabe 4 3 6 6 2" xfId="46332"/>
    <cellStyle name="Eingabe 4 3 6 7" xfId="19007"/>
    <cellStyle name="Eingabe 4 3 6 7 2" xfId="49201"/>
    <cellStyle name="Eingabe 4 3 6 8" xfId="23290"/>
    <cellStyle name="Eingabe 4 3 6 8 2" xfId="53477"/>
    <cellStyle name="Eingabe 4 3 6 9" xfId="27550"/>
    <cellStyle name="Eingabe 4 3 6 9 2" xfId="57737"/>
    <cellStyle name="Eingabe 4 3 7" xfId="2189"/>
    <cellStyle name="Eingabe 4 3 7 2" xfId="32400"/>
    <cellStyle name="Eingabe 4 3 8" xfId="10148"/>
    <cellStyle name="Eingabe 4 3 8 2" xfId="40342"/>
    <cellStyle name="Eingabe 4 3 9" xfId="13047"/>
    <cellStyle name="Eingabe 4 3 9 2" xfId="43241"/>
    <cellStyle name="Eingabe 4 4" xfId="670"/>
    <cellStyle name="Eingabe 4 4 10" xfId="14644"/>
    <cellStyle name="Eingabe 4 4 10 2" xfId="44838"/>
    <cellStyle name="Eingabe 4 4 11" xfId="13134"/>
    <cellStyle name="Eingabe 4 4 11 2" xfId="43328"/>
    <cellStyle name="Eingabe 4 4 12" xfId="21907"/>
    <cellStyle name="Eingabe 4 4 12 2" xfId="52094"/>
    <cellStyle name="Eingabe 4 4 13" xfId="26635"/>
    <cellStyle name="Eingabe 4 4 13 2" xfId="56822"/>
    <cellStyle name="Eingabe 4 4 14" xfId="29690"/>
    <cellStyle name="Eingabe 4 4 14 2" xfId="59877"/>
    <cellStyle name="Eingabe 4 4 15" xfId="31048"/>
    <cellStyle name="Eingabe 4 4 2" xfId="671"/>
    <cellStyle name="Eingabe 4 4 2 10" xfId="12923"/>
    <cellStyle name="Eingabe 4 4 2 10 2" xfId="43117"/>
    <cellStyle name="Eingabe 4 4 2 11" xfId="21908"/>
    <cellStyle name="Eingabe 4 4 2 11 2" xfId="52095"/>
    <cellStyle name="Eingabe 4 4 2 12" xfId="21528"/>
    <cellStyle name="Eingabe 4 4 2 12 2" xfId="51715"/>
    <cellStyle name="Eingabe 4 4 2 13" xfId="30846"/>
    <cellStyle name="Eingabe 4 4 2 13 2" xfId="61033"/>
    <cellStyle name="Eingabe 4 4 2 14" xfId="31049"/>
    <cellStyle name="Eingabe 4 4 2 2" xfId="1295"/>
    <cellStyle name="Eingabe 4 4 2 2 10" xfId="18289"/>
    <cellStyle name="Eingabe 4 4 2 2 10 2" xfId="48483"/>
    <cellStyle name="Eingabe 4 4 2 2 11" xfId="22508"/>
    <cellStyle name="Eingabe 4 4 2 2 11 2" xfId="52695"/>
    <cellStyle name="Eingabe 4 4 2 2 12" xfId="27157"/>
    <cellStyle name="Eingabe 4 4 2 2 12 2" xfId="57344"/>
    <cellStyle name="Eingabe 4 4 2 2 13" xfId="28749"/>
    <cellStyle name="Eingabe 4 4 2 2 13 2" xfId="58936"/>
    <cellStyle name="Eingabe 4 4 2 2 14" xfId="31262"/>
    <cellStyle name="Eingabe 4 4 2 2 2" xfId="1763"/>
    <cellStyle name="Eingabe 4 4 2 2 2 10" xfId="27260"/>
    <cellStyle name="Eingabe 4 4 2 2 2 10 2" xfId="57447"/>
    <cellStyle name="Eingabe 4 4 2 2 2 11" xfId="29841"/>
    <cellStyle name="Eingabe 4 4 2 2 2 11 2" xfId="60028"/>
    <cellStyle name="Eingabe 4 4 2 2 2 12" xfId="31713"/>
    <cellStyle name="Eingabe 4 4 2 2 2 2" xfId="3720"/>
    <cellStyle name="Eingabe 4 4 2 2 2 2 10" xfId="29743"/>
    <cellStyle name="Eingabe 4 4 2 2 2 2 10 2" xfId="59930"/>
    <cellStyle name="Eingabe 4 4 2 2 2 2 11" xfId="33925"/>
    <cellStyle name="Eingabe 4 4 2 2 2 2 2" xfId="7084"/>
    <cellStyle name="Eingabe 4 4 2 2 2 2 2 2" xfId="37278"/>
    <cellStyle name="Eingabe 4 4 2 2 2 2 3" xfId="8629"/>
    <cellStyle name="Eingabe 4 4 2 2 2 2 3 2" xfId="38823"/>
    <cellStyle name="Eingabe 4 4 2 2 2 2 4" xfId="5419"/>
    <cellStyle name="Eingabe 4 4 2 2 2 2 4 2" xfId="35618"/>
    <cellStyle name="Eingabe 4 4 2 2 2 2 5" xfId="14301"/>
    <cellStyle name="Eingabe 4 4 2 2 2 2 5 2" xfId="44495"/>
    <cellStyle name="Eingabe 4 4 2 2 2 2 6" xfId="16955"/>
    <cellStyle name="Eingabe 4 4 2 2 2 2 6 2" xfId="47149"/>
    <cellStyle name="Eingabe 4 4 2 2 2 2 7" xfId="19822"/>
    <cellStyle name="Eingabe 4 4 2 2 2 2 7 2" xfId="50016"/>
    <cellStyle name="Eingabe 4 4 2 2 2 2 8" xfId="24229"/>
    <cellStyle name="Eingabe 4 4 2 2 2 2 8 2" xfId="54416"/>
    <cellStyle name="Eingabe 4 4 2 2 2 2 9" xfId="26024"/>
    <cellStyle name="Eingabe 4 4 2 2 2 2 9 2" xfId="56211"/>
    <cellStyle name="Eingabe 4 4 2 2 2 3" xfId="4728"/>
    <cellStyle name="Eingabe 4 4 2 2 2 3 10" xfId="34927"/>
    <cellStyle name="Eingabe 4 4 2 2 2 3 2" xfId="9472"/>
    <cellStyle name="Eingabe 4 4 2 2 2 3 2 2" xfId="39666"/>
    <cellStyle name="Eingabe 4 4 2 2 2 3 3" xfId="10435"/>
    <cellStyle name="Eingabe 4 4 2 2 2 3 3 2" xfId="40629"/>
    <cellStyle name="Eingabe 4 4 2 2 2 3 4" xfId="14101"/>
    <cellStyle name="Eingabe 4 4 2 2 2 3 4 2" xfId="44295"/>
    <cellStyle name="Eingabe 4 4 2 2 2 3 5" xfId="17795"/>
    <cellStyle name="Eingabe 4 4 2 2 2 3 5 2" xfId="47989"/>
    <cellStyle name="Eingabe 4 4 2 2 2 3 6" xfId="20659"/>
    <cellStyle name="Eingabe 4 4 2 2 2 3 6 2" xfId="50853"/>
    <cellStyle name="Eingabe 4 4 2 2 2 3 7" xfId="25071"/>
    <cellStyle name="Eingabe 4 4 2 2 2 3 7 2" xfId="55258"/>
    <cellStyle name="Eingabe 4 4 2 2 2 3 8" xfId="28508"/>
    <cellStyle name="Eingabe 4 4 2 2 2 3 8 2" xfId="58695"/>
    <cellStyle name="Eingabe 4 4 2 2 2 3 9" xfId="29595"/>
    <cellStyle name="Eingabe 4 4 2 2 2 3 9 2" xfId="59782"/>
    <cellStyle name="Eingabe 4 4 2 2 2 4" xfId="7769"/>
    <cellStyle name="Eingabe 4 4 2 2 2 4 2" xfId="37963"/>
    <cellStyle name="Eingabe 4 4 2 2 2 5" xfId="10307"/>
    <cellStyle name="Eingabe 4 4 2 2 2 5 2" xfId="40501"/>
    <cellStyle name="Eingabe 4 4 2 2 2 6" xfId="12756"/>
    <cellStyle name="Eingabe 4 4 2 2 2 6 2" xfId="42950"/>
    <cellStyle name="Eingabe 4 4 2 2 2 7" xfId="15859"/>
    <cellStyle name="Eingabe 4 4 2 2 2 7 2" xfId="46053"/>
    <cellStyle name="Eingabe 4 4 2 2 2 8" xfId="18740"/>
    <cellStyle name="Eingabe 4 4 2 2 2 8 2" xfId="48934"/>
    <cellStyle name="Eingabe 4 4 2 2 2 9" xfId="22975"/>
    <cellStyle name="Eingabe 4 4 2 2 2 9 2" xfId="53162"/>
    <cellStyle name="Eingabe 4 4 2 2 3" xfId="1922"/>
    <cellStyle name="Eingabe 4 4 2 2 3 10" xfId="22278"/>
    <cellStyle name="Eingabe 4 4 2 2 3 10 2" xfId="52465"/>
    <cellStyle name="Eingabe 4 4 2 2 3 11" xfId="29098"/>
    <cellStyle name="Eingabe 4 4 2 2 3 11 2" xfId="59285"/>
    <cellStyle name="Eingabe 4 4 2 2 3 12" xfId="31872"/>
    <cellStyle name="Eingabe 4 4 2 2 3 2" xfId="3879"/>
    <cellStyle name="Eingabe 4 4 2 2 3 2 10" xfId="28234"/>
    <cellStyle name="Eingabe 4 4 2 2 3 2 10 2" xfId="58421"/>
    <cellStyle name="Eingabe 4 4 2 2 3 2 11" xfId="34084"/>
    <cellStyle name="Eingabe 4 4 2 2 3 2 2" xfId="7243"/>
    <cellStyle name="Eingabe 4 4 2 2 3 2 2 2" xfId="37437"/>
    <cellStyle name="Eingabe 4 4 2 2 3 2 3" xfId="8788"/>
    <cellStyle name="Eingabe 4 4 2 2 3 2 3 2" xfId="38982"/>
    <cellStyle name="Eingabe 4 4 2 2 3 2 4" xfId="11117"/>
    <cellStyle name="Eingabe 4 4 2 2 3 2 4 2" xfId="41311"/>
    <cellStyle name="Eingabe 4 4 2 2 3 2 5" xfId="14326"/>
    <cellStyle name="Eingabe 4 4 2 2 3 2 5 2" xfId="44520"/>
    <cellStyle name="Eingabe 4 4 2 2 3 2 6" xfId="17114"/>
    <cellStyle name="Eingabe 4 4 2 2 3 2 6 2" xfId="47308"/>
    <cellStyle name="Eingabe 4 4 2 2 3 2 7" xfId="19981"/>
    <cellStyle name="Eingabe 4 4 2 2 3 2 7 2" xfId="50175"/>
    <cellStyle name="Eingabe 4 4 2 2 3 2 8" xfId="24388"/>
    <cellStyle name="Eingabe 4 4 2 2 3 2 8 2" xfId="54575"/>
    <cellStyle name="Eingabe 4 4 2 2 3 2 9" xfId="25716"/>
    <cellStyle name="Eingabe 4 4 2 2 3 2 9 2" xfId="55903"/>
    <cellStyle name="Eingabe 4 4 2 2 3 3" xfId="4887"/>
    <cellStyle name="Eingabe 4 4 2 2 3 3 10" xfId="35086"/>
    <cellStyle name="Eingabe 4 4 2 2 3 3 2" xfId="9631"/>
    <cellStyle name="Eingabe 4 4 2 2 3 3 2 2" xfId="39825"/>
    <cellStyle name="Eingabe 4 4 2 2 3 3 3" xfId="10605"/>
    <cellStyle name="Eingabe 4 4 2 2 3 3 3 2" xfId="40799"/>
    <cellStyle name="Eingabe 4 4 2 2 3 3 4" xfId="15164"/>
    <cellStyle name="Eingabe 4 4 2 2 3 3 4 2" xfId="45358"/>
    <cellStyle name="Eingabe 4 4 2 2 3 3 5" xfId="17954"/>
    <cellStyle name="Eingabe 4 4 2 2 3 3 5 2" xfId="48148"/>
    <cellStyle name="Eingabe 4 4 2 2 3 3 6" xfId="20818"/>
    <cellStyle name="Eingabe 4 4 2 2 3 3 6 2" xfId="51012"/>
    <cellStyle name="Eingabe 4 4 2 2 3 3 7" xfId="25230"/>
    <cellStyle name="Eingabe 4 4 2 2 3 3 7 2" xfId="55417"/>
    <cellStyle name="Eingabe 4 4 2 2 3 3 8" xfId="28667"/>
    <cellStyle name="Eingabe 4 4 2 2 3 3 8 2" xfId="58854"/>
    <cellStyle name="Eingabe 4 4 2 2 3 3 9" xfId="29922"/>
    <cellStyle name="Eingabe 4 4 2 2 3 3 9 2" xfId="60109"/>
    <cellStyle name="Eingabe 4 4 2 2 3 4" xfId="7785"/>
    <cellStyle name="Eingabe 4 4 2 2 3 4 2" xfId="37979"/>
    <cellStyle name="Eingabe 4 4 2 2 3 5" xfId="10370"/>
    <cellStyle name="Eingabe 4 4 2 2 3 5 2" xfId="40564"/>
    <cellStyle name="Eingabe 4 4 2 2 3 6" xfId="10266"/>
    <cellStyle name="Eingabe 4 4 2 2 3 6 2" xfId="40460"/>
    <cellStyle name="Eingabe 4 4 2 2 3 7" xfId="16018"/>
    <cellStyle name="Eingabe 4 4 2 2 3 7 2" xfId="46212"/>
    <cellStyle name="Eingabe 4 4 2 2 3 8" xfId="18899"/>
    <cellStyle name="Eingabe 4 4 2 2 3 8 2" xfId="49093"/>
    <cellStyle name="Eingabe 4 4 2 2 3 9" xfId="23134"/>
    <cellStyle name="Eingabe 4 4 2 2 3 9 2" xfId="53321"/>
    <cellStyle name="Eingabe 4 4 2 2 4" xfId="3255"/>
    <cellStyle name="Eingabe 4 4 2 2 4 10" xfId="30645"/>
    <cellStyle name="Eingabe 4 4 2 2 4 10 2" xfId="60832"/>
    <cellStyle name="Eingabe 4 4 2 2 4 11" xfId="33460"/>
    <cellStyle name="Eingabe 4 4 2 2 4 2" xfId="6629"/>
    <cellStyle name="Eingabe 4 4 2 2 4 2 2" xfId="36823"/>
    <cellStyle name="Eingabe 4 4 2 2 4 3" xfId="8174"/>
    <cellStyle name="Eingabe 4 4 2 2 4 3 2" xfId="38368"/>
    <cellStyle name="Eingabe 4 4 2 2 4 4" xfId="12324"/>
    <cellStyle name="Eingabe 4 4 2 2 4 4 2" xfId="42518"/>
    <cellStyle name="Eingabe 4 4 2 2 4 5" xfId="5749"/>
    <cellStyle name="Eingabe 4 4 2 2 4 5 2" xfId="35945"/>
    <cellStyle name="Eingabe 4 4 2 2 4 6" xfId="16504"/>
    <cellStyle name="Eingabe 4 4 2 2 4 6 2" xfId="46698"/>
    <cellStyle name="Eingabe 4 4 2 2 4 7" xfId="19371"/>
    <cellStyle name="Eingabe 4 4 2 2 4 7 2" xfId="49565"/>
    <cellStyle name="Eingabe 4 4 2 2 4 8" xfId="23774"/>
    <cellStyle name="Eingabe 4 4 2 2 4 8 2" xfId="53961"/>
    <cellStyle name="Eingabe 4 4 2 2 4 9" xfId="26837"/>
    <cellStyle name="Eingabe 4 4 2 2 4 9 2" xfId="57024"/>
    <cellStyle name="Eingabe 4 4 2 2 5" xfId="4263"/>
    <cellStyle name="Eingabe 4 4 2 2 5 10" xfId="29614"/>
    <cellStyle name="Eingabe 4 4 2 2 5 10 2" xfId="59801"/>
    <cellStyle name="Eingabe 4 4 2 2 5 11" xfId="34462"/>
    <cellStyle name="Eingabe 4 4 2 2 5 2" xfId="7476"/>
    <cellStyle name="Eingabe 4 4 2 2 5 2 2" xfId="37670"/>
    <cellStyle name="Eingabe 4 4 2 2 5 3" xfId="9021"/>
    <cellStyle name="Eingabe 4 4 2 2 5 3 2" xfId="39215"/>
    <cellStyle name="Eingabe 4 4 2 2 5 4" xfId="10105"/>
    <cellStyle name="Eingabe 4 4 2 2 5 4 2" xfId="40299"/>
    <cellStyle name="Eingabe 4 4 2 2 5 5" xfId="13218"/>
    <cellStyle name="Eingabe 4 4 2 2 5 5 2" xfId="43412"/>
    <cellStyle name="Eingabe 4 4 2 2 5 6" xfId="17344"/>
    <cellStyle name="Eingabe 4 4 2 2 5 6 2" xfId="47538"/>
    <cellStyle name="Eingabe 4 4 2 2 5 7" xfId="20208"/>
    <cellStyle name="Eingabe 4 4 2 2 5 7 2" xfId="50402"/>
    <cellStyle name="Eingabe 4 4 2 2 5 8" xfId="24620"/>
    <cellStyle name="Eingabe 4 4 2 2 5 8 2" xfId="54807"/>
    <cellStyle name="Eingabe 4 4 2 2 5 9" xfId="28102"/>
    <cellStyle name="Eingabe 4 4 2 2 5 9 2" xfId="58289"/>
    <cellStyle name="Eingabe 4 4 2 2 6" xfId="7724"/>
    <cellStyle name="Eingabe 4 4 2 2 6 2" xfId="37918"/>
    <cellStyle name="Eingabe 4 4 2 2 7" xfId="12016"/>
    <cellStyle name="Eingabe 4 4 2 2 7 2" xfId="42210"/>
    <cellStyle name="Eingabe 4 4 2 2 8" xfId="15034"/>
    <cellStyle name="Eingabe 4 4 2 2 8 2" xfId="45228"/>
    <cellStyle name="Eingabe 4 4 2 2 9" xfId="15404"/>
    <cellStyle name="Eingabe 4 4 2 2 9 2" xfId="45598"/>
    <cellStyle name="Eingabe 4 4 2 3" xfId="1574"/>
    <cellStyle name="Eingabe 4 4 2 3 10" xfId="27441"/>
    <cellStyle name="Eingabe 4 4 2 3 10 2" xfId="57628"/>
    <cellStyle name="Eingabe 4 4 2 3 11" xfId="28998"/>
    <cellStyle name="Eingabe 4 4 2 3 11 2" xfId="59185"/>
    <cellStyle name="Eingabe 4 4 2 3 12" xfId="31524"/>
    <cellStyle name="Eingabe 4 4 2 3 2" xfId="3531"/>
    <cellStyle name="Eingabe 4 4 2 3 2 10" xfId="30720"/>
    <cellStyle name="Eingabe 4 4 2 3 2 10 2" xfId="60907"/>
    <cellStyle name="Eingabe 4 4 2 3 2 11" xfId="33736"/>
    <cellStyle name="Eingabe 4 4 2 3 2 2" xfId="6895"/>
    <cellStyle name="Eingabe 4 4 2 3 2 2 2" xfId="37089"/>
    <cellStyle name="Eingabe 4 4 2 3 2 3" xfId="8440"/>
    <cellStyle name="Eingabe 4 4 2 3 2 3 2" xfId="38634"/>
    <cellStyle name="Eingabe 4 4 2 3 2 4" xfId="4088"/>
    <cellStyle name="Eingabe 4 4 2 3 2 4 2" xfId="34287"/>
    <cellStyle name="Eingabe 4 4 2 3 2 5" xfId="12852"/>
    <cellStyle name="Eingabe 4 4 2 3 2 5 2" xfId="43046"/>
    <cellStyle name="Eingabe 4 4 2 3 2 6" xfId="16766"/>
    <cellStyle name="Eingabe 4 4 2 3 2 6 2" xfId="46960"/>
    <cellStyle name="Eingabe 4 4 2 3 2 7" xfId="19633"/>
    <cellStyle name="Eingabe 4 4 2 3 2 7 2" xfId="49827"/>
    <cellStyle name="Eingabe 4 4 2 3 2 8" xfId="24040"/>
    <cellStyle name="Eingabe 4 4 2 3 2 8 2" xfId="54227"/>
    <cellStyle name="Eingabe 4 4 2 3 2 9" xfId="26683"/>
    <cellStyle name="Eingabe 4 4 2 3 2 9 2" xfId="56870"/>
    <cellStyle name="Eingabe 4 4 2 3 3" xfId="4539"/>
    <cellStyle name="Eingabe 4 4 2 3 3 10" xfId="34738"/>
    <cellStyle name="Eingabe 4 4 2 3 3 2" xfId="9283"/>
    <cellStyle name="Eingabe 4 4 2 3 3 2 2" xfId="39477"/>
    <cellStyle name="Eingabe 4 4 2 3 3 3" xfId="12363"/>
    <cellStyle name="Eingabe 4 4 2 3 3 3 2" xfId="42557"/>
    <cellStyle name="Eingabe 4 4 2 3 3 4" xfId="14704"/>
    <cellStyle name="Eingabe 4 4 2 3 3 4 2" xfId="44898"/>
    <cellStyle name="Eingabe 4 4 2 3 3 5" xfId="17606"/>
    <cellStyle name="Eingabe 4 4 2 3 3 5 2" xfId="47800"/>
    <cellStyle name="Eingabe 4 4 2 3 3 6" xfId="20470"/>
    <cellStyle name="Eingabe 4 4 2 3 3 6 2" xfId="50664"/>
    <cellStyle name="Eingabe 4 4 2 3 3 7" xfId="24882"/>
    <cellStyle name="Eingabe 4 4 2 3 3 7 2" xfId="55069"/>
    <cellStyle name="Eingabe 4 4 2 3 3 8" xfId="25469"/>
    <cellStyle name="Eingabe 4 4 2 3 3 8 2" xfId="55656"/>
    <cellStyle name="Eingabe 4 4 2 3 3 9" xfId="29727"/>
    <cellStyle name="Eingabe 4 4 2 3 3 9 2" xfId="59914"/>
    <cellStyle name="Eingabe 4 4 2 3 4" xfId="2650"/>
    <cellStyle name="Eingabe 4 4 2 3 4 2" xfId="32855"/>
    <cellStyle name="Eingabe 4 4 2 3 5" xfId="2337"/>
    <cellStyle name="Eingabe 4 4 2 3 5 2" xfId="32544"/>
    <cellStyle name="Eingabe 4 4 2 3 6" xfId="14163"/>
    <cellStyle name="Eingabe 4 4 2 3 6 2" xfId="44357"/>
    <cellStyle name="Eingabe 4 4 2 3 7" xfId="15670"/>
    <cellStyle name="Eingabe 4 4 2 3 7 2" xfId="45864"/>
    <cellStyle name="Eingabe 4 4 2 3 8" xfId="18551"/>
    <cellStyle name="Eingabe 4 4 2 3 8 2" xfId="48745"/>
    <cellStyle name="Eingabe 4 4 2 3 9" xfId="22786"/>
    <cellStyle name="Eingabe 4 4 2 3 9 2" xfId="52973"/>
    <cellStyle name="Eingabe 4 4 2 4" xfId="2676"/>
    <cellStyle name="Eingabe 4 4 2 4 10" xfId="28197"/>
    <cellStyle name="Eingabe 4 4 2 4 10 2" xfId="58384"/>
    <cellStyle name="Eingabe 4 4 2 4 11" xfId="32881"/>
    <cellStyle name="Eingabe 4 4 2 4 2" xfId="6261"/>
    <cellStyle name="Eingabe 4 4 2 4 2 2" xfId="36455"/>
    <cellStyle name="Eingabe 4 4 2 4 3" xfId="2286"/>
    <cellStyle name="Eingabe 4 4 2 4 3 2" xfId="32493"/>
    <cellStyle name="Eingabe 4 4 2 4 4" xfId="10459"/>
    <cellStyle name="Eingabe 4 4 2 4 4 2" xfId="40653"/>
    <cellStyle name="Eingabe 4 4 2 4 5" xfId="12825"/>
    <cellStyle name="Eingabe 4 4 2 4 5 2" xfId="43019"/>
    <cellStyle name="Eingabe 4 4 2 4 6" xfId="16251"/>
    <cellStyle name="Eingabe 4 4 2 4 6 2" xfId="46445"/>
    <cellStyle name="Eingabe 4 4 2 4 7" xfId="19120"/>
    <cellStyle name="Eingabe 4 4 2 4 7 2" xfId="49314"/>
    <cellStyle name="Eingabe 4 4 2 4 8" xfId="23403"/>
    <cellStyle name="Eingabe 4 4 2 4 8 2" xfId="53590"/>
    <cellStyle name="Eingabe 4 4 2 4 9" xfId="27454"/>
    <cellStyle name="Eingabe 4 4 2 4 9 2" xfId="57641"/>
    <cellStyle name="Eingabe 4 4 2 5" xfId="3121"/>
    <cellStyle name="Eingabe 4 4 2 5 10" xfId="22344"/>
    <cellStyle name="Eingabe 4 4 2 5 10 2" xfId="52531"/>
    <cellStyle name="Eingabe 4 4 2 5 11" xfId="33326"/>
    <cellStyle name="Eingabe 4 4 2 5 2" xfId="6523"/>
    <cellStyle name="Eingabe 4 4 2 5 2 2" xfId="36717"/>
    <cellStyle name="Eingabe 4 4 2 5 3" xfId="3979"/>
    <cellStyle name="Eingabe 4 4 2 5 3 2" xfId="34178"/>
    <cellStyle name="Eingabe 4 4 2 5 4" xfId="9927"/>
    <cellStyle name="Eingabe 4 4 2 5 4 2" xfId="40121"/>
    <cellStyle name="Eingabe 4 4 2 5 5" xfId="14850"/>
    <cellStyle name="Eingabe 4 4 2 5 5 2" xfId="45044"/>
    <cellStyle name="Eingabe 4 4 2 5 6" xfId="16398"/>
    <cellStyle name="Eingabe 4 4 2 5 6 2" xfId="46592"/>
    <cellStyle name="Eingabe 4 4 2 5 7" xfId="19265"/>
    <cellStyle name="Eingabe 4 4 2 5 7 2" xfId="49459"/>
    <cellStyle name="Eingabe 4 4 2 5 8" xfId="23668"/>
    <cellStyle name="Eingabe 4 4 2 5 8 2" xfId="53855"/>
    <cellStyle name="Eingabe 4 4 2 5 9" xfId="27200"/>
    <cellStyle name="Eingabe 4 4 2 5 9 2" xfId="57387"/>
    <cellStyle name="Eingabe 4 4 2 6" xfId="2188"/>
    <cellStyle name="Eingabe 4 4 2 6 2" xfId="32399"/>
    <cellStyle name="Eingabe 4 4 2 7" xfId="5145"/>
    <cellStyle name="Eingabe 4 4 2 7 2" xfId="35344"/>
    <cellStyle name="Eingabe 4 4 2 8" xfId="15012"/>
    <cellStyle name="Eingabe 4 4 2 8 2" xfId="45206"/>
    <cellStyle name="Eingabe 4 4 2 9" xfId="14124"/>
    <cellStyle name="Eingabe 4 4 2 9 2" xfId="44318"/>
    <cellStyle name="Eingabe 4 4 3" xfId="1294"/>
    <cellStyle name="Eingabe 4 4 3 10" xfId="18288"/>
    <cellStyle name="Eingabe 4 4 3 10 2" xfId="48482"/>
    <cellStyle name="Eingabe 4 4 3 11" xfId="22507"/>
    <cellStyle name="Eingabe 4 4 3 11 2" xfId="52694"/>
    <cellStyle name="Eingabe 4 4 3 12" xfId="26015"/>
    <cellStyle name="Eingabe 4 4 3 12 2" xfId="56202"/>
    <cellStyle name="Eingabe 4 4 3 13" xfId="26682"/>
    <cellStyle name="Eingabe 4 4 3 13 2" xfId="56869"/>
    <cellStyle name="Eingabe 4 4 3 14" xfId="31261"/>
    <cellStyle name="Eingabe 4 4 3 2" xfId="1762"/>
    <cellStyle name="Eingabe 4 4 3 2 10" xfId="26390"/>
    <cellStyle name="Eingabe 4 4 3 2 10 2" xfId="56577"/>
    <cellStyle name="Eingabe 4 4 3 2 11" xfId="30245"/>
    <cellStyle name="Eingabe 4 4 3 2 11 2" xfId="60432"/>
    <cellStyle name="Eingabe 4 4 3 2 12" xfId="31712"/>
    <cellStyle name="Eingabe 4 4 3 2 2" xfId="3719"/>
    <cellStyle name="Eingabe 4 4 3 2 2 10" xfId="28913"/>
    <cellStyle name="Eingabe 4 4 3 2 2 10 2" xfId="59100"/>
    <cellStyle name="Eingabe 4 4 3 2 2 11" xfId="33924"/>
    <cellStyle name="Eingabe 4 4 3 2 2 2" xfId="7083"/>
    <cellStyle name="Eingabe 4 4 3 2 2 2 2" xfId="37277"/>
    <cellStyle name="Eingabe 4 4 3 2 2 3" xfId="8628"/>
    <cellStyle name="Eingabe 4 4 3 2 2 3 2" xfId="38822"/>
    <cellStyle name="Eingabe 4 4 3 2 2 4" xfId="7561"/>
    <cellStyle name="Eingabe 4 4 3 2 2 4 2" xfId="37755"/>
    <cellStyle name="Eingabe 4 4 3 2 2 5" xfId="14750"/>
    <cellStyle name="Eingabe 4 4 3 2 2 5 2" xfId="44944"/>
    <cellStyle name="Eingabe 4 4 3 2 2 6" xfId="16954"/>
    <cellStyle name="Eingabe 4 4 3 2 2 6 2" xfId="47148"/>
    <cellStyle name="Eingabe 4 4 3 2 2 7" xfId="19821"/>
    <cellStyle name="Eingabe 4 4 3 2 2 7 2" xfId="50015"/>
    <cellStyle name="Eingabe 4 4 3 2 2 8" xfId="24228"/>
    <cellStyle name="Eingabe 4 4 3 2 2 8 2" xfId="54415"/>
    <cellStyle name="Eingabe 4 4 3 2 2 9" xfId="27551"/>
    <cellStyle name="Eingabe 4 4 3 2 2 9 2" xfId="57738"/>
    <cellStyle name="Eingabe 4 4 3 2 3" xfId="4727"/>
    <cellStyle name="Eingabe 4 4 3 2 3 10" xfId="34926"/>
    <cellStyle name="Eingabe 4 4 3 2 3 2" xfId="9471"/>
    <cellStyle name="Eingabe 4 4 3 2 3 2 2" xfId="39665"/>
    <cellStyle name="Eingabe 4 4 3 2 3 3" xfId="12098"/>
    <cellStyle name="Eingabe 4 4 3 2 3 3 2" xfId="42292"/>
    <cellStyle name="Eingabe 4 4 3 2 3 4" xfId="15081"/>
    <cellStyle name="Eingabe 4 4 3 2 3 4 2" xfId="45275"/>
    <cellStyle name="Eingabe 4 4 3 2 3 5" xfId="17794"/>
    <cellStyle name="Eingabe 4 4 3 2 3 5 2" xfId="47988"/>
    <cellStyle name="Eingabe 4 4 3 2 3 6" xfId="20658"/>
    <cellStyle name="Eingabe 4 4 3 2 3 6 2" xfId="50852"/>
    <cellStyle name="Eingabe 4 4 3 2 3 7" xfId="25070"/>
    <cellStyle name="Eingabe 4 4 3 2 3 7 2" xfId="55257"/>
    <cellStyle name="Eingabe 4 4 3 2 3 8" xfId="28507"/>
    <cellStyle name="Eingabe 4 4 3 2 3 8 2" xfId="58694"/>
    <cellStyle name="Eingabe 4 4 3 2 3 9" xfId="26818"/>
    <cellStyle name="Eingabe 4 4 3 2 3 9 2" xfId="57005"/>
    <cellStyle name="Eingabe 4 4 3 2 4" xfId="2631"/>
    <cellStyle name="Eingabe 4 4 3 2 4 2" xfId="32836"/>
    <cellStyle name="Eingabe 4 4 3 2 5" xfId="12302"/>
    <cellStyle name="Eingabe 4 4 3 2 5 2" xfId="42496"/>
    <cellStyle name="Eingabe 4 4 3 2 6" xfId="13860"/>
    <cellStyle name="Eingabe 4 4 3 2 6 2" xfId="44054"/>
    <cellStyle name="Eingabe 4 4 3 2 7" xfId="15858"/>
    <cellStyle name="Eingabe 4 4 3 2 7 2" xfId="46052"/>
    <cellStyle name="Eingabe 4 4 3 2 8" xfId="18739"/>
    <cellStyle name="Eingabe 4 4 3 2 8 2" xfId="48933"/>
    <cellStyle name="Eingabe 4 4 3 2 9" xfId="22974"/>
    <cellStyle name="Eingabe 4 4 3 2 9 2" xfId="53161"/>
    <cellStyle name="Eingabe 4 4 3 3" xfId="1921"/>
    <cellStyle name="Eingabe 4 4 3 3 10" xfId="28122"/>
    <cellStyle name="Eingabe 4 4 3 3 10 2" xfId="58309"/>
    <cellStyle name="Eingabe 4 4 3 3 11" xfId="29626"/>
    <cellStyle name="Eingabe 4 4 3 3 11 2" xfId="59813"/>
    <cellStyle name="Eingabe 4 4 3 3 12" xfId="31871"/>
    <cellStyle name="Eingabe 4 4 3 3 2" xfId="3878"/>
    <cellStyle name="Eingabe 4 4 3 3 2 10" xfId="29130"/>
    <cellStyle name="Eingabe 4 4 3 3 2 10 2" xfId="59317"/>
    <cellStyle name="Eingabe 4 4 3 3 2 11" xfId="34083"/>
    <cellStyle name="Eingabe 4 4 3 3 2 2" xfId="7242"/>
    <cellStyle name="Eingabe 4 4 3 3 2 2 2" xfId="37436"/>
    <cellStyle name="Eingabe 4 4 3 3 2 3" xfId="8787"/>
    <cellStyle name="Eingabe 4 4 3 3 2 3 2" xfId="38981"/>
    <cellStyle name="Eingabe 4 4 3 3 2 4" xfId="2762"/>
    <cellStyle name="Eingabe 4 4 3 3 2 4 2" xfId="32967"/>
    <cellStyle name="Eingabe 4 4 3 3 2 5" xfId="14683"/>
    <cellStyle name="Eingabe 4 4 3 3 2 5 2" xfId="44877"/>
    <cellStyle name="Eingabe 4 4 3 3 2 6" xfId="17113"/>
    <cellStyle name="Eingabe 4 4 3 3 2 6 2" xfId="47307"/>
    <cellStyle name="Eingabe 4 4 3 3 2 7" xfId="19980"/>
    <cellStyle name="Eingabe 4 4 3 3 2 7 2" xfId="50174"/>
    <cellStyle name="Eingabe 4 4 3 3 2 8" xfId="24387"/>
    <cellStyle name="Eingabe 4 4 3 3 2 8 2" xfId="54574"/>
    <cellStyle name="Eingabe 4 4 3 3 2 9" xfId="26781"/>
    <cellStyle name="Eingabe 4 4 3 3 2 9 2" xfId="56968"/>
    <cellStyle name="Eingabe 4 4 3 3 3" xfId="4886"/>
    <cellStyle name="Eingabe 4 4 3 3 3 10" xfId="35085"/>
    <cellStyle name="Eingabe 4 4 3 3 3 2" xfId="9630"/>
    <cellStyle name="Eingabe 4 4 3 3 3 2 2" xfId="39824"/>
    <cellStyle name="Eingabe 4 4 3 3 3 3" xfId="5243"/>
    <cellStyle name="Eingabe 4 4 3 3 3 3 2" xfId="35442"/>
    <cellStyle name="Eingabe 4 4 3 3 3 4" xfId="13986"/>
    <cellStyle name="Eingabe 4 4 3 3 3 4 2" xfId="44180"/>
    <cellStyle name="Eingabe 4 4 3 3 3 5" xfId="17953"/>
    <cellStyle name="Eingabe 4 4 3 3 3 5 2" xfId="48147"/>
    <cellStyle name="Eingabe 4 4 3 3 3 6" xfId="20817"/>
    <cellStyle name="Eingabe 4 4 3 3 3 6 2" xfId="51011"/>
    <cellStyle name="Eingabe 4 4 3 3 3 7" xfId="25229"/>
    <cellStyle name="Eingabe 4 4 3 3 3 7 2" xfId="55416"/>
    <cellStyle name="Eingabe 4 4 3 3 3 8" xfId="28666"/>
    <cellStyle name="Eingabe 4 4 3 3 3 8 2" xfId="58853"/>
    <cellStyle name="Eingabe 4 4 3 3 3 9" xfId="30615"/>
    <cellStyle name="Eingabe 4 4 3 3 3 9 2" xfId="60802"/>
    <cellStyle name="Eingabe 4 4 3 3 4" xfId="2020"/>
    <cellStyle name="Eingabe 4 4 3 3 4 2" xfId="32242"/>
    <cellStyle name="Eingabe 4 4 3 3 5" xfId="10024"/>
    <cellStyle name="Eingabe 4 4 3 3 5 2" xfId="40218"/>
    <cellStyle name="Eingabe 4 4 3 3 6" xfId="5758"/>
    <cellStyle name="Eingabe 4 4 3 3 6 2" xfId="35954"/>
    <cellStyle name="Eingabe 4 4 3 3 7" xfId="16017"/>
    <cellStyle name="Eingabe 4 4 3 3 7 2" xfId="46211"/>
    <cellStyle name="Eingabe 4 4 3 3 8" xfId="18898"/>
    <cellStyle name="Eingabe 4 4 3 3 8 2" xfId="49092"/>
    <cellStyle name="Eingabe 4 4 3 3 9" xfId="23133"/>
    <cellStyle name="Eingabe 4 4 3 3 9 2" xfId="53320"/>
    <cellStyle name="Eingabe 4 4 3 4" xfId="3254"/>
    <cellStyle name="Eingabe 4 4 3 4 10" xfId="29672"/>
    <cellStyle name="Eingabe 4 4 3 4 10 2" xfId="59859"/>
    <cellStyle name="Eingabe 4 4 3 4 11" xfId="33459"/>
    <cellStyle name="Eingabe 4 4 3 4 2" xfId="6628"/>
    <cellStyle name="Eingabe 4 4 3 4 2 2" xfId="36822"/>
    <cellStyle name="Eingabe 4 4 3 4 3" xfId="8173"/>
    <cellStyle name="Eingabe 4 4 3 4 3 2" xfId="38367"/>
    <cellStyle name="Eingabe 4 4 3 4 4" xfId="9887"/>
    <cellStyle name="Eingabe 4 4 3 4 4 2" xfId="40081"/>
    <cellStyle name="Eingabe 4 4 3 4 5" xfId="14832"/>
    <cellStyle name="Eingabe 4 4 3 4 5 2" xfId="45026"/>
    <cellStyle name="Eingabe 4 4 3 4 6" xfId="16503"/>
    <cellStyle name="Eingabe 4 4 3 4 6 2" xfId="46697"/>
    <cellStyle name="Eingabe 4 4 3 4 7" xfId="19370"/>
    <cellStyle name="Eingabe 4 4 3 4 7 2" xfId="49564"/>
    <cellStyle name="Eingabe 4 4 3 4 8" xfId="23773"/>
    <cellStyle name="Eingabe 4 4 3 4 8 2" xfId="53960"/>
    <cellStyle name="Eingabe 4 4 3 4 9" xfId="27147"/>
    <cellStyle name="Eingabe 4 4 3 4 9 2" xfId="57334"/>
    <cellStyle name="Eingabe 4 4 3 5" xfId="4262"/>
    <cellStyle name="Eingabe 4 4 3 5 10" xfId="30421"/>
    <cellStyle name="Eingabe 4 4 3 5 10 2" xfId="60608"/>
    <cellStyle name="Eingabe 4 4 3 5 11" xfId="34461"/>
    <cellStyle name="Eingabe 4 4 3 5 2" xfId="7475"/>
    <cellStyle name="Eingabe 4 4 3 5 2 2" xfId="37669"/>
    <cellStyle name="Eingabe 4 4 3 5 3" xfId="9020"/>
    <cellStyle name="Eingabe 4 4 3 5 3 2" xfId="39214"/>
    <cellStyle name="Eingabe 4 4 3 5 4" xfId="10142"/>
    <cellStyle name="Eingabe 4 4 3 5 4 2" xfId="40336"/>
    <cellStyle name="Eingabe 4 4 3 5 5" xfId="14963"/>
    <cellStyle name="Eingabe 4 4 3 5 5 2" xfId="45157"/>
    <cellStyle name="Eingabe 4 4 3 5 6" xfId="17343"/>
    <cellStyle name="Eingabe 4 4 3 5 6 2" xfId="47537"/>
    <cellStyle name="Eingabe 4 4 3 5 7" xfId="20207"/>
    <cellStyle name="Eingabe 4 4 3 5 7 2" xfId="50401"/>
    <cellStyle name="Eingabe 4 4 3 5 8" xfId="24619"/>
    <cellStyle name="Eingabe 4 4 3 5 8 2" xfId="54806"/>
    <cellStyle name="Eingabe 4 4 3 5 9" xfId="27315"/>
    <cellStyle name="Eingabe 4 4 3 5 9 2" xfId="57502"/>
    <cellStyle name="Eingabe 4 4 3 6" xfId="4091"/>
    <cellStyle name="Eingabe 4 4 3 6 2" xfId="34290"/>
    <cellStyle name="Eingabe 4 4 3 7" xfId="9831"/>
    <cellStyle name="Eingabe 4 4 3 7 2" xfId="40025"/>
    <cellStyle name="Eingabe 4 4 3 8" xfId="14974"/>
    <cellStyle name="Eingabe 4 4 3 8 2" xfId="45168"/>
    <cellStyle name="Eingabe 4 4 3 9" xfId="15403"/>
    <cellStyle name="Eingabe 4 4 3 9 2" xfId="45597"/>
    <cellStyle name="Eingabe 4 4 4" xfId="1575"/>
    <cellStyle name="Eingabe 4 4 4 10" xfId="27014"/>
    <cellStyle name="Eingabe 4 4 4 10 2" xfId="57201"/>
    <cellStyle name="Eingabe 4 4 4 11" xfId="30431"/>
    <cellStyle name="Eingabe 4 4 4 11 2" xfId="60618"/>
    <cellStyle name="Eingabe 4 4 4 12" xfId="31525"/>
    <cellStyle name="Eingabe 4 4 4 2" xfId="3532"/>
    <cellStyle name="Eingabe 4 4 4 2 10" xfId="29396"/>
    <cellStyle name="Eingabe 4 4 4 2 10 2" xfId="59583"/>
    <cellStyle name="Eingabe 4 4 4 2 11" xfId="33737"/>
    <cellStyle name="Eingabe 4 4 4 2 2" xfId="6896"/>
    <cellStyle name="Eingabe 4 4 4 2 2 2" xfId="37090"/>
    <cellStyle name="Eingabe 4 4 4 2 3" xfId="8441"/>
    <cellStyle name="Eingabe 4 4 4 2 3 2" xfId="38635"/>
    <cellStyle name="Eingabe 4 4 4 2 4" xfId="7558"/>
    <cellStyle name="Eingabe 4 4 4 2 4 2" xfId="37752"/>
    <cellStyle name="Eingabe 4 4 4 2 5" xfId="14741"/>
    <cellStyle name="Eingabe 4 4 4 2 5 2" xfId="44935"/>
    <cellStyle name="Eingabe 4 4 4 2 6" xfId="16767"/>
    <cellStyle name="Eingabe 4 4 4 2 6 2" xfId="46961"/>
    <cellStyle name="Eingabe 4 4 4 2 7" xfId="19634"/>
    <cellStyle name="Eingabe 4 4 4 2 7 2" xfId="49828"/>
    <cellStyle name="Eingabe 4 4 4 2 8" xfId="24041"/>
    <cellStyle name="Eingabe 4 4 4 2 8 2" xfId="54228"/>
    <cellStyle name="Eingabe 4 4 4 2 9" xfId="26760"/>
    <cellStyle name="Eingabe 4 4 4 2 9 2" xfId="56947"/>
    <cellStyle name="Eingabe 4 4 4 3" xfId="4540"/>
    <cellStyle name="Eingabe 4 4 4 3 10" xfId="34739"/>
    <cellStyle name="Eingabe 4 4 4 3 2" xfId="9284"/>
    <cellStyle name="Eingabe 4 4 4 3 2 2" xfId="39478"/>
    <cellStyle name="Eingabe 4 4 4 3 3" xfId="10439"/>
    <cellStyle name="Eingabe 4 4 4 3 3 2" xfId="40633"/>
    <cellStyle name="Eingabe 4 4 4 3 4" xfId="14047"/>
    <cellStyle name="Eingabe 4 4 4 3 4 2" xfId="44241"/>
    <cellStyle name="Eingabe 4 4 4 3 5" xfId="17607"/>
    <cellStyle name="Eingabe 4 4 4 3 5 2" xfId="47801"/>
    <cellStyle name="Eingabe 4 4 4 3 6" xfId="20471"/>
    <cellStyle name="Eingabe 4 4 4 3 6 2" xfId="50665"/>
    <cellStyle name="Eingabe 4 4 4 3 7" xfId="24883"/>
    <cellStyle name="Eingabe 4 4 4 3 7 2" xfId="55070"/>
    <cellStyle name="Eingabe 4 4 4 3 8" xfId="27413"/>
    <cellStyle name="Eingabe 4 4 4 3 8 2" xfId="57600"/>
    <cellStyle name="Eingabe 4 4 4 3 9" xfId="30336"/>
    <cellStyle name="Eingabe 4 4 4 3 9 2" xfId="60523"/>
    <cellStyle name="Eingabe 4 4 4 4" xfId="2649"/>
    <cellStyle name="Eingabe 4 4 4 4 2" xfId="32854"/>
    <cellStyle name="Eingabe 4 4 4 5" xfId="2065"/>
    <cellStyle name="Eingabe 4 4 4 5 2" xfId="32285"/>
    <cellStyle name="Eingabe 4 4 4 6" xfId="10140"/>
    <cellStyle name="Eingabe 4 4 4 6 2" xfId="40334"/>
    <cellStyle name="Eingabe 4 4 4 7" xfId="15671"/>
    <cellStyle name="Eingabe 4 4 4 7 2" xfId="45865"/>
    <cellStyle name="Eingabe 4 4 4 8" xfId="18552"/>
    <cellStyle name="Eingabe 4 4 4 8 2" xfId="48746"/>
    <cellStyle name="Eingabe 4 4 4 9" xfId="22787"/>
    <cellStyle name="Eingabe 4 4 4 9 2" xfId="52974"/>
    <cellStyle name="Eingabe 4 4 5" xfId="2675"/>
    <cellStyle name="Eingabe 4 4 5 10" xfId="21612"/>
    <cellStyle name="Eingabe 4 4 5 10 2" xfId="51799"/>
    <cellStyle name="Eingabe 4 4 5 11" xfId="32880"/>
    <cellStyle name="Eingabe 4 4 5 2" xfId="6260"/>
    <cellStyle name="Eingabe 4 4 5 2 2" xfId="36454"/>
    <cellStyle name="Eingabe 4 4 5 3" xfId="2287"/>
    <cellStyle name="Eingabe 4 4 5 3 2" xfId="32494"/>
    <cellStyle name="Eingabe 4 4 5 4" xfId="9756"/>
    <cellStyle name="Eingabe 4 4 5 4 2" xfId="39950"/>
    <cellStyle name="Eingabe 4 4 5 5" xfId="14341"/>
    <cellStyle name="Eingabe 4 4 5 5 2" xfId="44535"/>
    <cellStyle name="Eingabe 4 4 5 6" xfId="16250"/>
    <cellStyle name="Eingabe 4 4 5 6 2" xfId="46444"/>
    <cellStyle name="Eingabe 4 4 5 7" xfId="19119"/>
    <cellStyle name="Eingabe 4 4 5 7 2" xfId="49313"/>
    <cellStyle name="Eingabe 4 4 5 8" xfId="23402"/>
    <cellStyle name="Eingabe 4 4 5 8 2" xfId="53589"/>
    <cellStyle name="Eingabe 4 4 5 9" xfId="28066"/>
    <cellStyle name="Eingabe 4 4 5 9 2" xfId="58253"/>
    <cellStyle name="Eingabe 4 4 6" xfId="2438"/>
    <cellStyle name="Eingabe 4 4 6 10" xfId="21403"/>
    <cellStyle name="Eingabe 4 4 6 10 2" xfId="51590"/>
    <cellStyle name="Eingabe 4 4 6 11" xfId="32643"/>
    <cellStyle name="Eingabe 4 4 6 2" xfId="6146"/>
    <cellStyle name="Eingabe 4 4 6 2 2" xfId="36340"/>
    <cellStyle name="Eingabe 4 4 6 3" xfId="5715"/>
    <cellStyle name="Eingabe 4 4 6 3 2" xfId="35911"/>
    <cellStyle name="Eingabe 4 4 6 4" xfId="11179"/>
    <cellStyle name="Eingabe 4 4 6 4 2" xfId="41373"/>
    <cellStyle name="Eingabe 4 4 6 5" xfId="13657"/>
    <cellStyle name="Eingabe 4 4 6 5 2" xfId="43851"/>
    <cellStyle name="Eingabe 4 4 6 6" xfId="16136"/>
    <cellStyle name="Eingabe 4 4 6 6 2" xfId="46330"/>
    <cellStyle name="Eingabe 4 4 6 7" xfId="19005"/>
    <cellStyle name="Eingabe 4 4 6 7 2" xfId="49199"/>
    <cellStyle name="Eingabe 4 4 6 8" xfId="23288"/>
    <cellStyle name="Eingabe 4 4 6 8 2" xfId="53475"/>
    <cellStyle name="Eingabe 4 4 6 9" xfId="27972"/>
    <cellStyle name="Eingabe 4 4 6 9 2" xfId="58159"/>
    <cellStyle name="Eingabe 4 4 7" xfId="6377"/>
    <cellStyle name="Eingabe 4 4 7 2" xfId="36571"/>
    <cellStyle name="Eingabe 4 4 8" xfId="11414"/>
    <cellStyle name="Eingabe 4 4 8 2" xfId="41608"/>
    <cellStyle name="Eingabe 4 4 9" xfId="13664"/>
    <cellStyle name="Eingabe 4 4 9 2" xfId="43858"/>
    <cellStyle name="Eingabe 4 5" xfId="672"/>
    <cellStyle name="Eingabe 4 5 10" xfId="15120"/>
    <cellStyle name="Eingabe 4 5 10 2" xfId="45314"/>
    <cellStyle name="Eingabe 4 5 11" xfId="21909"/>
    <cellStyle name="Eingabe 4 5 11 2" xfId="52096"/>
    <cellStyle name="Eingabe 4 5 12" xfId="27884"/>
    <cellStyle name="Eingabe 4 5 12 2" xfId="58071"/>
    <cellStyle name="Eingabe 4 5 13" xfId="30180"/>
    <cellStyle name="Eingabe 4 5 13 2" xfId="60367"/>
    <cellStyle name="Eingabe 4 5 14" xfId="31050"/>
    <cellStyle name="Eingabe 4 5 2" xfId="1296"/>
    <cellStyle name="Eingabe 4 5 2 10" xfId="18290"/>
    <cellStyle name="Eingabe 4 5 2 10 2" xfId="48484"/>
    <cellStyle name="Eingabe 4 5 2 11" xfId="22509"/>
    <cellStyle name="Eingabe 4 5 2 11 2" xfId="52696"/>
    <cellStyle name="Eingabe 4 5 2 12" xfId="27939"/>
    <cellStyle name="Eingabe 4 5 2 12 2" xfId="58126"/>
    <cellStyle name="Eingabe 4 5 2 13" xfId="25854"/>
    <cellStyle name="Eingabe 4 5 2 13 2" xfId="56041"/>
    <cellStyle name="Eingabe 4 5 2 14" xfId="31263"/>
    <cellStyle name="Eingabe 4 5 2 2" xfId="1764"/>
    <cellStyle name="Eingabe 4 5 2 2 10" xfId="25675"/>
    <cellStyle name="Eingabe 4 5 2 2 10 2" xfId="55862"/>
    <cellStyle name="Eingabe 4 5 2 2 11" xfId="30155"/>
    <cellStyle name="Eingabe 4 5 2 2 11 2" xfId="60342"/>
    <cellStyle name="Eingabe 4 5 2 2 12" xfId="31714"/>
    <cellStyle name="Eingabe 4 5 2 2 2" xfId="3721"/>
    <cellStyle name="Eingabe 4 5 2 2 2 10" xfId="27627"/>
    <cellStyle name="Eingabe 4 5 2 2 2 10 2" xfId="57814"/>
    <cellStyle name="Eingabe 4 5 2 2 2 11" xfId="33926"/>
    <cellStyle name="Eingabe 4 5 2 2 2 2" xfId="7085"/>
    <cellStyle name="Eingabe 4 5 2 2 2 2 2" xfId="37279"/>
    <cellStyle name="Eingabe 4 5 2 2 2 3" xfId="8630"/>
    <cellStyle name="Eingabe 4 5 2 2 2 3 2" xfId="38824"/>
    <cellStyle name="Eingabe 4 5 2 2 2 4" xfId="12358"/>
    <cellStyle name="Eingabe 4 5 2 2 2 4 2" xfId="42552"/>
    <cellStyle name="Eingabe 4 5 2 2 2 5" xfId="14997"/>
    <cellStyle name="Eingabe 4 5 2 2 2 5 2" xfId="45191"/>
    <cellStyle name="Eingabe 4 5 2 2 2 6" xfId="16956"/>
    <cellStyle name="Eingabe 4 5 2 2 2 6 2" xfId="47150"/>
    <cellStyle name="Eingabe 4 5 2 2 2 7" xfId="19823"/>
    <cellStyle name="Eingabe 4 5 2 2 2 7 2" xfId="50017"/>
    <cellStyle name="Eingabe 4 5 2 2 2 8" xfId="24230"/>
    <cellStyle name="Eingabe 4 5 2 2 2 8 2" xfId="54417"/>
    <cellStyle name="Eingabe 4 5 2 2 2 9" xfId="27166"/>
    <cellStyle name="Eingabe 4 5 2 2 2 9 2" xfId="57353"/>
    <cellStyle name="Eingabe 4 5 2 2 3" xfId="4729"/>
    <cellStyle name="Eingabe 4 5 2 2 3 10" xfId="34928"/>
    <cellStyle name="Eingabe 4 5 2 2 3 2" xfId="9473"/>
    <cellStyle name="Eingabe 4 5 2 2 3 2 2" xfId="39667"/>
    <cellStyle name="Eingabe 4 5 2 2 3 3" xfId="11227"/>
    <cellStyle name="Eingabe 4 5 2 2 3 3 2" xfId="41421"/>
    <cellStyle name="Eingabe 4 5 2 2 3 4" xfId="13956"/>
    <cellStyle name="Eingabe 4 5 2 2 3 4 2" xfId="44150"/>
    <cellStyle name="Eingabe 4 5 2 2 3 5" xfId="17796"/>
    <cellStyle name="Eingabe 4 5 2 2 3 5 2" xfId="47990"/>
    <cellStyle name="Eingabe 4 5 2 2 3 6" xfId="20660"/>
    <cellStyle name="Eingabe 4 5 2 2 3 6 2" xfId="50854"/>
    <cellStyle name="Eingabe 4 5 2 2 3 7" xfId="25072"/>
    <cellStyle name="Eingabe 4 5 2 2 3 7 2" xfId="55259"/>
    <cellStyle name="Eingabe 4 5 2 2 3 8" xfId="28509"/>
    <cellStyle name="Eingabe 4 5 2 2 3 8 2" xfId="58696"/>
    <cellStyle name="Eingabe 4 5 2 2 3 9" xfId="29712"/>
    <cellStyle name="Eingabe 4 5 2 2 3 9 2" xfId="59899"/>
    <cellStyle name="Eingabe 4 5 2 2 4" xfId="5683"/>
    <cellStyle name="Eingabe 4 5 2 2 4 2" xfId="35879"/>
    <cellStyle name="Eingabe 4 5 2 2 5" xfId="12082"/>
    <cellStyle name="Eingabe 4 5 2 2 5 2" xfId="42276"/>
    <cellStyle name="Eingabe 4 5 2 2 6" xfId="15283"/>
    <cellStyle name="Eingabe 4 5 2 2 6 2" xfId="45477"/>
    <cellStyle name="Eingabe 4 5 2 2 7" xfId="15860"/>
    <cellStyle name="Eingabe 4 5 2 2 7 2" xfId="46054"/>
    <cellStyle name="Eingabe 4 5 2 2 8" xfId="18741"/>
    <cellStyle name="Eingabe 4 5 2 2 8 2" xfId="48935"/>
    <cellStyle name="Eingabe 4 5 2 2 9" xfId="22976"/>
    <cellStyle name="Eingabe 4 5 2 2 9 2" xfId="53163"/>
    <cellStyle name="Eingabe 4 5 2 3" xfId="1923"/>
    <cellStyle name="Eingabe 4 5 2 3 10" xfId="27925"/>
    <cellStyle name="Eingabe 4 5 2 3 10 2" xfId="58112"/>
    <cellStyle name="Eingabe 4 5 2 3 11" xfId="30760"/>
    <cellStyle name="Eingabe 4 5 2 3 11 2" xfId="60947"/>
    <cellStyle name="Eingabe 4 5 2 3 12" xfId="31873"/>
    <cellStyle name="Eingabe 4 5 2 3 2" xfId="3880"/>
    <cellStyle name="Eingabe 4 5 2 3 2 10" xfId="30608"/>
    <cellStyle name="Eingabe 4 5 2 3 2 10 2" xfId="60795"/>
    <cellStyle name="Eingabe 4 5 2 3 2 11" xfId="34085"/>
    <cellStyle name="Eingabe 4 5 2 3 2 2" xfId="7244"/>
    <cellStyle name="Eingabe 4 5 2 3 2 2 2" xfId="37438"/>
    <cellStyle name="Eingabe 4 5 2 3 2 3" xfId="8789"/>
    <cellStyle name="Eingabe 4 5 2 3 2 3 2" xfId="38983"/>
    <cellStyle name="Eingabe 4 5 2 3 2 4" xfId="8126"/>
    <cellStyle name="Eingabe 4 5 2 3 2 4 2" xfId="38320"/>
    <cellStyle name="Eingabe 4 5 2 3 2 5" xfId="10222"/>
    <cellStyle name="Eingabe 4 5 2 3 2 5 2" xfId="40416"/>
    <cellStyle name="Eingabe 4 5 2 3 2 6" xfId="17115"/>
    <cellStyle name="Eingabe 4 5 2 3 2 6 2" xfId="47309"/>
    <cellStyle name="Eingabe 4 5 2 3 2 7" xfId="19982"/>
    <cellStyle name="Eingabe 4 5 2 3 2 7 2" xfId="50176"/>
    <cellStyle name="Eingabe 4 5 2 3 2 8" xfId="24389"/>
    <cellStyle name="Eingabe 4 5 2 3 2 8 2" xfId="54576"/>
    <cellStyle name="Eingabe 4 5 2 3 2 9" xfId="21477"/>
    <cellStyle name="Eingabe 4 5 2 3 2 9 2" xfId="51664"/>
    <cellStyle name="Eingabe 4 5 2 3 3" xfId="4888"/>
    <cellStyle name="Eingabe 4 5 2 3 3 10" xfId="35087"/>
    <cellStyle name="Eingabe 4 5 2 3 3 2" xfId="9632"/>
    <cellStyle name="Eingabe 4 5 2 3 3 2 2" xfId="39826"/>
    <cellStyle name="Eingabe 4 5 2 3 3 3" xfId="10615"/>
    <cellStyle name="Eingabe 4 5 2 3 3 3 2" xfId="40809"/>
    <cellStyle name="Eingabe 4 5 2 3 3 4" xfId="14270"/>
    <cellStyle name="Eingabe 4 5 2 3 3 4 2" xfId="44464"/>
    <cellStyle name="Eingabe 4 5 2 3 3 5" xfId="17955"/>
    <cellStyle name="Eingabe 4 5 2 3 3 5 2" xfId="48149"/>
    <cellStyle name="Eingabe 4 5 2 3 3 6" xfId="20819"/>
    <cellStyle name="Eingabe 4 5 2 3 3 6 2" xfId="51013"/>
    <cellStyle name="Eingabe 4 5 2 3 3 7" xfId="25231"/>
    <cellStyle name="Eingabe 4 5 2 3 3 7 2" xfId="55418"/>
    <cellStyle name="Eingabe 4 5 2 3 3 8" xfId="28668"/>
    <cellStyle name="Eingabe 4 5 2 3 3 8 2" xfId="58855"/>
    <cellStyle name="Eingabe 4 5 2 3 3 9" xfId="30036"/>
    <cellStyle name="Eingabe 4 5 2 3 3 9 2" xfId="60223"/>
    <cellStyle name="Eingabe 4 5 2 3 4" xfId="5699"/>
    <cellStyle name="Eingabe 4 5 2 3 4 2" xfId="35895"/>
    <cellStyle name="Eingabe 4 5 2 3 5" xfId="10015"/>
    <cellStyle name="Eingabe 4 5 2 3 5 2" xfId="40209"/>
    <cellStyle name="Eingabe 4 5 2 3 6" xfId="12727"/>
    <cellStyle name="Eingabe 4 5 2 3 6 2" xfId="42921"/>
    <cellStyle name="Eingabe 4 5 2 3 7" xfId="16019"/>
    <cellStyle name="Eingabe 4 5 2 3 7 2" xfId="46213"/>
    <cellStyle name="Eingabe 4 5 2 3 8" xfId="18900"/>
    <cellStyle name="Eingabe 4 5 2 3 8 2" xfId="49094"/>
    <cellStyle name="Eingabe 4 5 2 3 9" xfId="23135"/>
    <cellStyle name="Eingabe 4 5 2 3 9 2" xfId="53322"/>
    <cellStyle name="Eingabe 4 5 2 4" xfId="3256"/>
    <cellStyle name="Eingabe 4 5 2 4 10" xfId="26307"/>
    <cellStyle name="Eingabe 4 5 2 4 10 2" xfId="56494"/>
    <cellStyle name="Eingabe 4 5 2 4 11" xfId="33461"/>
    <cellStyle name="Eingabe 4 5 2 4 2" xfId="6630"/>
    <cellStyle name="Eingabe 4 5 2 4 2 2" xfId="36824"/>
    <cellStyle name="Eingabe 4 5 2 4 3" xfId="8175"/>
    <cellStyle name="Eingabe 4 5 2 4 3 2" xfId="38369"/>
    <cellStyle name="Eingabe 4 5 2 4 4" xfId="2317"/>
    <cellStyle name="Eingabe 4 5 2 4 4 2" xfId="32524"/>
    <cellStyle name="Eingabe 4 5 2 4 5" xfId="13827"/>
    <cellStyle name="Eingabe 4 5 2 4 5 2" xfId="44021"/>
    <cellStyle name="Eingabe 4 5 2 4 6" xfId="16505"/>
    <cellStyle name="Eingabe 4 5 2 4 6 2" xfId="46699"/>
    <cellStyle name="Eingabe 4 5 2 4 7" xfId="19372"/>
    <cellStyle name="Eingabe 4 5 2 4 7 2" xfId="49566"/>
    <cellStyle name="Eingabe 4 5 2 4 8" xfId="23775"/>
    <cellStyle name="Eingabe 4 5 2 4 8 2" xfId="53962"/>
    <cellStyle name="Eingabe 4 5 2 4 9" xfId="26941"/>
    <cellStyle name="Eingabe 4 5 2 4 9 2" xfId="57128"/>
    <cellStyle name="Eingabe 4 5 2 5" xfId="4264"/>
    <cellStyle name="Eingabe 4 5 2 5 10" xfId="26161"/>
    <cellStyle name="Eingabe 4 5 2 5 10 2" xfId="56348"/>
    <cellStyle name="Eingabe 4 5 2 5 11" xfId="34463"/>
    <cellStyle name="Eingabe 4 5 2 5 2" xfId="7477"/>
    <cellStyle name="Eingabe 4 5 2 5 2 2" xfId="37671"/>
    <cellStyle name="Eingabe 4 5 2 5 3" xfId="9022"/>
    <cellStyle name="Eingabe 4 5 2 5 3 2" xfId="39216"/>
    <cellStyle name="Eingabe 4 5 2 5 4" xfId="10551"/>
    <cellStyle name="Eingabe 4 5 2 5 4 2" xfId="40745"/>
    <cellStyle name="Eingabe 4 5 2 5 5" xfId="15084"/>
    <cellStyle name="Eingabe 4 5 2 5 5 2" xfId="45278"/>
    <cellStyle name="Eingabe 4 5 2 5 6" xfId="17345"/>
    <cellStyle name="Eingabe 4 5 2 5 6 2" xfId="47539"/>
    <cellStyle name="Eingabe 4 5 2 5 7" xfId="20209"/>
    <cellStyle name="Eingabe 4 5 2 5 7 2" xfId="50403"/>
    <cellStyle name="Eingabe 4 5 2 5 8" xfId="24621"/>
    <cellStyle name="Eingabe 4 5 2 5 8 2" xfId="54808"/>
    <cellStyle name="Eingabe 4 5 2 5 9" xfId="25827"/>
    <cellStyle name="Eingabe 4 5 2 5 9 2" xfId="56014"/>
    <cellStyle name="Eingabe 4 5 2 6" xfId="5639"/>
    <cellStyle name="Eingabe 4 5 2 6 2" xfId="35835"/>
    <cellStyle name="Eingabe 4 5 2 7" xfId="6394"/>
    <cellStyle name="Eingabe 4 5 2 7 2" xfId="36588"/>
    <cellStyle name="Eingabe 4 5 2 8" xfId="10038"/>
    <cellStyle name="Eingabe 4 5 2 8 2" xfId="40232"/>
    <cellStyle name="Eingabe 4 5 2 9" xfId="15405"/>
    <cellStyle name="Eingabe 4 5 2 9 2" xfId="45599"/>
    <cellStyle name="Eingabe 4 5 3" xfId="1573"/>
    <cellStyle name="Eingabe 4 5 3 10" xfId="26223"/>
    <cellStyle name="Eingabe 4 5 3 10 2" xfId="56410"/>
    <cellStyle name="Eingabe 4 5 3 11" xfId="27448"/>
    <cellStyle name="Eingabe 4 5 3 11 2" xfId="57635"/>
    <cellStyle name="Eingabe 4 5 3 12" xfId="31523"/>
    <cellStyle name="Eingabe 4 5 3 2" xfId="3530"/>
    <cellStyle name="Eingabe 4 5 3 2 10" xfId="26263"/>
    <cellStyle name="Eingabe 4 5 3 2 10 2" xfId="56450"/>
    <cellStyle name="Eingabe 4 5 3 2 11" xfId="33735"/>
    <cellStyle name="Eingabe 4 5 3 2 2" xfId="6894"/>
    <cellStyle name="Eingabe 4 5 3 2 2 2" xfId="37088"/>
    <cellStyle name="Eingabe 4 5 3 2 3" xfId="8439"/>
    <cellStyle name="Eingabe 4 5 3 2 3 2" xfId="38633"/>
    <cellStyle name="Eingabe 4 5 3 2 4" xfId="10005"/>
    <cellStyle name="Eingabe 4 5 3 2 4 2" xfId="40199"/>
    <cellStyle name="Eingabe 4 5 3 2 5" xfId="15122"/>
    <cellStyle name="Eingabe 4 5 3 2 5 2" xfId="45316"/>
    <cellStyle name="Eingabe 4 5 3 2 6" xfId="16765"/>
    <cellStyle name="Eingabe 4 5 3 2 6 2" xfId="46959"/>
    <cellStyle name="Eingabe 4 5 3 2 7" xfId="19632"/>
    <cellStyle name="Eingabe 4 5 3 2 7 2" xfId="49826"/>
    <cellStyle name="Eingabe 4 5 3 2 8" xfId="24039"/>
    <cellStyle name="Eingabe 4 5 3 2 8 2" xfId="54226"/>
    <cellStyle name="Eingabe 4 5 3 2 9" xfId="27953"/>
    <cellStyle name="Eingabe 4 5 3 2 9 2" xfId="58140"/>
    <cellStyle name="Eingabe 4 5 3 3" xfId="4538"/>
    <cellStyle name="Eingabe 4 5 3 3 10" xfId="34737"/>
    <cellStyle name="Eingabe 4 5 3 3 2" xfId="9282"/>
    <cellStyle name="Eingabe 4 5 3 3 2 2" xfId="39476"/>
    <cellStyle name="Eingabe 4 5 3 3 3" xfId="5033"/>
    <cellStyle name="Eingabe 4 5 3 3 3 2" xfId="35232"/>
    <cellStyle name="Eingabe 4 5 3 3 4" xfId="14178"/>
    <cellStyle name="Eingabe 4 5 3 3 4 2" xfId="44372"/>
    <cellStyle name="Eingabe 4 5 3 3 5" xfId="17605"/>
    <cellStyle name="Eingabe 4 5 3 3 5 2" xfId="47799"/>
    <cellStyle name="Eingabe 4 5 3 3 6" xfId="20469"/>
    <cellStyle name="Eingabe 4 5 3 3 6 2" xfId="50663"/>
    <cellStyle name="Eingabe 4 5 3 3 7" xfId="24881"/>
    <cellStyle name="Eingabe 4 5 3 3 7 2" xfId="55068"/>
    <cellStyle name="Eingabe 4 5 3 3 8" xfId="28049"/>
    <cellStyle name="Eingabe 4 5 3 3 8 2" xfId="58236"/>
    <cellStyle name="Eingabe 4 5 3 3 9" xfId="29261"/>
    <cellStyle name="Eingabe 4 5 3 3 9 2" xfId="59448"/>
    <cellStyle name="Eingabe 4 5 3 4" xfId="4133"/>
    <cellStyle name="Eingabe 4 5 3 4 2" xfId="34332"/>
    <cellStyle name="Eingabe 4 5 3 5" xfId="11964"/>
    <cellStyle name="Eingabe 4 5 3 5 2" xfId="42158"/>
    <cellStyle name="Eingabe 4 5 3 6" xfId="13339"/>
    <cellStyle name="Eingabe 4 5 3 6 2" xfId="43533"/>
    <cellStyle name="Eingabe 4 5 3 7" xfId="15669"/>
    <cellStyle name="Eingabe 4 5 3 7 2" xfId="45863"/>
    <cellStyle name="Eingabe 4 5 3 8" xfId="18550"/>
    <cellStyle name="Eingabe 4 5 3 8 2" xfId="48744"/>
    <cellStyle name="Eingabe 4 5 3 9" xfId="22785"/>
    <cellStyle name="Eingabe 4 5 3 9 2" xfId="52972"/>
    <cellStyle name="Eingabe 4 5 4" xfId="2677"/>
    <cellStyle name="Eingabe 4 5 4 10" xfId="30562"/>
    <cellStyle name="Eingabe 4 5 4 10 2" xfId="60749"/>
    <cellStyle name="Eingabe 4 5 4 11" xfId="32882"/>
    <cellStyle name="Eingabe 4 5 4 2" xfId="6262"/>
    <cellStyle name="Eingabe 4 5 4 2 2" xfId="36456"/>
    <cellStyle name="Eingabe 4 5 4 3" xfId="2285"/>
    <cellStyle name="Eingabe 4 5 4 3 2" xfId="32492"/>
    <cellStyle name="Eingabe 4 5 4 4" xfId="12567"/>
    <cellStyle name="Eingabe 4 5 4 4 2" xfId="42761"/>
    <cellStyle name="Eingabe 4 5 4 5" xfId="13034"/>
    <cellStyle name="Eingabe 4 5 4 5 2" xfId="43228"/>
    <cellStyle name="Eingabe 4 5 4 6" xfId="16252"/>
    <cellStyle name="Eingabe 4 5 4 6 2" xfId="46446"/>
    <cellStyle name="Eingabe 4 5 4 7" xfId="19121"/>
    <cellStyle name="Eingabe 4 5 4 7 2" xfId="49315"/>
    <cellStyle name="Eingabe 4 5 4 8" xfId="23404"/>
    <cellStyle name="Eingabe 4 5 4 8 2" xfId="53591"/>
    <cellStyle name="Eingabe 4 5 4 9" xfId="25389"/>
    <cellStyle name="Eingabe 4 5 4 9 2" xfId="55576"/>
    <cellStyle name="Eingabe 4 5 5" xfId="3124"/>
    <cellStyle name="Eingabe 4 5 5 10" xfId="25367"/>
    <cellStyle name="Eingabe 4 5 5 10 2" xfId="55554"/>
    <cellStyle name="Eingabe 4 5 5 11" xfId="33329"/>
    <cellStyle name="Eingabe 4 5 5 2" xfId="6526"/>
    <cellStyle name="Eingabe 4 5 5 2 2" xfId="36720"/>
    <cellStyle name="Eingabe 4 5 5 3" xfId="2387"/>
    <cellStyle name="Eingabe 4 5 5 3 2" xfId="32592"/>
    <cellStyle name="Eingabe 4 5 5 4" xfId="9962"/>
    <cellStyle name="Eingabe 4 5 5 4 2" xfId="40156"/>
    <cellStyle name="Eingabe 4 5 5 5" xfId="13951"/>
    <cellStyle name="Eingabe 4 5 5 5 2" xfId="44145"/>
    <cellStyle name="Eingabe 4 5 5 6" xfId="16401"/>
    <cellStyle name="Eingabe 4 5 5 6 2" xfId="46595"/>
    <cellStyle name="Eingabe 4 5 5 7" xfId="19268"/>
    <cellStyle name="Eingabe 4 5 5 7 2" xfId="49462"/>
    <cellStyle name="Eingabe 4 5 5 8" xfId="23671"/>
    <cellStyle name="Eingabe 4 5 5 8 2" xfId="53858"/>
    <cellStyle name="Eingabe 4 5 5 9" xfId="26460"/>
    <cellStyle name="Eingabe 4 5 5 9 2" xfId="56647"/>
    <cellStyle name="Eingabe 4 5 6" xfId="6375"/>
    <cellStyle name="Eingabe 4 5 6 2" xfId="36569"/>
    <cellStyle name="Eingabe 4 5 7" xfId="12228"/>
    <cellStyle name="Eingabe 4 5 7 2" xfId="42422"/>
    <cellStyle name="Eingabe 4 5 8" xfId="10139"/>
    <cellStyle name="Eingabe 4 5 8 2" xfId="40333"/>
    <cellStyle name="Eingabe 4 5 9" xfId="14554"/>
    <cellStyle name="Eingabe 4 5 9 2" xfId="44748"/>
    <cellStyle name="Eingabe 4 6" xfId="1289"/>
    <cellStyle name="Eingabe 4 6 10" xfId="18283"/>
    <cellStyle name="Eingabe 4 6 10 2" xfId="48477"/>
    <cellStyle name="Eingabe 4 6 11" xfId="22502"/>
    <cellStyle name="Eingabe 4 6 11 2" xfId="52689"/>
    <cellStyle name="Eingabe 4 6 12" xfId="27267"/>
    <cellStyle name="Eingabe 4 6 12 2" xfId="57454"/>
    <cellStyle name="Eingabe 4 6 13" xfId="28302"/>
    <cellStyle name="Eingabe 4 6 13 2" xfId="58489"/>
    <cellStyle name="Eingabe 4 6 14" xfId="31256"/>
    <cellStyle name="Eingabe 4 6 2" xfId="1757"/>
    <cellStyle name="Eingabe 4 6 2 10" xfId="26789"/>
    <cellStyle name="Eingabe 4 6 2 10 2" xfId="56976"/>
    <cellStyle name="Eingabe 4 6 2 11" xfId="21303"/>
    <cellStyle name="Eingabe 4 6 2 11 2" xfId="51490"/>
    <cellStyle name="Eingabe 4 6 2 12" xfId="31707"/>
    <cellStyle name="Eingabe 4 6 2 2" xfId="3714"/>
    <cellStyle name="Eingabe 4 6 2 2 10" xfId="29686"/>
    <cellStyle name="Eingabe 4 6 2 2 10 2" xfId="59873"/>
    <cellStyle name="Eingabe 4 6 2 2 11" xfId="33919"/>
    <cellStyle name="Eingabe 4 6 2 2 2" xfId="7078"/>
    <cellStyle name="Eingabe 4 6 2 2 2 2" xfId="37272"/>
    <cellStyle name="Eingabe 4 6 2 2 3" xfId="8623"/>
    <cellStyle name="Eingabe 4 6 2 2 3 2" xfId="38817"/>
    <cellStyle name="Eingabe 4 6 2 2 4" xfId="5163"/>
    <cellStyle name="Eingabe 4 6 2 2 4 2" xfId="35362"/>
    <cellStyle name="Eingabe 4 6 2 2 5" xfId="11510"/>
    <cellStyle name="Eingabe 4 6 2 2 5 2" xfId="41704"/>
    <cellStyle name="Eingabe 4 6 2 2 6" xfId="16949"/>
    <cellStyle name="Eingabe 4 6 2 2 6 2" xfId="47143"/>
    <cellStyle name="Eingabe 4 6 2 2 7" xfId="19816"/>
    <cellStyle name="Eingabe 4 6 2 2 7 2" xfId="50010"/>
    <cellStyle name="Eingabe 4 6 2 2 8" xfId="24223"/>
    <cellStyle name="Eingabe 4 6 2 2 8 2" xfId="54410"/>
    <cellStyle name="Eingabe 4 6 2 2 9" xfId="25495"/>
    <cellStyle name="Eingabe 4 6 2 2 9 2" xfId="55682"/>
    <cellStyle name="Eingabe 4 6 2 3" xfId="4722"/>
    <cellStyle name="Eingabe 4 6 2 3 10" xfId="34921"/>
    <cellStyle name="Eingabe 4 6 2 3 2" xfId="9466"/>
    <cellStyle name="Eingabe 4 6 2 3 2 2" xfId="39660"/>
    <cellStyle name="Eingabe 4 6 2 3 3" xfId="9729"/>
    <cellStyle name="Eingabe 4 6 2 3 3 2" xfId="39923"/>
    <cellStyle name="Eingabe 4 6 2 3 4" xfId="14791"/>
    <cellStyle name="Eingabe 4 6 2 3 4 2" xfId="44985"/>
    <cellStyle name="Eingabe 4 6 2 3 5" xfId="17789"/>
    <cellStyle name="Eingabe 4 6 2 3 5 2" xfId="47983"/>
    <cellStyle name="Eingabe 4 6 2 3 6" xfId="20653"/>
    <cellStyle name="Eingabe 4 6 2 3 6 2" xfId="50847"/>
    <cellStyle name="Eingabe 4 6 2 3 7" xfId="25065"/>
    <cellStyle name="Eingabe 4 6 2 3 7 2" xfId="55252"/>
    <cellStyle name="Eingabe 4 6 2 3 8" xfId="28502"/>
    <cellStyle name="Eingabe 4 6 2 3 8 2" xfId="58689"/>
    <cellStyle name="Eingabe 4 6 2 3 9" xfId="29849"/>
    <cellStyle name="Eingabe 4 6 2 3 9 2" xfId="60036"/>
    <cellStyle name="Eingabe 4 6 2 4" xfId="8050"/>
    <cellStyle name="Eingabe 4 6 2 4 2" xfId="38244"/>
    <cellStyle name="Eingabe 4 6 2 5" xfId="10176"/>
    <cellStyle name="Eingabe 4 6 2 5 2" xfId="40370"/>
    <cellStyle name="Eingabe 4 6 2 6" xfId="12826"/>
    <cellStyle name="Eingabe 4 6 2 6 2" xfId="43020"/>
    <cellStyle name="Eingabe 4 6 2 7" xfId="15853"/>
    <cellStyle name="Eingabe 4 6 2 7 2" xfId="46047"/>
    <cellStyle name="Eingabe 4 6 2 8" xfId="18734"/>
    <cellStyle name="Eingabe 4 6 2 8 2" xfId="48928"/>
    <cellStyle name="Eingabe 4 6 2 9" xfId="22969"/>
    <cellStyle name="Eingabe 4 6 2 9 2" xfId="53156"/>
    <cellStyle name="Eingabe 4 6 3" xfId="1916"/>
    <cellStyle name="Eingabe 4 6 3 10" xfId="27655"/>
    <cellStyle name="Eingabe 4 6 3 10 2" xfId="57842"/>
    <cellStyle name="Eingabe 4 6 3 11" xfId="30777"/>
    <cellStyle name="Eingabe 4 6 3 11 2" xfId="60964"/>
    <cellStyle name="Eingabe 4 6 3 12" xfId="31866"/>
    <cellStyle name="Eingabe 4 6 3 2" xfId="3873"/>
    <cellStyle name="Eingabe 4 6 3 2 10" xfId="28882"/>
    <cellStyle name="Eingabe 4 6 3 2 10 2" xfId="59069"/>
    <cellStyle name="Eingabe 4 6 3 2 11" xfId="34078"/>
    <cellStyle name="Eingabe 4 6 3 2 2" xfId="7237"/>
    <cellStyle name="Eingabe 4 6 3 2 2 2" xfId="37431"/>
    <cellStyle name="Eingabe 4 6 3 2 3" xfId="8782"/>
    <cellStyle name="Eingabe 4 6 3 2 3 2" xfId="38976"/>
    <cellStyle name="Eingabe 4 6 3 2 4" xfId="11011"/>
    <cellStyle name="Eingabe 4 6 3 2 4 2" xfId="41205"/>
    <cellStyle name="Eingabe 4 6 3 2 5" xfId="12784"/>
    <cellStyle name="Eingabe 4 6 3 2 5 2" xfId="42978"/>
    <cellStyle name="Eingabe 4 6 3 2 6" xfId="17108"/>
    <cellStyle name="Eingabe 4 6 3 2 6 2" xfId="47302"/>
    <cellStyle name="Eingabe 4 6 3 2 7" xfId="19975"/>
    <cellStyle name="Eingabe 4 6 3 2 7 2" xfId="50169"/>
    <cellStyle name="Eingabe 4 6 3 2 8" xfId="24382"/>
    <cellStyle name="Eingabe 4 6 3 2 8 2" xfId="54569"/>
    <cellStyle name="Eingabe 4 6 3 2 9" xfId="27741"/>
    <cellStyle name="Eingabe 4 6 3 2 9 2" xfId="57928"/>
    <cellStyle name="Eingabe 4 6 3 3" xfId="4881"/>
    <cellStyle name="Eingabe 4 6 3 3 10" xfId="35080"/>
    <cellStyle name="Eingabe 4 6 3 3 2" xfId="9625"/>
    <cellStyle name="Eingabe 4 6 3 3 2 2" xfId="39819"/>
    <cellStyle name="Eingabe 4 6 3 3 3" xfId="12084"/>
    <cellStyle name="Eingabe 4 6 3 3 3 2" xfId="42278"/>
    <cellStyle name="Eingabe 4 6 3 3 4" xfId="14251"/>
    <cellStyle name="Eingabe 4 6 3 3 4 2" xfId="44445"/>
    <cellStyle name="Eingabe 4 6 3 3 5" xfId="17948"/>
    <cellStyle name="Eingabe 4 6 3 3 5 2" xfId="48142"/>
    <cellStyle name="Eingabe 4 6 3 3 6" xfId="20812"/>
    <cellStyle name="Eingabe 4 6 3 3 6 2" xfId="51006"/>
    <cellStyle name="Eingabe 4 6 3 3 7" xfId="25224"/>
    <cellStyle name="Eingabe 4 6 3 3 7 2" xfId="55411"/>
    <cellStyle name="Eingabe 4 6 3 3 8" xfId="28661"/>
    <cellStyle name="Eingabe 4 6 3 3 8 2" xfId="58848"/>
    <cellStyle name="Eingabe 4 6 3 3 9" xfId="29071"/>
    <cellStyle name="Eingabe 4 6 3 3 9 2" xfId="59258"/>
    <cellStyle name="Eingabe 4 6 3 4" xfId="5942"/>
    <cellStyle name="Eingabe 4 6 3 4 2" xfId="36138"/>
    <cellStyle name="Eingabe 4 6 3 5" xfId="11509"/>
    <cellStyle name="Eingabe 4 6 3 5 2" xfId="41703"/>
    <cellStyle name="Eingabe 4 6 3 6" xfId="14525"/>
    <cellStyle name="Eingabe 4 6 3 6 2" xfId="44719"/>
    <cellStyle name="Eingabe 4 6 3 7" xfId="16012"/>
    <cellStyle name="Eingabe 4 6 3 7 2" xfId="46206"/>
    <cellStyle name="Eingabe 4 6 3 8" xfId="18893"/>
    <cellStyle name="Eingabe 4 6 3 8 2" xfId="49087"/>
    <cellStyle name="Eingabe 4 6 3 9" xfId="23128"/>
    <cellStyle name="Eingabe 4 6 3 9 2" xfId="53315"/>
    <cellStyle name="Eingabe 4 6 4" xfId="3249"/>
    <cellStyle name="Eingabe 4 6 4 10" xfId="30211"/>
    <cellStyle name="Eingabe 4 6 4 10 2" xfId="60398"/>
    <cellStyle name="Eingabe 4 6 4 11" xfId="33454"/>
    <cellStyle name="Eingabe 4 6 4 2" xfId="6623"/>
    <cellStyle name="Eingabe 4 6 4 2 2" xfId="36817"/>
    <cellStyle name="Eingabe 4 6 4 3" xfId="8168"/>
    <cellStyle name="Eingabe 4 6 4 3 2" xfId="38362"/>
    <cellStyle name="Eingabe 4 6 4 4" xfId="12471"/>
    <cellStyle name="Eingabe 4 6 4 4 2" xfId="42665"/>
    <cellStyle name="Eingabe 4 6 4 5" xfId="14605"/>
    <cellStyle name="Eingabe 4 6 4 5 2" xfId="44799"/>
    <cellStyle name="Eingabe 4 6 4 6" xfId="16498"/>
    <cellStyle name="Eingabe 4 6 4 6 2" xfId="46692"/>
    <cellStyle name="Eingabe 4 6 4 7" xfId="19365"/>
    <cellStyle name="Eingabe 4 6 4 7 2" xfId="49559"/>
    <cellStyle name="Eingabe 4 6 4 8" xfId="23768"/>
    <cellStyle name="Eingabe 4 6 4 8 2" xfId="53955"/>
    <cellStyle name="Eingabe 4 6 4 9" xfId="26446"/>
    <cellStyle name="Eingabe 4 6 4 9 2" xfId="56633"/>
    <cellStyle name="Eingabe 4 6 5" xfId="4257"/>
    <cellStyle name="Eingabe 4 6 5 10" xfId="29744"/>
    <cellStyle name="Eingabe 4 6 5 10 2" xfId="59931"/>
    <cellStyle name="Eingabe 4 6 5 11" xfId="34456"/>
    <cellStyle name="Eingabe 4 6 5 2" xfId="7470"/>
    <cellStyle name="Eingabe 4 6 5 2 2" xfId="37664"/>
    <cellStyle name="Eingabe 4 6 5 3" xfId="9015"/>
    <cellStyle name="Eingabe 4 6 5 3 2" xfId="39209"/>
    <cellStyle name="Eingabe 4 6 5 4" xfId="10971"/>
    <cellStyle name="Eingabe 4 6 5 4 2" xfId="41165"/>
    <cellStyle name="Eingabe 4 6 5 5" xfId="2453"/>
    <cellStyle name="Eingabe 4 6 5 5 2" xfId="32658"/>
    <cellStyle name="Eingabe 4 6 5 6" xfId="17338"/>
    <cellStyle name="Eingabe 4 6 5 6 2" xfId="47532"/>
    <cellStyle name="Eingabe 4 6 5 7" xfId="20202"/>
    <cellStyle name="Eingabe 4 6 5 7 2" xfId="50396"/>
    <cellStyle name="Eingabe 4 6 5 8" xfId="24614"/>
    <cellStyle name="Eingabe 4 6 5 8 2" xfId="54801"/>
    <cellStyle name="Eingabe 4 6 5 9" xfId="26369"/>
    <cellStyle name="Eingabe 4 6 5 9 2" xfId="56556"/>
    <cellStyle name="Eingabe 4 6 6" xfId="8099"/>
    <cellStyle name="Eingabe 4 6 6 2" xfId="38293"/>
    <cellStyle name="Eingabe 4 6 7" xfId="11306"/>
    <cellStyle name="Eingabe 4 6 7 2" xfId="41500"/>
    <cellStyle name="Eingabe 4 6 8" xfId="15180"/>
    <cellStyle name="Eingabe 4 6 8 2" xfId="45374"/>
    <cellStyle name="Eingabe 4 6 9" xfId="15398"/>
    <cellStyle name="Eingabe 4 6 9 2" xfId="45592"/>
    <cellStyle name="Eingabe 4 7" xfId="1580"/>
    <cellStyle name="Eingabe 4 7 10" xfId="22023"/>
    <cellStyle name="Eingabe 4 7 10 2" xfId="52210"/>
    <cellStyle name="Eingabe 4 7 11" xfId="27779"/>
    <cellStyle name="Eingabe 4 7 11 2" xfId="57966"/>
    <cellStyle name="Eingabe 4 7 12" xfId="31530"/>
    <cellStyle name="Eingabe 4 7 2" xfId="3537"/>
    <cellStyle name="Eingabe 4 7 2 10" xfId="30764"/>
    <cellStyle name="Eingabe 4 7 2 10 2" xfId="60951"/>
    <cellStyle name="Eingabe 4 7 2 11" xfId="33742"/>
    <cellStyle name="Eingabe 4 7 2 2" xfId="6901"/>
    <cellStyle name="Eingabe 4 7 2 2 2" xfId="37095"/>
    <cellStyle name="Eingabe 4 7 2 3" xfId="8446"/>
    <cellStyle name="Eingabe 4 7 2 3 2" xfId="38640"/>
    <cellStyle name="Eingabe 4 7 2 4" xfId="10914"/>
    <cellStyle name="Eingabe 4 7 2 4 2" xfId="41108"/>
    <cellStyle name="Eingabe 4 7 2 5" xfId="15138"/>
    <cellStyle name="Eingabe 4 7 2 5 2" xfId="45332"/>
    <cellStyle name="Eingabe 4 7 2 6" xfId="16772"/>
    <cellStyle name="Eingabe 4 7 2 6 2" xfId="46966"/>
    <cellStyle name="Eingabe 4 7 2 7" xfId="19639"/>
    <cellStyle name="Eingabe 4 7 2 7 2" xfId="49833"/>
    <cellStyle name="Eingabe 4 7 2 8" xfId="24046"/>
    <cellStyle name="Eingabe 4 7 2 8 2" xfId="54233"/>
    <cellStyle name="Eingabe 4 7 2 9" xfId="25885"/>
    <cellStyle name="Eingabe 4 7 2 9 2" xfId="56072"/>
    <cellStyle name="Eingabe 4 7 3" xfId="4545"/>
    <cellStyle name="Eingabe 4 7 3 10" xfId="34744"/>
    <cellStyle name="Eingabe 4 7 3 2" xfId="9289"/>
    <cellStyle name="Eingabe 4 7 3 2 2" xfId="39483"/>
    <cellStyle name="Eingabe 4 7 3 3" xfId="2725"/>
    <cellStyle name="Eingabe 4 7 3 3 2" xfId="32930"/>
    <cellStyle name="Eingabe 4 7 3 4" xfId="10392"/>
    <cellStyle name="Eingabe 4 7 3 4 2" xfId="40586"/>
    <cellStyle name="Eingabe 4 7 3 5" xfId="17612"/>
    <cellStyle name="Eingabe 4 7 3 5 2" xfId="47806"/>
    <cellStyle name="Eingabe 4 7 3 6" xfId="20476"/>
    <cellStyle name="Eingabe 4 7 3 6 2" xfId="50670"/>
    <cellStyle name="Eingabe 4 7 3 7" xfId="24888"/>
    <cellStyle name="Eingabe 4 7 3 7 2" xfId="55075"/>
    <cellStyle name="Eingabe 4 7 3 8" xfId="27700"/>
    <cellStyle name="Eingabe 4 7 3 8 2" xfId="57887"/>
    <cellStyle name="Eingabe 4 7 3 9" xfId="27205"/>
    <cellStyle name="Eingabe 4 7 3 9 2" xfId="57392"/>
    <cellStyle name="Eingabe 4 7 4" xfId="2647"/>
    <cellStyle name="Eingabe 4 7 4 2" xfId="32852"/>
    <cellStyle name="Eingabe 4 7 5" xfId="12213"/>
    <cellStyle name="Eingabe 4 7 5 2" xfId="42407"/>
    <cellStyle name="Eingabe 4 7 6" xfId="10641"/>
    <cellStyle name="Eingabe 4 7 6 2" xfId="40835"/>
    <cellStyle name="Eingabe 4 7 7" xfId="15676"/>
    <cellStyle name="Eingabe 4 7 7 2" xfId="45870"/>
    <cellStyle name="Eingabe 4 7 8" xfId="18557"/>
    <cellStyle name="Eingabe 4 7 8 2" xfId="48751"/>
    <cellStyle name="Eingabe 4 7 9" xfId="22792"/>
    <cellStyle name="Eingabe 4 7 9 2" xfId="52979"/>
    <cellStyle name="Eingabe 4 8" xfId="2670"/>
    <cellStyle name="Eingabe 4 8 10" xfId="29133"/>
    <cellStyle name="Eingabe 4 8 10 2" xfId="59320"/>
    <cellStyle name="Eingabe 4 8 11" xfId="32875"/>
    <cellStyle name="Eingabe 4 8 2" xfId="6255"/>
    <cellStyle name="Eingabe 4 8 2 2" xfId="36449"/>
    <cellStyle name="Eingabe 4 8 3" xfId="5278"/>
    <cellStyle name="Eingabe 4 8 3 2" xfId="35477"/>
    <cellStyle name="Eingabe 4 8 4" xfId="11883"/>
    <cellStyle name="Eingabe 4 8 4 2" xfId="42077"/>
    <cellStyle name="Eingabe 4 8 5" xfId="11617"/>
    <cellStyle name="Eingabe 4 8 5 2" xfId="41811"/>
    <cellStyle name="Eingabe 4 8 6" xfId="16245"/>
    <cellStyle name="Eingabe 4 8 6 2" xfId="46439"/>
    <cellStyle name="Eingabe 4 8 7" xfId="19114"/>
    <cellStyle name="Eingabe 4 8 7 2" xfId="49308"/>
    <cellStyle name="Eingabe 4 8 8" xfId="23397"/>
    <cellStyle name="Eingabe 4 8 8 2" xfId="53584"/>
    <cellStyle name="Eingabe 4 8 9" xfId="28374"/>
    <cellStyle name="Eingabe 4 8 9 2" xfId="58561"/>
    <cellStyle name="Eingabe 4 9" xfId="2441"/>
    <cellStyle name="Eingabe 4 9 10" xfId="29209"/>
    <cellStyle name="Eingabe 4 9 10 2" xfId="59396"/>
    <cellStyle name="Eingabe 4 9 11" xfId="32646"/>
    <cellStyle name="Eingabe 4 9 2" xfId="6149"/>
    <cellStyle name="Eingabe 4 9 2 2" xfId="36343"/>
    <cellStyle name="Eingabe 4 9 3" xfId="7856"/>
    <cellStyle name="Eingabe 4 9 3 2" xfId="38050"/>
    <cellStyle name="Eingabe 4 9 4" xfId="2196"/>
    <cellStyle name="Eingabe 4 9 4 2" xfId="32407"/>
    <cellStyle name="Eingabe 4 9 5" xfId="7589"/>
    <cellStyle name="Eingabe 4 9 5 2" xfId="37783"/>
    <cellStyle name="Eingabe 4 9 6" xfId="16139"/>
    <cellStyle name="Eingabe 4 9 6 2" xfId="46333"/>
    <cellStyle name="Eingabe 4 9 7" xfId="19008"/>
    <cellStyle name="Eingabe 4 9 7 2" xfId="49202"/>
    <cellStyle name="Eingabe 4 9 8" xfId="23291"/>
    <cellStyle name="Eingabe 4 9 8 2" xfId="53478"/>
    <cellStyle name="Eingabe 4 9 9" xfId="26023"/>
    <cellStyle name="Eingabe 4 9 9 2" xfId="56210"/>
    <cellStyle name="Eingabe 5" xfId="673"/>
    <cellStyle name="Eingabe 5 10" xfId="2465"/>
    <cellStyle name="Eingabe 5 10 2" xfId="32670"/>
    <cellStyle name="Eingabe 5 11" xfId="13042"/>
    <cellStyle name="Eingabe 5 11 2" xfId="43236"/>
    <cellStyle name="Eingabe 5 12" xfId="21910"/>
    <cellStyle name="Eingabe 5 12 2" xfId="52097"/>
    <cellStyle name="Eingabe 5 13" xfId="27613"/>
    <cellStyle name="Eingabe 5 13 2" xfId="57800"/>
    <cellStyle name="Eingabe 5 14" xfId="30241"/>
    <cellStyle name="Eingabe 5 14 2" xfId="60428"/>
    <cellStyle name="Eingabe 5 15" xfId="31051"/>
    <cellStyle name="Eingabe 5 2" xfId="674"/>
    <cellStyle name="Eingabe 5 2 10" xfId="8139"/>
    <cellStyle name="Eingabe 5 2 10 2" xfId="38333"/>
    <cellStyle name="Eingabe 5 2 11" xfId="21911"/>
    <cellStyle name="Eingabe 5 2 11 2" xfId="52098"/>
    <cellStyle name="Eingabe 5 2 12" xfId="21527"/>
    <cellStyle name="Eingabe 5 2 12 2" xfId="51714"/>
    <cellStyle name="Eingabe 5 2 13" xfId="29266"/>
    <cellStyle name="Eingabe 5 2 13 2" xfId="59453"/>
    <cellStyle name="Eingabe 5 2 14" xfId="31052"/>
    <cellStyle name="Eingabe 5 2 2" xfId="1298"/>
    <cellStyle name="Eingabe 5 2 2 10" xfId="18292"/>
    <cellStyle name="Eingabe 5 2 2 10 2" xfId="48486"/>
    <cellStyle name="Eingabe 5 2 2 11" xfId="22511"/>
    <cellStyle name="Eingabe 5 2 2 11 2" xfId="52698"/>
    <cellStyle name="Eingabe 5 2 2 12" xfId="25912"/>
    <cellStyle name="Eingabe 5 2 2 12 2" xfId="56099"/>
    <cellStyle name="Eingabe 5 2 2 13" xfId="25977"/>
    <cellStyle name="Eingabe 5 2 2 13 2" xfId="56164"/>
    <cellStyle name="Eingabe 5 2 2 14" xfId="31265"/>
    <cellStyle name="Eingabe 5 2 2 2" xfId="1766"/>
    <cellStyle name="Eingabe 5 2 2 2 10" xfId="25638"/>
    <cellStyle name="Eingabe 5 2 2 2 10 2" xfId="55825"/>
    <cellStyle name="Eingabe 5 2 2 2 11" xfId="25371"/>
    <cellStyle name="Eingabe 5 2 2 2 11 2" xfId="55558"/>
    <cellStyle name="Eingabe 5 2 2 2 12" xfId="31716"/>
    <cellStyle name="Eingabe 5 2 2 2 2" xfId="3723"/>
    <cellStyle name="Eingabe 5 2 2 2 2 10" xfId="22384"/>
    <cellStyle name="Eingabe 5 2 2 2 2 10 2" xfId="52571"/>
    <cellStyle name="Eingabe 5 2 2 2 2 11" xfId="33928"/>
    <cellStyle name="Eingabe 5 2 2 2 2 2" xfId="7087"/>
    <cellStyle name="Eingabe 5 2 2 2 2 2 2" xfId="37281"/>
    <cellStyle name="Eingabe 5 2 2 2 2 3" xfId="8632"/>
    <cellStyle name="Eingabe 5 2 2 2 2 3 2" xfId="38826"/>
    <cellStyle name="Eingabe 5 2 2 2 2 4" xfId="7321"/>
    <cellStyle name="Eingabe 5 2 2 2 2 4 2" xfId="37515"/>
    <cellStyle name="Eingabe 5 2 2 2 2 5" xfId="13544"/>
    <cellStyle name="Eingabe 5 2 2 2 2 5 2" xfId="43738"/>
    <cellStyle name="Eingabe 5 2 2 2 2 6" xfId="16958"/>
    <cellStyle name="Eingabe 5 2 2 2 2 6 2" xfId="47152"/>
    <cellStyle name="Eingabe 5 2 2 2 2 7" xfId="19825"/>
    <cellStyle name="Eingabe 5 2 2 2 2 7 2" xfId="50019"/>
    <cellStyle name="Eingabe 5 2 2 2 2 8" xfId="24232"/>
    <cellStyle name="Eingabe 5 2 2 2 2 8 2" xfId="54419"/>
    <cellStyle name="Eingabe 5 2 2 2 2 9" xfId="26678"/>
    <cellStyle name="Eingabe 5 2 2 2 2 9 2" xfId="56865"/>
    <cellStyle name="Eingabe 5 2 2 2 3" xfId="4731"/>
    <cellStyle name="Eingabe 5 2 2 2 3 10" xfId="34930"/>
    <cellStyle name="Eingabe 5 2 2 2 3 2" xfId="9475"/>
    <cellStyle name="Eingabe 5 2 2 2 3 2 2" xfId="39669"/>
    <cellStyle name="Eingabe 5 2 2 2 3 3" xfId="8143"/>
    <cellStyle name="Eingabe 5 2 2 2 3 3 2" xfId="38337"/>
    <cellStyle name="Eingabe 5 2 2 2 3 4" xfId="13510"/>
    <cellStyle name="Eingabe 5 2 2 2 3 4 2" xfId="43704"/>
    <cellStyle name="Eingabe 5 2 2 2 3 5" xfId="17798"/>
    <cellStyle name="Eingabe 5 2 2 2 3 5 2" xfId="47992"/>
    <cellStyle name="Eingabe 5 2 2 2 3 6" xfId="20662"/>
    <cellStyle name="Eingabe 5 2 2 2 3 6 2" xfId="50856"/>
    <cellStyle name="Eingabe 5 2 2 2 3 7" xfId="25074"/>
    <cellStyle name="Eingabe 5 2 2 2 3 7 2" xfId="55261"/>
    <cellStyle name="Eingabe 5 2 2 2 3 8" xfId="28511"/>
    <cellStyle name="Eingabe 5 2 2 2 3 8 2" xfId="58698"/>
    <cellStyle name="Eingabe 5 2 2 2 3 9" xfId="29913"/>
    <cellStyle name="Eingabe 5 2 2 2 3 9 2" xfId="60100"/>
    <cellStyle name="Eingabe 5 2 2 2 4" xfId="5958"/>
    <cellStyle name="Eingabe 5 2 2 2 4 2" xfId="36154"/>
    <cellStyle name="Eingabe 5 2 2 2 5" xfId="11192"/>
    <cellStyle name="Eingabe 5 2 2 2 5 2" xfId="41386"/>
    <cellStyle name="Eingabe 5 2 2 2 6" xfId="13995"/>
    <cellStyle name="Eingabe 5 2 2 2 6 2" xfId="44189"/>
    <cellStyle name="Eingabe 5 2 2 2 7" xfId="15862"/>
    <cellStyle name="Eingabe 5 2 2 2 7 2" xfId="46056"/>
    <cellStyle name="Eingabe 5 2 2 2 8" xfId="18743"/>
    <cellStyle name="Eingabe 5 2 2 2 8 2" xfId="48937"/>
    <cellStyle name="Eingabe 5 2 2 2 9" xfId="22978"/>
    <cellStyle name="Eingabe 5 2 2 2 9 2" xfId="53165"/>
    <cellStyle name="Eingabe 5 2 2 3" xfId="1925"/>
    <cellStyle name="Eingabe 5 2 2 3 10" xfId="27455"/>
    <cellStyle name="Eingabe 5 2 2 3 10 2" xfId="57642"/>
    <cellStyle name="Eingabe 5 2 2 3 11" xfId="29148"/>
    <cellStyle name="Eingabe 5 2 2 3 11 2" xfId="59335"/>
    <cellStyle name="Eingabe 5 2 2 3 12" xfId="31875"/>
    <cellStyle name="Eingabe 5 2 2 3 2" xfId="3882"/>
    <cellStyle name="Eingabe 5 2 2 3 2 10" xfId="29113"/>
    <cellStyle name="Eingabe 5 2 2 3 2 10 2" xfId="59300"/>
    <cellStyle name="Eingabe 5 2 2 3 2 11" xfId="34087"/>
    <cellStyle name="Eingabe 5 2 2 3 2 2" xfId="7246"/>
    <cellStyle name="Eingabe 5 2 2 3 2 2 2" xfId="37440"/>
    <cellStyle name="Eingabe 5 2 2 3 2 3" xfId="8791"/>
    <cellStyle name="Eingabe 5 2 2 3 2 3 2" xfId="38985"/>
    <cellStyle name="Eingabe 5 2 2 3 2 4" xfId="2462"/>
    <cellStyle name="Eingabe 5 2 2 3 2 4 2" xfId="32667"/>
    <cellStyle name="Eingabe 5 2 2 3 2 5" xfId="14338"/>
    <cellStyle name="Eingabe 5 2 2 3 2 5 2" xfId="44532"/>
    <cellStyle name="Eingabe 5 2 2 3 2 6" xfId="17117"/>
    <cellStyle name="Eingabe 5 2 2 3 2 6 2" xfId="47311"/>
    <cellStyle name="Eingabe 5 2 2 3 2 7" xfId="19984"/>
    <cellStyle name="Eingabe 5 2 2 3 2 7 2" xfId="50178"/>
    <cellStyle name="Eingabe 5 2 2 3 2 8" xfId="24391"/>
    <cellStyle name="Eingabe 5 2 2 3 2 8 2" xfId="54578"/>
    <cellStyle name="Eingabe 5 2 2 3 2 9" xfId="26965"/>
    <cellStyle name="Eingabe 5 2 2 3 2 9 2" xfId="57152"/>
    <cellStyle name="Eingabe 5 2 2 3 3" xfId="4890"/>
    <cellStyle name="Eingabe 5 2 2 3 3 10" xfId="35089"/>
    <cellStyle name="Eingabe 5 2 2 3 3 2" xfId="9634"/>
    <cellStyle name="Eingabe 5 2 2 3 3 2 2" xfId="39828"/>
    <cellStyle name="Eingabe 5 2 2 3 3 3" xfId="11734"/>
    <cellStyle name="Eingabe 5 2 2 3 3 3 2" xfId="41928"/>
    <cellStyle name="Eingabe 5 2 2 3 3 4" xfId="14191"/>
    <cellStyle name="Eingabe 5 2 2 3 3 4 2" xfId="44385"/>
    <cellStyle name="Eingabe 5 2 2 3 3 5" xfId="17957"/>
    <cellStyle name="Eingabe 5 2 2 3 3 5 2" xfId="48151"/>
    <cellStyle name="Eingabe 5 2 2 3 3 6" xfId="20821"/>
    <cellStyle name="Eingabe 5 2 2 3 3 6 2" xfId="51015"/>
    <cellStyle name="Eingabe 5 2 2 3 3 7" xfId="25233"/>
    <cellStyle name="Eingabe 5 2 2 3 3 7 2" xfId="55420"/>
    <cellStyle name="Eingabe 5 2 2 3 3 8" xfId="28670"/>
    <cellStyle name="Eingabe 5 2 2 3 3 8 2" xfId="58857"/>
    <cellStyle name="Eingabe 5 2 2 3 3 9" xfId="29657"/>
    <cellStyle name="Eingabe 5 2 2 3 3 9 2" xfId="59844"/>
    <cellStyle name="Eingabe 5 2 2 3 4" xfId="5939"/>
    <cellStyle name="Eingabe 5 2 2 3 4 2" xfId="36135"/>
    <cellStyle name="Eingabe 5 2 2 3 5" xfId="10863"/>
    <cellStyle name="Eingabe 5 2 2 3 5 2" xfId="41057"/>
    <cellStyle name="Eingabe 5 2 2 3 6" xfId="2975"/>
    <cellStyle name="Eingabe 5 2 2 3 6 2" xfId="33180"/>
    <cellStyle name="Eingabe 5 2 2 3 7" xfId="16021"/>
    <cellStyle name="Eingabe 5 2 2 3 7 2" xfId="46215"/>
    <cellStyle name="Eingabe 5 2 2 3 8" xfId="18902"/>
    <cellStyle name="Eingabe 5 2 2 3 8 2" xfId="49096"/>
    <cellStyle name="Eingabe 5 2 2 3 9" xfId="23137"/>
    <cellStyle name="Eingabe 5 2 2 3 9 2" xfId="53324"/>
    <cellStyle name="Eingabe 5 2 2 4" xfId="3258"/>
    <cellStyle name="Eingabe 5 2 2 4 10" xfId="27002"/>
    <cellStyle name="Eingabe 5 2 2 4 10 2" xfId="57189"/>
    <cellStyle name="Eingabe 5 2 2 4 11" xfId="33463"/>
    <cellStyle name="Eingabe 5 2 2 4 2" xfId="6632"/>
    <cellStyle name="Eingabe 5 2 2 4 2 2" xfId="36826"/>
    <cellStyle name="Eingabe 5 2 2 4 3" xfId="8177"/>
    <cellStyle name="Eingabe 5 2 2 4 3 2" xfId="38371"/>
    <cellStyle name="Eingabe 5 2 2 4 4" xfId="11992"/>
    <cellStyle name="Eingabe 5 2 2 4 4 2" xfId="42186"/>
    <cellStyle name="Eingabe 5 2 2 4 5" xfId="14068"/>
    <cellStyle name="Eingabe 5 2 2 4 5 2" xfId="44262"/>
    <cellStyle name="Eingabe 5 2 2 4 6" xfId="16507"/>
    <cellStyle name="Eingabe 5 2 2 4 6 2" xfId="46701"/>
    <cellStyle name="Eingabe 5 2 2 4 7" xfId="19374"/>
    <cellStyle name="Eingabe 5 2 2 4 7 2" xfId="49568"/>
    <cellStyle name="Eingabe 5 2 2 4 8" xfId="23777"/>
    <cellStyle name="Eingabe 5 2 2 4 8 2" xfId="53964"/>
    <cellStyle name="Eingabe 5 2 2 4 9" xfId="22354"/>
    <cellStyle name="Eingabe 5 2 2 4 9 2" xfId="52541"/>
    <cellStyle name="Eingabe 5 2 2 5" xfId="4266"/>
    <cellStyle name="Eingabe 5 2 2 5 10" xfId="30687"/>
    <cellStyle name="Eingabe 5 2 2 5 10 2" xfId="60874"/>
    <cellStyle name="Eingabe 5 2 2 5 11" xfId="34465"/>
    <cellStyle name="Eingabe 5 2 2 5 2" xfId="7479"/>
    <cellStyle name="Eingabe 5 2 2 5 2 2" xfId="37673"/>
    <cellStyle name="Eingabe 5 2 2 5 3" xfId="9024"/>
    <cellStyle name="Eingabe 5 2 2 5 3 2" xfId="39218"/>
    <cellStyle name="Eingabe 5 2 2 5 4" xfId="7698"/>
    <cellStyle name="Eingabe 5 2 2 5 4 2" xfId="37892"/>
    <cellStyle name="Eingabe 5 2 2 5 5" xfId="5996"/>
    <cellStyle name="Eingabe 5 2 2 5 5 2" xfId="36192"/>
    <cellStyle name="Eingabe 5 2 2 5 6" xfId="17347"/>
    <cellStyle name="Eingabe 5 2 2 5 6 2" xfId="47541"/>
    <cellStyle name="Eingabe 5 2 2 5 7" xfId="20211"/>
    <cellStyle name="Eingabe 5 2 2 5 7 2" xfId="50405"/>
    <cellStyle name="Eingabe 5 2 2 5 8" xfId="24623"/>
    <cellStyle name="Eingabe 5 2 2 5 8 2" xfId="54810"/>
    <cellStyle name="Eingabe 5 2 2 5 9" xfId="26737"/>
    <cellStyle name="Eingabe 5 2 2 5 9 2" xfId="56924"/>
    <cellStyle name="Eingabe 5 2 2 6" xfId="6007"/>
    <cellStyle name="Eingabe 5 2 2 6 2" xfId="36203"/>
    <cellStyle name="Eingabe 5 2 2 7" xfId="11597"/>
    <cellStyle name="Eingabe 5 2 2 7 2" xfId="41791"/>
    <cellStyle name="Eingabe 5 2 2 8" xfId="10047"/>
    <cellStyle name="Eingabe 5 2 2 8 2" xfId="40241"/>
    <cellStyle name="Eingabe 5 2 2 9" xfId="15407"/>
    <cellStyle name="Eingabe 5 2 2 9 2" xfId="45601"/>
    <cellStyle name="Eingabe 5 2 3" xfId="1571"/>
    <cellStyle name="Eingabe 5 2 3 10" xfId="27881"/>
    <cellStyle name="Eingabe 5 2 3 10 2" xfId="58068"/>
    <cellStyle name="Eingabe 5 2 3 11" xfId="30314"/>
    <cellStyle name="Eingabe 5 2 3 11 2" xfId="60501"/>
    <cellStyle name="Eingabe 5 2 3 12" xfId="31521"/>
    <cellStyle name="Eingabe 5 2 3 2" xfId="3528"/>
    <cellStyle name="Eingabe 5 2 3 2 10" xfId="29687"/>
    <cellStyle name="Eingabe 5 2 3 2 10 2" xfId="59874"/>
    <cellStyle name="Eingabe 5 2 3 2 11" xfId="33733"/>
    <cellStyle name="Eingabe 5 2 3 2 2" xfId="6892"/>
    <cellStyle name="Eingabe 5 2 3 2 2 2" xfId="37086"/>
    <cellStyle name="Eingabe 5 2 3 2 3" xfId="8437"/>
    <cellStyle name="Eingabe 5 2 3 2 3 2" xfId="38631"/>
    <cellStyle name="Eingabe 5 2 3 2 4" xfId="2062"/>
    <cellStyle name="Eingabe 5 2 3 2 4 2" xfId="32282"/>
    <cellStyle name="Eingabe 5 2 3 2 5" xfId="14949"/>
    <cellStyle name="Eingabe 5 2 3 2 5 2" xfId="45143"/>
    <cellStyle name="Eingabe 5 2 3 2 6" xfId="16763"/>
    <cellStyle name="Eingabe 5 2 3 2 6 2" xfId="46957"/>
    <cellStyle name="Eingabe 5 2 3 2 7" xfId="19630"/>
    <cellStyle name="Eingabe 5 2 3 2 7 2" xfId="49824"/>
    <cellStyle name="Eingabe 5 2 3 2 8" xfId="24037"/>
    <cellStyle name="Eingabe 5 2 3 2 8 2" xfId="54224"/>
    <cellStyle name="Eingabe 5 2 3 2 9" xfId="26138"/>
    <cellStyle name="Eingabe 5 2 3 2 9 2" xfId="56325"/>
    <cellStyle name="Eingabe 5 2 3 3" xfId="4536"/>
    <cellStyle name="Eingabe 5 2 3 3 10" xfId="34735"/>
    <cellStyle name="Eingabe 5 2 3 3 2" xfId="9280"/>
    <cellStyle name="Eingabe 5 2 3 3 2 2" xfId="39474"/>
    <cellStyle name="Eingabe 5 2 3 3 3" xfId="12410"/>
    <cellStyle name="Eingabe 5 2 3 3 3 2" xfId="42604"/>
    <cellStyle name="Eingabe 5 2 3 3 4" xfId="15316"/>
    <cellStyle name="Eingabe 5 2 3 3 4 2" xfId="45510"/>
    <cellStyle name="Eingabe 5 2 3 3 5" xfId="17603"/>
    <cellStyle name="Eingabe 5 2 3 3 5 2" xfId="47797"/>
    <cellStyle name="Eingabe 5 2 3 3 6" xfId="20467"/>
    <cellStyle name="Eingabe 5 2 3 3 6 2" xfId="50661"/>
    <cellStyle name="Eingabe 5 2 3 3 7" xfId="24879"/>
    <cellStyle name="Eingabe 5 2 3 3 7 2" xfId="55066"/>
    <cellStyle name="Eingabe 5 2 3 3 8" xfId="21450"/>
    <cellStyle name="Eingabe 5 2 3 3 8 2" xfId="51637"/>
    <cellStyle name="Eingabe 5 2 3 3 9" xfId="26532"/>
    <cellStyle name="Eingabe 5 2 3 3 9 2" xfId="56719"/>
    <cellStyle name="Eingabe 5 2 3 4" xfId="2651"/>
    <cellStyle name="Eingabe 5 2 3 4 2" xfId="32856"/>
    <cellStyle name="Eingabe 5 2 3 5" xfId="2329"/>
    <cellStyle name="Eingabe 5 2 3 5 2" xfId="32536"/>
    <cellStyle name="Eingabe 5 2 3 6" xfId="11342"/>
    <cellStyle name="Eingabe 5 2 3 6 2" xfId="41536"/>
    <cellStyle name="Eingabe 5 2 3 7" xfId="15667"/>
    <cellStyle name="Eingabe 5 2 3 7 2" xfId="45861"/>
    <cellStyle name="Eingabe 5 2 3 8" xfId="18548"/>
    <cellStyle name="Eingabe 5 2 3 8 2" xfId="48742"/>
    <cellStyle name="Eingabe 5 2 3 9" xfId="22783"/>
    <cellStyle name="Eingabe 5 2 3 9 2" xfId="52970"/>
    <cellStyle name="Eingabe 5 2 4" xfId="2679"/>
    <cellStyle name="Eingabe 5 2 4 10" xfId="28776"/>
    <cellStyle name="Eingabe 5 2 4 10 2" xfId="58963"/>
    <cellStyle name="Eingabe 5 2 4 11" xfId="32884"/>
    <cellStyle name="Eingabe 5 2 4 2" xfId="6264"/>
    <cellStyle name="Eingabe 5 2 4 2 2" xfId="36458"/>
    <cellStyle name="Eingabe 5 2 4 3" xfId="5274"/>
    <cellStyle name="Eingabe 5 2 4 3 2" xfId="35473"/>
    <cellStyle name="Eingabe 5 2 4 4" xfId="11173"/>
    <cellStyle name="Eingabe 5 2 4 4 2" xfId="41367"/>
    <cellStyle name="Eingabe 5 2 4 5" xfId="12837"/>
    <cellStyle name="Eingabe 5 2 4 5 2" xfId="43031"/>
    <cellStyle name="Eingabe 5 2 4 6" xfId="16254"/>
    <cellStyle name="Eingabe 5 2 4 6 2" xfId="46448"/>
    <cellStyle name="Eingabe 5 2 4 7" xfId="19123"/>
    <cellStyle name="Eingabe 5 2 4 7 2" xfId="49317"/>
    <cellStyle name="Eingabe 5 2 4 8" xfId="23406"/>
    <cellStyle name="Eingabe 5 2 4 8 2" xfId="53593"/>
    <cellStyle name="Eingabe 5 2 4 9" xfId="26846"/>
    <cellStyle name="Eingabe 5 2 4 9 2" xfId="57033"/>
    <cellStyle name="Eingabe 5 2 5" xfId="3122"/>
    <cellStyle name="Eingabe 5 2 5 10" xfId="28848"/>
    <cellStyle name="Eingabe 5 2 5 10 2" xfId="59035"/>
    <cellStyle name="Eingabe 5 2 5 11" xfId="33327"/>
    <cellStyle name="Eingabe 5 2 5 2" xfId="6524"/>
    <cellStyle name="Eingabe 5 2 5 2 2" xfId="36718"/>
    <cellStyle name="Eingabe 5 2 5 3" xfId="2389"/>
    <cellStyle name="Eingabe 5 2 5 3 2" xfId="32594"/>
    <cellStyle name="Eingabe 5 2 5 4" xfId="12301"/>
    <cellStyle name="Eingabe 5 2 5 4 2" xfId="42495"/>
    <cellStyle name="Eingabe 5 2 5 5" xfId="12334"/>
    <cellStyle name="Eingabe 5 2 5 5 2" xfId="42528"/>
    <cellStyle name="Eingabe 5 2 5 6" xfId="16399"/>
    <cellStyle name="Eingabe 5 2 5 6 2" xfId="46593"/>
    <cellStyle name="Eingabe 5 2 5 7" xfId="19266"/>
    <cellStyle name="Eingabe 5 2 5 7 2" xfId="49460"/>
    <cellStyle name="Eingabe 5 2 5 8" xfId="23669"/>
    <cellStyle name="Eingabe 5 2 5 8 2" xfId="53856"/>
    <cellStyle name="Eingabe 5 2 5 9" xfId="26745"/>
    <cellStyle name="Eingabe 5 2 5 9 2" xfId="56932"/>
    <cellStyle name="Eingabe 5 2 6" xfId="2180"/>
    <cellStyle name="Eingabe 5 2 6 2" xfId="32391"/>
    <cellStyle name="Eingabe 5 2 7" xfId="10423"/>
    <cellStyle name="Eingabe 5 2 7 2" xfId="40617"/>
    <cellStyle name="Eingabe 5 2 8" xfId="13179"/>
    <cellStyle name="Eingabe 5 2 8 2" xfId="43373"/>
    <cellStyle name="Eingabe 5 2 9" xfId="14956"/>
    <cellStyle name="Eingabe 5 2 9 2" xfId="45150"/>
    <cellStyle name="Eingabe 5 3" xfId="1297"/>
    <cellStyle name="Eingabe 5 3 10" xfId="18291"/>
    <cellStyle name="Eingabe 5 3 10 2" xfId="48485"/>
    <cellStyle name="Eingabe 5 3 11" xfId="22510"/>
    <cellStyle name="Eingabe 5 3 11 2" xfId="52697"/>
    <cellStyle name="Eingabe 5 3 12" xfId="26669"/>
    <cellStyle name="Eingabe 5 3 12 2" xfId="56856"/>
    <cellStyle name="Eingabe 5 3 13" xfId="29547"/>
    <cellStyle name="Eingabe 5 3 13 2" xfId="59734"/>
    <cellStyle name="Eingabe 5 3 14" xfId="31264"/>
    <cellStyle name="Eingabe 5 3 2" xfId="1765"/>
    <cellStyle name="Eingabe 5 3 2 10" xfId="21297"/>
    <cellStyle name="Eingabe 5 3 2 10 2" xfId="51484"/>
    <cellStyle name="Eingabe 5 3 2 11" xfId="26013"/>
    <cellStyle name="Eingabe 5 3 2 11 2" xfId="56200"/>
    <cellStyle name="Eingabe 5 3 2 12" xfId="31715"/>
    <cellStyle name="Eingabe 5 3 2 2" xfId="3722"/>
    <cellStyle name="Eingabe 5 3 2 2 10" xfId="30797"/>
    <cellStyle name="Eingabe 5 3 2 2 10 2" xfId="60984"/>
    <cellStyle name="Eingabe 5 3 2 2 11" xfId="33927"/>
    <cellStyle name="Eingabe 5 3 2 2 2" xfId="7086"/>
    <cellStyle name="Eingabe 5 3 2 2 2 2" xfId="37280"/>
    <cellStyle name="Eingabe 5 3 2 2 3" xfId="8631"/>
    <cellStyle name="Eingabe 5 3 2 2 3 2" xfId="38825"/>
    <cellStyle name="Eingabe 5 3 2 2 4" xfId="5225"/>
    <cellStyle name="Eingabe 5 3 2 2 4 2" xfId="35424"/>
    <cellStyle name="Eingabe 5 3 2 2 5" xfId="12950"/>
    <cellStyle name="Eingabe 5 3 2 2 5 2" xfId="43144"/>
    <cellStyle name="Eingabe 5 3 2 2 6" xfId="16957"/>
    <cellStyle name="Eingabe 5 3 2 2 6 2" xfId="47151"/>
    <cellStyle name="Eingabe 5 3 2 2 7" xfId="19824"/>
    <cellStyle name="Eingabe 5 3 2 2 7 2" xfId="50018"/>
    <cellStyle name="Eingabe 5 3 2 2 8" xfId="24231"/>
    <cellStyle name="Eingabe 5 3 2 2 8 2" xfId="54418"/>
    <cellStyle name="Eingabe 5 3 2 2 9" xfId="27948"/>
    <cellStyle name="Eingabe 5 3 2 2 9 2" xfId="58135"/>
    <cellStyle name="Eingabe 5 3 2 3" xfId="4730"/>
    <cellStyle name="Eingabe 5 3 2 3 10" xfId="34929"/>
    <cellStyle name="Eingabe 5 3 2 3 2" xfId="9474"/>
    <cellStyle name="Eingabe 5 3 2 3 2 2" xfId="39668"/>
    <cellStyle name="Eingabe 5 3 2 3 3" xfId="5481"/>
    <cellStyle name="Eingabe 5 3 2 3 3 2" xfId="35677"/>
    <cellStyle name="Eingabe 5 3 2 3 4" xfId="15172"/>
    <cellStyle name="Eingabe 5 3 2 3 4 2" xfId="45366"/>
    <cellStyle name="Eingabe 5 3 2 3 5" xfId="17797"/>
    <cellStyle name="Eingabe 5 3 2 3 5 2" xfId="47991"/>
    <cellStyle name="Eingabe 5 3 2 3 6" xfId="20661"/>
    <cellStyle name="Eingabe 5 3 2 3 6 2" xfId="50855"/>
    <cellStyle name="Eingabe 5 3 2 3 7" xfId="25073"/>
    <cellStyle name="Eingabe 5 3 2 3 7 2" xfId="55260"/>
    <cellStyle name="Eingabe 5 3 2 3 8" xfId="28510"/>
    <cellStyle name="Eingabe 5 3 2 3 8 2" xfId="58697"/>
    <cellStyle name="Eingabe 5 3 2 3 9" xfId="21537"/>
    <cellStyle name="Eingabe 5 3 2 3 9 2" xfId="51724"/>
    <cellStyle name="Eingabe 5 3 2 4" xfId="8048"/>
    <cellStyle name="Eingabe 5 3 2 4 2" xfId="38242"/>
    <cellStyle name="Eingabe 5 3 2 5" xfId="9972"/>
    <cellStyle name="Eingabe 5 3 2 5 2" xfId="40166"/>
    <cellStyle name="Eingabe 5 3 2 6" xfId="14112"/>
    <cellStyle name="Eingabe 5 3 2 6 2" xfId="44306"/>
    <cellStyle name="Eingabe 5 3 2 7" xfId="15861"/>
    <cellStyle name="Eingabe 5 3 2 7 2" xfId="46055"/>
    <cellStyle name="Eingabe 5 3 2 8" xfId="18742"/>
    <cellStyle name="Eingabe 5 3 2 8 2" xfId="48936"/>
    <cellStyle name="Eingabe 5 3 2 9" xfId="22977"/>
    <cellStyle name="Eingabe 5 3 2 9 2" xfId="53164"/>
    <cellStyle name="Eingabe 5 3 3" xfId="1924"/>
    <cellStyle name="Eingabe 5 3 3 10" xfId="26860"/>
    <cellStyle name="Eingabe 5 3 3 10 2" xfId="57047"/>
    <cellStyle name="Eingabe 5 3 3 11" xfId="26102"/>
    <cellStyle name="Eingabe 5 3 3 11 2" xfId="56289"/>
    <cellStyle name="Eingabe 5 3 3 12" xfId="31874"/>
    <cellStyle name="Eingabe 5 3 3 2" xfId="3881"/>
    <cellStyle name="Eingabe 5 3 3 2 10" xfId="29270"/>
    <cellStyle name="Eingabe 5 3 3 2 10 2" xfId="59457"/>
    <cellStyle name="Eingabe 5 3 3 2 11" xfId="34086"/>
    <cellStyle name="Eingabe 5 3 3 2 2" xfId="7245"/>
    <cellStyle name="Eingabe 5 3 3 2 2 2" xfId="37439"/>
    <cellStyle name="Eingabe 5 3 3 2 3" xfId="8790"/>
    <cellStyle name="Eingabe 5 3 3 2 3 2" xfId="38984"/>
    <cellStyle name="Eingabe 5 3 3 2 4" xfId="11266"/>
    <cellStyle name="Eingabe 5 3 3 2 4 2" xfId="41460"/>
    <cellStyle name="Eingabe 5 3 3 2 5" xfId="15134"/>
    <cellStyle name="Eingabe 5 3 3 2 5 2" xfId="45328"/>
    <cellStyle name="Eingabe 5 3 3 2 6" xfId="17116"/>
    <cellStyle name="Eingabe 5 3 3 2 6 2" xfId="47310"/>
    <cellStyle name="Eingabe 5 3 3 2 7" xfId="19983"/>
    <cellStyle name="Eingabe 5 3 3 2 7 2" xfId="50177"/>
    <cellStyle name="Eingabe 5 3 3 2 8" xfId="24390"/>
    <cellStyle name="Eingabe 5 3 3 2 8 2" xfId="54577"/>
    <cellStyle name="Eingabe 5 3 3 2 9" xfId="26897"/>
    <cellStyle name="Eingabe 5 3 3 2 9 2" xfId="57084"/>
    <cellStyle name="Eingabe 5 3 3 3" xfId="4889"/>
    <cellStyle name="Eingabe 5 3 3 3 10" xfId="35088"/>
    <cellStyle name="Eingabe 5 3 3 3 2" xfId="9633"/>
    <cellStyle name="Eingabe 5 3 3 3 2 2" xfId="39827"/>
    <cellStyle name="Eingabe 5 3 3 3 3" xfId="9931"/>
    <cellStyle name="Eingabe 5 3 3 3 3 2" xfId="40125"/>
    <cellStyle name="Eingabe 5 3 3 3 4" xfId="10048"/>
    <cellStyle name="Eingabe 5 3 3 3 4 2" xfId="40242"/>
    <cellStyle name="Eingabe 5 3 3 3 5" xfId="17956"/>
    <cellStyle name="Eingabe 5 3 3 3 5 2" xfId="48150"/>
    <cellStyle name="Eingabe 5 3 3 3 6" xfId="20820"/>
    <cellStyle name="Eingabe 5 3 3 3 6 2" xfId="51014"/>
    <cellStyle name="Eingabe 5 3 3 3 7" xfId="25232"/>
    <cellStyle name="Eingabe 5 3 3 3 7 2" xfId="55419"/>
    <cellStyle name="Eingabe 5 3 3 3 8" xfId="28669"/>
    <cellStyle name="Eingabe 5 3 3 3 8 2" xfId="58856"/>
    <cellStyle name="Eingabe 5 3 3 3 9" xfId="27767"/>
    <cellStyle name="Eingabe 5 3 3 3 9 2" xfId="57954"/>
    <cellStyle name="Eingabe 5 3 3 4" xfId="8029"/>
    <cellStyle name="Eingabe 5 3 3 4 2" xfId="38223"/>
    <cellStyle name="Eingabe 5 3 3 5" xfId="12107"/>
    <cellStyle name="Eingabe 5 3 3 5 2" xfId="42301"/>
    <cellStyle name="Eingabe 5 3 3 6" xfId="12900"/>
    <cellStyle name="Eingabe 5 3 3 6 2" xfId="43094"/>
    <cellStyle name="Eingabe 5 3 3 7" xfId="16020"/>
    <cellStyle name="Eingabe 5 3 3 7 2" xfId="46214"/>
    <cellStyle name="Eingabe 5 3 3 8" xfId="18901"/>
    <cellStyle name="Eingabe 5 3 3 8 2" xfId="49095"/>
    <cellStyle name="Eingabe 5 3 3 9" xfId="23136"/>
    <cellStyle name="Eingabe 5 3 3 9 2" xfId="53323"/>
    <cellStyle name="Eingabe 5 3 4" xfId="3257"/>
    <cellStyle name="Eingabe 5 3 4 10" xfId="27584"/>
    <cellStyle name="Eingabe 5 3 4 10 2" xfId="57771"/>
    <cellStyle name="Eingabe 5 3 4 11" xfId="33462"/>
    <cellStyle name="Eingabe 5 3 4 2" xfId="6631"/>
    <cellStyle name="Eingabe 5 3 4 2 2" xfId="36825"/>
    <cellStyle name="Eingabe 5 3 4 3" xfId="8176"/>
    <cellStyle name="Eingabe 5 3 4 3 2" xfId="38370"/>
    <cellStyle name="Eingabe 5 3 4 4" xfId="11204"/>
    <cellStyle name="Eingabe 5 3 4 4 2" xfId="41398"/>
    <cellStyle name="Eingabe 5 3 4 5" xfId="14967"/>
    <cellStyle name="Eingabe 5 3 4 5 2" xfId="45161"/>
    <cellStyle name="Eingabe 5 3 4 6" xfId="16506"/>
    <cellStyle name="Eingabe 5 3 4 6 2" xfId="46700"/>
    <cellStyle name="Eingabe 5 3 4 7" xfId="19373"/>
    <cellStyle name="Eingabe 5 3 4 7 2" xfId="49567"/>
    <cellStyle name="Eingabe 5 3 4 8" xfId="23776"/>
    <cellStyle name="Eingabe 5 3 4 8 2" xfId="53963"/>
    <cellStyle name="Eingabe 5 3 4 9" xfId="26213"/>
    <cellStyle name="Eingabe 5 3 4 9 2" xfId="56400"/>
    <cellStyle name="Eingabe 5 3 5" xfId="4265"/>
    <cellStyle name="Eingabe 5 3 5 10" xfId="27177"/>
    <cellStyle name="Eingabe 5 3 5 10 2" xfId="57364"/>
    <cellStyle name="Eingabe 5 3 5 11" xfId="34464"/>
    <cellStyle name="Eingabe 5 3 5 2" xfId="7478"/>
    <cellStyle name="Eingabe 5 3 5 2 2" xfId="37672"/>
    <cellStyle name="Eingabe 5 3 5 3" xfId="9023"/>
    <cellStyle name="Eingabe 5 3 5 3 2" xfId="39217"/>
    <cellStyle name="Eingabe 5 3 5 4" xfId="4987"/>
    <cellStyle name="Eingabe 5 3 5 4 2" xfId="35186"/>
    <cellStyle name="Eingabe 5 3 5 5" xfId="15070"/>
    <cellStyle name="Eingabe 5 3 5 5 2" xfId="45264"/>
    <cellStyle name="Eingabe 5 3 5 6" xfId="17346"/>
    <cellStyle name="Eingabe 5 3 5 6 2" xfId="47540"/>
    <cellStyle name="Eingabe 5 3 5 7" xfId="20210"/>
    <cellStyle name="Eingabe 5 3 5 7 2" xfId="50404"/>
    <cellStyle name="Eingabe 5 3 5 8" xfId="24622"/>
    <cellStyle name="Eingabe 5 3 5 8 2" xfId="54809"/>
    <cellStyle name="Eingabe 5 3 5 9" xfId="26083"/>
    <cellStyle name="Eingabe 5 3 5 9 2" xfId="56270"/>
    <cellStyle name="Eingabe 5 3 6" xfId="8097"/>
    <cellStyle name="Eingabe 5 3 6 2" xfId="38291"/>
    <cellStyle name="Eingabe 5 3 7" xfId="12675"/>
    <cellStyle name="Eingabe 5 3 7 2" xfId="42869"/>
    <cellStyle name="Eingabe 5 3 8" xfId="13266"/>
    <cellStyle name="Eingabe 5 3 8 2" xfId="43460"/>
    <cellStyle name="Eingabe 5 3 9" xfId="15406"/>
    <cellStyle name="Eingabe 5 3 9 2" xfId="45600"/>
    <cellStyle name="Eingabe 5 4" xfId="1572"/>
    <cellStyle name="Eingabe 5 4 10" xfId="22246"/>
    <cellStyle name="Eingabe 5 4 10 2" xfId="52433"/>
    <cellStyle name="Eingabe 5 4 11" xfId="30418"/>
    <cellStyle name="Eingabe 5 4 11 2" xfId="60605"/>
    <cellStyle name="Eingabe 5 4 12" xfId="31522"/>
    <cellStyle name="Eingabe 5 4 2" xfId="3529"/>
    <cellStyle name="Eingabe 5 4 2 10" xfId="29154"/>
    <cellStyle name="Eingabe 5 4 2 10 2" xfId="59341"/>
    <cellStyle name="Eingabe 5 4 2 11" xfId="33734"/>
    <cellStyle name="Eingabe 5 4 2 2" xfId="6893"/>
    <cellStyle name="Eingabe 5 4 2 2 2" xfId="37087"/>
    <cellStyle name="Eingabe 5 4 2 3" xfId="8438"/>
    <cellStyle name="Eingabe 5 4 2 3 2" xfId="38632"/>
    <cellStyle name="Eingabe 5 4 2 4" xfId="10544"/>
    <cellStyle name="Eingabe 5 4 2 4 2" xfId="40738"/>
    <cellStyle name="Eingabe 5 4 2 5" xfId="13185"/>
    <cellStyle name="Eingabe 5 4 2 5 2" xfId="43379"/>
    <cellStyle name="Eingabe 5 4 2 6" xfId="16764"/>
    <cellStyle name="Eingabe 5 4 2 6 2" xfId="46958"/>
    <cellStyle name="Eingabe 5 4 2 7" xfId="19631"/>
    <cellStyle name="Eingabe 5 4 2 7 2" xfId="49825"/>
    <cellStyle name="Eingabe 5 4 2 8" xfId="24038"/>
    <cellStyle name="Eingabe 5 4 2 8 2" xfId="54225"/>
    <cellStyle name="Eingabe 5 4 2 9" xfId="21634"/>
    <cellStyle name="Eingabe 5 4 2 9 2" xfId="51821"/>
    <cellStyle name="Eingabe 5 4 3" xfId="4537"/>
    <cellStyle name="Eingabe 5 4 3 10" xfId="34736"/>
    <cellStyle name="Eingabe 5 4 3 2" xfId="9281"/>
    <cellStyle name="Eingabe 5 4 3 2 2" xfId="39475"/>
    <cellStyle name="Eingabe 5 4 3 3" xfId="12246"/>
    <cellStyle name="Eingabe 5 4 3 3 2" xfId="42440"/>
    <cellStyle name="Eingabe 5 4 3 4" xfId="14511"/>
    <cellStyle name="Eingabe 5 4 3 4 2" xfId="44705"/>
    <cellStyle name="Eingabe 5 4 3 5" xfId="17604"/>
    <cellStyle name="Eingabe 5 4 3 5 2" xfId="47798"/>
    <cellStyle name="Eingabe 5 4 3 6" xfId="20468"/>
    <cellStyle name="Eingabe 5 4 3 6 2" xfId="50662"/>
    <cellStyle name="Eingabe 5 4 3 7" xfId="24880"/>
    <cellStyle name="Eingabe 5 4 3 7 2" xfId="55067"/>
    <cellStyle name="Eingabe 5 4 3 8" xfId="21449"/>
    <cellStyle name="Eingabe 5 4 3 8 2" xfId="51636"/>
    <cellStyle name="Eingabe 5 4 3 9" xfId="25975"/>
    <cellStyle name="Eingabe 5 4 3 9 2" xfId="56162"/>
    <cellStyle name="Eingabe 5 4 4" xfId="4134"/>
    <cellStyle name="Eingabe 5 4 4 2" xfId="34333"/>
    <cellStyle name="Eingabe 5 4 5" xfId="2751"/>
    <cellStyle name="Eingabe 5 4 5 2" xfId="32956"/>
    <cellStyle name="Eingabe 5 4 6" xfId="12728"/>
    <cellStyle name="Eingabe 5 4 6 2" xfId="42922"/>
    <cellStyle name="Eingabe 5 4 7" xfId="15668"/>
    <cellStyle name="Eingabe 5 4 7 2" xfId="45862"/>
    <cellStyle name="Eingabe 5 4 8" xfId="18549"/>
    <cellStyle name="Eingabe 5 4 8 2" xfId="48743"/>
    <cellStyle name="Eingabe 5 4 9" xfId="22784"/>
    <cellStyle name="Eingabe 5 4 9 2" xfId="52971"/>
    <cellStyle name="Eingabe 5 5" xfId="2678"/>
    <cellStyle name="Eingabe 5 5 10" xfId="29600"/>
    <cellStyle name="Eingabe 5 5 10 2" xfId="59787"/>
    <cellStyle name="Eingabe 5 5 11" xfId="32883"/>
    <cellStyle name="Eingabe 5 5 2" xfId="6263"/>
    <cellStyle name="Eingabe 5 5 2 2" xfId="36457"/>
    <cellStyle name="Eingabe 5 5 3" xfId="5250"/>
    <cellStyle name="Eingabe 5 5 3 2" xfId="35449"/>
    <cellStyle name="Eingabe 5 5 4" xfId="9837"/>
    <cellStyle name="Eingabe 5 5 4 2" xfId="40031"/>
    <cellStyle name="Eingabe 5 5 5" xfId="15068"/>
    <cellStyle name="Eingabe 5 5 5 2" xfId="45262"/>
    <cellStyle name="Eingabe 5 5 6" xfId="16253"/>
    <cellStyle name="Eingabe 5 5 6 2" xfId="46447"/>
    <cellStyle name="Eingabe 5 5 7" xfId="19122"/>
    <cellStyle name="Eingabe 5 5 7 2" xfId="49316"/>
    <cellStyle name="Eingabe 5 5 8" xfId="23405"/>
    <cellStyle name="Eingabe 5 5 8 2" xfId="53592"/>
    <cellStyle name="Eingabe 5 5 9" xfId="25390"/>
    <cellStyle name="Eingabe 5 5 9 2" xfId="55577"/>
    <cellStyle name="Eingabe 5 6" xfId="2437"/>
    <cellStyle name="Eingabe 5 6 10" xfId="26654"/>
    <cellStyle name="Eingabe 5 6 10 2" xfId="56841"/>
    <cellStyle name="Eingabe 5 6 11" xfId="32642"/>
    <cellStyle name="Eingabe 5 6 2" xfId="6145"/>
    <cellStyle name="Eingabe 5 6 2 2" xfId="36339"/>
    <cellStyle name="Eingabe 5 6 3" xfId="7801"/>
    <cellStyle name="Eingabe 5 6 3 2" xfId="37995"/>
    <cellStyle name="Eingabe 5 6 4" xfId="5311"/>
    <cellStyle name="Eingabe 5 6 4 2" xfId="35510"/>
    <cellStyle name="Eingabe 5 6 5" xfId="14594"/>
    <cellStyle name="Eingabe 5 6 5 2" xfId="44788"/>
    <cellStyle name="Eingabe 5 6 6" xfId="16135"/>
    <cellStyle name="Eingabe 5 6 6 2" xfId="46329"/>
    <cellStyle name="Eingabe 5 6 7" xfId="19004"/>
    <cellStyle name="Eingabe 5 6 7 2" xfId="49198"/>
    <cellStyle name="Eingabe 5 6 8" xfId="23287"/>
    <cellStyle name="Eingabe 5 6 8 2" xfId="53474"/>
    <cellStyle name="Eingabe 5 6 9" xfId="27188"/>
    <cellStyle name="Eingabe 5 6 9 2" xfId="57375"/>
    <cellStyle name="Eingabe 5 7" xfId="6376"/>
    <cellStyle name="Eingabe 5 7 2" xfId="36570"/>
    <cellStyle name="Eingabe 5 8" xfId="11543"/>
    <cellStyle name="Eingabe 5 8 2" xfId="41737"/>
    <cellStyle name="Eingabe 5 9" xfId="12866"/>
    <cellStyle name="Eingabe 5 9 2" xfId="43060"/>
    <cellStyle name="Eingabe 6" xfId="675"/>
    <cellStyle name="Eingabe 6 10" xfId="12612"/>
    <cellStyle name="Eingabe 6 10 2" xfId="42806"/>
    <cellStyle name="Eingabe 6 11" xfId="13011"/>
    <cellStyle name="Eingabe 6 11 2" xfId="43205"/>
    <cellStyle name="Eingabe 6 12" xfId="21912"/>
    <cellStyle name="Eingabe 6 12 2" xfId="52099"/>
    <cellStyle name="Eingabe 6 13" xfId="27106"/>
    <cellStyle name="Eingabe 6 13 2" xfId="57293"/>
    <cellStyle name="Eingabe 6 14" xfId="30875"/>
    <cellStyle name="Eingabe 6 14 2" xfId="61062"/>
    <cellStyle name="Eingabe 6 15" xfId="31053"/>
    <cellStyle name="Eingabe 6 2" xfId="676"/>
    <cellStyle name="Eingabe 6 2 10" xfId="14118"/>
    <cellStyle name="Eingabe 6 2 10 2" xfId="44312"/>
    <cellStyle name="Eingabe 6 2 11" xfId="21913"/>
    <cellStyle name="Eingabe 6 2 11 2" xfId="52100"/>
    <cellStyle name="Eingabe 6 2 12" xfId="25962"/>
    <cellStyle name="Eingabe 6 2 12 2" xfId="56149"/>
    <cellStyle name="Eingabe 6 2 13" xfId="30302"/>
    <cellStyle name="Eingabe 6 2 13 2" xfId="60489"/>
    <cellStyle name="Eingabe 6 2 14" xfId="31054"/>
    <cellStyle name="Eingabe 6 2 2" xfId="1300"/>
    <cellStyle name="Eingabe 6 2 2 10" xfId="18294"/>
    <cellStyle name="Eingabe 6 2 2 10 2" xfId="48488"/>
    <cellStyle name="Eingabe 6 2 2 11" xfId="22513"/>
    <cellStyle name="Eingabe 6 2 2 11 2" xfId="52700"/>
    <cellStyle name="Eingabe 6 2 2 12" xfId="27495"/>
    <cellStyle name="Eingabe 6 2 2 12 2" xfId="57682"/>
    <cellStyle name="Eingabe 6 2 2 13" xfId="29994"/>
    <cellStyle name="Eingabe 6 2 2 13 2" xfId="60181"/>
    <cellStyle name="Eingabe 6 2 2 14" xfId="31267"/>
    <cellStyle name="Eingabe 6 2 2 2" xfId="1768"/>
    <cellStyle name="Eingabe 6 2 2 2 10" xfId="21841"/>
    <cellStyle name="Eingabe 6 2 2 2 10 2" xfId="52028"/>
    <cellStyle name="Eingabe 6 2 2 2 11" xfId="29202"/>
    <cellStyle name="Eingabe 6 2 2 2 11 2" xfId="59389"/>
    <cellStyle name="Eingabe 6 2 2 2 12" xfId="31718"/>
    <cellStyle name="Eingabe 6 2 2 2 2" xfId="3725"/>
    <cellStyle name="Eingabe 6 2 2 2 2 10" xfId="29985"/>
    <cellStyle name="Eingabe 6 2 2 2 2 10 2" xfId="60172"/>
    <cellStyle name="Eingabe 6 2 2 2 2 11" xfId="33930"/>
    <cellStyle name="Eingabe 6 2 2 2 2 2" xfId="7089"/>
    <cellStyle name="Eingabe 6 2 2 2 2 2 2" xfId="37283"/>
    <cellStyle name="Eingabe 6 2 2 2 2 3" xfId="8634"/>
    <cellStyle name="Eingabe 6 2 2 2 2 3 2" xfId="38828"/>
    <cellStyle name="Eingabe 6 2 2 2 2 4" xfId="5218"/>
    <cellStyle name="Eingabe 6 2 2 2 2 4 2" xfId="35417"/>
    <cellStyle name="Eingabe 6 2 2 2 2 5" xfId="6065"/>
    <cellStyle name="Eingabe 6 2 2 2 2 5 2" xfId="36261"/>
    <cellStyle name="Eingabe 6 2 2 2 2 6" xfId="16960"/>
    <cellStyle name="Eingabe 6 2 2 2 2 6 2" xfId="47154"/>
    <cellStyle name="Eingabe 6 2 2 2 2 7" xfId="19827"/>
    <cellStyle name="Eingabe 6 2 2 2 2 7 2" xfId="50021"/>
    <cellStyle name="Eingabe 6 2 2 2 2 8" xfId="24234"/>
    <cellStyle name="Eingabe 6 2 2 2 2 8 2" xfId="54421"/>
    <cellStyle name="Eingabe 6 2 2 2 2 9" xfId="22307"/>
    <cellStyle name="Eingabe 6 2 2 2 2 9 2" xfId="52494"/>
    <cellStyle name="Eingabe 6 2 2 2 3" xfId="4733"/>
    <cellStyle name="Eingabe 6 2 2 2 3 10" xfId="34932"/>
    <cellStyle name="Eingabe 6 2 2 2 3 2" xfId="9477"/>
    <cellStyle name="Eingabe 6 2 2 2 3 2 2" xfId="39671"/>
    <cellStyle name="Eingabe 6 2 2 2 3 3" xfId="4027"/>
    <cellStyle name="Eingabe 6 2 2 2 3 3 2" xfId="34226"/>
    <cellStyle name="Eingabe 6 2 2 2 3 4" xfId="13490"/>
    <cellStyle name="Eingabe 6 2 2 2 3 4 2" xfId="43684"/>
    <cellStyle name="Eingabe 6 2 2 2 3 5" xfId="17800"/>
    <cellStyle name="Eingabe 6 2 2 2 3 5 2" xfId="47994"/>
    <cellStyle name="Eingabe 6 2 2 2 3 6" xfId="20664"/>
    <cellStyle name="Eingabe 6 2 2 2 3 6 2" xfId="50858"/>
    <cellStyle name="Eingabe 6 2 2 2 3 7" xfId="25076"/>
    <cellStyle name="Eingabe 6 2 2 2 3 7 2" xfId="55263"/>
    <cellStyle name="Eingabe 6 2 2 2 3 8" xfId="28513"/>
    <cellStyle name="Eingabe 6 2 2 2 3 8 2" xfId="58700"/>
    <cellStyle name="Eingabe 6 2 2 2 3 9" xfId="27692"/>
    <cellStyle name="Eingabe 6 2 2 2 3 9 2" xfId="57879"/>
    <cellStyle name="Eingabe 6 2 2 2 4" xfId="5803"/>
    <cellStyle name="Eingabe 6 2 2 2 4 2" xfId="35999"/>
    <cellStyle name="Eingabe 6 2 2 2 5" xfId="11915"/>
    <cellStyle name="Eingabe 6 2 2 2 5 2" xfId="42109"/>
    <cellStyle name="Eingabe 6 2 2 2 6" xfId="10347"/>
    <cellStyle name="Eingabe 6 2 2 2 6 2" xfId="40541"/>
    <cellStyle name="Eingabe 6 2 2 2 7" xfId="15864"/>
    <cellStyle name="Eingabe 6 2 2 2 7 2" xfId="46058"/>
    <cellStyle name="Eingabe 6 2 2 2 8" xfId="18745"/>
    <cellStyle name="Eingabe 6 2 2 2 8 2" xfId="48939"/>
    <cellStyle name="Eingabe 6 2 2 2 9" xfId="22980"/>
    <cellStyle name="Eingabe 6 2 2 2 9 2" xfId="53167"/>
    <cellStyle name="Eingabe 6 2 2 3" xfId="1927"/>
    <cellStyle name="Eingabe 6 2 2 3 10" xfId="27499"/>
    <cellStyle name="Eingabe 6 2 2 3 10 2" xfId="57686"/>
    <cellStyle name="Eingabe 6 2 2 3 11" xfId="21569"/>
    <cellStyle name="Eingabe 6 2 2 3 11 2" xfId="51756"/>
    <cellStyle name="Eingabe 6 2 2 3 12" xfId="31877"/>
    <cellStyle name="Eingabe 6 2 2 3 2" xfId="3884"/>
    <cellStyle name="Eingabe 6 2 2 3 2 10" xfId="30754"/>
    <cellStyle name="Eingabe 6 2 2 3 2 10 2" xfId="60941"/>
    <cellStyle name="Eingabe 6 2 2 3 2 11" xfId="34089"/>
    <cellStyle name="Eingabe 6 2 2 3 2 2" xfId="7248"/>
    <cellStyle name="Eingabe 6 2 2 3 2 2 2" xfId="37442"/>
    <cellStyle name="Eingabe 6 2 2 3 2 3" xfId="8793"/>
    <cellStyle name="Eingabe 6 2 2 3 2 3 2" xfId="38987"/>
    <cellStyle name="Eingabe 6 2 2 3 2 4" xfId="6052"/>
    <cellStyle name="Eingabe 6 2 2 3 2 4 2" xfId="36248"/>
    <cellStyle name="Eingabe 6 2 2 3 2 5" xfId="13919"/>
    <cellStyle name="Eingabe 6 2 2 3 2 5 2" xfId="44113"/>
    <cellStyle name="Eingabe 6 2 2 3 2 6" xfId="17119"/>
    <cellStyle name="Eingabe 6 2 2 3 2 6 2" xfId="47313"/>
    <cellStyle name="Eingabe 6 2 2 3 2 7" xfId="19986"/>
    <cellStyle name="Eingabe 6 2 2 3 2 7 2" xfId="50180"/>
    <cellStyle name="Eingabe 6 2 2 3 2 8" xfId="24393"/>
    <cellStyle name="Eingabe 6 2 2 3 2 8 2" xfId="54580"/>
    <cellStyle name="Eingabe 6 2 2 3 2 9" xfId="22308"/>
    <cellStyle name="Eingabe 6 2 2 3 2 9 2" xfId="52495"/>
    <cellStyle name="Eingabe 6 2 2 3 3" xfId="4892"/>
    <cellStyle name="Eingabe 6 2 2 3 3 10" xfId="35091"/>
    <cellStyle name="Eingabe 6 2 2 3 3 2" xfId="9636"/>
    <cellStyle name="Eingabe 6 2 2 3 3 2 2" xfId="39830"/>
    <cellStyle name="Eingabe 6 2 2 3 3 3" xfId="12062"/>
    <cellStyle name="Eingabe 6 2 2 3 3 3 2" xfId="42256"/>
    <cellStyle name="Eingabe 6 2 2 3 3 4" xfId="11930"/>
    <cellStyle name="Eingabe 6 2 2 3 3 4 2" xfId="42124"/>
    <cellStyle name="Eingabe 6 2 2 3 3 5" xfId="17959"/>
    <cellStyle name="Eingabe 6 2 2 3 3 5 2" xfId="48153"/>
    <cellStyle name="Eingabe 6 2 2 3 3 6" xfId="20823"/>
    <cellStyle name="Eingabe 6 2 2 3 3 6 2" xfId="51017"/>
    <cellStyle name="Eingabe 6 2 2 3 3 7" xfId="25235"/>
    <cellStyle name="Eingabe 6 2 2 3 3 7 2" xfId="55422"/>
    <cellStyle name="Eingabe 6 2 2 3 3 8" xfId="28672"/>
    <cellStyle name="Eingabe 6 2 2 3 3 8 2" xfId="58859"/>
    <cellStyle name="Eingabe 6 2 2 3 3 9" xfId="29087"/>
    <cellStyle name="Eingabe 6 2 2 3 3 9 2" xfId="59274"/>
    <cellStyle name="Eingabe 6 2 2 3 4" xfId="5784"/>
    <cellStyle name="Eingabe 6 2 2 3 4 2" xfId="35980"/>
    <cellStyle name="Eingabe 6 2 2 3 5" xfId="10160"/>
    <cellStyle name="Eingabe 6 2 2 3 5 2" xfId="40354"/>
    <cellStyle name="Eingabe 6 2 2 3 6" xfId="14446"/>
    <cellStyle name="Eingabe 6 2 2 3 6 2" xfId="44640"/>
    <cellStyle name="Eingabe 6 2 2 3 7" xfId="16023"/>
    <cellStyle name="Eingabe 6 2 2 3 7 2" xfId="46217"/>
    <cellStyle name="Eingabe 6 2 2 3 8" xfId="18904"/>
    <cellStyle name="Eingabe 6 2 2 3 8 2" xfId="49098"/>
    <cellStyle name="Eingabe 6 2 2 3 9" xfId="23139"/>
    <cellStyle name="Eingabe 6 2 2 3 9 2" xfId="53326"/>
    <cellStyle name="Eingabe 6 2 2 4" xfId="3260"/>
    <cellStyle name="Eingabe 6 2 2 4 10" xfId="29732"/>
    <cellStyle name="Eingabe 6 2 2 4 10 2" xfId="59919"/>
    <cellStyle name="Eingabe 6 2 2 4 11" xfId="33465"/>
    <cellStyle name="Eingabe 6 2 2 4 2" xfId="6634"/>
    <cellStyle name="Eingabe 6 2 2 4 2 2" xfId="36828"/>
    <cellStyle name="Eingabe 6 2 2 4 3" xfId="8179"/>
    <cellStyle name="Eingabe 6 2 2 4 3 2" xfId="38373"/>
    <cellStyle name="Eingabe 6 2 2 4 4" xfId="10814"/>
    <cellStyle name="Eingabe 6 2 2 4 4 2" xfId="41008"/>
    <cellStyle name="Eingabe 6 2 2 4 5" xfId="14175"/>
    <cellStyle name="Eingabe 6 2 2 4 5 2" xfId="44369"/>
    <cellStyle name="Eingabe 6 2 2 4 6" xfId="16509"/>
    <cellStyle name="Eingabe 6 2 2 4 6 2" xfId="46703"/>
    <cellStyle name="Eingabe 6 2 2 4 7" xfId="19376"/>
    <cellStyle name="Eingabe 6 2 2 4 7 2" xfId="49570"/>
    <cellStyle name="Eingabe 6 2 2 4 8" xfId="23779"/>
    <cellStyle name="Eingabe 6 2 2 4 8 2" xfId="53966"/>
    <cellStyle name="Eingabe 6 2 2 4 9" xfId="27873"/>
    <cellStyle name="Eingabe 6 2 2 4 9 2" xfId="58060"/>
    <cellStyle name="Eingabe 6 2 2 5" xfId="4268"/>
    <cellStyle name="Eingabe 6 2 2 5 10" xfId="30217"/>
    <cellStyle name="Eingabe 6 2 2 5 10 2" xfId="60404"/>
    <cellStyle name="Eingabe 6 2 2 5 11" xfId="34467"/>
    <cellStyle name="Eingabe 6 2 2 5 2" xfId="7481"/>
    <cellStyle name="Eingabe 6 2 2 5 2 2" xfId="37675"/>
    <cellStyle name="Eingabe 6 2 2 5 3" xfId="9026"/>
    <cellStyle name="Eingabe 6 2 2 5 3 2" xfId="39220"/>
    <cellStyle name="Eingabe 6 2 2 5 4" xfId="10737"/>
    <cellStyle name="Eingabe 6 2 2 5 4 2" xfId="40931"/>
    <cellStyle name="Eingabe 6 2 2 5 5" xfId="13847"/>
    <cellStyle name="Eingabe 6 2 2 5 5 2" xfId="44041"/>
    <cellStyle name="Eingabe 6 2 2 5 6" xfId="17349"/>
    <cellStyle name="Eingabe 6 2 2 5 6 2" xfId="47543"/>
    <cellStyle name="Eingabe 6 2 2 5 7" xfId="20213"/>
    <cellStyle name="Eingabe 6 2 2 5 7 2" xfId="50407"/>
    <cellStyle name="Eingabe 6 2 2 5 8" xfId="24625"/>
    <cellStyle name="Eingabe 6 2 2 5 8 2" xfId="54812"/>
    <cellStyle name="Eingabe 6 2 2 5 9" xfId="27757"/>
    <cellStyle name="Eingabe 6 2 2 5 9 2" xfId="57944"/>
    <cellStyle name="Eingabe 6 2 2 6" xfId="5850"/>
    <cellStyle name="Eingabe 6 2 2 6 2" xfId="36046"/>
    <cellStyle name="Eingabe 6 2 2 7" xfId="11519"/>
    <cellStyle name="Eingabe 6 2 2 7 2" xfId="41713"/>
    <cellStyle name="Eingabe 6 2 2 8" xfId="12995"/>
    <cellStyle name="Eingabe 6 2 2 8 2" xfId="43189"/>
    <cellStyle name="Eingabe 6 2 2 9" xfId="15409"/>
    <cellStyle name="Eingabe 6 2 2 9 2" xfId="45603"/>
    <cellStyle name="Eingabe 6 2 3" xfId="1569"/>
    <cellStyle name="Eingabe 6 2 3 10" xfId="25381"/>
    <cellStyle name="Eingabe 6 2 3 10 2" xfId="55568"/>
    <cellStyle name="Eingabe 6 2 3 11" xfId="25450"/>
    <cellStyle name="Eingabe 6 2 3 11 2" xfId="55637"/>
    <cellStyle name="Eingabe 6 2 3 12" xfId="31519"/>
    <cellStyle name="Eingabe 6 2 3 2" xfId="3526"/>
    <cellStyle name="Eingabe 6 2 3 2 10" xfId="29362"/>
    <cellStyle name="Eingabe 6 2 3 2 10 2" xfId="59549"/>
    <cellStyle name="Eingabe 6 2 3 2 11" xfId="33731"/>
    <cellStyle name="Eingabe 6 2 3 2 2" xfId="6890"/>
    <cellStyle name="Eingabe 6 2 3 2 2 2" xfId="37084"/>
    <cellStyle name="Eingabe 6 2 3 2 3" xfId="8435"/>
    <cellStyle name="Eingabe 6 2 3 2 3 2" xfId="38629"/>
    <cellStyle name="Eingabe 6 2 3 2 4" xfId="10129"/>
    <cellStyle name="Eingabe 6 2 3 2 4 2" xfId="40323"/>
    <cellStyle name="Eingabe 6 2 3 2 5" xfId="14907"/>
    <cellStyle name="Eingabe 6 2 3 2 5 2" xfId="45101"/>
    <cellStyle name="Eingabe 6 2 3 2 6" xfId="16761"/>
    <cellStyle name="Eingabe 6 2 3 2 6 2" xfId="46955"/>
    <cellStyle name="Eingabe 6 2 3 2 7" xfId="19628"/>
    <cellStyle name="Eingabe 6 2 3 2 7 2" xfId="49822"/>
    <cellStyle name="Eingabe 6 2 3 2 8" xfId="24035"/>
    <cellStyle name="Eingabe 6 2 3 2 8 2" xfId="54222"/>
    <cellStyle name="Eingabe 6 2 3 2 9" xfId="25798"/>
    <cellStyle name="Eingabe 6 2 3 2 9 2" xfId="55985"/>
    <cellStyle name="Eingabe 6 2 3 3" xfId="4534"/>
    <cellStyle name="Eingabe 6 2 3 3 10" xfId="34733"/>
    <cellStyle name="Eingabe 6 2 3 3 2" xfId="9278"/>
    <cellStyle name="Eingabe 6 2 3 3 2 2" xfId="39472"/>
    <cellStyle name="Eingabe 6 2 3 3 3" xfId="2448"/>
    <cellStyle name="Eingabe 6 2 3 3 3 2" xfId="32653"/>
    <cellStyle name="Eingabe 6 2 3 3 4" xfId="14834"/>
    <cellStyle name="Eingabe 6 2 3 3 4 2" xfId="45028"/>
    <cellStyle name="Eingabe 6 2 3 3 5" xfId="17601"/>
    <cellStyle name="Eingabe 6 2 3 3 5 2" xfId="47795"/>
    <cellStyle name="Eingabe 6 2 3 3 6" xfId="20465"/>
    <cellStyle name="Eingabe 6 2 3 3 6 2" xfId="50659"/>
    <cellStyle name="Eingabe 6 2 3 3 7" xfId="24877"/>
    <cellStyle name="Eingabe 6 2 3 3 7 2" xfId="55064"/>
    <cellStyle name="Eingabe 6 2 3 3 8" xfId="27487"/>
    <cellStyle name="Eingabe 6 2 3 3 8 2" xfId="57674"/>
    <cellStyle name="Eingabe 6 2 3 3 9" xfId="30355"/>
    <cellStyle name="Eingabe 6 2 3 3 9 2" xfId="60542"/>
    <cellStyle name="Eingabe 6 2 3 4" xfId="2653"/>
    <cellStyle name="Eingabe 6 2 3 4 2" xfId="32858"/>
    <cellStyle name="Eingabe 6 2 3 5" xfId="11324"/>
    <cellStyle name="Eingabe 6 2 3 5 2" xfId="41518"/>
    <cellStyle name="Eingabe 6 2 3 6" xfId="14297"/>
    <cellStyle name="Eingabe 6 2 3 6 2" xfId="44491"/>
    <cellStyle name="Eingabe 6 2 3 7" xfId="15665"/>
    <cellStyle name="Eingabe 6 2 3 7 2" xfId="45859"/>
    <cellStyle name="Eingabe 6 2 3 8" xfId="18546"/>
    <cellStyle name="Eingabe 6 2 3 8 2" xfId="48740"/>
    <cellStyle name="Eingabe 6 2 3 9" xfId="22781"/>
    <cellStyle name="Eingabe 6 2 3 9 2" xfId="52968"/>
    <cellStyle name="Eingabe 6 2 4" xfId="2681"/>
    <cellStyle name="Eingabe 6 2 4 10" xfId="27193"/>
    <cellStyle name="Eingabe 6 2 4 10 2" xfId="57380"/>
    <cellStyle name="Eingabe 6 2 4 11" xfId="32886"/>
    <cellStyle name="Eingabe 6 2 4 2" xfId="6266"/>
    <cellStyle name="Eingabe 6 2 4 2 2" xfId="36460"/>
    <cellStyle name="Eingabe 6 2 4 3" xfId="5267"/>
    <cellStyle name="Eingabe 6 2 4 3 2" xfId="35466"/>
    <cellStyle name="Eingabe 6 2 4 4" xfId="11152"/>
    <cellStyle name="Eingabe 6 2 4 4 2" xfId="41346"/>
    <cellStyle name="Eingabe 6 2 4 5" xfId="13479"/>
    <cellStyle name="Eingabe 6 2 4 5 2" xfId="43673"/>
    <cellStyle name="Eingabe 6 2 4 6" xfId="16256"/>
    <cellStyle name="Eingabe 6 2 4 6 2" xfId="46450"/>
    <cellStyle name="Eingabe 6 2 4 7" xfId="19125"/>
    <cellStyle name="Eingabe 6 2 4 7 2" xfId="49319"/>
    <cellStyle name="Eingabe 6 2 4 8" xfId="23408"/>
    <cellStyle name="Eingabe 6 2 4 8 2" xfId="53595"/>
    <cellStyle name="Eingabe 6 2 4 9" xfId="21281"/>
    <cellStyle name="Eingabe 6 2 4 9 2" xfId="51468"/>
    <cellStyle name="Eingabe 6 2 5" xfId="2436"/>
    <cellStyle name="Eingabe 6 2 5 10" xfId="29184"/>
    <cellStyle name="Eingabe 6 2 5 10 2" xfId="59371"/>
    <cellStyle name="Eingabe 6 2 5 11" xfId="32641"/>
    <cellStyle name="Eingabe 6 2 5 2" xfId="6144"/>
    <cellStyle name="Eingabe 6 2 5 2 2" xfId="36338"/>
    <cellStyle name="Eingabe 6 2 5 3" xfId="5302"/>
    <cellStyle name="Eingabe 6 2 5 3 2" xfId="35501"/>
    <cellStyle name="Eingabe 6 2 5 4" xfId="10929"/>
    <cellStyle name="Eingabe 6 2 5 4 2" xfId="41123"/>
    <cellStyle name="Eingabe 6 2 5 5" xfId="15273"/>
    <cellStyle name="Eingabe 6 2 5 5 2" xfId="45467"/>
    <cellStyle name="Eingabe 6 2 5 6" xfId="16134"/>
    <cellStyle name="Eingabe 6 2 5 6 2" xfId="46328"/>
    <cellStyle name="Eingabe 6 2 5 7" xfId="19003"/>
    <cellStyle name="Eingabe 6 2 5 7 2" xfId="49197"/>
    <cellStyle name="Eingabe 6 2 5 8" xfId="23286"/>
    <cellStyle name="Eingabe 6 2 5 8 2" xfId="53473"/>
    <cellStyle name="Eingabe 6 2 5 9" xfId="26046"/>
    <cellStyle name="Eingabe 6 2 5 9 2" xfId="56233"/>
    <cellStyle name="Eingabe 6 2 6" xfId="2186"/>
    <cellStyle name="Eingabe 6 2 6 2" xfId="32397"/>
    <cellStyle name="Eingabe 6 2 7" xfId="11319"/>
    <cellStyle name="Eingabe 6 2 7 2" xfId="41513"/>
    <cellStyle name="Eingabe 6 2 8" xfId="13710"/>
    <cellStyle name="Eingabe 6 2 8 2" xfId="43904"/>
    <cellStyle name="Eingabe 6 2 9" xfId="12263"/>
    <cellStyle name="Eingabe 6 2 9 2" xfId="42457"/>
    <cellStyle name="Eingabe 6 3" xfId="1299"/>
    <cellStyle name="Eingabe 6 3 10" xfId="18293"/>
    <cellStyle name="Eingabe 6 3 10 2" xfId="48487"/>
    <cellStyle name="Eingabe 6 3 11" xfId="22512"/>
    <cellStyle name="Eingabe 6 3 11 2" xfId="52699"/>
    <cellStyle name="Eingabe 6 3 12" xfId="25753"/>
    <cellStyle name="Eingabe 6 3 12 2" xfId="55940"/>
    <cellStyle name="Eingabe 6 3 13" xfId="29560"/>
    <cellStyle name="Eingabe 6 3 13 2" xfId="59747"/>
    <cellStyle name="Eingabe 6 3 14" xfId="31266"/>
    <cellStyle name="Eingabe 6 3 2" xfId="1767"/>
    <cellStyle name="Eingabe 6 3 2 10" xfId="26148"/>
    <cellStyle name="Eingabe 6 3 2 10 2" xfId="56335"/>
    <cellStyle name="Eingabe 6 3 2 11" xfId="29589"/>
    <cellStyle name="Eingabe 6 3 2 11 2" xfId="59776"/>
    <cellStyle name="Eingabe 6 3 2 12" xfId="31717"/>
    <cellStyle name="Eingabe 6 3 2 2" xfId="3724"/>
    <cellStyle name="Eingabe 6 3 2 2 10" xfId="27201"/>
    <cellStyle name="Eingabe 6 3 2 2 10 2" xfId="57388"/>
    <cellStyle name="Eingabe 6 3 2 2 11" xfId="33929"/>
    <cellStyle name="Eingabe 6 3 2 2 2" xfId="7088"/>
    <cellStyle name="Eingabe 6 3 2 2 2 2" xfId="37282"/>
    <cellStyle name="Eingabe 6 3 2 2 3" xfId="8633"/>
    <cellStyle name="Eingabe 6 3 2 2 3 2" xfId="38827"/>
    <cellStyle name="Eingabe 6 3 2 2 4" xfId="10213"/>
    <cellStyle name="Eingabe 6 3 2 2 4 2" xfId="40407"/>
    <cellStyle name="Eingabe 6 3 2 2 5" xfId="13594"/>
    <cellStyle name="Eingabe 6 3 2 2 5 2" xfId="43788"/>
    <cellStyle name="Eingabe 6 3 2 2 6" xfId="16959"/>
    <cellStyle name="Eingabe 6 3 2 2 6 2" xfId="47153"/>
    <cellStyle name="Eingabe 6 3 2 2 7" xfId="19826"/>
    <cellStyle name="Eingabe 6 3 2 2 7 2" xfId="50020"/>
    <cellStyle name="Eingabe 6 3 2 2 8" xfId="24233"/>
    <cellStyle name="Eingabe 6 3 2 2 8 2" xfId="54420"/>
    <cellStyle name="Eingabe 6 3 2 2 9" xfId="27504"/>
    <cellStyle name="Eingabe 6 3 2 2 9 2" xfId="57691"/>
    <cellStyle name="Eingabe 6 3 2 3" xfId="4732"/>
    <cellStyle name="Eingabe 6 3 2 3 10" xfId="34931"/>
    <cellStyle name="Eingabe 6 3 2 3 2" xfId="9476"/>
    <cellStyle name="Eingabe 6 3 2 3 2 2" xfId="39670"/>
    <cellStyle name="Eingabe 6 3 2 3 3" xfId="5731"/>
    <cellStyle name="Eingabe 6 3 2 3 3 2" xfId="35927"/>
    <cellStyle name="Eingabe 6 3 2 3 4" xfId="9875"/>
    <cellStyle name="Eingabe 6 3 2 3 4 2" xfId="40069"/>
    <cellStyle name="Eingabe 6 3 2 3 5" xfId="17799"/>
    <cellStyle name="Eingabe 6 3 2 3 5 2" xfId="47993"/>
    <cellStyle name="Eingabe 6 3 2 3 6" xfId="20663"/>
    <cellStyle name="Eingabe 6 3 2 3 6 2" xfId="50857"/>
    <cellStyle name="Eingabe 6 3 2 3 7" xfId="25075"/>
    <cellStyle name="Eingabe 6 3 2 3 7 2" xfId="55262"/>
    <cellStyle name="Eingabe 6 3 2 3 8" xfId="28512"/>
    <cellStyle name="Eingabe 6 3 2 3 8 2" xfId="58699"/>
    <cellStyle name="Eingabe 6 3 2 3 9" xfId="21685"/>
    <cellStyle name="Eingabe 6 3 2 3 9 2" xfId="51872"/>
    <cellStyle name="Eingabe 6 3 2 4" xfId="7892"/>
    <cellStyle name="Eingabe 6 3 2 4 2" xfId="38086"/>
    <cellStyle name="Eingabe 6 3 2 5" xfId="10717"/>
    <cellStyle name="Eingabe 6 3 2 5 2" xfId="40911"/>
    <cellStyle name="Eingabe 6 3 2 6" xfId="13440"/>
    <cellStyle name="Eingabe 6 3 2 6 2" xfId="43634"/>
    <cellStyle name="Eingabe 6 3 2 7" xfId="15863"/>
    <cellStyle name="Eingabe 6 3 2 7 2" xfId="46057"/>
    <cellStyle name="Eingabe 6 3 2 8" xfId="18744"/>
    <cellStyle name="Eingabe 6 3 2 8 2" xfId="48938"/>
    <cellStyle name="Eingabe 6 3 2 9" xfId="22979"/>
    <cellStyle name="Eingabe 6 3 2 9 2" xfId="53166"/>
    <cellStyle name="Eingabe 6 3 3" xfId="1926"/>
    <cellStyle name="Eingabe 6 3 3 10" xfId="26673"/>
    <cellStyle name="Eingabe 6 3 3 10 2" xfId="56860"/>
    <cellStyle name="Eingabe 6 3 3 11" xfId="28875"/>
    <cellStyle name="Eingabe 6 3 3 11 2" xfId="59062"/>
    <cellStyle name="Eingabe 6 3 3 12" xfId="31876"/>
    <cellStyle name="Eingabe 6 3 3 2" xfId="3883"/>
    <cellStyle name="Eingabe 6 3 3 2 10" xfId="30197"/>
    <cellStyle name="Eingabe 6 3 3 2 10 2" xfId="60384"/>
    <cellStyle name="Eingabe 6 3 3 2 11" xfId="34088"/>
    <cellStyle name="Eingabe 6 3 3 2 2" xfId="7247"/>
    <cellStyle name="Eingabe 6 3 3 2 2 2" xfId="37441"/>
    <cellStyle name="Eingabe 6 3 3 2 3" xfId="8792"/>
    <cellStyle name="Eingabe 6 3 3 2 3 2" xfId="38986"/>
    <cellStyle name="Eingabe 6 3 3 2 4" xfId="11689"/>
    <cellStyle name="Eingabe 6 3 3 2 4 2" xfId="41883"/>
    <cellStyle name="Eingabe 6 3 3 2 5" xfId="14580"/>
    <cellStyle name="Eingabe 6 3 3 2 5 2" xfId="44774"/>
    <cellStyle name="Eingabe 6 3 3 2 6" xfId="17118"/>
    <cellStyle name="Eingabe 6 3 3 2 6 2" xfId="47312"/>
    <cellStyle name="Eingabe 6 3 3 2 7" xfId="19985"/>
    <cellStyle name="Eingabe 6 3 3 2 7 2" xfId="50179"/>
    <cellStyle name="Eingabe 6 3 3 2 8" xfId="24392"/>
    <cellStyle name="Eingabe 6 3 3 2 8 2" xfId="54579"/>
    <cellStyle name="Eingabe 6 3 3 2 9" xfId="22402"/>
    <cellStyle name="Eingabe 6 3 3 2 9 2" xfId="52589"/>
    <cellStyle name="Eingabe 6 3 3 3" xfId="4891"/>
    <cellStyle name="Eingabe 6 3 3 3 10" xfId="35090"/>
    <cellStyle name="Eingabe 6 3 3 3 2" xfId="9635"/>
    <cellStyle name="Eingabe 6 3 3 3 2 2" xfId="39829"/>
    <cellStyle name="Eingabe 6 3 3 3 3" xfId="3148"/>
    <cellStyle name="Eingabe 6 3 3 3 3 2" xfId="33353"/>
    <cellStyle name="Eingabe 6 3 3 3 4" xfId="14295"/>
    <cellStyle name="Eingabe 6 3 3 3 4 2" xfId="44489"/>
    <cellStyle name="Eingabe 6 3 3 3 5" xfId="17958"/>
    <cellStyle name="Eingabe 6 3 3 3 5 2" xfId="48152"/>
    <cellStyle name="Eingabe 6 3 3 3 6" xfId="20822"/>
    <cellStyle name="Eingabe 6 3 3 3 6 2" xfId="51016"/>
    <cellStyle name="Eingabe 6 3 3 3 7" xfId="25234"/>
    <cellStyle name="Eingabe 6 3 3 3 7 2" xfId="55421"/>
    <cellStyle name="Eingabe 6 3 3 3 8" xfId="28671"/>
    <cellStyle name="Eingabe 6 3 3 3 8 2" xfId="58858"/>
    <cellStyle name="Eingabe 6 3 3 3 9" xfId="30577"/>
    <cellStyle name="Eingabe 6 3 3 3 9 2" xfId="60764"/>
    <cellStyle name="Eingabe 6 3 3 4" xfId="7873"/>
    <cellStyle name="Eingabe 6 3 3 4 2" xfId="38067"/>
    <cellStyle name="Eingabe 6 3 3 5" xfId="12095"/>
    <cellStyle name="Eingabe 6 3 3 5 2" xfId="42289"/>
    <cellStyle name="Eingabe 6 3 3 6" xfId="12966"/>
    <cellStyle name="Eingabe 6 3 3 6 2" xfId="43160"/>
    <cellStyle name="Eingabe 6 3 3 7" xfId="16022"/>
    <cellStyle name="Eingabe 6 3 3 7 2" xfId="46216"/>
    <cellStyle name="Eingabe 6 3 3 8" xfId="18903"/>
    <cellStyle name="Eingabe 6 3 3 8 2" xfId="49097"/>
    <cellStyle name="Eingabe 6 3 3 9" xfId="23138"/>
    <cellStyle name="Eingabe 6 3 3 9 2" xfId="53325"/>
    <cellStyle name="Eingabe 6 3 4" xfId="3259"/>
    <cellStyle name="Eingabe 6 3 4 10" xfId="27039"/>
    <cellStyle name="Eingabe 6 3 4 10 2" xfId="57226"/>
    <cellStyle name="Eingabe 6 3 4 11" xfId="33464"/>
    <cellStyle name="Eingabe 6 3 4 2" xfId="6633"/>
    <cellStyle name="Eingabe 6 3 4 2 2" xfId="36827"/>
    <cellStyle name="Eingabe 6 3 4 3" xfId="8178"/>
    <cellStyle name="Eingabe 6 3 4 3 2" xfId="38372"/>
    <cellStyle name="Eingabe 6 3 4 4" xfId="11212"/>
    <cellStyle name="Eingabe 6 3 4 4 2" xfId="41406"/>
    <cellStyle name="Eingabe 6 3 4 5" xfId="15018"/>
    <cellStyle name="Eingabe 6 3 4 5 2" xfId="45212"/>
    <cellStyle name="Eingabe 6 3 4 6" xfId="16508"/>
    <cellStyle name="Eingabe 6 3 4 6 2" xfId="46702"/>
    <cellStyle name="Eingabe 6 3 4 7" xfId="19375"/>
    <cellStyle name="Eingabe 6 3 4 7 2" xfId="49569"/>
    <cellStyle name="Eingabe 6 3 4 8" xfId="23778"/>
    <cellStyle name="Eingabe 6 3 4 8 2" xfId="53965"/>
    <cellStyle name="Eingabe 6 3 4 9" xfId="27301"/>
    <cellStyle name="Eingabe 6 3 4 9 2" xfId="57488"/>
    <cellStyle name="Eingabe 6 3 5" xfId="4267"/>
    <cellStyle name="Eingabe 6 3 5 10" xfId="29821"/>
    <cellStyle name="Eingabe 6 3 5 10 2" xfId="60008"/>
    <cellStyle name="Eingabe 6 3 5 11" xfId="34466"/>
    <cellStyle name="Eingabe 6 3 5 2" xfId="7480"/>
    <cellStyle name="Eingabe 6 3 5 2 2" xfId="37674"/>
    <cellStyle name="Eingabe 6 3 5 3" xfId="9025"/>
    <cellStyle name="Eingabe 6 3 5 3 2" xfId="39219"/>
    <cellStyle name="Eingabe 6 3 5 4" xfId="12359"/>
    <cellStyle name="Eingabe 6 3 5 4 2" xfId="42553"/>
    <cellStyle name="Eingabe 6 3 5 5" xfId="13133"/>
    <cellStyle name="Eingabe 6 3 5 5 2" xfId="43327"/>
    <cellStyle name="Eingabe 6 3 5 6" xfId="17348"/>
    <cellStyle name="Eingabe 6 3 5 6 2" xfId="47542"/>
    <cellStyle name="Eingabe 6 3 5 7" xfId="20212"/>
    <cellStyle name="Eingabe 6 3 5 7 2" xfId="50406"/>
    <cellStyle name="Eingabe 6 3 5 8" xfId="24624"/>
    <cellStyle name="Eingabe 6 3 5 8 2" xfId="54811"/>
    <cellStyle name="Eingabe 6 3 5 9" xfId="22189"/>
    <cellStyle name="Eingabe 6 3 5 9 2" xfId="52376"/>
    <cellStyle name="Eingabe 6 3 6" xfId="7941"/>
    <cellStyle name="Eingabe 6 3 6 2" xfId="38135"/>
    <cellStyle name="Eingabe 6 3 7" xfId="10667"/>
    <cellStyle name="Eingabe 6 3 7 2" xfId="40861"/>
    <cellStyle name="Eingabe 6 3 8" xfId="14158"/>
    <cellStyle name="Eingabe 6 3 8 2" xfId="44352"/>
    <cellStyle name="Eingabe 6 3 9" xfId="15408"/>
    <cellStyle name="Eingabe 6 3 9 2" xfId="45602"/>
    <cellStyle name="Eingabe 6 4" xfId="1570"/>
    <cellStyle name="Eingabe 6 4 10" xfId="27112"/>
    <cellStyle name="Eingabe 6 4 10 2" xfId="57299"/>
    <cellStyle name="Eingabe 6 4 11" xfId="25835"/>
    <cellStyle name="Eingabe 6 4 11 2" xfId="56022"/>
    <cellStyle name="Eingabe 6 4 12" xfId="31520"/>
    <cellStyle name="Eingabe 6 4 2" xfId="3527"/>
    <cellStyle name="Eingabe 6 4 2 10" xfId="26626"/>
    <cellStyle name="Eingabe 6 4 2 10 2" xfId="56813"/>
    <cellStyle name="Eingabe 6 4 2 11" xfId="33732"/>
    <cellStyle name="Eingabe 6 4 2 2" xfId="6891"/>
    <cellStyle name="Eingabe 6 4 2 2 2" xfId="37085"/>
    <cellStyle name="Eingabe 6 4 2 3" xfId="8436"/>
    <cellStyle name="Eingabe 6 4 2 3 2" xfId="38630"/>
    <cellStyle name="Eingabe 6 4 2 4" xfId="5435"/>
    <cellStyle name="Eingabe 6 4 2 4 2" xfId="35634"/>
    <cellStyle name="Eingabe 6 4 2 5" xfId="13202"/>
    <cellStyle name="Eingabe 6 4 2 5 2" xfId="43396"/>
    <cellStyle name="Eingabe 6 4 2 6" xfId="16762"/>
    <cellStyle name="Eingabe 6 4 2 6 2" xfId="46956"/>
    <cellStyle name="Eingabe 6 4 2 7" xfId="19629"/>
    <cellStyle name="Eingabe 6 4 2 7 2" xfId="49823"/>
    <cellStyle name="Eingabe 6 4 2 8" xfId="24036"/>
    <cellStyle name="Eingabe 6 4 2 8 2" xfId="54223"/>
    <cellStyle name="Eingabe 6 4 2 9" xfId="28140"/>
    <cellStyle name="Eingabe 6 4 2 9 2" xfId="58327"/>
    <cellStyle name="Eingabe 6 4 3" xfId="4535"/>
    <cellStyle name="Eingabe 6 4 3 10" xfId="34734"/>
    <cellStyle name="Eingabe 6 4 3 2" xfId="9279"/>
    <cellStyle name="Eingabe 6 4 3 2 2" xfId="39473"/>
    <cellStyle name="Eingabe 6 4 3 3" xfId="5151"/>
    <cellStyle name="Eingabe 6 4 3 3 2" xfId="35350"/>
    <cellStyle name="Eingabe 6 4 3 4" xfId="11532"/>
    <cellStyle name="Eingabe 6 4 3 4 2" xfId="41726"/>
    <cellStyle name="Eingabe 6 4 3 5" xfId="17602"/>
    <cellStyle name="Eingabe 6 4 3 5 2" xfId="47796"/>
    <cellStyle name="Eingabe 6 4 3 6" xfId="20466"/>
    <cellStyle name="Eingabe 6 4 3 6 2" xfId="50660"/>
    <cellStyle name="Eingabe 6 4 3 7" xfId="24878"/>
    <cellStyle name="Eingabe 6 4 3 7 2" xfId="55065"/>
    <cellStyle name="Eingabe 6 4 3 8" xfId="26362"/>
    <cellStyle name="Eingabe 6 4 3 8 2" xfId="56549"/>
    <cellStyle name="Eingabe 6 4 3 9" xfId="30032"/>
    <cellStyle name="Eingabe 6 4 3 9 2" xfId="60219"/>
    <cellStyle name="Eingabe 6 4 4" xfId="2652"/>
    <cellStyle name="Eingabe 6 4 4 2" xfId="32857"/>
    <cellStyle name="Eingabe 6 4 5" xfId="12576"/>
    <cellStyle name="Eingabe 6 4 5 2" xfId="42770"/>
    <cellStyle name="Eingabe 6 4 6" xfId="14246"/>
    <cellStyle name="Eingabe 6 4 6 2" xfId="44440"/>
    <cellStyle name="Eingabe 6 4 7" xfId="15666"/>
    <cellStyle name="Eingabe 6 4 7 2" xfId="45860"/>
    <cellStyle name="Eingabe 6 4 8" xfId="18547"/>
    <cellStyle name="Eingabe 6 4 8 2" xfId="48741"/>
    <cellStyle name="Eingabe 6 4 9" xfId="22782"/>
    <cellStyle name="Eingabe 6 4 9 2" xfId="52969"/>
    <cellStyle name="Eingabe 6 5" xfId="2680"/>
    <cellStyle name="Eingabe 6 5 10" xfId="28304"/>
    <cellStyle name="Eingabe 6 5 10 2" xfId="58491"/>
    <cellStyle name="Eingabe 6 5 11" xfId="32885"/>
    <cellStyle name="Eingabe 6 5 2" xfId="6265"/>
    <cellStyle name="Eingabe 6 5 2 2" xfId="36459"/>
    <cellStyle name="Eingabe 6 5 3" xfId="2108"/>
    <cellStyle name="Eingabe 6 5 3 2" xfId="32321"/>
    <cellStyle name="Eingabe 6 5 4" xfId="10896"/>
    <cellStyle name="Eingabe 6 5 4 2" xfId="41090"/>
    <cellStyle name="Eingabe 6 5 5" xfId="15214"/>
    <cellStyle name="Eingabe 6 5 5 2" xfId="45408"/>
    <cellStyle name="Eingabe 6 5 6" xfId="16255"/>
    <cellStyle name="Eingabe 6 5 6 2" xfId="46449"/>
    <cellStyle name="Eingabe 6 5 7" xfId="19124"/>
    <cellStyle name="Eingabe 6 5 7 2" xfId="49318"/>
    <cellStyle name="Eingabe 6 5 8" xfId="23407"/>
    <cellStyle name="Eingabe 6 5 8 2" xfId="53594"/>
    <cellStyle name="Eingabe 6 5 9" xfId="27879"/>
    <cellStyle name="Eingabe 6 5 9 2" xfId="58066"/>
    <cellStyle name="Eingabe 6 6" xfId="3123"/>
    <cellStyle name="Eingabe 6 6 10" xfId="29863"/>
    <cellStyle name="Eingabe 6 6 10 2" xfId="60050"/>
    <cellStyle name="Eingabe 6 6 11" xfId="33328"/>
    <cellStyle name="Eingabe 6 6 2" xfId="6525"/>
    <cellStyle name="Eingabe 6 6 2 2" xfId="36719"/>
    <cellStyle name="Eingabe 6 6 3" xfId="2388"/>
    <cellStyle name="Eingabe 6 6 3 2" xfId="32593"/>
    <cellStyle name="Eingabe 6 6 4" xfId="10594"/>
    <cellStyle name="Eingabe 6 6 4 2" xfId="40788"/>
    <cellStyle name="Eingabe 6 6 5" xfId="15062"/>
    <cellStyle name="Eingabe 6 6 5 2" xfId="45256"/>
    <cellStyle name="Eingabe 6 6 6" xfId="16400"/>
    <cellStyle name="Eingabe 6 6 6 2" xfId="46594"/>
    <cellStyle name="Eingabe 6 6 7" xfId="19267"/>
    <cellStyle name="Eingabe 6 6 7 2" xfId="49461"/>
    <cellStyle name="Eingabe 6 6 8" xfId="23670"/>
    <cellStyle name="Eingabe 6 6 8 2" xfId="53857"/>
    <cellStyle name="Eingabe 6 6 9" xfId="25792"/>
    <cellStyle name="Eingabe 6 6 9 2" xfId="55979"/>
    <cellStyle name="Eingabe 6 7" xfId="2187"/>
    <cellStyle name="Eingabe 6 7 2" xfId="32398"/>
    <cellStyle name="Eingabe 6 8" xfId="11748"/>
    <cellStyle name="Eingabe 6 8 2" xfId="41942"/>
    <cellStyle name="Eingabe 6 9" xfId="14248"/>
    <cellStyle name="Eingabe 6 9 2" xfId="44442"/>
    <cellStyle name="Eingabe 7" xfId="677"/>
    <cellStyle name="Eingabe 7 10" xfId="13622"/>
    <cellStyle name="Eingabe 7 10 2" xfId="43816"/>
    <cellStyle name="Eingabe 7 11" xfId="13448"/>
    <cellStyle name="Eingabe 7 11 2" xfId="43642"/>
    <cellStyle name="Eingabe 7 12" xfId="21914"/>
    <cellStyle name="Eingabe 7 12 2" xfId="52101"/>
    <cellStyle name="Eingabe 7 13" xfId="26640"/>
    <cellStyle name="Eingabe 7 13 2" xfId="56827"/>
    <cellStyle name="Eingabe 7 14" xfId="25881"/>
    <cellStyle name="Eingabe 7 14 2" xfId="56068"/>
    <cellStyle name="Eingabe 7 15" xfId="31055"/>
    <cellStyle name="Eingabe 7 2" xfId="678"/>
    <cellStyle name="Eingabe 7 2 10" xfId="13281"/>
    <cellStyle name="Eingabe 7 2 10 2" xfId="43475"/>
    <cellStyle name="Eingabe 7 2 11" xfId="21915"/>
    <cellStyle name="Eingabe 7 2 11 2" xfId="52102"/>
    <cellStyle name="Eingabe 7 2 12" xfId="26639"/>
    <cellStyle name="Eingabe 7 2 12 2" xfId="56826"/>
    <cellStyle name="Eingabe 7 2 13" xfId="30634"/>
    <cellStyle name="Eingabe 7 2 13 2" xfId="60821"/>
    <cellStyle name="Eingabe 7 2 14" xfId="31056"/>
    <cellStyle name="Eingabe 7 2 2" xfId="1302"/>
    <cellStyle name="Eingabe 7 2 2 10" xfId="18296"/>
    <cellStyle name="Eingabe 7 2 2 10 2" xfId="48490"/>
    <cellStyle name="Eingabe 7 2 2 11" xfId="22515"/>
    <cellStyle name="Eingabe 7 2 2 11 2" xfId="52702"/>
    <cellStyle name="Eingabe 7 2 2 12" xfId="26032"/>
    <cellStyle name="Eingabe 7 2 2 12 2" xfId="56219"/>
    <cellStyle name="Eingabe 7 2 2 13" xfId="29274"/>
    <cellStyle name="Eingabe 7 2 2 13 2" xfId="59461"/>
    <cellStyle name="Eingabe 7 2 2 14" xfId="31269"/>
    <cellStyle name="Eingabe 7 2 2 2" xfId="1770"/>
    <cellStyle name="Eingabe 7 2 2 2 10" xfId="28396"/>
    <cellStyle name="Eingabe 7 2 2 2 10 2" xfId="58583"/>
    <cellStyle name="Eingabe 7 2 2 2 11" xfId="29109"/>
    <cellStyle name="Eingabe 7 2 2 2 11 2" xfId="59296"/>
    <cellStyle name="Eingabe 7 2 2 2 12" xfId="31720"/>
    <cellStyle name="Eingabe 7 2 2 2 2" xfId="3727"/>
    <cellStyle name="Eingabe 7 2 2 2 2 10" xfId="26059"/>
    <cellStyle name="Eingabe 7 2 2 2 2 10 2" xfId="56246"/>
    <cellStyle name="Eingabe 7 2 2 2 2 11" xfId="33932"/>
    <cellStyle name="Eingabe 7 2 2 2 2 2" xfId="7091"/>
    <cellStyle name="Eingabe 7 2 2 2 2 2 2" xfId="37285"/>
    <cellStyle name="Eingabe 7 2 2 2 2 3" xfId="8636"/>
    <cellStyle name="Eingabe 7 2 2 2 2 3 2" xfId="38830"/>
    <cellStyle name="Eingabe 7 2 2 2 2 4" xfId="10882"/>
    <cellStyle name="Eingabe 7 2 2 2 2 4 2" xfId="41076"/>
    <cellStyle name="Eingabe 7 2 2 2 2 5" xfId="13597"/>
    <cellStyle name="Eingabe 7 2 2 2 2 5 2" xfId="43791"/>
    <cellStyle name="Eingabe 7 2 2 2 2 6" xfId="16962"/>
    <cellStyle name="Eingabe 7 2 2 2 2 6 2" xfId="47156"/>
    <cellStyle name="Eingabe 7 2 2 2 2 7" xfId="19829"/>
    <cellStyle name="Eingabe 7 2 2 2 2 7 2" xfId="50023"/>
    <cellStyle name="Eingabe 7 2 2 2 2 8" xfId="24236"/>
    <cellStyle name="Eingabe 7 2 2 2 2 8 2" xfId="54423"/>
    <cellStyle name="Eingabe 7 2 2 2 2 9" xfId="27486"/>
    <cellStyle name="Eingabe 7 2 2 2 2 9 2" xfId="57673"/>
    <cellStyle name="Eingabe 7 2 2 2 3" xfId="4735"/>
    <cellStyle name="Eingabe 7 2 2 2 3 10" xfId="34934"/>
    <cellStyle name="Eingabe 7 2 2 2 3 2" xfId="9479"/>
    <cellStyle name="Eingabe 7 2 2 2 3 2 2" xfId="39673"/>
    <cellStyle name="Eingabe 7 2 2 2 3 3" xfId="10336"/>
    <cellStyle name="Eingabe 7 2 2 2 3 3 2" xfId="40530"/>
    <cellStyle name="Eingabe 7 2 2 2 3 4" xfId="13563"/>
    <cellStyle name="Eingabe 7 2 2 2 3 4 2" xfId="43757"/>
    <cellStyle name="Eingabe 7 2 2 2 3 5" xfId="17802"/>
    <cellStyle name="Eingabe 7 2 2 2 3 5 2" xfId="47996"/>
    <cellStyle name="Eingabe 7 2 2 2 3 6" xfId="20666"/>
    <cellStyle name="Eingabe 7 2 2 2 3 6 2" xfId="50860"/>
    <cellStyle name="Eingabe 7 2 2 2 3 7" xfId="25078"/>
    <cellStyle name="Eingabe 7 2 2 2 3 7 2" xfId="55265"/>
    <cellStyle name="Eingabe 7 2 2 2 3 8" xfId="28515"/>
    <cellStyle name="Eingabe 7 2 2 2 3 8 2" xfId="58702"/>
    <cellStyle name="Eingabe 7 2 2 2 3 9" xfId="29651"/>
    <cellStyle name="Eingabe 7 2 2 2 3 9 2" xfId="59838"/>
    <cellStyle name="Eingabe 7 2 2 2 4" xfId="7768"/>
    <cellStyle name="Eingabe 7 2 2 2 4 2" xfId="37962"/>
    <cellStyle name="Eingabe 7 2 2 2 5" xfId="10145"/>
    <cellStyle name="Eingabe 7 2 2 2 5 2" xfId="40339"/>
    <cellStyle name="Eingabe 7 2 2 2 6" xfId="12710"/>
    <cellStyle name="Eingabe 7 2 2 2 6 2" xfId="42904"/>
    <cellStyle name="Eingabe 7 2 2 2 7" xfId="15866"/>
    <cellStyle name="Eingabe 7 2 2 2 7 2" xfId="46060"/>
    <cellStyle name="Eingabe 7 2 2 2 8" xfId="18747"/>
    <cellStyle name="Eingabe 7 2 2 2 8 2" xfId="48941"/>
    <cellStyle name="Eingabe 7 2 2 2 9" xfId="22982"/>
    <cellStyle name="Eingabe 7 2 2 2 9 2" xfId="53169"/>
    <cellStyle name="Eingabe 7 2 2 3" xfId="1929"/>
    <cellStyle name="Eingabe 7 2 2 3 10" xfId="26246"/>
    <cellStyle name="Eingabe 7 2 2 3 10 2" xfId="56433"/>
    <cellStyle name="Eingabe 7 2 2 3 11" xfId="29502"/>
    <cellStyle name="Eingabe 7 2 2 3 11 2" xfId="59689"/>
    <cellStyle name="Eingabe 7 2 2 3 12" xfId="31879"/>
    <cellStyle name="Eingabe 7 2 2 3 2" xfId="3886"/>
    <cellStyle name="Eingabe 7 2 2 3 2 10" xfId="22154"/>
    <cellStyle name="Eingabe 7 2 2 3 2 10 2" xfId="52341"/>
    <cellStyle name="Eingabe 7 2 2 3 2 11" xfId="34091"/>
    <cellStyle name="Eingabe 7 2 2 3 2 2" xfId="7250"/>
    <cellStyle name="Eingabe 7 2 2 3 2 2 2" xfId="37444"/>
    <cellStyle name="Eingabe 7 2 2 3 2 3" xfId="8795"/>
    <cellStyle name="Eingabe 7 2 2 3 2 3 2" xfId="38989"/>
    <cellStyle name="Eingabe 7 2 2 3 2 4" xfId="11431"/>
    <cellStyle name="Eingabe 7 2 2 3 2 4 2" xfId="41625"/>
    <cellStyle name="Eingabe 7 2 2 3 2 5" xfId="14417"/>
    <cellStyle name="Eingabe 7 2 2 3 2 5 2" xfId="44611"/>
    <cellStyle name="Eingabe 7 2 2 3 2 6" xfId="17121"/>
    <cellStyle name="Eingabe 7 2 2 3 2 6 2" xfId="47315"/>
    <cellStyle name="Eingabe 7 2 2 3 2 7" xfId="19988"/>
    <cellStyle name="Eingabe 7 2 2 3 2 7 2" xfId="50182"/>
    <cellStyle name="Eingabe 7 2 2 3 2 8" xfId="24395"/>
    <cellStyle name="Eingabe 7 2 2 3 2 8 2" xfId="54582"/>
    <cellStyle name="Eingabe 7 2 2 3 2 9" xfId="25817"/>
    <cellStyle name="Eingabe 7 2 2 3 2 9 2" xfId="56004"/>
    <cellStyle name="Eingabe 7 2 2 3 3" xfId="4894"/>
    <cellStyle name="Eingabe 7 2 2 3 3 10" xfId="35093"/>
    <cellStyle name="Eingabe 7 2 2 3 3 2" xfId="9638"/>
    <cellStyle name="Eingabe 7 2 2 3 3 2 2" xfId="39832"/>
    <cellStyle name="Eingabe 7 2 2 3 3 3" xfId="5126"/>
    <cellStyle name="Eingabe 7 2 2 3 3 3 2" xfId="35325"/>
    <cellStyle name="Eingabe 7 2 2 3 3 4" xfId="13897"/>
    <cellStyle name="Eingabe 7 2 2 3 3 4 2" xfId="44091"/>
    <cellStyle name="Eingabe 7 2 2 3 3 5" xfId="17961"/>
    <cellStyle name="Eingabe 7 2 2 3 3 5 2" xfId="48155"/>
    <cellStyle name="Eingabe 7 2 2 3 3 6" xfId="20825"/>
    <cellStyle name="Eingabe 7 2 2 3 3 6 2" xfId="51019"/>
    <cellStyle name="Eingabe 7 2 2 3 3 7" xfId="25237"/>
    <cellStyle name="Eingabe 7 2 2 3 3 7 2" xfId="55424"/>
    <cellStyle name="Eingabe 7 2 2 3 3 8" xfId="28674"/>
    <cellStyle name="Eingabe 7 2 2 3 3 8 2" xfId="58861"/>
    <cellStyle name="Eingabe 7 2 2 3 3 9" xfId="26596"/>
    <cellStyle name="Eingabe 7 2 2 3 3 9 2" xfId="56783"/>
    <cellStyle name="Eingabe 7 2 2 3 4" xfId="7784"/>
    <cellStyle name="Eingabe 7 2 2 3 4 2" xfId="37978"/>
    <cellStyle name="Eingabe 7 2 2 3 5" xfId="10418"/>
    <cellStyle name="Eingabe 7 2 2 3 5 2" xfId="40612"/>
    <cellStyle name="Eingabe 7 2 2 3 6" xfId="12760"/>
    <cellStyle name="Eingabe 7 2 2 3 6 2" xfId="42954"/>
    <cellStyle name="Eingabe 7 2 2 3 7" xfId="16025"/>
    <cellStyle name="Eingabe 7 2 2 3 7 2" xfId="46219"/>
    <cellStyle name="Eingabe 7 2 2 3 8" xfId="18906"/>
    <cellStyle name="Eingabe 7 2 2 3 8 2" xfId="49100"/>
    <cellStyle name="Eingabe 7 2 2 3 9" xfId="23141"/>
    <cellStyle name="Eingabe 7 2 2 3 9 2" xfId="53328"/>
    <cellStyle name="Eingabe 7 2 2 4" xfId="3262"/>
    <cellStyle name="Eingabe 7 2 2 4 10" xfId="27667"/>
    <cellStyle name="Eingabe 7 2 2 4 10 2" xfId="57854"/>
    <cellStyle name="Eingabe 7 2 2 4 11" xfId="33467"/>
    <cellStyle name="Eingabe 7 2 2 4 2" xfId="6636"/>
    <cellStyle name="Eingabe 7 2 2 4 2 2" xfId="36830"/>
    <cellStyle name="Eingabe 7 2 2 4 3" xfId="8181"/>
    <cellStyle name="Eingabe 7 2 2 4 3 2" xfId="38375"/>
    <cellStyle name="Eingabe 7 2 2 4 4" xfId="10855"/>
    <cellStyle name="Eingabe 7 2 2 4 4 2" xfId="41049"/>
    <cellStyle name="Eingabe 7 2 2 4 5" xfId="14922"/>
    <cellStyle name="Eingabe 7 2 2 4 5 2" xfId="45116"/>
    <cellStyle name="Eingabe 7 2 2 4 6" xfId="16511"/>
    <cellStyle name="Eingabe 7 2 2 4 6 2" xfId="46705"/>
    <cellStyle name="Eingabe 7 2 2 4 7" xfId="19378"/>
    <cellStyle name="Eingabe 7 2 2 4 7 2" xfId="49572"/>
    <cellStyle name="Eingabe 7 2 2 4 8" xfId="23781"/>
    <cellStyle name="Eingabe 7 2 2 4 8 2" xfId="53968"/>
    <cellStyle name="Eingabe 7 2 2 4 9" xfId="28318"/>
    <cellStyle name="Eingabe 7 2 2 4 9 2" xfId="58505"/>
    <cellStyle name="Eingabe 7 2 2 5" xfId="4270"/>
    <cellStyle name="Eingabe 7 2 2 5 10" xfId="29212"/>
    <cellStyle name="Eingabe 7 2 2 5 10 2" xfId="59399"/>
    <cellStyle name="Eingabe 7 2 2 5 11" xfId="34469"/>
    <cellStyle name="Eingabe 7 2 2 5 2" xfId="7483"/>
    <cellStyle name="Eingabe 7 2 2 5 2 2" xfId="37677"/>
    <cellStyle name="Eingabe 7 2 2 5 3" xfId="9028"/>
    <cellStyle name="Eingabe 7 2 2 5 3 2" xfId="39222"/>
    <cellStyle name="Eingabe 7 2 2 5 4" xfId="9956"/>
    <cellStyle name="Eingabe 7 2 2 5 4 2" xfId="40150"/>
    <cellStyle name="Eingabe 7 2 2 5 5" xfId="15306"/>
    <cellStyle name="Eingabe 7 2 2 5 5 2" xfId="45500"/>
    <cellStyle name="Eingabe 7 2 2 5 6" xfId="17351"/>
    <cellStyle name="Eingabe 7 2 2 5 6 2" xfId="47545"/>
    <cellStyle name="Eingabe 7 2 2 5 7" xfId="20215"/>
    <cellStyle name="Eingabe 7 2 2 5 7 2" xfId="50409"/>
    <cellStyle name="Eingabe 7 2 2 5 8" xfId="24627"/>
    <cellStyle name="Eingabe 7 2 2 5 8 2" xfId="54814"/>
    <cellStyle name="Eingabe 7 2 2 5 9" xfId="26550"/>
    <cellStyle name="Eingabe 7 2 2 5 9 2" xfId="56737"/>
    <cellStyle name="Eingabe 7 2 2 6" xfId="7723"/>
    <cellStyle name="Eingabe 7 2 2 6 2" xfId="37917"/>
    <cellStyle name="Eingabe 7 2 2 7" xfId="10619"/>
    <cellStyle name="Eingabe 7 2 2 7 2" xfId="40813"/>
    <cellStyle name="Eingabe 7 2 2 8" xfId="14790"/>
    <cellStyle name="Eingabe 7 2 2 8 2" xfId="44984"/>
    <cellStyle name="Eingabe 7 2 2 9" xfId="15411"/>
    <cellStyle name="Eingabe 7 2 2 9 2" xfId="45605"/>
    <cellStyle name="Eingabe 7 2 3" xfId="1844"/>
    <cellStyle name="Eingabe 7 2 3 10" xfId="26031"/>
    <cellStyle name="Eingabe 7 2 3 10 2" xfId="56218"/>
    <cellStyle name="Eingabe 7 2 3 11" xfId="28314"/>
    <cellStyle name="Eingabe 7 2 3 11 2" xfId="58501"/>
    <cellStyle name="Eingabe 7 2 3 12" xfId="31794"/>
    <cellStyle name="Eingabe 7 2 3 2" xfId="3801"/>
    <cellStyle name="Eingabe 7 2 3 2 10" xfId="29717"/>
    <cellStyle name="Eingabe 7 2 3 2 10 2" xfId="59904"/>
    <cellStyle name="Eingabe 7 2 3 2 11" xfId="34006"/>
    <cellStyle name="Eingabe 7 2 3 2 2" xfId="7165"/>
    <cellStyle name="Eingabe 7 2 3 2 2 2" xfId="37359"/>
    <cellStyle name="Eingabe 7 2 3 2 3" xfId="8710"/>
    <cellStyle name="Eingabe 7 2 3 2 3 2" xfId="38904"/>
    <cellStyle name="Eingabe 7 2 3 2 4" xfId="12193"/>
    <cellStyle name="Eingabe 7 2 3 2 4 2" xfId="42387"/>
    <cellStyle name="Eingabe 7 2 3 2 5" xfId="13285"/>
    <cellStyle name="Eingabe 7 2 3 2 5 2" xfId="43479"/>
    <cellStyle name="Eingabe 7 2 3 2 6" xfId="17036"/>
    <cellStyle name="Eingabe 7 2 3 2 6 2" xfId="47230"/>
    <cellStyle name="Eingabe 7 2 3 2 7" xfId="19903"/>
    <cellStyle name="Eingabe 7 2 3 2 7 2" xfId="50097"/>
    <cellStyle name="Eingabe 7 2 3 2 8" xfId="24310"/>
    <cellStyle name="Eingabe 7 2 3 2 8 2" xfId="54497"/>
    <cellStyle name="Eingabe 7 2 3 2 9" xfId="27461"/>
    <cellStyle name="Eingabe 7 2 3 2 9 2" xfId="57648"/>
    <cellStyle name="Eingabe 7 2 3 3" xfId="4809"/>
    <cellStyle name="Eingabe 7 2 3 3 10" xfId="35008"/>
    <cellStyle name="Eingabe 7 2 3 3 2" xfId="9553"/>
    <cellStyle name="Eingabe 7 2 3 3 2 2" xfId="39747"/>
    <cellStyle name="Eingabe 7 2 3 3 3" xfId="9936"/>
    <cellStyle name="Eingabe 7 2 3 3 3 2" xfId="40130"/>
    <cellStyle name="Eingabe 7 2 3 3 4" xfId="14990"/>
    <cellStyle name="Eingabe 7 2 3 3 4 2" xfId="45184"/>
    <cellStyle name="Eingabe 7 2 3 3 5" xfId="17876"/>
    <cellStyle name="Eingabe 7 2 3 3 5 2" xfId="48070"/>
    <cellStyle name="Eingabe 7 2 3 3 6" xfId="20740"/>
    <cellStyle name="Eingabe 7 2 3 3 6 2" xfId="50934"/>
    <cellStyle name="Eingabe 7 2 3 3 7" xfId="25152"/>
    <cellStyle name="Eingabe 7 2 3 3 7 2" xfId="55339"/>
    <cellStyle name="Eingabe 7 2 3 3 8" xfId="28589"/>
    <cellStyle name="Eingabe 7 2 3 3 8 2" xfId="58776"/>
    <cellStyle name="Eingabe 7 2 3 3 9" xfId="30317"/>
    <cellStyle name="Eingabe 7 2 3 3 9 2" xfId="60504"/>
    <cellStyle name="Eingabe 7 2 3 4" xfId="8039"/>
    <cellStyle name="Eingabe 7 2 3 4 2" xfId="38233"/>
    <cellStyle name="Eingabe 7 2 3 5" xfId="10682"/>
    <cellStyle name="Eingabe 7 2 3 5 2" xfId="40876"/>
    <cellStyle name="Eingabe 7 2 3 6" xfId="13908"/>
    <cellStyle name="Eingabe 7 2 3 6 2" xfId="44102"/>
    <cellStyle name="Eingabe 7 2 3 7" xfId="15940"/>
    <cellStyle name="Eingabe 7 2 3 7 2" xfId="46134"/>
    <cellStyle name="Eingabe 7 2 3 8" xfId="18821"/>
    <cellStyle name="Eingabe 7 2 3 8 2" xfId="49015"/>
    <cellStyle name="Eingabe 7 2 3 9" xfId="23056"/>
    <cellStyle name="Eingabe 7 2 3 9 2" xfId="53243"/>
    <cellStyle name="Eingabe 7 2 4" xfId="2683"/>
    <cellStyle name="Eingabe 7 2 4 10" xfId="26529"/>
    <cellStyle name="Eingabe 7 2 4 10 2" xfId="56716"/>
    <cellStyle name="Eingabe 7 2 4 11" xfId="32888"/>
    <cellStyle name="Eingabe 7 2 4 2" xfId="6268"/>
    <cellStyle name="Eingabe 7 2 4 2 2" xfId="36462"/>
    <cellStyle name="Eingabe 7 2 4 3" xfId="5273"/>
    <cellStyle name="Eingabe 7 2 4 3 2" xfId="35472"/>
    <cellStyle name="Eingabe 7 2 4 4" xfId="11146"/>
    <cellStyle name="Eingabe 7 2 4 4 2" xfId="41340"/>
    <cellStyle name="Eingabe 7 2 4 5" xfId="10822"/>
    <cellStyle name="Eingabe 7 2 4 5 2" xfId="41016"/>
    <cellStyle name="Eingabe 7 2 4 6" xfId="16258"/>
    <cellStyle name="Eingabe 7 2 4 6 2" xfId="46452"/>
    <cellStyle name="Eingabe 7 2 4 7" xfId="19127"/>
    <cellStyle name="Eingabe 7 2 4 7 2" xfId="49321"/>
    <cellStyle name="Eingabe 7 2 4 8" xfId="23410"/>
    <cellStyle name="Eingabe 7 2 4 8 2" xfId="53597"/>
    <cellStyle name="Eingabe 7 2 4 9" xfId="28226"/>
    <cellStyle name="Eingabe 7 2 4 9 2" xfId="58413"/>
    <cellStyle name="Eingabe 7 2 5" xfId="2434"/>
    <cellStyle name="Eingabe 7 2 5 10" xfId="30400"/>
    <cellStyle name="Eingabe 7 2 5 10 2" xfId="60587"/>
    <cellStyle name="Eingabe 7 2 5 11" xfId="32639"/>
    <cellStyle name="Eingabe 7 2 5 2" xfId="6142"/>
    <cellStyle name="Eingabe 7 2 5 2 2" xfId="36336"/>
    <cellStyle name="Eingabe 7 2 5 3" xfId="7855"/>
    <cellStyle name="Eingabe 7 2 5 3 2" xfId="38049"/>
    <cellStyle name="Eingabe 7 2 5 4" xfId="5089"/>
    <cellStyle name="Eingabe 7 2 5 4 2" xfId="35288"/>
    <cellStyle name="Eingabe 7 2 5 5" xfId="12901"/>
    <cellStyle name="Eingabe 7 2 5 5 2" xfId="43095"/>
    <cellStyle name="Eingabe 7 2 5 6" xfId="16132"/>
    <cellStyle name="Eingabe 7 2 5 6 2" xfId="46326"/>
    <cellStyle name="Eingabe 7 2 5 7" xfId="19001"/>
    <cellStyle name="Eingabe 7 2 5 7 2" xfId="49195"/>
    <cellStyle name="Eingabe 7 2 5 8" xfId="23284"/>
    <cellStyle name="Eingabe 7 2 5 8 2" xfId="53471"/>
    <cellStyle name="Eingabe 7 2 5 9" xfId="25385"/>
    <cellStyle name="Eingabe 7 2 5 9 2" xfId="55572"/>
    <cellStyle name="Eingabe 7 2 6" xfId="6372"/>
    <cellStyle name="Eingabe 7 2 6 2" xfId="36566"/>
    <cellStyle name="Eingabe 7 2 7" xfId="5041"/>
    <cellStyle name="Eingabe 7 2 7 2" xfId="35240"/>
    <cellStyle name="Eingabe 7 2 8" xfId="14406"/>
    <cellStyle name="Eingabe 7 2 8 2" xfId="44600"/>
    <cellStyle name="Eingabe 7 2 9" xfId="7999"/>
    <cellStyle name="Eingabe 7 2 9 2" xfId="38193"/>
    <cellStyle name="Eingabe 7 3" xfId="1301"/>
    <cellStyle name="Eingabe 7 3 10" xfId="18295"/>
    <cellStyle name="Eingabe 7 3 10 2" xfId="48489"/>
    <cellStyle name="Eingabe 7 3 11" xfId="22514"/>
    <cellStyle name="Eingabe 7 3 11 2" xfId="52701"/>
    <cellStyle name="Eingabe 7 3 12" xfId="25482"/>
    <cellStyle name="Eingabe 7 3 12 2" xfId="55669"/>
    <cellStyle name="Eingabe 7 3 13" xfId="26588"/>
    <cellStyle name="Eingabe 7 3 13 2" xfId="56775"/>
    <cellStyle name="Eingabe 7 3 14" xfId="31268"/>
    <cellStyle name="Eingabe 7 3 2" xfId="1769"/>
    <cellStyle name="Eingabe 7 3 2 10" xfId="27997"/>
    <cellStyle name="Eingabe 7 3 2 10 2" xfId="58184"/>
    <cellStyle name="Eingabe 7 3 2 11" xfId="29014"/>
    <cellStyle name="Eingabe 7 3 2 11 2" xfId="59201"/>
    <cellStyle name="Eingabe 7 3 2 12" xfId="31719"/>
    <cellStyle name="Eingabe 7 3 2 2" xfId="3726"/>
    <cellStyle name="Eingabe 7 3 2 2 10" xfId="21481"/>
    <cellStyle name="Eingabe 7 3 2 2 10 2" xfId="51668"/>
    <cellStyle name="Eingabe 7 3 2 2 11" xfId="33931"/>
    <cellStyle name="Eingabe 7 3 2 2 2" xfId="7090"/>
    <cellStyle name="Eingabe 7 3 2 2 2 2" xfId="37284"/>
    <cellStyle name="Eingabe 7 3 2 2 3" xfId="8635"/>
    <cellStyle name="Eingabe 7 3 2 2 3 2" xfId="38829"/>
    <cellStyle name="Eingabe 7 3 2 2 4" xfId="11347"/>
    <cellStyle name="Eingabe 7 3 2 2 4 2" xfId="41541"/>
    <cellStyle name="Eingabe 7 3 2 2 5" xfId="13276"/>
    <cellStyle name="Eingabe 7 3 2 2 5 2" xfId="43470"/>
    <cellStyle name="Eingabe 7 3 2 2 6" xfId="16961"/>
    <cellStyle name="Eingabe 7 3 2 2 6 2" xfId="47155"/>
    <cellStyle name="Eingabe 7 3 2 2 7" xfId="19828"/>
    <cellStyle name="Eingabe 7 3 2 2 7 2" xfId="50022"/>
    <cellStyle name="Eingabe 7 3 2 2 8" xfId="24235"/>
    <cellStyle name="Eingabe 7 3 2 2 8 2" xfId="54422"/>
    <cellStyle name="Eingabe 7 3 2 2 9" xfId="26361"/>
    <cellStyle name="Eingabe 7 3 2 2 9 2" xfId="56548"/>
    <cellStyle name="Eingabe 7 3 2 3" xfId="4734"/>
    <cellStyle name="Eingabe 7 3 2 3 10" xfId="34933"/>
    <cellStyle name="Eingabe 7 3 2 3 2" xfId="9478"/>
    <cellStyle name="Eingabe 7 3 2 3 2 2" xfId="39672"/>
    <cellStyle name="Eingabe 7 3 2 3 3" xfId="10052"/>
    <cellStyle name="Eingabe 7 3 2 3 3 2" xfId="40246"/>
    <cellStyle name="Eingabe 7 3 2 3 4" xfId="14721"/>
    <cellStyle name="Eingabe 7 3 2 3 4 2" xfId="44915"/>
    <cellStyle name="Eingabe 7 3 2 3 5" xfId="17801"/>
    <cellStyle name="Eingabe 7 3 2 3 5 2" xfId="47995"/>
    <cellStyle name="Eingabe 7 3 2 3 6" xfId="20665"/>
    <cellStyle name="Eingabe 7 3 2 3 6 2" xfId="50859"/>
    <cellStyle name="Eingabe 7 3 2 3 7" xfId="25077"/>
    <cellStyle name="Eingabe 7 3 2 3 7 2" xfId="55264"/>
    <cellStyle name="Eingabe 7 3 2 3 8" xfId="28514"/>
    <cellStyle name="Eingabe 7 3 2 3 8 2" xfId="58701"/>
    <cellStyle name="Eingabe 7 3 2 3 9" xfId="27782"/>
    <cellStyle name="Eingabe 7 3 2 3 9 2" xfId="57969"/>
    <cellStyle name="Eingabe 7 3 2 4" xfId="5339"/>
    <cellStyle name="Eingabe 7 3 2 4 2" xfId="35538"/>
    <cellStyle name="Eingabe 7 3 2 5" xfId="12281"/>
    <cellStyle name="Eingabe 7 3 2 5 2" xfId="42475"/>
    <cellStyle name="Eingabe 7 3 2 6" xfId="12887"/>
    <cellStyle name="Eingabe 7 3 2 6 2" xfId="43081"/>
    <cellStyle name="Eingabe 7 3 2 7" xfId="15865"/>
    <cellStyle name="Eingabe 7 3 2 7 2" xfId="46059"/>
    <cellStyle name="Eingabe 7 3 2 8" xfId="18746"/>
    <cellStyle name="Eingabe 7 3 2 8 2" xfId="48940"/>
    <cellStyle name="Eingabe 7 3 2 9" xfId="22981"/>
    <cellStyle name="Eingabe 7 3 2 9 2" xfId="53168"/>
    <cellStyle name="Eingabe 7 3 3" xfId="1928"/>
    <cellStyle name="Eingabe 7 3 3 10" xfId="25383"/>
    <cellStyle name="Eingabe 7 3 3 10 2" xfId="55570"/>
    <cellStyle name="Eingabe 7 3 3 11" xfId="28797"/>
    <cellStyle name="Eingabe 7 3 3 11 2" xfId="58984"/>
    <cellStyle name="Eingabe 7 3 3 12" xfId="31878"/>
    <cellStyle name="Eingabe 7 3 3 2" xfId="3885"/>
    <cellStyle name="Eingabe 7 3 3 2 10" xfId="27022"/>
    <cellStyle name="Eingabe 7 3 3 2 10 2" xfId="57209"/>
    <cellStyle name="Eingabe 7 3 3 2 11" xfId="34090"/>
    <cellStyle name="Eingabe 7 3 3 2 2" xfId="7249"/>
    <cellStyle name="Eingabe 7 3 3 2 2 2" xfId="37443"/>
    <cellStyle name="Eingabe 7 3 3 2 3" xfId="8794"/>
    <cellStyle name="Eingabe 7 3 3 2 3 2" xfId="38988"/>
    <cellStyle name="Eingabe 7 3 3 2 4" xfId="10172"/>
    <cellStyle name="Eingabe 7 3 3 2 4 2" xfId="40366"/>
    <cellStyle name="Eingabe 7 3 3 2 5" xfId="14058"/>
    <cellStyle name="Eingabe 7 3 3 2 5 2" xfId="44252"/>
    <cellStyle name="Eingabe 7 3 3 2 6" xfId="17120"/>
    <cellStyle name="Eingabe 7 3 3 2 6 2" xfId="47314"/>
    <cellStyle name="Eingabe 7 3 3 2 7" xfId="19987"/>
    <cellStyle name="Eingabe 7 3 3 2 7 2" xfId="50181"/>
    <cellStyle name="Eingabe 7 3 3 2 8" xfId="24394"/>
    <cellStyle name="Eingabe 7 3 3 2 8 2" xfId="54581"/>
    <cellStyle name="Eingabe 7 3 3 2 9" xfId="21476"/>
    <cellStyle name="Eingabe 7 3 3 2 9 2" xfId="51663"/>
    <cellStyle name="Eingabe 7 3 3 3" xfId="4893"/>
    <cellStyle name="Eingabe 7 3 3 3 10" xfId="35092"/>
    <cellStyle name="Eingabe 7 3 3 3 2" xfId="9637"/>
    <cellStyle name="Eingabe 7 3 3 3 2 2" xfId="39831"/>
    <cellStyle name="Eingabe 7 3 3 3 3" xfId="12045"/>
    <cellStyle name="Eingabe 7 3 3 3 3 2" xfId="42239"/>
    <cellStyle name="Eingabe 7 3 3 3 4" xfId="14623"/>
    <cellStyle name="Eingabe 7 3 3 3 4 2" xfId="44817"/>
    <cellStyle name="Eingabe 7 3 3 3 5" xfId="17960"/>
    <cellStyle name="Eingabe 7 3 3 3 5 2" xfId="48154"/>
    <cellStyle name="Eingabe 7 3 3 3 6" xfId="20824"/>
    <cellStyle name="Eingabe 7 3 3 3 6 2" xfId="51018"/>
    <cellStyle name="Eingabe 7 3 3 3 7" xfId="25236"/>
    <cellStyle name="Eingabe 7 3 3 3 7 2" xfId="55423"/>
    <cellStyle name="Eingabe 7 3 3 3 8" xfId="28673"/>
    <cellStyle name="Eingabe 7 3 3 3 8 2" xfId="58860"/>
    <cellStyle name="Eingabe 7 3 3 3 9" xfId="30532"/>
    <cellStyle name="Eingabe 7 3 3 3 9 2" xfId="60719"/>
    <cellStyle name="Eingabe 7 3 3 4" xfId="5320"/>
    <cellStyle name="Eingabe 7 3 3 4 2" xfId="35519"/>
    <cellStyle name="Eingabe 7 3 3 5" xfId="11374"/>
    <cellStyle name="Eingabe 7 3 3 5 2" xfId="41568"/>
    <cellStyle name="Eingabe 7 3 3 6" xfId="12163"/>
    <cellStyle name="Eingabe 7 3 3 6 2" xfId="42357"/>
    <cellStyle name="Eingabe 7 3 3 7" xfId="16024"/>
    <cellStyle name="Eingabe 7 3 3 7 2" xfId="46218"/>
    <cellStyle name="Eingabe 7 3 3 8" xfId="18905"/>
    <cellStyle name="Eingabe 7 3 3 8 2" xfId="49099"/>
    <cellStyle name="Eingabe 7 3 3 9" xfId="23140"/>
    <cellStyle name="Eingabe 7 3 3 9 2" xfId="53327"/>
    <cellStyle name="Eingabe 7 3 4" xfId="3261"/>
    <cellStyle name="Eingabe 7 3 4 10" xfId="29685"/>
    <cellStyle name="Eingabe 7 3 4 10 2" xfId="59872"/>
    <cellStyle name="Eingabe 7 3 4 11" xfId="33466"/>
    <cellStyle name="Eingabe 7 3 4 2" xfId="6635"/>
    <cellStyle name="Eingabe 7 3 4 2 2" xfId="36829"/>
    <cellStyle name="Eingabe 7 3 4 3" xfId="8180"/>
    <cellStyle name="Eingabe 7 3 4 3 2" xfId="38374"/>
    <cellStyle name="Eingabe 7 3 4 4" xfId="5413"/>
    <cellStyle name="Eingabe 7 3 4 4 2" xfId="35612"/>
    <cellStyle name="Eingabe 7 3 4 5" xfId="2140"/>
    <cellStyle name="Eingabe 7 3 4 5 2" xfId="32353"/>
    <cellStyle name="Eingabe 7 3 4 6" xfId="16510"/>
    <cellStyle name="Eingabe 7 3 4 6 2" xfId="46704"/>
    <cellStyle name="Eingabe 7 3 4 7" xfId="19377"/>
    <cellStyle name="Eingabe 7 3 4 7 2" xfId="49571"/>
    <cellStyle name="Eingabe 7 3 4 8" xfId="23780"/>
    <cellStyle name="Eingabe 7 3 4 8 2" xfId="53967"/>
    <cellStyle name="Eingabe 7 3 4 9" xfId="28041"/>
    <cellStyle name="Eingabe 7 3 4 9 2" xfId="58228"/>
    <cellStyle name="Eingabe 7 3 5" xfId="4269"/>
    <cellStyle name="Eingabe 7 3 5 10" xfId="29479"/>
    <cellStyle name="Eingabe 7 3 5 10 2" xfId="59666"/>
    <cellStyle name="Eingabe 7 3 5 11" xfId="34468"/>
    <cellStyle name="Eingabe 7 3 5 2" xfId="7482"/>
    <cellStyle name="Eingabe 7 3 5 2 2" xfId="37676"/>
    <cellStyle name="Eingabe 7 3 5 3" xfId="9027"/>
    <cellStyle name="Eingabe 7 3 5 3 2" xfId="39221"/>
    <cellStyle name="Eingabe 7 3 5 4" xfId="12536"/>
    <cellStyle name="Eingabe 7 3 5 4 2" xfId="42730"/>
    <cellStyle name="Eingabe 7 3 5 5" xfId="14618"/>
    <cellStyle name="Eingabe 7 3 5 5 2" xfId="44812"/>
    <cellStyle name="Eingabe 7 3 5 6" xfId="17350"/>
    <cellStyle name="Eingabe 7 3 5 6 2" xfId="47544"/>
    <cellStyle name="Eingabe 7 3 5 7" xfId="20214"/>
    <cellStyle name="Eingabe 7 3 5 7 2" xfId="50408"/>
    <cellStyle name="Eingabe 7 3 5 8" xfId="24626"/>
    <cellStyle name="Eingabe 7 3 5 8 2" xfId="54813"/>
    <cellStyle name="Eingabe 7 3 5 9" xfId="25644"/>
    <cellStyle name="Eingabe 7 3 5 9 2" xfId="55831"/>
    <cellStyle name="Eingabe 7 3 6" xfId="5389"/>
    <cellStyle name="Eingabe 7 3 6 2" xfId="35588"/>
    <cellStyle name="Eingabe 7 3 7" xfId="10451"/>
    <cellStyle name="Eingabe 7 3 7 2" xfId="40645"/>
    <cellStyle name="Eingabe 7 3 8" xfId="5877"/>
    <cellStyle name="Eingabe 7 3 8 2" xfId="36073"/>
    <cellStyle name="Eingabe 7 3 9" xfId="15410"/>
    <cellStyle name="Eingabe 7 3 9 2" xfId="45604"/>
    <cellStyle name="Eingabe 7 4" xfId="1568"/>
    <cellStyle name="Eingabe 7 4 10" xfId="27497"/>
    <cellStyle name="Eingabe 7 4 10 2" xfId="57684"/>
    <cellStyle name="Eingabe 7 4 11" xfId="27935"/>
    <cellStyle name="Eingabe 7 4 11 2" xfId="58122"/>
    <cellStyle name="Eingabe 7 4 12" xfId="31518"/>
    <cellStyle name="Eingabe 7 4 2" xfId="3525"/>
    <cellStyle name="Eingabe 7 4 2 10" xfId="29259"/>
    <cellStyle name="Eingabe 7 4 2 10 2" xfId="59446"/>
    <cellStyle name="Eingabe 7 4 2 11" xfId="33730"/>
    <cellStyle name="Eingabe 7 4 2 2" xfId="6889"/>
    <cellStyle name="Eingabe 7 4 2 2 2" xfId="37083"/>
    <cellStyle name="Eingabe 7 4 2 3" xfId="8434"/>
    <cellStyle name="Eingabe 7 4 2 3 2" xfId="38628"/>
    <cellStyle name="Eingabe 7 4 2 4" xfId="9838"/>
    <cellStyle name="Eingabe 7 4 2 4 2" xfId="40032"/>
    <cellStyle name="Eingabe 7 4 2 5" xfId="14783"/>
    <cellStyle name="Eingabe 7 4 2 5 2" xfId="44977"/>
    <cellStyle name="Eingabe 7 4 2 6" xfId="16760"/>
    <cellStyle name="Eingabe 7 4 2 6 2" xfId="46954"/>
    <cellStyle name="Eingabe 7 4 2 7" xfId="19627"/>
    <cellStyle name="Eingabe 7 4 2 7 2" xfId="49821"/>
    <cellStyle name="Eingabe 7 4 2 8" xfId="24034"/>
    <cellStyle name="Eingabe 7 4 2 8 2" xfId="54221"/>
    <cellStyle name="Eingabe 7 4 2 9" xfId="28209"/>
    <cellStyle name="Eingabe 7 4 2 9 2" xfId="58396"/>
    <cellStyle name="Eingabe 7 4 3" xfId="4533"/>
    <cellStyle name="Eingabe 7 4 3 10" xfId="34732"/>
    <cellStyle name="Eingabe 7 4 3 2" xfId="9277"/>
    <cellStyle name="Eingabe 7 4 3 2 2" xfId="39471"/>
    <cellStyle name="Eingabe 7 4 3 3" xfId="10870"/>
    <cellStyle name="Eingabe 7 4 3 3 2" xfId="41064"/>
    <cellStyle name="Eingabe 7 4 3 4" xfId="13244"/>
    <cellStyle name="Eingabe 7 4 3 4 2" xfId="43438"/>
    <cellStyle name="Eingabe 7 4 3 5" xfId="17600"/>
    <cellStyle name="Eingabe 7 4 3 5 2" xfId="47794"/>
    <cellStyle name="Eingabe 7 4 3 6" xfId="20464"/>
    <cellStyle name="Eingabe 7 4 3 6 2" xfId="50658"/>
    <cellStyle name="Eingabe 7 4 3 7" xfId="24876"/>
    <cellStyle name="Eingabe 7 4 3 7 2" xfId="55063"/>
    <cellStyle name="Eingabe 7 4 3 8" xfId="22259"/>
    <cellStyle name="Eingabe 7 4 3 8 2" xfId="52446"/>
    <cellStyle name="Eingabe 7 4 3 9" xfId="28923"/>
    <cellStyle name="Eingabe 7 4 3 9 2" xfId="59110"/>
    <cellStyle name="Eingabe 7 4 4" xfId="4128"/>
    <cellStyle name="Eingabe 7 4 4 2" xfId="34327"/>
    <cellStyle name="Eingabe 7 4 5" xfId="9747"/>
    <cellStyle name="Eingabe 7 4 5 2" xfId="39941"/>
    <cellStyle name="Eingabe 7 4 6" xfId="14735"/>
    <cellStyle name="Eingabe 7 4 6 2" xfId="44929"/>
    <cellStyle name="Eingabe 7 4 7" xfId="15664"/>
    <cellStyle name="Eingabe 7 4 7 2" xfId="45858"/>
    <cellStyle name="Eingabe 7 4 8" xfId="18545"/>
    <cellStyle name="Eingabe 7 4 8 2" xfId="48739"/>
    <cellStyle name="Eingabe 7 4 9" xfId="22780"/>
    <cellStyle name="Eingabe 7 4 9 2" xfId="52967"/>
    <cellStyle name="Eingabe 7 5" xfId="2682"/>
    <cellStyle name="Eingabe 7 5 10" xfId="29458"/>
    <cellStyle name="Eingabe 7 5 10 2" xfId="59645"/>
    <cellStyle name="Eingabe 7 5 11" xfId="32887"/>
    <cellStyle name="Eingabe 7 5 2" xfId="6267"/>
    <cellStyle name="Eingabe 7 5 2 2" xfId="36461"/>
    <cellStyle name="Eingabe 7 5 3" xfId="5272"/>
    <cellStyle name="Eingabe 7 5 3 2" xfId="35471"/>
    <cellStyle name="Eingabe 7 5 4" xfId="12195"/>
    <cellStyle name="Eingabe 7 5 4 2" xfId="42389"/>
    <cellStyle name="Eingabe 7 5 5" xfId="14381"/>
    <cellStyle name="Eingabe 7 5 5 2" xfId="44575"/>
    <cellStyle name="Eingabe 7 5 6" xfId="16257"/>
    <cellStyle name="Eingabe 7 5 6 2" xfId="46451"/>
    <cellStyle name="Eingabe 7 5 7" xfId="19126"/>
    <cellStyle name="Eingabe 7 5 7 2" xfId="49320"/>
    <cellStyle name="Eingabe 7 5 8" xfId="23409"/>
    <cellStyle name="Eingabe 7 5 8 2" xfId="53596"/>
    <cellStyle name="Eingabe 7 5 9" xfId="26222"/>
    <cellStyle name="Eingabe 7 5 9 2" xfId="56409"/>
    <cellStyle name="Eingabe 7 6" xfId="2435"/>
    <cellStyle name="Eingabe 7 6 10" xfId="29427"/>
    <cellStyle name="Eingabe 7 6 10 2" xfId="59614"/>
    <cellStyle name="Eingabe 7 6 11" xfId="32640"/>
    <cellStyle name="Eingabe 7 6 2" xfId="6143"/>
    <cellStyle name="Eingabe 7 6 2 2" xfId="36337"/>
    <cellStyle name="Eingabe 7 6 3" xfId="5767"/>
    <cellStyle name="Eingabe 7 6 3 2" xfId="35963"/>
    <cellStyle name="Eingabe 7 6 4" xfId="10920"/>
    <cellStyle name="Eingabe 7 6 4 2" xfId="41114"/>
    <cellStyle name="Eingabe 7 6 5" xfId="12108"/>
    <cellStyle name="Eingabe 7 6 5 2" xfId="42302"/>
    <cellStyle name="Eingabe 7 6 6" xfId="16133"/>
    <cellStyle name="Eingabe 7 6 6 2" xfId="46327"/>
    <cellStyle name="Eingabe 7 6 7" xfId="19002"/>
    <cellStyle name="Eingabe 7 6 7 2" xfId="49196"/>
    <cellStyle name="Eingabe 7 6 8" xfId="23285"/>
    <cellStyle name="Eingabe 7 6 8 2" xfId="53472"/>
    <cellStyle name="Eingabe 7 6 9" xfId="25494"/>
    <cellStyle name="Eingabe 7 6 9 2" xfId="55681"/>
    <cellStyle name="Eingabe 7 7" xfId="2185"/>
    <cellStyle name="Eingabe 7 7 2" xfId="32396"/>
    <cellStyle name="Eingabe 7 8" xfId="6318"/>
    <cellStyle name="Eingabe 7 8 2" xfId="36512"/>
    <cellStyle name="Eingabe 7 9" xfId="13097"/>
    <cellStyle name="Eingabe 7 9 2" xfId="43291"/>
    <cellStyle name="Eingabe 8" xfId="679"/>
    <cellStyle name="Eingabe 8 10" xfId="2061"/>
    <cellStyle name="Eingabe 8 10 2" xfId="32281"/>
    <cellStyle name="Eingabe 8 11" xfId="21916"/>
    <cellStyle name="Eingabe 8 11 2" xfId="52103"/>
    <cellStyle name="Eingabe 8 12" xfId="21526"/>
    <cellStyle name="Eingabe 8 12 2" xfId="51713"/>
    <cellStyle name="Eingabe 8 13" xfId="29306"/>
    <cellStyle name="Eingabe 8 13 2" xfId="59493"/>
    <cellStyle name="Eingabe 8 14" xfId="31057"/>
    <cellStyle name="Eingabe 8 2" xfId="1303"/>
    <cellStyle name="Eingabe 8 2 10" xfId="18297"/>
    <cellStyle name="Eingabe 8 2 10 2" xfId="48491"/>
    <cellStyle name="Eingabe 8 2 11" xfId="22516"/>
    <cellStyle name="Eingabe 8 2 11 2" xfId="52703"/>
    <cellStyle name="Eingabe 8 2 12" xfId="27175"/>
    <cellStyle name="Eingabe 8 2 12 2" xfId="57362"/>
    <cellStyle name="Eingabe 8 2 13" xfId="27415"/>
    <cellStyle name="Eingabe 8 2 13 2" xfId="57602"/>
    <cellStyle name="Eingabe 8 2 14" xfId="31270"/>
    <cellStyle name="Eingabe 8 2 2" xfId="1771"/>
    <cellStyle name="Eingabe 8 2 2 10" xfId="28130"/>
    <cellStyle name="Eingabe 8 2 2 10 2" xfId="58317"/>
    <cellStyle name="Eingabe 8 2 2 11" xfId="28405"/>
    <cellStyle name="Eingabe 8 2 2 11 2" xfId="58592"/>
    <cellStyle name="Eingabe 8 2 2 12" xfId="31721"/>
    <cellStyle name="Eingabe 8 2 2 2" xfId="3728"/>
    <cellStyle name="Eingabe 8 2 2 2 10" xfId="27291"/>
    <cellStyle name="Eingabe 8 2 2 2 10 2" xfId="57478"/>
    <cellStyle name="Eingabe 8 2 2 2 11" xfId="33933"/>
    <cellStyle name="Eingabe 8 2 2 2 2" xfId="7092"/>
    <cellStyle name="Eingabe 8 2 2 2 2 2" xfId="37286"/>
    <cellStyle name="Eingabe 8 2 2 2 3" xfId="8637"/>
    <cellStyle name="Eingabe 8 2 2 2 3 2" xfId="38831"/>
    <cellStyle name="Eingabe 8 2 2 2 4" xfId="2194"/>
    <cellStyle name="Eingabe 8 2 2 2 4 2" xfId="32405"/>
    <cellStyle name="Eingabe 8 2 2 2 5" xfId="12656"/>
    <cellStyle name="Eingabe 8 2 2 2 5 2" xfId="42850"/>
    <cellStyle name="Eingabe 8 2 2 2 6" xfId="16963"/>
    <cellStyle name="Eingabe 8 2 2 2 6 2" xfId="47157"/>
    <cellStyle name="Eingabe 8 2 2 2 7" xfId="19830"/>
    <cellStyle name="Eingabe 8 2 2 2 7 2" xfId="50024"/>
    <cellStyle name="Eingabe 8 2 2 2 8" xfId="24237"/>
    <cellStyle name="Eingabe 8 2 2 2 8 2" xfId="54424"/>
    <cellStyle name="Eingabe 8 2 2 2 9" xfId="25759"/>
    <cellStyle name="Eingabe 8 2 2 2 9 2" xfId="55946"/>
    <cellStyle name="Eingabe 8 2 2 3" xfId="4736"/>
    <cellStyle name="Eingabe 8 2 2 3 10" xfId="34935"/>
    <cellStyle name="Eingabe 8 2 2 3 2" xfId="9480"/>
    <cellStyle name="Eingabe 8 2 2 3 2 2" xfId="39674"/>
    <cellStyle name="Eingabe 8 2 2 3 3" xfId="12569"/>
    <cellStyle name="Eingabe 8 2 2 3 3 2" xfId="42763"/>
    <cellStyle name="Eingabe 8 2 2 3 4" xfId="10293"/>
    <cellStyle name="Eingabe 8 2 2 3 4 2" xfId="40487"/>
    <cellStyle name="Eingabe 8 2 2 3 5" xfId="17803"/>
    <cellStyle name="Eingabe 8 2 2 3 5 2" xfId="47997"/>
    <cellStyle name="Eingabe 8 2 2 3 6" xfId="20667"/>
    <cellStyle name="Eingabe 8 2 2 3 6 2" xfId="50861"/>
    <cellStyle name="Eingabe 8 2 2 3 7" xfId="25079"/>
    <cellStyle name="Eingabe 8 2 2 3 7 2" xfId="55266"/>
    <cellStyle name="Eingabe 8 2 2 3 8" xfId="28516"/>
    <cellStyle name="Eingabe 8 2 2 3 8 2" xfId="58703"/>
    <cellStyle name="Eingabe 8 2 2 3 9" xfId="28963"/>
    <cellStyle name="Eingabe 8 2 2 3 9 2" xfId="59150"/>
    <cellStyle name="Eingabe 8 2 2 4" xfId="5682"/>
    <cellStyle name="Eingabe 8 2 2 4 2" xfId="35878"/>
    <cellStyle name="Eingabe 8 2 2 5" xfId="12591"/>
    <cellStyle name="Eingabe 8 2 2 5 2" xfId="42785"/>
    <cellStyle name="Eingabe 8 2 2 6" xfId="14467"/>
    <cellStyle name="Eingabe 8 2 2 6 2" xfId="44661"/>
    <cellStyle name="Eingabe 8 2 2 7" xfId="15867"/>
    <cellStyle name="Eingabe 8 2 2 7 2" xfId="46061"/>
    <cellStyle name="Eingabe 8 2 2 8" xfId="18748"/>
    <cellStyle name="Eingabe 8 2 2 8 2" xfId="48942"/>
    <cellStyle name="Eingabe 8 2 2 9" xfId="22983"/>
    <cellStyle name="Eingabe 8 2 2 9 2" xfId="53170"/>
    <cellStyle name="Eingabe 8 2 3" xfId="1930"/>
    <cellStyle name="Eingabe 8 2 3 10" xfId="27401"/>
    <cellStyle name="Eingabe 8 2 3 10 2" xfId="57588"/>
    <cellStyle name="Eingabe 8 2 3 11" xfId="22305"/>
    <cellStyle name="Eingabe 8 2 3 11 2" xfId="52492"/>
    <cellStyle name="Eingabe 8 2 3 12" xfId="31880"/>
    <cellStyle name="Eingabe 8 2 3 2" xfId="3887"/>
    <cellStyle name="Eingabe 8 2 3 2 10" xfId="29932"/>
    <cellStyle name="Eingabe 8 2 3 2 10 2" xfId="60119"/>
    <cellStyle name="Eingabe 8 2 3 2 11" xfId="34092"/>
    <cellStyle name="Eingabe 8 2 3 2 2" xfId="7251"/>
    <cellStyle name="Eingabe 8 2 3 2 2 2" xfId="37445"/>
    <cellStyle name="Eingabe 8 2 3 2 3" xfId="8796"/>
    <cellStyle name="Eingabe 8 2 3 2 3 2" xfId="38990"/>
    <cellStyle name="Eingabe 8 2 3 2 4" xfId="11523"/>
    <cellStyle name="Eingabe 8 2 3 2 4 2" xfId="41717"/>
    <cellStyle name="Eingabe 8 2 3 2 5" xfId="12857"/>
    <cellStyle name="Eingabe 8 2 3 2 5 2" xfId="43051"/>
    <cellStyle name="Eingabe 8 2 3 2 6" xfId="17122"/>
    <cellStyle name="Eingabe 8 2 3 2 6 2" xfId="47316"/>
    <cellStyle name="Eingabe 8 2 3 2 7" xfId="19989"/>
    <cellStyle name="Eingabe 8 2 3 2 7 2" xfId="50183"/>
    <cellStyle name="Eingabe 8 2 3 2 8" xfId="24396"/>
    <cellStyle name="Eingabe 8 2 3 2 8 2" xfId="54583"/>
    <cellStyle name="Eingabe 8 2 3 2 9" xfId="21713"/>
    <cellStyle name="Eingabe 8 2 3 2 9 2" xfId="51900"/>
    <cellStyle name="Eingabe 8 2 3 3" xfId="4895"/>
    <cellStyle name="Eingabe 8 2 3 3 10" xfId="35094"/>
    <cellStyle name="Eingabe 8 2 3 3 2" xfId="9639"/>
    <cellStyle name="Eingabe 8 2 3 3 2 2" xfId="39833"/>
    <cellStyle name="Eingabe 8 2 3 3 3" xfId="5204"/>
    <cellStyle name="Eingabe 8 2 3 3 3 2" xfId="35403"/>
    <cellStyle name="Eingabe 8 2 3 3 4" xfId="12846"/>
    <cellStyle name="Eingabe 8 2 3 3 4 2" xfId="43040"/>
    <cellStyle name="Eingabe 8 2 3 3 5" xfId="17962"/>
    <cellStyle name="Eingabe 8 2 3 3 5 2" xfId="48156"/>
    <cellStyle name="Eingabe 8 2 3 3 6" xfId="20826"/>
    <cellStyle name="Eingabe 8 2 3 3 6 2" xfId="51020"/>
    <cellStyle name="Eingabe 8 2 3 3 7" xfId="25238"/>
    <cellStyle name="Eingabe 8 2 3 3 7 2" xfId="55425"/>
    <cellStyle name="Eingabe 8 2 3 3 8" xfId="28675"/>
    <cellStyle name="Eingabe 8 2 3 3 8 2" xfId="58862"/>
    <cellStyle name="Eingabe 8 2 3 3 9" xfId="27991"/>
    <cellStyle name="Eingabe 8 2 3 3 9 2" xfId="58178"/>
    <cellStyle name="Eingabe 8 2 3 4" xfId="5698"/>
    <cellStyle name="Eingabe 8 2 3 4 2" xfId="35894"/>
    <cellStyle name="Eingabe 8 2 3 5" xfId="8020"/>
    <cellStyle name="Eingabe 8 2 3 5 2" xfId="38214"/>
    <cellStyle name="Eingabe 8 2 3 6" xfId="11250"/>
    <cellStyle name="Eingabe 8 2 3 6 2" xfId="41444"/>
    <cellStyle name="Eingabe 8 2 3 7" xfId="16026"/>
    <cellStyle name="Eingabe 8 2 3 7 2" xfId="46220"/>
    <cellStyle name="Eingabe 8 2 3 8" xfId="18907"/>
    <cellStyle name="Eingabe 8 2 3 8 2" xfId="49101"/>
    <cellStyle name="Eingabe 8 2 3 9" xfId="23142"/>
    <cellStyle name="Eingabe 8 2 3 9 2" xfId="53329"/>
    <cellStyle name="Eingabe 8 2 4" xfId="3263"/>
    <cellStyle name="Eingabe 8 2 4 10" xfId="26771"/>
    <cellStyle name="Eingabe 8 2 4 10 2" xfId="56958"/>
    <cellStyle name="Eingabe 8 2 4 11" xfId="33468"/>
    <cellStyle name="Eingabe 8 2 4 2" xfId="6637"/>
    <cellStyle name="Eingabe 8 2 4 2 2" xfId="36831"/>
    <cellStyle name="Eingabe 8 2 4 3" xfId="8182"/>
    <cellStyle name="Eingabe 8 2 4 3 2" xfId="38376"/>
    <cellStyle name="Eingabe 8 2 4 4" xfId="11000"/>
    <cellStyle name="Eingabe 8 2 4 4 2" xfId="41194"/>
    <cellStyle name="Eingabe 8 2 4 5" xfId="13677"/>
    <cellStyle name="Eingabe 8 2 4 5 2" xfId="43871"/>
    <cellStyle name="Eingabe 8 2 4 6" xfId="16512"/>
    <cellStyle name="Eingabe 8 2 4 6 2" xfId="46706"/>
    <cellStyle name="Eingabe 8 2 4 7" xfId="19379"/>
    <cellStyle name="Eingabe 8 2 4 7 2" xfId="49573"/>
    <cellStyle name="Eingabe 8 2 4 8" xfId="23782"/>
    <cellStyle name="Eingabe 8 2 4 8 2" xfId="53969"/>
    <cellStyle name="Eingabe 8 2 4 9" xfId="22421"/>
    <cellStyle name="Eingabe 8 2 4 9 2" xfId="52608"/>
    <cellStyle name="Eingabe 8 2 5" xfId="4271"/>
    <cellStyle name="Eingabe 8 2 5 10" xfId="30266"/>
    <cellStyle name="Eingabe 8 2 5 10 2" xfId="60453"/>
    <cellStyle name="Eingabe 8 2 5 11" xfId="34470"/>
    <cellStyle name="Eingabe 8 2 5 2" xfId="7484"/>
    <cellStyle name="Eingabe 8 2 5 2 2" xfId="37678"/>
    <cellStyle name="Eingabe 8 2 5 3" xfId="9029"/>
    <cellStyle name="Eingabe 8 2 5 3 2" xfId="39223"/>
    <cellStyle name="Eingabe 8 2 5 4" xfId="10281"/>
    <cellStyle name="Eingabe 8 2 5 4 2" xfId="40475"/>
    <cellStyle name="Eingabe 8 2 5 5" xfId="14187"/>
    <cellStyle name="Eingabe 8 2 5 5 2" xfId="44381"/>
    <cellStyle name="Eingabe 8 2 5 6" xfId="17352"/>
    <cellStyle name="Eingabe 8 2 5 6 2" xfId="47546"/>
    <cellStyle name="Eingabe 8 2 5 7" xfId="20216"/>
    <cellStyle name="Eingabe 8 2 5 7 2" xfId="50410"/>
    <cellStyle name="Eingabe 8 2 5 8" xfId="24628"/>
    <cellStyle name="Eingabe 8 2 5 8 2" xfId="54815"/>
    <cellStyle name="Eingabe 8 2 5 9" xfId="26358"/>
    <cellStyle name="Eingabe 8 2 5 9 2" xfId="56545"/>
    <cellStyle name="Eingabe 8 2 6" xfId="5638"/>
    <cellStyle name="Eingabe 8 2 6 2" xfId="35834"/>
    <cellStyle name="Eingabe 8 2 7" xfId="10939"/>
    <cellStyle name="Eingabe 8 2 7 2" xfId="41133"/>
    <cellStyle name="Eingabe 8 2 8" xfId="12949"/>
    <cellStyle name="Eingabe 8 2 8 2" xfId="43143"/>
    <cellStyle name="Eingabe 8 2 9" xfId="15412"/>
    <cellStyle name="Eingabe 8 2 9 2" xfId="45606"/>
    <cellStyle name="Eingabe 8 3" xfId="1567"/>
    <cellStyle name="Eingabe 8 3 10" xfId="26671"/>
    <cellStyle name="Eingabe 8 3 10 2" xfId="56858"/>
    <cellStyle name="Eingabe 8 3 11" xfId="29845"/>
    <cellStyle name="Eingabe 8 3 11 2" xfId="60032"/>
    <cellStyle name="Eingabe 8 3 12" xfId="31517"/>
    <cellStyle name="Eingabe 8 3 2" xfId="3524"/>
    <cellStyle name="Eingabe 8 3 2 10" xfId="29038"/>
    <cellStyle name="Eingabe 8 3 2 10 2" xfId="59225"/>
    <cellStyle name="Eingabe 8 3 2 11" xfId="33729"/>
    <cellStyle name="Eingabe 8 3 2 2" xfId="6888"/>
    <cellStyle name="Eingabe 8 3 2 2 2" xfId="37082"/>
    <cellStyle name="Eingabe 8 3 2 3" xfId="8433"/>
    <cellStyle name="Eingabe 8 3 2 3 2" xfId="38627"/>
    <cellStyle name="Eingabe 8 3 2 4" xfId="12546"/>
    <cellStyle name="Eingabe 8 3 2 4 2" xfId="42740"/>
    <cellStyle name="Eingabe 8 3 2 5" xfId="14508"/>
    <cellStyle name="Eingabe 8 3 2 5 2" xfId="44702"/>
    <cellStyle name="Eingabe 8 3 2 6" xfId="16759"/>
    <cellStyle name="Eingabe 8 3 2 6 2" xfId="46953"/>
    <cellStyle name="Eingabe 8 3 2 7" xfId="19626"/>
    <cellStyle name="Eingabe 8 3 2 7 2" xfId="49820"/>
    <cellStyle name="Eingabe 8 3 2 8" xfId="24033"/>
    <cellStyle name="Eingabe 8 3 2 8 2" xfId="54220"/>
    <cellStyle name="Eingabe 8 3 2 9" xfId="27926"/>
    <cellStyle name="Eingabe 8 3 2 9 2" xfId="58113"/>
    <cellStyle name="Eingabe 8 3 3" xfId="4532"/>
    <cellStyle name="Eingabe 8 3 3 10" xfId="34731"/>
    <cellStyle name="Eingabe 8 3 3 2" xfId="9276"/>
    <cellStyle name="Eingabe 8 3 3 2 2" xfId="39470"/>
    <cellStyle name="Eingabe 8 3 3 3" xfId="10029"/>
    <cellStyle name="Eingabe 8 3 3 3 2" xfId="40223"/>
    <cellStyle name="Eingabe 8 3 3 4" xfId="13764"/>
    <cellStyle name="Eingabe 8 3 3 4 2" xfId="43958"/>
    <cellStyle name="Eingabe 8 3 3 5" xfId="17599"/>
    <cellStyle name="Eingabe 8 3 3 5 2" xfId="47793"/>
    <cellStyle name="Eingabe 8 3 3 6" xfId="20463"/>
    <cellStyle name="Eingabe 8 3 3 6 2" xfId="50657"/>
    <cellStyle name="Eingabe 8 3 3 7" xfId="24875"/>
    <cellStyle name="Eingabe 8 3 3 7 2" xfId="55062"/>
    <cellStyle name="Eingabe 8 3 3 8" xfId="26355"/>
    <cellStyle name="Eingabe 8 3 3 8 2" xfId="56542"/>
    <cellStyle name="Eingabe 8 3 3 9" xfId="26927"/>
    <cellStyle name="Eingabe 8 3 3 9 2" xfId="57114"/>
    <cellStyle name="Eingabe 8 3 4" xfId="4131"/>
    <cellStyle name="Eingabe 8 3 4 2" xfId="34330"/>
    <cellStyle name="Eingabe 8 3 5" xfId="6330"/>
    <cellStyle name="Eingabe 8 3 5 2" xfId="36524"/>
    <cellStyle name="Eingabe 8 3 6" xfId="13688"/>
    <cellStyle name="Eingabe 8 3 6 2" xfId="43882"/>
    <cellStyle name="Eingabe 8 3 7" xfId="15663"/>
    <cellStyle name="Eingabe 8 3 7 2" xfId="45857"/>
    <cellStyle name="Eingabe 8 3 8" xfId="18544"/>
    <cellStyle name="Eingabe 8 3 8 2" xfId="48738"/>
    <cellStyle name="Eingabe 8 3 9" xfId="22779"/>
    <cellStyle name="Eingabe 8 3 9 2" xfId="52966"/>
    <cellStyle name="Eingabe 8 4" xfId="2684"/>
    <cellStyle name="Eingabe 8 4 10" xfId="25664"/>
    <cellStyle name="Eingabe 8 4 10 2" xfId="55851"/>
    <cellStyle name="Eingabe 8 4 11" xfId="32889"/>
    <cellStyle name="Eingabe 8 4 2" xfId="6269"/>
    <cellStyle name="Eingabe 8 4 2 2" xfId="36463"/>
    <cellStyle name="Eingabe 8 4 3" xfId="2107"/>
    <cellStyle name="Eingabe 8 4 3 2" xfId="32320"/>
    <cellStyle name="Eingabe 8 4 4" xfId="7559"/>
    <cellStyle name="Eingabe 8 4 4 2" xfId="37753"/>
    <cellStyle name="Eingabe 8 4 5" xfId="14306"/>
    <cellStyle name="Eingabe 8 4 5 2" xfId="44500"/>
    <cellStyle name="Eingabe 8 4 6" xfId="16259"/>
    <cellStyle name="Eingabe 8 4 6 2" xfId="46453"/>
    <cellStyle name="Eingabe 8 4 7" xfId="19128"/>
    <cellStyle name="Eingabe 8 4 7 2" xfId="49322"/>
    <cellStyle name="Eingabe 8 4 8" xfId="23411"/>
    <cellStyle name="Eingabe 8 4 8 2" xfId="53598"/>
    <cellStyle name="Eingabe 8 4 9" xfId="27020"/>
    <cellStyle name="Eingabe 8 4 9 2" xfId="57207"/>
    <cellStyle name="Eingabe 8 5" xfId="3109"/>
    <cellStyle name="Eingabe 8 5 10" xfId="29818"/>
    <cellStyle name="Eingabe 8 5 10 2" xfId="60005"/>
    <cellStyle name="Eingabe 8 5 11" xfId="33314"/>
    <cellStyle name="Eingabe 8 5 2" xfId="6511"/>
    <cellStyle name="Eingabe 8 5 2 2" xfId="36705"/>
    <cellStyle name="Eingabe 8 5 3" xfId="2238"/>
    <cellStyle name="Eingabe 8 5 3 2" xfId="32447"/>
    <cellStyle name="Eingabe 8 5 4" xfId="10542"/>
    <cellStyle name="Eingabe 8 5 4 2" xfId="40736"/>
    <cellStyle name="Eingabe 8 5 5" xfId="13702"/>
    <cellStyle name="Eingabe 8 5 5 2" xfId="43896"/>
    <cellStyle name="Eingabe 8 5 6" xfId="16386"/>
    <cellStyle name="Eingabe 8 5 6 2" xfId="46580"/>
    <cellStyle name="Eingabe 8 5 7" xfId="19253"/>
    <cellStyle name="Eingabe 8 5 7 2" xfId="49447"/>
    <cellStyle name="Eingabe 8 5 8" xfId="23656"/>
    <cellStyle name="Eingabe 8 5 8 2" xfId="53843"/>
    <cellStyle name="Eingabe 8 5 9" xfId="26940"/>
    <cellStyle name="Eingabe 8 5 9 2" xfId="57127"/>
    <cellStyle name="Eingabe 8 6" xfId="2184"/>
    <cellStyle name="Eingabe 8 6 2" xfId="32395"/>
    <cellStyle name="Eingabe 8 7" xfId="5171"/>
    <cellStyle name="Eingabe 8 7 2" xfId="35370"/>
    <cellStyle name="Eingabe 8 8" xfId="14194"/>
    <cellStyle name="Eingabe 8 8 2" xfId="44388"/>
    <cellStyle name="Eingabe 8 9" xfId="13016"/>
    <cellStyle name="Eingabe 8 9 2" xfId="43210"/>
    <cellStyle name="Eingabe 9" xfId="1280"/>
    <cellStyle name="Eingabe 9 10" xfId="18274"/>
    <cellStyle name="Eingabe 9 10 2" xfId="48468"/>
    <cellStyle name="Eingabe 9 11" xfId="22493"/>
    <cellStyle name="Eingabe 9 11 2" xfId="52680"/>
    <cellStyle name="Eingabe 9 12" xfId="21704"/>
    <cellStyle name="Eingabe 9 12 2" xfId="51891"/>
    <cellStyle name="Eingabe 9 13" xfId="30423"/>
    <cellStyle name="Eingabe 9 13 2" xfId="60610"/>
    <cellStyle name="Eingabe 9 14" xfId="31247"/>
    <cellStyle name="Eingabe 9 2" xfId="1748"/>
    <cellStyle name="Eingabe 9 2 10" xfId="27500"/>
    <cellStyle name="Eingabe 9 2 10 2" xfId="57687"/>
    <cellStyle name="Eingabe 9 2 11" xfId="29435"/>
    <cellStyle name="Eingabe 9 2 11 2" xfId="59622"/>
    <cellStyle name="Eingabe 9 2 12" xfId="31698"/>
    <cellStyle name="Eingabe 9 2 2" xfId="3705"/>
    <cellStyle name="Eingabe 9 2 2 10" xfId="27595"/>
    <cellStyle name="Eingabe 9 2 2 10 2" xfId="57782"/>
    <cellStyle name="Eingabe 9 2 2 11" xfId="33910"/>
    <cellStyle name="Eingabe 9 2 2 2" xfId="7069"/>
    <cellStyle name="Eingabe 9 2 2 2 2" xfId="37263"/>
    <cellStyle name="Eingabe 9 2 2 3" xfId="8614"/>
    <cellStyle name="Eingabe 9 2 2 3 2" xfId="38808"/>
    <cellStyle name="Eingabe 9 2 2 4" xfId="8000"/>
    <cellStyle name="Eingabe 9 2 2 4 2" xfId="38194"/>
    <cellStyle name="Eingabe 9 2 2 5" xfId="13028"/>
    <cellStyle name="Eingabe 9 2 2 5 2" xfId="43222"/>
    <cellStyle name="Eingabe 9 2 2 6" xfId="16940"/>
    <cellStyle name="Eingabe 9 2 2 6 2" xfId="47134"/>
    <cellStyle name="Eingabe 9 2 2 7" xfId="19807"/>
    <cellStyle name="Eingabe 9 2 2 7 2" xfId="50001"/>
    <cellStyle name="Eingabe 9 2 2 8" xfId="24214"/>
    <cellStyle name="Eingabe 9 2 2 8 2" xfId="54401"/>
    <cellStyle name="Eingabe 9 2 2 9" xfId="25799"/>
    <cellStyle name="Eingabe 9 2 2 9 2" xfId="55986"/>
    <cellStyle name="Eingabe 9 2 3" xfId="4713"/>
    <cellStyle name="Eingabe 9 2 3 10" xfId="34912"/>
    <cellStyle name="Eingabe 9 2 3 2" xfId="9457"/>
    <cellStyle name="Eingabe 9 2 3 2 2" xfId="39651"/>
    <cellStyle name="Eingabe 9 2 3 3" xfId="2323"/>
    <cellStyle name="Eingabe 9 2 3 3 2" xfId="32530"/>
    <cellStyle name="Eingabe 9 2 3 4" xfId="13035"/>
    <cellStyle name="Eingabe 9 2 3 4 2" xfId="43229"/>
    <cellStyle name="Eingabe 9 2 3 5" xfId="17780"/>
    <cellStyle name="Eingabe 9 2 3 5 2" xfId="47974"/>
    <cellStyle name="Eingabe 9 2 3 6" xfId="20644"/>
    <cellStyle name="Eingabe 9 2 3 6 2" xfId="50838"/>
    <cellStyle name="Eingabe 9 2 3 7" xfId="25056"/>
    <cellStyle name="Eingabe 9 2 3 7 2" xfId="55243"/>
    <cellStyle name="Eingabe 9 2 3 8" xfId="28493"/>
    <cellStyle name="Eingabe 9 2 3 8 2" xfId="58680"/>
    <cellStyle name="Eingabe 9 2 3 9" xfId="29557"/>
    <cellStyle name="Eingabe 9 2 3 9 2" xfId="59744"/>
    <cellStyle name="Eingabe 9 2 4" xfId="7828"/>
    <cellStyle name="Eingabe 9 2 4 2" xfId="38022"/>
    <cellStyle name="Eingabe 9 2 5" xfId="9752"/>
    <cellStyle name="Eingabe 9 2 5 2" xfId="39946"/>
    <cellStyle name="Eingabe 9 2 6" xfId="14263"/>
    <cellStyle name="Eingabe 9 2 6 2" xfId="44457"/>
    <cellStyle name="Eingabe 9 2 7" xfId="15844"/>
    <cellStyle name="Eingabe 9 2 7 2" xfId="46038"/>
    <cellStyle name="Eingabe 9 2 8" xfId="18725"/>
    <cellStyle name="Eingabe 9 2 8 2" xfId="48919"/>
    <cellStyle name="Eingabe 9 2 9" xfId="22960"/>
    <cellStyle name="Eingabe 9 2 9 2" xfId="53147"/>
    <cellStyle name="Eingabe 9 3" xfId="1907"/>
    <cellStyle name="Eingabe 9 3 10" xfId="26525"/>
    <cellStyle name="Eingabe 9 3 10 2" xfId="56712"/>
    <cellStyle name="Eingabe 9 3 11" xfId="30379"/>
    <cellStyle name="Eingabe 9 3 11 2" xfId="60566"/>
    <cellStyle name="Eingabe 9 3 12" xfId="31857"/>
    <cellStyle name="Eingabe 9 3 2" xfId="3864"/>
    <cellStyle name="Eingabe 9 3 2 10" xfId="26972"/>
    <cellStyle name="Eingabe 9 3 2 10 2" xfId="57159"/>
    <cellStyle name="Eingabe 9 3 2 11" xfId="34069"/>
    <cellStyle name="Eingabe 9 3 2 2" xfId="7228"/>
    <cellStyle name="Eingabe 9 3 2 2 2" xfId="37422"/>
    <cellStyle name="Eingabe 9 3 2 3" xfId="8773"/>
    <cellStyle name="Eingabe 9 3 2 3 2" xfId="38967"/>
    <cellStyle name="Eingabe 9 3 2 4" xfId="2207"/>
    <cellStyle name="Eingabe 9 3 2 4 2" xfId="32417"/>
    <cellStyle name="Eingabe 9 3 2 5" xfId="13974"/>
    <cellStyle name="Eingabe 9 3 2 5 2" xfId="44168"/>
    <cellStyle name="Eingabe 9 3 2 6" xfId="17099"/>
    <cellStyle name="Eingabe 9 3 2 6 2" xfId="47293"/>
    <cellStyle name="Eingabe 9 3 2 7" xfId="19966"/>
    <cellStyle name="Eingabe 9 3 2 7 2" xfId="50160"/>
    <cellStyle name="Eingabe 9 3 2 8" xfId="24373"/>
    <cellStyle name="Eingabe 9 3 2 8 2" xfId="54560"/>
    <cellStyle name="Eingabe 9 3 2 9" xfId="22346"/>
    <cellStyle name="Eingabe 9 3 2 9 2" xfId="52533"/>
    <cellStyle name="Eingabe 9 3 3" xfId="4872"/>
    <cellStyle name="Eingabe 9 3 3 10" xfId="35071"/>
    <cellStyle name="Eingabe 9 3 3 2" xfId="9616"/>
    <cellStyle name="Eingabe 9 3 3 2 2" xfId="39810"/>
    <cellStyle name="Eingabe 9 3 3 3" xfId="10611"/>
    <cellStyle name="Eingabe 9 3 3 3 2" xfId="40805"/>
    <cellStyle name="Eingabe 9 3 3 4" xfId="10897"/>
    <cellStyle name="Eingabe 9 3 3 4 2" xfId="41091"/>
    <cellStyle name="Eingabe 9 3 3 5" xfId="17939"/>
    <cellStyle name="Eingabe 9 3 3 5 2" xfId="48133"/>
    <cellStyle name="Eingabe 9 3 3 6" xfId="20803"/>
    <cellStyle name="Eingabe 9 3 3 6 2" xfId="50997"/>
    <cellStyle name="Eingabe 9 3 3 7" xfId="25215"/>
    <cellStyle name="Eingabe 9 3 3 7 2" xfId="55402"/>
    <cellStyle name="Eingabe 9 3 3 8" xfId="28652"/>
    <cellStyle name="Eingabe 9 3 3 8 2" xfId="58839"/>
    <cellStyle name="Eingabe 9 3 3 9" xfId="28766"/>
    <cellStyle name="Eingabe 9 3 3 9 2" xfId="58953"/>
    <cellStyle name="Eingabe 9 3 4" xfId="5697"/>
    <cellStyle name="Eingabe 9 3 4 2" xfId="35893"/>
    <cellStyle name="Eingabe 9 3 5" xfId="12332"/>
    <cellStyle name="Eingabe 9 3 5 2" xfId="42526"/>
    <cellStyle name="Eingabe 9 3 6" xfId="14908"/>
    <cellStyle name="Eingabe 9 3 6 2" xfId="45102"/>
    <cellStyle name="Eingabe 9 3 7" xfId="16003"/>
    <cellStyle name="Eingabe 9 3 7 2" xfId="46197"/>
    <cellStyle name="Eingabe 9 3 8" xfId="18884"/>
    <cellStyle name="Eingabe 9 3 8 2" xfId="49078"/>
    <cellStyle name="Eingabe 9 3 9" xfId="23119"/>
    <cellStyle name="Eingabe 9 3 9 2" xfId="53306"/>
    <cellStyle name="Eingabe 9 4" xfId="3240"/>
    <cellStyle name="Eingabe 9 4 10" xfId="26474"/>
    <cellStyle name="Eingabe 9 4 10 2" xfId="56661"/>
    <cellStyle name="Eingabe 9 4 11" xfId="33445"/>
    <cellStyle name="Eingabe 9 4 2" xfId="6614"/>
    <cellStyle name="Eingabe 9 4 2 2" xfId="36808"/>
    <cellStyle name="Eingabe 9 4 3" xfId="8159"/>
    <cellStyle name="Eingabe 9 4 3 2" xfId="38353"/>
    <cellStyle name="Eingabe 9 4 4" xfId="5422"/>
    <cellStyle name="Eingabe 9 4 4 2" xfId="35621"/>
    <cellStyle name="Eingabe 9 4 5" xfId="13810"/>
    <cellStyle name="Eingabe 9 4 5 2" xfId="44004"/>
    <cellStyle name="Eingabe 9 4 6" xfId="16489"/>
    <cellStyle name="Eingabe 9 4 6 2" xfId="46683"/>
    <cellStyle name="Eingabe 9 4 7" xfId="19356"/>
    <cellStyle name="Eingabe 9 4 7 2" xfId="49550"/>
    <cellStyle name="Eingabe 9 4 8" xfId="23759"/>
    <cellStyle name="Eingabe 9 4 8 2" xfId="53946"/>
    <cellStyle name="Eingabe 9 4 9" xfId="27716"/>
    <cellStyle name="Eingabe 9 4 9 2" xfId="57903"/>
    <cellStyle name="Eingabe 9 5" xfId="4248"/>
    <cellStyle name="Eingabe 9 5 10" xfId="27976"/>
    <cellStyle name="Eingabe 9 5 10 2" xfId="58163"/>
    <cellStyle name="Eingabe 9 5 11" xfId="34447"/>
    <cellStyle name="Eingabe 9 5 2" xfId="7461"/>
    <cellStyle name="Eingabe 9 5 2 2" xfId="37655"/>
    <cellStyle name="Eingabe 9 5 3" xfId="9006"/>
    <cellStyle name="Eingabe 9 5 3 2" xfId="39200"/>
    <cellStyle name="Eingabe 9 5 4" xfId="10236"/>
    <cellStyle name="Eingabe 9 5 4 2" xfId="40430"/>
    <cellStyle name="Eingabe 9 5 5" xfId="7734"/>
    <cellStyle name="Eingabe 9 5 5 2" xfId="37928"/>
    <cellStyle name="Eingabe 9 5 6" xfId="17329"/>
    <cellStyle name="Eingabe 9 5 6 2" xfId="47523"/>
    <cellStyle name="Eingabe 9 5 7" xfId="20193"/>
    <cellStyle name="Eingabe 9 5 7 2" xfId="50387"/>
    <cellStyle name="Eingabe 9 5 8" xfId="24605"/>
    <cellStyle name="Eingabe 9 5 8 2" xfId="54792"/>
    <cellStyle name="Eingabe 9 5 9" xfId="26982"/>
    <cellStyle name="Eingabe 9 5 9 2" xfId="57169"/>
    <cellStyle name="Eingabe 9 6" xfId="7729"/>
    <cellStyle name="Eingabe 9 6 2" xfId="37923"/>
    <cellStyle name="Eingabe 9 7" xfId="11046"/>
    <cellStyle name="Eingabe 9 7 2" xfId="41240"/>
    <cellStyle name="Eingabe 9 8" xfId="14680"/>
    <cellStyle name="Eingabe 9 8 2" xfId="44874"/>
    <cellStyle name="Eingabe 9 9" xfId="15389"/>
    <cellStyle name="Eingabe 9 9 2" xfId="45583"/>
    <cellStyle name="Empty_B_border" xfId="95"/>
    <cellStyle name="Entrée" xfId="25" builtinId="20" customBuiltin="1"/>
    <cellStyle name="Ergebnis" xfId="680"/>
    <cellStyle name="Ergebnis 10" xfId="2685"/>
    <cellStyle name="Ergebnis 10 10" xfId="21540"/>
    <cellStyle name="Ergebnis 10 10 2" xfId="51727"/>
    <cellStyle name="Ergebnis 10 11" xfId="32890"/>
    <cellStyle name="Ergebnis 10 2" xfId="6270"/>
    <cellStyle name="Ergebnis 10 2 2" xfId="36464"/>
    <cellStyle name="Ergebnis 10 3" xfId="2507"/>
    <cellStyle name="Ergebnis 10 3 2" xfId="32712"/>
    <cellStyle name="Ergebnis 10 4" xfId="12387"/>
    <cellStyle name="Ergebnis 10 4 2" xfId="42581"/>
    <cellStyle name="Ergebnis 10 5" xfId="14180"/>
    <cellStyle name="Ergebnis 10 5 2" xfId="44374"/>
    <cellStyle name="Ergebnis 10 6" xfId="16260"/>
    <cellStyle name="Ergebnis 10 6 2" xfId="46454"/>
    <cellStyle name="Ergebnis 10 7" xfId="19129"/>
    <cellStyle name="Ergebnis 10 7 2" xfId="49323"/>
    <cellStyle name="Ergebnis 10 8" xfId="23412"/>
    <cellStyle name="Ergebnis 10 8 2" xfId="53599"/>
    <cellStyle name="Ergebnis 10 9" xfId="27894"/>
    <cellStyle name="Ergebnis 10 9 2" xfId="58081"/>
    <cellStyle name="Ergebnis 11" xfId="3114"/>
    <cellStyle name="Ergebnis 11 10" xfId="22379"/>
    <cellStyle name="Ergebnis 11 10 2" xfId="52566"/>
    <cellStyle name="Ergebnis 11 11" xfId="33319"/>
    <cellStyle name="Ergebnis 11 2" xfId="6516"/>
    <cellStyle name="Ergebnis 11 2 2" xfId="36710"/>
    <cellStyle name="Ergebnis 11 3" xfId="6081"/>
    <cellStyle name="Ergebnis 11 3 2" xfId="36277"/>
    <cellStyle name="Ergebnis 11 4" xfId="12313"/>
    <cellStyle name="Ergebnis 11 4 2" xfId="42507"/>
    <cellStyle name="Ergebnis 11 5" xfId="14349"/>
    <cellStyle name="Ergebnis 11 5 2" xfId="44543"/>
    <cellStyle name="Ergebnis 11 6" xfId="16391"/>
    <cellStyle name="Ergebnis 11 6 2" xfId="46585"/>
    <cellStyle name="Ergebnis 11 7" xfId="19258"/>
    <cellStyle name="Ergebnis 11 7 2" xfId="49452"/>
    <cellStyle name="Ergebnis 11 8" xfId="23661"/>
    <cellStyle name="Ergebnis 11 8 2" xfId="53848"/>
    <cellStyle name="Ergebnis 11 9" xfId="27098"/>
    <cellStyle name="Ergebnis 11 9 2" xfId="57285"/>
    <cellStyle name="Ergebnis 12" xfId="6370"/>
    <cellStyle name="Ergebnis 12 2" xfId="36564"/>
    <cellStyle name="Ergebnis 13" xfId="5925"/>
    <cellStyle name="Ergebnis 13 2" xfId="36121"/>
    <cellStyle name="Ergebnis 14" xfId="14193"/>
    <cellStyle name="Ergebnis 14 2" xfId="44387"/>
    <cellStyle name="Ergebnis 15" xfId="15217"/>
    <cellStyle name="Ergebnis 15 2" xfId="45411"/>
    <cellStyle name="Ergebnis 16" xfId="10242"/>
    <cellStyle name="Ergebnis 16 2" xfId="40436"/>
    <cellStyle name="Ergebnis 17" xfId="21917"/>
    <cellStyle name="Ergebnis 17 2" xfId="52104"/>
    <cellStyle name="Ergebnis 18" xfId="27389"/>
    <cellStyle name="Ergebnis 18 2" xfId="57576"/>
    <cellStyle name="Ergebnis 19" xfId="28814"/>
    <cellStyle name="Ergebnis 19 2" xfId="59001"/>
    <cellStyle name="Ergebnis 2" xfId="681"/>
    <cellStyle name="Ergebnis 2 10" xfId="6371"/>
    <cellStyle name="Ergebnis 2 10 2" xfId="36565"/>
    <cellStyle name="Ergebnis 2 11" xfId="12395"/>
    <cellStyle name="Ergebnis 2 11 2" xfId="42589"/>
    <cellStyle name="Ergebnis 2 12" xfId="13652"/>
    <cellStyle name="Ergebnis 2 12 2" xfId="43846"/>
    <cellStyle name="Ergebnis 2 13" xfId="13758"/>
    <cellStyle name="Ergebnis 2 13 2" xfId="43952"/>
    <cellStyle name="Ergebnis 2 14" xfId="14863"/>
    <cellStyle name="Ergebnis 2 14 2" xfId="45057"/>
    <cellStyle name="Ergebnis 2 15" xfId="21918"/>
    <cellStyle name="Ergebnis 2 15 2" xfId="52105"/>
    <cellStyle name="Ergebnis 2 16" xfId="26503"/>
    <cellStyle name="Ergebnis 2 16 2" xfId="56690"/>
    <cellStyle name="Ergebnis 2 17" xfId="25310"/>
    <cellStyle name="Ergebnis 2 17 2" xfId="55497"/>
    <cellStyle name="Ergebnis 2 18" xfId="31059"/>
    <cellStyle name="Ergebnis 2 2" xfId="682"/>
    <cellStyle name="Ergebnis 2 2 10" xfId="14182"/>
    <cellStyle name="Ergebnis 2 2 10 2" xfId="44376"/>
    <cellStyle name="Ergebnis 2 2 11" xfId="13315"/>
    <cellStyle name="Ergebnis 2 2 11 2" xfId="43509"/>
    <cellStyle name="Ergebnis 2 2 12" xfId="21919"/>
    <cellStyle name="Ergebnis 2 2 12 2" xfId="52106"/>
    <cellStyle name="Ergebnis 2 2 13" xfId="26641"/>
    <cellStyle name="Ergebnis 2 2 13 2" xfId="56828"/>
    <cellStyle name="Ergebnis 2 2 14" xfId="21509"/>
    <cellStyle name="Ergebnis 2 2 14 2" xfId="51696"/>
    <cellStyle name="Ergebnis 2 2 15" xfId="31060"/>
    <cellStyle name="Ergebnis 2 2 2" xfId="683"/>
    <cellStyle name="Ergebnis 2 2 2 10" xfId="12787"/>
    <cellStyle name="Ergebnis 2 2 2 10 2" xfId="42981"/>
    <cellStyle name="Ergebnis 2 2 2 11" xfId="21920"/>
    <cellStyle name="Ergebnis 2 2 2 11 2" xfId="52107"/>
    <cellStyle name="Ergebnis 2 2 2 12" xfId="25661"/>
    <cellStyle name="Ergebnis 2 2 2 12 2" xfId="55848"/>
    <cellStyle name="Ergebnis 2 2 2 13" xfId="29740"/>
    <cellStyle name="Ergebnis 2 2 2 13 2" xfId="59927"/>
    <cellStyle name="Ergebnis 2 2 2 14" xfId="31061"/>
    <cellStyle name="Ergebnis 2 2 2 2" xfId="1307"/>
    <cellStyle name="Ergebnis 2 2 2 2 10" xfId="18301"/>
    <cellStyle name="Ergebnis 2 2 2 2 10 2" xfId="48495"/>
    <cellStyle name="Ergebnis 2 2 2 2 11" xfId="22520"/>
    <cellStyle name="Ergebnis 2 2 2 2 11 2" xfId="52707"/>
    <cellStyle name="Ergebnis 2 2 2 2 12" xfId="26009"/>
    <cellStyle name="Ergebnis 2 2 2 2 12 2" xfId="56196"/>
    <cellStyle name="Ergebnis 2 2 2 2 13" xfId="30295"/>
    <cellStyle name="Ergebnis 2 2 2 2 13 2" xfId="60482"/>
    <cellStyle name="Ergebnis 2 2 2 2 14" xfId="31274"/>
    <cellStyle name="Ergebnis 2 2 2 2 2" xfId="1775"/>
    <cellStyle name="Ergebnis 2 2 2 2 2 10" xfId="26533"/>
    <cellStyle name="Ergebnis 2 2 2 2 2 10 2" xfId="56720"/>
    <cellStyle name="Ergebnis 2 2 2 2 2 11" xfId="29030"/>
    <cellStyle name="Ergebnis 2 2 2 2 2 11 2" xfId="59217"/>
    <cellStyle name="Ergebnis 2 2 2 2 2 12" xfId="31725"/>
    <cellStyle name="Ergebnis 2 2 2 2 2 2" xfId="3732"/>
    <cellStyle name="Ergebnis 2 2 2 2 2 2 10" xfId="29928"/>
    <cellStyle name="Ergebnis 2 2 2 2 2 2 10 2" xfId="60115"/>
    <cellStyle name="Ergebnis 2 2 2 2 2 2 11" xfId="33937"/>
    <cellStyle name="Ergebnis 2 2 2 2 2 2 2" xfId="7096"/>
    <cellStyle name="Ergebnis 2 2 2 2 2 2 2 2" xfId="37290"/>
    <cellStyle name="Ergebnis 2 2 2 2 2 2 3" xfId="8641"/>
    <cellStyle name="Ergebnis 2 2 2 2 2 2 3 2" xfId="38835"/>
    <cellStyle name="Ergebnis 2 2 2 2 2 2 4" xfId="11104"/>
    <cellStyle name="Ergebnis 2 2 2 2 2 2 4 2" xfId="41298"/>
    <cellStyle name="Ergebnis 2 2 2 2 2 2 5" xfId="15076"/>
    <cellStyle name="Ergebnis 2 2 2 2 2 2 5 2" xfId="45270"/>
    <cellStyle name="Ergebnis 2 2 2 2 2 2 6" xfId="16967"/>
    <cellStyle name="Ergebnis 2 2 2 2 2 2 6 2" xfId="47161"/>
    <cellStyle name="Ergebnis 2 2 2 2 2 2 7" xfId="19834"/>
    <cellStyle name="Ergebnis 2 2 2 2 2 2 7 2" xfId="50028"/>
    <cellStyle name="Ergebnis 2 2 2 2 2 2 8" xfId="24241"/>
    <cellStyle name="Ergebnis 2 2 2 2 2 2 8 2" xfId="54428"/>
    <cellStyle name="Ergebnis 2 2 2 2 2 2 9" xfId="25397"/>
    <cellStyle name="Ergebnis 2 2 2 2 2 2 9 2" xfId="55584"/>
    <cellStyle name="Ergebnis 2 2 2 2 2 3" xfId="4740"/>
    <cellStyle name="Ergebnis 2 2 2 2 2 3 10" xfId="34939"/>
    <cellStyle name="Ergebnis 2 2 2 2 2 3 2" xfId="9484"/>
    <cellStyle name="Ergebnis 2 2 2 2 2 3 2 2" xfId="39678"/>
    <cellStyle name="Ergebnis 2 2 2 2 2 3 3" xfId="11980"/>
    <cellStyle name="Ergebnis 2 2 2 2 2 3 3 2" xfId="42174"/>
    <cellStyle name="Ergebnis 2 2 2 2 2 3 4" xfId="13477"/>
    <cellStyle name="Ergebnis 2 2 2 2 2 3 4 2" xfId="43671"/>
    <cellStyle name="Ergebnis 2 2 2 2 2 3 5" xfId="17807"/>
    <cellStyle name="Ergebnis 2 2 2 2 2 3 5 2" xfId="48001"/>
    <cellStyle name="Ergebnis 2 2 2 2 2 3 6" xfId="20671"/>
    <cellStyle name="Ergebnis 2 2 2 2 2 3 6 2" xfId="50865"/>
    <cellStyle name="Ergebnis 2 2 2 2 2 3 7" xfId="25083"/>
    <cellStyle name="Ergebnis 2 2 2 2 2 3 7 2" xfId="55270"/>
    <cellStyle name="Ergebnis 2 2 2 2 2 3 8" xfId="28520"/>
    <cellStyle name="Ergebnis 2 2 2 2 2 3 8 2" xfId="58707"/>
    <cellStyle name="Ergebnis 2 2 2 2 2 3 9" xfId="28883"/>
    <cellStyle name="Ergebnis 2 2 2 2 2 3 9 2" xfId="59070"/>
    <cellStyle name="Ergebnis 2 2 2 2 2 4" xfId="5804"/>
    <cellStyle name="Ergebnis 2 2 2 2 2 4 2" xfId="36000"/>
    <cellStyle name="Ergebnis 2 2 2 2 2 5" xfId="10471"/>
    <cellStyle name="Ergebnis 2 2 2 2 2 5 2" xfId="40665"/>
    <cellStyle name="Ergebnis 2 2 2 2 2 6" xfId="14763"/>
    <cellStyle name="Ergebnis 2 2 2 2 2 6 2" xfId="44957"/>
    <cellStyle name="Ergebnis 2 2 2 2 2 7" xfId="15871"/>
    <cellStyle name="Ergebnis 2 2 2 2 2 7 2" xfId="46065"/>
    <cellStyle name="Ergebnis 2 2 2 2 2 8" xfId="18752"/>
    <cellStyle name="Ergebnis 2 2 2 2 2 8 2" xfId="48946"/>
    <cellStyle name="Ergebnis 2 2 2 2 2 9" xfId="22987"/>
    <cellStyle name="Ergebnis 2 2 2 2 2 9 2" xfId="53174"/>
    <cellStyle name="Ergebnis 2 2 2 2 3" xfId="1934"/>
    <cellStyle name="Ergebnis 2 2 2 2 3 10" xfId="27797"/>
    <cellStyle name="Ergebnis 2 2 2 2 3 10 2" xfId="57984"/>
    <cellStyle name="Ergebnis 2 2 2 2 3 11" xfId="26237"/>
    <cellStyle name="Ergebnis 2 2 2 2 3 11 2" xfId="56424"/>
    <cellStyle name="Ergebnis 2 2 2 2 3 12" xfId="31884"/>
    <cellStyle name="Ergebnis 2 2 2 2 3 2" xfId="3891"/>
    <cellStyle name="Ergebnis 2 2 2 2 3 2 10" xfId="29668"/>
    <cellStyle name="Ergebnis 2 2 2 2 3 2 10 2" xfId="59855"/>
    <cellStyle name="Ergebnis 2 2 2 2 3 2 11" xfId="34096"/>
    <cellStyle name="Ergebnis 2 2 2 2 3 2 2" xfId="7255"/>
    <cellStyle name="Ergebnis 2 2 2 2 3 2 2 2" xfId="37449"/>
    <cellStyle name="Ergebnis 2 2 2 2 3 2 3" xfId="8800"/>
    <cellStyle name="Ergebnis 2 2 2 2 3 2 3 2" xfId="38994"/>
    <cellStyle name="Ergebnis 2 2 2 2 3 2 4" xfId="9867"/>
    <cellStyle name="Ergebnis 2 2 2 2 3 2 4 2" xfId="40061"/>
    <cellStyle name="Ergebnis 2 2 2 2 3 2 5" xfId="14513"/>
    <cellStyle name="Ergebnis 2 2 2 2 3 2 5 2" xfId="44707"/>
    <cellStyle name="Ergebnis 2 2 2 2 3 2 6" xfId="17126"/>
    <cellStyle name="Ergebnis 2 2 2 2 3 2 6 2" xfId="47320"/>
    <cellStyle name="Ergebnis 2 2 2 2 3 2 7" xfId="19993"/>
    <cellStyle name="Ergebnis 2 2 2 2 3 2 7 2" xfId="50187"/>
    <cellStyle name="Ergebnis 2 2 2 2 3 2 8" xfId="24400"/>
    <cellStyle name="Ergebnis 2 2 2 2 3 2 8 2" xfId="54587"/>
    <cellStyle name="Ergebnis 2 2 2 2 3 2 9" xfId="25809"/>
    <cellStyle name="Ergebnis 2 2 2 2 3 2 9 2" xfId="55996"/>
    <cellStyle name="Ergebnis 2 2 2 2 3 3" xfId="4899"/>
    <cellStyle name="Ergebnis 2 2 2 2 3 3 10" xfId="35098"/>
    <cellStyle name="Ergebnis 2 2 2 2 3 3 2" xfId="9643"/>
    <cellStyle name="Ergebnis 2 2 2 2 3 3 2 2" xfId="39837"/>
    <cellStyle name="Ergebnis 2 2 2 2 3 3 3" xfId="11060"/>
    <cellStyle name="Ergebnis 2 2 2 2 3 3 3 2" xfId="41254"/>
    <cellStyle name="Ergebnis 2 2 2 2 3 3 4" xfId="12367"/>
    <cellStyle name="Ergebnis 2 2 2 2 3 3 4 2" xfId="42561"/>
    <cellStyle name="Ergebnis 2 2 2 2 3 3 5" xfId="17966"/>
    <cellStyle name="Ergebnis 2 2 2 2 3 3 5 2" xfId="48160"/>
    <cellStyle name="Ergebnis 2 2 2 2 3 3 6" xfId="20830"/>
    <cellStyle name="Ergebnis 2 2 2 2 3 3 6 2" xfId="51024"/>
    <cellStyle name="Ergebnis 2 2 2 2 3 3 7" xfId="25242"/>
    <cellStyle name="Ergebnis 2 2 2 2 3 3 7 2" xfId="55429"/>
    <cellStyle name="Ergebnis 2 2 2 2 3 3 8" xfId="28679"/>
    <cellStyle name="Ergebnis 2 2 2 2 3 3 8 2" xfId="58866"/>
    <cellStyle name="Ergebnis 2 2 2 2 3 3 9" xfId="29084"/>
    <cellStyle name="Ergebnis 2 2 2 2 3 3 9 2" xfId="59271"/>
    <cellStyle name="Ergebnis 2 2 2 2 3 4" xfId="5785"/>
    <cellStyle name="Ergebnis 2 2 2 2 3 4 2" xfId="35981"/>
    <cellStyle name="Ergebnis 2 2 2 2 3 5" xfId="10858"/>
    <cellStyle name="Ergebnis 2 2 2 2 3 5 2" xfId="41052"/>
    <cellStyle name="Ergebnis 2 2 2 2 3 6" xfId="13289"/>
    <cellStyle name="Ergebnis 2 2 2 2 3 6 2" xfId="43483"/>
    <cellStyle name="Ergebnis 2 2 2 2 3 7" xfId="16030"/>
    <cellStyle name="Ergebnis 2 2 2 2 3 7 2" xfId="46224"/>
    <cellStyle name="Ergebnis 2 2 2 2 3 8" xfId="18911"/>
    <cellStyle name="Ergebnis 2 2 2 2 3 8 2" xfId="49105"/>
    <cellStyle name="Ergebnis 2 2 2 2 3 9" xfId="23146"/>
    <cellStyle name="Ergebnis 2 2 2 2 3 9 2" xfId="53333"/>
    <cellStyle name="Ergebnis 2 2 2 2 4" xfId="3267"/>
    <cellStyle name="Ergebnis 2 2 2 2 4 10" xfId="27439"/>
    <cellStyle name="Ergebnis 2 2 2 2 4 10 2" xfId="57626"/>
    <cellStyle name="Ergebnis 2 2 2 2 4 11" xfId="33472"/>
    <cellStyle name="Ergebnis 2 2 2 2 4 2" xfId="6641"/>
    <cellStyle name="Ergebnis 2 2 2 2 4 2 2" xfId="36835"/>
    <cellStyle name="Ergebnis 2 2 2 2 4 3" xfId="8186"/>
    <cellStyle name="Ergebnis 2 2 2 2 4 3 2" xfId="38380"/>
    <cellStyle name="Ergebnis 2 2 2 2 4 4" xfId="10950"/>
    <cellStyle name="Ergebnis 2 2 2 2 4 4 2" xfId="41144"/>
    <cellStyle name="Ergebnis 2 2 2 2 4 5" xfId="11705"/>
    <cellStyle name="Ergebnis 2 2 2 2 4 5 2" xfId="41899"/>
    <cellStyle name="Ergebnis 2 2 2 2 4 6" xfId="16516"/>
    <cellStyle name="Ergebnis 2 2 2 2 4 6 2" xfId="46710"/>
    <cellStyle name="Ergebnis 2 2 2 2 4 7" xfId="19383"/>
    <cellStyle name="Ergebnis 2 2 2 2 4 7 2" xfId="49577"/>
    <cellStyle name="Ergebnis 2 2 2 2 4 8" xfId="23786"/>
    <cellStyle name="Ergebnis 2 2 2 2 4 8 2" xfId="53973"/>
    <cellStyle name="Ergebnis 2 2 2 2 4 9" xfId="28352"/>
    <cellStyle name="Ergebnis 2 2 2 2 4 9 2" xfId="58539"/>
    <cellStyle name="Ergebnis 2 2 2 2 5" xfId="4275"/>
    <cellStyle name="Ergebnis 2 2 2 2 5 10" xfId="29361"/>
    <cellStyle name="Ergebnis 2 2 2 2 5 10 2" xfId="59548"/>
    <cellStyle name="Ergebnis 2 2 2 2 5 11" xfId="34474"/>
    <cellStyle name="Ergebnis 2 2 2 2 5 2" xfId="7488"/>
    <cellStyle name="Ergebnis 2 2 2 2 5 2 2" xfId="37682"/>
    <cellStyle name="Ergebnis 2 2 2 2 5 3" xfId="9033"/>
    <cellStyle name="Ergebnis 2 2 2 2 5 3 2" xfId="39227"/>
    <cellStyle name="Ergebnis 2 2 2 2 5 4" xfId="2971"/>
    <cellStyle name="Ergebnis 2 2 2 2 5 4 2" xfId="33176"/>
    <cellStyle name="Ergebnis 2 2 2 2 5 5" xfId="14578"/>
    <cellStyle name="Ergebnis 2 2 2 2 5 5 2" xfId="44772"/>
    <cellStyle name="Ergebnis 2 2 2 2 5 6" xfId="17356"/>
    <cellStyle name="Ergebnis 2 2 2 2 5 6 2" xfId="47550"/>
    <cellStyle name="Ergebnis 2 2 2 2 5 7" xfId="20220"/>
    <cellStyle name="Ergebnis 2 2 2 2 5 7 2" xfId="50414"/>
    <cellStyle name="Ergebnis 2 2 2 2 5 8" xfId="24632"/>
    <cellStyle name="Ergebnis 2 2 2 2 5 8 2" xfId="54819"/>
    <cellStyle name="Ergebnis 2 2 2 2 5 9" xfId="26983"/>
    <cellStyle name="Ergebnis 2 2 2 2 5 9 2" xfId="57170"/>
    <cellStyle name="Ergebnis 2 2 2 2 6" xfId="5851"/>
    <cellStyle name="Ergebnis 2 2 2 2 6 2" xfId="36047"/>
    <cellStyle name="Ergebnis 2 2 2 2 7" xfId="2160"/>
    <cellStyle name="Ergebnis 2 2 2 2 7 2" xfId="32372"/>
    <cellStyle name="Ergebnis 2 2 2 2 8" xfId="13301"/>
    <cellStyle name="Ergebnis 2 2 2 2 8 2" xfId="43495"/>
    <cellStyle name="Ergebnis 2 2 2 2 9" xfId="15416"/>
    <cellStyle name="Ergebnis 2 2 2 2 9 2" xfId="45610"/>
    <cellStyle name="Ergebnis 2 2 2 3" xfId="1563"/>
    <cellStyle name="Ergebnis 2 2 2 3 10" xfId="28266"/>
    <cellStyle name="Ergebnis 2 2 2 3 10 2" xfId="58453"/>
    <cellStyle name="Ergebnis 2 2 2 3 11" xfId="27407"/>
    <cellStyle name="Ergebnis 2 2 2 3 11 2" xfId="57594"/>
    <cellStyle name="Ergebnis 2 2 2 3 12" xfId="31513"/>
    <cellStyle name="Ergebnis 2 2 2 3 2" xfId="3520"/>
    <cellStyle name="Ergebnis 2 2 2 3 2 10" xfId="30270"/>
    <cellStyle name="Ergebnis 2 2 2 3 2 10 2" xfId="60457"/>
    <cellStyle name="Ergebnis 2 2 2 3 2 11" xfId="33725"/>
    <cellStyle name="Ergebnis 2 2 2 3 2 2" xfId="6884"/>
    <cellStyle name="Ergebnis 2 2 2 3 2 2 2" xfId="37078"/>
    <cellStyle name="Ergebnis 2 2 2 3 2 3" xfId="8429"/>
    <cellStyle name="Ergebnis 2 2 2 3 2 3 2" xfId="38623"/>
    <cellStyle name="Ergebnis 2 2 2 3 2 4" xfId="10102"/>
    <cellStyle name="Ergebnis 2 2 2 3 2 4 2" xfId="40296"/>
    <cellStyle name="Ergebnis 2 2 2 3 2 5" xfId="12763"/>
    <cellStyle name="Ergebnis 2 2 2 3 2 5 2" xfId="42957"/>
    <cellStyle name="Ergebnis 2 2 2 3 2 6" xfId="16755"/>
    <cellStyle name="Ergebnis 2 2 2 3 2 6 2" xfId="46949"/>
    <cellStyle name="Ergebnis 2 2 2 3 2 7" xfId="19622"/>
    <cellStyle name="Ergebnis 2 2 2 3 2 7 2" xfId="49816"/>
    <cellStyle name="Ergebnis 2 2 2 3 2 8" xfId="24029"/>
    <cellStyle name="Ergebnis 2 2 2 3 2 8 2" xfId="54216"/>
    <cellStyle name="Ergebnis 2 2 2 3 2 9" xfId="26293"/>
    <cellStyle name="Ergebnis 2 2 2 3 2 9 2" xfId="56480"/>
    <cellStyle name="Ergebnis 2 2 2 3 3" xfId="4528"/>
    <cellStyle name="Ergebnis 2 2 2 3 3 10" xfId="34727"/>
    <cellStyle name="Ergebnis 2 2 2 3 3 2" xfId="9272"/>
    <cellStyle name="Ergebnis 2 2 2 3 3 2 2" xfId="39466"/>
    <cellStyle name="Ergebnis 2 2 2 3 3 3" xfId="3337"/>
    <cellStyle name="Ergebnis 2 2 2 3 3 3 2" xfId="33542"/>
    <cellStyle name="Ergebnis 2 2 2 3 3 4" xfId="11800"/>
    <cellStyle name="Ergebnis 2 2 2 3 3 4 2" xfId="41994"/>
    <cellStyle name="Ergebnis 2 2 2 3 3 5" xfId="17595"/>
    <cellStyle name="Ergebnis 2 2 2 3 3 5 2" xfId="47789"/>
    <cellStyle name="Ergebnis 2 2 2 3 3 6" xfId="20459"/>
    <cellStyle name="Ergebnis 2 2 2 3 3 6 2" xfId="50653"/>
    <cellStyle name="Ergebnis 2 2 2 3 3 7" xfId="24871"/>
    <cellStyle name="Ergebnis 2 2 2 3 3 7 2" xfId="55058"/>
    <cellStyle name="Ergebnis 2 2 2 3 3 8" xfId="22060"/>
    <cellStyle name="Ergebnis 2 2 2 3 3 8 2" xfId="52247"/>
    <cellStyle name="Ergebnis 2 2 2 3 3 9" xfId="27806"/>
    <cellStyle name="Ergebnis 2 2 2 3 3 9 2" xfId="57993"/>
    <cellStyle name="Ergebnis 2 2 2 3 4" xfId="2655"/>
    <cellStyle name="Ergebnis 2 2 2 3 4 2" xfId="32860"/>
    <cellStyle name="Ergebnis 2 2 2 3 5" xfId="10732"/>
    <cellStyle name="Ergebnis 2 2 2 3 5 2" xfId="40926"/>
    <cellStyle name="Ergebnis 2 2 2 3 6" xfId="13511"/>
    <cellStyle name="Ergebnis 2 2 2 3 6 2" xfId="43705"/>
    <cellStyle name="Ergebnis 2 2 2 3 7" xfId="15659"/>
    <cellStyle name="Ergebnis 2 2 2 3 7 2" xfId="45853"/>
    <cellStyle name="Ergebnis 2 2 2 3 8" xfId="18540"/>
    <cellStyle name="Ergebnis 2 2 2 3 8 2" xfId="48734"/>
    <cellStyle name="Ergebnis 2 2 2 3 9" xfId="22775"/>
    <cellStyle name="Ergebnis 2 2 2 3 9 2" xfId="52962"/>
    <cellStyle name="Ergebnis 2 2 2 4" xfId="2688"/>
    <cellStyle name="Ergebnis 2 2 2 4 10" xfId="29804"/>
    <cellStyle name="Ergebnis 2 2 2 4 10 2" xfId="59991"/>
    <cellStyle name="Ergebnis 2 2 2 4 11" xfId="32893"/>
    <cellStyle name="Ergebnis 2 2 2 4 2" xfId="6273"/>
    <cellStyle name="Ergebnis 2 2 2 4 2 2" xfId="36467"/>
    <cellStyle name="Ergebnis 2 2 2 4 3" xfId="2506"/>
    <cellStyle name="Ergebnis 2 2 2 4 3 2" xfId="32711"/>
    <cellStyle name="Ergebnis 2 2 2 4 4" xfId="10278"/>
    <cellStyle name="Ergebnis 2 2 2 4 4 2" xfId="40472"/>
    <cellStyle name="Ergebnis 2 2 2 4 5" xfId="14353"/>
    <cellStyle name="Ergebnis 2 2 2 4 5 2" xfId="44547"/>
    <cellStyle name="Ergebnis 2 2 2 4 6" xfId="16263"/>
    <cellStyle name="Ergebnis 2 2 2 4 6 2" xfId="46457"/>
    <cellStyle name="Ergebnis 2 2 2 4 7" xfId="19132"/>
    <cellStyle name="Ergebnis 2 2 2 4 7 2" xfId="49326"/>
    <cellStyle name="Ergebnis 2 2 2 4 8" xfId="23415"/>
    <cellStyle name="Ergebnis 2 2 2 4 8 2" xfId="53602"/>
    <cellStyle name="Ergebnis 2 2 2 4 9" xfId="26406"/>
    <cellStyle name="Ergebnis 2 2 2 4 9 2" xfId="56593"/>
    <cellStyle name="Ergebnis 2 2 2 5" xfId="2433"/>
    <cellStyle name="Ergebnis 2 2 2 5 10" xfId="29010"/>
    <cellStyle name="Ergebnis 2 2 2 5 10 2" xfId="59197"/>
    <cellStyle name="Ergebnis 2 2 2 5 11" xfId="32638"/>
    <cellStyle name="Ergebnis 2 2 2 5 2" xfId="6141"/>
    <cellStyle name="Ergebnis 2 2 2 5 2 2" xfId="36335"/>
    <cellStyle name="Ergebnis 2 2 2 5 3" xfId="5921"/>
    <cellStyle name="Ergebnis 2 2 2 5 3 2" xfId="36117"/>
    <cellStyle name="Ergebnis 2 2 2 5 4" xfId="11534"/>
    <cellStyle name="Ergebnis 2 2 2 5 4 2" xfId="41728"/>
    <cellStyle name="Ergebnis 2 2 2 5 5" xfId="15241"/>
    <cellStyle name="Ergebnis 2 2 2 5 5 2" xfId="45435"/>
    <cellStyle name="Ergebnis 2 2 2 5 6" xfId="16131"/>
    <cellStyle name="Ergebnis 2 2 2 5 6 2" xfId="46325"/>
    <cellStyle name="Ergebnis 2 2 2 5 7" xfId="19000"/>
    <cellStyle name="Ergebnis 2 2 2 5 7 2" xfId="49194"/>
    <cellStyle name="Ergebnis 2 2 2 5 8" xfId="23283"/>
    <cellStyle name="Ergebnis 2 2 2 5 8 2" xfId="53470"/>
    <cellStyle name="Ergebnis 2 2 2 5 9" xfId="26329"/>
    <cellStyle name="Ergebnis 2 2 2 5 9 2" xfId="56516"/>
    <cellStyle name="Ergebnis 2 2 2 6" xfId="2799"/>
    <cellStyle name="Ergebnis 2 2 2 6 2" xfId="33004"/>
    <cellStyle name="Ergebnis 2 2 2 7" xfId="5023"/>
    <cellStyle name="Ergebnis 2 2 2 7 2" xfId="35222"/>
    <cellStyle name="Ergebnis 2 2 2 8" xfId="13122"/>
    <cellStyle name="Ergebnis 2 2 2 8 2" xfId="43316"/>
    <cellStyle name="Ergebnis 2 2 2 9" xfId="15242"/>
    <cellStyle name="Ergebnis 2 2 2 9 2" xfId="45436"/>
    <cellStyle name="Ergebnis 2 2 3" xfId="1306"/>
    <cellStyle name="Ergebnis 2 2 3 10" xfId="18300"/>
    <cellStyle name="Ergebnis 2 2 3 10 2" xfId="48494"/>
    <cellStyle name="Ergebnis 2 2 3 11" xfId="22519"/>
    <cellStyle name="Ergebnis 2 2 3 11 2" xfId="52706"/>
    <cellStyle name="Ergebnis 2 2 3 12" xfId="27538"/>
    <cellStyle name="Ergebnis 2 2 3 12 2" xfId="57725"/>
    <cellStyle name="Ergebnis 2 2 3 13" xfId="30784"/>
    <cellStyle name="Ergebnis 2 2 3 13 2" xfId="60971"/>
    <cellStyle name="Ergebnis 2 2 3 14" xfId="31273"/>
    <cellStyle name="Ergebnis 2 2 3 2" xfId="1774"/>
    <cellStyle name="Ergebnis 2 2 3 2 10" xfId="27203"/>
    <cellStyle name="Ergebnis 2 2 3 2 10 2" xfId="57390"/>
    <cellStyle name="Ergebnis 2 2 3 2 11" xfId="27596"/>
    <cellStyle name="Ergebnis 2 2 3 2 11 2" xfId="57783"/>
    <cellStyle name="Ergebnis 2 2 3 2 12" xfId="31724"/>
    <cellStyle name="Ergebnis 2 2 3 2 2" xfId="3731"/>
    <cellStyle name="Ergebnis 2 2 3 2 2 10" xfId="30412"/>
    <cellStyle name="Ergebnis 2 2 3 2 2 10 2" xfId="60599"/>
    <cellStyle name="Ergebnis 2 2 3 2 2 11" xfId="33936"/>
    <cellStyle name="Ergebnis 2 2 3 2 2 2" xfId="7095"/>
    <cellStyle name="Ergebnis 2 2 3 2 2 2 2" xfId="37289"/>
    <cellStyle name="Ergebnis 2 2 3 2 2 3" xfId="8640"/>
    <cellStyle name="Ergebnis 2 2 3 2 2 3 2" xfId="38834"/>
    <cellStyle name="Ergebnis 2 2 3 2 2 4" xfId="7590"/>
    <cellStyle name="Ergebnis 2 2 3 2 2 4 2" xfId="37784"/>
    <cellStyle name="Ergebnis 2 2 3 2 2 5" xfId="14966"/>
    <cellStyle name="Ergebnis 2 2 3 2 2 5 2" xfId="45160"/>
    <cellStyle name="Ergebnis 2 2 3 2 2 6" xfId="16966"/>
    <cellStyle name="Ergebnis 2 2 3 2 2 6 2" xfId="47160"/>
    <cellStyle name="Ergebnis 2 2 3 2 2 7" xfId="19833"/>
    <cellStyle name="Ergebnis 2 2 3 2 2 7 2" xfId="50027"/>
    <cellStyle name="Ergebnis 2 2 3 2 2 8" xfId="24240"/>
    <cellStyle name="Ergebnis 2 2 3 2 2 8 2" xfId="54427"/>
    <cellStyle name="Ergebnis 2 2 3 2 2 9" xfId="25396"/>
    <cellStyle name="Ergebnis 2 2 3 2 2 9 2" xfId="55583"/>
    <cellStyle name="Ergebnis 2 2 3 2 3" xfId="4739"/>
    <cellStyle name="Ergebnis 2 2 3 2 3 10" xfId="34938"/>
    <cellStyle name="Ergebnis 2 2 3 2 3 2" xfId="9483"/>
    <cellStyle name="Ergebnis 2 2 3 2 3 2 2" xfId="39677"/>
    <cellStyle name="Ergebnis 2 2 3 2 3 3" xfId="11039"/>
    <cellStyle name="Ergebnis 2 2 3 2 3 3 2" xfId="41233"/>
    <cellStyle name="Ergebnis 2 2 3 2 3 4" xfId="15312"/>
    <cellStyle name="Ergebnis 2 2 3 2 3 4 2" xfId="45506"/>
    <cellStyle name="Ergebnis 2 2 3 2 3 5" xfId="17806"/>
    <cellStyle name="Ergebnis 2 2 3 2 3 5 2" xfId="48000"/>
    <cellStyle name="Ergebnis 2 2 3 2 3 6" xfId="20670"/>
    <cellStyle name="Ergebnis 2 2 3 2 3 6 2" xfId="50864"/>
    <cellStyle name="Ergebnis 2 2 3 2 3 7" xfId="25082"/>
    <cellStyle name="Ergebnis 2 2 3 2 3 7 2" xfId="55269"/>
    <cellStyle name="Ergebnis 2 2 3 2 3 8" xfId="28519"/>
    <cellStyle name="Ergebnis 2 2 3 2 3 8 2" xfId="58706"/>
    <cellStyle name="Ergebnis 2 2 3 2 3 9" xfId="28801"/>
    <cellStyle name="Ergebnis 2 2 3 2 3 9 2" xfId="58988"/>
    <cellStyle name="Ergebnis 2 2 3 2 4" xfId="7893"/>
    <cellStyle name="Ergebnis 2 2 3 2 4 2" xfId="38087"/>
    <cellStyle name="Ergebnis 2 2 3 2 5" xfId="12614"/>
    <cellStyle name="Ergebnis 2 2 3 2 5 2" xfId="42808"/>
    <cellStyle name="Ergebnis 2 2 3 2 6" xfId="14510"/>
    <cellStyle name="Ergebnis 2 2 3 2 6 2" xfId="44704"/>
    <cellStyle name="Ergebnis 2 2 3 2 7" xfId="15870"/>
    <cellStyle name="Ergebnis 2 2 3 2 7 2" xfId="46064"/>
    <cellStyle name="Ergebnis 2 2 3 2 8" xfId="18751"/>
    <cellStyle name="Ergebnis 2 2 3 2 8 2" xfId="48945"/>
    <cellStyle name="Ergebnis 2 2 3 2 9" xfId="22986"/>
    <cellStyle name="Ergebnis 2 2 3 2 9 2" xfId="53173"/>
    <cellStyle name="Ergebnis 2 2 3 3" xfId="1933"/>
    <cellStyle name="Ergebnis 2 2 3 3 10" xfId="26544"/>
    <cellStyle name="Ergebnis 2 2 3 3 10 2" xfId="56731"/>
    <cellStyle name="Ergebnis 2 2 3 3 11" xfId="30179"/>
    <cellStyle name="Ergebnis 2 2 3 3 11 2" xfId="60366"/>
    <cellStyle name="Ergebnis 2 2 3 3 12" xfId="31883"/>
    <cellStyle name="Ergebnis 2 2 3 3 2" xfId="3890"/>
    <cellStyle name="Ergebnis 2 2 3 3 2 10" xfId="28218"/>
    <cellStyle name="Ergebnis 2 2 3 3 2 10 2" xfId="58405"/>
    <cellStyle name="Ergebnis 2 2 3 3 2 11" xfId="34095"/>
    <cellStyle name="Ergebnis 2 2 3 3 2 2" xfId="7254"/>
    <cellStyle name="Ergebnis 2 2 3 3 2 2 2" xfId="37448"/>
    <cellStyle name="Ergebnis 2 2 3 3 2 3" xfId="8799"/>
    <cellStyle name="Ergebnis 2 2 3 3 2 3 2" xfId="38993"/>
    <cellStyle name="Ergebnis 2 2 3 3 2 4" xfId="7730"/>
    <cellStyle name="Ergebnis 2 2 3 3 2 4 2" xfId="37924"/>
    <cellStyle name="Ergebnis 2 2 3 3 2 5" xfId="15218"/>
    <cellStyle name="Ergebnis 2 2 3 3 2 5 2" xfId="45412"/>
    <cellStyle name="Ergebnis 2 2 3 3 2 6" xfId="17125"/>
    <cellStyle name="Ergebnis 2 2 3 3 2 6 2" xfId="47319"/>
    <cellStyle name="Ergebnis 2 2 3 3 2 7" xfId="19992"/>
    <cellStyle name="Ergebnis 2 2 3 3 2 7 2" xfId="50186"/>
    <cellStyle name="Ergebnis 2 2 3 3 2 8" xfId="24399"/>
    <cellStyle name="Ergebnis 2 2 3 3 2 8 2" xfId="54586"/>
    <cellStyle name="Ergebnis 2 2 3 3 2 9" xfId="27677"/>
    <cellStyle name="Ergebnis 2 2 3 3 2 9 2" xfId="57864"/>
    <cellStyle name="Ergebnis 2 2 3 3 3" xfId="4898"/>
    <cellStyle name="Ergebnis 2 2 3 3 3 10" xfId="35097"/>
    <cellStyle name="Ergebnis 2 2 3 3 3 2" xfId="9642"/>
    <cellStyle name="Ergebnis 2 2 3 3 3 2 2" xfId="39836"/>
    <cellStyle name="Ergebnis 2 2 3 3 3 3" xfId="12043"/>
    <cellStyle name="Ergebnis 2 2 3 3 3 3 2" xfId="42237"/>
    <cellStyle name="Ergebnis 2 2 3 3 3 4" xfId="14685"/>
    <cellStyle name="Ergebnis 2 2 3 3 3 4 2" xfId="44879"/>
    <cellStyle name="Ergebnis 2 2 3 3 3 5" xfId="17965"/>
    <cellStyle name="Ergebnis 2 2 3 3 3 5 2" xfId="48159"/>
    <cellStyle name="Ergebnis 2 2 3 3 3 6" xfId="20829"/>
    <cellStyle name="Ergebnis 2 2 3 3 3 6 2" xfId="51023"/>
    <cellStyle name="Ergebnis 2 2 3 3 3 7" xfId="25241"/>
    <cellStyle name="Ergebnis 2 2 3 3 3 7 2" xfId="55428"/>
    <cellStyle name="Ergebnis 2 2 3 3 3 8" xfId="28678"/>
    <cellStyle name="Ergebnis 2 2 3 3 3 8 2" xfId="58865"/>
    <cellStyle name="Ergebnis 2 2 3 3 3 9" xfId="27704"/>
    <cellStyle name="Ergebnis 2 2 3 3 3 9 2" xfId="57891"/>
    <cellStyle name="Ergebnis 2 2 3 3 4" xfId="7874"/>
    <cellStyle name="Ergebnis 2 2 3 3 4 2" xfId="38068"/>
    <cellStyle name="Ergebnis 2 2 3 3 5" xfId="11725"/>
    <cellStyle name="Ergebnis 2 2 3 3 5 2" xfId="41919"/>
    <cellStyle name="Ergebnis 2 2 3 3 6" xfId="14438"/>
    <cellStyle name="Ergebnis 2 2 3 3 6 2" xfId="44632"/>
    <cellStyle name="Ergebnis 2 2 3 3 7" xfId="16029"/>
    <cellStyle name="Ergebnis 2 2 3 3 7 2" xfId="46223"/>
    <cellStyle name="Ergebnis 2 2 3 3 8" xfId="18910"/>
    <cellStyle name="Ergebnis 2 2 3 3 8 2" xfId="49104"/>
    <cellStyle name="Ergebnis 2 2 3 3 9" xfId="23145"/>
    <cellStyle name="Ergebnis 2 2 3 3 9 2" xfId="53332"/>
    <cellStyle name="Ergebnis 2 2 3 4" xfId="3266"/>
    <cellStyle name="Ergebnis 2 2 3 4 10" xfId="30359"/>
    <cellStyle name="Ergebnis 2 2 3 4 10 2" xfId="60546"/>
    <cellStyle name="Ergebnis 2 2 3 4 11" xfId="33471"/>
    <cellStyle name="Ergebnis 2 2 3 4 2" xfId="6640"/>
    <cellStyle name="Ergebnis 2 2 3 4 2 2" xfId="36834"/>
    <cellStyle name="Ergebnis 2 2 3 4 3" xfId="8185"/>
    <cellStyle name="Ergebnis 2 2 3 4 3 2" xfId="38379"/>
    <cellStyle name="Ergebnis 2 2 3 4 4" xfId="11736"/>
    <cellStyle name="Ergebnis 2 2 3 4 4 2" xfId="41930"/>
    <cellStyle name="Ergebnis 2 2 3 4 5" xfId="14102"/>
    <cellStyle name="Ergebnis 2 2 3 4 5 2" xfId="44296"/>
    <cellStyle name="Ergebnis 2 2 3 4 6" xfId="16515"/>
    <cellStyle name="Ergebnis 2 2 3 4 6 2" xfId="46709"/>
    <cellStyle name="Ergebnis 2 2 3 4 7" xfId="19382"/>
    <cellStyle name="Ergebnis 2 2 3 4 7 2" xfId="49576"/>
    <cellStyle name="Ergebnis 2 2 3 4 8" xfId="23785"/>
    <cellStyle name="Ergebnis 2 2 3 4 8 2" xfId="53972"/>
    <cellStyle name="Ergebnis 2 2 3 4 9" xfId="28024"/>
    <cellStyle name="Ergebnis 2 2 3 4 9 2" xfId="58211"/>
    <cellStyle name="Ergebnis 2 2 3 5" xfId="4274"/>
    <cellStyle name="Ergebnis 2 2 3 5 10" xfId="27629"/>
    <cellStyle name="Ergebnis 2 2 3 5 10 2" xfId="57816"/>
    <cellStyle name="Ergebnis 2 2 3 5 11" xfId="34473"/>
    <cellStyle name="Ergebnis 2 2 3 5 2" xfId="7487"/>
    <cellStyle name="Ergebnis 2 2 3 5 2 2" xfId="37681"/>
    <cellStyle name="Ergebnis 2 2 3 5 3" xfId="9032"/>
    <cellStyle name="Ergebnis 2 2 3 5 3 2" xfId="39226"/>
    <cellStyle name="Ergebnis 2 2 3 5 4" xfId="10088"/>
    <cellStyle name="Ergebnis 2 2 3 5 4 2" xfId="40282"/>
    <cellStyle name="Ergebnis 2 2 3 5 5" xfId="14201"/>
    <cellStyle name="Ergebnis 2 2 3 5 5 2" xfId="44395"/>
    <cellStyle name="Ergebnis 2 2 3 5 6" xfId="17355"/>
    <cellStyle name="Ergebnis 2 2 3 5 6 2" xfId="47549"/>
    <cellStyle name="Ergebnis 2 2 3 5 7" xfId="20219"/>
    <cellStyle name="Ergebnis 2 2 3 5 7 2" xfId="50413"/>
    <cellStyle name="Ergebnis 2 2 3 5 8" xfId="24631"/>
    <cellStyle name="Ergebnis 2 2 3 5 8 2" xfId="54818"/>
    <cellStyle name="Ergebnis 2 2 3 5 9" xfId="28248"/>
    <cellStyle name="Ergebnis 2 2 3 5 9 2" xfId="58435"/>
    <cellStyle name="Ergebnis 2 2 3 6" xfId="7942"/>
    <cellStyle name="Ergebnis 2 2 3 6 2" xfId="38136"/>
    <cellStyle name="Ergebnis 2 2 3 7" xfId="10607"/>
    <cellStyle name="Ergebnis 2 2 3 7 2" xfId="40801"/>
    <cellStyle name="Ergebnis 2 2 3 8" xfId="14234"/>
    <cellStyle name="Ergebnis 2 2 3 8 2" xfId="44428"/>
    <cellStyle name="Ergebnis 2 2 3 9" xfId="15415"/>
    <cellStyle name="Ergebnis 2 2 3 9 2" xfId="45609"/>
    <cellStyle name="Ergebnis 2 2 4" xfId="1564"/>
    <cellStyle name="Ergebnis 2 2 4 10" xfId="26065"/>
    <cellStyle name="Ergebnis 2 2 4 10 2" xfId="56252"/>
    <cellStyle name="Ergebnis 2 2 4 11" xfId="25933"/>
    <cellStyle name="Ergebnis 2 2 4 11 2" xfId="56120"/>
    <cellStyle name="Ergebnis 2 2 4 12" xfId="31514"/>
    <cellStyle name="Ergebnis 2 2 4 2" xfId="3521"/>
    <cellStyle name="Ergebnis 2 2 4 2 10" xfId="25778"/>
    <cellStyle name="Ergebnis 2 2 4 2 10 2" xfId="55965"/>
    <cellStyle name="Ergebnis 2 2 4 2 11" xfId="33726"/>
    <cellStyle name="Ergebnis 2 2 4 2 2" xfId="6885"/>
    <cellStyle name="Ergebnis 2 2 4 2 2 2" xfId="37079"/>
    <cellStyle name="Ergebnis 2 2 4 2 3" xfId="8430"/>
    <cellStyle name="Ergebnis 2 2 4 2 3 2" xfId="38624"/>
    <cellStyle name="Ergebnis 2 2 4 2 4" xfId="11248"/>
    <cellStyle name="Ergebnis 2 2 4 2 4 2" xfId="41442"/>
    <cellStyle name="Ergebnis 2 2 4 2 5" xfId="10969"/>
    <cellStyle name="Ergebnis 2 2 4 2 5 2" xfId="41163"/>
    <cellStyle name="Ergebnis 2 2 4 2 6" xfId="16756"/>
    <cellStyle name="Ergebnis 2 2 4 2 6 2" xfId="46950"/>
    <cellStyle name="Ergebnis 2 2 4 2 7" xfId="19623"/>
    <cellStyle name="Ergebnis 2 2 4 2 7 2" xfId="49817"/>
    <cellStyle name="Ergebnis 2 2 4 2 8" xfId="24030"/>
    <cellStyle name="Ergebnis 2 2 4 2 8 2" xfId="54217"/>
    <cellStyle name="Ergebnis 2 2 4 2 9" xfId="27783"/>
    <cellStyle name="Ergebnis 2 2 4 2 9 2" xfId="57970"/>
    <cellStyle name="Ergebnis 2 2 4 3" xfId="4529"/>
    <cellStyle name="Ergebnis 2 2 4 3 10" xfId="34728"/>
    <cellStyle name="Ergebnis 2 2 4 3 2" xfId="9273"/>
    <cellStyle name="Ergebnis 2 2 4 3 2 2" xfId="39467"/>
    <cellStyle name="Ergebnis 2 2 4 3 3" xfId="10343"/>
    <cellStyle name="Ergebnis 2 2 4 3 3 2" xfId="40537"/>
    <cellStyle name="Ergebnis 2 2 4 3 4" xfId="14690"/>
    <cellStyle name="Ergebnis 2 2 4 3 4 2" xfId="44884"/>
    <cellStyle name="Ergebnis 2 2 4 3 5" xfId="17596"/>
    <cellStyle name="Ergebnis 2 2 4 3 5 2" xfId="47790"/>
    <cellStyle name="Ergebnis 2 2 4 3 6" xfId="20460"/>
    <cellStyle name="Ergebnis 2 2 4 3 6 2" xfId="50654"/>
    <cellStyle name="Ergebnis 2 2 4 3 7" xfId="24872"/>
    <cellStyle name="Ergebnis 2 2 4 3 7 2" xfId="55059"/>
    <cellStyle name="Ergebnis 2 2 4 3 8" xfId="26333"/>
    <cellStyle name="Ergebnis 2 2 4 3 8 2" xfId="56520"/>
    <cellStyle name="Ergebnis 2 2 4 3 9" xfId="29249"/>
    <cellStyle name="Ergebnis 2 2 4 3 9 2" xfId="59436"/>
    <cellStyle name="Ergebnis 2 2 4 4" xfId="4130"/>
    <cellStyle name="Ergebnis 2 2 4 4 2" xfId="34329"/>
    <cellStyle name="Ergebnis 2 2 4 5" xfId="12297"/>
    <cellStyle name="Ergebnis 2 2 4 5 2" xfId="42491"/>
    <cellStyle name="Ergebnis 2 2 4 6" xfId="10384"/>
    <cellStyle name="Ergebnis 2 2 4 6 2" xfId="40578"/>
    <cellStyle name="Ergebnis 2 2 4 7" xfId="15660"/>
    <cellStyle name="Ergebnis 2 2 4 7 2" xfId="45854"/>
    <cellStyle name="Ergebnis 2 2 4 8" xfId="18541"/>
    <cellStyle name="Ergebnis 2 2 4 8 2" xfId="48735"/>
    <cellStyle name="Ergebnis 2 2 4 9" xfId="22776"/>
    <cellStyle name="Ergebnis 2 2 4 9 2" xfId="52963"/>
    <cellStyle name="Ergebnis 2 2 5" xfId="2687"/>
    <cellStyle name="Ergebnis 2 2 5 10" xfId="30628"/>
    <cellStyle name="Ergebnis 2 2 5 10 2" xfId="60815"/>
    <cellStyle name="Ergebnis 2 2 5 11" xfId="32892"/>
    <cellStyle name="Ergebnis 2 2 5 2" xfId="6272"/>
    <cellStyle name="Ergebnis 2 2 5 2 2" xfId="36466"/>
    <cellStyle name="Ergebnis 2 2 5 3" xfId="5271"/>
    <cellStyle name="Ergebnis 2 2 5 3 2" xfId="35470"/>
    <cellStyle name="Ergebnis 2 2 5 4" xfId="11459"/>
    <cellStyle name="Ergebnis 2 2 5 4 2" xfId="41653"/>
    <cellStyle name="Ergebnis 2 2 5 5" xfId="15155"/>
    <cellStyle name="Ergebnis 2 2 5 5 2" xfId="45349"/>
    <cellStyle name="Ergebnis 2 2 5 6" xfId="16262"/>
    <cellStyle name="Ergebnis 2 2 5 6 2" xfId="46456"/>
    <cellStyle name="Ergebnis 2 2 5 7" xfId="19131"/>
    <cellStyle name="Ergebnis 2 2 5 7 2" xfId="49325"/>
    <cellStyle name="Ergebnis 2 2 5 8" xfId="23414"/>
    <cellStyle name="Ergebnis 2 2 5 8 2" xfId="53601"/>
    <cellStyle name="Ergebnis 2 2 5 9" xfId="26060"/>
    <cellStyle name="Ergebnis 2 2 5 9 2" xfId="56247"/>
    <cellStyle name="Ergebnis 2 2 6" xfId="3120"/>
    <cellStyle name="Ergebnis 2 2 6 10" xfId="28367"/>
    <cellStyle name="Ergebnis 2 2 6 10 2" xfId="58554"/>
    <cellStyle name="Ergebnis 2 2 6 11" xfId="33325"/>
    <cellStyle name="Ergebnis 2 2 6 2" xfId="6522"/>
    <cellStyle name="Ergebnis 2 2 6 2 2" xfId="36716"/>
    <cellStyle name="Ergebnis 2 2 6 3" xfId="6075"/>
    <cellStyle name="Ergebnis 2 2 6 3 2" xfId="36271"/>
    <cellStyle name="Ergebnis 2 2 6 4" xfId="5098"/>
    <cellStyle name="Ergebnis 2 2 6 4 2" xfId="35297"/>
    <cellStyle name="Ergebnis 2 2 6 5" xfId="10312"/>
    <cellStyle name="Ergebnis 2 2 6 5 2" xfId="40506"/>
    <cellStyle name="Ergebnis 2 2 6 6" xfId="16397"/>
    <cellStyle name="Ergebnis 2 2 6 6 2" xfId="46591"/>
    <cellStyle name="Ergebnis 2 2 6 7" xfId="19264"/>
    <cellStyle name="Ergebnis 2 2 6 7 2" xfId="49458"/>
    <cellStyle name="Ergebnis 2 2 6 8" xfId="23667"/>
    <cellStyle name="Ergebnis 2 2 6 8 2" xfId="53854"/>
    <cellStyle name="Ergebnis 2 2 6 9" xfId="28359"/>
    <cellStyle name="Ergebnis 2 2 6 9 2" xfId="58546"/>
    <cellStyle name="Ergebnis 2 2 7" xfId="2183"/>
    <cellStyle name="Ergebnis 2 2 7 2" xfId="32394"/>
    <cellStyle name="Ergebnis 2 2 8" xfId="11400"/>
    <cellStyle name="Ergebnis 2 2 8 2" xfId="41594"/>
    <cellStyle name="Ergebnis 2 2 9" xfId="14570"/>
    <cellStyle name="Ergebnis 2 2 9 2" xfId="44764"/>
    <cellStyle name="Ergebnis 2 3" xfId="684"/>
    <cellStyle name="Ergebnis 2 3 10" xfId="13660"/>
    <cellStyle name="Ergebnis 2 3 10 2" xfId="43854"/>
    <cellStyle name="Ergebnis 2 3 11" xfId="11958"/>
    <cellStyle name="Ergebnis 2 3 11 2" xfId="42152"/>
    <cellStyle name="Ergebnis 2 3 12" xfId="21921"/>
    <cellStyle name="Ergebnis 2 3 12 2" xfId="52108"/>
    <cellStyle name="Ergebnis 2 3 13" xfId="26769"/>
    <cellStyle name="Ergebnis 2 3 13 2" xfId="56956"/>
    <cellStyle name="Ergebnis 2 3 14" xfId="29556"/>
    <cellStyle name="Ergebnis 2 3 14 2" xfId="59743"/>
    <cellStyle name="Ergebnis 2 3 15" xfId="31062"/>
    <cellStyle name="Ergebnis 2 3 2" xfId="685"/>
    <cellStyle name="Ergebnis 2 3 2 10" xfId="11704"/>
    <cellStyle name="Ergebnis 2 3 2 10 2" xfId="41898"/>
    <cellStyle name="Ergebnis 2 3 2 11" xfId="21922"/>
    <cellStyle name="Ergebnis 2 3 2 11 2" xfId="52109"/>
    <cellStyle name="Ergebnis 2 3 2 12" xfId="26634"/>
    <cellStyle name="Ergebnis 2 3 2 12 2" xfId="56821"/>
    <cellStyle name="Ergebnis 2 3 2 13" xfId="28428"/>
    <cellStyle name="Ergebnis 2 3 2 13 2" xfId="58615"/>
    <cellStyle name="Ergebnis 2 3 2 14" xfId="31063"/>
    <cellStyle name="Ergebnis 2 3 2 2" xfId="1309"/>
    <cellStyle name="Ergebnis 2 3 2 2 10" xfId="18303"/>
    <cellStyle name="Ergebnis 2 3 2 2 10 2" xfId="48497"/>
    <cellStyle name="Ergebnis 2 3 2 2 11" xfId="22522"/>
    <cellStyle name="Ergebnis 2 3 2 2 11 2" xfId="52709"/>
    <cellStyle name="Ergebnis 2 3 2 2 12" xfId="27933"/>
    <cellStyle name="Ergebnis 2 3 2 2 12 2" xfId="58120"/>
    <cellStyle name="Ergebnis 2 3 2 2 13" xfId="29573"/>
    <cellStyle name="Ergebnis 2 3 2 2 13 2" xfId="59760"/>
    <cellStyle name="Ergebnis 2 3 2 2 14" xfId="31276"/>
    <cellStyle name="Ergebnis 2 3 2 2 2" xfId="1777"/>
    <cellStyle name="Ergebnis 2 3 2 2 2 10" xfId="25490"/>
    <cellStyle name="Ergebnis 2 3 2 2 2 10 2" xfId="55677"/>
    <cellStyle name="Ergebnis 2 3 2 2 2 11" xfId="29889"/>
    <cellStyle name="Ergebnis 2 3 2 2 2 11 2" xfId="60076"/>
    <cellStyle name="Ergebnis 2 3 2 2 2 12" xfId="31727"/>
    <cellStyle name="Ergebnis 2 3 2 2 2 2" xfId="3734"/>
    <cellStyle name="Ergebnis 2 3 2 2 2 2 10" xfId="29895"/>
    <cellStyle name="Ergebnis 2 3 2 2 2 2 10 2" xfId="60082"/>
    <cellStyle name="Ergebnis 2 3 2 2 2 2 11" xfId="33939"/>
    <cellStyle name="Ergebnis 2 3 2 2 2 2 2" xfId="7098"/>
    <cellStyle name="Ergebnis 2 3 2 2 2 2 2 2" xfId="37292"/>
    <cellStyle name="Ergebnis 2 3 2 2 2 2 3" xfId="8643"/>
    <cellStyle name="Ergebnis 2 3 2 2 2 2 3 2" xfId="38837"/>
    <cellStyle name="Ergebnis 2 3 2 2 2 2 4" xfId="11361"/>
    <cellStyle name="Ergebnis 2 3 2 2 2 2 4 2" xfId="41555"/>
    <cellStyle name="Ergebnis 2 3 2 2 2 2 5" xfId="14530"/>
    <cellStyle name="Ergebnis 2 3 2 2 2 2 5 2" xfId="44724"/>
    <cellStyle name="Ergebnis 2 3 2 2 2 2 6" xfId="16969"/>
    <cellStyle name="Ergebnis 2 3 2 2 2 2 6 2" xfId="47163"/>
    <cellStyle name="Ergebnis 2 3 2 2 2 2 7" xfId="19836"/>
    <cellStyle name="Ergebnis 2 3 2 2 2 2 7 2" xfId="50030"/>
    <cellStyle name="Ergebnis 2 3 2 2 2 2 8" xfId="24243"/>
    <cellStyle name="Ergebnis 2 3 2 2 2 2 8 2" xfId="54430"/>
    <cellStyle name="Ergebnis 2 3 2 2 2 2 9" xfId="26169"/>
    <cellStyle name="Ergebnis 2 3 2 2 2 2 9 2" xfId="56356"/>
    <cellStyle name="Ergebnis 2 3 2 2 2 3" xfId="4742"/>
    <cellStyle name="Ergebnis 2 3 2 2 2 3 10" xfId="34941"/>
    <cellStyle name="Ergebnis 2 3 2 2 2 3 2" xfId="9486"/>
    <cellStyle name="Ergebnis 2 3 2 2 2 3 2 2" xfId="39680"/>
    <cellStyle name="Ergebnis 2 3 2 2 2 3 3" xfId="2274"/>
    <cellStyle name="Ergebnis 2 3 2 2 2 3 3 2" xfId="32481"/>
    <cellStyle name="Ergebnis 2 3 2 2 2 3 4" xfId="13987"/>
    <cellStyle name="Ergebnis 2 3 2 2 2 3 4 2" xfId="44181"/>
    <cellStyle name="Ergebnis 2 3 2 2 2 3 5" xfId="17809"/>
    <cellStyle name="Ergebnis 2 3 2 2 2 3 5 2" xfId="48003"/>
    <cellStyle name="Ergebnis 2 3 2 2 2 3 6" xfId="20673"/>
    <cellStyle name="Ergebnis 2 3 2 2 2 3 6 2" xfId="50867"/>
    <cellStyle name="Ergebnis 2 3 2 2 2 3 7" xfId="25085"/>
    <cellStyle name="Ergebnis 2 3 2 2 2 3 7 2" xfId="55272"/>
    <cellStyle name="Ergebnis 2 3 2 2 2 3 8" xfId="28522"/>
    <cellStyle name="Ergebnis 2 3 2 2 2 3 8 2" xfId="58709"/>
    <cellStyle name="Ergebnis 2 3 2 2 2 3 9" xfId="30059"/>
    <cellStyle name="Ergebnis 2 3 2 2 2 3 9 2" xfId="60246"/>
    <cellStyle name="Ergebnis 2 3 2 2 2 4" xfId="2630"/>
    <cellStyle name="Ergebnis 2 3 2 2 2 4 2" xfId="32835"/>
    <cellStyle name="Ergebnis 2 3 2 2 2 5" xfId="2119"/>
    <cellStyle name="Ergebnis 2 3 2 2 2 5 2" xfId="32332"/>
    <cellStyle name="Ergebnis 2 3 2 2 2 6" xfId="12833"/>
    <cellStyle name="Ergebnis 2 3 2 2 2 6 2" xfId="43027"/>
    <cellStyle name="Ergebnis 2 3 2 2 2 7" xfId="15873"/>
    <cellStyle name="Ergebnis 2 3 2 2 2 7 2" xfId="46067"/>
    <cellStyle name="Ergebnis 2 3 2 2 2 8" xfId="18754"/>
    <cellStyle name="Ergebnis 2 3 2 2 2 8 2" xfId="48948"/>
    <cellStyle name="Ergebnis 2 3 2 2 2 9" xfId="22989"/>
    <cellStyle name="Ergebnis 2 3 2 2 2 9 2" xfId="53176"/>
    <cellStyle name="Ergebnis 2 3 2 2 3" xfId="1936"/>
    <cellStyle name="Ergebnis 2 3 2 2 3 10" xfId="28377"/>
    <cellStyle name="Ergebnis 2 3 2 2 3 10 2" xfId="58564"/>
    <cellStyle name="Ergebnis 2 3 2 2 3 11" xfId="27872"/>
    <cellStyle name="Ergebnis 2 3 2 2 3 11 2" xfId="58059"/>
    <cellStyle name="Ergebnis 2 3 2 2 3 12" xfId="31886"/>
    <cellStyle name="Ergebnis 2 3 2 2 3 2" xfId="3893"/>
    <cellStyle name="Ergebnis 2 3 2 2 3 2 10" xfId="26182"/>
    <cellStyle name="Ergebnis 2 3 2 2 3 2 10 2" xfId="56369"/>
    <cellStyle name="Ergebnis 2 3 2 2 3 2 11" xfId="34098"/>
    <cellStyle name="Ergebnis 2 3 2 2 3 2 2" xfId="7257"/>
    <cellStyle name="Ergebnis 2 3 2 2 3 2 2 2" xfId="37451"/>
    <cellStyle name="Ergebnis 2 3 2 2 3 2 3" xfId="8802"/>
    <cellStyle name="Ergebnis 2 3 2 2 3 2 3 2" xfId="38996"/>
    <cellStyle name="Ergebnis 2 3 2 2 3 2 4" xfId="12402"/>
    <cellStyle name="Ergebnis 2 3 2 2 3 2 4 2" xfId="42596"/>
    <cellStyle name="Ergebnis 2 3 2 2 3 2 5" xfId="13852"/>
    <cellStyle name="Ergebnis 2 3 2 2 3 2 5 2" xfId="44046"/>
    <cellStyle name="Ergebnis 2 3 2 2 3 2 6" xfId="17128"/>
    <cellStyle name="Ergebnis 2 3 2 2 3 2 6 2" xfId="47322"/>
    <cellStyle name="Ergebnis 2 3 2 2 3 2 7" xfId="19995"/>
    <cellStyle name="Ergebnis 2 3 2 2 3 2 7 2" xfId="50189"/>
    <cellStyle name="Ergebnis 2 3 2 2 3 2 8" xfId="24402"/>
    <cellStyle name="Ergebnis 2 3 2 2 3 2 8 2" xfId="54589"/>
    <cellStyle name="Ergebnis 2 3 2 2 3 2 9" xfId="26185"/>
    <cellStyle name="Ergebnis 2 3 2 2 3 2 9 2" xfId="56372"/>
    <cellStyle name="Ergebnis 2 3 2 2 3 3" xfId="4901"/>
    <cellStyle name="Ergebnis 2 3 2 2 3 3 10" xfId="35100"/>
    <cellStyle name="Ergebnis 2 3 2 2 3 3 2" xfId="9645"/>
    <cellStyle name="Ergebnis 2 3 2 2 3 3 2 2" xfId="39839"/>
    <cellStyle name="Ergebnis 2 3 2 2 3 3 3" xfId="10716"/>
    <cellStyle name="Ergebnis 2 3 2 2 3 3 3 2" xfId="40910"/>
    <cellStyle name="Ergebnis 2 3 2 2 3 3 4" xfId="9903"/>
    <cellStyle name="Ergebnis 2 3 2 2 3 3 4 2" xfId="40097"/>
    <cellStyle name="Ergebnis 2 3 2 2 3 3 5" xfId="17968"/>
    <cellStyle name="Ergebnis 2 3 2 2 3 3 5 2" xfId="48162"/>
    <cellStyle name="Ergebnis 2 3 2 2 3 3 6" xfId="20832"/>
    <cellStyle name="Ergebnis 2 3 2 2 3 3 6 2" xfId="51026"/>
    <cellStyle name="Ergebnis 2 3 2 2 3 3 7" xfId="25244"/>
    <cellStyle name="Ergebnis 2 3 2 2 3 3 7 2" xfId="55431"/>
    <cellStyle name="Ergebnis 2 3 2 2 3 3 8" xfId="28681"/>
    <cellStyle name="Ergebnis 2 3 2 2 3 3 8 2" xfId="58868"/>
    <cellStyle name="Ergebnis 2 3 2 2 3 3 9" xfId="21488"/>
    <cellStyle name="Ergebnis 2 3 2 2 3 3 9 2" xfId="51675"/>
    <cellStyle name="Ergebnis 2 3 2 2 3 4" xfId="2624"/>
    <cellStyle name="Ergebnis 2 3 2 2 3 4 2" xfId="32829"/>
    <cellStyle name="Ergebnis 2 3 2 2 3 5" xfId="11473"/>
    <cellStyle name="Ergebnis 2 3 2 2 3 5 2" xfId="41667"/>
    <cellStyle name="Ergebnis 2 3 2 2 3 6" xfId="13930"/>
    <cellStyle name="Ergebnis 2 3 2 2 3 6 2" xfId="44124"/>
    <cellStyle name="Ergebnis 2 3 2 2 3 7" xfId="16032"/>
    <cellStyle name="Ergebnis 2 3 2 2 3 7 2" xfId="46226"/>
    <cellStyle name="Ergebnis 2 3 2 2 3 8" xfId="18913"/>
    <cellStyle name="Ergebnis 2 3 2 2 3 8 2" xfId="49107"/>
    <cellStyle name="Ergebnis 2 3 2 2 3 9" xfId="23148"/>
    <cellStyle name="Ergebnis 2 3 2 2 3 9 2" xfId="53335"/>
    <cellStyle name="Ergebnis 2 3 2 2 4" xfId="3269"/>
    <cellStyle name="Ergebnis 2 3 2 2 4 10" xfId="29126"/>
    <cellStyle name="Ergebnis 2 3 2 2 4 10 2" xfId="59313"/>
    <cellStyle name="Ergebnis 2 3 2 2 4 11" xfId="33474"/>
    <cellStyle name="Ergebnis 2 3 2 2 4 2" xfId="6643"/>
    <cellStyle name="Ergebnis 2 3 2 2 4 2 2" xfId="36837"/>
    <cellStyle name="Ergebnis 2 3 2 2 4 3" xfId="8188"/>
    <cellStyle name="Ergebnis 2 3 2 2 4 3 2" xfId="38382"/>
    <cellStyle name="Ergebnis 2 3 2 2 4 4" xfId="10272"/>
    <cellStyle name="Ergebnis 2 3 2 2 4 4 2" xfId="40466"/>
    <cellStyle name="Ergebnis 2 3 2 2 4 5" xfId="12566"/>
    <cellStyle name="Ergebnis 2 3 2 2 4 5 2" xfId="42760"/>
    <cellStyle name="Ergebnis 2 3 2 2 4 6" xfId="16518"/>
    <cellStyle name="Ergebnis 2 3 2 2 4 6 2" xfId="46712"/>
    <cellStyle name="Ergebnis 2 3 2 2 4 7" xfId="19385"/>
    <cellStyle name="Ergebnis 2 3 2 2 4 7 2" xfId="49579"/>
    <cellStyle name="Ergebnis 2 3 2 2 4 8" xfId="23788"/>
    <cellStyle name="Ergebnis 2 3 2 2 4 8 2" xfId="53975"/>
    <cellStyle name="Ergebnis 2 3 2 2 4 9" xfId="28182"/>
    <cellStyle name="Ergebnis 2 3 2 2 4 9 2" xfId="58369"/>
    <cellStyle name="Ergebnis 2 3 2 2 5" xfId="4277"/>
    <cellStyle name="Ergebnis 2 3 2 2 5 10" xfId="27687"/>
    <cellStyle name="Ergebnis 2 3 2 2 5 10 2" xfId="57874"/>
    <cellStyle name="Ergebnis 2 3 2 2 5 11" xfId="34476"/>
    <cellStyle name="Ergebnis 2 3 2 2 5 2" xfId="7490"/>
    <cellStyle name="Ergebnis 2 3 2 2 5 2 2" xfId="37684"/>
    <cellStyle name="Ergebnis 2 3 2 2 5 3" xfId="9035"/>
    <cellStyle name="Ergebnis 2 3 2 2 5 3 2" xfId="39229"/>
    <cellStyle name="Ergebnis 2 3 2 2 5 4" xfId="9780"/>
    <cellStyle name="Ergebnis 2 3 2 2 5 4 2" xfId="39974"/>
    <cellStyle name="Ergebnis 2 3 2 2 5 5" xfId="11489"/>
    <cellStyle name="Ergebnis 2 3 2 2 5 5 2" xfId="41683"/>
    <cellStyle name="Ergebnis 2 3 2 2 5 6" xfId="17358"/>
    <cellStyle name="Ergebnis 2 3 2 2 5 6 2" xfId="47552"/>
    <cellStyle name="Ergebnis 2 3 2 2 5 7" xfId="20222"/>
    <cellStyle name="Ergebnis 2 3 2 2 5 7 2" xfId="50416"/>
    <cellStyle name="Ergebnis 2 3 2 2 5 8" xfId="24634"/>
    <cellStyle name="Ergebnis 2 3 2 2 5 8 2" xfId="54821"/>
    <cellStyle name="Ergebnis 2 3 2 2 5 9" xfId="26299"/>
    <cellStyle name="Ergebnis 2 3 2 2 5 9 2" xfId="56486"/>
    <cellStyle name="Ergebnis 2 3 2 2 6" xfId="2721"/>
    <cellStyle name="Ergebnis 2 3 2 2 6 2" xfId="32926"/>
    <cellStyle name="Ergebnis 2 3 2 2 7" xfId="12136"/>
    <cellStyle name="Ergebnis 2 3 2 2 7 2" xfId="42330"/>
    <cellStyle name="Ergebnis 2 3 2 2 8" xfId="13776"/>
    <cellStyle name="Ergebnis 2 3 2 2 8 2" xfId="43970"/>
    <cellStyle name="Ergebnis 2 3 2 2 9" xfId="15418"/>
    <cellStyle name="Ergebnis 2 3 2 2 9 2" xfId="45612"/>
    <cellStyle name="Ergebnis 2 3 2 3" xfId="1561"/>
    <cellStyle name="Ergebnis 2 3 2 3 10" xfId="21728"/>
    <cellStyle name="Ergebnis 2 3 2 3 10 2" xfId="51915"/>
    <cellStyle name="Ergebnis 2 3 2 3 11" xfId="29067"/>
    <cellStyle name="Ergebnis 2 3 2 3 11 2" xfId="59254"/>
    <cellStyle name="Ergebnis 2 3 2 3 12" xfId="31511"/>
    <cellStyle name="Ergebnis 2 3 2 3 2" xfId="3518"/>
    <cellStyle name="Ergebnis 2 3 2 3 2 10" xfId="29835"/>
    <cellStyle name="Ergebnis 2 3 2 3 2 10 2" xfId="60022"/>
    <cellStyle name="Ergebnis 2 3 2 3 2 11" xfId="33723"/>
    <cellStyle name="Ergebnis 2 3 2 3 2 2" xfId="6882"/>
    <cellStyle name="Ergebnis 2 3 2 3 2 2 2" xfId="37076"/>
    <cellStyle name="Ergebnis 2 3 2 3 2 3" xfId="8427"/>
    <cellStyle name="Ergebnis 2 3 2 3 2 3 2" xfId="38621"/>
    <cellStyle name="Ergebnis 2 3 2 3 2 4" xfId="10135"/>
    <cellStyle name="Ergebnis 2 3 2 3 2 4 2" xfId="40329"/>
    <cellStyle name="Ergebnis 2 3 2 3 2 5" xfId="14003"/>
    <cellStyle name="Ergebnis 2 3 2 3 2 5 2" xfId="44197"/>
    <cellStyle name="Ergebnis 2 3 2 3 2 6" xfId="16753"/>
    <cellStyle name="Ergebnis 2 3 2 3 2 6 2" xfId="46947"/>
    <cellStyle name="Ergebnis 2 3 2 3 2 7" xfId="19620"/>
    <cellStyle name="Ergebnis 2 3 2 3 2 7 2" xfId="49814"/>
    <cellStyle name="Ergebnis 2 3 2 3 2 8" xfId="24027"/>
    <cellStyle name="Ergebnis 2 3 2 3 2 8 2" xfId="54214"/>
    <cellStyle name="Ergebnis 2 3 2 3 2 9" xfId="21384"/>
    <cellStyle name="Ergebnis 2 3 2 3 2 9 2" xfId="51571"/>
    <cellStyle name="Ergebnis 2 3 2 3 3" xfId="4526"/>
    <cellStyle name="Ergebnis 2 3 2 3 3 10" xfId="34725"/>
    <cellStyle name="Ergebnis 2 3 2 3 3 2" xfId="9270"/>
    <cellStyle name="Ergebnis 2 3 2 3 3 2 2" xfId="39464"/>
    <cellStyle name="Ergebnis 2 3 2 3 3 3" xfId="5185"/>
    <cellStyle name="Ergebnis 2 3 2 3 3 3 2" xfId="35384"/>
    <cellStyle name="Ergebnis 2 3 2 3 3 4" xfId="14543"/>
    <cellStyle name="Ergebnis 2 3 2 3 3 4 2" xfId="44737"/>
    <cellStyle name="Ergebnis 2 3 2 3 3 5" xfId="17593"/>
    <cellStyle name="Ergebnis 2 3 2 3 3 5 2" xfId="47787"/>
    <cellStyle name="Ergebnis 2 3 2 3 3 6" xfId="20457"/>
    <cellStyle name="Ergebnis 2 3 2 3 3 6 2" xfId="50651"/>
    <cellStyle name="Ergebnis 2 3 2 3 3 7" xfId="24869"/>
    <cellStyle name="Ergebnis 2 3 2 3 3 7 2" xfId="55056"/>
    <cellStyle name="Ergebnis 2 3 2 3 3 8" xfId="26337"/>
    <cellStyle name="Ergebnis 2 3 2 3 3 8 2" xfId="56524"/>
    <cellStyle name="Ergebnis 2 3 2 3 3 9" xfId="26566"/>
    <cellStyle name="Ergebnis 2 3 2 3 3 9 2" xfId="56753"/>
    <cellStyle name="Ergebnis 2 3 2 3 4" xfId="2657"/>
    <cellStyle name="Ergebnis 2 3 2 3 4 2" xfId="32862"/>
    <cellStyle name="Ergebnis 2 3 2 3 5" xfId="11300"/>
    <cellStyle name="Ergebnis 2 3 2 3 5 2" xfId="41494"/>
    <cellStyle name="Ergebnis 2 3 2 3 6" xfId="11917"/>
    <cellStyle name="Ergebnis 2 3 2 3 6 2" xfId="42111"/>
    <cellStyle name="Ergebnis 2 3 2 3 7" xfId="15657"/>
    <cellStyle name="Ergebnis 2 3 2 3 7 2" xfId="45851"/>
    <cellStyle name="Ergebnis 2 3 2 3 8" xfId="18538"/>
    <cellStyle name="Ergebnis 2 3 2 3 8 2" xfId="48732"/>
    <cellStyle name="Ergebnis 2 3 2 3 9" xfId="22773"/>
    <cellStyle name="Ergebnis 2 3 2 3 9 2" xfId="52960"/>
    <cellStyle name="Ergebnis 2 3 2 4" xfId="2690"/>
    <cellStyle name="Ergebnis 2 3 2 4 10" xfId="29593"/>
    <cellStyle name="Ergebnis 2 3 2 4 10 2" xfId="59780"/>
    <cellStyle name="Ergebnis 2 3 2 4 11" xfId="32895"/>
    <cellStyle name="Ergebnis 2 3 2 4 2" xfId="6275"/>
    <cellStyle name="Ergebnis 2 3 2 4 2 2" xfId="36469"/>
    <cellStyle name="Ergebnis 2 3 2 4 3" xfId="5268"/>
    <cellStyle name="Ergebnis 2 3 2 4 3 2" xfId="35467"/>
    <cellStyle name="Ergebnis 2 3 2 4 4" xfId="10388"/>
    <cellStyle name="Ergebnis 2 3 2 4 4 2" xfId="40582"/>
    <cellStyle name="Ergebnis 2 3 2 4 5" xfId="12190"/>
    <cellStyle name="Ergebnis 2 3 2 4 5 2" xfId="42384"/>
    <cellStyle name="Ergebnis 2 3 2 4 6" xfId="16265"/>
    <cellStyle name="Ergebnis 2 3 2 4 6 2" xfId="46459"/>
    <cellStyle name="Ergebnis 2 3 2 4 7" xfId="19134"/>
    <cellStyle name="Ergebnis 2 3 2 4 7 2" xfId="49328"/>
    <cellStyle name="Ergebnis 2 3 2 4 8" xfId="23417"/>
    <cellStyle name="Ergebnis 2 3 2 4 8 2" xfId="53604"/>
    <cellStyle name="Ergebnis 2 3 2 4 9" xfId="27918"/>
    <cellStyle name="Ergebnis 2 3 2 4 9 2" xfId="58105"/>
    <cellStyle name="Ergebnis 2 3 2 5" xfId="3117"/>
    <cellStyle name="Ergebnis 2 3 2 5 10" xfId="28832"/>
    <cellStyle name="Ergebnis 2 3 2 5 10 2" xfId="59019"/>
    <cellStyle name="Ergebnis 2 3 2 5 11" xfId="33322"/>
    <cellStyle name="Ergebnis 2 3 2 5 2" xfId="6519"/>
    <cellStyle name="Ergebnis 2 3 2 5 2 2" xfId="36713"/>
    <cellStyle name="Ergebnis 2 3 2 5 3" xfId="3972"/>
    <cellStyle name="Ergebnis 2 3 2 5 3 2" xfId="34171"/>
    <cellStyle name="Ergebnis 2 3 2 5 4" xfId="9820"/>
    <cellStyle name="Ergebnis 2 3 2 5 4 2" xfId="40014"/>
    <cellStyle name="Ergebnis 2 3 2 5 5" xfId="11511"/>
    <cellStyle name="Ergebnis 2 3 2 5 5 2" xfId="41705"/>
    <cellStyle name="Ergebnis 2 3 2 5 6" xfId="16394"/>
    <cellStyle name="Ergebnis 2 3 2 5 6 2" xfId="46588"/>
    <cellStyle name="Ergebnis 2 3 2 5 7" xfId="19261"/>
    <cellStyle name="Ergebnis 2 3 2 5 7 2" xfId="49455"/>
    <cellStyle name="Ergebnis 2 3 2 5 8" xfId="23664"/>
    <cellStyle name="Ergebnis 2 3 2 5 8 2" xfId="53851"/>
    <cellStyle name="Ergebnis 2 3 2 5 9" xfId="27067"/>
    <cellStyle name="Ergebnis 2 3 2 5 9 2" xfId="57254"/>
    <cellStyle name="Ergebnis 2 3 2 6" xfId="6369"/>
    <cellStyle name="Ergebnis 2 3 2 6 2" xfId="36563"/>
    <cellStyle name="Ergebnis 2 3 2 7" xfId="10548"/>
    <cellStyle name="Ergebnis 2 3 2 7 2" xfId="40742"/>
    <cellStyle name="Ergebnis 2 3 2 8" xfId="13855"/>
    <cellStyle name="Ergebnis 2 3 2 8 2" xfId="44049"/>
    <cellStyle name="Ergebnis 2 3 2 9" xfId="15016"/>
    <cellStyle name="Ergebnis 2 3 2 9 2" xfId="45210"/>
    <cellStyle name="Ergebnis 2 3 3" xfId="1308"/>
    <cellStyle name="Ergebnis 2 3 3 10" xfId="18302"/>
    <cellStyle name="Ergebnis 2 3 3 10 2" xfId="48496"/>
    <cellStyle name="Ergebnis 2 3 3 11" xfId="22521"/>
    <cellStyle name="Ergebnis 2 3 3 11 2" xfId="52708"/>
    <cellStyle name="Ergebnis 2 3 3 12" xfId="27151"/>
    <cellStyle name="Ergebnis 2 3 3 12 2" xfId="57338"/>
    <cellStyle name="Ergebnis 2 3 3 13" xfId="29313"/>
    <cellStyle name="Ergebnis 2 3 3 13 2" xfId="59500"/>
    <cellStyle name="Ergebnis 2 3 3 14" xfId="31275"/>
    <cellStyle name="Ergebnis 2 3 3 2" xfId="1776"/>
    <cellStyle name="Ergebnis 2 3 3 2 10" xfId="26558"/>
    <cellStyle name="Ergebnis 2 3 3 2 10 2" xfId="56745"/>
    <cellStyle name="Ergebnis 2 3 3 2 11" xfId="22406"/>
    <cellStyle name="Ergebnis 2 3 3 2 11 2" xfId="52593"/>
    <cellStyle name="Ergebnis 2 3 3 2 12" xfId="31726"/>
    <cellStyle name="Ergebnis 2 3 3 2 2" xfId="3733"/>
    <cellStyle name="Ergebnis 2 3 3 2 2 10" xfId="30661"/>
    <cellStyle name="Ergebnis 2 3 3 2 2 10 2" xfId="60848"/>
    <cellStyle name="Ergebnis 2 3 3 2 2 11" xfId="33938"/>
    <cellStyle name="Ergebnis 2 3 3 2 2 2" xfId="7097"/>
    <cellStyle name="Ergebnis 2 3 3 2 2 2 2" xfId="37291"/>
    <cellStyle name="Ergebnis 2 3 3 2 2 3" xfId="8642"/>
    <cellStyle name="Ergebnis 2 3 3 2 2 3 2" xfId="38836"/>
    <cellStyle name="Ergebnis 2 3 3 2 2 4" xfId="10067"/>
    <cellStyle name="Ergebnis 2 3 3 2 2 4 2" xfId="40261"/>
    <cellStyle name="Ergebnis 2 3 3 2 2 5" xfId="13023"/>
    <cellStyle name="Ergebnis 2 3 3 2 2 5 2" xfId="43217"/>
    <cellStyle name="Ergebnis 2 3 3 2 2 6" xfId="16968"/>
    <cellStyle name="Ergebnis 2 3 3 2 2 6 2" xfId="47162"/>
    <cellStyle name="Ergebnis 2 3 3 2 2 7" xfId="19835"/>
    <cellStyle name="Ergebnis 2 3 3 2 2 7 2" xfId="50029"/>
    <cellStyle name="Ergebnis 2 3 3 2 2 8" xfId="24242"/>
    <cellStyle name="Ergebnis 2 3 3 2 2 8 2" xfId="54429"/>
    <cellStyle name="Ergebnis 2 3 3 2 2 9" xfId="25733"/>
    <cellStyle name="Ergebnis 2 3 3 2 2 9 2" xfId="55920"/>
    <cellStyle name="Ergebnis 2 3 3 2 3" xfId="4741"/>
    <cellStyle name="Ergebnis 2 3 3 2 3 10" xfId="34940"/>
    <cellStyle name="Ergebnis 2 3 3 2 3 2" xfId="9485"/>
    <cellStyle name="Ergebnis 2 3 3 2 3 2 2" xfId="39679"/>
    <cellStyle name="Ergebnis 2 3 3 2 3 3" xfId="6312"/>
    <cellStyle name="Ergebnis 2 3 3 2 3 3 2" xfId="36506"/>
    <cellStyle name="Ergebnis 2 3 3 2 3 4" xfId="13964"/>
    <cellStyle name="Ergebnis 2 3 3 2 3 4 2" xfId="44158"/>
    <cellStyle name="Ergebnis 2 3 3 2 3 5" xfId="17808"/>
    <cellStyle name="Ergebnis 2 3 3 2 3 5 2" xfId="48002"/>
    <cellStyle name="Ergebnis 2 3 3 2 3 6" xfId="20672"/>
    <cellStyle name="Ergebnis 2 3 3 2 3 6 2" xfId="50866"/>
    <cellStyle name="Ergebnis 2 3 3 2 3 7" xfId="25084"/>
    <cellStyle name="Ergebnis 2 3 3 2 3 7 2" xfId="55271"/>
    <cellStyle name="Ergebnis 2 3 3 2 3 8" xfId="28521"/>
    <cellStyle name="Ergebnis 2 3 3 2 3 8 2" xfId="58708"/>
    <cellStyle name="Ergebnis 2 3 3 2 3 9" xfId="21365"/>
    <cellStyle name="Ergebnis 2 3 3 2 3 9 2" xfId="51552"/>
    <cellStyle name="Ergebnis 2 3 3 2 4" xfId="5340"/>
    <cellStyle name="Ergebnis 2 3 3 2 4 2" xfId="35539"/>
    <cellStyle name="Ergebnis 2 3 3 2 5" xfId="12463"/>
    <cellStyle name="Ergebnis 2 3 3 2 5 2" xfId="42657"/>
    <cellStyle name="Ergebnis 2 3 3 2 6" xfId="14144"/>
    <cellStyle name="Ergebnis 2 3 3 2 6 2" xfId="44338"/>
    <cellStyle name="Ergebnis 2 3 3 2 7" xfId="15872"/>
    <cellStyle name="Ergebnis 2 3 3 2 7 2" xfId="46066"/>
    <cellStyle name="Ergebnis 2 3 3 2 8" xfId="18753"/>
    <cellStyle name="Ergebnis 2 3 3 2 8 2" xfId="48947"/>
    <cellStyle name="Ergebnis 2 3 3 2 9" xfId="22988"/>
    <cellStyle name="Ergebnis 2 3 3 2 9 2" xfId="53175"/>
    <cellStyle name="Ergebnis 2 3 3 3" xfId="1935"/>
    <cellStyle name="Ergebnis 2 3 3 3 10" xfId="27383"/>
    <cellStyle name="Ergebnis 2 3 3 3 10 2" xfId="57570"/>
    <cellStyle name="Ergebnis 2 3 3 3 11" xfId="25846"/>
    <cellStyle name="Ergebnis 2 3 3 3 11 2" xfId="56033"/>
    <cellStyle name="Ergebnis 2 3 3 3 12" xfId="31885"/>
    <cellStyle name="Ergebnis 2 3 3 3 2" xfId="3892"/>
    <cellStyle name="Ergebnis 2 3 3 3 2 10" xfId="30471"/>
    <cellStyle name="Ergebnis 2 3 3 3 2 10 2" xfId="60658"/>
    <cellStyle name="Ergebnis 2 3 3 3 2 11" xfId="34097"/>
    <cellStyle name="Ergebnis 2 3 3 3 2 2" xfId="7256"/>
    <cellStyle name="Ergebnis 2 3 3 3 2 2 2" xfId="37450"/>
    <cellStyle name="Ergebnis 2 3 3 3 2 3" xfId="8801"/>
    <cellStyle name="Ergebnis 2 3 3 3 2 3 2" xfId="38995"/>
    <cellStyle name="Ergebnis 2 3 3 3 2 4" xfId="7813"/>
    <cellStyle name="Ergebnis 2 3 3 3 2 4 2" xfId="38007"/>
    <cellStyle name="Ergebnis 2 3 3 3 2 5" xfId="13863"/>
    <cellStyle name="Ergebnis 2 3 3 3 2 5 2" xfId="44057"/>
    <cellStyle name="Ergebnis 2 3 3 3 2 6" xfId="17127"/>
    <cellStyle name="Ergebnis 2 3 3 3 2 6 2" xfId="47321"/>
    <cellStyle name="Ergebnis 2 3 3 3 2 7" xfId="19994"/>
    <cellStyle name="Ergebnis 2 3 3 3 2 7 2" xfId="50188"/>
    <cellStyle name="Ergebnis 2 3 3 3 2 8" xfId="24401"/>
    <cellStyle name="Ergebnis 2 3 3 3 2 8 2" xfId="54588"/>
    <cellStyle name="Ergebnis 2 3 3 3 2 9" xfId="26957"/>
    <cellStyle name="Ergebnis 2 3 3 3 2 9 2" xfId="57144"/>
    <cellStyle name="Ergebnis 2 3 3 3 3" xfId="4900"/>
    <cellStyle name="Ergebnis 2 3 3 3 3 10" xfId="35099"/>
    <cellStyle name="Ergebnis 2 3 3 3 3 2" xfId="9644"/>
    <cellStyle name="Ergebnis 2 3 3 3 3 2 2" xfId="39838"/>
    <cellStyle name="Ergebnis 2 3 3 3 3 3" xfId="12341"/>
    <cellStyle name="Ergebnis 2 3 3 3 3 3 2" xfId="42535"/>
    <cellStyle name="Ergebnis 2 3 3 3 3 4" xfId="15036"/>
    <cellStyle name="Ergebnis 2 3 3 3 3 4 2" xfId="45230"/>
    <cellStyle name="Ergebnis 2 3 3 3 3 5" xfId="17967"/>
    <cellStyle name="Ergebnis 2 3 3 3 3 5 2" xfId="48161"/>
    <cellStyle name="Ergebnis 2 3 3 3 3 6" xfId="20831"/>
    <cellStyle name="Ergebnis 2 3 3 3 3 6 2" xfId="51025"/>
    <cellStyle name="Ergebnis 2 3 3 3 3 7" xfId="25243"/>
    <cellStyle name="Ergebnis 2 3 3 3 3 7 2" xfId="55430"/>
    <cellStyle name="Ergebnis 2 3 3 3 3 8" xfId="28680"/>
    <cellStyle name="Ergebnis 2 3 3 3 3 8 2" xfId="58867"/>
    <cellStyle name="Ergebnis 2 3 3 3 3 9" xfId="21674"/>
    <cellStyle name="Ergebnis 2 3 3 3 3 9 2" xfId="51861"/>
    <cellStyle name="Ergebnis 2 3 3 3 4" xfId="5321"/>
    <cellStyle name="Ergebnis 2 3 3 3 4 2" xfId="35520"/>
    <cellStyle name="Ergebnis 2 3 3 3 5" xfId="5506"/>
    <cellStyle name="Ergebnis 2 3 3 3 5 2" xfId="35702"/>
    <cellStyle name="Ergebnis 2 3 3 3 6" xfId="15293"/>
    <cellStyle name="Ergebnis 2 3 3 3 6 2" xfId="45487"/>
    <cellStyle name="Ergebnis 2 3 3 3 7" xfId="16031"/>
    <cellStyle name="Ergebnis 2 3 3 3 7 2" xfId="46225"/>
    <cellStyle name="Ergebnis 2 3 3 3 8" xfId="18912"/>
    <cellStyle name="Ergebnis 2 3 3 3 8 2" xfId="49106"/>
    <cellStyle name="Ergebnis 2 3 3 3 9" xfId="23147"/>
    <cellStyle name="Ergebnis 2 3 3 3 9 2" xfId="53334"/>
    <cellStyle name="Ergebnis 2 3 3 4" xfId="3268"/>
    <cellStyle name="Ergebnis 2 3 3 4 10" xfId="29852"/>
    <cellStyle name="Ergebnis 2 3 3 4 10 2" xfId="60039"/>
    <cellStyle name="Ergebnis 2 3 3 4 11" xfId="33473"/>
    <cellStyle name="Ergebnis 2 3 3 4 2" xfId="6642"/>
    <cellStyle name="Ergebnis 2 3 3 4 2 2" xfId="36836"/>
    <cellStyle name="Ergebnis 2 3 3 4 3" xfId="8187"/>
    <cellStyle name="Ergebnis 2 3 3 4 3 2" xfId="38381"/>
    <cellStyle name="Ergebnis 2 3 3 4 4" xfId="10637"/>
    <cellStyle name="Ergebnis 2 3 3 4 4 2" xfId="40831"/>
    <cellStyle name="Ergebnis 2 3 3 4 5" xfId="13756"/>
    <cellStyle name="Ergebnis 2 3 3 4 5 2" xfId="43950"/>
    <cellStyle name="Ergebnis 2 3 3 4 6" xfId="16517"/>
    <cellStyle name="Ergebnis 2 3 3 4 6 2" xfId="46711"/>
    <cellStyle name="Ergebnis 2 3 3 4 7" xfId="19384"/>
    <cellStyle name="Ergebnis 2 3 3 4 7 2" xfId="49578"/>
    <cellStyle name="Ergebnis 2 3 3 4 8" xfId="23787"/>
    <cellStyle name="Ergebnis 2 3 3 4 8 2" xfId="53974"/>
    <cellStyle name="Ergebnis 2 3 3 4 9" xfId="26004"/>
    <cellStyle name="Ergebnis 2 3 3 4 9 2" xfId="56191"/>
    <cellStyle name="Ergebnis 2 3 3 5" xfId="4276"/>
    <cellStyle name="Ergebnis 2 3 3 5 10" xfId="27469"/>
    <cellStyle name="Ergebnis 2 3 3 5 10 2" xfId="57656"/>
    <cellStyle name="Ergebnis 2 3 3 5 11" xfId="34475"/>
    <cellStyle name="Ergebnis 2 3 3 5 2" xfId="7489"/>
    <cellStyle name="Ergebnis 2 3 3 5 2 2" xfId="37683"/>
    <cellStyle name="Ergebnis 2 3 3 5 3" xfId="9034"/>
    <cellStyle name="Ergebnis 2 3 3 5 3 2" xfId="39228"/>
    <cellStyle name="Ergebnis 2 3 3 5 4" xfId="3956"/>
    <cellStyle name="Ergebnis 2 3 3 5 4 2" xfId="34161"/>
    <cellStyle name="Ergebnis 2 3 3 5 5" xfId="14968"/>
    <cellStyle name="Ergebnis 2 3 3 5 5 2" xfId="45162"/>
    <cellStyle name="Ergebnis 2 3 3 5 6" xfId="17357"/>
    <cellStyle name="Ergebnis 2 3 3 5 6 2" xfId="47551"/>
    <cellStyle name="Ergebnis 2 3 3 5 7" xfId="20221"/>
    <cellStyle name="Ergebnis 2 3 3 5 7 2" xfId="50415"/>
    <cellStyle name="Ergebnis 2 3 3 5 8" xfId="24633"/>
    <cellStyle name="Ergebnis 2 3 3 5 8 2" xfId="54820"/>
    <cellStyle name="Ergebnis 2 3 3 5 9" xfId="28157"/>
    <cellStyle name="Ergebnis 2 3 3 5 9 2" xfId="58344"/>
    <cellStyle name="Ergebnis 2 3 3 6" xfId="5390"/>
    <cellStyle name="Ergebnis 2 3 3 6 2" xfId="35589"/>
    <cellStyle name="Ergebnis 2 3 3 7" xfId="11701"/>
    <cellStyle name="Ergebnis 2 3 3 7 2" xfId="41895"/>
    <cellStyle name="Ergebnis 2 3 3 8" xfId="13555"/>
    <cellStyle name="Ergebnis 2 3 3 8 2" xfId="43749"/>
    <cellStyle name="Ergebnis 2 3 3 9" xfId="15417"/>
    <cellStyle name="Ergebnis 2 3 3 9 2" xfId="45611"/>
    <cellStyle name="Ergebnis 2 3 4" xfId="1562"/>
    <cellStyle name="Ergebnis 2 3 4 10" xfId="28052"/>
    <cellStyle name="Ergebnis 2 3 4 10 2" xfId="58239"/>
    <cellStyle name="Ergebnis 2 3 4 11" xfId="29986"/>
    <cellStyle name="Ergebnis 2 3 4 11 2" xfId="60173"/>
    <cellStyle name="Ergebnis 2 3 4 12" xfId="31512"/>
    <cellStyle name="Ergebnis 2 3 4 2" xfId="3519"/>
    <cellStyle name="Ergebnis 2 3 4 2 10" xfId="27296"/>
    <cellStyle name="Ergebnis 2 3 4 2 10 2" xfId="57483"/>
    <cellStyle name="Ergebnis 2 3 4 2 11" xfId="33724"/>
    <cellStyle name="Ergebnis 2 3 4 2 2" xfId="6883"/>
    <cellStyle name="Ergebnis 2 3 4 2 2 2" xfId="37077"/>
    <cellStyle name="Ergebnis 2 3 4 2 3" xfId="8428"/>
    <cellStyle name="Ergebnis 2 3 4 2 3 2" xfId="38622"/>
    <cellStyle name="Ergebnis 2 3 4 2 4" xfId="2749"/>
    <cellStyle name="Ergebnis 2 3 4 2 4 2" xfId="32954"/>
    <cellStyle name="Ergebnis 2 3 4 2 5" xfId="13927"/>
    <cellStyle name="Ergebnis 2 3 4 2 5 2" xfId="44121"/>
    <cellStyle name="Ergebnis 2 3 4 2 6" xfId="16754"/>
    <cellStyle name="Ergebnis 2 3 4 2 6 2" xfId="46948"/>
    <cellStyle name="Ergebnis 2 3 4 2 7" xfId="19621"/>
    <cellStyle name="Ergebnis 2 3 4 2 7 2" xfId="49815"/>
    <cellStyle name="Ergebnis 2 3 4 2 8" xfId="24028"/>
    <cellStyle name="Ergebnis 2 3 4 2 8 2" xfId="54215"/>
    <cellStyle name="Ergebnis 2 3 4 2 9" xfId="27218"/>
    <cellStyle name="Ergebnis 2 3 4 2 9 2" xfId="57405"/>
    <cellStyle name="Ergebnis 2 3 4 3" xfId="4527"/>
    <cellStyle name="Ergebnis 2 3 4 3 10" xfId="34726"/>
    <cellStyle name="Ergebnis 2 3 4 3 2" xfId="9271"/>
    <cellStyle name="Ergebnis 2 3 4 3 2 2" xfId="39465"/>
    <cellStyle name="Ergebnis 2 3 4 3 3" xfId="5117"/>
    <cellStyle name="Ergebnis 2 3 4 3 3 2" xfId="35316"/>
    <cellStyle name="Ergebnis 2 3 4 3 4" xfId="12879"/>
    <cellStyle name="Ergebnis 2 3 4 3 4 2" xfId="43073"/>
    <cellStyle name="Ergebnis 2 3 4 3 5" xfId="17594"/>
    <cellStyle name="Ergebnis 2 3 4 3 5 2" xfId="47788"/>
    <cellStyle name="Ergebnis 2 3 4 3 6" xfId="20458"/>
    <cellStyle name="Ergebnis 2 3 4 3 6 2" xfId="50652"/>
    <cellStyle name="Ergebnis 2 3 4 3 7" xfId="24870"/>
    <cellStyle name="Ergebnis 2 3 4 3 7 2" xfId="55057"/>
    <cellStyle name="Ergebnis 2 3 4 3 8" xfId="22258"/>
    <cellStyle name="Ergebnis 2 3 4 3 8 2" xfId="52445"/>
    <cellStyle name="Ergebnis 2 3 4 3 9" xfId="27862"/>
    <cellStyle name="Ergebnis 2 3 4 3 9 2" xfId="58049"/>
    <cellStyle name="Ergebnis 2 3 4 4" xfId="2656"/>
    <cellStyle name="Ergebnis 2 3 4 4 2" xfId="32861"/>
    <cellStyle name="Ergebnis 2 3 4 5" xfId="2335"/>
    <cellStyle name="Ergebnis 2 3 4 5 2" xfId="32542"/>
    <cellStyle name="Ergebnis 2 3 4 6" xfId="14302"/>
    <cellStyle name="Ergebnis 2 3 4 6 2" xfId="44496"/>
    <cellStyle name="Ergebnis 2 3 4 7" xfId="15658"/>
    <cellStyle name="Ergebnis 2 3 4 7 2" xfId="45852"/>
    <cellStyle name="Ergebnis 2 3 4 8" xfId="18539"/>
    <cellStyle name="Ergebnis 2 3 4 8 2" xfId="48733"/>
    <cellStyle name="Ergebnis 2 3 4 9" xfId="22774"/>
    <cellStyle name="Ergebnis 2 3 4 9 2" xfId="52961"/>
    <cellStyle name="Ergebnis 2 3 5" xfId="2689"/>
    <cellStyle name="Ergebnis 2 3 5 10" xfId="26424"/>
    <cellStyle name="Ergebnis 2 3 5 10 2" xfId="56611"/>
    <cellStyle name="Ergebnis 2 3 5 11" xfId="32894"/>
    <cellStyle name="Ergebnis 2 3 5 2" xfId="6274"/>
    <cellStyle name="Ergebnis 2 3 5 2 2" xfId="36468"/>
    <cellStyle name="Ergebnis 2 3 5 3" xfId="2505"/>
    <cellStyle name="Ergebnis 2 3 5 3 2" xfId="32710"/>
    <cellStyle name="Ergebnis 2 3 5 4" xfId="10541"/>
    <cellStyle name="Ergebnis 2 3 5 4 2" xfId="40735"/>
    <cellStyle name="Ergebnis 2 3 5 5" xfId="11217"/>
    <cellStyle name="Ergebnis 2 3 5 5 2" xfId="41411"/>
    <cellStyle name="Ergebnis 2 3 5 6" xfId="16264"/>
    <cellStyle name="Ergebnis 2 3 5 6 2" xfId="46458"/>
    <cellStyle name="Ergebnis 2 3 5 7" xfId="19133"/>
    <cellStyle name="Ergebnis 2 3 5 7 2" xfId="49327"/>
    <cellStyle name="Ergebnis 2 3 5 8" xfId="23416"/>
    <cellStyle name="Ergebnis 2 3 5 8 2" xfId="53603"/>
    <cellStyle name="Ergebnis 2 3 5 9" xfId="21408"/>
    <cellStyle name="Ergebnis 2 3 5 9 2" xfId="51595"/>
    <cellStyle name="Ergebnis 2 3 6" xfId="2432"/>
    <cellStyle name="Ergebnis 2 3 6 10" xfId="30411"/>
    <cellStyle name="Ergebnis 2 3 6 10 2" xfId="60598"/>
    <cellStyle name="Ergebnis 2 3 6 11" xfId="32637"/>
    <cellStyle name="Ergebnis 2 3 6 2" xfId="6140"/>
    <cellStyle name="Ergebnis 2 3 6 2 2" xfId="36334"/>
    <cellStyle name="Ergebnis 2 3 6 3" xfId="8011"/>
    <cellStyle name="Ergebnis 2 3 6 3 2" xfId="38205"/>
    <cellStyle name="Ergebnis 2 3 6 4" xfId="11461"/>
    <cellStyle name="Ergebnis 2 3 6 4 2" xfId="41655"/>
    <cellStyle name="Ergebnis 2 3 6 5" xfId="10357"/>
    <cellStyle name="Ergebnis 2 3 6 5 2" xfId="40551"/>
    <cellStyle name="Ergebnis 2 3 6 6" xfId="16130"/>
    <cellStyle name="Ergebnis 2 3 6 6 2" xfId="46324"/>
    <cellStyle name="Ergebnis 2 3 6 7" xfId="18999"/>
    <cellStyle name="Ergebnis 2 3 6 7 2" xfId="49193"/>
    <cellStyle name="Ergebnis 2 3 6 8" xfId="23282"/>
    <cellStyle name="Ergebnis 2 3 6 8 2" xfId="53469"/>
    <cellStyle name="Ergebnis 2 3 6 9" xfId="27501"/>
    <cellStyle name="Ergebnis 2 3 6 9 2" xfId="57688"/>
    <cellStyle name="Ergebnis 2 3 7" xfId="6366"/>
    <cellStyle name="Ergebnis 2 3 7 2" xfId="36560"/>
    <cellStyle name="Ergebnis 2 3 8" xfId="10596"/>
    <cellStyle name="Ergebnis 2 3 8 2" xfId="40790"/>
    <cellStyle name="Ergebnis 2 3 9" xfId="13780"/>
    <cellStyle name="Ergebnis 2 3 9 2" xfId="43974"/>
    <cellStyle name="Ergebnis 2 4" xfId="686"/>
    <cellStyle name="Ergebnis 2 4 10" xfId="13101"/>
    <cellStyle name="Ergebnis 2 4 10 2" xfId="43295"/>
    <cellStyle name="Ergebnis 2 4 11" xfId="14896"/>
    <cellStyle name="Ergebnis 2 4 11 2" xfId="45090"/>
    <cellStyle name="Ergebnis 2 4 12" xfId="21923"/>
    <cellStyle name="Ergebnis 2 4 12 2" xfId="52110"/>
    <cellStyle name="Ergebnis 2 4 13" xfId="21525"/>
    <cellStyle name="Ergebnis 2 4 13 2" xfId="51712"/>
    <cellStyle name="Ergebnis 2 4 14" xfId="28870"/>
    <cellStyle name="Ergebnis 2 4 14 2" xfId="59057"/>
    <cellStyle name="Ergebnis 2 4 15" xfId="31064"/>
    <cellStyle name="Ergebnis 2 4 2" xfId="687"/>
    <cellStyle name="Ergebnis 2 4 2 10" xfId="6314"/>
    <cellStyle name="Ergebnis 2 4 2 10 2" xfId="36508"/>
    <cellStyle name="Ergebnis 2 4 2 11" xfId="21924"/>
    <cellStyle name="Ergebnis 2 4 2 11 2" xfId="52111"/>
    <cellStyle name="Ergebnis 2 4 2 12" xfId="26247"/>
    <cellStyle name="Ergebnis 2 4 2 12 2" xfId="56434"/>
    <cellStyle name="Ergebnis 2 4 2 13" xfId="25943"/>
    <cellStyle name="Ergebnis 2 4 2 13 2" xfId="56130"/>
    <cellStyle name="Ergebnis 2 4 2 14" xfId="31065"/>
    <cellStyle name="Ergebnis 2 4 2 2" xfId="1311"/>
    <cellStyle name="Ergebnis 2 4 2 2 10" xfId="18305"/>
    <cellStyle name="Ergebnis 2 4 2 2 10 2" xfId="48499"/>
    <cellStyle name="Ergebnis 2 4 2 2 11" xfId="22524"/>
    <cellStyle name="Ergebnis 2 4 2 2 11 2" xfId="52711"/>
    <cellStyle name="Ergebnis 2 4 2 2 12" xfId="27491"/>
    <cellStyle name="Ergebnis 2 4 2 2 12 2" xfId="57678"/>
    <cellStyle name="Ergebnis 2 4 2 2 13" xfId="29754"/>
    <cellStyle name="Ergebnis 2 4 2 2 13 2" xfId="59941"/>
    <cellStyle name="Ergebnis 2 4 2 2 14" xfId="31278"/>
    <cellStyle name="Ergebnis 2 4 2 2 2" xfId="1779"/>
    <cellStyle name="Ergebnis 2 4 2 2 2 10" xfId="26119"/>
    <cellStyle name="Ergebnis 2 4 2 2 2 10 2" xfId="56306"/>
    <cellStyle name="Ergebnis 2 4 2 2 2 11" xfId="30515"/>
    <cellStyle name="Ergebnis 2 4 2 2 2 11 2" xfId="60702"/>
    <cellStyle name="Ergebnis 2 4 2 2 2 12" xfId="31729"/>
    <cellStyle name="Ergebnis 2 4 2 2 2 2" xfId="3736"/>
    <cellStyle name="Ergebnis 2 4 2 2 2 2 10" xfId="21570"/>
    <cellStyle name="Ergebnis 2 4 2 2 2 2 10 2" xfId="51757"/>
    <cellStyle name="Ergebnis 2 4 2 2 2 2 11" xfId="33941"/>
    <cellStyle name="Ergebnis 2 4 2 2 2 2 2" xfId="7100"/>
    <cellStyle name="Ergebnis 2 4 2 2 2 2 2 2" xfId="37294"/>
    <cellStyle name="Ergebnis 2 4 2 2 2 2 3" xfId="8645"/>
    <cellStyle name="Ergebnis 2 4 2 2 2 2 3 2" xfId="38839"/>
    <cellStyle name="Ergebnis 2 4 2 2 2 2 4" xfId="11408"/>
    <cellStyle name="Ergebnis 2 4 2 2 2 2 4 2" xfId="41602"/>
    <cellStyle name="Ergebnis 2 4 2 2 2 2 5" xfId="14257"/>
    <cellStyle name="Ergebnis 2 4 2 2 2 2 5 2" xfId="44451"/>
    <cellStyle name="Ergebnis 2 4 2 2 2 2 6" xfId="16971"/>
    <cellStyle name="Ergebnis 2 4 2 2 2 2 6 2" xfId="47165"/>
    <cellStyle name="Ergebnis 2 4 2 2 2 2 7" xfId="19838"/>
    <cellStyle name="Ergebnis 2 4 2 2 2 2 7 2" xfId="50032"/>
    <cellStyle name="Ergebnis 2 4 2 2 2 2 8" xfId="24245"/>
    <cellStyle name="Ergebnis 2 4 2 2 2 2 8 2" xfId="54432"/>
    <cellStyle name="Ergebnis 2 4 2 2 2 2 9" xfId="28096"/>
    <cellStyle name="Ergebnis 2 4 2 2 2 2 9 2" xfId="58283"/>
    <cellStyle name="Ergebnis 2 4 2 2 2 3" xfId="4744"/>
    <cellStyle name="Ergebnis 2 4 2 2 2 3 10" xfId="34943"/>
    <cellStyle name="Ergebnis 2 4 2 2 2 3 2" xfId="9488"/>
    <cellStyle name="Ergebnis 2 4 2 2 2 3 2 2" xfId="39682"/>
    <cellStyle name="Ergebnis 2 4 2 2 2 3 3" xfId="12249"/>
    <cellStyle name="Ergebnis 2 4 2 2 2 3 3 2" xfId="42443"/>
    <cellStyle name="Ergebnis 2 4 2 2 2 3 4" xfId="13842"/>
    <cellStyle name="Ergebnis 2 4 2 2 2 3 4 2" xfId="44036"/>
    <cellStyle name="Ergebnis 2 4 2 2 2 3 5" xfId="17811"/>
    <cellStyle name="Ergebnis 2 4 2 2 2 3 5 2" xfId="48005"/>
    <cellStyle name="Ergebnis 2 4 2 2 2 3 6" xfId="20675"/>
    <cellStyle name="Ergebnis 2 4 2 2 2 3 6 2" xfId="50869"/>
    <cellStyle name="Ergebnis 2 4 2 2 2 3 7" xfId="25087"/>
    <cellStyle name="Ergebnis 2 4 2 2 2 3 7 2" xfId="55274"/>
    <cellStyle name="Ergebnis 2 4 2 2 2 3 8" xfId="28524"/>
    <cellStyle name="Ergebnis 2 4 2 2 2 3 8 2" xfId="58711"/>
    <cellStyle name="Ergebnis 2 4 2 2 2 3 9" xfId="28305"/>
    <cellStyle name="Ergebnis 2 4 2 2 2 3 9 2" xfId="58492"/>
    <cellStyle name="Ergebnis 2 4 2 2 2 4" xfId="7771"/>
    <cellStyle name="Ergebnis 2 4 2 2 2 4 2" xfId="37965"/>
    <cellStyle name="Ergebnis 2 4 2 2 2 5" xfId="11716"/>
    <cellStyle name="Ergebnis 2 4 2 2 2 5 2" xfId="41910"/>
    <cellStyle name="Ergebnis 2 4 2 2 2 6" xfId="13967"/>
    <cellStyle name="Ergebnis 2 4 2 2 2 6 2" xfId="44161"/>
    <cellStyle name="Ergebnis 2 4 2 2 2 7" xfId="15875"/>
    <cellStyle name="Ergebnis 2 4 2 2 2 7 2" xfId="46069"/>
    <cellStyle name="Ergebnis 2 4 2 2 2 8" xfId="18756"/>
    <cellStyle name="Ergebnis 2 4 2 2 2 8 2" xfId="48950"/>
    <cellStyle name="Ergebnis 2 4 2 2 2 9" xfId="22991"/>
    <cellStyle name="Ergebnis 2 4 2 2 2 9 2" xfId="53178"/>
    <cellStyle name="Ergebnis 2 4 2 2 3" xfId="1938"/>
    <cellStyle name="Ergebnis 2 4 2 2 3 10" xfId="26856"/>
    <cellStyle name="Ergebnis 2 4 2 2 3 10 2" xfId="57043"/>
    <cellStyle name="Ergebnis 2 4 2 2 3 11" xfId="29079"/>
    <cellStyle name="Ergebnis 2 4 2 2 3 11 2" xfId="59266"/>
    <cellStyle name="Ergebnis 2 4 2 2 3 12" xfId="31888"/>
    <cellStyle name="Ergebnis 2 4 2 2 3 2" xfId="3895"/>
    <cellStyle name="Ergebnis 2 4 2 2 3 2 10" xfId="25372"/>
    <cellStyle name="Ergebnis 2 4 2 2 3 2 10 2" xfId="55559"/>
    <cellStyle name="Ergebnis 2 4 2 2 3 2 11" xfId="34100"/>
    <cellStyle name="Ergebnis 2 4 2 2 3 2 2" xfId="7259"/>
    <cellStyle name="Ergebnis 2 4 2 2 3 2 2 2" xfId="37453"/>
    <cellStyle name="Ergebnis 2 4 2 2 3 2 3" xfId="8804"/>
    <cellStyle name="Ergebnis 2 4 2 2 3 2 3 2" xfId="38998"/>
    <cellStyle name="Ergebnis 2 4 2 2 3 2 4" xfId="12118"/>
    <cellStyle name="Ergebnis 2 4 2 2 3 2 4 2" xfId="42312"/>
    <cellStyle name="Ergebnis 2 4 2 2 3 2 5" xfId="13912"/>
    <cellStyle name="Ergebnis 2 4 2 2 3 2 5 2" xfId="44106"/>
    <cellStyle name="Ergebnis 2 4 2 2 3 2 6" xfId="17130"/>
    <cellStyle name="Ergebnis 2 4 2 2 3 2 6 2" xfId="47324"/>
    <cellStyle name="Ergebnis 2 4 2 2 3 2 7" xfId="19997"/>
    <cellStyle name="Ergebnis 2 4 2 2 3 2 7 2" xfId="50191"/>
    <cellStyle name="Ergebnis 2 4 2 2 3 2 8" xfId="24404"/>
    <cellStyle name="Ergebnis 2 4 2 2 3 2 8 2" xfId="54591"/>
    <cellStyle name="Ergebnis 2 4 2 2 3 2 9" xfId="28115"/>
    <cellStyle name="Ergebnis 2 4 2 2 3 2 9 2" xfId="58302"/>
    <cellStyle name="Ergebnis 2 4 2 2 3 3" xfId="4903"/>
    <cellStyle name="Ergebnis 2 4 2 2 3 3 10" xfId="35102"/>
    <cellStyle name="Ergebnis 2 4 2 2 3 3 2" xfId="9647"/>
    <cellStyle name="Ergebnis 2 4 2 2 3 3 2 2" xfId="39841"/>
    <cellStyle name="Ergebnis 2 4 2 2 3 3 3" xfId="12291"/>
    <cellStyle name="Ergebnis 2 4 2 2 3 3 3 2" xfId="42485"/>
    <cellStyle name="Ergebnis 2 4 2 2 3 3 4" xfId="7842"/>
    <cellStyle name="Ergebnis 2 4 2 2 3 3 4 2" xfId="38036"/>
    <cellStyle name="Ergebnis 2 4 2 2 3 3 5" xfId="17970"/>
    <cellStyle name="Ergebnis 2 4 2 2 3 3 5 2" xfId="48164"/>
    <cellStyle name="Ergebnis 2 4 2 2 3 3 6" xfId="20834"/>
    <cellStyle name="Ergebnis 2 4 2 2 3 3 6 2" xfId="51028"/>
    <cellStyle name="Ergebnis 2 4 2 2 3 3 7" xfId="25246"/>
    <cellStyle name="Ergebnis 2 4 2 2 3 3 7 2" xfId="55433"/>
    <cellStyle name="Ergebnis 2 4 2 2 3 3 8" xfId="28683"/>
    <cellStyle name="Ergebnis 2 4 2 2 3 3 8 2" xfId="58870"/>
    <cellStyle name="Ergebnis 2 4 2 2 3 3 9" xfId="30416"/>
    <cellStyle name="Ergebnis 2 4 2 2 3 3 9 2" xfId="60603"/>
    <cellStyle name="Ergebnis 2 4 2 2 3 4" xfId="2622"/>
    <cellStyle name="Ergebnis 2 4 2 2 3 4 2" xfId="32827"/>
    <cellStyle name="Ergebnis 2 4 2 2 3 5" xfId="9782"/>
    <cellStyle name="Ergebnis 2 4 2 2 3 5 2" xfId="39976"/>
    <cellStyle name="Ergebnis 2 4 2 2 3 6" xfId="13777"/>
    <cellStyle name="Ergebnis 2 4 2 2 3 6 2" xfId="43971"/>
    <cellStyle name="Ergebnis 2 4 2 2 3 7" xfId="16034"/>
    <cellStyle name="Ergebnis 2 4 2 2 3 7 2" xfId="46228"/>
    <cellStyle name="Ergebnis 2 4 2 2 3 8" xfId="18915"/>
    <cellStyle name="Ergebnis 2 4 2 2 3 8 2" xfId="49109"/>
    <cellStyle name="Ergebnis 2 4 2 2 3 9" xfId="23150"/>
    <cellStyle name="Ergebnis 2 4 2 2 3 9 2" xfId="53337"/>
    <cellStyle name="Ergebnis 2 4 2 2 4" xfId="3271"/>
    <cellStyle name="Ergebnis 2 4 2 2 4 10" xfId="26912"/>
    <cellStyle name="Ergebnis 2 4 2 2 4 10 2" xfId="57099"/>
    <cellStyle name="Ergebnis 2 4 2 2 4 11" xfId="33476"/>
    <cellStyle name="Ergebnis 2 4 2 2 4 2" xfId="6645"/>
    <cellStyle name="Ergebnis 2 4 2 2 4 2 2" xfId="36839"/>
    <cellStyle name="Ergebnis 2 4 2 2 4 3" xfId="8190"/>
    <cellStyle name="Ergebnis 2 4 2 2 4 3 2" xfId="38384"/>
    <cellStyle name="Ergebnis 2 4 2 2 4 4" xfId="7977"/>
    <cellStyle name="Ergebnis 2 4 2 2 4 4 2" xfId="38171"/>
    <cellStyle name="Ergebnis 2 4 2 2 4 5" xfId="8108"/>
    <cellStyle name="Ergebnis 2 4 2 2 4 5 2" xfId="38302"/>
    <cellStyle name="Ergebnis 2 4 2 2 4 6" xfId="16520"/>
    <cellStyle name="Ergebnis 2 4 2 2 4 6 2" xfId="46714"/>
    <cellStyle name="Ergebnis 2 4 2 2 4 7" xfId="19387"/>
    <cellStyle name="Ergebnis 2 4 2 2 4 7 2" xfId="49581"/>
    <cellStyle name="Ergebnis 2 4 2 2 4 8" xfId="23790"/>
    <cellStyle name="Ergebnis 2 4 2 2 4 8 2" xfId="53977"/>
    <cellStyle name="Ergebnis 2 4 2 2 4 9" xfId="27995"/>
    <cellStyle name="Ergebnis 2 4 2 2 4 9 2" xfId="58182"/>
    <cellStyle name="Ergebnis 2 4 2 2 5" xfId="4279"/>
    <cellStyle name="Ergebnis 2 4 2 2 5 10" xfId="25373"/>
    <cellStyle name="Ergebnis 2 4 2 2 5 10 2" xfId="55560"/>
    <cellStyle name="Ergebnis 2 4 2 2 5 11" xfId="34478"/>
    <cellStyle name="Ergebnis 2 4 2 2 5 2" xfId="7492"/>
    <cellStyle name="Ergebnis 2 4 2 2 5 2 2" xfId="37686"/>
    <cellStyle name="Ergebnis 2 4 2 2 5 3" xfId="9037"/>
    <cellStyle name="Ergebnis 2 4 2 2 5 3 2" xfId="39231"/>
    <cellStyle name="Ergebnis 2 4 2 2 5 4" xfId="12524"/>
    <cellStyle name="Ergebnis 2 4 2 2 5 4 2" xfId="42718"/>
    <cellStyle name="Ergebnis 2 4 2 2 5 5" xfId="13171"/>
    <cellStyle name="Ergebnis 2 4 2 2 5 5 2" xfId="43365"/>
    <cellStyle name="Ergebnis 2 4 2 2 5 6" xfId="17360"/>
    <cellStyle name="Ergebnis 2 4 2 2 5 6 2" xfId="47554"/>
    <cellStyle name="Ergebnis 2 4 2 2 5 7" xfId="20224"/>
    <cellStyle name="Ergebnis 2 4 2 2 5 7 2" xfId="50418"/>
    <cellStyle name="Ergebnis 2 4 2 2 5 8" xfId="24636"/>
    <cellStyle name="Ergebnis 2 4 2 2 5 8 2" xfId="54823"/>
    <cellStyle name="Ergebnis 2 4 2 2 5 9" xfId="27752"/>
    <cellStyle name="Ergebnis 2 4 2 2 5 9 2" xfId="57939"/>
    <cellStyle name="Ergebnis 2 4 2 2 6" xfId="7726"/>
    <cellStyle name="Ergebnis 2 4 2 2 6 2" xfId="37920"/>
    <cellStyle name="Ergebnis 2 4 2 2 7" xfId="12294"/>
    <cellStyle name="Ergebnis 2 4 2 2 7 2" xfId="42488"/>
    <cellStyle name="Ergebnis 2 4 2 2 8" xfId="13560"/>
    <cellStyle name="Ergebnis 2 4 2 2 8 2" xfId="43754"/>
    <cellStyle name="Ergebnis 2 4 2 2 9" xfId="15420"/>
    <cellStyle name="Ergebnis 2 4 2 2 9 2" xfId="45614"/>
    <cellStyle name="Ergebnis 2 4 2 3" xfId="1559"/>
    <cellStyle name="Ergebnis 2 4 2 3 10" xfId="27234"/>
    <cellStyle name="Ergebnis 2 4 2 3 10 2" xfId="57421"/>
    <cellStyle name="Ergebnis 2 4 2 3 11" xfId="30835"/>
    <cellStyle name="Ergebnis 2 4 2 3 11 2" xfId="61022"/>
    <cellStyle name="Ergebnis 2 4 2 3 12" xfId="31509"/>
    <cellStyle name="Ergebnis 2 4 2 3 2" xfId="3516"/>
    <cellStyle name="Ergebnis 2 4 2 3 2 10" xfId="30464"/>
    <cellStyle name="Ergebnis 2 4 2 3 2 10 2" xfId="60651"/>
    <cellStyle name="Ergebnis 2 4 2 3 2 11" xfId="33721"/>
    <cellStyle name="Ergebnis 2 4 2 3 2 2" xfId="6880"/>
    <cellStyle name="Ergebnis 2 4 2 3 2 2 2" xfId="37074"/>
    <cellStyle name="Ergebnis 2 4 2 3 2 3" xfId="8425"/>
    <cellStyle name="Ergebnis 2 4 2 3 2 3 2" xfId="38619"/>
    <cellStyle name="Ergebnis 2 4 2 3 2 4" xfId="10609"/>
    <cellStyle name="Ergebnis 2 4 2 3 2 4 2" xfId="40803"/>
    <cellStyle name="Ergebnis 2 4 2 3 2 5" xfId="13942"/>
    <cellStyle name="Ergebnis 2 4 2 3 2 5 2" xfId="44136"/>
    <cellStyle name="Ergebnis 2 4 2 3 2 6" xfId="16751"/>
    <cellStyle name="Ergebnis 2 4 2 3 2 6 2" xfId="46945"/>
    <cellStyle name="Ergebnis 2 4 2 3 2 7" xfId="19618"/>
    <cellStyle name="Ergebnis 2 4 2 3 2 7 2" xfId="49812"/>
    <cellStyle name="Ergebnis 2 4 2 3 2 8" xfId="24025"/>
    <cellStyle name="Ergebnis 2 4 2 3 2 8 2" xfId="54212"/>
    <cellStyle name="Ergebnis 2 4 2 3 2 9" xfId="28045"/>
    <cellStyle name="Ergebnis 2 4 2 3 2 9 2" xfId="58232"/>
    <cellStyle name="Ergebnis 2 4 2 3 3" xfId="4524"/>
    <cellStyle name="Ergebnis 2 4 2 3 3 10" xfId="34723"/>
    <cellStyle name="Ergebnis 2 4 2 3 3 2" xfId="9268"/>
    <cellStyle name="Ergebnis 2 4 2 3 3 2 2" xfId="39462"/>
    <cellStyle name="Ergebnis 2 4 2 3 3 3" xfId="10161"/>
    <cellStyle name="Ergebnis 2 4 2 3 3 3 2" xfId="40355"/>
    <cellStyle name="Ergebnis 2 4 2 3 3 4" xfId="15292"/>
    <cellStyle name="Ergebnis 2 4 2 3 3 4 2" xfId="45486"/>
    <cellStyle name="Ergebnis 2 4 2 3 3 5" xfId="17591"/>
    <cellStyle name="Ergebnis 2 4 2 3 3 5 2" xfId="47785"/>
    <cellStyle name="Ergebnis 2 4 2 3 3 6" xfId="20455"/>
    <cellStyle name="Ergebnis 2 4 2 3 3 6 2" xfId="50649"/>
    <cellStyle name="Ergebnis 2 4 2 3 3 7" xfId="24867"/>
    <cellStyle name="Ergebnis 2 4 2 3 3 7 2" xfId="55054"/>
    <cellStyle name="Ergebnis 2 4 2 3 3 8" xfId="27332"/>
    <cellStyle name="Ergebnis 2 4 2 3 3 8 2" xfId="57519"/>
    <cellStyle name="Ergebnis 2 4 2 3 3 9" xfId="26878"/>
    <cellStyle name="Ergebnis 2 4 2 3 3 9 2" xfId="57065"/>
    <cellStyle name="Ergebnis 2 4 2 3 4" xfId="4121"/>
    <cellStyle name="Ergebnis 2 4 2 3 4 2" xfId="34320"/>
    <cellStyle name="Ergebnis 2 4 2 3 5" xfId="10302"/>
    <cellStyle name="Ergebnis 2 4 2 3 5 2" xfId="40496"/>
    <cellStyle name="Ergebnis 2 4 2 3 6" xfId="14766"/>
    <cellStyle name="Ergebnis 2 4 2 3 6 2" xfId="44960"/>
    <cellStyle name="Ergebnis 2 4 2 3 7" xfId="15655"/>
    <cellStyle name="Ergebnis 2 4 2 3 7 2" xfId="45849"/>
    <cellStyle name="Ergebnis 2 4 2 3 8" xfId="18536"/>
    <cellStyle name="Ergebnis 2 4 2 3 8 2" xfId="48730"/>
    <cellStyle name="Ergebnis 2 4 2 3 9" xfId="22771"/>
    <cellStyle name="Ergebnis 2 4 2 3 9 2" xfId="52958"/>
    <cellStyle name="Ergebnis 2 4 2 4" xfId="2692"/>
    <cellStyle name="Ergebnis 2 4 2 4 10" xfId="29592"/>
    <cellStyle name="Ergebnis 2 4 2 4 10 2" xfId="59779"/>
    <cellStyle name="Ergebnis 2 4 2 4 11" xfId="32897"/>
    <cellStyle name="Ergebnis 2 4 2 4 2" xfId="6277"/>
    <cellStyle name="Ergebnis 2 4 2 4 2 2" xfId="36471"/>
    <cellStyle name="Ergebnis 2 4 2 4 3" xfId="2104"/>
    <cellStyle name="Ergebnis 2 4 2 4 3 2" xfId="32317"/>
    <cellStyle name="Ergebnis 2 4 2 4 4" xfId="12368"/>
    <cellStyle name="Ergebnis 2 4 2 4 4 2" xfId="42562"/>
    <cellStyle name="Ergebnis 2 4 2 4 5" xfId="14531"/>
    <cellStyle name="Ergebnis 2 4 2 4 5 2" xfId="44725"/>
    <cellStyle name="Ergebnis 2 4 2 4 6" xfId="16267"/>
    <cellStyle name="Ergebnis 2 4 2 4 6 2" xfId="46461"/>
    <cellStyle name="Ergebnis 2 4 2 4 7" xfId="19136"/>
    <cellStyle name="Ergebnis 2 4 2 4 7 2" xfId="49330"/>
    <cellStyle name="Ergebnis 2 4 2 4 8" xfId="23419"/>
    <cellStyle name="Ergebnis 2 4 2 4 8 2" xfId="53606"/>
    <cellStyle name="Ergebnis 2 4 2 4 9" xfId="27671"/>
    <cellStyle name="Ergebnis 2 4 2 4 9 2" xfId="57858"/>
    <cellStyle name="Ergebnis 2 4 2 5" xfId="2431"/>
    <cellStyle name="Ergebnis 2 4 2 5 10" xfId="29563"/>
    <cellStyle name="Ergebnis 2 4 2 5 10 2" xfId="59750"/>
    <cellStyle name="Ergebnis 2 4 2 5 11" xfId="32636"/>
    <cellStyle name="Ergebnis 2 4 2 5 2" xfId="6139"/>
    <cellStyle name="Ergebnis 2 4 2 5 2 2" xfId="36333"/>
    <cellStyle name="Ergebnis 2 4 2 5 3" xfId="5716"/>
    <cellStyle name="Ergebnis 2 4 2 5 3 2" xfId="35912"/>
    <cellStyle name="Ergebnis 2 4 2 5 4" xfId="11036"/>
    <cellStyle name="Ergebnis 2 4 2 5 4 2" xfId="41230"/>
    <cellStyle name="Ergebnis 2 4 2 5 5" xfId="13535"/>
    <cellStyle name="Ergebnis 2 4 2 5 5 2" xfId="43729"/>
    <cellStyle name="Ergebnis 2 4 2 5 6" xfId="16129"/>
    <cellStyle name="Ergebnis 2 4 2 5 6 2" xfId="46323"/>
    <cellStyle name="Ergebnis 2 4 2 5 7" xfId="18998"/>
    <cellStyle name="Ergebnis 2 4 2 5 7 2" xfId="49192"/>
    <cellStyle name="Ergebnis 2 4 2 5 8" xfId="23281"/>
    <cellStyle name="Ergebnis 2 4 2 5 8 2" xfId="53468"/>
    <cellStyle name="Ergebnis 2 4 2 5 9" xfId="26675"/>
    <cellStyle name="Ergebnis 2 4 2 5 9 2" xfId="56862"/>
    <cellStyle name="Ergebnis 2 4 2 6" xfId="6367"/>
    <cellStyle name="Ergebnis 2 4 2 6 2" xfId="36561"/>
    <cellStyle name="Ergebnis 2 4 2 7" xfId="12171"/>
    <cellStyle name="Ergebnis 2 4 2 7 2" xfId="42365"/>
    <cellStyle name="Ergebnis 2 4 2 8" xfId="12892"/>
    <cellStyle name="Ergebnis 2 4 2 8 2" xfId="43086"/>
    <cellStyle name="Ergebnis 2 4 2 9" xfId="13421"/>
    <cellStyle name="Ergebnis 2 4 2 9 2" xfId="43615"/>
    <cellStyle name="Ergebnis 2 4 3" xfId="1310"/>
    <cellStyle name="Ergebnis 2 4 3 10" xfId="18304"/>
    <cellStyle name="Ergebnis 2 4 3 10 2" xfId="48498"/>
    <cellStyle name="Ergebnis 2 4 3 11" xfId="22523"/>
    <cellStyle name="Ergebnis 2 4 3 11 2" xfId="52710"/>
    <cellStyle name="Ergebnis 2 4 3 12" xfId="26665"/>
    <cellStyle name="Ergebnis 2 4 3 12 2" xfId="56852"/>
    <cellStyle name="Ergebnis 2 4 3 13" xfId="28293"/>
    <cellStyle name="Ergebnis 2 4 3 13 2" xfId="58480"/>
    <cellStyle name="Ergebnis 2 4 3 14" xfId="31277"/>
    <cellStyle name="Ergebnis 2 4 3 2" xfId="1778"/>
    <cellStyle name="Ergebnis 2 4 3 2 10" xfId="26042"/>
    <cellStyle name="Ergebnis 2 4 3 2 10 2" xfId="56229"/>
    <cellStyle name="Ergebnis 2 4 3 2 11" xfId="29425"/>
    <cellStyle name="Ergebnis 2 4 3 2 11 2" xfId="59612"/>
    <cellStyle name="Ergebnis 2 4 3 2 12" xfId="31728"/>
    <cellStyle name="Ergebnis 2 4 3 2 2" xfId="3735"/>
    <cellStyle name="Ergebnis 2 4 3 2 2 10" xfId="30022"/>
    <cellStyle name="Ergebnis 2 4 3 2 2 10 2" xfId="60209"/>
    <cellStyle name="Ergebnis 2 4 3 2 2 11" xfId="33940"/>
    <cellStyle name="Ergebnis 2 4 3 2 2 2" xfId="7099"/>
    <cellStyle name="Ergebnis 2 4 3 2 2 2 2" xfId="37293"/>
    <cellStyle name="Ergebnis 2 4 3 2 2 3" xfId="8644"/>
    <cellStyle name="Ergebnis 2 4 3 2 2 3 2" xfId="38838"/>
    <cellStyle name="Ergebnis 2 4 3 2 2 4" xfId="6335"/>
    <cellStyle name="Ergebnis 2 4 3 2 2 4 2" xfId="36529"/>
    <cellStyle name="Ergebnis 2 4 3 2 2 5" xfId="15291"/>
    <cellStyle name="Ergebnis 2 4 3 2 2 5 2" xfId="45485"/>
    <cellStyle name="Ergebnis 2 4 3 2 2 6" xfId="16970"/>
    <cellStyle name="Ergebnis 2 4 3 2 2 6 2" xfId="47164"/>
    <cellStyle name="Ergebnis 2 4 3 2 2 7" xfId="19837"/>
    <cellStyle name="Ergebnis 2 4 3 2 2 7 2" xfId="50031"/>
    <cellStyle name="Ergebnis 2 4 3 2 2 8" xfId="24244"/>
    <cellStyle name="Ergebnis 2 4 3 2 2 8 2" xfId="54431"/>
    <cellStyle name="Ergebnis 2 4 3 2 2 9" xfId="27309"/>
    <cellStyle name="Ergebnis 2 4 3 2 2 9 2" xfId="57496"/>
    <cellStyle name="Ergebnis 2 4 3 2 3" xfId="4743"/>
    <cellStyle name="Ergebnis 2 4 3 2 3 10" xfId="34942"/>
    <cellStyle name="Ergebnis 2 4 3 2 3 2" xfId="9487"/>
    <cellStyle name="Ergebnis 2 4 3 2 3 2 2" xfId="39681"/>
    <cellStyle name="Ergebnis 2 4 3 2 3 3" xfId="11697"/>
    <cellStyle name="Ergebnis 2 4 3 2 3 3 2" xfId="41891"/>
    <cellStyle name="Ergebnis 2 4 3 2 3 4" xfId="10890"/>
    <cellStyle name="Ergebnis 2 4 3 2 3 4 2" xfId="41084"/>
    <cellStyle name="Ergebnis 2 4 3 2 3 5" xfId="17810"/>
    <cellStyle name="Ergebnis 2 4 3 2 3 5 2" xfId="48004"/>
    <cellStyle name="Ergebnis 2 4 3 2 3 6" xfId="20674"/>
    <cellStyle name="Ergebnis 2 4 3 2 3 6 2" xfId="50868"/>
    <cellStyle name="Ergebnis 2 4 3 2 3 7" xfId="25086"/>
    <cellStyle name="Ergebnis 2 4 3 2 3 7 2" xfId="55273"/>
    <cellStyle name="Ergebnis 2 4 3 2 3 8" xfId="28523"/>
    <cellStyle name="Ergebnis 2 4 3 2 3 8 2" xfId="58710"/>
    <cellStyle name="Ergebnis 2 4 3 2 3 9" xfId="25623"/>
    <cellStyle name="Ergebnis 2 4 3 2 3 9 2" xfId="55810"/>
    <cellStyle name="Ergebnis 2 4 3 2 4" xfId="2629"/>
    <cellStyle name="Ergebnis 2 4 3 2 4 2" xfId="32834"/>
    <cellStyle name="Ergebnis 2 4 3 2 5" xfId="11327"/>
    <cellStyle name="Ergebnis 2 4 3 2 5 2" xfId="41521"/>
    <cellStyle name="Ergebnis 2 4 3 2 6" xfId="11015"/>
    <cellStyle name="Ergebnis 2 4 3 2 6 2" xfId="41209"/>
    <cellStyle name="Ergebnis 2 4 3 2 7" xfId="15874"/>
    <cellStyle name="Ergebnis 2 4 3 2 7 2" xfId="46068"/>
    <cellStyle name="Ergebnis 2 4 3 2 8" xfId="18755"/>
    <cellStyle name="Ergebnis 2 4 3 2 8 2" xfId="48949"/>
    <cellStyle name="Ergebnis 2 4 3 2 9" xfId="22990"/>
    <cellStyle name="Ergebnis 2 4 3 2 9 2" xfId="53177"/>
    <cellStyle name="Ergebnis 2 4 3 3" xfId="1937"/>
    <cellStyle name="Ergebnis 2 4 3 3 10" xfId="27930"/>
    <cellStyle name="Ergebnis 2 4 3 3 10 2" xfId="58117"/>
    <cellStyle name="Ergebnis 2 4 3 3 11" xfId="30354"/>
    <cellStyle name="Ergebnis 2 4 3 3 11 2" xfId="60541"/>
    <cellStyle name="Ergebnis 2 4 3 3 12" xfId="31887"/>
    <cellStyle name="Ergebnis 2 4 3 3 2" xfId="3894"/>
    <cellStyle name="Ergebnis 2 4 3 3 2 10" xfId="27761"/>
    <cellStyle name="Ergebnis 2 4 3 3 2 10 2" xfId="57948"/>
    <cellStyle name="Ergebnis 2 4 3 3 2 11" xfId="34099"/>
    <cellStyle name="Ergebnis 2 4 3 3 2 2" xfId="7258"/>
    <cellStyle name="Ergebnis 2 4 3 3 2 2 2" xfId="37452"/>
    <cellStyle name="Ergebnis 2 4 3 3 2 3" xfId="8803"/>
    <cellStyle name="Ergebnis 2 4 3 3 2 3 2" xfId="38997"/>
    <cellStyle name="Ergebnis 2 4 3 3 2 4" xfId="11303"/>
    <cellStyle name="Ergebnis 2 4 3 3 2 4 2" xfId="41497"/>
    <cellStyle name="Ergebnis 2 4 3 3 2 5" xfId="13027"/>
    <cellStyle name="Ergebnis 2 4 3 3 2 5 2" xfId="43221"/>
    <cellStyle name="Ergebnis 2 4 3 3 2 6" xfId="17129"/>
    <cellStyle name="Ergebnis 2 4 3 3 2 6 2" xfId="47323"/>
    <cellStyle name="Ergebnis 2 4 3 3 2 7" xfId="19996"/>
    <cellStyle name="Ergebnis 2 4 3 3 2 7 2" xfId="50190"/>
    <cellStyle name="Ergebnis 2 4 3 3 2 8" xfId="24403"/>
    <cellStyle name="Ergebnis 2 4 3 3 2 8 2" xfId="54590"/>
    <cellStyle name="Ergebnis 2 4 3 3 2 9" xfId="27329"/>
    <cellStyle name="Ergebnis 2 4 3 3 2 9 2" xfId="57516"/>
    <cellStyle name="Ergebnis 2 4 3 3 3" xfId="4902"/>
    <cellStyle name="Ergebnis 2 4 3 3 3 10" xfId="35101"/>
    <cellStyle name="Ergebnis 2 4 3 3 3 2" xfId="9646"/>
    <cellStyle name="Ergebnis 2 4 3 3 3 2 2" xfId="39840"/>
    <cellStyle name="Ergebnis 2 4 3 3 3 3" xfId="9877"/>
    <cellStyle name="Ergebnis 2 4 3 3 3 3 2" xfId="40071"/>
    <cellStyle name="Ergebnis 2 4 3 3 3 4" xfId="12134"/>
    <cellStyle name="Ergebnis 2 4 3 3 3 4 2" xfId="42328"/>
    <cellStyle name="Ergebnis 2 4 3 3 3 5" xfId="17969"/>
    <cellStyle name="Ergebnis 2 4 3 3 3 5 2" xfId="48163"/>
    <cellStyle name="Ergebnis 2 4 3 3 3 6" xfId="20833"/>
    <cellStyle name="Ergebnis 2 4 3 3 3 6 2" xfId="51027"/>
    <cellStyle name="Ergebnis 2 4 3 3 3 7" xfId="25245"/>
    <cellStyle name="Ergebnis 2 4 3 3 3 7 2" xfId="55432"/>
    <cellStyle name="Ergebnis 2 4 3 3 3 8" xfId="28682"/>
    <cellStyle name="Ergebnis 2 4 3 3 3 8 2" xfId="58869"/>
    <cellStyle name="Ergebnis 2 4 3 3 3 9" xfId="26326"/>
    <cellStyle name="Ergebnis 2 4 3 3 3 9 2" xfId="56513"/>
    <cellStyle name="Ergebnis 2 4 3 3 4" xfId="2623"/>
    <cellStyle name="Ergebnis 2 4 3 3 4 2" xfId="32828"/>
    <cellStyle name="Ergebnis 2 4 3 3 5" xfId="5070"/>
    <cellStyle name="Ergebnis 2 4 3 3 5 2" xfId="35269"/>
    <cellStyle name="Ergebnis 2 4 3 3 6" xfId="13707"/>
    <cellStyle name="Ergebnis 2 4 3 3 6 2" xfId="43901"/>
    <cellStyle name="Ergebnis 2 4 3 3 7" xfId="16033"/>
    <cellStyle name="Ergebnis 2 4 3 3 7 2" xfId="46227"/>
    <cellStyle name="Ergebnis 2 4 3 3 8" xfId="18914"/>
    <cellStyle name="Ergebnis 2 4 3 3 8 2" xfId="49108"/>
    <cellStyle name="Ergebnis 2 4 3 3 9" xfId="23149"/>
    <cellStyle name="Ergebnis 2 4 3 3 9 2" xfId="53336"/>
    <cellStyle name="Ergebnis 2 4 3 4" xfId="3270"/>
    <cellStyle name="Ergebnis 2 4 3 4 10" xfId="29823"/>
    <cellStyle name="Ergebnis 2 4 3 4 10 2" xfId="60010"/>
    <cellStyle name="Ergebnis 2 4 3 4 11" xfId="33475"/>
    <cellStyle name="Ergebnis 2 4 3 4 2" xfId="6644"/>
    <cellStyle name="Ergebnis 2 4 3 4 2 2" xfId="36838"/>
    <cellStyle name="Ergebnis 2 4 3 4 3" xfId="8189"/>
    <cellStyle name="Ergebnis 2 4 3 4 3 2" xfId="38383"/>
    <cellStyle name="Ergebnis 2 4 3 4 4" xfId="10032"/>
    <cellStyle name="Ergebnis 2 4 3 4 4 2" xfId="40226"/>
    <cellStyle name="Ergebnis 2 4 3 4 5" xfId="14809"/>
    <cellStyle name="Ergebnis 2 4 3 4 5 2" xfId="45003"/>
    <cellStyle name="Ergebnis 2 4 3 4 6" xfId="16519"/>
    <cellStyle name="Ergebnis 2 4 3 4 6 2" xfId="46713"/>
    <cellStyle name="Ergebnis 2 4 3 4 7" xfId="19386"/>
    <cellStyle name="Ergebnis 2 4 3 4 7 2" xfId="49580"/>
    <cellStyle name="Ergebnis 2 4 3 4 8" xfId="23789"/>
    <cellStyle name="Ergebnis 2 4 3 4 8 2" xfId="53976"/>
    <cellStyle name="Ergebnis 2 4 3 4 9" xfId="25793"/>
    <cellStyle name="Ergebnis 2 4 3 4 9 2" xfId="55980"/>
    <cellStyle name="Ergebnis 2 4 3 5" xfId="4278"/>
    <cellStyle name="Ergebnis 2 4 3 5 10" xfId="26412"/>
    <cellStyle name="Ergebnis 2 4 3 5 10 2" xfId="56599"/>
    <cellStyle name="Ergebnis 2 4 3 5 11" xfId="34477"/>
    <cellStyle name="Ergebnis 2 4 3 5 2" xfId="7491"/>
    <cellStyle name="Ergebnis 2 4 3 5 2 2" xfId="37685"/>
    <cellStyle name="Ergebnis 2 4 3 5 3" xfId="9036"/>
    <cellStyle name="Ergebnis 2 4 3 5 3 2" xfId="39230"/>
    <cellStyle name="Ergebnis 2 4 3 5 4" xfId="5499"/>
    <cellStyle name="Ergebnis 2 4 3 5 4 2" xfId="35695"/>
    <cellStyle name="Ergebnis 2 4 3 5 5" xfId="12735"/>
    <cellStyle name="Ergebnis 2 4 3 5 5 2" xfId="42929"/>
    <cellStyle name="Ergebnis 2 4 3 5 6" xfId="17359"/>
    <cellStyle name="Ergebnis 2 4 3 5 6 2" xfId="47553"/>
    <cellStyle name="Ergebnis 2 4 3 5 7" xfId="20223"/>
    <cellStyle name="Ergebnis 2 4 3 5 7 2" xfId="50417"/>
    <cellStyle name="Ergebnis 2 4 3 5 8" xfId="24635"/>
    <cellStyle name="Ergebnis 2 4 3 5 8 2" xfId="54822"/>
    <cellStyle name="Ergebnis 2 4 3 5 9" xfId="22192"/>
    <cellStyle name="Ergebnis 2 4 3 5 9 2" xfId="52379"/>
    <cellStyle name="Ergebnis 2 4 3 6" xfId="2720"/>
    <cellStyle name="Ergebnis 2 4 3 6 2" xfId="32925"/>
    <cellStyle name="Ergebnis 2 4 3 7" xfId="9822"/>
    <cellStyle name="Ergebnis 2 4 3 7 2" xfId="40016"/>
    <cellStyle name="Ergebnis 2 4 3 8" xfId="14678"/>
    <cellStyle name="Ergebnis 2 4 3 8 2" xfId="44872"/>
    <cellStyle name="Ergebnis 2 4 3 9" xfId="15419"/>
    <cellStyle name="Ergebnis 2 4 3 9 2" xfId="45613"/>
    <cellStyle name="Ergebnis 2 4 4" xfId="1560"/>
    <cellStyle name="Ergebnis 2 4 4 10" xfId="28411"/>
    <cellStyle name="Ergebnis 2 4 4 10 2" xfId="58598"/>
    <cellStyle name="Ergebnis 2 4 4 11" xfId="29519"/>
    <cellStyle name="Ergebnis 2 4 4 11 2" xfId="59706"/>
    <cellStyle name="Ergebnis 2 4 4 12" xfId="31510"/>
    <cellStyle name="Ergebnis 2 4 4 2" xfId="3517"/>
    <cellStyle name="Ergebnis 2 4 4 2 10" xfId="27476"/>
    <cellStyle name="Ergebnis 2 4 4 2 10 2" xfId="57663"/>
    <cellStyle name="Ergebnis 2 4 4 2 11" xfId="33722"/>
    <cellStyle name="Ergebnis 2 4 4 2 2" xfId="6881"/>
    <cellStyle name="Ergebnis 2 4 4 2 2 2" xfId="37075"/>
    <cellStyle name="Ergebnis 2 4 4 2 3" xfId="8426"/>
    <cellStyle name="Ergebnis 2 4 4 2 3 2" xfId="38620"/>
    <cellStyle name="Ergebnis 2 4 4 2 4" xfId="11709"/>
    <cellStyle name="Ergebnis 2 4 4 2 4 2" xfId="41903"/>
    <cellStyle name="Ergebnis 2 4 4 2 5" xfId="14884"/>
    <cellStyle name="Ergebnis 2 4 4 2 5 2" xfId="45078"/>
    <cellStyle name="Ergebnis 2 4 4 2 6" xfId="16752"/>
    <cellStyle name="Ergebnis 2 4 4 2 6 2" xfId="46946"/>
    <cellStyle name="Ergebnis 2 4 4 2 7" xfId="19619"/>
    <cellStyle name="Ergebnis 2 4 4 2 7 2" xfId="49813"/>
    <cellStyle name="Ergebnis 2 4 4 2 8" xfId="24026"/>
    <cellStyle name="Ergebnis 2 4 4 2 8 2" xfId="54213"/>
    <cellStyle name="Ergebnis 2 4 4 2 9" xfId="27405"/>
    <cellStyle name="Ergebnis 2 4 4 2 9 2" xfId="57592"/>
    <cellStyle name="Ergebnis 2 4 4 3" xfId="4525"/>
    <cellStyle name="Ergebnis 2 4 4 3 10" xfId="34724"/>
    <cellStyle name="Ergebnis 2 4 4 3 2" xfId="9269"/>
    <cellStyle name="Ergebnis 2 4 4 3 2 2" xfId="39463"/>
    <cellStyle name="Ergebnis 2 4 4 3 3" xfId="12102"/>
    <cellStyle name="Ergebnis 2 4 4 3 3 2" xfId="42296"/>
    <cellStyle name="Ergebnis 2 4 4 3 4" xfId="13643"/>
    <cellStyle name="Ergebnis 2 4 4 3 4 2" xfId="43837"/>
    <cellStyle name="Ergebnis 2 4 4 3 5" xfId="17592"/>
    <cellStyle name="Ergebnis 2 4 4 3 5 2" xfId="47786"/>
    <cellStyle name="Ergebnis 2 4 4 3 6" xfId="20456"/>
    <cellStyle name="Ergebnis 2 4 4 3 6 2" xfId="50650"/>
    <cellStyle name="Ergebnis 2 4 4 3 7" xfId="24868"/>
    <cellStyle name="Ergebnis 2 4 4 3 7 2" xfId="55055"/>
    <cellStyle name="Ergebnis 2 4 4 3 8" xfId="28118"/>
    <cellStyle name="Ergebnis 2 4 4 3 8 2" xfId="58305"/>
    <cellStyle name="Ergebnis 2 4 4 3 9" xfId="30165"/>
    <cellStyle name="Ergebnis 2 4 4 3 9 2" xfId="60352"/>
    <cellStyle name="Ergebnis 2 4 4 4" xfId="4116"/>
    <cellStyle name="Ergebnis 2 4 4 4 2" xfId="34315"/>
    <cellStyle name="Ergebnis 2 4 4 5" xfId="10532"/>
    <cellStyle name="Ergebnis 2 4 4 5 2" xfId="40726"/>
    <cellStyle name="Ergebnis 2 4 4 6" xfId="10689"/>
    <cellStyle name="Ergebnis 2 4 4 6 2" xfId="40883"/>
    <cellStyle name="Ergebnis 2 4 4 7" xfId="15656"/>
    <cellStyle name="Ergebnis 2 4 4 7 2" xfId="45850"/>
    <cellStyle name="Ergebnis 2 4 4 8" xfId="18537"/>
    <cellStyle name="Ergebnis 2 4 4 8 2" xfId="48731"/>
    <cellStyle name="Ergebnis 2 4 4 9" xfId="22772"/>
    <cellStyle name="Ergebnis 2 4 4 9 2" xfId="52959"/>
    <cellStyle name="Ergebnis 2 4 5" xfId="2691"/>
    <cellStyle name="Ergebnis 2 4 5 10" xfId="28319"/>
    <cellStyle name="Ergebnis 2 4 5 10 2" xfId="58506"/>
    <cellStyle name="Ergebnis 2 4 5 11" xfId="32896"/>
    <cellStyle name="Ergebnis 2 4 5 2" xfId="6276"/>
    <cellStyle name="Ergebnis 2 4 5 2 2" xfId="36470"/>
    <cellStyle name="Ergebnis 2 4 5 3" xfId="5269"/>
    <cellStyle name="Ergebnis 2 4 5 3 2" xfId="35468"/>
    <cellStyle name="Ergebnis 2 4 5 4" xfId="6019"/>
    <cellStyle name="Ergebnis 2 4 5 4 2" xfId="36215"/>
    <cellStyle name="Ergebnis 2 4 5 5" xfId="13284"/>
    <cellStyle name="Ergebnis 2 4 5 5 2" xfId="43478"/>
    <cellStyle name="Ergebnis 2 4 5 6" xfId="16266"/>
    <cellStyle name="Ergebnis 2 4 5 6 2" xfId="46460"/>
    <cellStyle name="Ergebnis 2 4 5 7" xfId="19135"/>
    <cellStyle name="Ergebnis 2 4 5 7 2" xfId="49329"/>
    <cellStyle name="Ergebnis 2 4 5 8" xfId="23418"/>
    <cellStyle name="Ergebnis 2 4 5 8 2" xfId="53605"/>
    <cellStyle name="Ergebnis 2 4 5 9" xfId="28217"/>
    <cellStyle name="Ergebnis 2 4 5 9 2" xfId="58404"/>
    <cellStyle name="Ergebnis 2 4 6" xfId="3118"/>
    <cellStyle name="Ergebnis 2 4 6 10" xfId="29731"/>
    <cellStyle name="Ergebnis 2 4 6 10 2" xfId="59918"/>
    <cellStyle name="Ergebnis 2 4 6 11" xfId="33323"/>
    <cellStyle name="Ergebnis 2 4 6 2" xfId="6520"/>
    <cellStyle name="Ergebnis 2 4 6 2 2" xfId="36714"/>
    <cellStyle name="Ergebnis 2 4 6 3" xfId="6077"/>
    <cellStyle name="Ergebnis 2 4 6 3 2" xfId="36273"/>
    <cellStyle name="Ergebnis 2 4 6 4" xfId="11128"/>
    <cellStyle name="Ergebnis 2 4 6 4 2" xfId="41322"/>
    <cellStyle name="Ergebnis 2 4 6 5" xfId="14697"/>
    <cellStyle name="Ergebnis 2 4 6 5 2" xfId="44891"/>
    <cellStyle name="Ergebnis 2 4 6 6" xfId="16395"/>
    <cellStyle name="Ergebnis 2 4 6 6 2" xfId="46589"/>
    <cellStyle name="Ergebnis 2 4 6 7" xfId="19262"/>
    <cellStyle name="Ergebnis 2 4 6 7 2" xfId="49456"/>
    <cellStyle name="Ergebnis 2 4 6 8" xfId="23665"/>
    <cellStyle name="Ergebnis 2 4 6 8 2" xfId="53852"/>
    <cellStyle name="Ergebnis 2 4 6 9" xfId="21795"/>
    <cellStyle name="Ergebnis 2 4 6 9 2" xfId="51982"/>
    <cellStyle name="Ergebnis 2 4 7" xfId="2182"/>
    <cellStyle name="Ergebnis 2 4 7 2" xfId="32393"/>
    <cellStyle name="Ergebnis 2 4 8" xfId="7571"/>
    <cellStyle name="Ergebnis 2 4 8 2" xfId="37765"/>
    <cellStyle name="Ergebnis 2 4 9" xfId="13955"/>
    <cellStyle name="Ergebnis 2 4 9 2" xfId="44149"/>
    <cellStyle name="Ergebnis 2 5" xfId="688"/>
    <cellStyle name="Ergebnis 2 5 10" xfId="13914"/>
    <cellStyle name="Ergebnis 2 5 10 2" xfId="44108"/>
    <cellStyle name="Ergebnis 2 5 11" xfId="21925"/>
    <cellStyle name="Ergebnis 2 5 11 2" xfId="52112"/>
    <cellStyle name="Ergebnis 2 5 12" xfId="26099"/>
    <cellStyle name="Ergebnis 2 5 12 2" xfId="56286"/>
    <cellStyle name="Ergebnis 2 5 13" xfId="30160"/>
    <cellStyle name="Ergebnis 2 5 13 2" xfId="60347"/>
    <cellStyle name="Ergebnis 2 5 14" xfId="31066"/>
    <cellStyle name="Ergebnis 2 5 2" xfId="1312"/>
    <cellStyle name="Ergebnis 2 5 2 10" xfId="18306"/>
    <cellStyle name="Ergebnis 2 5 2 10 2" xfId="48500"/>
    <cellStyle name="Ergebnis 2 5 2 11" xfId="22525"/>
    <cellStyle name="Ergebnis 2 5 2 11 2" xfId="52712"/>
    <cellStyle name="Ergebnis 2 5 2 12" xfId="27058"/>
    <cellStyle name="Ergebnis 2 5 2 12 2" xfId="57245"/>
    <cellStyle name="Ergebnis 2 5 2 13" xfId="30799"/>
    <cellStyle name="Ergebnis 2 5 2 13 2" xfId="60986"/>
    <cellStyle name="Ergebnis 2 5 2 14" xfId="31279"/>
    <cellStyle name="Ergebnis 2 5 2 2" xfId="1780"/>
    <cellStyle name="Ergebnis 2 5 2 2 10" xfId="28040"/>
    <cellStyle name="Ergebnis 2 5 2 2 10 2" xfId="58227"/>
    <cellStyle name="Ergebnis 2 5 2 2 11" xfId="29745"/>
    <cellStyle name="Ergebnis 2 5 2 2 11 2" xfId="59932"/>
    <cellStyle name="Ergebnis 2 5 2 2 12" xfId="31730"/>
    <cellStyle name="Ergebnis 2 5 2 2 2" xfId="3737"/>
    <cellStyle name="Ergebnis 2 5 2 2 2 10" xfId="30552"/>
    <cellStyle name="Ergebnis 2 5 2 2 2 10 2" xfId="60739"/>
    <cellStyle name="Ergebnis 2 5 2 2 2 11" xfId="33942"/>
    <cellStyle name="Ergebnis 2 5 2 2 2 2" xfId="7101"/>
    <cellStyle name="Ergebnis 2 5 2 2 2 2 2" xfId="37295"/>
    <cellStyle name="Ergebnis 2 5 2 2 2 3" xfId="8646"/>
    <cellStyle name="Ergebnis 2 5 2 2 2 3 2" xfId="38840"/>
    <cellStyle name="Ergebnis 2 5 2 2 2 4" xfId="12621"/>
    <cellStyle name="Ergebnis 2 5 2 2 2 4 2" xfId="42815"/>
    <cellStyle name="Ergebnis 2 5 2 2 2 5" xfId="15245"/>
    <cellStyle name="Ergebnis 2 5 2 2 2 5 2" xfId="45439"/>
    <cellStyle name="Ergebnis 2 5 2 2 2 6" xfId="16972"/>
    <cellStyle name="Ergebnis 2 5 2 2 2 6 2" xfId="47166"/>
    <cellStyle name="Ergebnis 2 5 2 2 2 7" xfId="19839"/>
    <cellStyle name="Ergebnis 2 5 2 2 2 7 2" xfId="50033"/>
    <cellStyle name="Ergebnis 2 5 2 2 2 8" xfId="24246"/>
    <cellStyle name="Ergebnis 2 5 2 2 2 8 2" xfId="54433"/>
    <cellStyle name="Ergebnis 2 5 2 2 2 9" xfId="26312"/>
    <cellStyle name="Ergebnis 2 5 2 2 2 9 2" xfId="56499"/>
    <cellStyle name="Ergebnis 2 5 2 2 3" xfId="4745"/>
    <cellStyle name="Ergebnis 2 5 2 2 3 10" xfId="34944"/>
    <cellStyle name="Ergebnis 2 5 2 2 3 2" xfId="9489"/>
    <cellStyle name="Ergebnis 2 5 2 2 3 2 2" xfId="39683"/>
    <cellStyle name="Ergebnis 2 5 2 2 3 3" xfId="5027"/>
    <cellStyle name="Ergebnis 2 5 2 2 3 3 2" xfId="35226"/>
    <cellStyle name="Ergebnis 2 5 2 2 3 4" xfId="14084"/>
    <cellStyle name="Ergebnis 2 5 2 2 3 4 2" xfId="44278"/>
    <cellStyle name="Ergebnis 2 5 2 2 3 5" xfId="17812"/>
    <cellStyle name="Ergebnis 2 5 2 2 3 5 2" xfId="48006"/>
    <cellStyle name="Ergebnis 2 5 2 2 3 6" xfId="20676"/>
    <cellStyle name="Ergebnis 2 5 2 2 3 6 2" xfId="50870"/>
    <cellStyle name="Ergebnis 2 5 2 2 3 7" xfId="25088"/>
    <cellStyle name="Ergebnis 2 5 2 2 3 7 2" xfId="55275"/>
    <cellStyle name="Ergebnis 2 5 2 2 3 8" xfId="28525"/>
    <cellStyle name="Ergebnis 2 5 2 2 3 8 2" xfId="58712"/>
    <cellStyle name="Ergebnis 2 5 2 2 3 9" xfId="22424"/>
    <cellStyle name="Ergebnis 2 5 2 2 3 9 2" xfId="52611"/>
    <cellStyle name="Ergebnis 2 5 2 2 4" xfId="5685"/>
    <cellStyle name="Ergebnis 2 5 2 2 4 2" xfId="35881"/>
    <cellStyle name="Ergebnis 2 5 2 2 5" xfId="11757"/>
    <cellStyle name="Ergebnis 2 5 2 2 5 2" xfId="41951"/>
    <cellStyle name="Ergebnis 2 5 2 2 6" xfId="14464"/>
    <cellStyle name="Ergebnis 2 5 2 2 6 2" xfId="44658"/>
    <cellStyle name="Ergebnis 2 5 2 2 7" xfId="15876"/>
    <cellStyle name="Ergebnis 2 5 2 2 7 2" xfId="46070"/>
    <cellStyle name="Ergebnis 2 5 2 2 8" xfId="18757"/>
    <cellStyle name="Ergebnis 2 5 2 2 8 2" xfId="48951"/>
    <cellStyle name="Ergebnis 2 5 2 2 9" xfId="22992"/>
    <cellStyle name="Ergebnis 2 5 2 2 9 2" xfId="53179"/>
    <cellStyle name="Ergebnis 2 5 2 3" xfId="1939"/>
    <cellStyle name="Ergebnis 2 5 2 3 10" xfId="21501"/>
    <cellStyle name="Ergebnis 2 5 2 3 10 2" xfId="51688"/>
    <cellStyle name="Ergebnis 2 5 2 3 11" xfId="26485"/>
    <cellStyle name="Ergebnis 2 5 2 3 11 2" xfId="56672"/>
    <cellStyle name="Ergebnis 2 5 2 3 12" xfId="31889"/>
    <cellStyle name="Ergebnis 2 5 2 3 2" xfId="3896"/>
    <cellStyle name="Ergebnis 2 5 2 3 2 10" xfId="30003"/>
    <cellStyle name="Ergebnis 2 5 2 3 2 10 2" xfId="60190"/>
    <cellStyle name="Ergebnis 2 5 2 3 2 11" xfId="34101"/>
    <cellStyle name="Ergebnis 2 5 2 3 2 2" xfId="7260"/>
    <cellStyle name="Ergebnis 2 5 2 3 2 2 2" xfId="37454"/>
    <cellStyle name="Ergebnis 2 5 2 3 2 3" xfId="8805"/>
    <cellStyle name="Ergebnis 2 5 2 3 2 3 2" xfId="38999"/>
    <cellStyle name="Ergebnis 2 5 2 3 2 4" xfId="10065"/>
    <cellStyle name="Ergebnis 2 5 2 3 2 4 2" xfId="40259"/>
    <cellStyle name="Ergebnis 2 5 2 3 2 5" xfId="13208"/>
    <cellStyle name="Ergebnis 2 5 2 3 2 5 2" xfId="43402"/>
    <cellStyle name="Ergebnis 2 5 2 3 2 6" xfId="17131"/>
    <cellStyle name="Ergebnis 2 5 2 3 2 6 2" xfId="47325"/>
    <cellStyle name="Ergebnis 2 5 2 3 2 7" xfId="19998"/>
    <cellStyle name="Ergebnis 2 5 2 3 2 7 2" xfId="50192"/>
    <cellStyle name="Ergebnis 2 5 2 3 2 8" xfId="24405"/>
    <cellStyle name="Ergebnis 2 5 2 3 2 8 2" xfId="54592"/>
    <cellStyle name="Ergebnis 2 5 2 3 2 9" xfId="26977"/>
    <cellStyle name="Ergebnis 2 5 2 3 2 9 2" xfId="57164"/>
    <cellStyle name="Ergebnis 2 5 2 3 3" xfId="4904"/>
    <cellStyle name="Ergebnis 2 5 2 3 3 10" xfId="35103"/>
    <cellStyle name="Ergebnis 2 5 2 3 3 2" xfId="9648"/>
    <cellStyle name="Ergebnis 2 5 2 3 3 2 2" xfId="39842"/>
    <cellStyle name="Ergebnis 2 5 2 3 3 3" xfId="11277"/>
    <cellStyle name="Ergebnis 2 5 2 3 3 3 2" xfId="41471"/>
    <cellStyle name="Ergebnis 2 5 2 3 3 4" xfId="14597"/>
    <cellStyle name="Ergebnis 2 5 2 3 3 4 2" xfId="44791"/>
    <cellStyle name="Ergebnis 2 5 2 3 3 5" xfId="17971"/>
    <cellStyle name="Ergebnis 2 5 2 3 3 5 2" xfId="48165"/>
    <cellStyle name="Ergebnis 2 5 2 3 3 6" xfId="20835"/>
    <cellStyle name="Ergebnis 2 5 2 3 3 6 2" xfId="51029"/>
    <cellStyle name="Ergebnis 2 5 2 3 3 7" xfId="25247"/>
    <cellStyle name="Ergebnis 2 5 2 3 3 7 2" xfId="55434"/>
    <cellStyle name="Ergebnis 2 5 2 3 3 8" xfId="28684"/>
    <cellStyle name="Ergebnis 2 5 2 3 3 8 2" xfId="58871"/>
    <cellStyle name="Ergebnis 2 5 2 3 3 9" xfId="28988"/>
    <cellStyle name="Ergebnis 2 5 2 3 3 9 2" xfId="59175"/>
    <cellStyle name="Ergebnis 2 5 2 3 4" xfId="4169"/>
    <cellStyle name="Ergebnis 2 5 2 3 4 2" xfId="34368"/>
    <cellStyle name="Ergebnis 2 5 2 3 5" xfId="7556"/>
    <cellStyle name="Ergebnis 2 5 2 3 5 2" xfId="37750"/>
    <cellStyle name="Ergebnis 2 5 2 3 6" xfId="12004"/>
    <cellStyle name="Ergebnis 2 5 2 3 6 2" xfId="42198"/>
    <cellStyle name="Ergebnis 2 5 2 3 7" xfId="16035"/>
    <cellStyle name="Ergebnis 2 5 2 3 7 2" xfId="46229"/>
    <cellStyle name="Ergebnis 2 5 2 3 8" xfId="18916"/>
    <cellStyle name="Ergebnis 2 5 2 3 8 2" xfId="49110"/>
    <cellStyle name="Ergebnis 2 5 2 3 9" xfId="23151"/>
    <cellStyle name="Ergebnis 2 5 2 3 9 2" xfId="53338"/>
    <cellStyle name="Ergebnis 2 5 2 4" xfId="3272"/>
    <cellStyle name="Ergebnis 2 5 2 4 10" xfId="29539"/>
    <cellStyle name="Ergebnis 2 5 2 4 10 2" xfId="59726"/>
    <cellStyle name="Ergebnis 2 5 2 4 11" xfId="33477"/>
    <cellStyle name="Ergebnis 2 5 2 4 2" xfId="6646"/>
    <cellStyle name="Ergebnis 2 5 2 4 2 2" xfId="36840"/>
    <cellStyle name="Ergebnis 2 5 2 4 3" xfId="8191"/>
    <cellStyle name="Ergebnis 2 5 2 4 3 2" xfId="38385"/>
    <cellStyle name="Ergebnis 2 5 2 4 4" xfId="11897"/>
    <cellStyle name="Ergebnis 2 5 2 4 4 2" xfId="42091"/>
    <cellStyle name="Ergebnis 2 5 2 4 5" xfId="14675"/>
    <cellStyle name="Ergebnis 2 5 2 4 5 2" xfId="44869"/>
    <cellStyle name="Ergebnis 2 5 2 4 6" xfId="16521"/>
    <cellStyle name="Ergebnis 2 5 2 4 6 2" xfId="46715"/>
    <cellStyle name="Ergebnis 2 5 2 4 7" xfId="19388"/>
    <cellStyle name="Ergebnis 2 5 2 4 7 2" xfId="49582"/>
    <cellStyle name="Ergebnis 2 5 2 4 8" xfId="23791"/>
    <cellStyle name="Ergebnis 2 5 2 4 8 2" xfId="53978"/>
    <cellStyle name="Ergebnis 2 5 2 4 9" xfId="22350"/>
    <cellStyle name="Ergebnis 2 5 2 4 9 2" xfId="52537"/>
    <cellStyle name="Ergebnis 2 5 2 5" xfId="4280"/>
    <cellStyle name="Ergebnis 2 5 2 5 10" xfId="29145"/>
    <cellStyle name="Ergebnis 2 5 2 5 10 2" xfId="59332"/>
    <cellStyle name="Ergebnis 2 5 2 5 11" xfId="34479"/>
    <cellStyle name="Ergebnis 2 5 2 5 2" xfId="7493"/>
    <cellStyle name="Ergebnis 2 5 2 5 2 2" xfId="37687"/>
    <cellStyle name="Ergebnis 2 5 2 5 3" xfId="9038"/>
    <cellStyle name="Ergebnis 2 5 2 5 3 2" xfId="39232"/>
    <cellStyle name="Ergebnis 2 5 2 5 4" xfId="10550"/>
    <cellStyle name="Ergebnis 2 5 2 5 4 2" xfId="40744"/>
    <cellStyle name="Ergebnis 2 5 2 5 5" xfId="13268"/>
    <cellStyle name="Ergebnis 2 5 2 5 5 2" xfId="43462"/>
    <cellStyle name="Ergebnis 2 5 2 5 6" xfId="17361"/>
    <cellStyle name="Ergebnis 2 5 2 5 6 2" xfId="47555"/>
    <cellStyle name="Ergebnis 2 5 2 5 7" xfId="20225"/>
    <cellStyle name="Ergebnis 2 5 2 5 7 2" xfId="50419"/>
    <cellStyle name="Ergebnis 2 5 2 5 8" xfId="24637"/>
    <cellStyle name="Ergebnis 2 5 2 5 8 2" xfId="54824"/>
    <cellStyle name="Ergebnis 2 5 2 5 9" xfId="28010"/>
    <cellStyle name="Ergebnis 2 5 2 5 9 2" xfId="58197"/>
    <cellStyle name="Ergebnis 2 5 2 6" xfId="5641"/>
    <cellStyle name="Ergebnis 2 5 2 6 2" xfId="35837"/>
    <cellStyle name="Ergebnis 2 5 2 7" xfId="12187"/>
    <cellStyle name="Ergebnis 2 5 2 7 2" xfId="42381"/>
    <cellStyle name="Ergebnis 2 5 2 8" xfId="11418"/>
    <cellStyle name="Ergebnis 2 5 2 8 2" xfId="41612"/>
    <cellStyle name="Ergebnis 2 5 2 9" xfId="15421"/>
    <cellStyle name="Ergebnis 2 5 2 9 2" xfId="45615"/>
    <cellStyle name="Ergebnis 2 5 3" xfId="1558"/>
    <cellStyle name="Ergebnis 2 5 3 10" xfId="22492"/>
    <cellStyle name="Ergebnis 2 5 3 10 2" xfId="52679"/>
    <cellStyle name="Ergebnis 2 5 3 11" xfId="28878"/>
    <cellStyle name="Ergebnis 2 5 3 11 2" xfId="59065"/>
    <cellStyle name="Ergebnis 2 5 3 12" xfId="31508"/>
    <cellStyle name="Ergebnis 2 5 3 2" xfId="3515"/>
    <cellStyle name="Ergebnis 2 5 3 2 10" xfId="29527"/>
    <cellStyle name="Ergebnis 2 5 3 2 10 2" xfId="59714"/>
    <cellStyle name="Ergebnis 2 5 3 2 11" xfId="33720"/>
    <cellStyle name="Ergebnis 2 5 3 2 2" xfId="6879"/>
    <cellStyle name="Ergebnis 2 5 3 2 2 2" xfId="37073"/>
    <cellStyle name="Ergebnis 2 5 3 2 3" xfId="8424"/>
    <cellStyle name="Ergebnis 2 5 3 2 3 2" xfId="38618"/>
    <cellStyle name="Ergebnis 2 5 3 2 4" xfId="9812"/>
    <cellStyle name="Ergebnis 2 5 3 2 4 2" xfId="40006"/>
    <cellStyle name="Ergebnis 2 5 3 2 5" xfId="14941"/>
    <cellStyle name="Ergebnis 2 5 3 2 5 2" xfId="45135"/>
    <cellStyle name="Ergebnis 2 5 3 2 6" xfId="16750"/>
    <cellStyle name="Ergebnis 2 5 3 2 6 2" xfId="46944"/>
    <cellStyle name="Ergebnis 2 5 3 2 7" xfId="19617"/>
    <cellStyle name="Ergebnis 2 5 3 2 7 2" xfId="49811"/>
    <cellStyle name="Ergebnis 2 5 3 2 8" xfId="24024"/>
    <cellStyle name="Ergebnis 2 5 3 2 8 2" xfId="54211"/>
    <cellStyle name="Ergebnis 2 5 3 2 9" xfId="21312"/>
    <cellStyle name="Ergebnis 2 5 3 2 9 2" xfId="51499"/>
    <cellStyle name="Ergebnis 2 5 3 3" xfId="4523"/>
    <cellStyle name="Ergebnis 2 5 3 3 10" xfId="34722"/>
    <cellStyle name="Ergebnis 2 5 3 3 2" xfId="9267"/>
    <cellStyle name="Ergebnis 2 5 3 3 2 2" xfId="39461"/>
    <cellStyle name="Ergebnis 2 5 3 3 3" xfId="2617"/>
    <cellStyle name="Ergebnis 2 5 3 3 3 2" xfId="32822"/>
    <cellStyle name="Ergebnis 2 5 3 3 4" xfId="12968"/>
    <cellStyle name="Ergebnis 2 5 3 3 4 2" xfId="43162"/>
    <cellStyle name="Ergebnis 2 5 3 3 5" xfId="17590"/>
    <cellStyle name="Ergebnis 2 5 3 3 5 2" xfId="47784"/>
    <cellStyle name="Ergebnis 2 5 3 3 6" xfId="20454"/>
    <cellStyle name="Ergebnis 2 5 3 3 6 2" xfId="50648"/>
    <cellStyle name="Ergebnis 2 5 3 3 7" xfId="24866"/>
    <cellStyle name="Ergebnis 2 5 3 3 7 2" xfId="55053"/>
    <cellStyle name="Ergebnis 2 5 3 3 8" xfId="25766"/>
    <cellStyle name="Ergebnis 2 5 3 3 8 2" xfId="55953"/>
    <cellStyle name="Ergebnis 2 5 3 3 9" xfId="30196"/>
    <cellStyle name="Ergebnis 2 5 3 3 9 2" xfId="60383"/>
    <cellStyle name="Ergebnis 2 5 3 4" xfId="4126"/>
    <cellStyle name="Ergebnis 2 5 3 4 2" xfId="34325"/>
    <cellStyle name="Ergebnis 2 5 3 5" xfId="11863"/>
    <cellStyle name="Ergebnis 2 5 3 5 2" xfId="42057"/>
    <cellStyle name="Ergebnis 2 5 3 6" xfId="15296"/>
    <cellStyle name="Ergebnis 2 5 3 6 2" xfId="45490"/>
    <cellStyle name="Ergebnis 2 5 3 7" xfId="15654"/>
    <cellStyle name="Ergebnis 2 5 3 7 2" xfId="45848"/>
    <cellStyle name="Ergebnis 2 5 3 8" xfId="18535"/>
    <cellStyle name="Ergebnis 2 5 3 8 2" xfId="48729"/>
    <cellStyle name="Ergebnis 2 5 3 9" xfId="22770"/>
    <cellStyle name="Ergebnis 2 5 3 9 2" xfId="52957"/>
    <cellStyle name="Ergebnis 2 5 4" xfId="2693"/>
    <cellStyle name="Ergebnis 2 5 4 10" xfId="30388"/>
    <cellStyle name="Ergebnis 2 5 4 10 2" xfId="60575"/>
    <cellStyle name="Ergebnis 2 5 4 11" xfId="32898"/>
    <cellStyle name="Ergebnis 2 5 4 2" xfId="6278"/>
    <cellStyle name="Ergebnis 2 5 4 2 2" xfId="36472"/>
    <cellStyle name="Ergebnis 2 5 4 3" xfId="3156"/>
    <cellStyle name="Ergebnis 2 5 4 3 2" xfId="33361"/>
    <cellStyle name="Ergebnis 2 5 4 4" xfId="12125"/>
    <cellStyle name="Ergebnis 2 5 4 4 2" xfId="42319"/>
    <cellStyle name="Ergebnis 2 5 4 5" xfId="13888"/>
    <cellStyle name="Ergebnis 2 5 4 5 2" xfId="44082"/>
    <cellStyle name="Ergebnis 2 5 4 6" xfId="16268"/>
    <cellStyle name="Ergebnis 2 5 4 6 2" xfId="46462"/>
    <cellStyle name="Ergebnis 2 5 4 7" xfId="19137"/>
    <cellStyle name="Ergebnis 2 5 4 7 2" xfId="49331"/>
    <cellStyle name="Ergebnis 2 5 4 8" xfId="23420"/>
    <cellStyle name="Ergebnis 2 5 4 8 2" xfId="53607"/>
    <cellStyle name="Ergebnis 2 5 4 9" xfId="27623"/>
    <cellStyle name="Ergebnis 2 5 4 9 2" xfId="57810"/>
    <cellStyle name="Ergebnis 2 5 5" xfId="2430"/>
    <cellStyle name="Ergebnis 2 5 5 10" xfId="30234"/>
    <cellStyle name="Ergebnis 2 5 5 10 2" xfId="60421"/>
    <cellStyle name="Ergebnis 2 5 5 11" xfId="32635"/>
    <cellStyle name="Ergebnis 2 5 5 2" xfId="6138"/>
    <cellStyle name="Ergebnis 2 5 5 2 2" xfId="36332"/>
    <cellStyle name="Ergebnis 2 5 5 3" xfId="7802"/>
    <cellStyle name="Ergebnis 2 5 5 3 2" xfId="37996"/>
    <cellStyle name="Ergebnis 2 5 5 4" xfId="10408"/>
    <cellStyle name="Ergebnis 2 5 5 4 2" xfId="40602"/>
    <cellStyle name="Ergebnis 2 5 5 5" xfId="13138"/>
    <cellStyle name="Ergebnis 2 5 5 5 2" xfId="43332"/>
    <cellStyle name="Ergebnis 2 5 5 6" xfId="16128"/>
    <cellStyle name="Ergebnis 2 5 5 6 2" xfId="46322"/>
    <cellStyle name="Ergebnis 2 5 5 7" xfId="18997"/>
    <cellStyle name="Ergebnis 2 5 5 7 2" xfId="49191"/>
    <cellStyle name="Ergebnis 2 5 5 8" xfId="23280"/>
    <cellStyle name="Ergebnis 2 5 5 8 2" xfId="53467"/>
    <cellStyle name="Ergebnis 2 5 5 9" xfId="27945"/>
    <cellStyle name="Ergebnis 2 5 5 9 2" xfId="58132"/>
    <cellStyle name="Ergebnis 2 5 6" xfId="6368"/>
    <cellStyle name="Ergebnis 2 5 6 2" xfId="36562"/>
    <cellStyle name="Ergebnis 2 5 7" xfId="10303"/>
    <cellStyle name="Ergebnis 2 5 7 2" xfId="40497"/>
    <cellStyle name="Ergebnis 2 5 8" xfId="12678"/>
    <cellStyle name="Ergebnis 2 5 8 2" xfId="42872"/>
    <cellStyle name="Ergebnis 2 5 9" xfId="14858"/>
    <cellStyle name="Ergebnis 2 5 9 2" xfId="45052"/>
    <cellStyle name="Ergebnis 2 6" xfId="1305"/>
    <cellStyle name="Ergebnis 2 6 10" xfId="18299"/>
    <cellStyle name="Ergebnis 2 6 10 2" xfId="48493"/>
    <cellStyle name="Ergebnis 2 6 11" xfId="22518"/>
    <cellStyle name="Ergebnis 2 6 11 2" xfId="52705"/>
    <cellStyle name="Ergebnis 2 6 12" xfId="26714"/>
    <cellStyle name="Ergebnis 2 6 12 2" xfId="56901"/>
    <cellStyle name="Ergebnis 2 6 13" xfId="29489"/>
    <cellStyle name="Ergebnis 2 6 13 2" xfId="59676"/>
    <cellStyle name="Ergebnis 2 6 14" xfId="31272"/>
    <cellStyle name="Ergebnis 2 6 2" xfId="1773"/>
    <cellStyle name="Ergebnis 2 6 2 10" xfId="21514"/>
    <cellStyle name="Ergebnis 2 6 2 10 2" xfId="51701"/>
    <cellStyle name="Ergebnis 2 6 2 11" xfId="27827"/>
    <cellStyle name="Ergebnis 2 6 2 11 2" xfId="58014"/>
    <cellStyle name="Ergebnis 2 6 2 12" xfId="31723"/>
    <cellStyle name="Ergebnis 2 6 2 2" xfId="3730"/>
    <cellStyle name="Ergebnis 2 6 2 2 10" xfId="30298"/>
    <cellStyle name="Ergebnis 2 6 2 2 10 2" xfId="60485"/>
    <cellStyle name="Ergebnis 2 6 2 2 11" xfId="33935"/>
    <cellStyle name="Ergebnis 2 6 2 2 2" xfId="7094"/>
    <cellStyle name="Ergebnis 2 6 2 2 2 2" xfId="37288"/>
    <cellStyle name="Ergebnis 2 6 2 2 3" xfId="8639"/>
    <cellStyle name="Ergebnis 2 6 2 2 3 2" xfId="38833"/>
    <cellStyle name="Ergebnis 2 6 2 2 4" xfId="10966"/>
    <cellStyle name="Ergebnis 2 6 2 2 4 2" xfId="41160"/>
    <cellStyle name="Ergebnis 2 6 2 2 5" xfId="12956"/>
    <cellStyle name="Ergebnis 2 6 2 2 5 2" xfId="43150"/>
    <cellStyle name="Ergebnis 2 6 2 2 6" xfId="16965"/>
    <cellStyle name="Ergebnis 2 6 2 2 6 2" xfId="47159"/>
    <cellStyle name="Ergebnis 2 6 2 2 7" xfId="19832"/>
    <cellStyle name="Ergebnis 2 6 2 2 7 2" xfId="50026"/>
    <cellStyle name="Ergebnis 2 6 2 2 8" xfId="24239"/>
    <cellStyle name="Ergebnis 2 6 2 2 8 2" xfId="54426"/>
    <cellStyle name="Ergebnis 2 6 2 2 9" xfId="25395"/>
    <cellStyle name="Ergebnis 2 6 2 2 9 2" xfId="55582"/>
    <cellStyle name="Ergebnis 2 6 2 3" xfId="4738"/>
    <cellStyle name="Ergebnis 2 6 2 3 10" xfId="34937"/>
    <cellStyle name="Ergebnis 2 6 2 3 2" xfId="9482"/>
    <cellStyle name="Ergebnis 2 6 2 3 2 2" xfId="39676"/>
    <cellStyle name="Ergebnis 2 6 2 3 3" xfId="10829"/>
    <cellStyle name="Ergebnis 2 6 2 3 3 2" xfId="41023"/>
    <cellStyle name="Ergebnis 2 6 2 3 4" xfId="12767"/>
    <cellStyle name="Ergebnis 2 6 2 3 4 2" xfId="42961"/>
    <cellStyle name="Ergebnis 2 6 2 3 5" xfId="17805"/>
    <cellStyle name="Ergebnis 2 6 2 3 5 2" xfId="47999"/>
    <cellStyle name="Ergebnis 2 6 2 3 6" xfId="20669"/>
    <cellStyle name="Ergebnis 2 6 2 3 6 2" xfId="50863"/>
    <cellStyle name="Ergebnis 2 6 2 3 7" xfId="25081"/>
    <cellStyle name="Ergebnis 2 6 2 3 7 2" xfId="55268"/>
    <cellStyle name="Ergebnis 2 6 2 3 8" xfId="28518"/>
    <cellStyle name="Ergebnis 2 6 2 3 8 2" xfId="58705"/>
    <cellStyle name="Ergebnis 2 6 2 3 9" xfId="29974"/>
    <cellStyle name="Ergebnis 2 6 2 3 9 2" xfId="60161"/>
    <cellStyle name="Ergebnis 2 6 2 4" xfId="5959"/>
    <cellStyle name="Ergebnis 2 6 2 4 2" xfId="36155"/>
    <cellStyle name="Ergebnis 2 6 2 5" xfId="11749"/>
    <cellStyle name="Ergebnis 2 6 2 5 2" xfId="41943"/>
    <cellStyle name="Ergebnis 2 6 2 6" xfId="12431"/>
    <cellStyle name="Ergebnis 2 6 2 6 2" xfId="42625"/>
    <cellStyle name="Ergebnis 2 6 2 7" xfId="15869"/>
    <cellStyle name="Ergebnis 2 6 2 7 2" xfId="46063"/>
    <cellStyle name="Ergebnis 2 6 2 8" xfId="18750"/>
    <cellStyle name="Ergebnis 2 6 2 8 2" xfId="48944"/>
    <cellStyle name="Ergebnis 2 6 2 9" xfId="22985"/>
    <cellStyle name="Ergebnis 2 6 2 9 2" xfId="53172"/>
    <cellStyle name="Ergebnis 2 6 3" xfId="1932"/>
    <cellStyle name="Ergebnis 2 6 3 10" xfId="27129"/>
    <cellStyle name="Ergebnis 2 6 3 10 2" xfId="57316"/>
    <cellStyle name="Ergebnis 2 6 3 11" xfId="29525"/>
    <cellStyle name="Ergebnis 2 6 3 11 2" xfId="59712"/>
    <cellStyle name="Ergebnis 2 6 3 12" xfId="31882"/>
    <cellStyle name="Ergebnis 2 6 3 2" xfId="3889"/>
    <cellStyle name="Ergebnis 2 6 3 2 10" xfId="29808"/>
    <cellStyle name="Ergebnis 2 6 3 2 10 2" xfId="59995"/>
    <cellStyle name="Ergebnis 2 6 3 2 11" xfId="34094"/>
    <cellStyle name="Ergebnis 2 6 3 2 2" xfId="7253"/>
    <cellStyle name="Ergebnis 2 6 3 2 2 2" xfId="37447"/>
    <cellStyle name="Ergebnis 2 6 3 2 3" xfId="8798"/>
    <cellStyle name="Ergebnis 2 6 3 2 3 2" xfId="38992"/>
    <cellStyle name="Ergebnis 2 6 3 2 4" xfId="12088"/>
    <cellStyle name="Ergebnis 2 6 3 2 4 2" xfId="42282"/>
    <cellStyle name="Ergebnis 2 6 3 2 5" xfId="14591"/>
    <cellStyle name="Ergebnis 2 6 3 2 5 2" xfId="44785"/>
    <cellStyle name="Ergebnis 2 6 3 2 6" xfId="17124"/>
    <cellStyle name="Ergebnis 2 6 3 2 6 2" xfId="47318"/>
    <cellStyle name="Ergebnis 2 6 3 2 7" xfId="19991"/>
    <cellStyle name="Ergebnis 2 6 3 2 7 2" xfId="50185"/>
    <cellStyle name="Ergebnis 2 6 3 2 8" xfId="24398"/>
    <cellStyle name="Ergebnis 2 6 3 2 8 2" xfId="54585"/>
    <cellStyle name="Ergebnis 2 6 3 2 9" xfId="22242"/>
    <cellStyle name="Ergebnis 2 6 3 2 9 2" xfId="52429"/>
    <cellStyle name="Ergebnis 2 6 3 3" xfId="4897"/>
    <cellStyle name="Ergebnis 2 6 3 3 10" xfId="35096"/>
    <cellStyle name="Ergebnis 2 6 3 3 2" xfId="9641"/>
    <cellStyle name="Ergebnis 2 6 3 3 2 2" xfId="39835"/>
    <cellStyle name="Ergebnis 2 6 3 3 3" xfId="9984"/>
    <cellStyle name="Ergebnis 2 6 3 3 3 2" xfId="40178"/>
    <cellStyle name="Ergebnis 2 6 3 3 4" xfId="13675"/>
    <cellStyle name="Ergebnis 2 6 3 3 4 2" xfId="43869"/>
    <cellStyle name="Ergebnis 2 6 3 3 5" xfId="17964"/>
    <cellStyle name="Ergebnis 2 6 3 3 5 2" xfId="48158"/>
    <cellStyle name="Ergebnis 2 6 3 3 6" xfId="20828"/>
    <cellStyle name="Ergebnis 2 6 3 3 6 2" xfId="51022"/>
    <cellStyle name="Ergebnis 2 6 3 3 7" xfId="25240"/>
    <cellStyle name="Ergebnis 2 6 3 3 7 2" xfId="55427"/>
    <cellStyle name="Ergebnis 2 6 3 3 8" xfId="28677"/>
    <cellStyle name="Ergebnis 2 6 3 3 8 2" xfId="58864"/>
    <cellStyle name="Ergebnis 2 6 3 3 9" xfId="30815"/>
    <cellStyle name="Ergebnis 2 6 3 3 9 2" xfId="61002"/>
    <cellStyle name="Ergebnis 2 6 3 4" xfId="5940"/>
    <cellStyle name="Ergebnis 2 6 3 4 2" xfId="36136"/>
    <cellStyle name="Ergebnis 2 6 3 5" xfId="10162"/>
    <cellStyle name="Ergebnis 2 6 3 5 2" xfId="40356"/>
    <cellStyle name="Ergebnis 2 6 3 6" xfId="15259"/>
    <cellStyle name="Ergebnis 2 6 3 6 2" xfId="45453"/>
    <cellStyle name="Ergebnis 2 6 3 7" xfId="16028"/>
    <cellStyle name="Ergebnis 2 6 3 7 2" xfId="46222"/>
    <cellStyle name="Ergebnis 2 6 3 8" xfId="18909"/>
    <cellStyle name="Ergebnis 2 6 3 8 2" xfId="49103"/>
    <cellStyle name="Ergebnis 2 6 3 9" xfId="23144"/>
    <cellStyle name="Ergebnis 2 6 3 9 2" xfId="53331"/>
    <cellStyle name="Ergebnis 2 6 4" xfId="3265"/>
    <cellStyle name="Ergebnis 2 6 4 10" xfId="30714"/>
    <cellStyle name="Ergebnis 2 6 4 10 2" xfId="60901"/>
    <cellStyle name="Ergebnis 2 6 4 11" xfId="33470"/>
    <cellStyle name="Ergebnis 2 6 4 2" xfId="6639"/>
    <cellStyle name="Ergebnis 2 6 4 2 2" xfId="36833"/>
    <cellStyle name="Ergebnis 2 6 4 3" xfId="8184"/>
    <cellStyle name="Ergebnis 2 6 4 3 2" xfId="38378"/>
    <cellStyle name="Ergebnis 2 6 4 4" xfId="7794"/>
    <cellStyle name="Ergebnis 2 6 4 4 2" xfId="37988"/>
    <cellStyle name="Ergebnis 2 6 4 5" xfId="10954"/>
    <cellStyle name="Ergebnis 2 6 4 5 2" xfId="41148"/>
    <cellStyle name="Ergebnis 2 6 4 6" xfId="16514"/>
    <cellStyle name="Ergebnis 2 6 4 6 2" xfId="46708"/>
    <cellStyle name="Ergebnis 2 6 4 7" xfId="19381"/>
    <cellStyle name="Ergebnis 2 6 4 7 2" xfId="49575"/>
    <cellStyle name="Ergebnis 2 6 4 8" xfId="23784"/>
    <cellStyle name="Ergebnis 2 6 4 8 2" xfId="53971"/>
    <cellStyle name="Ergebnis 2 6 4 9" xfId="21302"/>
    <cellStyle name="Ergebnis 2 6 4 9 2" xfId="51489"/>
    <cellStyle name="Ergebnis 2 6 5" xfId="4273"/>
    <cellStyle name="Ergebnis 2 6 5 10" xfId="29291"/>
    <cellStyle name="Ergebnis 2 6 5 10 2" xfId="59478"/>
    <cellStyle name="Ergebnis 2 6 5 11" xfId="34472"/>
    <cellStyle name="Ergebnis 2 6 5 2" xfId="7486"/>
    <cellStyle name="Ergebnis 2 6 5 2 2" xfId="37680"/>
    <cellStyle name="Ergebnis 2 6 5 3" xfId="9031"/>
    <cellStyle name="Ergebnis 2 6 5 3 2" xfId="39225"/>
    <cellStyle name="Ergebnis 2 6 5 4" xfId="10916"/>
    <cellStyle name="Ergebnis 2 6 5 4 2" xfId="41110"/>
    <cellStyle name="Ergebnis 2 6 5 5" xfId="13333"/>
    <cellStyle name="Ergebnis 2 6 5 5 2" xfId="43527"/>
    <cellStyle name="Ergebnis 2 6 5 6" xfId="17354"/>
    <cellStyle name="Ergebnis 2 6 5 6 2" xfId="47548"/>
    <cellStyle name="Ergebnis 2 6 5 7" xfId="20218"/>
    <cellStyle name="Ergebnis 2 6 5 7 2" xfId="50412"/>
    <cellStyle name="Ergebnis 2 6 5 8" xfId="24630"/>
    <cellStyle name="Ergebnis 2 6 5 8 2" xfId="54817"/>
    <cellStyle name="Ergebnis 2 6 5 9" xfId="27465"/>
    <cellStyle name="Ergebnis 2 6 5 9 2" xfId="57652"/>
    <cellStyle name="Ergebnis 2 6 6" xfId="6008"/>
    <cellStyle name="Ergebnis 2 6 6 2" xfId="36204"/>
    <cellStyle name="Ergebnis 2 6 7" xfId="6338"/>
    <cellStyle name="Ergebnis 2 6 7 2" xfId="36532"/>
    <cellStyle name="Ergebnis 2 6 8" xfId="10419"/>
    <cellStyle name="Ergebnis 2 6 8 2" xfId="40613"/>
    <cellStyle name="Ergebnis 2 6 9" xfId="15414"/>
    <cellStyle name="Ergebnis 2 6 9 2" xfId="45608"/>
    <cellStyle name="Ergebnis 2 7" xfId="1565"/>
    <cellStyle name="Ergebnis 2 7 10" xfId="26531"/>
    <cellStyle name="Ergebnis 2 7 10 2" xfId="56718"/>
    <cellStyle name="Ergebnis 2 7 11" xfId="26482"/>
    <cellStyle name="Ergebnis 2 7 11 2" xfId="56669"/>
    <cellStyle name="Ergebnis 2 7 12" xfId="31515"/>
    <cellStyle name="Ergebnis 2 7 2" xfId="3522"/>
    <cellStyle name="Ergebnis 2 7 2 10" xfId="29716"/>
    <cellStyle name="Ergebnis 2 7 2 10 2" xfId="59903"/>
    <cellStyle name="Ergebnis 2 7 2 11" xfId="33727"/>
    <cellStyle name="Ergebnis 2 7 2 2" xfId="6886"/>
    <cellStyle name="Ergebnis 2 7 2 2 2" xfId="37080"/>
    <cellStyle name="Ergebnis 2 7 2 3" xfId="8431"/>
    <cellStyle name="Ergebnis 2 7 2 3 2" xfId="38625"/>
    <cellStyle name="Ergebnis 2 7 2 4" xfId="2118"/>
    <cellStyle name="Ergebnis 2 7 2 4 2" xfId="32331"/>
    <cellStyle name="Ergebnis 2 7 2 5" xfId="14238"/>
    <cellStyle name="Ergebnis 2 7 2 5 2" xfId="44432"/>
    <cellStyle name="Ergebnis 2 7 2 6" xfId="16757"/>
    <cellStyle name="Ergebnis 2 7 2 6 2" xfId="46951"/>
    <cellStyle name="Ergebnis 2 7 2 7" xfId="19624"/>
    <cellStyle name="Ergebnis 2 7 2 7 2" xfId="49818"/>
    <cellStyle name="Ergebnis 2 7 2 8" xfId="24031"/>
    <cellStyle name="Ergebnis 2 7 2 8 2" xfId="54218"/>
    <cellStyle name="Ergebnis 2 7 2 9" xfId="28170"/>
    <cellStyle name="Ergebnis 2 7 2 9 2" xfId="58357"/>
    <cellStyle name="Ergebnis 2 7 3" xfId="4530"/>
    <cellStyle name="Ergebnis 2 7 3 10" xfId="34729"/>
    <cellStyle name="Ergebnis 2 7 3 2" xfId="9274"/>
    <cellStyle name="Ergebnis 2 7 3 2 2" xfId="39468"/>
    <cellStyle name="Ergebnis 2 7 3 3" xfId="9975"/>
    <cellStyle name="Ergebnis 2 7 3 3 2" xfId="40169"/>
    <cellStyle name="Ergebnis 2 7 3 4" xfId="13353"/>
    <cellStyle name="Ergebnis 2 7 3 4 2" xfId="43547"/>
    <cellStyle name="Ergebnis 2 7 3 5" xfId="17597"/>
    <cellStyle name="Ergebnis 2 7 3 5 2" xfId="47791"/>
    <cellStyle name="Ergebnis 2 7 3 6" xfId="20461"/>
    <cellStyle name="Ergebnis 2 7 3 6 2" xfId="50655"/>
    <cellStyle name="Ergebnis 2 7 3 7" xfId="24873"/>
    <cellStyle name="Ergebnis 2 7 3 7 2" xfId="55060"/>
    <cellStyle name="Ergebnis 2 7 3 8" xfId="22257"/>
    <cellStyle name="Ergebnis 2 7 3 8 2" xfId="52444"/>
    <cellStyle name="Ergebnis 2 7 3 9" xfId="22388"/>
    <cellStyle name="Ergebnis 2 7 3 9 2" xfId="52575"/>
    <cellStyle name="Ergebnis 2 7 4" xfId="4129"/>
    <cellStyle name="Ergebnis 2 7 4 2" xfId="34328"/>
    <cellStyle name="Ergebnis 2 7 5" xfId="5066"/>
    <cellStyle name="Ergebnis 2 7 5 2" xfId="35265"/>
    <cellStyle name="Ergebnis 2 7 6" xfId="14630"/>
    <cellStyle name="Ergebnis 2 7 6 2" xfId="44824"/>
    <cellStyle name="Ergebnis 2 7 7" xfId="15661"/>
    <cellStyle name="Ergebnis 2 7 7 2" xfId="45855"/>
    <cellStyle name="Ergebnis 2 7 8" xfId="18542"/>
    <cellStyle name="Ergebnis 2 7 8 2" xfId="48736"/>
    <cellStyle name="Ergebnis 2 7 9" xfId="22777"/>
    <cellStyle name="Ergebnis 2 7 9 2" xfId="52964"/>
    <cellStyle name="Ergebnis 2 8" xfId="2686"/>
    <cellStyle name="Ergebnis 2 8 10" xfId="30319"/>
    <cellStyle name="Ergebnis 2 8 10 2" xfId="60506"/>
    <cellStyle name="Ergebnis 2 8 11" xfId="32891"/>
    <cellStyle name="Ergebnis 2 8 2" xfId="6271"/>
    <cellStyle name="Ergebnis 2 8 2 2" xfId="36465"/>
    <cellStyle name="Ergebnis 2 8 3" xfId="5270"/>
    <cellStyle name="Ergebnis 2 8 3 2" xfId="35469"/>
    <cellStyle name="Ergebnis 2 8 4" xfId="11077"/>
    <cellStyle name="Ergebnis 2 8 4 2" xfId="41271"/>
    <cellStyle name="Ergebnis 2 8 5" xfId="15226"/>
    <cellStyle name="Ergebnis 2 8 5 2" xfId="45420"/>
    <cellStyle name="Ergebnis 2 8 6" xfId="16261"/>
    <cellStyle name="Ergebnis 2 8 6 2" xfId="46455"/>
    <cellStyle name="Ergebnis 2 8 7" xfId="19130"/>
    <cellStyle name="Ergebnis 2 8 7 2" xfId="49324"/>
    <cellStyle name="Ergebnis 2 8 8" xfId="23413"/>
    <cellStyle name="Ergebnis 2 8 8 2" xfId="53600"/>
    <cellStyle name="Ergebnis 2 8 9" xfId="28371"/>
    <cellStyle name="Ergebnis 2 8 9 2" xfId="58558"/>
    <cellStyle name="Ergebnis 2 9" xfId="3119"/>
    <cellStyle name="Ergebnis 2 9 10" xfId="28363"/>
    <cellStyle name="Ergebnis 2 9 10 2" xfId="58550"/>
    <cellStyle name="Ergebnis 2 9 11" xfId="33324"/>
    <cellStyle name="Ergebnis 2 9 2" xfId="6521"/>
    <cellStyle name="Ergebnis 2 9 2 2" xfId="36715"/>
    <cellStyle name="Ergebnis 2 9 3" xfId="3975"/>
    <cellStyle name="Ergebnis 2 9 3 2" xfId="34174"/>
    <cellStyle name="Ergebnis 2 9 4" xfId="5449"/>
    <cellStyle name="Ergebnis 2 9 4 2" xfId="35648"/>
    <cellStyle name="Ergebnis 2 9 5" xfId="13736"/>
    <cellStyle name="Ergebnis 2 9 5 2" xfId="43930"/>
    <cellStyle name="Ergebnis 2 9 6" xfId="16396"/>
    <cellStyle name="Ergebnis 2 9 6 2" xfId="46590"/>
    <cellStyle name="Ergebnis 2 9 7" xfId="19263"/>
    <cellStyle name="Ergebnis 2 9 7 2" xfId="49457"/>
    <cellStyle name="Ergebnis 2 9 8" xfId="23666"/>
    <cellStyle name="Ergebnis 2 9 8 2" xfId="53853"/>
    <cellStyle name="Ergebnis 2 9 9" xfId="26490"/>
    <cellStyle name="Ergebnis 2 9 9 2" xfId="56677"/>
    <cellStyle name="Ergebnis 20" xfId="31058"/>
    <cellStyle name="Ergebnis 3" xfId="689"/>
    <cellStyle name="Ergebnis 3 10" xfId="2798"/>
    <cellStyle name="Ergebnis 3 10 2" xfId="33003"/>
    <cellStyle name="Ergebnis 3 11" xfId="11246"/>
    <cellStyle name="Ergebnis 3 11 2" xfId="41440"/>
    <cellStyle name="Ergebnis 3 12" xfId="13801"/>
    <cellStyle name="Ergebnis 3 12 2" xfId="43995"/>
    <cellStyle name="Ergebnis 3 13" xfId="14885"/>
    <cellStyle name="Ergebnis 3 13 2" xfId="45079"/>
    <cellStyle name="Ergebnis 3 14" xfId="12815"/>
    <cellStyle name="Ergebnis 3 14 2" xfId="43009"/>
    <cellStyle name="Ergebnis 3 15" xfId="21926"/>
    <cellStyle name="Ergebnis 3 15 2" xfId="52113"/>
    <cellStyle name="Ergebnis 3 16" xfId="21524"/>
    <cellStyle name="Ergebnis 3 16 2" xfId="51711"/>
    <cellStyle name="Ergebnis 3 17" xfId="28956"/>
    <cellStyle name="Ergebnis 3 17 2" xfId="59143"/>
    <cellStyle name="Ergebnis 3 18" xfId="31067"/>
    <cellStyle name="Ergebnis 3 2" xfId="690"/>
    <cellStyle name="Ergebnis 3 2 10" xfId="11062"/>
    <cellStyle name="Ergebnis 3 2 10 2" xfId="41256"/>
    <cellStyle name="Ergebnis 3 2 11" xfId="13923"/>
    <cellStyle name="Ergebnis 3 2 11 2" xfId="44117"/>
    <cellStyle name="Ergebnis 3 2 12" xfId="21927"/>
    <cellStyle name="Ergebnis 3 2 12 2" xfId="52114"/>
    <cellStyle name="Ergebnis 3 2 13" xfId="28028"/>
    <cellStyle name="Ergebnis 3 2 13 2" xfId="58215"/>
    <cellStyle name="Ergebnis 3 2 14" xfId="29066"/>
    <cellStyle name="Ergebnis 3 2 14 2" xfId="59253"/>
    <cellStyle name="Ergebnis 3 2 15" xfId="31068"/>
    <cellStyle name="Ergebnis 3 2 2" xfId="691"/>
    <cellStyle name="Ergebnis 3 2 2 10" xfId="14104"/>
    <cellStyle name="Ergebnis 3 2 2 10 2" xfId="44298"/>
    <cellStyle name="Ergebnis 3 2 2 11" xfId="21928"/>
    <cellStyle name="Ergebnis 3 2 2 11 2" xfId="52115"/>
    <cellStyle name="Ergebnis 3 2 2 12" xfId="27242"/>
    <cellStyle name="Ergebnis 3 2 2 12 2" xfId="57429"/>
    <cellStyle name="Ergebnis 3 2 2 13" xfId="30590"/>
    <cellStyle name="Ergebnis 3 2 2 13 2" xfId="60777"/>
    <cellStyle name="Ergebnis 3 2 2 14" xfId="31069"/>
    <cellStyle name="Ergebnis 3 2 2 2" xfId="1315"/>
    <cellStyle name="Ergebnis 3 2 2 2 10" xfId="18309"/>
    <cellStyle name="Ergebnis 3 2 2 2 10 2" xfId="48503"/>
    <cellStyle name="Ergebnis 3 2 2 2 11" xfId="22528"/>
    <cellStyle name="Ergebnis 3 2 2 2 11 2" xfId="52715"/>
    <cellStyle name="Ergebnis 3 2 2 2 12" xfId="25480"/>
    <cellStyle name="Ergebnis 3 2 2 2 12 2" xfId="55667"/>
    <cellStyle name="Ergebnis 3 2 2 2 13" xfId="29219"/>
    <cellStyle name="Ergebnis 3 2 2 2 13 2" xfId="59406"/>
    <cellStyle name="Ergebnis 3 2 2 2 14" xfId="31282"/>
    <cellStyle name="Ergebnis 3 2 2 2 2" xfId="1783"/>
    <cellStyle name="Ergebnis 3 2 2 2 2 10" xfId="22351"/>
    <cellStyle name="Ergebnis 3 2 2 2 2 10 2" xfId="52538"/>
    <cellStyle name="Ergebnis 3 2 2 2 2 11" xfId="27977"/>
    <cellStyle name="Ergebnis 3 2 2 2 2 11 2" xfId="58164"/>
    <cellStyle name="Ergebnis 3 2 2 2 2 12" xfId="31733"/>
    <cellStyle name="Ergebnis 3 2 2 2 2 2" xfId="3740"/>
    <cellStyle name="Ergebnis 3 2 2 2 2 2 10" xfId="30558"/>
    <cellStyle name="Ergebnis 3 2 2 2 2 2 10 2" xfId="60745"/>
    <cellStyle name="Ergebnis 3 2 2 2 2 2 11" xfId="33945"/>
    <cellStyle name="Ergebnis 3 2 2 2 2 2 2" xfId="7104"/>
    <cellStyle name="Ergebnis 3 2 2 2 2 2 2 2" xfId="37298"/>
    <cellStyle name="Ergebnis 3 2 2 2 2 2 3" xfId="8649"/>
    <cellStyle name="Ergebnis 3 2 2 2 2 2 3 2" xfId="38843"/>
    <cellStyle name="Ergebnis 3 2 2 2 2 2 4" xfId="12202"/>
    <cellStyle name="Ergebnis 3 2 2 2 2 2 4 2" xfId="42396"/>
    <cellStyle name="Ergebnis 3 2 2 2 2 2 5" xfId="5135"/>
    <cellStyle name="Ergebnis 3 2 2 2 2 2 5 2" xfId="35334"/>
    <cellStyle name="Ergebnis 3 2 2 2 2 2 6" xfId="16975"/>
    <cellStyle name="Ergebnis 3 2 2 2 2 2 6 2" xfId="47169"/>
    <cellStyle name="Ergebnis 3 2 2 2 2 2 7" xfId="19842"/>
    <cellStyle name="Ergebnis 3 2 2 2 2 2 7 2" xfId="50036"/>
    <cellStyle name="Ergebnis 3 2 2 2 2 2 8" xfId="24249"/>
    <cellStyle name="Ergebnis 3 2 2 2 2 2 8 2" xfId="54436"/>
    <cellStyle name="Ergebnis 3 2 2 2 2 2 9" xfId="26896"/>
    <cellStyle name="Ergebnis 3 2 2 2 2 2 9 2" xfId="57083"/>
    <cellStyle name="Ergebnis 3 2 2 2 2 3" xfId="4748"/>
    <cellStyle name="Ergebnis 3 2 2 2 2 3 10" xfId="34947"/>
    <cellStyle name="Ergebnis 3 2 2 2 2 3 2" xfId="9492"/>
    <cellStyle name="Ergebnis 3 2 2 2 2 3 2 2" xfId="39686"/>
    <cellStyle name="Ergebnis 3 2 2 2 2 3 3" xfId="10040"/>
    <cellStyle name="Ergebnis 3 2 2 2 2 3 3 2" xfId="40234"/>
    <cellStyle name="Ergebnis 3 2 2 2 2 3 4" xfId="14197"/>
    <cellStyle name="Ergebnis 3 2 2 2 2 3 4 2" xfId="44391"/>
    <cellStyle name="Ergebnis 3 2 2 2 2 3 5" xfId="17815"/>
    <cellStyle name="Ergebnis 3 2 2 2 2 3 5 2" xfId="48009"/>
    <cellStyle name="Ergebnis 3 2 2 2 2 3 6" xfId="20679"/>
    <cellStyle name="Ergebnis 3 2 2 2 2 3 6 2" xfId="50873"/>
    <cellStyle name="Ergebnis 3 2 2 2 2 3 7" xfId="25091"/>
    <cellStyle name="Ergebnis 3 2 2 2 2 3 7 2" xfId="55278"/>
    <cellStyle name="Ergebnis 3 2 2 2 2 3 8" xfId="28528"/>
    <cellStyle name="Ergebnis 3 2 2 2 2 3 8 2" xfId="58715"/>
    <cellStyle name="Ergebnis 3 2 2 2 2 3 9" xfId="27890"/>
    <cellStyle name="Ergebnis 3 2 2 2 2 3 9 2" xfId="58077"/>
    <cellStyle name="Ergebnis 3 2 2 2 2 4" xfId="7890"/>
    <cellStyle name="Ergebnis 3 2 2 2 2 4 2" xfId="38084"/>
    <cellStyle name="Ergebnis 3 2 2 2 2 5" xfId="12436"/>
    <cellStyle name="Ergebnis 3 2 2 2 2 5 2" xfId="42630"/>
    <cellStyle name="Ergebnis 3 2 2 2 2 6" xfId="13658"/>
    <cellStyle name="Ergebnis 3 2 2 2 2 6 2" xfId="43852"/>
    <cellStyle name="Ergebnis 3 2 2 2 2 7" xfId="15879"/>
    <cellStyle name="Ergebnis 3 2 2 2 2 7 2" xfId="46073"/>
    <cellStyle name="Ergebnis 3 2 2 2 2 8" xfId="18760"/>
    <cellStyle name="Ergebnis 3 2 2 2 2 8 2" xfId="48954"/>
    <cellStyle name="Ergebnis 3 2 2 2 2 9" xfId="22995"/>
    <cellStyle name="Ergebnis 3 2 2 2 2 9 2" xfId="53182"/>
    <cellStyle name="Ergebnis 3 2 2 2 3" xfId="1942"/>
    <cellStyle name="Ergebnis 3 2 2 2 3 10" xfId="26164"/>
    <cellStyle name="Ergebnis 3 2 2 2 3 10 2" xfId="56351"/>
    <cellStyle name="Ergebnis 3 2 2 2 3 11" xfId="21667"/>
    <cellStyle name="Ergebnis 3 2 2 2 3 11 2" xfId="51854"/>
    <cellStyle name="Ergebnis 3 2 2 2 3 12" xfId="31892"/>
    <cellStyle name="Ergebnis 3 2 2 2 3 2" xfId="3899"/>
    <cellStyle name="Ergebnis 3 2 2 2 3 2 10" xfId="29920"/>
    <cellStyle name="Ergebnis 3 2 2 2 3 2 10 2" xfId="60107"/>
    <cellStyle name="Ergebnis 3 2 2 2 3 2 11" xfId="34104"/>
    <cellStyle name="Ergebnis 3 2 2 2 3 2 2" xfId="7263"/>
    <cellStyle name="Ergebnis 3 2 2 2 3 2 2 2" xfId="37457"/>
    <cellStyle name="Ergebnis 3 2 2 2 3 2 3" xfId="8808"/>
    <cellStyle name="Ergebnis 3 2 2 2 3 2 3 2" xfId="39002"/>
    <cellStyle name="Ergebnis 3 2 2 2 3 2 4" xfId="9718"/>
    <cellStyle name="Ergebnis 3 2 2 2 3 2 4 2" xfId="39912"/>
    <cellStyle name="Ergebnis 3 2 2 2 3 2 5" xfId="8155"/>
    <cellStyle name="Ergebnis 3 2 2 2 3 2 5 2" xfId="38349"/>
    <cellStyle name="Ergebnis 3 2 2 2 3 2 6" xfId="17134"/>
    <cellStyle name="Ergebnis 3 2 2 2 3 2 6 2" xfId="47328"/>
    <cellStyle name="Ergebnis 3 2 2 2 3 2 7" xfId="20001"/>
    <cellStyle name="Ergebnis 3 2 2 2 3 2 7 2" xfId="50195"/>
    <cellStyle name="Ergebnis 3 2 2 2 3 2 8" xfId="24408"/>
    <cellStyle name="Ergebnis 3 2 2 2 3 2 8 2" xfId="54595"/>
    <cellStyle name="Ergebnis 3 2 2 2 3 2 9" xfId="22185"/>
    <cellStyle name="Ergebnis 3 2 2 2 3 2 9 2" xfId="52372"/>
    <cellStyle name="Ergebnis 3 2 2 2 3 3" xfId="4907"/>
    <cellStyle name="Ergebnis 3 2 2 2 3 3 10" xfId="35106"/>
    <cellStyle name="Ergebnis 3 2 2 2 3 3 2" xfId="9651"/>
    <cellStyle name="Ergebnis 3 2 2 2 3 3 2 2" xfId="39845"/>
    <cellStyle name="Ergebnis 3 2 2 2 3 3 3" xfId="3154"/>
    <cellStyle name="Ergebnis 3 2 2 2 3 3 3 2" xfId="33359"/>
    <cellStyle name="Ergebnis 3 2 2 2 3 3 4" xfId="13781"/>
    <cellStyle name="Ergebnis 3 2 2 2 3 3 4 2" xfId="43975"/>
    <cellStyle name="Ergebnis 3 2 2 2 3 3 5" xfId="17974"/>
    <cellStyle name="Ergebnis 3 2 2 2 3 3 5 2" xfId="48168"/>
    <cellStyle name="Ergebnis 3 2 2 2 3 3 6" xfId="20838"/>
    <cellStyle name="Ergebnis 3 2 2 2 3 3 6 2" xfId="51032"/>
    <cellStyle name="Ergebnis 3 2 2 2 3 3 7" xfId="25250"/>
    <cellStyle name="Ergebnis 3 2 2 2 3 3 7 2" xfId="55437"/>
    <cellStyle name="Ergebnis 3 2 2 2 3 3 8" xfId="28687"/>
    <cellStyle name="Ergebnis 3 2 2 2 3 3 8 2" xfId="58874"/>
    <cellStyle name="Ergebnis 3 2 2 2 3 3 9" xfId="29892"/>
    <cellStyle name="Ergebnis 3 2 2 2 3 3 9 2" xfId="60079"/>
    <cellStyle name="Ergebnis 3 2 2 2 3 4" xfId="4170"/>
    <cellStyle name="Ergebnis 3 2 2 2 3 4 2" xfId="34369"/>
    <cellStyle name="Ergebnis 3 2 2 2 3 5" xfId="8140"/>
    <cellStyle name="Ergebnis 3 2 2 2 3 5 2" xfId="38334"/>
    <cellStyle name="Ergebnis 3 2 2 2 3 6" xfId="13229"/>
    <cellStyle name="Ergebnis 3 2 2 2 3 6 2" xfId="43423"/>
    <cellStyle name="Ergebnis 3 2 2 2 3 7" xfId="16038"/>
    <cellStyle name="Ergebnis 3 2 2 2 3 7 2" xfId="46232"/>
    <cellStyle name="Ergebnis 3 2 2 2 3 8" xfId="18919"/>
    <cellStyle name="Ergebnis 3 2 2 2 3 8 2" xfId="49113"/>
    <cellStyle name="Ergebnis 3 2 2 2 3 9" xfId="23154"/>
    <cellStyle name="Ergebnis 3 2 2 2 3 9 2" xfId="53341"/>
    <cellStyle name="Ergebnis 3 2 2 2 4" xfId="3275"/>
    <cellStyle name="Ergebnis 3 2 2 2 4 10" xfId="30340"/>
    <cellStyle name="Ergebnis 3 2 2 2 4 10 2" xfId="60527"/>
    <cellStyle name="Ergebnis 3 2 2 2 4 11" xfId="33480"/>
    <cellStyle name="Ergebnis 3 2 2 2 4 2" xfId="6649"/>
    <cellStyle name="Ergebnis 3 2 2 2 4 2 2" xfId="36843"/>
    <cellStyle name="Ergebnis 3 2 2 2 4 3" xfId="8194"/>
    <cellStyle name="Ergebnis 3 2 2 2 4 3 2" xfId="38388"/>
    <cellStyle name="Ergebnis 3 2 2 2 4 4" xfId="5441"/>
    <cellStyle name="Ergebnis 3 2 2 2 4 4 2" xfId="35640"/>
    <cellStyle name="Ergebnis 3 2 2 2 4 5" xfId="11611"/>
    <cellStyle name="Ergebnis 3 2 2 2 4 5 2" xfId="41805"/>
    <cellStyle name="Ergebnis 3 2 2 2 4 6" xfId="16524"/>
    <cellStyle name="Ergebnis 3 2 2 2 4 6 2" xfId="46718"/>
    <cellStyle name="Ergebnis 3 2 2 2 4 7" xfId="19391"/>
    <cellStyle name="Ergebnis 3 2 2 2 4 7 2" xfId="49585"/>
    <cellStyle name="Ergebnis 3 2 2 2 4 8" xfId="23794"/>
    <cellStyle name="Ergebnis 3 2 2 2 4 8 2" xfId="53981"/>
    <cellStyle name="Ergebnis 3 2 2 2 4 9" xfId="25501"/>
    <cellStyle name="Ergebnis 3 2 2 2 4 9 2" xfId="55688"/>
    <cellStyle name="Ergebnis 3 2 2 2 5" xfId="4283"/>
    <cellStyle name="Ergebnis 3 2 2 2 5 10" xfId="29891"/>
    <cellStyle name="Ergebnis 3 2 2 2 5 10 2" xfId="60078"/>
    <cellStyle name="Ergebnis 3 2 2 2 5 11" xfId="34482"/>
    <cellStyle name="Ergebnis 3 2 2 2 5 2" xfId="7496"/>
    <cellStyle name="Ergebnis 3 2 2 2 5 2 2" xfId="37690"/>
    <cellStyle name="Ergebnis 3 2 2 2 5 3" xfId="9041"/>
    <cellStyle name="Ergebnis 3 2 2 2 5 3 2" xfId="39235"/>
    <cellStyle name="Ergebnis 3 2 2 2 5 4" xfId="5230"/>
    <cellStyle name="Ergebnis 3 2 2 2 5 4 2" xfId="35429"/>
    <cellStyle name="Ergebnis 3 2 2 2 5 5" xfId="11025"/>
    <cellStyle name="Ergebnis 3 2 2 2 5 5 2" xfId="41219"/>
    <cellStyle name="Ergebnis 3 2 2 2 5 6" xfId="17364"/>
    <cellStyle name="Ergebnis 3 2 2 2 5 6 2" xfId="47558"/>
    <cellStyle name="Ergebnis 3 2 2 2 5 7" xfId="20228"/>
    <cellStyle name="Ergebnis 3 2 2 2 5 7 2" xfId="50422"/>
    <cellStyle name="Ergebnis 3 2 2 2 5 8" xfId="24640"/>
    <cellStyle name="Ergebnis 3 2 2 2 5 8 2" xfId="54827"/>
    <cellStyle name="Ergebnis 3 2 2 2 5 9" xfId="26902"/>
    <cellStyle name="Ergebnis 3 2 2 2 5 9 2" xfId="57089"/>
    <cellStyle name="Ergebnis 3 2 2 2 6" xfId="7939"/>
    <cellStyle name="Ergebnis 3 2 2 2 6 2" xfId="38133"/>
    <cellStyle name="Ergebnis 3 2 2 2 7" xfId="11549"/>
    <cellStyle name="Ergebnis 3 2 2 2 7 2" xfId="41743"/>
    <cellStyle name="Ergebnis 3 2 2 2 8" xfId="12736"/>
    <cellStyle name="Ergebnis 3 2 2 2 8 2" xfId="42930"/>
    <cellStyle name="Ergebnis 3 2 2 2 9" xfId="15424"/>
    <cellStyle name="Ergebnis 3 2 2 2 9 2" xfId="45618"/>
    <cellStyle name="Ergebnis 3 2 2 3" xfId="1843"/>
    <cellStyle name="Ergebnis 3 2 2 3 10" xfId="27015"/>
    <cellStyle name="Ergebnis 3 2 2 3 10 2" xfId="57202"/>
    <cellStyle name="Ergebnis 3 2 2 3 11" xfId="30804"/>
    <cellStyle name="Ergebnis 3 2 2 3 11 2" xfId="60991"/>
    <cellStyle name="Ergebnis 3 2 2 3 12" xfId="31793"/>
    <cellStyle name="Ergebnis 3 2 2 3 2" xfId="3800"/>
    <cellStyle name="Ergebnis 3 2 2 3 2 10" xfId="21539"/>
    <cellStyle name="Ergebnis 3 2 2 3 2 10 2" xfId="51726"/>
    <cellStyle name="Ergebnis 3 2 2 3 2 11" xfId="34005"/>
    <cellStyle name="Ergebnis 3 2 2 3 2 2" xfId="7164"/>
    <cellStyle name="Ergebnis 3 2 2 3 2 2 2" xfId="37358"/>
    <cellStyle name="Ergebnis 3 2 2 3 2 3" xfId="8709"/>
    <cellStyle name="Ergebnis 3 2 2 3 2 3 2" xfId="38903"/>
    <cellStyle name="Ergebnis 3 2 2 3 2 4" xfId="11071"/>
    <cellStyle name="Ergebnis 3 2 2 3 2 4 2" xfId="41265"/>
    <cellStyle name="Ergebnis 3 2 2 3 2 5" xfId="12891"/>
    <cellStyle name="Ergebnis 3 2 2 3 2 5 2" xfId="43085"/>
    <cellStyle name="Ergebnis 3 2 2 3 2 6" xfId="17035"/>
    <cellStyle name="Ergebnis 3 2 2 3 2 6 2" xfId="47229"/>
    <cellStyle name="Ergebnis 3 2 2 3 2 7" xfId="19902"/>
    <cellStyle name="Ergebnis 3 2 2 3 2 7 2" xfId="50096"/>
    <cellStyle name="Ergebnis 3 2 2 3 2 8" xfId="24309"/>
    <cellStyle name="Ergebnis 3 2 2 3 2 8 2" xfId="54496"/>
    <cellStyle name="Ergebnis 3 2 2 3 2 9" xfId="22254"/>
    <cellStyle name="Ergebnis 3 2 2 3 2 9 2" xfId="52441"/>
    <cellStyle name="Ergebnis 3 2 2 3 3" xfId="4808"/>
    <cellStyle name="Ergebnis 3 2 2 3 3 10" xfId="35007"/>
    <cellStyle name="Ergebnis 3 2 2 3 3 2" xfId="9552"/>
    <cellStyle name="Ergebnis 3 2 2 3 3 2 2" xfId="39746"/>
    <cellStyle name="Ergebnis 3 2 2 3 3 3" xfId="11728"/>
    <cellStyle name="Ergebnis 3 2 2 3 3 3 2" xfId="41922"/>
    <cellStyle name="Ergebnis 3 2 2 3 3 4" xfId="12834"/>
    <cellStyle name="Ergebnis 3 2 2 3 3 4 2" xfId="43028"/>
    <cellStyle name="Ergebnis 3 2 2 3 3 5" xfId="17875"/>
    <cellStyle name="Ergebnis 3 2 2 3 3 5 2" xfId="48069"/>
    <cellStyle name="Ergebnis 3 2 2 3 3 6" xfId="20739"/>
    <cellStyle name="Ergebnis 3 2 2 3 3 6 2" xfId="50933"/>
    <cellStyle name="Ergebnis 3 2 2 3 3 7" xfId="25151"/>
    <cellStyle name="Ergebnis 3 2 2 3 3 7 2" xfId="55338"/>
    <cellStyle name="Ergebnis 3 2 2 3 3 8" xfId="28588"/>
    <cellStyle name="Ergebnis 3 2 2 3 3 8 2" xfId="58775"/>
    <cellStyle name="Ergebnis 3 2 2 3 3 9" xfId="27795"/>
    <cellStyle name="Ergebnis 3 2 2 3 3 9 2" xfId="57982"/>
    <cellStyle name="Ergebnis 3 2 2 3 4" xfId="5917"/>
    <cellStyle name="Ergebnis 3 2 2 3 4 2" xfId="36113"/>
    <cellStyle name="Ergebnis 3 2 2 3 5" xfId="11535"/>
    <cellStyle name="Ergebnis 3 2 2 3 5 2" xfId="41729"/>
    <cellStyle name="Ergebnis 3 2 2 3 6" xfId="10134"/>
    <cellStyle name="Ergebnis 3 2 2 3 6 2" xfId="40328"/>
    <cellStyle name="Ergebnis 3 2 2 3 7" xfId="15939"/>
    <cellStyle name="Ergebnis 3 2 2 3 7 2" xfId="46133"/>
    <cellStyle name="Ergebnis 3 2 2 3 8" xfId="18820"/>
    <cellStyle name="Ergebnis 3 2 2 3 8 2" xfId="49014"/>
    <cellStyle name="Ergebnis 3 2 2 3 9" xfId="23055"/>
    <cellStyle name="Ergebnis 3 2 2 3 9 2" xfId="53242"/>
    <cellStyle name="Ergebnis 3 2 2 4" xfId="2696"/>
    <cellStyle name="Ergebnis 3 2 2 4 10" xfId="29756"/>
    <cellStyle name="Ergebnis 3 2 2 4 10 2" xfId="59943"/>
    <cellStyle name="Ergebnis 3 2 2 4 11" xfId="32901"/>
    <cellStyle name="Ergebnis 3 2 2 4 2" xfId="6281"/>
    <cellStyle name="Ergebnis 3 2 2 4 2 2" xfId="36475"/>
    <cellStyle name="Ergebnis 3 2 2 4 3" xfId="5266"/>
    <cellStyle name="Ergebnis 3 2 2 4 3 2" xfId="35465"/>
    <cellStyle name="Ergebnis 3 2 2 4 4" xfId="12533"/>
    <cellStyle name="Ergebnis 3 2 2 4 4 2" xfId="42727"/>
    <cellStyle name="Ergebnis 3 2 2 4 5" xfId="14775"/>
    <cellStyle name="Ergebnis 3 2 2 4 5 2" xfId="44969"/>
    <cellStyle name="Ergebnis 3 2 2 4 6" xfId="16271"/>
    <cellStyle name="Ergebnis 3 2 2 4 6 2" xfId="46465"/>
    <cellStyle name="Ergebnis 3 2 2 4 7" xfId="19140"/>
    <cellStyle name="Ergebnis 3 2 2 4 7 2" xfId="49334"/>
    <cellStyle name="Ergebnis 3 2 2 4 8" xfId="23423"/>
    <cellStyle name="Ergebnis 3 2 2 4 8 2" xfId="53610"/>
    <cellStyle name="Ergebnis 3 2 2 4 9" xfId="27366"/>
    <cellStyle name="Ergebnis 3 2 2 4 9 2" xfId="57553"/>
    <cellStyle name="Ergebnis 3 2 2 5" xfId="2429"/>
    <cellStyle name="Ergebnis 3 2 2 5 10" xfId="27712"/>
    <cellStyle name="Ergebnis 3 2 2 5 10 2" xfId="57899"/>
    <cellStyle name="Ergebnis 3 2 2 5 11" xfId="32634"/>
    <cellStyle name="Ergebnis 3 2 2 5 2" xfId="6137"/>
    <cellStyle name="Ergebnis 3 2 2 5 2 2" xfId="36331"/>
    <cellStyle name="Ergebnis 3 2 2 5 3" xfId="4175"/>
    <cellStyle name="Ergebnis 3 2 2 5 3 2" xfId="34374"/>
    <cellStyle name="Ergebnis 3 2 2 5 4" xfId="5427"/>
    <cellStyle name="Ergebnis 3 2 2 5 4 2" xfId="35626"/>
    <cellStyle name="Ergebnis 3 2 2 5 5" xfId="11224"/>
    <cellStyle name="Ergebnis 3 2 2 5 5 2" xfId="41418"/>
    <cellStyle name="Ergebnis 3 2 2 5 6" xfId="16127"/>
    <cellStyle name="Ergebnis 3 2 2 5 6 2" xfId="46321"/>
    <cellStyle name="Ergebnis 3 2 2 5 7" xfId="18996"/>
    <cellStyle name="Ergebnis 3 2 2 5 7 2" xfId="49190"/>
    <cellStyle name="Ergebnis 3 2 2 5 8" xfId="23279"/>
    <cellStyle name="Ergebnis 3 2 2 5 8 2" xfId="53466"/>
    <cellStyle name="Ergebnis 3 2 2 5 9" xfId="27163"/>
    <cellStyle name="Ergebnis 3 2 2 5 9 2" xfId="57350"/>
    <cellStyle name="Ergebnis 3 2 2 6" xfId="2181"/>
    <cellStyle name="Ergebnis 3 2 2 6 2" xfId="32392"/>
    <cellStyle name="Ergebnis 3 2 2 7" xfId="10631"/>
    <cellStyle name="Ergebnis 3 2 2 7 2" xfId="40825"/>
    <cellStyle name="Ergebnis 3 2 2 8" xfId="15199"/>
    <cellStyle name="Ergebnis 3 2 2 8 2" xfId="45393"/>
    <cellStyle name="Ergebnis 3 2 2 9" xfId="14174"/>
    <cellStyle name="Ergebnis 3 2 2 9 2" xfId="44368"/>
    <cellStyle name="Ergebnis 3 2 3" xfId="1314"/>
    <cellStyle name="Ergebnis 3 2 3 10" xfId="18308"/>
    <cellStyle name="Ergebnis 3 2 3 10 2" xfId="48502"/>
    <cellStyle name="Ergebnis 3 2 3 11" xfId="22527"/>
    <cellStyle name="Ergebnis 3 2 3 11 2" xfId="52714"/>
    <cellStyle name="Ergebnis 3 2 3 12" xfId="26850"/>
    <cellStyle name="Ergebnis 3 2 3 12 2" xfId="57037"/>
    <cellStyle name="Ergebnis 3 2 3 13" xfId="30260"/>
    <cellStyle name="Ergebnis 3 2 3 13 2" xfId="60447"/>
    <cellStyle name="Ergebnis 3 2 3 14" xfId="31281"/>
    <cellStyle name="Ergebnis 3 2 3 2" xfId="1782"/>
    <cellStyle name="Ergebnis 3 2 3 2 10" xfId="26471"/>
    <cellStyle name="Ergebnis 3 2 3 2 10 2" xfId="56658"/>
    <cellStyle name="Ergebnis 3 2 3 2 11" xfId="28403"/>
    <cellStyle name="Ergebnis 3 2 3 2 11 2" xfId="58590"/>
    <cellStyle name="Ergebnis 3 2 3 2 12" xfId="31732"/>
    <cellStyle name="Ergebnis 3 2 3 2 2" xfId="3739"/>
    <cellStyle name="Ergebnis 3 2 3 2 2 10" xfId="30688"/>
    <cellStyle name="Ergebnis 3 2 3 2 2 10 2" xfId="60875"/>
    <cellStyle name="Ergebnis 3 2 3 2 2 11" xfId="33944"/>
    <cellStyle name="Ergebnis 3 2 3 2 2 2" xfId="7103"/>
    <cellStyle name="Ergebnis 3 2 3 2 2 2 2" xfId="37297"/>
    <cellStyle name="Ergebnis 3 2 3 2 2 3" xfId="8648"/>
    <cellStyle name="Ergebnis 3 2 3 2 2 3 2" xfId="38842"/>
    <cellStyle name="Ergebnis 3 2 3 2 2 4" xfId="12496"/>
    <cellStyle name="Ergebnis 3 2 3 2 2 4 2" xfId="42690"/>
    <cellStyle name="Ergebnis 3 2 3 2 2 5" xfId="2750"/>
    <cellStyle name="Ergebnis 3 2 3 2 2 5 2" xfId="32955"/>
    <cellStyle name="Ergebnis 3 2 3 2 2 6" xfId="16974"/>
    <cellStyle name="Ergebnis 3 2 3 2 2 6 2" xfId="47168"/>
    <cellStyle name="Ergebnis 3 2 3 2 2 7" xfId="19841"/>
    <cellStyle name="Ergebnis 3 2 3 2 2 7 2" xfId="50035"/>
    <cellStyle name="Ergebnis 3 2 3 2 2 8" xfId="24248"/>
    <cellStyle name="Ergebnis 3 2 3 2 2 8 2" xfId="54435"/>
    <cellStyle name="Ergebnis 3 2 3 2 2 9" xfId="28242"/>
    <cellStyle name="Ergebnis 3 2 3 2 2 9 2" xfId="58429"/>
    <cellStyle name="Ergebnis 3 2 3 2 3" xfId="4747"/>
    <cellStyle name="Ergebnis 3 2 3 2 3 10" xfId="34946"/>
    <cellStyle name="Ergebnis 3 2 3 2 3 2" xfId="9491"/>
    <cellStyle name="Ergebnis 3 2 3 2 3 2 2" xfId="39685"/>
    <cellStyle name="Ergebnis 3 2 3 2 3 3" xfId="10128"/>
    <cellStyle name="Ergebnis 3 2 3 2 3 3 2" xfId="40322"/>
    <cellStyle name="Ergebnis 3 2 3 2 3 4" xfId="14733"/>
    <cellStyle name="Ergebnis 3 2 3 2 3 4 2" xfId="44927"/>
    <cellStyle name="Ergebnis 3 2 3 2 3 5" xfId="17814"/>
    <cellStyle name="Ergebnis 3 2 3 2 3 5 2" xfId="48008"/>
    <cellStyle name="Ergebnis 3 2 3 2 3 6" xfId="20678"/>
    <cellStyle name="Ergebnis 3 2 3 2 3 6 2" xfId="50872"/>
    <cellStyle name="Ergebnis 3 2 3 2 3 7" xfId="25090"/>
    <cellStyle name="Ergebnis 3 2 3 2 3 7 2" xfId="55277"/>
    <cellStyle name="Ergebnis 3 2 3 2 3 8" xfId="28527"/>
    <cellStyle name="Ergebnis 3 2 3 2 3 8 2" xfId="58714"/>
    <cellStyle name="Ergebnis 3 2 3 2 3 9" xfId="29205"/>
    <cellStyle name="Ergebnis 3 2 3 2 3 9 2" xfId="59392"/>
    <cellStyle name="Ergebnis 3 2 3 2 4" xfId="5956"/>
    <cellStyle name="Ergebnis 3 2 3 2 4 2" xfId="36152"/>
    <cellStyle name="Ergebnis 3 2 3 2 5" xfId="9731"/>
    <cellStyle name="Ergebnis 3 2 3 2 5 2" xfId="39925"/>
    <cellStyle name="Ergebnis 3 2 3 2 6" xfId="13252"/>
    <cellStyle name="Ergebnis 3 2 3 2 6 2" xfId="43446"/>
    <cellStyle name="Ergebnis 3 2 3 2 7" xfId="15878"/>
    <cellStyle name="Ergebnis 3 2 3 2 7 2" xfId="46072"/>
    <cellStyle name="Ergebnis 3 2 3 2 8" xfId="18759"/>
    <cellStyle name="Ergebnis 3 2 3 2 8 2" xfId="48953"/>
    <cellStyle name="Ergebnis 3 2 3 2 9" xfId="22994"/>
    <cellStyle name="Ergebnis 3 2 3 2 9 2" xfId="53181"/>
    <cellStyle name="Ergebnis 3 2 3 3" xfId="1941"/>
    <cellStyle name="Ergebnis 3 2 3 3 10" xfId="25704"/>
    <cellStyle name="Ergebnis 3 2 3 3 10 2" xfId="55891"/>
    <cellStyle name="Ergebnis 3 2 3 3 11" xfId="29606"/>
    <cellStyle name="Ergebnis 3 2 3 3 11 2" xfId="59793"/>
    <cellStyle name="Ergebnis 3 2 3 3 12" xfId="31891"/>
    <cellStyle name="Ergebnis 3 2 3 3 2" xfId="3898"/>
    <cellStyle name="Ergebnis 3 2 3 3 2 10" xfId="26484"/>
    <cellStyle name="Ergebnis 3 2 3 3 2 10 2" xfId="56671"/>
    <cellStyle name="Ergebnis 3 2 3 3 2 11" xfId="34103"/>
    <cellStyle name="Ergebnis 3 2 3 3 2 2" xfId="7262"/>
    <cellStyle name="Ergebnis 3 2 3 3 2 2 2" xfId="37456"/>
    <cellStyle name="Ergebnis 3 2 3 3 2 3" xfId="8807"/>
    <cellStyle name="Ergebnis 3 2 3 3 2 3 2" xfId="39001"/>
    <cellStyle name="Ergebnis 3 2 3 3 2 4" xfId="6046"/>
    <cellStyle name="Ergebnis 3 2 3 3 2 4 2" xfId="36242"/>
    <cellStyle name="Ergebnis 3 2 3 3 2 5" xfId="14643"/>
    <cellStyle name="Ergebnis 3 2 3 3 2 5 2" xfId="44837"/>
    <cellStyle name="Ergebnis 3 2 3 3 2 6" xfId="17133"/>
    <cellStyle name="Ergebnis 3 2 3 3 2 6 2" xfId="47327"/>
    <cellStyle name="Ergebnis 3 2 3 3 2 7" xfId="20000"/>
    <cellStyle name="Ergebnis 3 2 3 3 2 7 2" xfId="50194"/>
    <cellStyle name="Ergebnis 3 2 3 3 2 8" xfId="24407"/>
    <cellStyle name="Ergebnis 3 2 3 3 2 8 2" xfId="54594"/>
    <cellStyle name="Ergebnis 3 2 3 3 2 9" xfId="25762"/>
    <cellStyle name="Ergebnis 3 2 3 3 2 9 2" xfId="55949"/>
    <cellStyle name="Ergebnis 3 2 3 3 3" xfId="4906"/>
    <cellStyle name="Ergebnis 3 2 3 3 3 10" xfId="35105"/>
    <cellStyle name="Ergebnis 3 2 3 3 3 2" xfId="9650"/>
    <cellStyle name="Ergebnis 3 2 3 3 3 2 2" xfId="39844"/>
    <cellStyle name="Ergebnis 3 2 3 3 3 3" xfId="12116"/>
    <cellStyle name="Ergebnis 3 2 3 3 3 3 2" xfId="42310"/>
    <cellStyle name="Ergebnis 3 2 3 3 3 4" xfId="12836"/>
    <cellStyle name="Ergebnis 3 2 3 3 3 4 2" xfId="43030"/>
    <cellStyle name="Ergebnis 3 2 3 3 3 5" xfId="17973"/>
    <cellStyle name="Ergebnis 3 2 3 3 3 5 2" xfId="48167"/>
    <cellStyle name="Ergebnis 3 2 3 3 3 6" xfId="20837"/>
    <cellStyle name="Ergebnis 3 2 3 3 3 6 2" xfId="51031"/>
    <cellStyle name="Ergebnis 3 2 3 3 3 7" xfId="25249"/>
    <cellStyle name="Ergebnis 3 2 3 3 3 7 2" xfId="55436"/>
    <cellStyle name="Ergebnis 3 2 3 3 3 8" xfId="28686"/>
    <cellStyle name="Ergebnis 3 2 3 3 3 8 2" xfId="58873"/>
    <cellStyle name="Ergebnis 3 2 3 3 3 9" xfId="28443"/>
    <cellStyle name="Ergebnis 3 2 3 3 3 9 2" xfId="58630"/>
    <cellStyle name="Ergebnis 3 2 3 3 4" xfId="2621"/>
    <cellStyle name="Ergebnis 3 2 3 3 4 2" xfId="32826"/>
    <cellStyle name="Ergebnis 3 2 3 3 5" xfId="5120"/>
    <cellStyle name="Ergebnis 3 2 3 3 5 2" xfId="35319"/>
    <cellStyle name="Ergebnis 3 2 3 3 6" xfId="14413"/>
    <cellStyle name="Ergebnis 3 2 3 3 6 2" xfId="44607"/>
    <cellStyle name="Ergebnis 3 2 3 3 7" xfId="16037"/>
    <cellStyle name="Ergebnis 3 2 3 3 7 2" xfId="46231"/>
    <cellStyle name="Ergebnis 3 2 3 3 8" xfId="18918"/>
    <cellStyle name="Ergebnis 3 2 3 3 8 2" xfId="49112"/>
    <cellStyle name="Ergebnis 3 2 3 3 9" xfId="23153"/>
    <cellStyle name="Ergebnis 3 2 3 3 9 2" xfId="53340"/>
    <cellStyle name="Ergebnis 3 2 3 4" xfId="3274"/>
    <cellStyle name="Ergebnis 3 2 3 4 10" xfId="29198"/>
    <cellStyle name="Ergebnis 3 2 3 4 10 2" xfId="59385"/>
    <cellStyle name="Ergebnis 3 2 3 4 11" xfId="33479"/>
    <cellStyle name="Ergebnis 3 2 3 4 2" xfId="6648"/>
    <cellStyle name="Ergebnis 3 2 3 4 2 2" xfId="36842"/>
    <cellStyle name="Ergebnis 3 2 3 4 3" xfId="8193"/>
    <cellStyle name="Ergebnis 3 2 3 4 3 2" xfId="38387"/>
    <cellStyle name="Ergebnis 3 2 3 4 4" xfId="5037"/>
    <cellStyle name="Ergebnis 3 2 3 4 4 2" xfId="35236"/>
    <cellStyle name="Ergebnis 3 2 3 4 5" xfId="14544"/>
    <cellStyle name="Ergebnis 3 2 3 4 5 2" xfId="44738"/>
    <cellStyle name="Ergebnis 3 2 3 4 6" xfId="16523"/>
    <cellStyle name="Ergebnis 3 2 3 4 6 2" xfId="46717"/>
    <cellStyle name="Ergebnis 3 2 3 4 7" xfId="19390"/>
    <cellStyle name="Ergebnis 3 2 3 4 7 2" xfId="49584"/>
    <cellStyle name="Ergebnis 3 2 3 4 8" xfId="23793"/>
    <cellStyle name="Ergebnis 3 2 3 4 8 2" xfId="53980"/>
    <cellStyle name="Ergebnis 3 2 3 4 9" xfId="25392"/>
    <cellStyle name="Ergebnis 3 2 3 4 9 2" xfId="55579"/>
    <cellStyle name="Ergebnis 3 2 3 5" xfId="4282"/>
    <cellStyle name="Ergebnis 3 2 3 5 10" xfId="27472"/>
    <cellStyle name="Ergebnis 3 2 3 5 10 2" xfId="57659"/>
    <cellStyle name="Ergebnis 3 2 3 5 11" xfId="34481"/>
    <cellStyle name="Ergebnis 3 2 3 5 2" xfId="7495"/>
    <cellStyle name="Ergebnis 3 2 3 5 2 2" xfId="37689"/>
    <cellStyle name="Ergebnis 3 2 3 5 3" xfId="9040"/>
    <cellStyle name="Ergebnis 3 2 3 5 3 2" xfId="39234"/>
    <cellStyle name="Ergebnis 3 2 3 5 4" xfId="11030"/>
    <cellStyle name="Ergebnis 3 2 3 5 4 2" xfId="41224"/>
    <cellStyle name="Ergebnis 3 2 3 5 5" xfId="13983"/>
    <cellStyle name="Ergebnis 3 2 3 5 5 2" xfId="44177"/>
    <cellStyle name="Ergebnis 3 2 3 5 6" xfId="17363"/>
    <cellStyle name="Ergebnis 3 2 3 5 6 2" xfId="47557"/>
    <cellStyle name="Ergebnis 3 2 3 5 7" xfId="20227"/>
    <cellStyle name="Ergebnis 3 2 3 5 7 2" xfId="50421"/>
    <cellStyle name="Ergebnis 3 2 3 5 8" xfId="24639"/>
    <cellStyle name="Ergebnis 3 2 3 5 8 2" xfId="54826"/>
    <cellStyle name="Ergebnis 3 2 3 5 9" xfId="22187"/>
    <cellStyle name="Ergebnis 3 2 3 5 9 2" xfId="52374"/>
    <cellStyle name="Ergebnis 3 2 3 6" xfId="6005"/>
    <cellStyle name="Ergebnis 3 2 3 6 2" xfId="36201"/>
    <cellStyle name="Ergebnis 3 2 3 7" xfId="11655"/>
    <cellStyle name="Ergebnis 3 2 3 7 2" xfId="41849"/>
    <cellStyle name="Ergebnis 3 2 3 8" xfId="7840"/>
    <cellStyle name="Ergebnis 3 2 3 8 2" xfId="38034"/>
    <cellStyle name="Ergebnis 3 2 3 9" xfId="15423"/>
    <cellStyle name="Ergebnis 3 2 3 9 2" xfId="45617"/>
    <cellStyle name="Ergebnis 3 2 4" xfId="1556"/>
    <cellStyle name="Ergebnis 3 2 4 10" xfId="25624"/>
    <cellStyle name="Ergebnis 3 2 4 10 2" xfId="55811"/>
    <cellStyle name="Ergebnis 3 2 4 11" xfId="28216"/>
    <cellStyle name="Ergebnis 3 2 4 11 2" xfId="58403"/>
    <cellStyle name="Ergebnis 3 2 4 12" xfId="31506"/>
    <cellStyle name="Ergebnis 3 2 4 2" xfId="3513"/>
    <cellStyle name="Ergebnis 3 2 4 2 10" xfId="30363"/>
    <cellStyle name="Ergebnis 3 2 4 2 10 2" xfId="60550"/>
    <cellStyle name="Ergebnis 3 2 4 2 11" xfId="33718"/>
    <cellStyle name="Ergebnis 3 2 4 2 2" xfId="6877"/>
    <cellStyle name="Ergebnis 3 2 4 2 2 2" xfId="37071"/>
    <cellStyle name="Ergebnis 3 2 4 2 3" xfId="8422"/>
    <cellStyle name="Ergebnis 3 2 4 2 3 2" xfId="38616"/>
    <cellStyle name="Ergebnis 3 2 4 2 4" xfId="10096"/>
    <cellStyle name="Ergebnis 3 2 4 2 4 2" xfId="40290"/>
    <cellStyle name="Ergebnis 3 2 4 2 5" xfId="5710"/>
    <cellStyle name="Ergebnis 3 2 4 2 5 2" xfId="35906"/>
    <cellStyle name="Ergebnis 3 2 4 2 6" xfId="16748"/>
    <cellStyle name="Ergebnis 3 2 4 2 6 2" xfId="46942"/>
    <cellStyle name="Ergebnis 3 2 4 2 7" xfId="19615"/>
    <cellStyle name="Ergebnis 3 2 4 2 7 2" xfId="49809"/>
    <cellStyle name="Ergebnis 3 2 4 2 8" xfId="24022"/>
    <cellStyle name="Ergebnis 3 2 4 2 8 2" xfId="54209"/>
    <cellStyle name="Ergebnis 3 2 4 2 9" xfId="26799"/>
    <cellStyle name="Ergebnis 3 2 4 2 9 2" xfId="56986"/>
    <cellStyle name="Ergebnis 3 2 4 3" xfId="4521"/>
    <cellStyle name="Ergebnis 3 2 4 3 10" xfId="34720"/>
    <cellStyle name="Ergebnis 3 2 4 3 2" xfId="9265"/>
    <cellStyle name="Ergebnis 3 2 4 3 2 2" xfId="39459"/>
    <cellStyle name="Ergebnis 3 2 4 3 3" xfId="11197"/>
    <cellStyle name="Ergebnis 3 2 4 3 3 2" xfId="41391"/>
    <cellStyle name="Ergebnis 3 2 4 3 4" xfId="14420"/>
    <cellStyle name="Ergebnis 3 2 4 3 4 2" xfId="44614"/>
    <cellStyle name="Ergebnis 3 2 4 3 5" xfId="17588"/>
    <cellStyle name="Ergebnis 3 2 4 3 5 2" xfId="47782"/>
    <cellStyle name="Ergebnis 3 2 4 3 6" xfId="20452"/>
    <cellStyle name="Ergebnis 3 2 4 3 6 2" xfId="50646"/>
    <cellStyle name="Ergebnis 3 2 4 3 7" xfId="24864"/>
    <cellStyle name="Ergebnis 3 2 4 3 7 2" xfId="55051"/>
    <cellStyle name="Ergebnis 3 2 4 3 8" xfId="25421"/>
    <cellStyle name="Ergebnis 3 2 4 3 8 2" xfId="55608"/>
    <cellStyle name="Ergebnis 3 2 4 3 9" xfId="22256"/>
    <cellStyle name="Ergebnis 3 2 4 3 9 2" xfId="52443"/>
    <cellStyle name="Ergebnis 3 2 4 4" xfId="2658"/>
    <cellStyle name="Ergebnis 3 2 4 4 2" xfId="32863"/>
    <cellStyle name="Ergebnis 3 2 4 5" xfId="2459"/>
    <cellStyle name="Ergebnis 3 2 4 5 2" xfId="32664"/>
    <cellStyle name="Ergebnis 3 2 4 6" xfId="13354"/>
    <cellStyle name="Ergebnis 3 2 4 6 2" xfId="43548"/>
    <cellStyle name="Ergebnis 3 2 4 7" xfId="15652"/>
    <cellStyle name="Ergebnis 3 2 4 7 2" xfId="45846"/>
    <cellStyle name="Ergebnis 3 2 4 8" xfId="18533"/>
    <cellStyle name="Ergebnis 3 2 4 8 2" xfId="48727"/>
    <cellStyle name="Ergebnis 3 2 4 9" xfId="22768"/>
    <cellStyle name="Ergebnis 3 2 4 9 2" xfId="52955"/>
    <cellStyle name="Ergebnis 3 2 5" xfId="2695"/>
    <cellStyle name="Ergebnis 3 2 5 10" xfId="29141"/>
    <cellStyle name="Ergebnis 3 2 5 10 2" xfId="59328"/>
    <cellStyle name="Ergebnis 3 2 5 11" xfId="32900"/>
    <cellStyle name="Ergebnis 3 2 5 2" xfId="6280"/>
    <cellStyle name="Ergebnis 3 2 5 2 2" xfId="36474"/>
    <cellStyle name="Ergebnis 3 2 5 3" xfId="5263"/>
    <cellStyle name="Ergebnis 3 2 5 3 2" xfId="35462"/>
    <cellStyle name="Ergebnis 3 2 5 4" xfId="11875"/>
    <cellStyle name="Ergebnis 3 2 5 4 2" xfId="42069"/>
    <cellStyle name="Ergebnis 3 2 5 5" xfId="15284"/>
    <cellStyle name="Ergebnis 3 2 5 5 2" xfId="45478"/>
    <cellStyle name="Ergebnis 3 2 5 6" xfId="16270"/>
    <cellStyle name="Ergebnis 3 2 5 6 2" xfId="46464"/>
    <cellStyle name="Ergebnis 3 2 5 7" xfId="19139"/>
    <cellStyle name="Ergebnis 3 2 5 7 2" xfId="49333"/>
    <cellStyle name="Ergebnis 3 2 5 8" xfId="23422"/>
    <cellStyle name="Ergebnis 3 2 5 8 2" xfId="53609"/>
    <cellStyle name="Ergebnis 3 2 5 9" xfId="21951"/>
    <cellStyle name="Ergebnis 3 2 5 9 2" xfId="52138"/>
    <cellStyle name="Ergebnis 3 2 6" xfId="3116"/>
    <cellStyle name="Ergebnis 3 2 6 10" xfId="25462"/>
    <cellStyle name="Ergebnis 3 2 6 10 2" xfId="55649"/>
    <cellStyle name="Ergebnis 3 2 6 11" xfId="33321"/>
    <cellStyle name="Ergebnis 3 2 6 2" xfId="6518"/>
    <cellStyle name="Ergebnis 3 2 6 2 2" xfId="36712"/>
    <cellStyle name="Ergebnis 3 2 6 3" xfId="6079"/>
    <cellStyle name="Ergebnis 3 2 6 3 2" xfId="36275"/>
    <cellStyle name="Ergebnis 3 2 6 4" xfId="7811"/>
    <cellStyle name="Ergebnis 3 2 6 4 2" xfId="38005"/>
    <cellStyle name="Ergebnis 3 2 6 5" xfId="5891"/>
    <cellStyle name="Ergebnis 3 2 6 5 2" xfId="36087"/>
    <cellStyle name="Ergebnis 3 2 6 6" xfId="16393"/>
    <cellStyle name="Ergebnis 3 2 6 6 2" xfId="46587"/>
    <cellStyle name="Ergebnis 3 2 6 7" xfId="19260"/>
    <cellStyle name="Ergebnis 3 2 6 7 2" xfId="49454"/>
    <cellStyle name="Ergebnis 3 2 6 8" xfId="23663"/>
    <cellStyle name="Ergebnis 3 2 6 8 2" xfId="53850"/>
    <cellStyle name="Ergebnis 3 2 6 9" xfId="27580"/>
    <cellStyle name="Ergebnis 3 2 6 9 2" xfId="57767"/>
    <cellStyle name="Ergebnis 3 2 7" xfId="2797"/>
    <cellStyle name="Ergebnis 3 2 7 2" xfId="33002"/>
    <cellStyle name="Ergebnis 3 2 8" xfId="10547"/>
    <cellStyle name="Ergebnis 3 2 8 2" xfId="40741"/>
    <cellStyle name="Ergebnis 3 2 9" xfId="12140"/>
    <cellStyle name="Ergebnis 3 2 9 2" xfId="42334"/>
    <cellStyle name="Ergebnis 3 3" xfId="692"/>
    <cellStyle name="Ergebnis 3 3 10" xfId="12915"/>
    <cellStyle name="Ergebnis 3 3 10 2" xfId="43109"/>
    <cellStyle name="Ergebnis 3 3 11" xfId="5221"/>
    <cellStyle name="Ergebnis 3 3 11 2" xfId="35420"/>
    <cellStyle name="Ergebnis 3 3 12" xfId="21929"/>
    <cellStyle name="Ergebnis 3 3 12 2" xfId="52116"/>
    <cellStyle name="Ergebnis 3 3 13" xfId="21523"/>
    <cellStyle name="Ergebnis 3 3 13 2" xfId="51710"/>
    <cellStyle name="Ergebnis 3 3 14" xfId="28288"/>
    <cellStyle name="Ergebnis 3 3 14 2" xfId="58475"/>
    <cellStyle name="Ergebnis 3 3 15" xfId="31070"/>
    <cellStyle name="Ergebnis 3 3 2" xfId="693"/>
    <cellStyle name="Ergebnis 3 3 2 10" xfId="14221"/>
    <cellStyle name="Ergebnis 3 3 2 10 2" xfId="44415"/>
    <cellStyle name="Ergebnis 3 3 2 11" xfId="21930"/>
    <cellStyle name="Ergebnis 3 3 2 11 2" xfId="52117"/>
    <cellStyle name="Ergebnis 3 3 2 12" xfId="26644"/>
    <cellStyle name="Ergebnis 3 3 2 12 2" xfId="56831"/>
    <cellStyle name="Ergebnis 3 3 2 13" xfId="28905"/>
    <cellStyle name="Ergebnis 3 3 2 13 2" xfId="59092"/>
    <cellStyle name="Ergebnis 3 3 2 14" xfId="31071"/>
    <cellStyle name="Ergebnis 3 3 2 2" xfId="1317"/>
    <cellStyle name="Ergebnis 3 3 2 2 10" xfId="18311"/>
    <cellStyle name="Ergebnis 3 3 2 2 10 2" xfId="48505"/>
    <cellStyle name="Ergebnis 3 3 2 2 11" xfId="22530"/>
    <cellStyle name="Ergebnis 3 3 2 2 11 2" xfId="52717"/>
    <cellStyle name="Ergebnis 3 3 2 2 12" xfId="25379"/>
    <cellStyle name="Ergebnis 3 3 2 2 12 2" xfId="55566"/>
    <cellStyle name="Ergebnis 3 3 2 2 13" xfId="29609"/>
    <cellStyle name="Ergebnis 3 3 2 2 13 2" xfId="59796"/>
    <cellStyle name="Ergebnis 3 3 2 2 14" xfId="31284"/>
    <cellStyle name="Ergebnis 3 3 2 2 2" xfId="1785"/>
    <cellStyle name="Ergebnis 3 3 2 2 2 10" xfId="28143"/>
    <cellStyle name="Ergebnis 3 3 2 2 2 10 2" xfId="58330"/>
    <cellStyle name="Ergebnis 3 3 2 2 2 11" xfId="30524"/>
    <cellStyle name="Ergebnis 3 3 2 2 2 11 2" xfId="60711"/>
    <cellStyle name="Ergebnis 3 3 2 2 2 12" xfId="31735"/>
    <cellStyle name="Ergebnis 3 3 2 2 2 2" xfId="3742"/>
    <cellStyle name="Ergebnis 3 3 2 2 2 2 10" xfId="29387"/>
    <cellStyle name="Ergebnis 3 3 2 2 2 2 10 2" xfId="59574"/>
    <cellStyle name="Ergebnis 3 3 2 2 2 2 11" xfId="33947"/>
    <cellStyle name="Ergebnis 3 3 2 2 2 2 2" xfId="7106"/>
    <cellStyle name="Ergebnis 3 3 2 2 2 2 2 2" xfId="37300"/>
    <cellStyle name="Ergebnis 3 3 2 2 2 2 3" xfId="8651"/>
    <cellStyle name="Ergebnis 3 3 2 2 2 2 3 2" xfId="38845"/>
    <cellStyle name="Ergebnis 3 3 2 2 2 2 4" xfId="10385"/>
    <cellStyle name="Ergebnis 3 3 2 2 2 2 4 2" xfId="40579"/>
    <cellStyle name="Ergebnis 3 3 2 2 2 2 5" xfId="14577"/>
    <cellStyle name="Ergebnis 3 3 2 2 2 2 5 2" xfId="44771"/>
    <cellStyle name="Ergebnis 3 3 2 2 2 2 6" xfId="16977"/>
    <cellStyle name="Ergebnis 3 3 2 2 2 2 6 2" xfId="47171"/>
    <cellStyle name="Ergebnis 3 3 2 2 2 2 7" xfId="19844"/>
    <cellStyle name="Ergebnis 3 3 2 2 2 2 7 2" xfId="50038"/>
    <cellStyle name="Ergebnis 3 3 2 2 2 2 8" xfId="24251"/>
    <cellStyle name="Ergebnis 3 3 2 2 2 2 8 2" xfId="54438"/>
    <cellStyle name="Ergebnis 3 3 2 2 2 2 9" xfId="25810"/>
    <cellStyle name="Ergebnis 3 3 2 2 2 2 9 2" xfId="55997"/>
    <cellStyle name="Ergebnis 3 3 2 2 2 3" xfId="4750"/>
    <cellStyle name="Ergebnis 3 3 2 2 2 3 10" xfId="34949"/>
    <cellStyle name="Ergebnis 3 3 2 2 2 3 2" xfId="9494"/>
    <cellStyle name="Ergebnis 3 3 2 2 2 3 2 2" xfId="39688"/>
    <cellStyle name="Ergebnis 3 3 2 2 2 3 3" xfId="2369"/>
    <cellStyle name="Ergebnis 3 3 2 2 2 3 3 2" xfId="32574"/>
    <cellStyle name="Ergebnis 3 3 2 2 2 3 4" xfId="12844"/>
    <cellStyle name="Ergebnis 3 3 2 2 2 3 4 2" xfId="43038"/>
    <cellStyle name="Ergebnis 3 3 2 2 2 3 5" xfId="17817"/>
    <cellStyle name="Ergebnis 3 3 2 2 2 3 5 2" xfId="48011"/>
    <cellStyle name="Ergebnis 3 3 2 2 2 3 6" xfId="20681"/>
    <cellStyle name="Ergebnis 3 3 2 2 2 3 6 2" xfId="50875"/>
    <cellStyle name="Ergebnis 3 3 2 2 2 3 7" xfId="25093"/>
    <cellStyle name="Ergebnis 3 3 2 2 2 3 7 2" xfId="55280"/>
    <cellStyle name="Ergebnis 3 3 2 2 2 3 8" xfId="28530"/>
    <cellStyle name="Ergebnis 3 3 2 2 2 3 8 2" xfId="58717"/>
    <cellStyle name="Ergebnis 3 3 2 2 2 3 9" xfId="30075"/>
    <cellStyle name="Ergebnis 3 3 2 2 2 3 9 2" xfId="60262"/>
    <cellStyle name="Ergebnis 3 3 2 2 2 4" xfId="5337"/>
    <cellStyle name="Ergebnis 3 3 2 2 2 4 2" xfId="35536"/>
    <cellStyle name="Ergebnis 3 3 2 2 2 5" xfId="12501"/>
    <cellStyle name="Ergebnis 3 3 2 2 2 5 2" xfId="42695"/>
    <cellStyle name="Ergebnis 3 3 2 2 2 6" xfId="13689"/>
    <cellStyle name="Ergebnis 3 3 2 2 2 6 2" xfId="43883"/>
    <cellStyle name="Ergebnis 3 3 2 2 2 7" xfId="15881"/>
    <cellStyle name="Ergebnis 3 3 2 2 2 7 2" xfId="46075"/>
    <cellStyle name="Ergebnis 3 3 2 2 2 8" xfId="18762"/>
    <cellStyle name="Ergebnis 3 3 2 2 2 8 2" xfId="48956"/>
    <cellStyle name="Ergebnis 3 3 2 2 2 9" xfId="22997"/>
    <cellStyle name="Ergebnis 3 3 2 2 2 9 2" xfId="53184"/>
    <cellStyle name="Ergebnis 3 3 2 2 3" xfId="1944"/>
    <cellStyle name="Ergebnis 3 3 2 2 3 10" xfId="26509"/>
    <cellStyle name="Ergebnis 3 3 2 2 3 10 2" xfId="56696"/>
    <cellStyle name="Ergebnis 3 3 2 2 3 11" xfId="29548"/>
    <cellStyle name="Ergebnis 3 3 2 2 3 11 2" xfId="59735"/>
    <cellStyle name="Ergebnis 3 3 2 2 3 12" xfId="31894"/>
    <cellStyle name="Ergebnis 3 3 2 2 3 2" xfId="3901"/>
    <cellStyle name="Ergebnis 3 3 2 2 3 2 10" xfId="30551"/>
    <cellStyle name="Ergebnis 3 3 2 2 3 2 10 2" xfId="60738"/>
    <cellStyle name="Ergebnis 3 3 2 2 3 2 11" xfId="34106"/>
    <cellStyle name="Ergebnis 3 3 2 2 3 2 2" xfId="7265"/>
    <cellStyle name="Ergebnis 3 3 2 2 3 2 2 2" xfId="37459"/>
    <cellStyle name="Ergebnis 3 3 2 2 3 2 3" xfId="8810"/>
    <cellStyle name="Ergebnis 3 3 2 2 3 2 3 2" xfId="39004"/>
    <cellStyle name="Ergebnis 3 3 2 2 3 2 4" xfId="5735"/>
    <cellStyle name="Ergebnis 3 3 2 2 3 2 4 2" xfId="35931"/>
    <cellStyle name="Ergebnis 3 3 2 2 3 2 5" xfId="15020"/>
    <cellStyle name="Ergebnis 3 3 2 2 3 2 5 2" xfId="45214"/>
    <cellStyle name="Ergebnis 3 3 2 2 3 2 6" xfId="17136"/>
    <cellStyle name="Ergebnis 3 3 2 2 3 2 6 2" xfId="47330"/>
    <cellStyle name="Ergebnis 3 3 2 2 3 2 7" xfId="20003"/>
    <cellStyle name="Ergebnis 3 3 2 2 3 2 7 2" xfId="50197"/>
    <cellStyle name="Ergebnis 3 3 2 2 3 2 8" xfId="24410"/>
    <cellStyle name="Ergebnis 3 3 2 2 3 2 8 2" xfId="54597"/>
    <cellStyle name="Ergebnis 3 3 2 2 3 2 9" xfId="28009"/>
    <cellStyle name="Ergebnis 3 3 2 2 3 2 9 2" xfId="58196"/>
    <cellStyle name="Ergebnis 3 3 2 2 3 3" xfId="4909"/>
    <cellStyle name="Ergebnis 3 3 2 2 3 3 10" xfId="35108"/>
    <cellStyle name="Ergebnis 3 3 2 2 3 3 2" xfId="9653"/>
    <cellStyle name="Ergebnis 3 3 2 2 3 3 2 2" xfId="39847"/>
    <cellStyle name="Ergebnis 3 3 2 2 3 3 3" xfId="5739"/>
    <cellStyle name="Ergebnis 3 3 2 2 3 3 3 2" xfId="35935"/>
    <cellStyle name="Ergebnis 3 3 2 2 3 3 4" xfId="6325"/>
    <cellStyle name="Ergebnis 3 3 2 2 3 3 4 2" xfId="36519"/>
    <cellStyle name="Ergebnis 3 3 2 2 3 3 5" xfId="17976"/>
    <cellStyle name="Ergebnis 3 3 2 2 3 3 5 2" xfId="48170"/>
    <cellStyle name="Ergebnis 3 3 2 2 3 3 6" xfId="20840"/>
    <cellStyle name="Ergebnis 3 3 2 2 3 3 6 2" xfId="51034"/>
    <cellStyle name="Ergebnis 3 3 2 2 3 3 7" xfId="25252"/>
    <cellStyle name="Ergebnis 3 3 2 2 3 3 7 2" xfId="55439"/>
    <cellStyle name="Ergebnis 3 3 2 2 3 3 8" xfId="28689"/>
    <cellStyle name="Ergebnis 3 3 2 2 3 3 8 2" xfId="58876"/>
    <cellStyle name="Ergebnis 3 3 2 2 3 3 9" xfId="29878"/>
    <cellStyle name="Ergebnis 3 3 2 2 3 3 9 2" xfId="60065"/>
    <cellStyle name="Ergebnis 3 3 2 2 3 4" xfId="7804"/>
    <cellStyle name="Ergebnis 3 3 2 2 3 4 2" xfId="37998"/>
    <cellStyle name="Ergebnis 3 3 2 2 3 5" xfId="11845"/>
    <cellStyle name="Ergebnis 3 3 2 2 3 5 2" xfId="42039"/>
    <cellStyle name="Ergebnis 3 3 2 2 3 6" xfId="13890"/>
    <cellStyle name="Ergebnis 3 3 2 2 3 6 2" xfId="44084"/>
    <cellStyle name="Ergebnis 3 3 2 2 3 7" xfId="16040"/>
    <cellStyle name="Ergebnis 3 3 2 2 3 7 2" xfId="46234"/>
    <cellStyle name="Ergebnis 3 3 2 2 3 8" xfId="18921"/>
    <cellStyle name="Ergebnis 3 3 2 2 3 8 2" xfId="49115"/>
    <cellStyle name="Ergebnis 3 3 2 2 3 9" xfId="23156"/>
    <cellStyle name="Ergebnis 3 3 2 2 3 9 2" xfId="53343"/>
    <cellStyle name="Ergebnis 3 3 2 2 4" xfId="3277"/>
    <cellStyle name="Ergebnis 3 3 2 2 4 10" xfId="29550"/>
    <cellStyle name="Ergebnis 3 3 2 2 4 10 2" xfId="59737"/>
    <cellStyle name="Ergebnis 3 3 2 2 4 11" xfId="33482"/>
    <cellStyle name="Ergebnis 3 3 2 2 4 2" xfId="6651"/>
    <cellStyle name="Ergebnis 3 3 2 2 4 2 2" xfId="36845"/>
    <cellStyle name="Ergebnis 3 3 2 2 4 3" xfId="8196"/>
    <cellStyle name="Ergebnis 3 3 2 2 4 3 2" xfId="38390"/>
    <cellStyle name="Ergebnis 3 3 2 2 4 4" xfId="11690"/>
    <cellStyle name="Ergebnis 3 3 2 2 4 4 2" xfId="41884"/>
    <cellStyle name="Ergebnis 3 3 2 2 4 5" xfId="14859"/>
    <cellStyle name="Ergebnis 3 3 2 2 4 5 2" xfId="45053"/>
    <cellStyle name="Ergebnis 3 3 2 2 4 6" xfId="16526"/>
    <cellStyle name="Ergebnis 3 3 2 2 4 6 2" xfId="46720"/>
    <cellStyle name="Ergebnis 3 3 2 2 4 7" xfId="19393"/>
    <cellStyle name="Ergebnis 3 3 2 2 4 7 2" xfId="49587"/>
    <cellStyle name="Ergebnis 3 3 2 2 4 8" xfId="23796"/>
    <cellStyle name="Ergebnis 3 3 2 2 4 8 2" xfId="53983"/>
    <cellStyle name="Ergebnis 3 3 2 2 4 9" xfId="28188"/>
    <cellStyle name="Ergebnis 3 3 2 2 4 9 2" xfId="58375"/>
    <cellStyle name="Ergebnis 3 3 2 2 5" xfId="4285"/>
    <cellStyle name="Ergebnis 3 3 2 2 5 10" xfId="28891"/>
    <cellStyle name="Ergebnis 3 3 2 2 5 10 2" xfId="59078"/>
    <cellStyle name="Ergebnis 3 3 2 2 5 11" xfId="34484"/>
    <cellStyle name="Ergebnis 3 3 2 2 5 2" xfId="7498"/>
    <cellStyle name="Ergebnis 3 3 2 2 5 2 2" xfId="37692"/>
    <cellStyle name="Ergebnis 3 3 2 2 5 3" xfId="9043"/>
    <cellStyle name="Ergebnis 3 3 2 2 5 3 2" xfId="39237"/>
    <cellStyle name="Ergebnis 3 3 2 2 5 4" xfId="11139"/>
    <cellStyle name="Ergebnis 3 3 2 2 5 4 2" xfId="41333"/>
    <cellStyle name="Ergebnis 3 3 2 2 5 5" xfId="13939"/>
    <cellStyle name="Ergebnis 3 3 2 2 5 5 2" xfId="44133"/>
    <cellStyle name="Ergebnis 3 3 2 2 5 6" xfId="17366"/>
    <cellStyle name="Ergebnis 3 3 2 2 5 6 2" xfId="47560"/>
    <cellStyle name="Ergebnis 3 3 2 2 5 7" xfId="20230"/>
    <cellStyle name="Ergebnis 3 3 2 2 5 7 2" xfId="50424"/>
    <cellStyle name="Ergebnis 3 3 2 2 5 8" xfId="24642"/>
    <cellStyle name="Ergebnis 3 3 2 2 5 8 2" xfId="54829"/>
    <cellStyle name="Ergebnis 3 3 2 2 5 9" xfId="27372"/>
    <cellStyle name="Ergebnis 3 3 2 2 5 9 2" xfId="57559"/>
    <cellStyle name="Ergebnis 3 3 2 2 6" xfId="5387"/>
    <cellStyle name="Ergebnis 3 3 2 2 6 2" xfId="35586"/>
    <cellStyle name="Ergebnis 3 3 2 2 7" xfId="10776"/>
    <cellStyle name="Ergebnis 3 3 2 2 7 2" xfId="40970"/>
    <cellStyle name="Ergebnis 3 3 2 2 8" xfId="13530"/>
    <cellStyle name="Ergebnis 3 3 2 2 8 2" xfId="43724"/>
    <cellStyle name="Ergebnis 3 3 2 2 9" xfId="15426"/>
    <cellStyle name="Ergebnis 3 3 2 2 9 2" xfId="45620"/>
    <cellStyle name="Ergebnis 3 3 2 3" xfId="1554"/>
    <cellStyle name="Ergebnis 3 3 2 3 10" xfId="26109"/>
    <cellStyle name="Ergebnis 3 3 2 3 10 2" xfId="56296"/>
    <cellStyle name="Ergebnis 3 3 2 3 11" xfId="25979"/>
    <cellStyle name="Ergebnis 3 3 2 3 11 2" xfId="56166"/>
    <cellStyle name="Ergebnis 3 3 2 3 12" xfId="31504"/>
    <cellStyle name="Ergebnis 3 3 2 3 2" xfId="3511"/>
    <cellStyle name="Ergebnis 3 3 2 3 2 10" xfId="27686"/>
    <cellStyle name="Ergebnis 3 3 2 3 2 10 2" xfId="57873"/>
    <cellStyle name="Ergebnis 3 3 2 3 2 11" xfId="33716"/>
    <cellStyle name="Ergebnis 3 3 2 3 2 2" xfId="6875"/>
    <cellStyle name="Ergebnis 3 3 2 3 2 2 2" xfId="37069"/>
    <cellStyle name="Ergebnis 3 3 2 3 2 3" xfId="8420"/>
    <cellStyle name="Ergebnis 3 3 2 3 2 3 2" xfId="38614"/>
    <cellStyle name="Ergebnis 3 3 2 3 2 4" xfId="10390"/>
    <cellStyle name="Ergebnis 3 3 2 3 2 4 2" xfId="40584"/>
    <cellStyle name="Ergebnis 3 3 2 3 2 5" xfId="11118"/>
    <cellStyle name="Ergebnis 3 3 2 3 2 5 2" xfId="41312"/>
    <cellStyle name="Ergebnis 3 3 2 3 2 6" xfId="16746"/>
    <cellStyle name="Ergebnis 3 3 2 3 2 6 2" xfId="46940"/>
    <cellStyle name="Ergebnis 3 3 2 3 2 7" xfId="19613"/>
    <cellStyle name="Ergebnis 3 3 2 3 2 7 2" xfId="49807"/>
    <cellStyle name="Ergebnis 3 3 2 3 2 8" xfId="24020"/>
    <cellStyle name="Ergebnis 3 3 2 3 2 8 2" xfId="54207"/>
    <cellStyle name="Ergebnis 3 3 2 3 2 9" xfId="26862"/>
    <cellStyle name="Ergebnis 3 3 2 3 2 9 2" xfId="57049"/>
    <cellStyle name="Ergebnis 3 3 2 3 3" xfId="4519"/>
    <cellStyle name="Ergebnis 3 3 2 3 3 10" xfId="34718"/>
    <cellStyle name="Ergebnis 3 3 2 3 3 2" xfId="9263"/>
    <cellStyle name="Ergebnis 3 3 2 3 3 2 2" xfId="39457"/>
    <cellStyle name="Ergebnis 3 3 2 3 3 3" xfId="5473"/>
    <cellStyle name="Ergebnis 3 3 2 3 3 3 2" xfId="35669"/>
    <cellStyle name="Ergebnis 3 3 2 3 3 4" xfId="14782"/>
    <cellStyle name="Ergebnis 3 3 2 3 3 4 2" xfId="44976"/>
    <cellStyle name="Ergebnis 3 3 2 3 3 5" xfId="17586"/>
    <cellStyle name="Ergebnis 3 3 2 3 3 5 2" xfId="47780"/>
    <cellStyle name="Ergebnis 3 3 2 3 3 6" xfId="20450"/>
    <cellStyle name="Ergebnis 3 3 2 3 3 6 2" xfId="50644"/>
    <cellStyle name="Ergebnis 3 3 2 3 3 7" xfId="24862"/>
    <cellStyle name="Ergebnis 3 3 2 3 3 7 2" xfId="55049"/>
    <cellStyle name="Ergebnis 3 3 2 3 3 8" xfId="21451"/>
    <cellStyle name="Ergebnis 3 3 2 3 3 8 2" xfId="51638"/>
    <cellStyle name="Ergebnis 3 3 2 3 3 9" xfId="26907"/>
    <cellStyle name="Ergebnis 3 3 2 3 3 9 2" xfId="57094"/>
    <cellStyle name="Ergebnis 3 3 2 3 4" xfId="2659"/>
    <cellStyle name="Ergebnis 3 3 2 3 4 2" xfId="32864"/>
    <cellStyle name="Ergebnis 3 3 2 3 5" xfId="11851"/>
    <cellStyle name="Ergebnis 3 3 2 3 5 2" xfId="42045"/>
    <cellStyle name="Ergebnis 3 3 2 3 6" xfId="11339"/>
    <cellStyle name="Ergebnis 3 3 2 3 6 2" xfId="41533"/>
    <cellStyle name="Ergebnis 3 3 2 3 7" xfId="15650"/>
    <cellStyle name="Ergebnis 3 3 2 3 7 2" xfId="45844"/>
    <cellStyle name="Ergebnis 3 3 2 3 8" xfId="18531"/>
    <cellStyle name="Ergebnis 3 3 2 3 8 2" xfId="48725"/>
    <cellStyle name="Ergebnis 3 3 2 3 9" xfId="22766"/>
    <cellStyle name="Ergebnis 3 3 2 3 9 2" xfId="52953"/>
    <cellStyle name="Ergebnis 3 3 2 4" xfId="2698"/>
    <cellStyle name="Ergebnis 3 3 2 4 10" xfId="21689"/>
    <cellStyle name="Ergebnis 3 3 2 4 10 2" xfId="51876"/>
    <cellStyle name="Ergebnis 3 3 2 4 11" xfId="32903"/>
    <cellStyle name="Ergebnis 3 3 2 4 2" xfId="6283"/>
    <cellStyle name="Ergebnis 3 3 2 4 2 2" xfId="36477"/>
    <cellStyle name="Ergebnis 3 3 2 4 3" xfId="5264"/>
    <cellStyle name="Ergebnis 3 3 2 4 3 2" xfId="35463"/>
    <cellStyle name="Ergebnis 3 3 2 4 4" xfId="5143"/>
    <cellStyle name="Ergebnis 3 3 2 4 4 2" xfId="35342"/>
    <cellStyle name="Ergebnis 3 3 2 4 5" xfId="13164"/>
    <cellStyle name="Ergebnis 3 3 2 4 5 2" xfId="43358"/>
    <cellStyle name="Ergebnis 3 3 2 4 6" xfId="16273"/>
    <cellStyle name="Ergebnis 3 3 2 4 6 2" xfId="46467"/>
    <cellStyle name="Ergebnis 3 3 2 4 7" xfId="19142"/>
    <cellStyle name="Ergebnis 3 3 2 4 7 2" xfId="49336"/>
    <cellStyle name="Ergebnis 3 3 2 4 8" xfId="23425"/>
    <cellStyle name="Ergebnis 3 3 2 4 8 2" xfId="53612"/>
    <cellStyle name="Ergebnis 3 3 2 4 9" xfId="25872"/>
    <cellStyle name="Ergebnis 3 3 2 4 9 2" xfId="56059"/>
    <cellStyle name="Ergebnis 3 3 2 5" xfId="2427"/>
    <cellStyle name="Ergebnis 3 3 2 5 10" xfId="29288"/>
    <cellStyle name="Ergebnis 3 3 2 5 10 2" xfId="59475"/>
    <cellStyle name="Ergebnis 3 3 2 5 11" xfId="32632"/>
    <cellStyle name="Ergebnis 3 3 2 5 2" xfId="6135"/>
    <cellStyle name="Ergebnis 3 3 2 5 2 2" xfId="36329"/>
    <cellStyle name="Ergebnis 3 3 2 5 3" xfId="5305"/>
    <cellStyle name="Ergebnis 3 3 2 5 3 2" xfId="35504"/>
    <cellStyle name="Ergebnis 3 3 2 5 4" xfId="5478"/>
    <cellStyle name="Ergebnis 3 3 2 5 4 2" xfId="35674"/>
    <cellStyle name="Ergebnis 3 3 2 5 5" xfId="11338"/>
    <cellStyle name="Ergebnis 3 3 2 5 5 2" xfId="41532"/>
    <cellStyle name="Ergebnis 3 3 2 5 6" xfId="16125"/>
    <cellStyle name="Ergebnis 3 3 2 5 6 2" xfId="46319"/>
    <cellStyle name="Ergebnis 3 3 2 5 7" xfId="18994"/>
    <cellStyle name="Ergebnis 3 3 2 5 7 2" xfId="49188"/>
    <cellStyle name="Ergebnis 3 3 2 5 8" xfId="23277"/>
    <cellStyle name="Ergebnis 3 3 2 5 8 2" xfId="53464"/>
    <cellStyle name="Ergebnis 3 3 2 5 9" xfId="27549"/>
    <cellStyle name="Ergebnis 3 3 2 5 9 2" xfId="57736"/>
    <cellStyle name="Ergebnis 3 3 2 6" xfId="6365"/>
    <cellStyle name="Ergebnis 3 3 2 6 2" xfId="36559"/>
    <cellStyle name="Ergebnis 3 3 2 7" xfId="12587"/>
    <cellStyle name="Ergebnis 3 3 2 7 2" xfId="42781"/>
    <cellStyle name="Ergebnis 3 3 2 8" xfId="4970"/>
    <cellStyle name="Ergebnis 3 3 2 8 2" xfId="35169"/>
    <cellStyle name="Ergebnis 3 3 2 9" xfId="14069"/>
    <cellStyle name="Ergebnis 3 3 2 9 2" xfId="44263"/>
    <cellStyle name="Ergebnis 3 3 3" xfId="1316"/>
    <cellStyle name="Ergebnis 3 3 3 10" xfId="18310"/>
    <cellStyle name="Ergebnis 3 3 3 10 2" xfId="48504"/>
    <cellStyle name="Ergebnis 3 3 3 11" xfId="22529"/>
    <cellStyle name="Ergebnis 3 3 3 11 2" xfId="52716"/>
    <cellStyle name="Ergebnis 3 3 3 12" xfId="25378"/>
    <cellStyle name="Ergebnis 3 3 3 12 2" xfId="55565"/>
    <cellStyle name="Ergebnis 3 3 3 13" xfId="29882"/>
    <cellStyle name="Ergebnis 3 3 3 13 2" xfId="60069"/>
    <cellStyle name="Ergebnis 3 3 3 14" xfId="31283"/>
    <cellStyle name="Ergebnis 3 3 3 2" xfId="1784"/>
    <cellStyle name="Ergebnis 3 3 3 2 10" xfId="27016"/>
    <cellStyle name="Ergebnis 3 3 3 2 10 2" xfId="57203"/>
    <cellStyle name="Ergebnis 3 3 3 2 11" xfId="29496"/>
    <cellStyle name="Ergebnis 3 3 3 2 11 2" xfId="59683"/>
    <cellStyle name="Ergebnis 3 3 3 2 12" xfId="31734"/>
    <cellStyle name="Ergebnis 3 3 3 2 2" xfId="3741"/>
    <cellStyle name="Ergebnis 3 3 3 2 2 10" xfId="27773"/>
    <cellStyle name="Ergebnis 3 3 3 2 2 10 2" xfId="57960"/>
    <cellStyle name="Ergebnis 3 3 3 2 2 11" xfId="33946"/>
    <cellStyle name="Ergebnis 3 3 3 2 2 2" xfId="7105"/>
    <cellStyle name="Ergebnis 3 3 3 2 2 2 2" xfId="37299"/>
    <cellStyle name="Ergebnis 3 3 3 2 2 3" xfId="8650"/>
    <cellStyle name="Ergebnis 3 3 3 2 2 3 2" xfId="38844"/>
    <cellStyle name="Ergebnis 3 3 3 2 2 4" xfId="11620"/>
    <cellStyle name="Ergebnis 3 3 3 2 2 4 2" xfId="41814"/>
    <cellStyle name="Ergebnis 3 3 3 2 2 5" xfId="13177"/>
    <cellStyle name="Ergebnis 3 3 3 2 2 5 2" xfId="43371"/>
    <cellStyle name="Ergebnis 3 3 3 2 2 6" xfId="16976"/>
    <cellStyle name="Ergebnis 3 3 3 2 2 6 2" xfId="47170"/>
    <cellStyle name="Ergebnis 3 3 3 2 2 7" xfId="19843"/>
    <cellStyle name="Ergebnis 3 3 3 2 2 7 2" xfId="50037"/>
    <cellStyle name="Ergebnis 3 3 3 2 2 8" xfId="24250"/>
    <cellStyle name="Ergebnis 3 3 3 2 2 8 2" xfId="54437"/>
    <cellStyle name="Ergebnis 3 3 3 2 2 9" xfId="27676"/>
    <cellStyle name="Ergebnis 3 3 3 2 2 9 2" xfId="57863"/>
    <cellStyle name="Ergebnis 3 3 3 2 3" xfId="4749"/>
    <cellStyle name="Ergebnis 3 3 3 2 3 10" xfId="34948"/>
    <cellStyle name="Ergebnis 3 3 3 2 3 2" xfId="9493"/>
    <cellStyle name="Ergebnis 3 3 3 2 3 2 2" xfId="39687"/>
    <cellStyle name="Ergebnis 3 3 3 2 3 3" xfId="11052"/>
    <cellStyle name="Ergebnis 3 3 3 2 3 3 2" xfId="41246"/>
    <cellStyle name="Ergebnis 3 3 3 2 3 4" xfId="12944"/>
    <cellStyle name="Ergebnis 3 3 3 2 3 4 2" xfId="43138"/>
    <cellStyle name="Ergebnis 3 3 3 2 3 5" xfId="17816"/>
    <cellStyle name="Ergebnis 3 3 3 2 3 5 2" xfId="48010"/>
    <cellStyle name="Ergebnis 3 3 3 2 3 6" xfId="20680"/>
    <cellStyle name="Ergebnis 3 3 3 2 3 6 2" xfId="50874"/>
    <cellStyle name="Ergebnis 3 3 3 2 3 7" xfId="25092"/>
    <cellStyle name="Ergebnis 3 3 3 2 3 7 2" xfId="55279"/>
    <cellStyle name="Ergebnis 3 3 3 2 3 8" xfId="28529"/>
    <cellStyle name="Ergebnis 3 3 3 2 3 8 2" xfId="58716"/>
    <cellStyle name="Ergebnis 3 3 3 2 3 9" xfId="28780"/>
    <cellStyle name="Ergebnis 3 3 3 2 3 9 2" xfId="58967"/>
    <cellStyle name="Ergebnis 3 3 3 2 4" xfId="5801"/>
    <cellStyle name="Ergebnis 3 3 3 2 4 2" xfId="35997"/>
    <cellStyle name="Ergebnis 3 3 3 2 5" xfId="11924"/>
    <cellStyle name="Ergebnis 3 3 3 2 5 2" xfId="42118"/>
    <cellStyle name="Ergebnis 3 3 3 2 6" xfId="13901"/>
    <cellStyle name="Ergebnis 3 3 3 2 6 2" xfId="44095"/>
    <cellStyle name="Ergebnis 3 3 3 2 7" xfId="15880"/>
    <cellStyle name="Ergebnis 3 3 3 2 7 2" xfId="46074"/>
    <cellStyle name="Ergebnis 3 3 3 2 8" xfId="18761"/>
    <cellStyle name="Ergebnis 3 3 3 2 8 2" xfId="48955"/>
    <cellStyle name="Ergebnis 3 3 3 2 9" xfId="22996"/>
    <cellStyle name="Ergebnis 3 3 3 2 9 2" xfId="53183"/>
    <cellStyle name="Ergebnis 3 3 3 3" xfId="1943"/>
    <cellStyle name="Ergebnis 3 3 3 3 10" xfId="26514"/>
    <cellStyle name="Ergebnis 3 3 3 3 10 2" xfId="56701"/>
    <cellStyle name="Ergebnis 3 3 3 3 11" xfId="30609"/>
    <cellStyle name="Ergebnis 3 3 3 3 11 2" xfId="60796"/>
    <cellStyle name="Ergebnis 3 3 3 3 12" xfId="31893"/>
    <cellStyle name="Ergebnis 3 3 3 3 2" xfId="3900"/>
    <cellStyle name="Ergebnis 3 3 3 3 2 10" xfId="30573"/>
    <cellStyle name="Ergebnis 3 3 3 3 2 10 2" xfId="60760"/>
    <cellStyle name="Ergebnis 3 3 3 3 2 11" xfId="34105"/>
    <cellStyle name="Ergebnis 3 3 3 3 2 2" xfId="7264"/>
    <cellStyle name="Ergebnis 3 3 3 3 2 2 2" xfId="37458"/>
    <cellStyle name="Ergebnis 3 3 3 3 2 3" xfId="8809"/>
    <cellStyle name="Ergebnis 3 3 3 3 2 3 2" xfId="39003"/>
    <cellStyle name="Ergebnis 3 3 3 3 2 4" xfId="11561"/>
    <cellStyle name="Ergebnis 3 3 3 3 2 4 2" xfId="41755"/>
    <cellStyle name="Ergebnis 3 3 3 3 2 5" xfId="13364"/>
    <cellStyle name="Ergebnis 3 3 3 3 2 5 2" xfId="43558"/>
    <cellStyle name="Ergebnis 3 3 3 3 2 6" xfId="17135"/>
    <cellStyle name="Ergebnis 3 3 3 3 2 6 2" xfId="47329"/>
    <cellStyle name="Ergebnis 3 3 3 3 2 7" xfId="20002"/>
    <cellStyle name="Ergebnis 3 3 3 3 2 7 2" xfId="50196"/>
    <cellStyle name="Ergebnis 3 3 3 3 2 8" xfId="24409"/>
    <cellStyle name="Ergebnis 3 3 3 3 2 8 2" xfId="54596"/>
    <cellStyle name="Ergebnis 3 3 3 3 2 9" xfId="27737"/>
    <cellStyle name="Ergebnis 3 3 3 3 2 9 2" xfId="57924"/>
    <cellStyle name="Ergebnis 3 3 3 3 3" xfId="4908"/>
    <cellStyle name="Ergebnis 3 3 3 3 3 10" xfId="35107"/>
    <cellStyle name="Ergebnis 3 3 3 3 3 2" xfId="9652"/>
    <cellStyle name="Ergebnis 3 3 3 3 3 2 2" xfId="39846"/>
    <cellStyle name="Ergebnis 3 3 3 3 3 3" xfId="11440"/>
    <cellStyle name="Ergebnis 3 3 3 3 3 3 2" xfId="41634"/>
    <cellStyle name="Ergebnis 3 3 3 3 3 4" xfId="10252"/>
    <cellStyle name="Ergebnis 3 3 3 3 3 4 2" xfId="40446"/>
    <cellStyle name="Ergebnis 3 3 3 3 3 5" xfId="17975"/>
    <cellStyle name="Ergebnis 3 3 3 3 3 5 2" xfId="48169"/>
    <cellStyle name="Ergebnis 3 3 3 3 3 6" xfId="20839"/>
    <cellStyle name="Ergebnis 3 3 3 3 3 6 2" xfId="51033"/>
    <cellStyle name="Ergebnis 3 3 3 3 3 7" xfId="25251"/>
    <cellStyle name="Ergebnis 3 3 3 3 3 7 2" xfId="55438"/>
    <cellStyle name="Ergebnis 3 3 3 3 3 8" xfId="28688"/>
    <cellStyle name="Ergebnis 3 3 3 3 3 8 2" xfId="58875"/>
    <cellStyle name="Ergebnis 3 3 3 3 3 9" xfId="28117"/>
    <cellStyle name="Ergebnis 3 3 3 3 3 9 2" xfId="58304"/>
    <cellStyle name="Ergebnis 3 3 3 3 4" xfId="3974"/>
    <cellStyle name="Ergebnis 3 3 3 3 4 2" xfId="34173"/>
    <cellStyle name="Ergebnis 3 3 3 3 5" xfId="11055"/>
    <cellStyle name="Ergebnis 3 3 3 3 5 2" xfId="41249"/>
    <cellStyle name="Ergebnis 3 3 3 3 6" xfId="15143"/>
    <cellStyle name="Ergebnis 3 3 3 3 6 2" xfId="45337"/>
    <cellStyle name="Ergebnis 3 3 3 3 7" xfId="16039"/>
    <cellStyle name="Ergebnis 3 3 3 3 7 2" xfId="46233"/>
    <cellStyle name="Ergebnis 3 3 3 3 8" xfId="18920"/>
    <cellStyle name="Ergebnis 3 3 3 3 8 2" xfId="49114"/>
    <cellStyle name="Ergebnis 3 3 3 3 9" xfId="23155"/>
    <cellStyle name="Ergebnis 3 3 3 3 9 2" xfId="53342"/>
    <cellStyle name="Ergebnis 3 3 3 4" xfId="3276"/>
    <cellStyle name="Ergebnis 3 3 3 4 10" xfId="21437"/>
    <cellStyle name="Ergebnis 3 3 3 4 10 2" xfId="51624"/>
    <cellStyle name="Ergebnis 3 3 3 4 11" xfId="33481"/>
    <cellStyle name="Ergebnis 3 3 3 4 2" xfId="6650"/>
    <cellStyle name="Ergebnis 3 3 3 4 2 2" xfId="36844"/>
    <cellStyle name="Ergebnis 3 3 3 4 3" xfId="8195"/>
    <cellStyle name="Ergebnis 3 3 3 4 3 2" xfId="38389"/>
    <cellStyle name="Ergebnis 3 3 3 4 4" xfId="12382"/>
    <cellStyle name="Ergebnis 3 3 3 4 4 2" xfId="42576"/>
    <cellStyle name="Ergebnis 3 3 3 4 5" xfId="15048"/>
    <cellStyle name="Ergebnis 3 3 3 4 5 2" xfId="45242"/>
    <cellStyle name="Ergebnis 3 3 3 4 6" xfId="16525"/>
    <cellStyle name="Ergebnis 3 3 3 4 6 2" xfId="46719"/>
    <cellStyle name="Ergebnis 3 3 3 4 7" xfId="19392"/>
    <cellStyle name="Ergebnis 3 3 3 4 7 2" xfId="49586"/>
    <cellStyle name="Ergebnis 3 3 3 4 8" xfId="23795"/>
    <cellStyle name="Ergebnis 3 3 3 4 8 2" xfId="53982"/>
    <cellStyle name="Ergebnis 3 3 3 4 9" xfId="27334"/>
    <cellStyle name="Ergebnis 3 3 3 4 9 2" xfId="57521"/>
    <cellStyle name="Ergebnis 3 3 3 5" xfId="4284"/>
    <cellStyle name="Ergebnis 3 3 3 5 10" xfId="30227"/>
    <cellStyle name="Ergebnis 3 3 3 5 10 2" xfId="60414"/>
    <cellStyle name="Ergebnis 3 3 3 5 11" xfId="34483"/>
    <cellStyle name="Ergebnis 3 3 3 5 2" xfId="7497"/>
    <cellStyle name="Ergebnis 3 3 3 5 2 2" xfId="37691"/>
    <cellStyle name="Ergebnis 3 3 3 5 3" xfId="9042"/>
    <cellStyle name="Ergebnis 3 3 3 5 3 2" xfId="39236"/>
    <cellStyle name="Ergebnis 3 3 3 5 4" xfId="5224"/>
    <cellStyle name="Ergebnis 3 3 3 5 4 2" xfId="35423"/>
    <cellStyle name="Ergebnis 3 3 3 5 5" xfId="13892"/>
    <cellStyle name="Ergebnis 3 3 3 5 5 2" xfId="44086"/>
    <cellStyle name="Ergebnis 3 3 3 5 6" xfId="17365"/>
    <cellStyle name="Ergebnis 3 3 3 5 6 2" xfId="47559"/>
    <cellStyle name="Ergebnis 3 3 3 5 7" xfId="20229"/>
    <cellStyle name="Ergebnis 3 3 3 5 7 2" xfId="50423"/>
    <cellStyle name="Ergebnis 3 3 3 5 8" xfId="24641"/>
    <cellStyle name="Ergebnis 3 3 3 5 8 2" xfId="54828"/>
    <cellStyle name="Ergebnis 3 3 3 5 9" xfId="25834"/>
    <cellStyle name="Ergebnis 3 3 3 5 9 2" xfId="56021"/>
    <cellStyle name="Ergebnis 3 3 3 6" xfId="5848"/>
    <cellStyle name="Ergebnis 3 3 3 6 2" xfId="36044"/>
    <cellStyle name="Ergebnis 3 3 3 7" xfId="11525"/>
    <cellStyle name="Ergebnis 3 3 3 7 2" xfId="41719"/>
    <cellStyle name="Ergebnis 3 3 3 8" xfId="12939"/>
    <cellStyle name="Ergebnis 3 3 3 8 2" xfId="43133"/>
    <cellStyle name="Ergebnis 3 3 3 9" xfId="15425"/>
    <cellStyle name="Ergebnis 3 3 3 9 2" xfId="45619"/>
    <cellStyle name="Ergebnis 3 3 4" xfId="1555"/>
    <cellStyle name="Ergebnis 3 3 4 10" xfId="28316"/>
    <cellStyle name="Ergebnis 3 3 4 10 2" xfId="58503"/>
    <cellStyle name="Ergebnis 3 3 4 11" xfId="30408"/>
    <cellStyle name="Ergebnis 3 3 4 11 2" xfId="60595"/>
    <cellStyle name="Ergebnis 3 3 4 12" xfId="31505"/>
    <cellStyle name="Ergebnis 3 3 4 2" xfId="3512"/>
    <cellStyle name="Ergebnis 3 3 4 2 10" xfId="28861"/>
    <cellStyle name="Ergebnis 3 3 4 2 10 2" xfId="59048"/>
    <cellStyle name="Ergebnis 3 3 4 2 11" xfId="33717"/>
    <cellStyle name="Ergebnis 3 3 4 2 2" xfId="6876"/>
    <cellStyle name="Ergebnis 3 3 4 2 2 2" xfId="37070"/>
    <cellStyle name="Ergebnis 3 3 4 2 3" xfId="8421"/>
    <cellStyle name="Ergebnis 3 3 4 2 3 2" xfId="38615"/>
    <cellStyle name="Ergebnis 3 3 4 2 4" xfId="10933"/>
    <cellStyle name="Ergebnis 3 3 4 2 4 2" xfId="41127"/>
    <cellStyle name="Ergebnis 3 3 4 2 5" xfId="14273"/>
    <cellStyle name="Ergebnis 3 3 4 2 5 2" xfId="44467"/>
    <cellStyle name="Ergebnis 3 3 4 2 6" xfId="16747"/>
    <cellStyle name="Ergebnis 3 3 4 2 6 2" xfId="46941"/>
    <cellStyle name="Ergebnis 3 3 4 2 7" xfId="19614"/>
    <cellStyle name="Ergebnis 3 3 4 2 7 2" xfId="49808"/>
    <cellStyle name="Ergebnis 3 3 4 2 8" xfId="24021"/>
    <cellStyle name="Ergebnis 3 3 4 2 8 2" xfId="54208"/>
    <cellStyle name="Ergebnis 3 3 4 2 9" xfId="26946"/>
    <cellStyle name="Ergebnis 3 3 4 2 9 2" xfId="57133"/>
    <cellStyle name="Ergebnis 3 3 4 3" xfId="4520"/>
    <cellStyle name="Ergebnis 3 3 4 3 10" xfId="34719"/>
    <cellStyle name="Ergebnis 3 3 4 3 2" xfId="9264"/>
    <cellStyle name="Ergebnis 3 3 4 3 2 2" xfId="39458"/>
    <cellStyle name="Ergebnis 3 3 4 3 3" xfId="5896"/>
    <cellStyle name="Ergebnis 3 3 4 3 3 2" xfId="36092"/>
    <cellStyle name="Ergebnis 3 3 4 3 4" xfId="12980"/>
    <cellStyle name="Ergebnis 3 3 4 3 4 2" xfId="43174"/>
    <cellStyle name="Ergebnis 3 3 4 3 5" xfId="17587"/>
    <cellStyle name="Ergebnis 3 3 4 3 5 2" xfId="47781"/>
    <cellStyle name="Ergebnis 3 3 4 3 6" xfId="20451"/>
    <cellStyle name="Ergebnis 3 3 4 3 6 2" xfId="50645"/>
    <cellStyle name="Ergebnis 3 3 4 3 7" xfId="24863"/>
    <cellStyle name="Ergebnis 3 3 4 3 7 2" xfId="55050"/>
    <cellStyle name="Ergebnis 3 3 4 3 8" xfId="21447"/>
    <cellStyle name="Ergebnis 3 3 4 3 8 2" xfId="51634"/>
    <cellStyle name="Ergebnis 3 3 4 3 9" xfId="27230"/>
    <cellStyle name="Ergebnis 3 3 4 3 9 2" xfId="57417"/>
    <cellStyle name="Ergebnis 3 3 4 4" xfId="2298"/>
    <cellStyle name="Ergebnis 3 3 4 4 2" xfId="32505"/>
    <cellStyle name="Ergebnis 3 3 4 5" xfId="11849"/>
    <cellStyle name="Ergebnis 3 3 4 5 2" xfId="42043"/>
    <cellStyle name="Ergebnis 3 3 4 6" xfId="11371"/>
    <cellStyle name="Ergebnis 3 3 4 6 2" xfId="41565"/>
    <cellStyle name="Ergebnis 3 3 4 7" xfId="15651"/>
    <cellStyle name="Ergebnis 3 3 4 7 2" xfId="45845"/>
    <cellStyle name="Ergebnis 3 3 4 8" xfId="18532"/>
    <cellStyle name="Ergebnis 3 3 4 8 2" xfId="48726"/>
    <cellStyle name="Ergebnis 3 3 4 9" xfId="22767"/>
    <cellStyle name="Ergebnis 3 3 4 9 2" xfId="52954"/>
    <cellStyle name="Ergebnis 3 3 5" xfId="2697"/>
    <cellStyle name="Ergebnis 3 3 5 10" xfId="30525"/>
    <cellStyle name="Ergebnis 3 3 5 10 2" xfId="60712"/>
    <cellStyle name="Ergebnis 3 3 5 11" xfId="32902"/>
    <cellStyle name="Ergebnis 3 3 5 2" xfId="6282"/>
    <cellStyle name="Ergebnis 3 3 5 2 2" xfId="36476"/>
    <cellStyle name="Ergebnis 3 3 5 3" xfId="3015"/>
    <cellStyle name="Ergebnis 3 3 5 3 2" xfId="33220"/>
    <cellStyle name="Ergebnis 3 3 5 4" xfId="11143"/>
    <cellStyle name="Ergebnis 3 3 5 4 2" xfId="41337"/>
    <cellStyle name="Ergebnis 3 3 5 5" xfId="5207"/>
    <cellStyle name="Ergebnis 3 3 5 5 2" xfId="35406"/>
    <cellStyle name="Ergebnis 3 3 5 6" xfId="16272"/>
    <cellStyle name="Ergebnis 3 3 5 6 2" xfId="46466"/>
    <cellStyle name="Ergebnis 3 3 5 7" xfId="19141"/>
    <cellStyle name="Ergebnis 3 3 5 7 2" xfId="49335"/>
    <cellStyle name="Ergebnis 3 3 5 8" xfId="23424"/>
    <cellStyle name="Ergebnis 3 3 5 8 2" xfId="53611"/>
    <cellStyle name="Ergebnis 3 3 5 9" xfId="26876"/>
    <cellStyle name="Ergebnis 3 3 5 9 2" xfId="57063"/>
    <cellStyle name="Ergebnis 3 3 6" xfId="2428"/>
    <cellStyle name="Ergebnis 3 3 6 10" xfId="30595"/>
    <cellStyle name="Ergebnis 3 3 6 10 2" xfId="60782"/>
    <cellStyle name="Ergebnis 3 3 6 11" xfId="32633"/>
    <cellStyle name="Ergebnis 3 3 6 2" xfId="6136"/>
    <cellStyle name="Ergebnis 3 3 6 2 2" xfId="36330"/>
    <cellStyle name="Ergebnis 3 3 6 3" xfId="4176"/>
    <cellStyle name="Ergebnis 3 3 6 3 2" xfId="34375"/>
    <cellStyle name="Ergebnis 3 3 6 4" xfId="8136"/>
    <cellStyle name="Ergebnis 3 3 6 4 2" xfId="38330"/>
    <cellStyle name="Ergebnis 3 3 6 5" xfId="13514"/>
    <cellStyle name="Ergebnis 3 3 6 5 2" xfId="43708"/>
    <cellStyle name="Ergebnis 3 3 6 6" xfId="16126"/>
    <cellStyle name="Ergebnis 3 3 6 6 2" xfId="46320"/>
    <cellStyle name="Ergebnis 3 3 6 7" xfId="18995"/>
    <cellStyle name="Ergebnis 3 3 6 7 2" xfId="49189"/>
    <cellStyle name="Ergebnis 3 3 6 8" xfId="23278"/>
    <cellStyle name="Ergebnis 3 3 6 8 2" xfId="53465"/>
    <cellStyle name="Ergebnis 3 3 6 9" xfId="26021"/>
    <cellStyle name="Ergebnis 3 3 6 9 2" xfId="56208"/>
    <cellStyle name="Ergebnis 3 3 7" xfId="6358"/>
    <cellStyle name="Ergebnis 3 3 7 2" xfId="36552"/>
    <cellStyle name="Ergebnis 3 3 8" xfId="9840"/>
    <cellStyle name="Ergebnis 3 3 8 2" xfId="40034"/>
    <cellStyle name="Ergebnis 3 3 9" xfId="14434"/>
    <cellStyle name="Ergebnis 3 3 9 2" xfId="44628"/>
    <cellStyle name="Ergebnis 3 4" xfId="694"/>
    <cellStyle name="Ergebnis 3 4 10" xfId="12893"/>
    <cellStyle name="Ergebnis 3 4 10 2" xfId="43087"/>
    <cellStyle name="Ergebnis 3 4 11" xfId="14162"/>
    <cellStyle name="Ergebnis 3 4 11 2" xfId="44356"/>
    <cellStyle name="Ergebnis 3 4 12" xfId="21931"/>
    <cellStyle name="Ergebnis 3 4 12 2" xfId="52118"/>
    <cellStyle name="Ergebnis 3 4 13" xfId="26643"/>
    <cellStyle name="Ergebnis 3 4 13 2" xfId="56830"/>
    <cellStyle name="Ergebnis 3 4 14" xfId="28439"/>
    <cellStyle name="Ergebnis 3 4 14 2" xfId="58626"/>
    <cellStyle name="Ergebnis 3 4 15" xfId="31072"/>
    <cellStyle name="Ergebnis 3 4 2" xfId="695"/>
    <cellStyle name="Ergebnis 3 4 2 10" xfId="13917"/>
    <cellStyle name="Ergebnis 3 4 2 10 2" xfId="44111"/>
    <cellStyle name="Ergebnis 3 4 2 11" xfId="21932"/>
    <cellStyle name="Ergebnis 3 4 2 11 2" xfId="52119"/>
    <cellStyle name="Ergebnis 3 4 2 12" xfId="25307"/>
    <cellStyle name="Ergebnis 3 4 2 12 2" xfId="55494"/>
    <cellStyle name="Ergebnis 3 4 2 13" xfId="29769"/>
    <cellStyle name="Ergebnis 3 4 2 13 2" xfId="59956"/>
    <cellStyle name="Ergebnis 3 4 2 14" xfId="31073"/>
    <cellStyle name="Ergebnis 3 4 2 2" xfId="1319"/>
    <cellStyle name="Ergebnis 3 4 2 2 10" xfId="18313"/>
    <cellStyle name="Ergebnis 3 4 2 2 10 2" xfId="48507"/>
    <cellStyle name="Ergebnis 3 4 2 2 11" xfId="22532"/>
    <cellStyle name="Ergebnis 3 4 2 2 11 2" xfId="52719"/>
    <cellStyle name="Ergebnis 3 4 2 2 12" xfId="25489"/>
    <cellStyle name="Ergebnis 3 4 2 2 12 2" xfId="55676"/>
    <cellStyle name="Ergebnis 3 4 2 2 13" xfId="28941"/>
    <cellStyle name="Ergebnis 3 4 2 2 13 2" xfId="59128"/>
    <cellStyle name="Ergebnis 3 4 2 2 14" xfId="31286"/>
    <cellStyle name="Ergebnis 3 4 2 2 2" xfId="1787"/>
    <cellStyle name="Ergebnis 3 4 2 2 2 10" xfId="26005"/>
    <cellStyle name="Ergebnis 3 4 2 2 2 10 2" xfId="56192"/>
    <cellStyle name="Ergebnis 3 4 2 2 2 11" xfId="21372"/>
    <cellStyle name="Ergebnis 3 4 2 2 2 11 2" xfId="51559"/>
    <cellStyle name="Ergebnis 3 4 2 2 2 12" xfId="31737"/>
    <cellStyle name="Ergebnis 3 4 2 2 2 2" xfId="3744"/>
    <cellStyle name="Ergebnis 3 4 2 2 2 2 10" xfId="29493"/>
    <cellStyle name="Ergebnis 3 4 2 2 2 2 10 2" xfId="59680"/>
    <cellStyle name="Ergebnis 3 4 2 2 2 2 11" xfId="33949"/>
    <cellStyle name="Ergebnis 3 4 2 2 2 2 2" xfId="7108"/>
    <cellStyle name="Ergebnis 3 4 2 2 2 2 2 2" xfId="37302"/>
    <cellStyle name="Ergebnis 3 4 2 2 2 2 3" xfId="8653"/>
    <cellStyle name="Ergebnis 3 4 2 2 2 2 3 2" xfId="38847"/>
    <cellStyle name="Ergebnis 3 4 2 2 2 2 4" xfId="5241"/>
    <cellStyle name="Ergebnis 3 4 2 2 2 2 4 2" xfId="35440"/>
    <cellStyle name="Ergebnis 3 4 2 2 2 2 5" xfId="14774"/>
    <cellStyle name="Ergebnis 3 4 2 2 2 2 5 2" xfId="44968"/>
    <cellStyle name="Ergebnis 3 4 2 2 2 2 6" xfId="16979"/>
    <cellStyle name="Ergebnis 3 4 2 2 2 2 6 2" xfId="47173"/>
    <cellStyle name="Ergebnis 3 4 2 2 2 2 7" xfId="19846"/>
    <cellStyle name="Ergebnis 3 4 2 2 2 2 7 2" xfId="50040"/>
    <cellStyle name="Ergebnis 3 4 2 2 2 2 8" xfId="24253"/>
    <cellStyle name="Ergebnis 3 4 2 2 2 2 8 2" xfId="54440"/>
    <cellStyle name="Ergebnis 3 4 2 2 2 2 9" xfId="27734"/>
    <cellStyle name="Ergebnis 3 4 2 2 2 2 9 2" xfId="57921"/>
    <cellStyle name="Ergebnis 3 4 2 2 2 3" xfId="4752"/>
    <cellStyle name="Ergebnis 3 4 2 2 2 3 10" xfId="34951"/>
    <cellStyle name="Ergebnis 3 4 2 2 2 3 2" xfId="9496"/>
    <cellStyle name="Ergebnis 3 4 2 2 2 3 2 2" xfId="39690"/>
    <cellStyle name="Ergebnis 3 4 2 2 2 3 3" xfId="3147"/>
    <cellStyle name="Ergebnis 3 4 2 2 2 3 3 2" xfId="33352"/>
    <cellStyle name="Ergebnis 3 4 2 2 2 3 4" xfId="4174"/>
    <cellStyle name="Ergebnis 3 4 2 2 2 3 4 2" xfId="34373"/>
    <cellStyle name="Ergebnis 3 4 2 2 2 3 5" xfId="17819"/>
    <cellStyle name="Ergebnis 3 4 2 2 2 3 5 2" xfId="48013"/>
    <cellStyle name="Ergebnis 3 4 2 2 2 3 6" xfId="20683"/>
    <cellStyle name="Ergebnis 3 4 2 2 2 3 6 2" xfId="50877"/>
    <cellStyle name="Ergebnis 3 4 2 2 2 3 7" xfId="25095"/>
    <cellStyle name="Ergebnis 3 4 2 2 2 3 7 2" xfId="55282"/>
    <cellStyle name="Ergebnis 3 4 2 2 2 3 8" xfId="28532"/>
    <cellStyle name="Ergebnis 3 4 2 2 2 3 8 2" xfId="58719"/>
    <cellStyle name="Ergebnis 3 4 2 2 2 3 9" xfId="26563"/>
    <cellStyle name="Ergebnis 3 4 2 2 2 3 9 2" xfId="56750"/>
    <cellStyle name="Ergebnis 3 4 2 2 2 4" xfId="5684"/>
    <cellStyle name="Ergebnis 3 4 2 2 2 4 2" xfId="35880"/>
    <cellStyle name="Ergebnis 3 4 2 2 2 5" xfId="11163"/>
    <cellStyle name="Ergebnis 3 4 2 2 2 5 2" xfId="41357"/>
    <cellStyle name="Ergebnis 3 4 2 2 2 6" xfId="13250"/>
    <cellStyle name="Ergebnis 3 4 2 2 2 6 2" xfId="43444"/>
    <cellStyle name="Ergebnis 3 4 2 2 2 7" xfId="15883"/>
    <cellStyle name="Ergebnis 3 4 2 2 2 7 2" xfId="46077"/>
    <cellStyle name="Ergebnis 3 4 2 2 2 8" xfId="18764"/>
    <cellStyle name="Ergebnis 3 4 2 2 2 8 2" xfId="48958"/>
    <cellStyle name="Ergebnis 3 4 2 2 2 9" xfId="22999"/>
    <cellStyle name="Ergebnis 3 4 2 2 2 9 2" xfId="53186"/>
    <cellStyle name="Ergebnis 3 4 2 2 3" xfId="1946"/>
    <cellStyle name="Ergebnis 3 4 2 2 3 10" xfId="28003"/>
    <cellStyle name="Ergebnis 3 4 2 2 3 10 2" xfId="58190"/>
    <cellStyle name="Ergebnis 3 4 2 2 3 11" xfId="28949"/>
    <cellStyle name="Ergebnis 3 4 2 2 3 11 2" xfId="59136"/>
    <cellStyle name="Ergebnis 3 4 2 2 3 12" xfId="31896"/>
    <cellStyle name="Ergebnis 3 4 2 2 3 2" xfId="3903"/>
    <cellStyle name="Ergebnis 3 4 2 2 3 2 10" xfId="30068"/>
    <cellStyle name="Ergebnis 3 4 2 2 3 2 10 2" xfId="60255"/>
    <cellStyle name="Ergebnis 3 4 2 2 3 2 11" xfId="34108"/>
    <cellStyle name="Ergebnis 3 4 2 2 3 2 2" xfId="7267"/>
    <cellStyle name="Ergebnis 3 4 2 2 3 2 2 2" xfId="37461"/>
    <cellStyle name="Ergebnis 3 4 2 2 3 2 3" xfId="8812"/>
    <cellStyle name="Ergebnis 3 4 2 2 3 2 3 2" xfId="39006"/>
    <cellStyle name="Ergebnis 3 4 2 2 3 2 4" xfId="5044"/>
    <cellStyle name="Ergebnis 3 4 2 2 3 2 4 2" xfId="35243"/>
    <cellStyle name="Ergebnis 3 4 2 2 3 2 5" xfId="10938"/>
    <cellStyle name="Ergebnis 3 4 2 2 3 2 5 2" xfId="41132"/>
    <cellStyle name="Ergebnis 3 4 2 2 3 2 6" xfId="17138"/>
    <cellStyle name="Ergebnis 3 4 2 2 3 2 6 2" xfId="47332"/>
    <cellStyle name="Ergebnis 3 4 2 2 3 2 7" xfId="20005"/>
    <cellStyle name="Ergebnis 3 4 2 2 3 2 7 2" xfId="50199"/>
    <cellStyle name="Ergebnis 3 4 2 2 3 2 8" xfId="24412"/>
    <cellStyle name="Ergebnis 3 4 2 2 3 2 8 2" xfId="54599"/>
    <cellStyle name="Ergebnis 3 4 2 2 3 2 9" xfId="22239"/>
    <cellStyle name="Ergebnis 3 4 2 2 3 2 9 2" xfId="52426"/>
    <cellStyle name="Ergebnis 3 4 2 2 3 3" xfId="4911"/>
    <cellStyle name="Ergebnis 3 4 2 2 3 3 10" xfId="35110"/>
    <cellStyle name="Ergebnis 3 4 2 2 3 3 2" xfId="9655"/>
    <cellStyle name="Ergebnis 3 4 2 2 3 3 2 2" xfId="39849"/>
    <cellStyle name="Ergebnis 3 4 2 2 3 3 3" xfId="9858"/>
    <cellStyle name="Ergebnis 3 4 2 2 3 3 3 2" xfId="40052"/>
    <cellStyle name="Ergebnis 3 4 2 2 3 3 4" xfId="15302"/>
    <cellStyle name="Ergebnis 3 4 2 2 3 3 4 2" xfId="45496"/>
    <cellStyle name="Ergebnis 3 4 2 2 3 3 5" xfId="17978"/>
    <cellStyle name="Ergebnis 3 4 2 2 3 3 5 2" xfId="48172"/>
    <cellStyle name="Ergebnis 3 4 2 2 3 3 6" xfId="20842"/>
    <cellStyle name="Ergebnis 3 4 2 2 3 3 6 2" xfId="51036"/>
    <cellStyle name="Ergebnis 3 4 2 2 3 3 7" xfId="25254"/>
    <cellStyle name="Ergebnis 3 4 2 2 3 3 7 2" xfId="55441"/>
    <cellStyle name="Ergebnis 3 4 2 2 3 3 8" xfId="28691"/>
    <cellStyle name="Ergebnis 3 4 2 2 3 3 8 2" xfId="58878"/>
    <cellStyle name="Ergebnis 3 4 2 2 3 3 9" xfId="28966"/>
    <cellStyle name="Ergebnis 3 4 2 2 3 3 9 2" xfId="59153"/>
    <cellStyle name="Ergebnis 3 4 2 2 3 4" xfId="8009"/>
    <cellStyle name="Ergebnis 3 4 2 2 3 4 2" xfId="38203"/>
    <cellStyle name="Ergebnis 3 4 2 2 3 5" xfId="11501"/>
    <cellStyle name="Ergebnis 3 4 2 2 3 5 2" xfId="41695"/>
    <cellStyle name="Ergebnis 3 4 2 2 3 6" xfId="15092"/>
    <cellStyle name="Ergebnis 3 4 2 2 3 6 2" xfId="45286"/>
    <cellStyle name="Ergebnis 3 4 2 2 3 7" xfId="16042"/>
    <cellStyle name="Ergebnis 3 4 2 2 3 7 2" xfId="46236"/>
    <cellStyle name="Ergebnis 3 4 2 2 3 8" xfId="18923"/>
    <cellStyle name="Ergebnis 3 4 2 2 3 8 2" xfId="49117"/>
    <cellStyle name="Ergebnis 3 4 2 2 3 9" xfId="23158"/>
    <cellStyle name="Ergebnis 3 4 2 2 3 9 2" xfId="53345"/>
    <cellStyle name="Ergebnis 3 4 2 2 4" xfId="3279"/>
    <cellStyle name="Ergebnis 3 4 2 2 4 10" xfId="28983"/>
    <cellStyle name="Ergebnis 3 4 2 2 4 10 2" xfId="59170"/>
    <cellStyle name="Ergebnis 3 4 2 2 4 11" xfId="33484"/>
    <cellStyle name="Ergebnis 3 4 2 2 4 2" xfId="6653"/>
    <cellStyle name="Ergebnis 3 4 2 2 4 2 2" xfId="36847"/>
    <cellStyle name="Ergebnis 3 4 2 2 4 3" xfId="8198"/>
    <cellStyle name="Ergebnis 3 4 2 2 4 3 2" xfId="38392"/>
    <cellStyle name="Ergebnis 3 4 2 2 4 4" xfId="11120"/>
    <cellStyle name="Ergebnis 3 4 2 2 4 4 2" xfId="41314"/>
    <cellStyle name="Ergebnis 3 4 2 2 4 5" xfId="14044"/>
    <cellStyle name="Ergebnis 3 4 2 2 4 5 2" xfId="44238"/>
    <cellStyle name="Ergebnis 3 4 2 2 4 6" xfId="16528"/>
    <cellStyle name="Ergebnis 3 4 2 2 4 6 2" xfId="46722"/>
    <cellStyle name="Ergebnis 3 4 2 2 4 7" xfId="19395"/>
    <cellStyle name="Ergebnis 3 4 2 2 4 7 2" xfId="49589"/>
    <cellStyle name="Ergebnis 3 4 2 2 4 8" xfId="23798"/>
    <cellStyle name="Ergebnis 3 4 2 2 4 8 2" xfId="53985"/>
    <cellStyle name="Ergebnis 3 4 2 2 4 9" xfId="25636"/>
    <cellStyle name="Ergebnis 3 4 2 2 4 9 2" xfId="55823"/>
    <cellStyle name="Ergebnis 3 4 2 2 5" xfId="4287"/>
    <cellStyle name="Ergebnis 3 4 2 2 5 10" xfId="29585"/>
    <cellStyle name="Ergebnis 3 4 2 2 5 10 2" xfId="59772"/>
    <cellStyle name="Ergebnis 3 4 2 2 5 11" xfId="34486"/>
    <cellStyle name="Ergebnis 3 4 2 2 5 2" xfId="7500"/>
    <cellStyle name="Ergebnis 3 4 2 2 5 2 2" xfId="37694"/>
    <cellStyle name="Ergebnis 3 4 2 2 5 3" xfId="9045"/>
    <cellStyle name="Ergebnis 3 4 2 2 5 3 2" xfId="39239"/>
    <cellStyle name="Ergebnis 3 4 2 2 5 4" xfId="6001"/>
    <cellStyle name="Ergebnis 3 4 2 2 5 4 2" xfId="36197"/>
    <cellStyle name="Ergebnis 3 4 2 2 5 5" xfId="15159"/>
    <cellStyle name="Ergebnis 3 4 2 2 5 5 2" xfId="45353"/>
    <cellStyle name="Ergebnis 3 4 2 2 5 6" xfId="17368"/>
    <cellStyle name="Ergebnis 3 4 2 2 5 6 2" xfId="47562"/>
    <cellStyle name="Ergebnis 3 4 2 2 5 7" xfId="20232"/>
    <cellStyle name="Ergebnis 3 4 2 2 5 7 2" xfId="50426"/>
    <cellStyle name="Ergebnis 3 4 2 2 5 8" xfId="24644"/>
    <cellStyle name="Ergebnis 3 4 2 2 5 8 2" xfId="54831"/>
    <cellStyle name="Ergebnis 3 4 2 2 5 9" xfId="21471"/>
    <cellStyle name="Ergebnis 3 4 2 2 5 9 2" xfId="51658"/>
    <cellStyle name="Ergebnis 3 4 2 2 6" xfId="5640"/>
    <cellStyle name="Ergebnis 3 4 2 2 6 2" xfId="35836"/>
    <cellStyle name="Ergebnis 3 4 2 2 7" xfId="10371"/>
    <cellStyle name="Ergebnis 3 4 2 2 7 2" xfId="40565"/>
    <cellStyle name="Ergebnis 3 4 2 2 8" xfId="10450"/>
    <cellStyle name="Ergebnis 3 4 2 2 8 2" xfId="40644"/>
    <cellStyle name="Ergebnis 3 4 2 2 9" xfId="15428"/>
    <cellStyle name="Ergebnis 3 4 2 2 9 2" xfId="45622"/>
    <cellStyle name="Ergebnis 3 4 2 3" xfId="1552"/>
    <cellStyle name="Ergebnis 3 4 2 3 10" xfId="26559"/>
    <cellStyle name="Ergebnis 3 4 2 3 10 2" xfId="56746"/>
    <cellStyle name="Ergebnis 3 4 2 3 11" xfId="27123"/>
    <cellStyle name="Ergebnis 3 4 2 3 11 2" xfId="57310"/>
    <cellStyle name="Ergebnis 3 4 2 3 12" xfId="31502"/>
    <cellStyle name="Ergebnis 3 4 2 3 2" xfId="3509"/>
    <cellStyle name="Ergebnis 3 4 2 3 2 10" xfId="29677"/>
    <cellStyle name="Ergebnis 3 4 2 3 2 10 2" xfId="59864"/>
    <cellStyle name="Ergebnis 3 4 2 3 2 11" xfId="33714"/>
    <cellStyle name="Ergebnis 3 4 2 3 2 2" xfId="6873"/>
    <cellStyle name="Ergebnis 3 4 2 3 2 2 2" xfId="37067"/>
    <cellStyle name="Ergebnis 3 4 2 3 2 3" xfId="8418"/>
    <cellStyle name="Ergebnis 3 4 2 3 2 3 2" xfId="38612"/>
    <cellStyle name="Ergebnis 3 4 2 3 2 4" xfId="5125"/>
    <cellStyle name="Ergebnis 3 4 2 3 2 4 2" xfId="35324"/>
    <cellStyle name="Ergebnis 3 4 2 3 2 5" xfId="13377"/>
    <cellStyle name="Ergebnis 3 4 2 3 2 5 2" xfId="43571"/>
    <cellStyle name="Ergebnis 3 4 2 3 2 6" xfId="16744"/>
    <cellStyle name="Ergebnis 3 4 2 3 2 6 2" xfId="46938"/>
    <cellStyle name="Ergebnis 3 4 2 3 2 7" xfId="19611"/>
    <cellStyle name="Ergebnis 3 4 2 3 2 7 2" xfId="49805"/>
    <cellStyle name="Ergebnis 3 4 2 3 2 8" xfId="24018"/>
    <cellStyle name="Ergebnis 3 4 2 3 2 8 2" xfId="54205"/>
    <cellStyle name="Ergebnis 3 4 2 3 2 9" xfId="28334"/>
    <cellStyle name="Ergebnis 3 4 2 3 2 9 2" xfId="58521"/>
    <cellStyle name="Ergebnis 3 4 2 3 3" xfId="4517"/>
    <cellStyle name="Ergebnis 3 4 2 3 3 10" xfId="34716"/>
    <cellStyle name="Ergebnis 3 4 2 3 3 2" xfId="9261"/>
    <cellStyle name="Ergebnis 3 4 2 3 3 2 2" xfId="39455"/>
    <cellStyle name="Ergebnis 3 4 2 3 3 3" xfId="12417"/>
    <cellStyle name="Ergebnis 3 4 2 3 3 3 2" xfId="42611"/>
    <cellStyle name="Ergebnis 3 4 2 3 3 4" xfId="15176"/>
    <cellStyle name="Ergebnis 3 4 2 3 3 4 2" xfId="45370"/>
    <cellStyle name="Ergebnis 3 4 2 3 3 5" xfId="17584"/>
    <cellStyle name="Ergebnis 3 4 2 3 3 5 2" xfId="47778"/>
    <cellStyle name="Ergebnis 3 4 2 3 3 6" xfId="20448"/>
    <cellStyle name="Ergebnis 3 4 2 3 3 6 2" xfId="50642"/>
    <cellStyle name="Ergebnis 3 4 2 3 3 7" xfId="24860"/>
    <cellStyle name="Ergebnis 3 4 2 3 3 7 2" xfId="55047"/>
    <cellStyle name="Ergebnis 3 4 2 3 3 8" xfId="21452"/>
    <cellStyle name="Ergebnis 3 4 2 3 3 8 2" xfId="51639"/>
    <cellStyle name="Ergebnis 3 4 2 3 3 9" xfId="28432"/>
    <cellStyle name="Ergebnis 3 4 2 3 3 9 2" xfId="58619"/>
    <cellStyle name="Ergebnis 3 4 2 3 4" xfId="4125"/>
    <cellStyle name="Ergebnis 3 4 2 3 4 2" xfId="34324"/>
    <cellStyle name="Ergebnis 3 4 2 3 5" xfId="7829"/>
    <cellStyle name="Ergebnis 3 4 2 3 5 2" xfId="38023"/>
    <cellStyle name="Ergebnis 3 4 2 3 6" xfId="14029"/>
    <cellStyle name="Ergebnis 3 4 2 3 6 2" xfId="44223"/>
    <cellStyle name="Ergebnis 3 4 2 3 7" xfId="15648"/>
    <cellStyle name="Ergebnis 3 4 2 3 7 2" xfId="45842"/>
    <cellStyle name="Ergebnis 3 4 2 3 8" xfId="18529"/>
    <cellStyle name="Ergebnis 3 4 2 3 8 2" xfId="48723"/>
    <cellStyle name="Ergebnis 3 4 2 3 9" xfId="22764"/>
    <cellStyle name="Ergebnis 3 4 2 3 9 2" xfId="52951"/>
    <cellStyle name="Ergebnis 3 4 2 4" xfId="2700"/>
    <cellStyle name="Ergebnis 3 4 2 4 10" xfId="27713"/>
    <cellStyle name="Ergebnis 3 4 2 4 10 2" xfId="57900"/>
    <cellStyle name="Ergebnis 3 4 2 4 11" xfId="32905"/>
    <cellStyle name="Ergebnis 3 4 2 4 2" xfId="6285"/>
    <cellStyle name="Ergebnis 3 4 2 4 2 2" xfId="36479"/>
    <cellStyle name="Ergebnis 3 4 2 4 3" xfId="2469"/>
    <cellStyle name="Ergebnis 3 4 2 4 3 2" xfId="32674"/>
    <cellStyle name="Ergebnis 3 4 2 4 4" xfId="6105"/>
    <cellStyle name="Ergebnis 3 4 2 4 4 2" xfId="36299"/>
    <cellStyle name="Ergebnis 3 4 2 4 5" xfId="10062"/>
    <cellStyle name="Ergebnis 3 4 2 4 5 2" xfId="40256"/>
    <cellStyle name="Ergebnis 3 4 2 4 6" xfId="16275"/>
    <cellStyle name="Ergebnis 3 4 2 4 6 2" xfId="46469"/>
    <cellStyle name="Ergebnis 3 4 2 4 7" xfId="19144"/>
    <cellStyle name="Ergebnis 3 4 2 4 7 2" xfId="49338"/>
    <cellStyle name="Ergebnis 3 4 2 4 8" xfId="23427"/>
    <cellStyle name="Ergebnis 3 4 2 4 8 2" xfId="53614"/>
    <cellStyle name="Ergebnis 3 4 2 4 9" xfId="28372"/>
    <cellStyle name="Ergebnis 3 4 2 4 9 2" xfId="58559"/>
    <cellStyle name="Ergebnis 3 4 2 5" xfId="3113"/>
    <cellStyle name="Ergebnis 3 4 2 5 10" xfId="30376"/>
    <cellStyle name="Ergebnis 3 4 2 5 10 2" xfId="60563"/>
    <cellStyle name="Ergebnis 3 4 2 5 11" xfId="33318"/>
    <cellStyle name="Ergebnis 3 4 2 5 2" xfId="6515"/>
    <cellStyle name="Ergebnis 3 4 2 5 2 2" xfId="36709"/>
    <cellStyle name="Ergebnis 3 4 2 5 3" xfId="3964"/>
    <cellStyle name="Ergebnis 3 4 2 5 3 2" xfId="34163"/>
    <cellStyle name="Ergebnis 3 4 2 5 4" xfId="10719"/>
    <cellStyle name="Ergebnis 3 4 2 5 4 2" xfId="40913"/>
    <cellStyle name="Ergebnis 3 4 2 5 5" xfId="14631"/>
    <cellStyle name="Ergebnis 3 4 2 5 5 2" xfId="44825"/>
    <cellStyle name="Ergebnis 3 4 2 5 6" xfId="16390"/>
    <cellStyle name="Ergebnis 3 4 2 5 6 2" xfId="46584"/>
    <cellStyle name="Ergebnis 3 4 2 5 7" xfId="19257"/>
    <cellStyle name="Ergebnis 3 4 2 5 7 2" xfId="49451"/>
    <cellStyle name="Ergebnis 3 4 2 5 8" xfId="23660"/>
    <cellStyle name="Ergebnis 3 4 2 5 8 2" xfId="53847"/>
    <cellStyle name="Ergebnis 3 4 2 5 9" xfId="25679"/>
    <cellStyle name="Ergebnis 3 4 2 5 9 2" xfId="55866"/>
    <cellStyle name="Ergebnis 3 4 2 6" xfId="6363"/>
    <cellStyle name="Ergebnis 3 4 2 6 2" xfId="36557"/>
    <cellStyle name="Ergebnis 3 4 2 7" xfId="12099"/>
    <cellStyle name="Ergebnis 3 4 2 7 2" xfId="42293"/>
    <cellStyle name="Ergebnis 3 4 2 8" xfId="15289"/>
    <cellStyle name="Ergebnis 3 4 2 8 2" xfId="45483"/>
    <cellStyle name="Ergebnis 3 4 2 9" xfId="12731"/>
    <cellStyle name="Ergebnis 3 4 2 9 2" xfId="42925"/>
    <cellStyle name="Ergebnis 3 4 3" xfId="1318"/>
    <cellStyle name="Ergebnis 3 4 3 10" xfId="18312"/>
    <cellStyle name="Ergebnis 3 4 3 10 2" xfId="48506"/>
    <cellStyle name="Ergebnis 3 4 3 11" xfId="22531"/>
    <cellStyle name="Ergebnis 3 4 3 11 2" xfId="52718"/>
    <cellStyle name="Ergebnis 3 4 3 12" xfId="25380"/>
    <cellStyle name="Ergebnis 3 4 3 12 2" xfId="55567"/>
    <cellStyle name="Ergebnis 3 4 3 13" xfId="28296"/>
    <cellStyle name="Ergebnis 3 4 3 13 2" xfId="58483"/>
    <cellStyle name="Ergebnis 3 4 3 14" xfId="31285"/>
    <cellStyle name="Ergebnis 3 4 3 2" xfId="1786"/>
    <cellStyle name="Ergebnis 3 4 3 2 10" xfId="28393"/>
    <cellStyle name="Ergebnis 3 4 3 2 10 2" xfId="58580"/>
    <cellStyle name="Ergebnis 3 4 3 2 11" xfId="30141"/>
    <cellStyle name="Ergebnis 3 4 3 2 11 2" xfId="60328"/>
    <cellStyle name="Ergebnis 3 4 3 2 12" xfId="31736"/>
    <cellStyle name="Ergebnis 3 4 3 2 2" xfId="3743"/>
    <cellStyle name="Ergebnis 3 4 3 2 2 10" xfId="29272"/>
    <cellStyle name="Ergebnis 3 4 3 2 2 10 2" xfId="59459"/>
    <cellStyle name="Ergebnis 3 4 3 2 2 11" xfId="33948"/>
    <cellStyle name="Ergebnis 3 4 3 2 2 2" xfId="7107"/>
    <cellStyle name="Ergebnis 3 4 3 2 2 2 2" xfId="37301"/>
    <cellStyle name="Ergebnis 3 4 3 2 2 3" xfId="8652"/>
    <cellStyle name="Ergebnis 3 4 3 2 2 3 2" xfId="38846"/>
    <cellStyle name="Ergebnis 3 4 3 2 2 4" xfId="8112"/>
    <cellStyle name="Ergebnis 3 4 3 2 2 4 2" xfId="38306"/>
    <cellStyle name="Ergebnis 3 4 3 2 2 5" xfId="13280"/>
    <cellStyle name="Ergebnis 3 4 3 2 2 5 2" xfId="43474"/>
    <cellStyle name="Ergebnis 3 4 3 2 2 6" xfId="16978"/>
    <cellStyle name="Ergebnis 3 4 3 2 2 6 2" xfId="47172"/>
    <cellStyle name="Ergebnis 3 4 3 2 2 7" xfId="19845"/>
    <cellStyle name="Ergebnis 3 4 3 2 2 7 2" xfId="50039"/>
    <cellStyle name="Ergebnis 3 4 3 2 2 8" xfId="24252"/>
    <cellStyle name="Ergebnis 3 4 3 2 2 8 2" xfId="54439"/>
    <cellStyle name="Ergebnis 3 4 3 2 2 9" xfId="26958"/>
    <cellStyle name="Ergebnis 3 4 3 2 2 9 2" xfId="57145"/>
    <cellStyle name="Ergebnis 3 4 3 2 3" xfId="4751"/>
    <cellStyle name="Ergebnis 3 4 3 2 3 10" xfId="34950"/>
    <cellStyle name="Ergebnis 3 4 3 2 3 2" xfId="9495"/>
    <cellStyle name="Ergebnis 3 4 3 2 3 2 2" xfId="39689"/>
    <cellStyle name="Ergebnis 3 4 3 2 3 3" xfId="3096"/>
    <cellStyle name="Ergebnis 3 4 3 2 3 3 2" xfId="33301"/>
    <cellStyle name="Ergebnis 3 4 3 2 3 4" xfId="14021"/>
    <cellStyle name="Ergebnis 3 4 3 2 3 4 2" xfId="44215"/>
    <cellStyle name="Ergebnis 3 4 3 2 3 5" xfId="17818"/>
    <cellStyle name="Ergebnis 3 4 3 2 3 5 2" xfId="48012"/>
    <cellStyle name="Ergebnis 3 4 3 2 3 6" xfId="20682"/>
    <cellStyle name="Ergebnis 3 4 3 2 3 6 2" xfId="50876"/>
    <cellStyle name="Ergebnis 3 4 3 2 3 7" xfId="25094"/>
    <cellStyle name="Ergebnis 3 4 3 2 3 7 2" xfId="55281"/>
    <cellStyle name="Ergebnis 3 4 3 2 3 8" xfId="28531"/>
    <cellStyle name="Ergebnis 3 4 3 2 3 8 2" xfId="58718"/>
    <cellStyle name="Ergebnis 3 4 3 2 3 9" xfId="29942"/>
    <cellStyle name="Ergebnis 3 4 3 2 3 9 2" xfId="60129"/>
    <cellStyle name="Ergebnis 3 4 3 2 4" xfId="7770"/>
    <cellStyle name="Ergebnis 3 4 3 2 4 2" xfId="37964"/>
    <cellStyle name="Ergebnis 3 4 3 2 5" xfId="9881"/>
    <cellStyle name="Ergebnis 3 4 3 2 5 2" xfId="40075"/>
    <cellStyle name="Ergebnis 3 4 3 2 6" xfId="12982"/>
    <cellStyle name="Ergebnis 3 4 3 2 6 2" xfId="43176"/>
    <cellStyle name="Ergebnis 3 4 3 2 7" xfId="15882"/>
    <cellStyle name="Ergebnis 3 4 3 2 7 2" xfId="46076"/>
    <cellStyle name="Ergebnis 3 4 3 2 8" xfId="18763"/>
    <cellStyle name="Ergebnis 3 4 3 2 8 2" xfId="48957"/>
    <cellStyle name="Ergebnis 3 4 3 2 9" xfId="22998"/>
    <cellStyle name="Ergebnis 3 4 3 2 9 2" xfId="53185"/>
    <cellStyle name="Ergebnis 3 4 3 3" xfId="1945"/>
    <cellStyle name="Ergebnis 3 4 3 3 10" xfId="23242"/>
    <cellStyle name="Ergebnis 3 4 3 3 10 2" xfId="53429"/>
    <cellStyle name="Ergebnis 3 4 3 3 11" xfId="21748"/>
    <cellStyle name="Ergebnis 3 4 3 3 11 2" xfId="51935"/>
    <cellStyle name="Ergebnis 3 4 3 3 12" xfId="31895"/>
    <cellStyle name="Ergebnis 3 4 3 3 2" xfId="3902"/>
    <cellStyle name="Ergebnis 3 4 3 3 2 10" xfId="25850"/>
    <cellStyle name="Ergebnis 3 4 3 3 2 10 2" xfId="56037"/>
    <cellStyle name="Ergebnis 3 4 3 3 2 11" xfId="34107"/>
    <cellStyle name="Ergebnis 3 4 3 3 2 2" xfId="7266"/>
    <cellStyle name="Ergebnis 3 4 3 3 2 2 2" xfId="37460"/>
    <cellStyle name="Ergebnis 3 4 3 3 2 3" xfId="8811"/>
    <cellStyle name="Ergebnis 3 4 3 3 2 3 2" xfId="39005"/>
    <cellStyle name="Ergebnis 3 4 3 3 2 4" xfId="4029"/>
    <cellStyle name="Ergebnis 3 4 3 3 2 4 2" xfId="34228"/>
    <cellStyle name="Ergebnis 3 4 3 3 2 5" xfId="14067"/>
    <cellStyle name="Ergebnis 3 4 3 3 2 5 2" xfId="44261"/>
    <cellStyle name="Ergebnis 3 4 3 3 2 6" xfId="17137"/>
    <cellStyle name="Ergebnis 3 4 3 3 2 6 2" xfId="47331"/>
    <cellStyle name="Ergebnis 3 4 3 3 2 7" xfId="20004"/>
    <cellStyle name="Ergebnis 3 4 3 3 2 7 2" xfId="50198"/>
    <cellStyle name="Ergebnis 3 4 3 3 2 8" xfId="24411"/>
    <cellStyle name="Ergebnis 3 4 3 3 2 8 2" xfId="54598"/>
    <cellStyle name="Ergebnis 3 4 3 3 2 9" xfId="21659"/>
    <cellStyle name="Ergebnis 3 4 3 3 2 9 2" xfId="51846"/>
    <cellStyle name="Ergebnis 3 4 3 3 3" xfId="4910"/>
    <cellStyle name="Ergebnis 3 4 3 3 3 10" xfId="35109"/>
    <cellStyle name="Ergebnis 3 4 3 3 3 2" xfId="9654"/>
    <cellStyle name="Ergebnis 3 4 3 3 3 2 2" xfId="39848"/>
    <cellStyle name="Ergebnis 3 4 3 3 3 3" xfId="11661"/>
    <cellStyle name="Ergebnis 3 4 3 3 3 3 2" xfId="41855"/>
    <cellStyle name="Ergebnis 3 4 3 3 3 4" xfId="10457"/>
    <cellStyle name="Ergebnis 3 4 3 3 3 4 2" xfId="40651"/>
    <cellStyle name="Ergebnis 3 4 3 3 3 5" xfId="17977"/>
    <cellStyle name="Ergebnis 3 4 3 3 3 5 2" xfId="48171"/>
    <cellStyle name="Ergebnis 3 4 3 3 3 6" xfId="20841"/>
    <cellStyle name="Ergebnis 3 4 3 3 3 6 2" xfId="51035"/>
    <cellStyle name="Ergebnis 3 4 3 3 3 7" xfId="25253"/>
    <cellStyle name="Ergebnis 3 4 3 3 3 7 2" xfId="55440"/>
    <cellStyle name="Ergebnis 3 4 3 3 3 8" xfId="28690"/>
    <cellStyle name="Ergebnis 3 4 3 3 3 8 2" xfId="58877"/>
    <cellStyle name="Ergebnis 3 4 3 3 3 9" xfId="30776"/>
    <cellStyle name="Ergebnis 3 4 3 3 3 9 2" xfId="60963"/>
    <cellStyle name="Ergebnis 3 4 3 3 4" xfId="5718"/>
    <cellStyle name="Ergebnis 3 4 3 3 4 2" xfId="35914"/>
    <cellStyle name="Ergebnis 3 4 3 3 5" xfId="11504"/>
    <cellStyle name="Ergebnis 3 4 3 3 5 2" xfId="41698"/>
    <cellStyle name="Ergebnis 3 4 3 3 6" xfId="14719"/>
    <cellStyle name="Ergebnis 3 4 3 3 6 2" xfId="44913"/>
    <cellStyle name="Ergebnis 3 4 3 3 7" xfId="16041"/>
    <cellStyle name="Ergebnis 3 4 3 3 7 2" xfId="46235"/>
    <cellStyle name="Ergebnis 3 4 3 3 8" xfId="18922"/>
    <cellStyle name="Ergebnis 3 4 3 3 8 2" xfId="49116"/>
    <cellStyle name="Ergebnis 3 4 3 3 9" xfId="23157"/>
    <cellStyle name="Ergebnis 3 4 3 3 9 2" xfId="53344"/>
    <cellStyle name="Ergebnis 3 4 3 4" xfId="3278"/>
    <cellStyle name="Ergebnis 3 4 3 4 10" xfId="30024"/>
    <cellStyle name="Ergebnis 3 4 3 4 10 2" xfId="60211"/>
    <cellStyle name="Ergebnis 3 4 3 4 11" xfId="33483"/>
    <cellStyle name="Ergebnis 3 4 3 4 2" xfId="6652"/>
    <cellStyle name="Ergebnis 3 4 3 4 2 2" xfId="36846"/>
    <cellStyle name="Ergebnis 3 4 3 4 3" xfId="8197"/>
    <cellStyle name="Ergebnis 3 4 3 4 3 2" xfId="38391"/>
    <cellStyle name="Ergebnis 3 4 3 4 4" xfId="12054"/>
    <cellStyle name="Ergebnis 3 4 3 4 4 2" xfId="42248"/>
    <cellStyle name="Ergebnis 3 4 3 4 5" xfId="14136"/>
    <cellStyle name="Ergebnis 3 4 3 4 5 2" xfId="44330"/>
    <cellStyle name="Ergebnis 3 4 3 4 6" xfId="16527"/>
    <cellStyle name="Ergebnis 3 4 3 4 6 2" xfId="46721"/>
    <cellStyle name="Ergebnis 3 4 3 4 7" xfId="19394"/>
    <cellStyle name="Ergebnis 3 4 3 4 7 2" xfId="49588"/>
    <cellStyle name="Ergebnis 3 4 3 4 8" xfId="23797"/>
    <cellStyle name="Ergebnis 3 4 3 4 8 2" xfId="53984"/>
    <cellStyle name="Ergebnis 3 4 3 4 9" xfId="21961"/>
    <cellStyle name="Ergebnis 3 4 3 4 9 2" xfId="52148"/>
    <cellStyle name="Ergebnis 3 4 3 5" xfId="4286"/>
    <cellStyle name="Ergebnis 3 4 3 5 10" xfId="29089"/>
    <cellStyle name="Ergebnis 3 4 3 5 10 2" xfId="59276"/>
    <cellStyle name="Ergebnis 3 4 3 5 11" xfId="34485"/>
    <cellStyle name="Ergebnis 3 4 3 5 2" xfId="7499"/>
    <cellStyle name="Ergebnis 3 4 3 5 2 2" xfId="37693"/>
    <cellStyle name="Ergebnis 3 4 3 5 3" xfId="9044"/>
    <cellStyle name="Ergebnis 3 4 3 5 3 2" xfId="39238"/>
    <cellStyle name="Ergebnis 3 4 3 5 4" xfId="12667"/>
    <cellStyle name="Ergebnis 3 4 3 5 4 2" xfId="42861"/>
    <cellStyle name="Ergebnis 3 4 3 5 5" xfId="12414"/>
    <cellStyle name="Ergebnis 3 4 3 5 5 2" xfId="42608"/>
    <cellStyle name="Ergebnis 3 4 3 5 6" xfId="17367"/>
    <cellStyle name="Ergebnis 3 4 3 5 6 2" xfId="47561"/>
    <cellStyle name="Ergebnis 3 4 3 5 7" xfId="20231"/>
    <cellStyle name="Ergebnis 3 4 3 5 7 2" xfId="50425"/>
    <cellStyle name="Ergebnis 3 4 3 5 8" xfId="24643"/>
    <cellStyle name="Ergebnis 3 4 3 5 8 2" xfId="54830"/>
    <cellStyle name="Ergebnis 3 4 3 5 9" xfId="28081"/>
    <cellStyle name="Ergebnis 3 4 3 5 9 2" xfId="58268"/>
    <cellStyle name="Ergebnis 3 4 3 6" xfId="7725"/>
    <cellStyle name="Ergebnis 3 4 3 6 2" xfId="37919"/>
    <cellStyle name="Ergebnis 3 4 3 7" xfId="11542"/>
    <cellStyle name="Ergebnis 3 4 3 7 2" xfId="41736"/>
    <cellStyle name="Ergebnis 3 4 3 8" xfId="14089"/>
    <cellStyle name="Ergebnis 3 4 3 8 2" xfId="44283"/>
    <cellStyle name="Ergebnis 3 4 3 9" xfId="15427"/>
    <cellStyle name="Ergebnis 3 4 3 9 2" xfId="45621"/>
    <cellStyle name="Ergebnis 3 4 4" xfId="1553"/>
    <cellStyle name="Ergebnis 3 4 4 10" xfId="25948"/>
    <cellStyle name="Ergebnis 3 4 4 10 2" xfId="56135"/>
    <cellStyle name="Ergebnis 3 4 4 11" xfId="28235"/>
    <cellStyle name="Ergebnis 3 4 4 11 2" xfId="58422"/>
    <cellStyle name="Ergebnis 3 4 4 12" xfId="31503"/>
    <cellStyle name="Ergebnis 3 4 4 2" xfId="3510"/>
    <cellStyle name="Ergebnis 3 4 4 2 10" xfId="30081"/>
    <cellStyle name="Ergebnis 3 4 4 2 10 2" xfId="60268"/>
    <cellStyle name="Ergebnis 3 4 4 2 11" xfId="33715"/>
    <cellStyle name="Ergebnis 3 4 4 2 2" xfId="6874"/>
    <cellStyle name="Ergebnis 3 4 4 2 2 2" xfId="37068"/>
    <cellStyle name="Ergebnis 3 4 4 2 3" xfId="8419"/>
    <cellStyle name="Ergebnis 3 4 4 2 3 2" xfId="38613"/>
    <cellStyle name="Ergebnis 3 4 4 2 4" xfId="12345"/>
    <cellStyle name="Ergebnis 3 4 4 2 4 2" xfId="42539"/>
    <cellStyle name="Ergebnis 3 4 4 2 5" xfId="14087"/>
    <cellStyle name="Ergebnis 3 4 4 2 5 2" xfId="44281"/>
    <cellStyle name="Ergebnis 3 4 4 2 6" xfId="16745"/>
    <cellStyle name="Ergebnis 3 4 4 2 6 2" xfId="46939"/>
    <cellStyle name="Ergebnis 3 4 4 2 7" xfId="19612"/>
    <cellStyle name="Ergebnis 3 4 4 2 7 2" xfId="49806"/>
    <cellStyle name="Ergebnis 3 4 4 2 8" xfId="24019"/>
    <cellStyle name="Ergebnis 3 4 4 2 8 2" xfId="54206"/>
    <cellStyle name="Ergebnis 3 4 4 2 9" xfId="26453"/>
    <cellStyle name="Ergebnis 3 4 4 2 9 2" xfId="56640"/>
    <cellStyle name="Ergebnis 3 4 4 3" xfId="4518"/>
    <cellStyle name="Ergebnis 3 4 4 3 10" xfId="34717"/>
    <cellStyle name="Ergebnis 3 4 4 3 2" xfId="9262"/>
    <cellStyle name="Ergebnis 3 4 4 3 2 2" xfId="39456"/>
    <cellStyle name="Ergebnis 3 4 4 3 3" xfId="9715"/>
    <cellStyle name="Ergebnis 3 4 4 3 3 2" xfId="39909"/>
    <cellStyle name="Ergebnis 3 4 4 3 4" xfId="10310"/>
    <cellStyle name="Ergebnis 3 4 4 3 4 2" xfId="40504"/>
    <cellStyle name="Ergebnis 3 4 4 3 5" xfId="17585"/>
    <cellStyle name="Ergebnis 3 4 4 3 5 2" xfId="47779"/>
    <cellStyle name="Ergebnis 3 4 4 3 6" xfId="20449"/>
    <cellStyle name="Ergebnis 3 4 4 3 6 2" xfId="50643"/>
    <cellStyle name="Ergebnis 3 4 4 3 7" xfId="24861"/>
    <cellStyle name="Ergebnis 3 4 4 3 7 2" xfId="55048"/>
    <cellStyle name="Ergebnis 3 4 4 3 8" xfId="21512"/>
    <cellStyle name="Ergebnis 3 4 4 3 8 2" xfId="51699"/>
    <cellStyle name="Ergebnis 3 4 4 3 9" xfId="29509"/>
    <cellStyle name="Ergebnis 3 4 4 3 9 2" xfId="59696"/>
    <cellStyle name="Ergebnis 3 4 4 4" xfId="4124"/>
    <cellStyle name="Ergebnis 3 4 4 4 2" xfId="34323"/>
    <cellStyle name="Ergebnis 3 4 4 5" xfId="10755"/>
    <cellStyle name="Ergebnis 3 4 4 5 2" xfId="40949"/>
    <cellStyle name="Ergebnis 3 4 4 6" xfId="14495"/>
    <cellStyle name="Ergebnis 3 4 4 6 2" xfId="44689"/>
    <cellStyle name="Ergebnis 3 4 4 7" xfId="15649"/>
    <cellStyle name="Ergebnis 3 4 4 7 2" xfId="45843"/>
    <cellStyle name="Ergebnis 3 4 4 8" xfId="18530"/>
    <cellStyle name="Ergebnis 3 4 4 8 2" xfId="48724"/>
    <cellStyle name="Ergebnis 3 4 4 9" xfId="22765"/>
    <cellStyle name="Ergebnis 3 4 4 9 2" xfId="52952"/>
    <cellStyle name="Ergebnis 3 4 5" xfId="2699"/>
    <cellStyle name="Ergebnis 3 4 5 10" xfId="27494"/>
    <cellStyle name="Ergebnis 3 4 5 10 2" xfId="57681"/>
    <cellStyle name="Ergebnis 3 4 5 11" xfId="32904"/>
    <cellStyle name="Ergebnis 3 4 5 2" xfId="6284"/>
    <cellStyle name="Ergebnis 3 4 5 2 2" xfId="36478"/>
    <cellStyle name="Ergebnis 3 4 5 3" xfId="5265"/>
    <cellStyle name="Ergebnis 3 4 5 3 2" xfId="35464"/>
    <cellStyle name="Ergebnis 3 4 5 4" xfId="12651"/>
    <cellStyle name="Ergebnis 3 4 5 4 2" xfId="42845"/>
    <cellStyle name="Ergebnis 3 4 5 5" xfId="13745"/>
    <cellStyle name="Ergebnis 3 4 5 5 2" xfId="43939"/>
    <cellStyle name="Ergebnis 3 4 5 6" xfId="16274"/>
    <cellStyle name="Ergebnis 3 4 5 6 2" xfId="46468"/>
    <cellStyle name="Ergebnis 3 4 5 7" xfId="19143"/>
    <cellStyle name="Ergebnis 3 4 5 7 2" xfId="49337"/>
    <cellStyle name="Ergebnis 3 4 5 8" xfId="23426"/>
    <cellStyle name="Ergebnis 3 4 5 8 2" xfId="53613"/>
    <cellStyle name="Ergebnis 3 4 5 9" xfId="27115"/>
    <cellStyle name="Ergebnis 3 4 5 9 2" xfId="57302"/>
    <cellStyle name="Ergebnis 3 4 6" xfId="3110"/>
    <cellStyle name="Ergebnis 3 4 6 10" xfId="27154"/>
    <cellStyle name="Ergebnis 3 4 6 10 2" xfId="57341"/>
    <cellStyle name="Ergebnis 3 4 6 11" xfId="33315"/>
    <cellStyle name="Ergebnis 3 4 6 2" xfId="6512"/>
    <cellStyle name="Ergebnis 3 4 6 2 2" xfId="36706"/>
    <cellStyle name="Ergebnis 3 4 6 3" xfId="6085"/>
    <cellStyle name="Ergebnis 3 4 6 3 2" xfId="36281"/>
    <cellStyle name="Ergebnis 3 4 6 4" xfId="11861"/>
    <cellStyle name="Ergebnis 3 4 6 4 2" xfId="42055"/>
    <cellStyle name="Ergebnis 3 4 6 5" xfId="12753"/>
    <cellStyle name="Ergebnis 3 4 6 5 2" xfId="42947"/>
    <cellStyle name="Ergebnis 3 4 6 6" xfId="16387"/>
    <cellStyle name="Ergebnis 3 4 6 6 2" xfId="46581"/>
    <cellStyle name="Ergebnis 3 4 6 7" xfId="19254"/>
    <cellStyle name="Ergebnis 3 4 6 7 2" xfId="49448"/>
    <cellStyle name="Ergebnis 3 4 6 8" xfId="23657"/>
    <cellStyle name="Ergebnis 3 4 6 8 2" xfId="53844"/>
    <cellStyle name="Ergebnis 3 4 6 9" xfId="26436"/>
    <cellStyle name="Ergebnis 3 4 6 9 2" xfId="56623"/>
    <cellStyle name="Ergebnis 3 4 7" xfId="2796"/>
    <cellStyle name="Ergebnis 3 4 7 2" xfId="33001"/>
    <cellStyle name="Ergebnis 3 4 8" xfId="12525"/>
    <cellStyle name="Ergebnis 3 4 8 2" xfId="42719"/>
    <cellStyle name="Ergebnis 3 4 9" xfId="15212"/>
    <cellStyle name="Ergebnis 3 4 9 2" xfId="45406"/>
    <cellStyle name="Ergebnis 3 5" xfId="696"/>
    <cellStyle name="Ergebnis 3 5 10" xfId="13178"/>
    <cellStyle name="Ergebnis 3 5 10 2" xfId="43372"/>
    <cellStyle name="Ergebnis 3 5 11" xfId="21933"/>
    <cellStyle name="Ergebnis 3 5 11 2" xfId="52120"/>
    <cellStyle name="Ergebnis 3 5 12" xfId="27708"/>
    <cellStyle name="Ergebnis 3 5 12 2" xfId="57895"/>
    <cellStyle name="Ergebnis 3 5 13" xfId="29511"/>
    <cellStyle name="Ergebnis 3 5 13 2" xfId="59698"/>
    <cellStyle name="Ergebnis 3 5 14" xfId="31074"/>
    <cellStyle name="Ergebnis 3 5 2" xfId="1320"/>
    <cellStyle name="Ergebnis 3 5 2 10" xfId="18314"/>
    <cellStyle name="Ergebnis 3 5 2 10 2" xfId="48508"/>
    <cellStyle name="Ergebnis 3 5 2 11" xfId="22533"/>
    <cellStyle name="Ergebnis 3 5 2 11 2" xfId="52720"/>
    <cellStyle name="Ergebnis 3 5 2 12" xfId="26041"/>
    <cellStyle name="Ergebnis 3 5 2 12 2" xfId="56228"/>
    <cellStyle name="Ergebnis 3 5 2 13" xfId="30865"/>
    <cellStyle name="Ergebnis 3 5 2 13 2" xfId="61052"/>
    <cellStyle name="Ergebnis 3 5 2 14" xfId="31287"/>
    <cellStyle name="Ergebnis 3 5 2 2" xfId="1788"/>
    <cellStyle name="Ergebnis 3 5 2 2 10" xfId="27419"/>
    <cellStyle name="Ergebnis 3 5 2 2 10 2" xfId="57606"/>
    <cellStyle name="Ergebnis 3 5 2 2 11" xfId="29883"/>
    <cellStyle name="Ergebnis 3 5 2 2 11 2" xfId="60070"/>
    <cellStyle name="Ergebnis 3 5 2 2 12" xfId="31738"/>
    <cellStyle name="Ergebnis 3 5 2 2 2" xfId="3745"/>
    <cellStyle name="Ergebnis 3 5 2 2 2 10" xfId="29182"/>
    <cellStyle name="Ergebnis 3 5 2 2 2 10 2" xfId="59369"/>
    <cellStyle name="Ergebnis 3 5 2 2 2 11" xfId="33950"/>
    <cellStyle name="Ergebnis 3 5 2 2 2 2" xfId="7109"/>
    <cellStyle name="Ergebnis 3 5 2 2 2 2 2" xfId="37303"/>
    <cellStyle name="Ergebnis 3 5 2 2 2 3" xfId="8654"/>
    <cellStyle name="Ergebnis 3 5 2 2 2 3 2" xfId="38848"/>
    <cellStyle name="Ergebnis 3 5 2 2 2 4" xfId="5187"/>
    <cellStyle name="Ergebnis 3 5 2 2 2 4 2" xfId="35386"/>
    <cellStyle name="Ergebnis 3 5 2 2 2 5" xfId="14015"/>
    <cellStyle name="Ergebnis 3 5 2 2 2 5 2" xfId="44209"/>
    <cellStyle name="Ergebnis 3 5 2 2 2 6" xfId="16980"/>
    <cellStyle name="Ergebnis 3 5 2 2 2 6 2" xfId="47174"/>
    <cellStyle name="Ergebnis 3 5 2 2 2 7" xfId="19847"/>
    <cellStyle name="Ergebnis 3 5 2 2 2 7 2" xfId="50041"/>
    <cellStyle name="Ergebnis 3 5 2 2 2 8" xfId="24254"/>
    <cellStyle name="Ergebnis 3 5 2 2 2 8 2" xfId="54441"/>
    <cellStyle name="Ergebnis 3 5 2 2 2 9" xfId="26688"/>
    <cellStyle name="Ergebnis 3 5 2 2 2 9 2" xfId="56875"/>
    <cellStyle name="Ergebnis 3 5 2 2 3" xfId="4753"/>
    <cellStyle name="Ergebnis 3 5 2 2 3 10" xfId="34952"/>
    <cellStyle name="Ergebnis 3 5 2 2 3 2" xfId="9497"/>
    <cellStyle name="Ergebnis 3 5 2 2 3 2 2" xfId="39691"/>
    <cellStyle name="Ergebnis 3 5 2 2 3 3" xfId="5459"/>
    <cellStyle name="Ergebnis 3 5 2 2 3 3 2" xfId="35655"/>
    <cellStyle name="Ergebnis 3 5 2 2 3 4" xfId="12184"/>
    <cellStyle name="Ergebnis 3 5 2 2 3 4 2" xfId="42378"/>
    <cellStyle name="Ergebnis 3 5 2 2 3 5" xfId="17820"/>
    <cellStyle name="Ergebnis 3 5 2 2 3 5 2" xfId="48014"/>
    <cellStyle name="Ergebnis 3 5 2 2 3 6" xfId="20684"/>
    <cellStyle name="Ergebnis 3 5 2 2 3 6 2" xfId="50878"/>
    <cellStyle name="Ergebnis 3 5 2 2 3 7" xfId="25096"/>
    <cellStyle name="Ergebnis 3 5 2 2 3 7 2" xfId="55283"/>
    <cellStyle name="Ergebnis 3 5 2 2 3 8" xfId="28533"/>
    <cellStyle name="Ergebnis 3 5 2 2 3 8 2" xfId="58720"/>
    <cellStyle name="Ergebnis 3 5 2 2 3 9" xfId="30839"/>
    <cellStyle name="Ergebnis 3 5 2 2 3 9 2" xfId="61026"/>
    <cellStyle name="Ergebnis 3 5 2 2 4" xfId="8047"/>
    <cellStyle name="Ergebnis 3 5 2 2 4 2" xfId="38241"/>
    <cellStyle name="Ergebnis 3 5 2 2 5" xfId="7320"/>
    <cellStyle name="Ergebnis 3 5 2 2 5 2" xfId="37514"/>
    <cellStyle name="Ergebnis 3 5 2 2 6" xfId="14380"/>
    <cellStyle name="Ergebnis 3 5 2 2 6 2" xfId="44574"/>
    <cellStyle name="Ergebnis 3 5 2 2 7" xfId="15884"/>
    <cellStyle name="Ergebnis 3 5 2 2 7 2" xfId="46078"/>
    <cellStyle name="Ergebnis 3 5 2 2 8" xfId="18765"/>
    <cellStyle name="Ergebnis 3 5 2 2 8 2" xfId="48959"/>
    <cellStyle name="Ergebnis 3 5 2 2 9" xfId="23000"/>
    <cellStyle name="Ergebnis 3 5 2 2 9 2" xfId="53187"/>
    <cellStyle name="Ergebnis 3 5 2 3" xfId="1947"/>
    <cellStyle name="Ergebnis 3 5 2 3 10" xfId="27438"/>
    <cellStyle name="Ergebnis 3 5 2 3 10 2" xfId="57625"/>
    <cellStyle name="Ergebnis 3 5 2 3 11" xfId="29317"/>
    <cellStyle name="Ergebnis 3 5 2 3 11 2" xfId="59504"/>
    <cellStyle name="Ergebnis 3 5 2 3 12" xfId="31897"/>
    <cellStyle name="Ergebnis 3 5 2 3 2" xfId="3904"/>
    <cellStyle name="Ergebnis 3 5 2 3 2 10" xfId="28816"/>
    <cellStyle name="Ergebnis 3 5 2 3 2 10 2" xfId="59003"/>
    <cellStyle name="Ergebnis 3 5 2 3 2 11" xfId="34109"/>
    <cellStyle name="Ergebnis 3 5 2 3 2 2" xfId="7268"/>
    <cellStyle name="Ergebnis 3 5 2 3 2 2 2" xfId="37462"/>
    <cellStyle name="Ergebnis 3 5 2 3 2 3" xfId="8813"/>
    <cellStyle name="Ergebnis 3 5 2 3 2 3 2" xfId="39007"/>
    <cellStyle name="Ergebnis 3 5 2 3 2 4" xfId="2175"/>
    <cellStyle name="Ergebnis 3 5 2 3 2 4 2" xfId="32386"/>
    <cellStyle name="Ergebnis 3 5 2 3 2 5" xfId="12700"/>
    <cellStyle name="Ergebnis 3 5 2 3 2 5 2" xfId="42894"/>
    <cellStyle name="Ergebnis 3 5 2 3 2 6" xfId="17139"/>
    <cellStyle name="Ergebnis 3 5 2 3 2 6 2" xfId="47333"/>
    <cellStyle name="Ergebnis 3 5 2 3 2 7" xfId="20006"/>
    <cellStyle name="Ergebnis 3 5 2 3 2 7 2" xfId="50200"/>
    <cellStyle name="Ergebnis 3 5 2 3 2 8" xfId="24413"/>
    <cellStyle name="Ergebnis 3 5 2 3 2 8 2" xfId="54600"/>
    <cellStyle name="Ergebnis 3 5 2 3 2 9" xfId="27733"/>
    <cellStyle name="Ergebnis 3 5 2 3 2 9 2" xfId="57920"/>
    <cellStyle name="Ergebnis 3 5 2 3 3" xfId="4912"/>
    <cellStyle name="Ergebnis 3 5 2 3 3 10" xfId="35111"/>
    <cellStyle name="Ergebnis 3 5 2 3 3 2" xfId="9656"/>
    <cellStyle name="Ergebnis 3 5 2 3 3 2 2" xfId="39850"/>
    <cellStyle name="Ergebnis 3 5 2 3 3 3" xfId="9851"/>
    <cellStyle name="Ergebnis 3 5 2 3 3 3 2" xfId="40045"/>
    <cellStyle name="Ergebnis 3 5 2 3 3 4" xfId="12230"/>
    <cellStyle name="Ergebnis 3 5 2 3 3 4 2" xfId="42424"/>
    <cellStyle name="Ergebnis 3 5 2 3 3 5" xfId="17979"/>
    <cellStyle name="Ergebnis 3 5 2 3 3 5 2" xfId="48173"/>
    <cellStyle name="Ergebnis 3 5 2 3 3 6" xfId="20843"/>
    <cellStyle name="Ergebnis 3 5 2 3 3 6 2" xfId="51037"/>
    <cellStyle name="Ergebnis 3 5 2 3 3 7" xfId="25255"/>
    <cellStyle name="Ergebnis 3 5 2 3 3 7 2" xfId="55442"/>
    <cellStyle name="Ergebnis 3 5 2 3 3 8" xfId="28692"/>
    <cellStyle name="Ergebnis 3 5 2 3 3 8 2" xfId="58879"/>
    <cellStyle name="Ergebnis 3 5 2 3 3 9" xfId="28929"/>
    <cellStyle name="Ergebnis 3 5 2 3 3 9 2" xfId="59116"/>
    <cellStyle name="Ergebnis 3 5 2 3 4" xfId="5919"/>
    <cellStyle name="Ergebnis 3 5 2 3 4 2" xfId="36115"/>
    <cellStyle name="Ergebnis 3 5 2 3 5" xfId="11895"/>
    <cellStyle name="Ergebnis 3 5 2 3 5 2" xfId="42089"/>
    <cellStyle name="Ergebnis 3 5 2 3 6" xfId="15030"/>
    <cellStyle name="Ergebnis 3 5 2 3 6 2" xfId="45224"/>
    <cellStyle name="Ergebnis 3 5 2 3 7" xfId="16043"/>
    <cellStyle name="Ergebnis 3 5 2 3 7 2" xfId="46237"/>
    <cellStyle name="Ergebnis 3 5 2 3 8" xfId="18924"/>
    <cellStyle name="Ergebnis 3 5 2 3 8 2" xfId="49118"/>
    <cellStyle name="Ergebnis 3 5 2 3 9" xfId="23159"/>
    <cellStyle name="Ergebnis 3 5 2 3 9 2" xfId="53346"/>
    <cellStyle name="Ergebnis 3 5 2 4" xfId="3280"/>
    <cellStyle name="Ergebnis 3 5 2 4 10" xfId="30258"/>
    <cellStyle name="Ergebnis 3 5 2 4 10 2" xfId="60445"/>
    <cellStyle name="Ergebnis 3 5 2 4 11" xfId="33485"/>
    <cellStyle name="Ergebnis 3 5 2 4 2" xfId="6654"/>
    <cellStyle name="Ergebnis 3 5 2 4 2 2" xfId="36848"/>
    <cellStyle name="Ergebnis 3 5 2 4 3" xfId="8199"/>
    <cellStyle name="Ergebnis 3 5 2 4 3 2" xfId="38393"/>
    <cellStyle name="Ergebnis 3 5 2 4 4" xfId="11593"/>
    <cellStyle name="Ergebnis 3 5 2 4 4 2" xfId="41787"/>
    <cellStyle name="Ergebnis 3 5 2 4 5" xfId="15078"/>
    <cellStyle name="Ergebnis 3 5 2 4 5 2" xfId="45272"/>
    <cellStyle name="Ergebnis 3 5 2 4 6" xfId="16529"/>
    <cellStyle name="Ergebnis 3 5 2 4 6 2" xfId="46723"/>
    <cellStyle name="Ergebnis 3 5 2 4 7" xfId="19396"/>
    <cellStyle name="Ergebnis 3 5 2 4 7 2" xfId="49590"/>
    <cellStyle name="Ergebnis 3 5 2 4 8" xfId="23799"/>
    <cellStyle name="Ergebnis 3 5 2 4 8 2" xfId="53986"/>
    <cellStyle name="Ergebnis 3 5 2 4 9" xfId="27286"/>
    <cellStyle name="Ergebnis 3 5 2 4 9 2" xfId="57473"/>
    <cellStyle name="Ergebnis 3 5 2 5" xfId="4288"/>
    <cellStyle name="Ergebnis 3 5 2 5 10" xfId="29353"/>
    <cellStyle name="Ergebnis 3 5 2 5 10 2" xfId="59540"/>
    <cellStyle name="Ergebnis 3 5 2 5 11" xfId="34487"/>
    <cellStyle name="Ergebnis 3 5 2 5 2" xfId="7501"/>
    <cellStyle name="Ergebnis 3 5 2 5 2 2" xfId="37695"/>
    <cellStyle name="Ergebnis 3 5 2 5 3" xfId="9046"/>
    <cellStyle name="Ergebnis 3 5 2 5 3 2" xfId="39240"/>
    <cellStyle name="Ergebnis 3 5 2 5 4" xfId="11456"/>
    <cellStyle name="Ergebnis 3 5 2 5 4 2" xfId="41650"/>
    <cellStyle name="Ergebnis 3 5 2 5 5" xfId="13811"/>
    <cellStyle name="Ergebnis 3 5 2 5 5 2" xfId="44005"/>
    <cellStyle name="Ergebnis 3 5 2 5 6" xfId="17369"/>
    <cellStyle name="Ergebnis 3 5 2 5 6 2" xfId="47563"/>
    <cellStyle name="Ergebnis 3 5 2 5 7" xfId="20233"/>
    <cellStyle name="Ergebnis 3 5 2 5 7 2" xfId="50427"/>
    <cellStyle name="Ergebnis 3 5 2 5 8" xfId="24645"/>
    <cellStyle name="Ergebnis 3 5 2 5 8 2" xfId="54832"/>
    <cellStyle name="Ergebnis 3 5 2 5 9" xfId="21864"/>
    <cellStyle name="Ergebnis 3 5 2 5 9 2" xfId="52051"/>
    <cellStyle name="Ergebnis 3 5 2 6" xfId="8096"/>
    <cellStyle name="Ergebnis 3 5 2 6 2" xfId="38290"/>
    <cellStyle name="Ergebnis 3 5 2 7" xfId="11054"/>
    <cellStyle name="Ergebnis 3 5 2 7 2" xfId="41248"/>
    <cellStyle name="Ergebnis 3 5 2 8" xfId="13004"/>
    <cellStyle name="Ergebnis 3 5 2 8 2" xfId="43198"/>
    <cellStyle name="Ergebnis 3 5 2 9" xfId="15429"/>
    <cellStyle name="Ergebnis 3 5 2 9 2" xfId="45623"/>
    <cellStyle name="Ergebnis 3 5 3" xfId="1551"/>
    <cellStyle name="Ergebnis 3 5 3 10" xfId="26754"/>
    <cellStyle name="Ergebnis 3 5 3 10 2" xfId="56941"/>
    <cellStyle name="Ergebnis 3 5 3 11" xfId="26534"/>
    <cellStyle name="Ergebnis 3 5 3 11 2" xfId="56721"/>
    <cellStyle name="Ergebnis 3 5 3 12" xfId="31501"/>
    <cellStyle name="Ergebnis 3 5 3 2" xfId="3508"/>
    <cellStyle name="Ergebnis 3 5 3 2 10" xfId="29436"/>
    <cellStyle name="Ergebnis 3 5 3 2 10 2" xfId="59623"/>
    <cellStyle name="Ergebnis 3 5 3 2 11" xfId="33713"/>
    <cellStyle name="Ergebnis 3 5 3 2 2" xfId="6872"/>
    <cellStyle name="Ergebnis 3 5 3 2 2 2" xfId="37066"/>
    <cellStyle name="Ergebnis 3 5 3 2 3" xfId="8417"/>
    <cellStyle name="Ergebnis 3 5 3 2 3 2" xfId="38611"/>
    <cellStyle name="Ergebnis 3 5 3 2 4" xfId="12404"/>
    <cellStyle name="Ergebnis 3 5 3 2 4 2" xfId="42598"/>
    <cellStyle name="Ergebnis 3 5 3 2 5" xfId="13226"/>
    <cellStyle name="Ergebnis 3 5 3 2 5 2" xfId="43420"/>
    <cellStyle name="Ergebnis 3 5 3 2 6" xfId="16743"/>
    <cellStyle name="Ergebnis 3 5 3 2 6 2" xfId="46937"/>
    <cellStyle name="Ergebnis 3 5 3 2 7" xfId="19610"/>
    <cellStyle name="Ergebnis 3 5 3 2 7 2" xfId="49804"/>
    <cellStyle name="Ergebnis 3 5 3 2 8" xfId="24017"/>
    <cellStyle name="Ergebnis 3 5 3 2 8 2" xfId="54204"/>
    <cellStyle name="Ergebnis 3 5 3 2 9" xfId="26824"/>
    <cellStyle name="Ergebnis 3 5 3 2 9 2" xfId="57011"/>
    <cellStyle name="Ergebnis 3 5 3 3" xfId="4516"/>
    <cellStyle name="Ergebnis 3 5 3 3 10" xfId="34715"/>
    <cellStyle name="Ergebnis 3 5 3 3 2" xfId="9260"/>
    <cellStyle name="Ergebnis 3 5 3 3 2 2" xfId="39454"/>
    <cellStyle name="Ergebnis 3 5 3 3 3" xfId="11454"/>
    <cellStyle name="Ergebnis 3 5 3 3 3 2" xfId="41648"/>
    <cellStyle name="Ergebnis 3 5 3 3 4" xfId="15014"/>
    <cellStyle name="Ergebnis 3 5 3 3 4 2" xfId="45208"/>
    <cellStyle name="Ergebnis 3 5 3 3 5" xfId="17583"/>
    <cellStyle name="Ergebnis 3 5 3 3 5 2" xfId="47777"/>
    <cellStyle name="Ergebnis 3 5 3 3 6" xfId="20447"/>
    <cellStyle name="Ergebnis 3 5 3 3 6 2" xfId="50641"/>
    <cellStyle name="Ergebnis 3 5 3 3 7" xfId="24859"/>
    <cellStyle name="Ergebnis 3 5 3 3 7 2" xfId="55046"/>
    <cellStyle name="Ergebnis 3 5 3 3 8" xfId="26380"/>
    <cellStyle name="Ergebnis 3 5 3 3 8 2" xfId="56567"/>
    <cellStyle name="Ergebnis 3 5 3 3 9" xfId="26181"/>
    <cellStyle name="Ergebnis 3 5 3 3 9 2" xfId="56368"/>
    <cellStyle name="Ergebnis 3 5 3 4" xfId="2115"/>
    <cellStyle name="Ergebnis 3 5 3 4 2" xfId="32328"/>
    <cellStyle name="Ergebnis 3 5 3 5" xfId="5140"/>
    <cellStyle name="Ergebnis 3 5 3 5 2" xfId="35339"/>
    <cellStyle name="Ergebnis 3 5 3 6" xfId="14115"/>
    <cellStyle name="Ergebnis 3 5 3 6 2" xfId="44309"/>
    <cellStyle name="Ergebnis 3 5 3 7" xfId="15647"/>
    <cellStyle name="Ergebnis 3 5 3 7 2" xfId="45841"/>
    <cellStyle name="Ergebnis 3 5 3 8" xfId="18528"/>
    <cellStyle name="Ergebnis 3 5 3 8 2" xfId="48722"/>
    <cellStyle name="Ergebnis 3 5 3 9" xfId="22763"/>
    <cellStyle name="Ergebnis 3 5 3 9 2" xfId="52950"/>
    <cellStyle name="Ergebnis 3 5 4" xfId="2701"/>
    <cellStyle name="Ergebnis 3 5 4 10" xfId="30561"/>
    <cellStyle name="Ergebnis 3 5 4 10 2" xfId="60748"/>
    <cellStyle name="Ergebnis 3 5 4 11" xfId="32906"/>
    <cellStyle name="Ergebnis 3 5 4 2" xfId="6286"/>
    <cellStyle name="Ergebnis 3 5 4 2 2" xfId="36480"/>
    <cellStyle name="Ergebnis 3 5 4 3" xfId="3159"/>
    <cellStyle name="Ergebnis 3 5 4 3 2" xfId="33364"/>
    <cellStyle name="Ergebnis 3 5 4 4" xfId="10815"/>
    <cellStyle name="Ergebnis 3 5 4 4 2" xfId="41009"/>
    <cellStyle name="Ergebnis 3 5 4 5" xfId="13211"/>
    <cellStyle name="Ergebnis 3 5 4 5 2" xfId="43405"/>
    <cellStyle name="Ergebnis 3 5 4 6" xfId="16276"/>
    <cellStyle name="Ergebnis 3 5 4 6 2" xfId="46470"/>
    <cellStyle name="Ergebnis 3 5 4 7" xfId="19145"/>
    <cellStyle name="Ergebnis 3 5 4 7 2" xfId="49339"/>
    <cellStyle name="Ergebnis 3 5 4 8" xfId="23428"/>
    <cellStyle name="Ergebnis 3 5 4 8 2" xfId="53615"/>
    <cellStyle name="Ergebnis 3 5 4 9" xfId="25620"/>
    <cellStyle name="Ergebnis 3 5 4 9 2" xfId="55807"/>
    <cellStyle name="Ergebnis 3 5 5" xfId="2426"/>
    <cellStyle name="Ergebnis 3 5 5 10" xfId="29937"/>
    <cellStyle name="Ergebnis 3 5 5 10 2" xfId="60124"/>
    <cellStyle name="Ergebnis 3 5 5 11" xfId="32631"/>
    <cellStyle name="Ergebnis 3 5 5 2" xfId="6134"/>
    <cellStyle name="Ergebnis 3 5 5 2 2" xfId="36328"/>
    <cellStyle name="Ergebnis 3 5 5 3" xfId="5770"/>
    <cellStyle name="Ergebnis 3 5 5 3 2" xfId="35966"/>
    <cellStyle name="Ergebnis 3 5 5 4" xfId="2349"/>
    <cellStyle name="Ergebnis 3 5 5 4 2" xfId="32556"/>
    <cellStyle name="Ergebnis 3 5 5 5" xfId="10768"/>
    <cellStyle name="Ergebnis 3 5 5 5 2" xfId="40962"/>
    <cellStyle name="Ergebnis 3 5 5 6" xfId="16124"/>
    <cellStyle name="Ergebnis 3 5 5 6 2" xfId="46318"/>
    <cellStyle name="Ergebnis 3 5 5 7" xfId="18993"/>
    <cellStyle name="Ergebnis 3 5 5 7 2" xfId="49187"/>
    <cellStyle name="Ergebnis 3 5 5 8" xfId="23276"/>
    <cellStyle name="Ergebnis 3 5 5 8 2" xfId="53463"/>
    <cellStyle name="Ergebnis 3 5 5 9" xfId="26726"/>
    <cellStyle name="Ergebnis 3 5 5 9 2" xfId="56913"/>
    <cellStyle name="Ergebnis 3 5 6" xfId="6364"/>
    <cellStyle name="Ergebnis 3 5 6 2" xfId="36558"/>
    <cellStyle name="Ergebnis 3 5 7" xfId="5085"/>
    <cellStyle name="Ergebnis 3 5 7 2" xfId="35284"/>
    <cellStyle name="Ergebnis 3 5 8" xfId="14587"/>
    <cellStyle name="Ergebnis 3 5 8 2" xfId="44781"/>
    <cellStyle name="Ergebnis 3 5 9" xfId="14642"/>
    <cellStyle name="Ergebnis 3 5 9 2" xfId="44836"/>
    <cellStyle name="Ergebnis 3 6" xfId="1313"/>
    <cellStyle name="Ergebnis 3 6 10" xfId="18307"/>
    <cellStyle name="Ergebnis 3 6 10 2" xfId="48501"/>
    <cellStyle name="Ergebnis 3 6 11" xfId="22526"/>
    <cellStyle name="Ergebnis 3 6 11 2" xfId="52713"/>
    <cellStyle name="Ergebnis 3 6 12" xfId="27049"/>
    <cellStyle name="Ergebnis 3 6 12 2" xfId="57236"/>
    <cellStyle name="Ergebnis 3 6 13" xfId="28793"/>
    <cellStyle name="Ergebnis 3 6 13 2" xfId="58980"/>
    <cellStyle name="Ergebnis 3 6 14" xfId="31280"/>
    <cellStyle name="Ergebnis 3 6 2" xfId="1781"/>
    <cellStyle name="Ergebnis 3 6 2 10" xfId="21941"/>
    <cellStyle name="Ergebnis 3 6 2 10 2" xfId="52128"/>
    <cellStyle name="Ergebnis 3 6 2 11" xfId="30390"/>
    <cellStyle name="Ergebnis 3 6 2 11 2" xfId="60577"/>
    <cellStyle name="Ergebnis 3 6 2 12" xfId="31731"/>
    <cellStyle name="Ergebnis 3 6 2 2" xfId="3738"/>
    <cellStyle name="Ergebnis 3 6 2 2 10" xfId="28799"/>
    <cellStyle name="Ergebnis 3 6 2 2 10 2" xfId="58986"/>
    <cellStyle name="Ergebnis 3 6 2 2 11" xfId="33943"/>
    <cellStyle name="Ergebnis 3 6 2 2 2" xfId="7102"/>
    <cellStyle name="Ergebnis 3 6 2 2 2 2" xfId="37296"/>
    <cellStyle name="Ergebnis 3 6 2 2 3" xfId="8647"/>
    <cellStyle name="Ergebnis 3 6 2 2 3 2" xfId="38841"/>
    <cellStyle name="Ergebnis 3 6 2 2 4" xfId="12226"/>
    <cellStyle name="Ergebnis 3 6 2 2 4 2" xfId="42420"/>
    <cellStyle name="Ergebnis 3 6 2 2 5" xfId="13340"/>
    <cellStyle name="Ergebnis 3 6 2 2 5 2" xfId="43534"/>
    <cellStyle name="Ergebnis 3 6 2 2 6" xfId="16973"/>
    <cellStyle name="Ergebnis 3 6 2 2 6 2" xfId="47167"/>
    <cellStyle name="Ergebnis 3 6 2 2 7" xfId="19840"/>
    <cellStyle name="Ergebnis 3 6 2 2 7 2" xfId="50034"/>
    <cellStyle name="Ergebnis 3 6 2 2 8" xfId="24247"/>
    <cellStyle name="Ergebnis 3 6 2 2 8 2" xfId="54434"/>
    <cellStyle name="Ergebnis 3 6 2 2 9" xfId="27459"/>
    <cellStyle name="Ergebnis 3 6 2 2 9 2" xfId="57646"/>
    <cellStyle name="Ergebnis 3 6 2 3" xfId="4746"/>
    <cellStyle name="Ergebnis 3 6 2 3 10" xfId="34945"/>
    <cellStyle name="Ergebnis 3 6 2 3 2" xfId="9490"/>
    <cellStyle name="Ergebnis 3 6 2 3 2 2" xfId="39684"/>
    <cellStyle name="Ergebnis 3 6 2 3 3" xfId="12396"/>
    <cellStyle name="Ergebnis 3 6 2 3 3 2" xfId="42590"/>
    <cellStyle name="Ergebnis 3 6 2 3 4" xfId="10906"/>
    <cellStyle name="Ergebnis 3 6 2 3 4 2" xfId="41100"/>
    <cellStyle name="Ergebnis 3 6 2 3 5" xfId="17813"/>
    <cellStyle name="Ergebnis 3 6 2 3 5 2" xfId="48007"/>
    <cellStyle name="Ergebnis 3 6 2 3 6" xfId="20677"/>
    <cellStyle name="Ergebnis 3 6 2 3 6 2" xfId="50871"/>
    <cellStyle name="Ergebnis 3 6 2 3 7" xfId="25089"/>
    <cellStyle name="Ergebnis 3 6 2 3 7 2" xfId="55276"/>
    <cellStyle name="Ergebnis 3 6 2 3 8" xfId="28526"/>
    <cellStyle name="Ergebnis 3 6 2 3 8 2" xfId="58713"/>
    <cellStyle name="Ergebnis 3 6 2 3 9" xfId="28306"/>
    <cellStyle name="Ergebnis 3 6 2 3 9 2" xfId="58493"/>
    <cellStyle name="Ergebnis 3 6 2 4" xfId="8046"/>
    <cellStyle name="Ergebnis 3 6 2 4 2" xfId="38240"/>
    <cellStyle name="Ergebnis 3 6 2 5" xfId="12405"/>
    <cellStyle name="Ergebnis 3 6 2 5 2" xfId="42599"/>
    <cellStyle name="Ergebnis 3 6 2 6" xfId="13757"/>
    <cellStyle name="Ergebnis 3 6 2 6 2" xfId="43951"/>
    <cellStyle name="Ergebnis 3 6 2 7" xfId="15877"/>
    <cellStyle name="Ergebnis 3 6 2 7 2" xfId="46071"/>
    <cellStyle name="Ergebnis 3 6 2 8" xfId="18758"/>
    <cellStyle name="Ergebnis 3 6 2 8 2" xfId="48952"/>
    <cellStyle name="Ergebnis 3 6 2 9" xfId="22993"/>
    <cellStyle name="Ergebnis 3 6 2 9 2" xfId="53180"/>
    <cellStyle name="Ergebnis 3 6 3" xfId="1940"/>
    <cellStyle name="Ergebnis 3 6 3 10" xfId="27355"/>
    <cellStyle name="Ergebnis 3 6 3 10 2" xfId="57542"/>
    <cellStyle name="Ergebnis 3 6 3 11" xfId="29805"/>
    <cellStyle name="Ergebnis 3 6 3 11 2" xfId="59992"/>
    <cellStyle name="Ergebnis 3 6 3 12" xfId="31890"/>
    <cellStyle name="Ergebnis 3 6 3 2" xfId="3897"/>
    <cellStyle name="Ergebnis 3 6 3 2 10" xfId="29965"/>
    <cellStyle name="Ergebnis 3 6 3 2 10 2" xfId="60152"/>
    <cellStyle name="Ergebnis 3 6 3 2 11" xfId="34102"/>
    <cellStyle name="Ergebnis 3 6 3 2 2" xfId="7261"/>
    <cellStyle name="Ergebnis 3 6 3 2 2 2" xfId="37455"/>
    <cellStyle name="Ergebnis 3 6 3 2 3" xfId="8806"/>
    <cellStyle name="Ergebnis 3 6 3 2 3 2" xfId="39000"/>
    <cellStyle name="Ergebnis 3 6 3 2 4" xfId="10960"/>
    <cellStyle name="Ergebnis 3 6 3 2 4 2" xfId="41154"/>
    <cellStyle name="Ergebnis 3 6 3 2 5" xfId="14553"/>
    <cellStyle name="Ergebnis 3 6 3 2 5 2" xfId="44747"/>
    <cellStyle name="Ergebnis 3 6 3 2 6" xfId="17132"/>
    <cellStyle name="Ergebnis 3 6 3 2 6 2" xfId="47326"/>
    <cellStyle name="Ergebnis 3 6 3 2 7" xfId="19999"/>
    <cellStyle name="Ergebnis 3 6 3 2 7 2" xfId="50193"/>
    <cellStyle name="Ergebnis 3 6 3 2 8" xfId="24406"/>
    <cellStyle name="Ergebnis 3 6 3 2 8 2" xfId="54593"/>
    <cellStyle name="Ergebnis 3 6 3 2 9" xfId="26428"/>
    <cellStyle name="Ergebnis 3 6 3 2 9 2" xfId="56615"/>
    <cellStyle name="Ergebnis 3 6 3 3" xfId="4905"/>
    <cellStyle name="Ergebnis 3 6 3 3 10" xfId="35104"/>
    <cellStyle name="Ergebnis 3 6 3 3 2" xfId="9649"/>
    <cellStyle name="Ergebnis 3 6 3 3 2 2" xfId="39843"/>
    <cellStyle name="Ergebnis 3 6 3 3 3" xfId="10984"/>
    <cellStyle name="Ergebnis 3 6 3 3 3 2" xfId="41178"/>
    <cellStyle name="Ergebnis 3 6 3 3 4" xfId="10995"/>
    <cellStyle name="Ergebnis 3 6 3 3 4 2" xfId="41189"/>
    <cellStyle name="Ergebnis 3 6 3 3 5" xfId="17972"/>
    <cellStyle name="Ergebnis 3 6 3 3 5 2" xfId="48166"/>
    <cellStyle name="Ergebnis 3 6 3 3 6" xfId="20836"/>
    <cellStyle name="Ergebnis 3 6 3 3 6 2" xfId="51030"/>
    <cellStyle name="Ergebnis 3 6 3 3 7" xfId="25248"/>
    <cellStyle name="Ergebnis 3 6 3 3 7 2" xfId="55435"/>
    <cellStyle name="Ergebnis 3 6 3 3 8" xfId="28685"/>
    <cellStyle name="Ergebnis 3 6 3 3 8 2" xfId="58872"/>
    <cellStyle name="Ergebnis 3 6 3 3 9" xfId="27452"/>
    <cellStyle name="Ergebnis 3 6 3 3 9 2" xfId="57639"/>
    <cellStyle name="Ergebnis 3 6 3 4" xfId="4168"/>
    <cellStyle name="Ergebnis 3 6 3 4 2" xfId="34367"/>
    <cellStyle name="Ergebnis 3 6 3 5" xfId="10529"/>
    <cellStyle name="Ergebnis 3 6 3 5 2" xfId="40723"/>
    <cellStyle name="Ergebnis 3 6 3 6" xfId="14693"/>
    <cellStyle name="Ergebnis 3 6 3 6 2" xfId="44887"/>
    <cellStyle name="Ergebnis 3 6 3 7" xfId="16036"/>
    <cellStyle name="Ergebnis 3 6 3 7 2" xfId="46230"/>
    <cellStyle name="Ergebnis 3 6 3 8" xfId="18917"/>
    <cellStyle name="Ergebnis 3 6 3 8 2" xfId="49111"/>
    <cellStyle name="Ergebnis 3 6 3 9" xfId="23152"/>
    <cellStyle name="Ergebnis 3 6 3 9 2" xfId="53339"/>
    <cellStyle name="Ergebnis 3 6 4" xfId="3273"/>
    <cellStyle name="Ergebnis 3 6 4 10" xfId="28982"/>
    <cellStyle name="Ergebnis 3 6 4 10 2" xfId="59169"/>
    <cellStyle name="Ergebnis 3 6 4 11" xfId="33478"/>
    <cellStyle name="Ergebnis 3 6 4 2" xfId="6647"/>
    <cellStyle name="Ergebnis 3 6 4 2 2" xfId="36841"/>
    <cellStyle name="Ergebnis 3 6 4 3" xfId="8192"/>
    <cellStyle name="Ergebnis 3 6 4 3 2" xfId="38386"/>
    <cellStyle name="Ergebnis 3 6 4 4" xfId="5301"/>
    <cellStyle name="Ergebnis 3 6 4 4 2" xfId="35500"/>
    <cellStyle name="Ergebnis 3 6 4 5" xfId="12777"/>
    <cellStyle name="Ergebnis 3 6 4 5 2" xfId="42971"/>
    <cellStyle name="Ergebnis 3 6 4 6" xfId="16522"/>
    <cellStyle name="Ergebnis 3 6 4 6 2" xfId="46716"/>
    <cellStyle name="Ergebnis 3 6 4 7" xfId="19389"/>
    <cellStyle name="Ergebnis 3 6 4 7 2" xfId="49583"/>
    <cellStyle name="Ergebnis 3 6 4 8" xfId="23792"/>
    <cellStyle name="Ergebnis 3 6 4 8 2" xfId="53979"/>
    <cellStyle name="Ergebnis 3 6 4 9" xfId="26159"/>
    <cellStyle name="Ergebnis 3 6 4 9 2" xfId="56346"/>
    <cellStyle name="Ergebnis 3 6 5" xfId="4281"/>
    <cellStyle name="Ergebnis 3 6 5 10" xfId="28854"/>
    <cellStyle name="Ergebnis 3 6 5 10 2" xfId="59041"/>
    <cellStyle name="Ergebnis 3 6 5 11" xfId="34480"/>
    <cellStyle name="Ergebnis 3 6 5 2" xfId="7494"/>
    <cellStyle name="Ergebnis 3 6 5 2 2" xfId="37688"/>
    <cellStyle name="Ergebnis 3 6 5 3" xfId="9039"/>
    <cellStyle name="Ergebnis 3 6 5 3 2" xfId="39233"/>
    <cellStyle name="Ergebnis 3 6 5 4" xfId="6057"/>
    <cellStyle name="Ergebnis 3 6 5 4 2" xfId="36253"/>
    <cellStyle name="Ergebnis 3 6 5 5" xfId="14389"/>
    <cellStyle name="Ergebnis 3 6 5 5 2" xfId="44583"/>
    <cellStyle name="Ergebnis 3 6 5 6" xfId="17362"/>
    <cellStyle name="Ergebnis 3 6 5 6 2" xfId="47556"/>
    <cellStyle name="Ergebnis 3 6 5 7" xfId="20226"/>
    <cellStyle name="Ergebnis 3 6 5 7 2" xfId="50420"/>
    <cellStyle name="Ergebnis 3 6 5 8" xfId="24638"/>
    <cellStyle name="Ergebnis 3 6 5 8 2" xfId="54825"/>
    <cellStyle name="Ergebnis 3 6 5 9" xfId="26152"/>
    <cellStyle name="Ergebnis 3 6 5 9 2" xfId="56339"/>
    <cellStyle name="Ergebnis 3 6 6" xfId="8095"/>
    <cellStyle name="Ergebnis 3 6 6 2" xfId="38289"/>
    <cellStyle name="Ergebnis 3 6 7" xfId="7565"/>
    <cellStyle name="Ergebnis 3 6 7 2" xfId="37759"/>
    <cellStyle name="Ergebnis 3 6 8" xfId="14479"/>
    <cellStyle name="Ergebnis 3 6 8 2" xfId="44673"/>
    <cellStyle name="Ergebnis 3 6 9" xfId="15422"/>
    <cellStyle name="Ergebnis 3 6 9 2" xfId="45616"/>
    <cellStyle name="Ergebnis 3 7" xfId="1557"/>
    <cellStyle name="Ergebnis 3 7 10" xfId="26528"/>
    <cellStyle name="Ergebnis 3 7 10 2" xfId="56715"/>
    <cellStyle name="Ergebnis 3 7 11" xfId="27907"/>
    <cellStyle name="Ergebnis 3 7 11 2" xfId="58094"/>
    <cellStyle name="Ergebnis 3 7 12" xfId="31507"/>
    <cellStyle name="Ergebnis 3 7 2" xfId="3514"/>
    <cellStyle name="Ergebnis 3 7 2 10" xfId="29859"/>
    <cellStyle name="Ergebnis 3 7 2 10 2" xfId="60046"/>
    <cellStyle name="Ergebnis 3 7 2 11" xfId="33719"/>
    <cellStyle name="Ergebnis 3 7 2 2" xfId="6878"/>
    <cellStyle name="Ergebnis 3 7 2 2 2" xfId="37072"/>
    <cellStyle name="Ergebnis 3 7 2 3" xfId="8423"/>
    <cellStyle name="Ergebnis 3 7 2 3 2" xfId="38617"/>
    <cellStyle name="Ergebnis 3 7 2 4" xfId="10888"/>
    <cellStyle name="Ergebnis 3 7 2 4 2" xfId="41082"/>
    <cellStyle name="Ergebnis 3 7 2 5" xfId="14861"/>
    <cellStyle name="Ergebnis 3 7 2 5 2" xfId="45055"/>
    <cellStyle name="Ergebnis 3 7 2 6" xfId="16749"/>
    <cellStyle name="Ergebnis 3 7 2 6 2" xfId="46943"/>
    <cellStyle name="Ergebnis 3 7 2 7" xfId="19616"/>
    <cellStyle name="Ergebnis 3 7 2 7 2" xfId="49810"/>
    <cellStyle name="Ergebnis 3 7 2 8" xfId="24023"/>
    <cellStyle name="Ergebnis 3 7 2 8 2" xfId="54210"/>
    <cellStyle name="Ergebnis 3 7 2 9" xfId="27281"/>
    <cellStyle name="Ergebnis 3 7 2 9 2" xfId="57468"/>
    <cellStyle name="Ergebnis 3 7 3" xfId="4522"/>
    <cellStyle name="Ergebnis 3 7 3 10" xfId="34721"/>
    <cellStyle name="Ergebnis 3 7 3 2" xfId="9266"/>
    <cellStyle name="Ergebnis 3 7 3 2 2" xfId="39460"/>
    <cellStyle name="Ergebnis 3 7 3 3" xfId="11692"/>
    <cellStyle name="Ergebnis 3 7 3 3 2" xfId="41886"/>
    <cellStyle name="Ergebnis 3 7 3 4" xfId="5146"/>
    <cellStyle name="Ergebnis 3 7 3 4 2" xfId="35345"/>
    <cellStyle name="Ergebnis 3 7 3 5" xfId="17589"/>
    <cellStyle name="Ergebnis 3 7 3 5 2" xfId="47783"/>
    <cellStyle name="Ergebnis 3 7 3 6" xfId="20453"/>
    <cellStyle name="Ergebnis 3 7 3 6 2" xfId="50647"/>
    <cellStyle name="Ergebnis 3 7 3 7" xfId="24865"/>
    <cellStyle name="Ergebnis 3 7 3 7 2" xfId="55052"/>
    <cellStyle name="Ergebnis 3 7 3 8" xfId="25757"/>
    <cellStyle name="Ergebnis 3 7 3 8 2" xfId="55944"/>
    <cellStyle name="Ergebnis 3 7 3 9" xfId="27805"/>
    <cellStyle name="Ergebnis 3 7 3 9 2" xfId="57992"/>
    <cellStyle name="Ergebnis 3 7 4" xfId="4127"/>
    <cellStyle name="Ergebnis 3 7 4 2" xfId="34326"/>
    <cellStyle name="Ergebnis 3 7 5" xfId="10663"/>
    <cellStyle name="Ergebnis 3 7 5 2" xfId="40857"/>
    <cellStyle name="Ergebnis 3 7 6" xfId="13231"/>
    <cellStyle name="Ergebnis 3 7 6 2" xfId="43425"/>
    <cellStyle name="Ergebnis 3 7 7" xfId="15653"/>
    <cellStyle name="Ergebnis 3 7 7 2" xfId="45847"/>
    <cellStyle name="Ergebnis 3 7 8" xfId="18534"/>
    <cellStyle name="Ergebnis 3 7 8 2" xfId="48728"/>
    <cellStyle name="Ergebnis 3 7 9" xfId="22769"/>
    <cellStyle name="Ergebnis 3 7 9 2" xfId="52956"/>
    <cellStyle name="Ergebnis 3 8" xfId="2694"/>
    <cellStyle name="Ergebnis 3 8 10" xfId="30089"/>
    <cellStyle name="Ergebnis 3 8 10 2" xfId="60276"/>
    <cellStyle name="Ergebnis 3 8 11" xfId="32899"/>
    <cellStyle name="Ergebnis 3 8 2" xfId="6279"/>
    <cellStyle name="Ergebnis 3 8 2 2" xfId="36473"/>
    <cellStyle name="Ergebnis 3 8 3" xfId="3180"/>
    <cellStyle name="Ergebnis 3 8 3 2" xfId="33385"/>
    <cellStyle name="Ergebnis 3 8 4" xfId="8254"/>
    <cellStyle name="Ergebnis 3 8 4 2" xfId="38448"/>
    <cellStyle name="Ergebnis 3 8 5" xfId="13220"/>
    <cellStyle name="Ergebnis 3 8 5 2" xfId="43414"/>
    <cellStyle name="Ergebnis 3 8 6" xfId="16269"/>
    <cellStyle name="Ergebnis 3 8 6 2" xfId="46463"/>
    <cellStyle name="Ergebnis 3 8 7" xfId="19138"/>
    <cellStyle name="Ergebnis 3 8 7 2" xfId="49332"/>
    <cellStyle name="Ergebnis 3 8 8" xfId="23421"/>
    <cellStyle name="Ergebnis 3 8 8 2" xfId="53608"/>
    <cellStyle name="Ergebnis 3 8 9" xfId="27101"/>
    <cellStyle name="Ergebnis 3 8 9 2" xfId="57288"/>
    <cellStyle name="Ergebnis 3 9" xfId="3115"/>
    <cellStyle name="Ergebnis 3 9 10" xfId="30401"/>
    <cellStyle name="Ergebnis 3 9 10 2" xfId="60588"/>
    <cellStyle name="Ergebnis 3 9 11" xfId="33320"/>
    <cellStyle name="Ergebnis 3 9 2" xfId="6517"/>
    <cellStyle name="Ergebnis 3 9 2 2" xfId="36711"/>
    <cellStyle name="Ergebnis 3 9 3" xfId="3968"/>
    <cellStyle name="Ergebnis 3 9 3 2" xfId="34167"/>
    <cellStyle name="Ergebnis 3 9 4" xfId="11572"/>
    <cellStyle name="Ergebnis 3 9 4 2" xfId="41766"/>
    <cellStyle name="Ergebnis 3 9 5" xfId="15132"/>
    <cellStyle name="Ergebnis 3 9 5 2" xfId="45326"/>
    <cellStyle name="Ergebnis 3 9 6" xfId="16392"/>
    <cellStyle name="Ergebnis 3 9 6 2" xfId="46586"/>
    <cellStyle name="Ergebnis 3 9 7" xfId="19259"/>
    <cellStyle name="Ergebnis 3 9 7 2" xfId="49453"/>
    <cellStyle name="Ergebnis 3 9 8" xfId="23662"/>
    <cellStyle name="Ergebnis 3 9 8 2" xfId="53849"/>
    <cellStyle name="Ergebnis 3 9 9" xfId="21507"/>
    <cellStyle name="Ergebnis 3 9 9 2" xfId="51694"/>
    <cellStyle name="Ergebnis 4" xfId="697"/>
    <cellStyle name="Ergebnis 4 10" xfId="15150"/>
    <cellStyle name="Ergebnis 4 10 2" xfId="45344"/>
    <cellStyle name="Ergebnis 4 11" xfId="14868"/>
    <cellStyle name="Ergebnis 4 11 2" xfId="45062"/>
    <cellStyle name="Ergebnis 4 12" xfId="21934"/>
    <cellStyle name="Ergebnis 4 12 2" xfId="52121"/>
    <cellStyle name="Ergebnis 4 13" xfId="26705"/>
    <cellStyle name="Ergebnis 4 13 2" xfId="56892"/>
    <cellStyle name="Ergebnis 4 14" xfId="27541"/>
    <cellStyle name="Ergebnis 4 14 2" xfId="57728"/>
    <cellStyle name="Ergebnis 4 15" xfId="31075"/>
    <cellStyle name="Ergebnis 4 2" xfId="698"/>
    <cellStyle name="Ergebnis 4 2 10" xfId="12743"/>
    <cellStyle name="Ergebnis 4 2 10 2" xfId="42937"/>
    <cellStyle name="Ergebnis 4 2 11" xfId="21935"/>
    <cellStyle name="Ergebnis 4 2 11 2" xfId="52122"/>
    <cellStyle name="Ergebnis 4 2 12" xfId="26829"/>
    <cellStyle name="Ergebnis 4 2 12 2" xfId="57016"/>
    <cellStyle name="Ergebnis 4 2 13" xfId="26702"/>
    <cellStyle name="Ergebnis 4 2 13 2" xfId="56889"/>
    <cellStyle name="Ergebnis 4 2 14" xfId="31076"/>
    <cellStyle name="Ergebnis 4 2 2" xfId="1322"/>
    <cellStyle name="Ergebnis 4 2 2 10" xfId="18316"/>
    <cellStyle name="Ergebnis 4 2 2 10 2" xfId="48510"/>
    <cellStyle name="Ergebnis 4 2 2 11" xfId="22535"/>
    <cellStyle name="Ergebnis 4 2 2 11 2" xfId="52722"/>
    <cellStyle name="Ergebnis 4 2 2 12" xfId="27967"/>
    <cellStyle name="Ergebnis 4 2 2 12 2" xfId="58154"/>
    <cellStyle name="Ergebnis 4 2 2 13" xfId="29494"/>
    <cellStyle name="Ergebnis 4 2 2 13 2" xfId="59681"/>
    <cellStyle name="Ergebnis 4 2 2 14" xfId="31289"/>
    <cellStyle name="Ergebnis 4 2 2 2" xfId="1790"/>
    <cellStyle name="Ergebnis 4 2 2 2 10" xfId="27349"/>
    <cellStyle name="Ergebnis 4 2 2 2 10 2" xfId="57536"/>
    <cellStyle name="Ergebnis 4 2 2 2 11" xfId="21417"/>
    <cellStyle name="Ergebnis 4 2 2 2 11 2" xfId="51604"/>
    <cellStyle name="Ergebnis 4 2 2 2 12" xfId="31740"/>
    <cellStyle name="Ergebnis 4 2 2 2 2" xfId="3747"/>
    <cellStyle name="Ergebnis 4 2 2 2 2 10" xfId="22151"/>
    <cellStyle name="Ergebnis 4 2 2 2 2 10 2" xfId="52338"/>
    <cellStyle name="Ergebnis 4 2 2 2 2 11" xfId="33952"/>
    <cellStyle name="Ergebnis 4 2 2 2 2 2" xfId="7111"/>
    <cellStyle name="Ergebnis 4 2 2 2 2 2 2" xfId="37305"/>
    <cellStyle name="Ergebnis 4 2 2 2 2 3" xfId="8656"/>
    <cellStyle name="Ergebnis 4 2 2 2 2 3 2" xfId="38850"/>
    <cellStyle name="Ergebnis 4 2 2 2 2 4" xfId="5841"/>
    <cellStyle name="Ergebnis 4 2 2 2 2 4 2" xfId="36037"/>
    <cellStyle name="Ergebnis 4 2 2 2 2 5" xfId="14962"/>
    <cellStyle name="Ergebnis 4 2 2 2 2 5 2" xfId="45156"/>
    <cellStyle name="Ergebnis 4 2 2 2 2 6" xfId="16982"/>
    <cellStyle name="Ergebnis 4 2 2 2 2 6 2" xfId="47176"/>
    <cellStyle name="Ergebnis 4 2 2 2 2 7" xfId="19849"/>
    <cellStyle name="Ergebnis 4 2 2 2 2 7 2" xfId="50043"/>
    <cellStyle name="Ergebnis 4 2 2 2 2 8" xfId="24256"/>
    <cellStyle name="Ergebnis 4 2 2 2 2 8 2" xfId="54443"/>
    <cellStyle name="Ergebnis 4 2 2 2 2 9" xfId="27702"/>
    <cellStyle name="Ergebnis 4 2 2 2 2 9 2" xfId="57889"/>
    <cellStyle name="Ergebnis 4 2 2 2 3" xfId="4755"/>
    <cellStyle name="Ergebnis 4 2 2 2 3 10" xfId="34954"/>
    <cellStyle name="Ergebnis 4 2 2 2 3 2" xfId="9499"/>
    <cellStyle name="Ergebnis 4 2 2 2 3 2 2" xfId="39693"/>
    <cellStyle name="Ergebnis 4 2 2 2 3 3" xfId="11216"/>
    <cellStyle name="Ergebnis 4 2 2 2 3 3 2" xfId="41410"/>
    <cellStyle name="Ergebnis 4 2 2 2 3 4" xfId="13998"/>
    <cellStyle name="Ergebnis 4 2 2 2 3 4 2" xfId="44192"/>
    <cellStyle name="Ergebnis 4 2 2 2 3 5" xfId="17822"/>
    <cellStyle name="Ergebnis 4 2 2 2 3 5 2" xfId="48016"/>
    <cellStyle name="Ergebnis 4 2 2 2 3 6" xfId="20686"/>
    <cellStyle name="Ergebnis 4 2 2 2 3 6 2" xfId="50880"/>
    <cellStyle name="Ergebnis 4 2 2 2 3 7" xfId="25098"/>
    <cellStyle name="Ergebnis 4 2 2 2 3 7 2" xfId="55285"/>
    <cellStyle name="Ergebnis 4 2 2 2 3 8" xfId="28535"/>
    <cellStyle name="Ergebnis 4 2 2 2 3 8 2" xfId="58722"/>
    <cellStyle name="Ergebnis 4 2 2 2 3 9" xfId="28850"/>
    <cellStyle name="Ergebnis 4 2 2 2 3 9 2" xfId="59037"/>
    <cellStyle name="Ergebnis 4 2 2 2 4" xfId="7891"/>
    <cellStyle name="Ergebnis 4 2 2 2 4 2" xfId="38085"/>
    <cellStyle name="Ergebnis 4 2 2 2 5" xfId="10383"/>
    <cellStyle name="Ergebnis 4 2 2 2 5 2" xfId="40577"/>
    <cellStyle name="Ergebnis 4 2 2 2 6" xfId="14862"/>
    <cellStyle name="Ergebnis 4 2 2 2 6 2" xfId="45056"/>
    <cellStyle name="Ergebnis 4 2 2 2 7" xfId="15886"/>
    <cellStyle name="Ergebnis 4 2 2 2 7 2" xfId="46080"/>
    <cellStyle name="Ergebnis 4 2 2 2 8" xfId="18767"/>
    <cellStyle name="Ergebnis 4 2 2 2 8 2" xfId="48961"/>
    <cellStyle name="Ergebnis 4 2 2 2 9" xfId="23002"/>
    <cellStyle name="Ergebnis 4 2 2 2 9 2" xfId="53189"/>
    <cellStyle name="Ergebnis 4 2 2 3" xfId="1949"/>
    <cellStyle name="Ergebnis 4 2 2 3 10" xfId="21707"/>
    <cellStyle name="Ergebnis 4 2 2 3 10 2" xfId="51894"/>
    <cellStyle name="Ergebnis 4 2 2 3 11" xfId="28767"/>
    <cellStyle name="Ergebnis 4 2 2 3 11 2" xfId="58954"/>
    <cellStyle name="Ergebnis 4 2 2 3 12" xfId="31899"/>
    <cellStyle name="Ergebnis 4 2 2 3 2" xfId="3906"/>
    <cellStyle name="Ergebnis 4 2 2 3 2 10" xfId="28976"/>
    <cellStyle name="Ergebnis 4 2 2 3 2 10 2" xfId="59163"/>
    <cellStyle name="Ergebnis 4 2 2 3 2 11" xfId="34111"/>
    <cellStyle name="Ergebnis 4 2 2 3 2 2" xfId="7270"/>
    <cellStyle name="Ergebnis 4 2 2 3 2 2 2" xfId="37464"/>
    <cellStyle name="Ergebnis 4 2 2 3 2 3" xfId="8815"/>
    <cellStyle name="Ergebnis 4 2 2 3 2 3 2" xfId="39009"/>
    <cellStyle name="Ergebnis 4 2 2 3 2 4" xfId="5900"/>
    <cellStyle name="Ergebnis 4 2 2 3 2 4 2" xfId="36096"/>
    <cellStyle name="Ergebnis 4 2 2 3 2 5" xfId="14596"/>
    <cellStyle name="Ergebnis 4 2 2 3 2 5 2" xfId="44790"/>
    <cellStyle name="Ergebnis 4 2 2 3 2 6" xfId="17141"/>
    <cellStyle name="Ergebnis 4 2 2 3 2 6 2" xfId="47335"/>
    <cellStyle name="Ergebnis 4 2 2 3 2 7" xfId="20008"/>
    <cellStyle name="Ergebnis 4 2 2 3 2 7 2" xfId="50202"/>
    <cellStyle name="Ergebnis 4 2 2 3 2 8" xfId="24415"/>
    <cellStyle name="Ergebnis 4 2 2 3 2 8 2" xfId="54602"/>
    <cellStyle name="Ergebnis 4 2 2 3 2 9" xfId="27338"/>
    <cellStyle name="Ergebnis 4 2 2 3 2 9 2" xfId="57525"/>
    <cellStyle name="Ergebnis 4 2 2 3 3" xfId="4914"/>
    <cellStyle name="Ergebnis 4 2 2 3 3 10" xfId="35113"/>
    <cellStyle name="Ergebnis 4 2 2 3 3 2" xfId="9658"/>
    <cellStyle name="Ergebnis 4 2 2 3 3 2 2" xfId="39852"/>
    <cellStyle name="Ergebnis 4 2 2 3 3 3" xfId="5445"/>
    <cellStyle name="Ergebnis 4 2 2 3 3 3 2" xfId="35644"/>
    <cellStyle name="Ergebnis 4 2 2 3 3 4" xfId="15127"/>
    <cellStyle name="Ergebnis 4 2 2 3 3 4 2" xfId="45321"/>
    <cellStyle name="Ergebnis 4 2 2 3 3 5" xfId="17981"/>
    <cellStyle name="Ergebnis 4 2 2 3 3 5 2" xfId="48175"/>
    <cellStyle name="Ergebnis 4 2 2 3 3 6" xfId="20845"/>
    <cellStyle name="Ergebnis 4 2 2 3 3 6 2" xfId="51039"/>
    <cellStyle name="Ergebnis 4 2 2 3 3 7" xfId="25257"/>
    <cellStyle name="Ergebnis 4 2 2 3 3 7 2" xfId="55444"/>
    <cellStyle name="Ergebnis 4 2 2 3 3 8" xfId="28694"/>
    <cellStyle name="Ergebnis 4 2 2 3 3 8 2" xfId="58881"/>
    <cellStyle name="Ergebnis 4 2 2 3 3 9" xfId="28109"/>
    <cellStyle name="Ergebnis 4 2 2 3 3 9 2" xfId="58296"/>
    <cellStyle name="Ergebnis 4 2 2 3 4" xfId="5765"/>
    <cellStyle name="Ergebnis 4 2 2 3 4 2" xfId="35961"/>
    <cellStyle name="Ergebnis 4 2 2 3 5" xfId="4971"/>
    <cellStyle name="Ergebnis 4 2 2 3 5 2" xfId="35170"/>
    <cellStyle name="Ergebnis 4 2 2 3 6" xfId="15101"/>
    <cellStyle name="Ergebnis 4 2 2 3 6 2" xfId="45295"/>
    <cellStyle name="Ergebnis 4 2 2 3 7" xfId="16045"/>
    <cellStyle name="Ergebnis 4 2 2 3 7 2" xfId="46239"/>
    <cellStyle name="Ergebnis 4 2 2 3 8" xfId="18926"/>
    <cellStyle name="Ergebnis 4 2 2 3 8 2" xfId="49120"/>
    <cellStyle name="Ergebnis 4 2 2 3 9" xfId="23161"/>
    <cellStyle name="Ergebnis 4 2 2 3 9 2" xfId="53348"/>
    <cellStyle name="Ergebnis 4 2 2 4" xfId="3282"/>
    <cellStyle name="Ergebnis 4 2 2 4 10" xfId="29283"/>
    <cellStyle name="Ergebnis 4 2 2 4 10 2" xfId="59470"/>
    <cellStyle name="Ergebnis 4 2 2 4 11" xfId="33487"/>
    <cellStyle name="Ergebnis 4 2 2 4 2" xfId="6656"/>
    <cellStyle name="Ergebnis 4 2 2 4 2 2" xfId="36850"/>
    <cellStyle name="Ergebnis 4 2 2 4 3" xfId="8201"/>
    <cellStyle name="Ergebnis 4 2 2 4 3 2" xfId="38395"/>
    <cellStyle name="Ergebnis 4 2 2 4 4" xfId="2083"/>
    <cellStyle name="Ergebnis 4 2 2 4 4 2" xfId="32296"/>
    <cellStyle name="Ergebnis 4 2 2 4 5" xfId="13447"/>
    <cellStyle name="Ergebnis 4 2 2 4 5 2" xfId="43641"/>
    <cellStyle name="Ergebnis 4 2 2 4 6" xfId="16531"/>
    <cellStyle name="Ergebnis 4 2 2 4 6 2" xfId="46725"/>
    <cellStyle name="Ergebnis 4 2 2 4 7" xfId="19398"/>
    <cellStyle name="Ergebnis 4 2 2 4 7 2" xfId="49592"/>
    <cellStyle name="Ergebnis 4 2 2 4 8" xfId="23801"/>
    <cellStyle name="Ergebnis 4 2 2 4 8 2" xfId="53988"/>
    <cellStyle name="Ergebnis 4 2 2 4 9" xfId="28171"/>
    <cellStyle name="Ergebnis 4 2 2 4 9 2" xfId="58358"/>
    <cellStyle name="Ergebnis 4 2 2 5" xfId="4290"/>
    <cellStyle name="Ergebnis 4 2 2 5 10" xfId="26864"/>
    <cellStyle name="Ergebnis 4 2 2 5 10 2" xfId="57051"/>
    <cellStyle name="Ergebnis 4 2 2 5 11" xfId="34489"/>
    <cellStyle name="Ergebnis 4 2 2 5 2" xfId="7503"/>
    <cellStyle name="Ergebnis 4 2 2 5 2 2" xfId="37697"/>
    <cellStyle name="Ergebnis 4 2 2 5 3" xfId="9048"/>
    <cellStyle name="Ergebnis 4 2 2 5 3 2" xfId="39242"/>
    <cellStyle name="Ergebnis 4 2 2 5 4" xfId="2086"/>
    <cellStyle name="Ergebnis 4 2 2 5 4 2" xfId="32299"/>
    <cellStyle name="Ergebnis 4 2 2 5 5" xfId="2292"/>
    <cellStyle name="Ergebnis 4 2 2 5 5 2" xfId="32499"/>
    <cellStyle name="Ergebnis 4 2 2 5 6" xfId="17371"/>
    <cellStyle name="Ergebnis 4 2 2 5 6 2" xfId="47565"/>
    <cellStyle name="Ergebnis 4 2 2 5 7" xfId="20235"/>
    <cellStyle name="Ergebnis 4 2 2 5 7 2" xfId="50429"/>
    <cellStyle name="Ergebnis 4 2 2 5 8" xfId="24647"/>
    <cellStyle name="Ergebnis 4 2 2 5 8 2" xfId="54834"/>
    <cellStyle name="Ergebnis 4 2 2 5 9" xfId="27294"/>
    <cellStyle name="Ergebnis 4 2 2 5 9 2" xfId="57481"/>
    <cellStyle name="Ergebnis 4 2 2 6" xfId="7940"/>
    <cellStyle name="Ergebnis 4 2 2 6 2" xfId="38134"/>
    <cellStyle name="Ergebnis 4 2 2 7" xfId="9776"/>
    <cellStyle name="Ergebnis 4 2 2 7 2" xfId="39970"/>
    <cellStyle name="Ergebnis 4 2 2 8" xfId="9967"/>
    <cellStyle name="Ergebnis 4 2 2 8 2" xfId="40161"/>
    <cellStyle name="Ergebnis 4 2 2 9" xfId="15431"/>
    <cellStyle name="Ergebnis 4 2 2 9 2" xfId="45625"/>
    <cellStyle name="Ergebnis 4 2 3" xfId="1549"/>
    <cellStyle name="Ergebnis 4 2 3 10" xfId="28265"/>
    <cellStyle name="Ergebnis 4 2 3 10 2" xfId="58452"/>
    <cellStyle name="Ergebnis 4 2 3 11" xfId="27224"/>
    <cellStyle name="Ergebnis 4 2 3 11 2" xfId="57411"/>
    <cellStyle name="Ergebnis 4 2 3 12" xfId="31499"/>
    <cellStyle name="Ergebnis 4 2 3 2" xfId="3506"/>
    <cellStyle name="Ergebnis 4 2 3 2 10" xfId="26122"/>
    <cellStyle name="Ergebnis 4 2 3 2 10 2" xfId="56309"/>
    <cellStyle name="Ergebnis 4 2 3 2 11" xfId="33711"/>
    <cellStyle name="Ergebnis 4 2 3 2 2" xfId="6870"/>
    <cellStyle name="Ergebnis 4 2 3 2 2 2" xfId="37064"/>
    <cellStyle name="Ergebnis 4 2 3 2 3" xfId="8415"/>
    <cellStyle name="Ergebnis 4 2 3 2 3 2" xfId="38609"/>
    <cellStyle name="Ergebnis 4 2 3 2 4" xfId="10530"/>
    <cellStyle name="Ergebnis 4 2 3 2 4 2" xfId="40724"/>
    <cellStyle name="Ergebnis 4 2 3 2 5" xfId="12172"/>
    <cellStyle name="Ergebnis 4 2 3 2 5 2" xfId="42366"/>
    <cellStyle name="Ergebnis 4 2 3 2 6" xfId="16741"/>
    <cellStyle name="Ergebnis 4 2 3 2 6 2" xfId="46935"/>
    <cellStyle name="Ergebnis 4 2 3 2 7" xfId="19608"/>
    <cellStyle name="Ergebnis 4 2 3 2 7 2" xfId="49802"/>
    <cellStyle name="Ergebnis 4 2 3 2 8" xfId="24015"/>
    <cellStyle name="Ergebnis 4 2 3 2 8 2" xfId="54202"/>
    <cellStyle name="Ergebnis 4 2 3 2 9" xfId="28073"/>
    <cellStyle name="Ergebnis 4 2 3 2 9 2" xfId="58260"/>
    <cellStyle name="Ergebnis 4 2 3 3" xfId="4514"/>
    <cellStyle name="Ergebnis 4 2 3 3 10" xfId="34713"/>
    <cellStyle name="Ergebnis 4 2 3 3 2" xfId="9258"/>
    <cellStyle name="Ergebnis 4 2 3 3 2 2" xfId="39452"/>
    <cellStyle name="Ergebnis 4 2 3 3 3" xfId="10393"/>
    <cellStyle name="Ergebnis 4 2 3 3 3 2" xfId="40587"/>
    <cellStyle name="Ergebnis 4 2 3 3 4" xfId="13329"/>
    <cellStyle name="Ergebnis 4 2 3 3 4 2" xfId="43523"/>
    <cellStyle name="Ergebnis 4 2 3 3 5" xfId="17581"/>
    <cellStyle name="Ergebnis 4 2 3 3 5 2" xfId="47775"/>
    <cellStyle name="Ergebnis 4 2 3 3 6" xfId="20445"/>
    <cellStyle name="Ergebnis 4 2 3 3 6 2" xfId="50639"/>
    <cellStyle name="Ergebnis 4 2 3 3 7" xfId="24857"/>
    <cellStyle name="Ergebnis 4 2 3 3 7 2" xfId="55044"/>
    <cellStyle name="Ergebnis 4 2 3 3 8" xfId="21453"/>
    <cellStyle name="Ergebnis 4 2 3 3 8 2" xfId="51640"/>
    <cellStyle name="Ergebnis 4 2 3 3 9" xfId="29147"/>
    <cellStyle name="Ergebnis 4 2 3 3 9 2" xfId="59334"/>
    <cellStyle name="Ergebnis 4 2 3 4" xfId="4122"/>
    <cellStyle name="Ergebnis 4 2 3 4 2" xfId="34321"/>
    <cellStyle name="Ergebnis 4 2 3 5" xfId="12475"/>
    <cellStyle name="Ergebnis 4 2 3 5 2" xfId="42669"/>
    <cellStyle name="Ergebnis 4 2 3 6" xfId="5755"/>
    <cellStyle name="Ergebnis 4 2 3 6 2" xfId="35951"/>
    <cellStyle name="Ergebnis 4 2 3 7" xfId="15645"/>
    <cellStyle name="Ergebnis 4 2 3 7 2" xfId="45839"/>
    <cellStyle name="Ergebnis 4 2 3 8" xfId="18526"/>
    <cellStyle name="Ergebnis 4 2 3 8 2" xfId="48720"/>
    <cellStyle name="Ergebnis 4 2 3 9" xfId="22761"/>
    <cellStyle name="Ergebnis 4 2 3 9 2" xfId="52948"/>
    <cellStyle name="Ergebnis 4 2 4" xfId="2703"/>
    <cellStyle name="Ergebnis 4 2 4 10" xfId="29673"/>
    <cellStyle name="Ergebnis 4 2 4 10 2" xfId="59860"/>
    <cellStyle name="Ergebnis 4 2 4 11" xfId="32908"/>
    <cellStyle name="Ergebnis 4 2 4 2" xfId="6288"/>
    <cellStyle name="Ergebnis 4 2 4 2 2" xfId="36482"/>
    <cellStyle name="Ergebnis 4 2 4 3" xfId="5251"/>
    <cellStyle name="Ergebnis 4 2 4 3 2" xfId="35450"/>
    <cellStyle name="Ergebnis 4 2 4 4" xfId="10489"/>
    <cellStyle name="Ergebnis 4 2 4 4 2" xfId="40683"/>
    <cellStyle name="Ergebnis 4 2 4 5" xfId="13262"/>
    <cellStyle name="Ergebnis 4 2 4 5 2" xfId="43456"/>
    <cellStyle name="Ergebnis 4 2 4 6" xfId="16278"/>
    <cellStyle name="Ergebnis 4 2 4 6 2" xfId="46472"/>
    <cellStyle name="Ergebnis 4 2 4 7" xfId="19147"/>
    <cellStyle name="Ergebnis 4 2 4 7 2" xfId="49341"/>
    <cellStyle name="Ergebnis 4 2 4 8" xfId="23430"/>
    <cellStyle name="Ergebnis 4 2 4 8 2" xfId="53617"/>
    <cellStyle name="Ergebnis 4 2 4 9" xfId="21409"/>
    <cellStyle name="Ergebnis 4 2 4 9 2" xfId="51596"/>
    <cellStyle name="Ergebnis 4 2 5" xfId="3112"/>
    <cellStyle name="Ergebnis 4 2 5 10" xfId="27070"/>
    <cellStyle name="Ergebnis 4 2 5 10 2" xfId="57257"/>
    <cellStyle name="Ergebnis 4 2 5 11" xfId="33317"/>
    <cellStyle name="Ergebnis 4 2 5 2" xfId="6514"/>
    <cellStyle name="Ergebnis 4 2 5 2 2" xfId="36708"/>
    <cellStyle name="Ergebnis 4 2 5 3" xfId="6083"/>
    <cellStyle name="Ergebnis 4 2 5 3 2" xfId="36279"/>
    <cellStyle name="Ergebnis 4 2 5 4" xfId="10728"/>
    <cellStyle name="Ergebnis 4 2 5 4 2" xfId="40922"/>
    <cellStyle name="Ergebnis 4 2 5 5" xfId="10568"/>
    <cellStyle name="Ergebnis 4 2 5 5 2" xfId="40762"/>
    <cellStyle name="Ergebnis 4 2 5 6" xfId="16389"/>
    <cellStyle name="Ergebnis 4 2 5 6 2" xfId="46583"/>
    <cellStyle name="Ergebnis 4 2 5 7" xfId="19256"/>
    <cellStyle name="Ergebnis 4 2 5 7 2" xfId="49450"/>
    <cellStyle name="Ergebnis 4 2 5 8" xfId="23659"/>
    <cellStyle name="Ergebnis 4 2 5 8 2" xfId="53846"/>
    <cellStyle name="Ergebnis 4 2 5 9" xfId="25905"/>
    <cellStyle name="Ergebnis 4 2 5 9 2" xfId="56092"/>
    <cellStyle name="Ergebnis 4 2 6" xfId="2178"/>
    <cellStyle name="Ergebnis 4 2 6 2" xfId="32389"/>
    <cellStyle name="Ergebnis 4 2 7" xfId="12373"/>
    <cellStyle name="Ergebnis 4 2 7 2" xfId="42567"/>
    <cellStyle name="Ergebnis 4 2 8" xfId="14315"/>
    <cellStyle name="Ergebnis 4 2 8 2" xfId="44509"/>
    <cellStyle name="Ergebnis 4 2 9" xfId="12854"/>
    <cellStyle name="Ergebnis 4 2 9 2" xfId="43048"/>
    <cellStyle name="Ergebnis 4 3" xfId="1321"/>
    <cellStyle name="Ergebnis 4 3 10" xfId="18315"/>
    <cellStyle name="Ergebnis 4 3 10 2" xfId="48509"/>
    <cellStyle name="Ergebnis 4 3 11" xfId="22534"/>
    <cellStyle name="Ergebnis 4 3 11 2" xfId="52721"/>
    <cellStyle name="Ergebnis 4 3 12" xfId="27184"/>
    <cellStyle name="Ergebnis 4 3 12 2" xfId="57371"/>
    <cellStyle name="Ergebnis 4 3 13" xfId="27480"/>
    <cellStyle name="Ergebnis 4 3 13 2" xfId="57667"/>
    <cellStyle name="Ergebnis 4 3 14" xfId="31288"/>
    <cellStyle name="Ergebnis 4 3 2" xfId="1789"/>
    <cellStyle name="Ergebnis 4 3 2 10" xfId="23230"/>
    <cellStyle name="Ergebnis 4 3 2 10 2" xfId="53417"/>
    <cellStyle name="Ergebnis 4 3 2 11" xfId="30078"/>
    <cellStyle name="Ergebnis 4 3 2 11 2" xfId="60265"/>
    <cellStyle name="Ergebnis 4 3 2 12" xfId="31739"/>
    <cellStyle name="Ergebnis 4 3 2 2" xfId="3746"/>
    <cellStyle name="Ergebnis 4 3 2 2 10" xfId="29710"/>
    <cellStyle name="Ergebnis 4 3 2 2 10 2" xfId="59897"/>
    <cellStyle name="Ergebnis 4 3 2 2 11" xfId="33951"/>
    <cellStyle name="Ergebnis 4 3 2 2 2" xfId="7110"/>
    <cellStyle name="Ergebnis 4 3 2 2 2 2" xfId="37304"/>
    <cellStyle name="Ergebnis 4 3 2 2 3" xfId="8655"/>
    <cellStyle name="Ergebnis 4 3 2 2 3 2" xfId="38849"/>
    <cellStyle name="Ergebnis 4 3 2 2 4" xfId="10563"/>
    <cellStyle name="Ergebnis 4 3 2 2 4 2" xfId="40757"/>
    <cellStyle name="Ergebnis 4 3 2 2 5" xfId="14483"/>
    <cellStyle name="Ergebnis 4 3 2 2 5 2" xfId="44677"/>
    <cellStyle name="Ergebnis 4 3 2 2 6" xfId="16981"/>
    <cellStyle name="Ergebnis 4 3 2 2 6 2" xfId="47175"/>
    <cellStyle name="Ergebnis 4 3 2 2 7" xfId="19848"/>
    <cellStyle name="Ergebnis 4 3 2 2 7 2" xfId="50042"/>
    <cellStyle name="Ergebnis 4 3 2 2 8" xfId="24255"/>
    <cellStyle name="Ergebnis 4 3 2 2 8 2" xfId="54442"/>
    <cellStyle name="Ergebnis 4 3 2 2 9" xfId="26928"/>
    <cellStyle name="Ergebnis 4 3 2 2 9 2" xfId="57115"/>
    <cellStyle name="Ergebnis 4 3 2 3" xfId="4754"/>
    <cellStyle name="Ergebnis 4 3 2 3 10" xfId="34953"/>
    <cellStyle name="Ergebnis 4 3 2 3 2" xfId="9498"/>
    <cellStyle name="Ergebnis 4 3 2 3 2 2" xfId="39692"/>
    <cellStyle name="Ergebnis 4 3 2 3 3" xfId="10180"/>
    <cellStyle name="Ergebnis 4 3 2 3 3 2" xfId="40374"/>
    <cellStyle name="Ergebnis 4 3 2 3 4" xfId="13587"/>
    <cellStyle name="Ergebnis 4 3 2 3 4 2" xfId="43781"/>
    <cellStyle name="Ergebnis 4 3 2 3 5" xfId="17821"/>
    <cellStyle name="Ergebnis 4 3 2 3 5 2" xfId="48015"/>
    <cellStyle name="Ergebnis 4 3 2 3 6" xfId="20685"/>
    <cellStyle name="Ergebnis 4 3 2 3 6 2" xfId="50879"/>
    <cellStyle name="Ergebnis 4 3 2 3 7" xfId="25097"/>
    <cellStyle name="Ergebnis 4 3 2 3 7 2" xfId="55284"/>
    <cellStyle name="Ergebnis 4 3 2 3 8" xfId="28534"/>
    <cellStyle name="Ergebnis 4 3 2 3 8 2" xfId="58721"/>
    <cellStyle name="Ergebnis 4 3 2 3 9" xfId="26281"/>
    <cellStyle name="Ergebnis 4 3 2 3 9 2" xfId="56468"/>
    <cellStyle name="Ergebnis 4 3 2 4" xfId="5957"/>
    <cellStyle name="Ergebnis 4 3 2 4 2" xfId="36153"/>
    <cellStyle name="Ergebnis 4 3 2 5" xfId="11668"/>
    <cellStyle name="Ergebnis 4 3 2 5 2" xfId="41862"/>
    <cellStyle name="Ergebnis 4 3 2 6" xfId="14632"/>
    <cellStyle name="Ergebnis 4 3 2 6 2" xfId="44826"/>
    <cellStyle name="Ergebnis 4 3 2 7" xfId="15885"/>
    <cellStyle name="Ergebnis 4 3 2 7 2" xfId="46079"/>
    <cellStyle name="Ergebnis 4 3 2 8" xfId="18766"/>
    <cellStyle name="Ergebnis 4 3 2 8 2" xfId="48960"/>
    <cellStyle name="Ergebnis 4 3 2 9" xfId="23001"/>
    <cellStyle name="Ergebnis 4 3 2 9 2" xfId="53188"/>
    <cellStyle name="Ergebnis 4 3 3" xfId="1948"/>
    <cellStyle name="Ergebnis 4 3 3 10" xfId="27005"/>
    <cellStyle name="Ergebnis 4 3 3 10 2" xfId="57192"/>
    <cellStyle name="Ergebnis 4 3 3 11" xfId="28075"/>
    <cellStyle name="Ergebnis 4 3 3 11 2" xfId="58262"/>
    <cellStyle name="Ergebnis 4 3 3 12" xfId="31898"/>
    <cellStyle name="Ergebnis 4 3 3 2" xfId="3905"/>
    <cellStyle name="Ergebnis 4 3 3 2 10" xfId="29256"/>
    <cellStyle name="Ergebnis 4 3 3 2 10 2" xfId="59443"/>
    <cellStyle name="Ergebnis 4 3 3 2 11" xfId="34110"/>
    <cellStyle name="Ergebnis 4 3 3 2 2" xfId="7269"/>
    <cellStyle name="Ergebnis 4 3 3 2 2 2" xfId="37463"/>
    <cellStyle name="Ergebnis 4 3 3 2 3" xfId="8814"/>
    <cellStyle name="Ergebnis 4 3 3 2 3 2" xfId="39008"/>
    <cellStyle name="Ergebnis 4 3 3 2 4" xfId="9888"/>
    <cellStyle name="Ergebnis 4 3 3 2 4 2" xfId="40082"/>
    <cellStyle name="Ergebnis 4 3 3 2 5" xfId="15288"/>
    <cellStyle name="Ergebnis 4 3 3 2 5 2" xfId="45482"/>
    <cellStyle name="Ergebnis 4 3 3 2 6" xfId="17140"/>
    <cellStyle name="Ergebnis 4 3 3 2 6 2" xfId="47334"/>
    <cellStyle name="Ergebnis 4 3 3 2 7" xfId="20007"/>
    <cellStyle name="Ergebnis 4 3 3 2 7 2" xfId="50201"/>
    <cellStyle name="Ergebnis 4 3 3 2 8" xfId="24414"/>
    <cellStyle name="Ergebnis 4 3 3 2 8 2" xfId="54601"/>
    <cellStyle name="Ergebnis 4 3 3 2 9" xfId="25824"/>
    <cellStyle name="Ergebnis 4 3 3 2 9 2" xfId="56011"/>
    <cellStyle name="Ergebnis 4 3 3 3" xfId="4913"/>
    <cellStyle name="Ergebnis 4 3 3 3 10" xfId="35112"/>
    <cellStyle name="Ergebnis 4 3 3 3 2" xfId="9657"/>
    <cellStyle name="Ergebnis 4 3 3 3 2 2" xfId="39851"/>
    <cellStyle name="Ergebnis 4 3 3 3 3" xfId="11252"/>
    <cellStyle name="Ergebnis 4 3 3 3 3 2" xfId="41446"/>
    <cellStyle name="Ergebnis 4 3 3 3 4" xfId="13864"/>
    <cellStyle name="Ergebnis 4 3 3 3 4 2" xfId="44058"/>
    <cellStyle name="Ergebnis 4 3 3 3 5" xfId="17980"/>
    <cellStyle name="Ergebnis 4 3 3 3 5 2" xfId="48174"/>
    <cellStyle name="Ergebnis 4 3 3 3 6" xfId="20844"/>
    <cellStyle name="Ergebnis 4 3 3 3 6 2" xfId="51038"/>
    <cellStyle name="Ergebnis 4 3 3 3 7" xfId="25256"/>
    <cellStyle name="Ergebnis 4 3 3 3 7 2" xfId="55443"/>
    <cellStyle name="Ergebnis 4 3 3 3 8" xfId="28693"/>
    <cellStyle name="Ergebnis 4 3 3 3 8 2" xfId="58880"/>
    <cellStyle name="Ergebnis 4 3 3 3 9" xfId="29575"/>
    <cellStyle name="Ergebnis 4 3 3 3 9 2" xfId="59762"/>
    <cellStyle name="Ergebnis 4 3 3 4" xfId="7853"/>
    <cellStyle name="Ergebnis 4 3 3 4 2" xfId="38047"/>
    <cellStyle name="Ergebnis 4 3 3 5" xfId="10514"/>
    <cellStyle name="Ergebnis 4 3 3 5 2" xfId="40708"/>
    <cellStyle name="Ergebnis 4 3 3 6" xfId="14564"/>
    <cellStyle name="Ergebnis 4 3 3 6 2" xfId="44758"/>
    <cellStyle name="Ergebnis 4 3 3 7" xfId="16044"/>
    <cellStyle name="Ergebnis 4 3 3 7 2" xfId="46238"/>
    <cellStyle name="Ergebnis 4 3 3 8" xfId="18925"/>
    <cellStyle name="Ergebnis 4 3 3 8 2" xfId="49119"/>
    <cellStyle name="Ergebnis 4 3 3 9" xfId="23160"/>
    <cellStyle name="Ergebnis 4 3 3 9 2" xfId="53347"/>
    <cellStyle name="Ergebnis 4 3 4" xfId="3281"/>
    <cellStyle name="Ergebnis 4 3 4 10" xfId="29086"/>
    <cellStyle name="Ergebnis 4 3 4 10 2" xfId="59273"/>
    <cellStyle name="Ergebnis 4 3 4 11" xfId="33486"/>
    <cellStyle name="Ergebnis 4 3 4 2" xfId="6655"/>
    <cellStyle name="Ergebnis 4 3 4 2 2" xfId="36849"/>
    <cellStyle name="Ergebnis 4 3 4 3" xfId="8200"/>
    <cellStyle name="Ergebnis 4 3 4 3 2" xfId="38394"/>
    <cellStyle name="Ergebnis 4 3 4 4" xfId="3141"/>
    <cellStyle name="Ergebnis 4 3 4 4 2" xfId="33346"/>
    <cellStyle name="Ergebnis 4 3 4 5" xfId="3134"/>
    <cellStyle name="Ergebnis 4 3 4 5 2" xfId="33339"/>
    <cellStyle name="Ergebnis 4 3 4 6" xfId="16530"/>
    <cellStyle name="Ergebnis 4 3 4 6 2" xfId="46724"/>
    <cellStyle name="Ergebnis 4 3 4 7" xfId="19397"/>
    <cellStyle name="Ergebnis 4 3 4 7 2" xfId="49591"/>
    <cellStyle name="Ergebnis 4 3 4 8" xfId="23800"/>
    <cellStyle name="Ergebnis 4 3 4 8 2" xfId="53987"/>
    <cellStyle name="Ergebnis 4 3 4 9" xfId="27026"/>
    <cellStyle name="Ergebnis 4 3 4 9 2" xfId="57213"/>
    <cellStyle name="Ergebnis 4 3 5" xfId="4289"/>
    <cellStyle name="Ergebnis 4 3 5 10" xfId="30663"/>
    <cellStyle name="Ergebnis 4 3 5 10 2" xfId="60850"/>
    <cellStyle name="Ergebnis 4 3 5 11" xfId="34488"/>
    <cellStyle name="Ergebnis 4 3 5 2" xfId="7502"/>
    <cellStyle name="Ergebnis 4 3 5 2 2" xfId="37696"/>
    <cellStyle name="Ergebnis 4 3 5 3" xfId="9047"/>
    <cellStyle name="Ergebnis 4 3 5 3 2" xfId="39241"/>
    <cellStyle name="Ergebnis 4 3 5 4" xfId="5613"/>
    <cellStyle name="Ergebnis 4 3 5 4 2" xfId="35809"/>
    <cellStyle name="Ergebnis 4 3 5 5" xfId="13543"/>
    <cellStyle name="Ergebnis 4 3 5 5 2" xfId="43737"/>
    <cellStyle name="Ergebnis 4 3 5 6" xfId="17370"/>
    <cellStyle name="Ergebnis 4 3 5 6 2" xfId="47564"/>
    <cellStyle name="Ergebnis 4 3 5 7" xfId="20234"/>
    <cellStyle name="Ergebnis 4 3 5 7 2" xfId="50428"/>
    <cellStyle name="Ergebnis 4 3 5 8" xfId="24646"/>
    <cellStyle name="Ergebnis 4 3 5 8 2" xfId="54833"/>
    <cellStyle name="Ergebnis 4 3 5 9" xfId="26229"/>
    <cellStyle name="Ergebnis 4 3 5 9 2" xfId="56416"/>
    <cellStyle name="Ergebnis 4 3 6" xfId="6006"/>
    <cellStyle name="Ergebnis 4 3 6 2" xfId="36202"/>
    <cellStyle name="Ergebnis 4 3 7" xfId="11417"/>
    <cellStyle name="Ergebnis 4 3 7 2" xfId="41611"/>
    <cellStyle name="Ergebnis 4 3 8" xfId="11276"/>
    <cellStyle name="Ergebnis 4 3 8 2" xfId="41470"/>
    <cellStyle name="Ergebnis 4 3 9" xfId="15430"/>
    <cellStyle name="Ergebnis 4 3 9 2" xfId="45624"/>
    <cellStyle name="Ergebnis 4 4" xfId="1550"/>
    <cellStyle name="Ergebnis 4 4 10" xfId="27208"/>
    <cellStyle name="Ergebnis 4 4 10 2" xfId="57395"/>
    <cellStyle name="Ergebnis 4 4 11" xfId="29400"/>
    <cellStyle name="Ergebnis 4 4 11 2" xfId="59587"/>
    <cellStyle name="Ergebnis 4 4 12" xfId="31500"/>
    <cellStyle name="Ergebnis 4 4 2" xfId="3507"/>
    <cellStyle name="Ergebnis 4 4 2 10" xfId="26195"/>
    <cellStyle name="Ergebnis 4 4 2 10 2" xfId="56382"/>
    <cellStyle name="Ergebnis 4 4 2 11" xfId="33712"/>
    <cellStyle name="Ergebnis 4 4 2 2" xfId="6871"/>
    <cellStyle name="Ergebnis 4 4 2 2 2" xfId="37065"/>
    <cellStyle name="Ergebnis 4 4 2 3" xfId="8416"/>
    <cellStyle name="Ergebnis 4 4 2 3 2" xfId="38610"/>
    <cellStyle name="Ergebnis 4 4 2 4" xfId="12032"/>
    <cellStyle name="Ergebnis 4 4 2 4 2" xfId="42226"/>
    <cellStyle name="Ergebnis 4 4 2 5" xfId="14519"/>
    <cellStyle name="Ergebnis 4 4 2 5 2" xfId="44713"/>
    <cellStyle name="Ergebnis 4 4 2 6" xfId="16742"/>
    <cellStyle name="Ergebnis 4 4 2 6 2" xfId="46936"/>
    <cellStyle name="Ergebnis 4 4 2 7" xfId="19609"/>
    <cellStyle name="Ergebnis 4 4 2 7 2" xfId="49803"/>
    <cellStyle name="Ergebnis 4 4 2 8" xfId="24016"/>
    <cellStyle name="Ergebnis 4 4 2 8 2" xfId="54203"/>
    <cellStyle name="Ergebnis 4 4 2 9" xfId="21491"/>
    <cellStyle name="Ergebnis 4 4 2 9 2" xfId="51678"/>
    <cellStyle name="Ergebnis 4 4 3" xfId="4515"/>
    <cellStyle name="Ergebnis 4 4 3 10" xfId="34714"/>
    <cellStyle name="Ergebnis 4 4 3 2" xfId="9259"/>
    <cellStyle name="Ergebnis 4 4 3 2 2" xfId="39453"/>
    <cellStyle name="Ergebnis 4 4 3 3" xfId="12215"/>
    <cellStyle name="Ergebnis 4 4 3 3 2" xfId="42409"/>
    <cellStyle name="Ergebnis 4 4 3 4" xfId="14226"/>
    <cellStyle name="Ergebnis 4 4 3 4 2" xfId="44420"/>
    <cellStyle name="Ergebnis 4 4 3 5" xfId="17582"/>
    <cellStyle name="Ergebnis 4 4 3 5 2" xfId="47776"/>
    <cellStyle name="Ergebnis 4 4 3 6" xfId="20446"/>
    <cellStyle name="Ergebnis 4 4 3 6 2" xfId="50640"/>
    <cellStyle name="Ergebnis 4 4 3 7" xfId="24858"/>
    <cellStyle name="Ergebnis 4 4 3 7 2" xfId="55045"/>
    <cellStyle name="Ergebnis 4 4 3 8" xfId="25420"/>
    <cellStyle name="Ergebnis 4 4 3 8 2" xfId="55607"/>
    <cellStyle name="Ergebnis 4 4 3 9" xfId="21582"/>
    <cellStyle name="Ergebnis 4 4 3 9 2" xfId="51769"/>
    <cellStyle name="Ergebnis 4 4 4" xfId="2661"/>
    <cellStyle name="Ergebnis 4 4 4 2" xfId="32866"/>
    <cellStyle name="Ergebnis 4 4 5" xfId="5414"/>
    <cellStyle name="Ergebnis 4 4 5 2" xfId="35613"/>
    <cellStyle name="Ergebnis 4 4 6" xfId="13169"/>
    <cellStyle name="Ergebnis 4 4 6 2" xfId="43363"/>
    <cellStyle name="Ergebnis 4 4 7" xfId="15646"/>
    <cellStyle name="Ergebnis 4 4 7 2" xfId="45840"/>
    <cellStyle name="Ergebnis 4 4 8" xfId="18527"/>
    <cellStyle name="Ergebnis 4 4 8 2" xfId="48721"/>
    <cellStyle name="Ergebnis 4 4 9" xfId="22762"/>
    <cellStyle name="Ergebnis 4 4 9 2" xfId="52949"/>
    <cellStyle name="Ergebnis 4 5" xfId="2702"/>
    <cellStyle name="Ergebnis 4 5 10" xfId="29222"/>
    <cellStyle name="Ergebnis 4 5 10 2" xfId="59409"/>
    <cellStyle name="Ergebnis 4 5 11" xfId="32907"/>
    <cellStyle name="Ergebnis 4 5 2" xfId="6287"/>
    <cellStyle name="Ergebnis 4 5 2 2" xfId="36481"/>
    <cellStyle name="Ergebnis 4 5 3" xfId="3160"/>
    <cellStyle name="Ergebnis 4 5 3 2" xfId="33365"/>
    <cellStyle name="Ergebnis 4 5 4" xfId="9912"/>
    <cellStyle name="Ergebnis 4 5 4 2" xfId="40106"/>
    <cellStyle name="Ergebnis 4 5 5" xfId="11657"/>
    <cellStyle name="Ergebnis 4 5 5 2" xfId="41851"/>
    <cellStyle name="Ergebnis 4 5 6" xfId="16277"/>
    <cellStyle name="Ergebnis 4 5 6 2" xfId="46471"/>
    <cellStyle name="Ergebnis 4 5 7" xfId="19146"/>
    <cellStyle name="Ergebnis 4 5 7 2" xfId="49340"/>
    <cellStyle name="Ergebnis 4 5 8" xfId="23429"/>
    <cellStyle name="Ergebnis 4 5 8 2" xfId="53616"/>
    <cellStyle name="Ergebnis 4 5 9" xfId="26524"/>
    <cellStyle name="Ergebnis 4 5 9 2" xfId="56711"/>
    <cellStyle name="Ergebnis 4 6" xfId="3111"/>
    <cellStyle name="Ergebnis 4 6 10" xfId="28940"/>
    <cellStyle name="Ergebnis 4 6 10 2" xfId="59127"/>
    <cellStyle name="Ergebnis 4 6 11" xfId="33316"/>
    <cellStyle name="Ergebnis 4 6 2" xfId="6513"/>
    <cellStyle name="Ergebnis 4 6 2 2" xfId="36707"/>
    <cellStyle name="Ergebnis 4 6 3" xfId="2262"/>
    <cellStyle name="Ergebnis 4 6 3 2" xfId="32471"/>
    <cellStyle name="Ergebnis 4 6 4" xfId="10013"/>
    <cellStyle name="Ergebnis 4 6 4 2" xfId="40207"/>
    <cellStyle name="Ergebnis 4 6 5" xfId="12917"/>
    <cellStyle name="Ergebnis 4 6 5 2" xfId="43111"/>
    <cellStyle name="Ergebnis 4 6 6" xfId="16388"/>
    <cellStyle name="Ergebnis 4 6 6 2" xfId="46582"/>
    <cellStyle name="Ergebnis 4 6 7" xfId="19255"/>
    <cellStyle name="Ergebnis 4 6 7 2" xfId="49449"/>
    <cellStyle name="Ergebnis 4 6 8" xfId="23658"/>
    <cellStyle name="Ergebnis 4 6 8 2" xfId="53845"/>
    <cellStyle name="Ergebnis 4 6 9" xfId="27646"/>
    <cellStyle name="Ergebnis 4 6 9 2" xfId="57833"/>
    <cellStyle name="Ergebnis 4 7" xfId="3047"/>
    <cellStyle name="Ergebnis 4 7 2" xfId="33252"/>
    <cellStyle name="Ergebnis 4 8" xfId="11857"/>
    <cellStyle name="Ergebnis 4 8 2" xfId="42051"/>
    <cellStyle name="Ergebnis 4 9" xfId="14904"/>
    <cellStyle name="Ergebnis 4 9 2" xfId="45098"/>
    <cellStyle name="Ergebnis 5" xfId="699"/>
    <cellStyle name="Ergebnis 5 10" xfId="9944"/>
    <cellStyle name="Ergebnis 5 10 2" xfId="40138"/>
    <cellStyle name="Ergebnis 5 11" xfId="14845"/>
    <cellStyle name="Ergebnis 5 11 2" xfId="45039"/>
    <cellStyle name="Ergebnis 5 12" xfId="21936"/>
    <cellStyle name="Ergebnis 5 12 2" xfId="52123"/>
    <cellStyle name="Ergebnis 5 13" xfId="28175"/>
    <cellStyle name="Ergebnis 5 13 2" xfId="58362"/>
    <cellStyle name="Ergebnis 5 14" xfId="29619"/>
    <cellStyle name="Ergebnis 5 14 2" xfId="59806"/>
    <cellStyle name="Ergebnis 5 15" xfId="31077"/>
    <cellStyle name="Ergebnis 5 2" xfId="700"/>
    <cellStyle name="Ergebnis 5 2 10" xfId="14839"/>
    <cellStyle name="Ergebnis 5 2 10 2" xfId="45033"/>
    <cellStyle name="Ergebnis 5 2 11" xfId="21937"/>
    <cellStyle name="Ergebnis 5 2 11 2" xfId="52124"/>
    <cellStyle name="Ergebnis 5 2 12" xfId="26645"/>
    <cellStyle name="Ergebnis 5 2 12 2" xfId="56832"/>
    <cellStyle name="Ergebnis 5 2 13" xfId="25754"/>
    <cellStyle name="Ergebnis 5 2 13 2" xfId="55941"/>
    <cellStyle name="Ergebnis 5 2 14" xfId="31078"/>
    <cellStyle name="Ergebnis 5 2 2" xfId="1324"/>
    <cellStyle name="Ergebnis 5 2 2 10" xfId="18318"/>
    <cellStyle name="Ergebnis 5 2 2 10 2" xfId="48512"/>
    <cellStyle name="Ergebnis 5 2 2 11" xfId="22537"/>
    <cellStyle name="Ergebnis 5 2 2 11 2" xfId="52724"/>
    <cellStyle name="Ergebnis 5 2 2 12" xfId="27042"/>
    <cellStyle name="Ergebnis 5 2 2 12 2" xfId="57229"/>
    <cellStyle name="Ergebnis 5 2 2 13" xfId="26630"/>
    <cellStyle name="Ergebnis 5 2 2 13 2" xfId="56817"/>
    <cellStyle name="Ergebnis 5 2 2 14" xfId="31291"/>
    <cellStyle name="Ergebnis 5 2 2 2" xfId="1792"/>
    <cellStyle name="Ergebnis 5 2 2 2 10" xfId="21639"/>
    <cellStyle name="Ergebnis 5 2 2 2 10 2" xfId="51826"/>
    <cellStyle name="Ergebnis 5 2 2 2 11" xfId="26160"/>
    <cellStyle name="Ergebnis 5 2 2 2 11 2" xfId="56347"/>
    <cellStyle name="Ergebnis 5 2 2 2 12" xfId="31742"/>
    <cellStyle name="Ergebnis 5 2 2 2 2" xfId="3749"/>
    <cellStyle name="Ergebnis 5 2 2 2 2 10" xfId="30210"/>
    <cellStyle name="Ergebnis 5 2 2 2 2 10 2" xfId="60397"/>
    <cellStyle name="Ergebnis 5 2 2 2 2 11" xfId="33954"/>
    <cellStyle name="Ergebnis 5 2 2 2 2 2" xfId="7113"/>
    <cellStyle name="Ergebnis 5 2 2 2 2 2 2" xfId="37307"/>
    <cellStyle name="Ergebnis 5 2 2 2 2 3" xfId="8658"/>
    <cellStyle name="Ergebnis 5 2 2 2 2 3 2" xfId="38852"/>
    <cellStyle name="Ergebnis 5 2 2 2 2 4" xfId="9882"/>
    <cellStyle name="Ergebnis 5 2 2 2 2 4 2" xfId="40076"/>
    <cellStyle name="Ergebnis 5 2 2 2 2 5" xfId="13294"/>
    <cellStyle name="Ergebnis 5 2 2 2 2 5 2" xfId="43488"/>
    <cellStyle name="Ergebnis 5 2 2 2 2 6" xfId="16984"/>
    <cellStyle name="Ergebnis 5 2 2 2 2 6 2" xfId="47178"/>
    <cellStyle name="Ergebnis 5 2 2 2 2 7" xfId="19851"/>
    <cellStyle name="Ergebnis 5 2 2 2 2 7 2" xfId="50045"/>
    <cellStyle name="Ergebnis 5 2 2 2 2 8" xfId="24258"/>
    <cellStyle name="Ergebnis 5 2 2 2 2 8 2" xfId="54445"/>
    <cellStyle name="Ergebnis 5 2 2 2 2 9" xfId="25732"/>
    <cellStyle name="Ergebnis 5 2 2 2 2 9 2" xfId="55919"/>
    <cellStyle name="Ergebnis 5 2 2 2 3" xfId="4757"/>
    <cellStyle name="Ergebnis 5 2 2 2 3 10" xfId="34956"/>
    <cellStyle name="Ergebnis 5 2 2 2 3 2" xfId="9501"/>
    <cellStyle name="Ergebnis 5 2 2 2 3 2 2" xfId="39695"/>
    <cellStyle name="Ergebnis 5 2 2 2 3 3" xfId="10785"/>
    <cellStyle name="Ergebnis 5 2 2 2 3 3 2" xfId="40979"/>
    <cellStyle name="Ergebnis 5 2 2 2 3 4" xfId="2214"/>
    <cellStyle name="Ergebnis 5 2 2 2 3 4 2" xfId="32424"/>
    <cellStyle name="Ergebnis 5 2 2 2 3 5" xfId="17824"/>
    <cellStyle name="Ergebnis 5 2 2 2 3 5 2" xfId="48018"/>
    <cellStyle name="Ergebnis 5 2 2 2 3 6" xfId="20688"/>
    <cellStyle name="Ergebnis 5 2 2 2 3 6 2" xfId="50882"/>
    <cellStyle name="Ergebnis 5 2 2 2 3 7" xfId="25100"/>
    <cellStyle name="Ergebnis 5 2 2 2 3 7 2" xfId="55287"/>
    <cellStyle name="Ergebnis 5 2 2 2 3 8" xfId="28537"/>
    <cellStyle name="Ergebnis 5 2 2 2 3 8 2" xfId="58724"/>
    <cellStyle name="Ergebnis 5 2 2 2 3 9" xfId="21654"/>
    <cellStyle name="Ergebnis 5 2 2 2 3 9 2" xfId="51841"/>
    <cellStyle name="Ergebnis 5 2 2 2 4" xfId="5338"/>
    <cellStyle name="Ergebnis 5 2 2 2 4 2" xfId="35537"/>
    <cellStyle name="Ergebnis 5 2 2 2 5" xfId="11110"/>
    <cellStyle name="Ergebnis 5 2 2 2 5 2" xfId="41304"/>
    <cellStyle name="Ergebnis 5 2 2 2 6" xfId="11392"/>
    <cellStyle name="Ergebnis 5 2 2 2 6 2" xfId="41586"/>
    <cellStyle name="Ergebnis 5 2 2 2 7" xfId="15888"/>
    <cellStyle name="Ergebnis 5 2 2 2 7 2" xfId="46082"/>
    <cellStyle name="Ergebnis 5 2 2 2 8" xfId="18769"/>
    <cellStyle name="Ergebnis 5 2 2 2 8 2" xfId="48963"/>
    <cellStyle name="Ergebnis 5 2 2 2 9" xfId="23004"/>
    <cellStyle name="Ergebnis 5 2 2 2 9 2" xfId="53191"/>
    <cellStyle name="Ergebnis 5 2 2 3" xfId="1951"/>
    <cellStyle name="Ergebnis 5 2 2 3 10" xfId="26200"/>
    <cellStyle name="Ergebnis 5 2 2 3 10 2" xfId="56387"/>
    <cellStyle name="Ergebnis 5 2 2 3 11" xfId="27140"/>
    <cellStyle name="Ergebnis 5 2 2 3 11 2" xfId="57327"/>
    <cellStyle name="Ergebnis 5 2 2 3 12" xfId="31901"/>
    <cellStyle name="Ergebnis 5 2 2 3 2" xfId="3908"/>
    <cellStyle name="Ergebnis 5 2 2 3 2 10" xfId="30610"/>
    <cellStyle name="Ergebnis 5 2 2 3 2 10 2" xfId="60797"/>
    <cellStyle name="Ergebnis 5 2 2 3 2 11" xfId="34113"/>
    <cellStyle name="Ergebnis 5 2 2 3 2 2" xfId="7272"/>
    <cellStyle name="Ergebnis 5 2 2 3 2 2 2" xfId="37466"/>
    <cellStyle name="Ergebnis 5 2 2 3 2 3" xfId="8817"/>
    <cellStyle name="Ergebnis 5 2 2 3 2 3 2" xfId="39011"/>
    <cellStyle name="Ergebnis 5 2 2 3 2 4" xfId="12327"/>
    <cellStyle name="Ergebnis 5 2 2 3 2 4 2" xfId="42521"/>
    <cellStyle name="Ergebnis 5 2 2 3 2 5" xfId="15032"/>
    <cellStyle name="Ergebnis 5 2 2 3 2 5 2" xfId="45226"/>
    <cellStyle name="Ergebnis 5 2 2 3 2 6" xfId="17143"/>
    <cellStyle name="Ergebnis 5 2 2 3 2 6 2" xfId="47337"/>
    <cellStyle name="Ergebnis 5 2 2 3 2 7" xfId="20010"/>
    <cellStyle name="Ergebnis 5 2 2 3 2 7 2" xfId="50204"/>
    <cellStyle name="Ergebnis 5 2 2 3 2 8" xfId="24417"/>
    <cellStyle name="Ergebnis 5 2 2 3 2 8 2" xfId="54604"/>
    <cellStyle name="Ergebnis 5 2 2 3 2 9" xfId="21608"/>
    <cellStyle name="Ergebnis 5 2 2 3 2 9 2" xfId="51795"/>
    <cellStyle name="Ergebnis 5 2 2 3 3" xfId="4916"/>
    <cellStyle name="Ergebnis 5 2 2 3 3 10" xfId="35115"/>
    <cellStyle name="Ergebnis 5 2 2 3 3 2" xfId="9660"/>
    <cellStyle name="Ergebnis 5 2 2 3 3 2 2" xfId="39854"/>
    <cellStyle name="Ergebnis 5 2 2 3 3 3" xfId="11799"/>
    <cellStyle name="Ergebnis 5 2 2 3 3 3 2" xfId="41993"/>
    <cellStyle name="Ergebnis 5 2 2 3 3 4" xfId="13325"/>
    <cellStyle name="Ergebnis 5 2 2 3 3 4 2" xfId="43519"/>
    <cellStyle name="Ergebnis 5 2 2 3 3 5" xfId="17983"/>
    <cellStyle name="Ergebnis 5 2 2 3 3 5 2" xfId="48177"/>
    <cellStyle name="Ergebnis 5 2 2 3 3 6" xfId="20847"/>
    <cellStyle name="Ergebnis 5 2 2 3 3 6 2" xfId="51041"/>
    <cellStyle name="Ergebnis 5 2 2 3 3 7" xfId="25259"/>
    <cellStyle name="Ergebnis 5 2 2 3 3 7 2" xfId="55446"/>
    <cellStyle name="Ergebnis 5 2 2 3 3 8" xfId="28696"/>
    <cellStyle name="Ergebnis 5 2 2 3 3 8 2" xfId="58883"/>
    <cellStyle name="Ergebnis 5 2 2 3 3 9" xfId="30070"/>
    <cellStyle name="Ergebnis 5 2 2 3 3 9 2" xfId="60257"/>
    <cellStyle name="Ergebnis 5 2 2 3 4" xfId="7787"/>
    <cellStyle name="Ergebnis 5 2 2 3 4 2" xfId="37981"/>
    <cellStyle name="Ergebnis 5 2 2 3 5" xfId="11927"/>
    <cellStyle name="Ergebnis 5 2 2 3 5 2" xfId="42121"/>
    <cellStyle name="Ergebnis 5 2 2 3 6" xfId="15154"/>
    <cellStyle name="Ergebnis 5 2 2 3 6 2" xfId="45348"/>
    <cellStyle name="Ergebnis 5 2 2 3 7" xfId="16047"/>
    <cellStyle name="Ergebnis 5 2 2 3 7 2" xfId="46241"/>
    <cellStyle name="Ergebnis 5 2 2 3 8" xfId="18928"/>
    <cellStyle name="Ergebnis 5 2 2 3 8 2" xfId="49122"/>
    <cellStyle name="Ergebnis 5 2 2 3 9" xfId="23163"/>
    <cellStyle name="Ergebnis 5 2 2 3 9 2" xfId="53350"/>
    <cellStyle name="Ergebnis 5 2 2 4" xfId="3284"/>
    <cellStyle name="Ergebnis 5 2 2 4 10" xfId="30669"/>
    <cellStyle name="Ergebnis 5 2 2 4 10 2" xfId="60856"/>
    <cellStyle name="Ergebnis 5 2 2 4 11" xfId="33489"/>
    <cellStyle name="Ergebnis 5 2 2 4 2" xfId="6658"/>
    <cellStyle name="Ergebnis 5 2 2 4 2 2" xfId="36852"/>
    <cellStyle name="Ergebnis 5 2 2 4 3" xfId="8203"/>
    <cellStyle name="Ergebnis 5 2 2 4 3 2" xfId="38397"/>
    <cellStyle name="Ergebnis 5 2 2 4 4" xfId="11772"/>
    <cellStyle name="Ergebnis 5 2 2 4 4 2" xfId="41966"/>
    <cellStyle name="Ergebnis 5 2 2 4 5" xfId="12764"/>
    <cellStyle name="Ergebnis 5 2 2 4 5 2" xfId="42958"/>
    <cellStyle name="Ergebnis 5 2 2 4 6" xfId="16533"/>
    <cellStyle name="Ergebnis 5 2 2 4 6 2" xfId="46727"/>
    <cellStyle name="Ergebnis 5 2 2 4 7" xfId="19400"/>
    <cellStyle name="Ergebnis 5 2 2 4 7 2" xfId="49594"/>
    <cellStyle name="Ergebnis 5 2 2 4 8" xfId="23803"/>
    <cellStyle name="Ergebnis 5 2 2 4 8 2" xfId="53990"/>
    <cellStyle name="Ergebnis 5 2 2 4 9" xfId="26452"/>
    <cellStyle name="Ergebnis 5 2 2 4 9 2" xfId="56639"/>
    <cellStyle name="Ergebnis 5 2 2 5" xfId="4292"/>
    <cellStyle name="Ergebnis 5 2 2 5 10" xfId="29486"/>
    <cellStyle name="Ergebnis 5 2 2 5 10 2" xfId="59673"/>
    <cellStyle name="Ergebnis 5 2 2 5 11" xfId="34491"/>
    <cellStyle name="Ergebnis 5 2 2 5 2" xfId="7505"/>
    <cellStyle name="Ergebnis 5 2 2 5 2 2" xfId="37699"/>
    <cellStyle name="Ergebnis 5 2 2 5 3" xfId="9050"/>
    <cellStyle name="Ergebnis 5 2 2 5 3 2" xfId="39244"/>
    <cellStyle name="Ergebnis 5 2 2 5 4" xfId="3080"/>
    <cellStyle name="Ergebnis 5 2 2 5 4 2" xfId="33285"/>
    <cellStyle name="Ergebnis 5 2 2 5 5" xfId="15027"/>
    <cellStyle name="Ergebnis 5 2 2 5 5 2" xfId="45221"/>
    <cellStyle name="Ergebnis 5 2 2 5 6" xfId="17373"/>
    <cellStyle name="Ergebnis 5 2 2 5 6 2" xfId="47567"/>
    <cellStyle name="Ergebnis 5 2 2 5 7" xfId="20237"/>
    <cellStyle name="Ergebnis 5 2 2 5 7 2" xfId="50431"/>
    <cellStyle name="Ergebnis 5 2 2 5 8" xfId="24649"/>
    <cellStyle name="Ergebnis 5 2 2 5 8 2" xfId="54836"/>
    <cellStyle name="Ergebnis 5 2 2 5 9" xfId="27682"/>
    <cellStyle name="Ergebnis 5 2 2 5 9 2" xfId="57869"/>
    <cellStyle name="Ergebnis 5 2 2 6" xfId="5388"/>
    <cellStyle name="Ergebnis 5 2 2 6 2" xfId="35587"/>
    <cellStyle name="Ergebnis 5 2 2 7" xfId="10069"/>
    <cellStyle name="Ergebnis 5 2 2 7 2" xfId="40263"/>
    <cellStyle name="Ergebnis 5 2 2 8" xfId="12257"/>
    <cellStyle name="Ergebnis 5 2 2 8 2" xfId="42451"/>
    <cellStyle name="Ergebnis 5 2 2 9" xfId="15433"/>
    <cellStyle name="Ergebnis 5 2 2 9 2" xfId="45627"/>
    <cellStyle name="Ergebnis 5 2 3" xfId="1796"/>
    <cellStyle name="Ergebnis 5 2 3 10" xfId="26783"/>
    <cellStyle name="Ergebnis 5 2 3 10 2" xfId="56970"/>
    <cellStyle name="Ergebnis 5 2 3 11" xfId="29521"/>
    <cellStyle name="Ergebnis 5 2 3 11 2" xfId="59708"/>
    <cellStyle name="Ergebnis 5 2 3 12" xfId="31746"/>
    <cellStyle name="Ergebnis 5 2 3 2" xfId="3753"/>
    <cellStyle name="Ergebnis 5 2 3 2 10" xfId="21948"/>
    <cellStyle name="Ergebnis 5 2 3 2 10 2" xfId="52135"/>
    <cellStyle name="Ergebnis 5 2 3 2 11" xfId="33958"/>
    <cellStyle name="Ergebnis 5 2 3 2 2" xfId="7117"/>
    <cellStyle name="Ergebnis 5 2 3 2 2 2" xfId="37311"/>
    <cellStyle name="Ergebnis 5 2 3 2 3" xfId="8662"/>
    <cellStyle name="Ergebnis 5 2 3 2 3 2" xfId="38856"/>
    <cellStyle name="Ergebnis 5 2 3 2 4" xfId="2341"/>
    <cellStyle name="Ergebnis 5 2 3 2 4 2" xfId="32548"/>
    <cellStyle name="Ergebnis 5 2 3 2 5" xfId="14814"/>
    <cellStyle name="Ergebnis 5 2 3 2 5 2" xfId="45008"/>
    <cellStyle name="Ergebnis 5 2 3 2 6" xfId="16988"/>
    <cellStyle name="Ergebnis 5 2 3 2 6 2" xfId="47182"/>
    <cellStyle name="Ergebnis 5 2 3 2 7" xfId="19855"/>
    <cellStyle name="Ergebnis 5 2 3 2 7 2" xfId="50049"/>
    <cellStyle name="Ergebnis 5 2 3 2 8" xfId="24262"/>
    <cellStyle name="Ergebnis 5 2 3 2 8 2" xfId="54449"/>
    <cellStyle name="Ergebnis 5 2 3 2 9" xfId="26311"/>
    <cellStyle name="Ergebnis 5 2 3 2 9 2" xfId="56498"/>
    <cellStyle name="Ergebnis 5 2 3 3" xfId="4761"/>
    <cellStyle name="Ergebnis 5 2 3 3 10" xfId="34960"/>
    <cellStyle name="Ergebnis 5 2 3 3 2" xfId="9505"/>
    <cellStyle name="Ergebnis 5 2 3 3 2 2" xfId="39699"/>
    <cellStyle name="Ergebnis 5 2 3 3 3" xfId="11865"/>
    <cellStyle name="Ergebnis 5 2 3 3 3 2" xfId="42059"/>
    <cellStyle name="Ergebnis 5 2 3 3 4" xfId="12010"/>
    <cellStyle name="Ergebnis 5 2 3 3 4 2" xfId="42204"/>
    <cellStyle name="Ergebnis 5 2 3 3 5" xfId="17828"/>
    <cellStyle name="Ergebnis 5 2 3 3 5 2" xfId="48022"/>
    <cellStyle name="Ergebnis 5 2 3 3 6" xfId="20692"/>
    <cellStyle name="Ergebnis 5 2 3 3 6 2" xfId="50886"/>
    <cellStyle name="Ergebnis 5 2 3 3 7" xfId="25104"/>
    <cellStyle name="Ergebnis 5 2 3 3 7 2" xfId="55291"/>
    <cellStyle name="Ergebnis 5 2 3 3 8" xfId="28541"/>
    <cellStyle name="Ergebnis 5 2 3 3 8 2" xfId="58728"/>
    <cellStyle name="Ergebnis 5 2 3 3 9" xfId="26791"/>
    <cellStyle name="Ergebnis 5 2 3 3 9 2" xfId="56978"/>
    <cellStyle name="Ergebnis 5 2 3 4" xfId="5687"/>
    <cellStyle name="Ergebnis 5 2 3 4 2" xfId="35883"/>
    <cellStyle name="Ergebnis 5 2 3 5" xfId="11186"/>
    <cellStyle name="Ergebnis 5 2 3 5 2" xfId="41380"/>
    <cellStyle name="Ergebnis 5 2 3 6" xfId="14889"/>
    <cellStyle name="Ergebnis 5 2 3 6 2" xfId="45083"/>
    <cellStyle name="Ergebnis 5 2 3 7" xfId="15892"/>
    <cellStyle name="Ergebnis 5 2 3 7 2" xfId="46086"/>
    <cellStyle name="Ergebnis 5 2 3 8" xfId="18773"/>
    <cellStyle name="Ergebnis 5 2 3 8 2" xfId="48967"/>
    <cellStyle name="Ergebnis 5 2 3 9" xfId="23008"/>
    <cellStyle name="Ergebnis 5 2 3 9 2" xfId="53195"/>
    <cellStyle name="Ergebnis 5 2 4" xfId="2705"/>
    <cellStyle name="Ergebnis 5 2 4 10" xfId="28895"/>
    <cellStyle name="Ergebnis 5 2 4 10 2" xfId="59082"/>
    <cellStyle name="Ergebnis 5 2 4 11" xfId="32910"/>
    <cellStyle name="Ergebnis 5 2 4 2" xfId="6290"/>
    <cellStyle name="Ergebnis 5 2 4 2 2" xfId="36484"/>
    <cellStyle name="Ergebnis 5 2 4 3" xfId="5261"/>
    <cellStyle name="Ergebnis 5 2 4 3 2" xfId="35460"/>
    <cellStyle name="Ergebnis 5 2 4 4" xfId="10417"/>
    <cellStyle name="Ergebnis 5 2 4 4 2" xfId="40611"/>
    <cellStyle name="Ergebnis 5 2 4 5" xfId="13883"/>
    <cellStyle name="Ergebnis 5 2 4 5 2" xfId="44077"/>
    <cellStyle name="Ergebnis 5 2 4 6" xfId="16280"/>
    <cellStyle name="Ergebnis 5 2 4 6 2" xfId="46474"/>
    <cellStyle name="Ergebnis 5 2 4 7" xfId="19149"/>
    <cellStyle name="Ergebnis 5 2 4 7 2" xfId="49343"/>
    <cellStyle name="Ergebnis 5 2 4 8" xfId="23432"/>
    <cellStyle name="Ergebnis 5 2 4 8 2" xfId="53619"/>
    <cellStyle name="Ergebnis 5 2 4 9" xfId="27430"/>
    <cellStyle name="Ergebnis 5 2 4 9 2" xfId="57617"/>
    <cellStyle name="Ergebnis 5 2 5" xfId="2424"/>
    <cellStyle name="Ergebnis 5 2 5 10" xfId="29708"/>
    <cellStyle name="Ergebnis 5 2 5 10 2" xfId="59895"/>
    <cellStyle name="Ergebnis 5 2 5 11" xfId="32629"/>
    <cellStyle name="Ergebnis 5 2 5 2" xfId="6132"/>
    <cellStyle name="Ergebnis 5 2 5 2 2" xfId="36326"/>
    <cellStyle name="Ergebnis 5 2 5 3" xfId="5924"/>
    <cellStyle name="Ergebnis 5 2 5 3 2" xfId="36120"/>
    <cellStyle name="Ergebnis 5 2 5 4" xfId="6326"/>
    <cellStyle name="Ergebnis 5 2 5 4 2" xfId="36520"/>
    <cellStyle name="Ergebnis 5 2 5 5" xfId="13334"/>
    <cellStyle name="Ergebnis 5 2 5 5 2" xfId="43528"/>
    <cellStyle name="Ergebnis 5 2 5 6" xfId="16122"/>
    <cellStyle name="Ergebnis 5 2 5 6 2" xfId="46316"/>
    <cellStyle name="Ergebnis 5 2 5 7" xfId="18991"/>
    <cellStyle name="Ergebnis 5 2 5 7 2" xfId="49185"/>
    <cellStyle name="Ergebnis 5 2 5 8" xfId="23274"/>
    <cellStyle name="Ergebnis 5 2 5 8 2" xfId="53461"/>
    <cellStyle name="Ergebnis 5 2 5 9" xfId="27187"/>
    <cellStyle name="Ergebnis 5 2 5 9 2" xfId="57374"/>
    <cellStyle name="Ergebnis 5 2 6" xfId="6362"/>
    <cellStyle name="Ergebnis 5 2 6 2" xfId="36556"/>
    <cellStyle name="Ergebnis 5 2 7" xfId="7832"/>
    <cellStyle name="Ergebnis 5 2 7 2" xfId="38026"/>
    <cellStyle name="Ergebnis 5 2 8" xfId="15191"/>
    <cellStyle name="Ergebnis 5 2 8 2" xfId="45385"/>
    <cellStyle name="Ergebnis 5 2 9" xfId="14140"/>
    <cellStyle name="Ergebnis 5 2 9 2" xfId="44334"/>
    <cellStyle name="Ergebnis 5 3" xfId="1323"/>
    <cellStyle name="Ergebnis 5 3 10" xfId="18317"/>
    <cellStyle name="Ergebnis 5 3 10 2" xfId="48511"/>
    <cellStyle name="Ergebnis 5 3 11" xfId="22536"/>
    <cellStyle name="Ergebnis 5 3 11 2" xfId="52723"/>
    <cellStyle name="Ergebnis 5 3 12" xfId="27835"/>
    <cellStyle name="Ergebnis 5 3 12 2" xfId="58022"/>
    <cellStyle name="Ergebnis 5 3 13" xfId="28194"/>
    <cellStyle name="Ergebnis 5 3 13 2" xfId="58381"/>
    <cellStyle name="Ergebnis 5 3 14" xfId="31290"/>
    <cellStyle name="Ergebnis 5 3 2" xfId="1791"/>
    <cellStyle name="Ergebnis 5 3 2 10" xfId="26129"/>
    <cellStyle name="Ergebnis 5 3 2 10 2" xfId="56316"/>
    <cellStyle name="Ergebnis 5 3 2 11" xfId="26649"/>
    <cellStyle name="Ergebnis 5 3 2 11 2" xfId="56836"/>
    <cellStyle name="Ergebnis 5 3 2 12" xfId="31741"/>
    <cellStyle name="Ergebnis 5 3 2 2" xfId="3748"/>
    <cellStyle name="Ergebnis 5 3 2 2 10" xfId="29246"/>
    <cellStyle name="Ergebnis 5 3 2 2 10 2" xfId="59433"/>
    <cellStyle name="Ergebnis 5 3 2 2 11" xfId="33953"/>
    <cellStyle name="Ergebnis 5 3 2 2 2" xfId="7112"/>
    <cellStyle name="Ergebnis 5 3 2 2 2 2" xfId="37306"/>
    <cellStyle name="Ergebnis 5 3 2 2 3" xfId="8657"/>
    <cellStyle name="Ergebnis 5 3 2 2 3 2" xfId="38851"/>
    <cellStyle name="Ergebnis 5 3 2 2 4" xfId="10838"/>
    <cellStyle name="Ergebnis 5 3 2 2 4 2" xfId="41032"/>
    <cellStyle name="Ergebnis 5 3 2 2 5" xfId="15046"/>
    <cellStyle name="Ergebnis 5 3 2 2 5 2" xfId="45240"/>
    <cellStyle name="Ergebnis 5 3 2 2 6" xfId="16983"/>
    <cellStyle name="Ergebnis 5 3 2 2 6 2" xfId="47177"/>
    <cellStyle name="Ergebnis 5 3 2 2 7" xfId="19850"/>
    <cellStyle name="Ergebnis 5 3 2 2 7 2" xfId="50044"/>
    <cellStyle name="Ergebnis 5 3 2 2 8" xfId="24257"/>
    <cellStyle name="Ergebnis 5 3 2 2 8 2" xfId="54444"/>
    <cellStyle name="Ergebnis 5 3 2 2 9" xfId="27514"/>
    <cellStyle name="Ergebnis 5 3 2 2 9 2" xfId="57701"/>
    <cellStyle name="Ergebnis 5 3 2 3" xfId="4756"/>
    <cellStyle name="Ergebnis 5 3 2 3 10" xfId="34955"/>
    <cellStyle name="Ergebnis 5 3 2 3 2" xfId="9500"/>
    <cellStyle name="Ergebnis 5 3 2 3 2 2" xfId="39694"/>
    <cellStyle name="Ergebnis 5 3 2 3 3" xfId="2763"/>
    <cellStyle name="Ergebnis 5 3 2 3 3 2" xfId="32968"/>
    <cellStyle name="Ergebnis 5 3 2 3 4" xfId="13590"/>
    <cellStyle name="Ergebnis 5 3 2 3 4 2" xfId="43784"/>
    <cellStyle name="Ergebnis 5 3 2 3 5" xfId="17823"/>
    <cellStyle name="Ergebnis 5 3 2 3 5 2" xfId="48017"/>
    <cellStyle name="Ergebnis 5 3 2 3 6" xfId="20687"/>
    <cellStyle name="Ergebnis 5 3 2 3 6 2" xfId="50881"/>
    <cellStyle name="Ergebnis 5 3 2 3 7" xfId="25099"/>
    <cellStyle name="Ergebnis 5 3 2 3 7 2" xfId="55286"/>
    <cellStyle name="Ergebnis 5 3 2 3 8" xfId="28536"/>
    <cellStyle name="Ergebnis 5 3 2 3 8 2" xfId="58723"/>
    <cellStyle name="Ergebnis 5 3 2 3 9" xfId="28762"/>
    <cellStyle name="Ergebnis 5 3 2 3 9 2" xfId="58949"/>
    <cellStyle name="Ergebnis 5 3 2 4" xfId="5802"/>
    <cellStyle name="Ergebnis 5 3 2 4 2" xfId="35998"/>
    <cellStyle name="Ergebnis 5 3 2 5" xfId="11393"/>
    <cellStyle name="Ergebnis 5 3 2 5 2" xfId="41587"/>
    <cellStyle name="Ergebnis 5 3 2 6" xfId="15123"/>
    <cellStyle name="Ergebnis 5 3 2 6 2" xfId="45317"/>
    <cellStyle name="Ergebnis 5 3 2 7" xfId="15887"/>
    <cellStyle name="Ergebnis 5 3 2 7 2" xfId="46081"/>
    <cellStyle name="Ergebnis 5 3 2 8" xfId="18768"/>
    <cellStyle name="Ergebnis 5 3 2 8 2" xfId="48962"/>
    <cellStyle name="Ergebnis 5 3 2 9" xfId="23003"/>
    <cellStyle name="Ergebnis 5 3 2 9 2" xfId="53190"/>
    <cellStyle name="Ergebnis 5 3 3" xfId="1950"/>
    <cellStyle name="Ergebnis 5 3 3 10" xfId="28384"/>
    <cellStyle name="Ergebnis 5 3 3 10 2" xfId="58571"/>
    <cellStyle name="Ergebnis 5 3 3 11" xfId="30252"/>
    <cellStyle name="Ergebnis 5 3 3 11 2" xfId="60439"/>
    <cellStyle name="Ergebnis 5 3 3 12" xfId="31900"/>
    <cellStyle name="Ergebnis 5 3 3 2" xfId="3907"/>
    <cellStyle name="Ergebnis 5 3 3 2 10" xfId="30579"/>
    <cellStyle name="Ergebnis 5 3 3 2 10 2" xfId="60766"/>
    <cellStyle name="Ergebnis 5 3 3 2 11" xfId="34112"/>
    <cellStyle name="Ergebnis 5 3 3 2 2" xfId="7271"/>
    <cellStyle name="Ergebnis 5 3 3 2 2 2" xfId="37465"/>
    <cellStyle name="Ergebnis 5 3 3 2 3" xfId="8816"/>
    <cellStyle name="Ergebnis 5 3 3 2 3 2" xfId="39010"/>
    <cellStyle name="Ergebnis 5 3 3 2 4" xfId="10341"/>
    <cellStyle name="Ergebnis 5 3 3 2 4 2" xfId="40535"/>
    <cellStyle name="Ergebnis 5 3 3 2 5" xfId="14964"/>
    <cellStyle name="Ergebnis 5 3 3 2 5 2" xfId="45158"/>
    <cellStyle name="Ergebnis 5 3 3 2 6" xfId="17142"/>
    <cellStyle name="Ergebnis 5 3 3 2 6 2" xfId="47336"/>
    <cellStyle name="Ergebnis 5 3 3 2 7" xfId="20009"/>
    <cellStyle name="Ergebnis 5 3 3 2 7 2" xfId="50203"/>
    <cellStyle name="Ergebnis 5 3 3 2 8" xfId="24416"/>
    <cellStyle name="Ergebnis 5 3 3 2 8 2" xfId="54603"/>
    <cellStyle name="Ergebnis 5 3 3 2 9" xfId="22309"/>
    <cellStyle name="Ergebnis 5 3 3 2 9 2" xfId="52496"/>
    <cellStyle name="Ergebnis 5 3 3 3" xfId="4915"/>
    <cellStyle name="Ergebnis 5 3 3 3 10" xfId="35114"/>
    <cellStyle name="Ergebnis 5 3 3 3 2" xfId="9659"/>
    <cellStyle name="Ergebnis 5 3 3 3 2 2" xfId="39853"/>
    <cellStyle name="Ergebnis 5 3 3 3 3" xfId="10050"/>
    <cellStyle name="Ergebnis 5 3 3 3 3 2" xfId="40244"/>
    <cellStyle name="Ergebnis 5 3 3 3 4" xfId="14402"/>
    <cellStyle name="Ergebnis 5 3 3 3 4 2" xfId="44596"/>
    <cellStyle name="Ergebnis 5 3 3 3 5" xfId="17982"/>
    <cellStyle name="Ergebnis 5 3 3 3 5 2" xfId="48176"/>
    <cellStyle name="Ergebnis 5 3 3 3 6" xfId="20846"/>
    <cellStyle name="Ergebnis 5 3 3 3 6 2" xfId="51040"/>
    <cellStyle name="Ergebnis 5 3 3 3 7" xfId="25258"/>
    <cellStyle name="Ergebnis 5 3 3 3 7 2" xfId="55445"/>
    <cellStyle name="Ergebnis 5 3 3 3 8" xfId="28695"/>
    <cellStyle name="Ergebnis 5 3 3 3 8 2" xfId="58882"/>
    <cellStyle name="Ergebnis 5 3 3 3 9" xfId="29081"/>
    <cellStyle name="Ergebnis 5 3 3 3 9 2" xfId="59268"/>
    <cellStyle name="Ergebnis 5 3 3 4" xfId="5300"/>
    <cellStyle name="Ergebnis 5 3 3 4 2" xfId="35499"/>
    <cellStyle name="Ergebnis 5 3 3 5" xfId="2374"/>
    <cellStyle name="Ergebnis 5 3 3 5 2" xfId="32579"/>
    <cellStyle name="Ergebnis 5 3 3 6" xfId="15225"/>
    <cellStyle name="Ergebnis 5 3 3 6 2" xfId="45419"/>
    <cellStyle name="Ergebnis 5 3 3 7" xfId="16046"/>
    <cellStyle name="Ergebnis 5 3 3 7 2" xfId="46240"/>
    <cellStyle name="Ergebnis 5 3 3 8" xfId="18927"/>
    <cellStyle name="Ergebnis 5 3 3 8 2" xfId="49121"/>
    <cellStyle name="Ergebnis 5 3 3 9" xfId="23162"/>
    <cellStyle name="Ergebnis 5 3 3 9 2" xfId="53349"/>
    <cellStyle name="Ergebnis 5 3 4" xfId="3283"/>
    <cellStyle name="Ergebnis 5 3 4 10" xfId="21299"/>
    <cellStyle name="Ergebnis 5 3 4 10 2" xfId="51486"/>
    <cellStyle name="Ergebnis 5 3 4 11" xfId="33488"/>
    <cellStyle name="Ergebnis 5 3 4 2" xfId="6657"/>
    <cellStyle name="Ergebnis 5 3 4 2 2" xfId="36851"/>
    <cellStyle name="Ergebnis 5 3 4 3" xfId="8202"/>
    <cellStyle name="Ergebnis 5 3 4 3 2" xfId="38396"/>
    <cellStyle name="Ergebnis 5 3 4 4" xfId="11058"/>
    <cellStyle name="Ergebnis 5 3 4 4 2" xfId="41252"/>
    <cellStyle name="Ergebnis 5 3 4 5" xfId="12991"/>
    <cellStyle name="Ergebnis 5 3 4 5 2" xfId="43185"/>
    <cellStyle name="Ergebnis 5 3 4 6" xfId="16532"/>
    <cellStyle name="Ergebnis 5 3 4 6 2" xfId="46726"/>
    <cellStyle name="Ergebnis 5 3 4 7" xfId="19399"/>
    <cellStyle name="Ergebnis 5 3 4 7 2" xfId="49593"/>
    <cellStyle name="Ergebnis 5 3 4 8" xfId="23802"/>
    <cellStyle name="Ergebnis 5 3 4 8 2" xfId="53989"/>
    <cellStyle name="Ergebnis 5 3 4 9" xfId="28349"/>
    <cellStyle name="Ergebnis 5 3 4 9 2" xfId="58536"/>
    <cellStyle name="Ergebnis 5 3 5" xfId="4291"/>
    <cellStyle name="Ergebnis 5 3 5 10" xfId="30013"/>
    <cellStyle name="Ergebnis 5 3 5 10 2" xfId="60200"/>
    <cellStyle name="Ergebnis 5 3 5 11" xfId="34490"/>
    <cellStyle name="Ergebnis 5 3 5 2" xfId="7504"/>
    <cellStyle name="Ergebnis 5 3 5 2 2" xfId="37698"/>
    <cellStyle name="Ergebnis 5 3 5 3" xfId="9049"/>
    <cellStyle name="Ergebnis 5 3 5 3 2" xfId="39243"/>
    <cellStyle name="Ergebnis 5 3 5 4" xfId="11613"/>
    <cellStyle name="Ergebnis 5 3 5 4 2" xfId="41807"/>
    <cellStyle name="Ergebnis 5 3 5 5" xfId="7955"/>
    <cellStyle name="Ergebnis 5 3 5 5 2" xfId="38149"/>
    <cellStyle name="Ergebnis 5 3 5 6" xfId="17372"/>
    <cellStyle name="Ergebnis 5 3 5 6 2" xfId="47566"/>
    <cellStyle name="Ergebnis 5 3 5 7" xfId="20236"/>
    <cellStyle name="Ergebnis 5 3 5 7 2" xfId="50430"/>
    <cellStyle name="Ergebnis 5 3 5 8" xfId="24648"/>
    <cellStyle name="Ergebnis 5 3 5 8 2" xfId="54835"/>
    <cellStyle name="Ergebnis 5 3 5 9" xfId="22186"/>
    <cellStyle name="Ergebnis 5 3 5 9 2" xfId="52373"/>
    <cellStyle name="Ergebnis 5 3 6" xfId="5849"/>
    <cellStyle name="Ergebnis 5 3 6 2" xfId="36045"/>
    <cellStyle name="Ergebnis 5 3 7" xfId="12645"/>
    <cellStyle name="Ergebnis 5 3 7 2" xfId="42839"/>
    <cellStyle name="Ergebnis 5 3 8" xfId="12970"/>
    <cellStyle name="Ergebnis 5 3 8 2" xfId="43164"/>
    <cellStyle name="Ergebnis 5 3 9" xfId="15432"/>
    <cellStyle name="Ergebnis 5 3 9 2" xfId="45626"/>
    <cellStyle name="Ergebnis 5 4" xfId="1842"/>
    <cellStyle name="Ergebnis 5 4 10" xfId="28121"/>
    <cellStyle name="Ergebnis 5 4 10 2" xfId="58308"/>
    <cellStyle name="Ergebnis 5 4 11" xfId="28894"/>
    <cellStyle name="Ergebnis 5 4 11 2" xfId="59081"/>
    <cellStyle name="Ergebnis 5 4 12" xfId="31792"/>
    <cellStyle name="Ergebnis 5 4 2" xfId="3799"/>
    <cellStyle name="Ergebnis 5 4 2 10" xfId="25464"/>
    <cellStyle name="Ergebnis 5 4 2 10 2" xfId="55651"/>
    <cellStyle name="Ergebnis 5 4 2 11" xfId="34004"/>
    <cellStyle name="Ergebnis 5 4 2 2" xfId="7163"/>
    <cellStyle name="Ergebnis 5 4 2 2 2" xfId="37357"/>
    <cellStyle name="Ergebnis 5 4 2 3" xfId="8708"/>
    <cellStyle name="Ergebnis 5 4 2 3 2" xfId="38902"/>
    <cellStyle name="Ergebnis 5 4 2 4" xfId="10228"/>
    <cellStyle name="Ergebnis 5 4 2 4 2" xfId="40422"/>
    <cellStyle name="Ergebnis 5 4 2 5" xfId="14372"/>
    <cellStyle name="Ergebnis 5 4 2 5 2" xfId="44566"/>
    <cellStyle name="Ergebnis 5 4 2 6" xfId="17034"/>
    <cellStyle name="Ergebnis 5 4 2 6 2" xfId="47228"/>
    <cellStyle name="Ergebnis 5 4 2 7" xfId="19901"/>
    <cellStyle name="Ergebnis 5 4 2 7 2" xfId="50095"/>
    <cellStyle name="Ergebnis 5 4 2 8" xfId="24308"/>
    <cellStyle name="Ergebnis 5 4 2 8 2" xfId="54495"/>
    <cellStyle name="Ergebnis 5 4 2 9" xfId="25693"/>
    <cellStyle name="Ergebnis 5 4 2 9 2" xfId="55880"/>
    <cellStyle name="Ergebnis 5 4 3" xfId="4807"/>
    <cellStyle name="Ergebnis 5 4 3 10" xfId="35006"/>
    <cellStyle name="Ergebnis 5 4 3 2" xfId="9551"/>
    <cellStyle name="Ergebnis 5 4 3 2 2" xfId="39745"/>
    <cellStyle name="Ergebnis 5 4 3 3" xfId="10629"/>
    <cellStyle name="Ergebnis 5 4 3 3 2" xfId="40823"/>
    <cellStyle name="Ergebnis 5 4 3 4" xfId="12757"/>
    <cellStyle name="Ergebnis 5 4 3 4 2" xfId="42951"/>
    <cellStyle name="Ergebnis 5 4 3 5" xfId="17874"/>
    <cellStyle name="Ergebnis 5 4 3 5 2" xfId="48068"/>
    <cellStyle name="Ergebnis 5 4 3 6" xfId="20738"/>
    <cellStyle name="Ergebnis 5 4 3 6 2" xfId="50932"/>
    <cellStyle name="Ergebnis 5 4 3 7" xfId="25150"/>
    <cellStyle name="Ergebnis 5 4 3 7 2" xfId="55337"/>
    <cellStyle name="Ergebnis 5 4 3 8" xfId="28587"/>
    <cellStyle name="Ergebnis 5 4 3 8 2" xfId="58774"/>
    <cellStyle name="Ergebnis 5 4 3 9" xfId="30594"/>
    <cellStyle name="Ergebnis 5 4 3 9 2" xfId="60781"/>
    <cellStyle name="Ergebnis 5 4 4" xfId="8007"/>
    <cellStyle name="Ergebnis 5 4 4 2" xfId="38201"/>
    <cellStyle name="Ergebnis 5 4 5" xfId="5201"/>
    <cellStyle name="Ergebnis 5 4 5 2" xfId="35400"/>
    <cellStyle name="Ergebnis 5 4 6" xfId="14387"/>
    <cellStyle name="Ergebnis 5 4 6 2" xfId="44581"/>
    <cellStyle name="Ergebnis 5 4 7" xfId="15938"/>
    <cellStyle name="Ergebnis 5 4 7 2" xfId="46132"/>
    <cellStyle name="Ergebnis 5 4 8" xfId="18819"/>
    <cellStyle name="Ergebnis 5 4 8 2" xfId="49013"/>
    <cellStyle name="Ergebnis 5 4 9" xfId="23054"/>
    <cellStyle name="Ergebnis 5 4 9 2" xfId="53241"/>
    <cellStyle name="Ergebnis 5 5" xfId="2704"/>
    <cellStyle name="Ergebnis 5 5 10" xfId="29264"/>
    <cellStyle name="Ergebnis 5 5 10 2" xfId="59451"/>
    <cellStyle name="Ergebnis 5 5 11" xfId="32909"/>
    <cellStyle name="Ergebnis 5 5 2" xfId="6289"/>
    <cellStyle name="Ergebnis 5 5 2 2" xfId="36483"/>
    <cellStyle name="Ergebnis 5 5 3" xfId="5256"/>
    <cellStyle name="Ergebnis 5 5 3 2" xfId="35455"/>
    <cellStyle name="Ergebnis 5 5 4" xfId="10943"/>
    <cellStyle name="Ergebnis 5 5 4 2" xfId="41137"/>
    <cellStyle name="Ergebnis 5 5 5" xfId="14428"/>
    <cellStyle name="Ergebnis 5 5 5 2" xfId="44622"/>
    <cellStyle name="Ergebnis 5 5 6" xfId="16279"/>
    <cellStyle name="Ergebnis 5 5 6 2" xfId="46473"/>
    <cellStyle name="Ergebnis 5 5 7" xfId="19148"/>
    <cellStyle name="Ergebnis 5 5 7 2" xfId="49342"/>
    <cellStyle name="Ergebnis 5 5 8" xfId="23431"/>
    <cellStyle name="Ergebnis 5 5 8 2" xfId="53618"/>
    <cellStyle name="Ergebnis 5 5 9" xfId="27139"/>
    <cellStyle name="Ergebnis 5 5 9 2" xfId="57326"/>
    <cellStyle name="Ergebnis 5 6" xfId="2425"/>
    <cellStyle name="Ergebnis 5 6 10" xfId="30744"/>
    <cellStyle name="Ergebnis 5 6 10 2" xfId="60931"/>
    <cellStyle name="Ergebnis 5 6 11" xfId="32630"/>
    <cellStyle name="Ergebnis 5 6 2" xfId="6133"/>
    <cellStyle name="Ergebnis 5 6 2 2" xfId="36327"/>
    <cellStyle name="Ergebnis 5 6 3" xfId="7858"/>
    <cellStyle name="Ergebnis 5 6 3 2" xfId="38052"/>
    <cellStyle name="Ergebnis 5 6 4" xfId="12487"/>
    <cellStyle name="Ergebnis 5 6 4 2" xfId="42681"/>
    <cellStyle name="Ergebnis 5 6 5" xfId="12695"/>
    <cellStyle name="Ergebnis 5 6 5 2" xfId="42889"/>
    <cellStyle name="Ergebnis 5 6 6" xfId="16123"/>
    <cellStyle name="Ergebnis 5 6 6 2" xfId="46317"/>
    <cellStyle name="Ergebnis 5 6 7" xfId="18992"/>
    <cellStyle name="Ergebnis 5 6 7 2" xfId="49186"/>
    <cellStyle name="Ergebnis 5 6 8" xfId="23275"/>
    <cellStyle name="Ergebnis 5 6 8 2" xfId="53462"/>
    <cellStyle name="Ergebnis 5 6 9" xfId="27970"/>
    <cellStyle name="Ergebnis 5 6 9 2" xfId="58157"/>
    <cellStyle name="Ergebnis 5 7" xfId="6359"/>
    <cellStyle name="Ergebnis 5 7 2" xfId="36553"/>
    <cellStyle name="Ergebnis 5 8" xfId="10083"/>
    <cellStyle name="Ergebnis 5 8 2" xfId="40277"/>
    <cellStyle name="Ergebnis 5 9" xfId="14813"/>
    <cellStyle name="Ergebnis 5 9 2" xfId="45007"/>
    <cellStyle name="Ergebnis 6" xfId="701"/>
    <cellStyle name="Ergebnis 6 10" xfId="13909"/>
    <cellStyle name="Ergebnis 6 10 2" xfId="44103"/>
    <cellStyle name="Ergebnis 6 11" xfId="14636"/>
    <cellStyle name="Ergebnis 6 11 2" xfId="44830"/>
    <cellStyle name="Ergebnis 6 12" xfId="21938"/>
    <cellStyle name="Ergebnis 6 12 2" xfId="52125"/>
    <cellStyle name="Ergebnis 6 13" xfId="26642"/>
    <cellStyle name="Ergebnis 6 13 2" xfId="56829"/>
    <cellStyle name="Ergebnis 6 14" xfId="29461"/>
    <cellStyle name="Ergebnis 6 14 2" xfId="59648"/>
    <cellStyle name="Ergebnis 6 15" xfId="31079"/>
    <cellStyle name="Ergebnis 6 2" xfId="702"/>
    <cellStyle name="Ergebnis 6 2 10" xfId="10245"/>
    <cellStyle name="Ergebnis 6 2 10 2" xfId="40439"/>
    <cellStyle name="Ergebnis 6 2 11" xfId="21939"/>
    <cellStyle name="Ergebnis 6 2 11 2" xfId="52126"/>
    <cellStyle name="Ergebnis 6 2 12" xfId="25769"/>
    <cellStyle name="Ergebnis 6 2 12 2" xfId="55956"/>
    <cellStyle name="Ergebnis 6 2 13" xfId="28874"/>
    <cellStyle name="Ergebnis 6 2 13 2" xfId="59061"/>
    <cellStyle name="Ergebnis 6 2 14" xfId="31080"/>
    <cellStyle name="Ergebnis 6 2 2" xfId="1326"/>
    <cellStyle name="Ergebnis 6 2 2 10" xfId="18320"/>
    <cellStyle name="Ergebnis 6 2 2 10 2" xfId="48514"/>
    <cellStyle name="Ergebnis 6 2 2 11" xfId="22539"/>
    <cellStyle name="Ergebnis 6 2 2 11 2" xfId="52726"/>
    <cellStyle name="Ergebnis 6 2 2 12" xfId="25479"/>
    <cellStyle name="Ergebnis 6 2 2 12 2" xfId="55666"/>
    <cellStyle name="Ergebnis 6 2 2 13" xfId="28973"/>
    <cellStyle name="Ergebnis 6 2 2 13 2" xfId="59160"/>
    <cellStyle name="Ergebnis 6 2 2 14" xfId="31293"/>
    <cellStyle name="Ergebnis 6 2 2 2" xfId="1794"/>
    <cellStyle name="Ergebnis 6 2 2 2 10" xfId="27252"/>
    <cellStyle name="Ergebnis 6 2 2 2 10 2" xfId="57439"/>
    <cellStyle name="Ergebnis 6 2 2 2 11" xfId="29444"/>
    <cellStyle name="Ergebnis 6 2 2 2 11 2" xfId="59631"/>
    <cellStyle name="Ergebnis 6 2 2 2 12" xfId="31744"/>
    <cellStyle name="Ergebnis 6 2 2 2 2" xfId="3751"/>
    <cellStyle name="Ergebnis 6 2 2 2 2 10" xfId="29065"/>
    <cellStyle name="Ergebnis 6 2 2 2 2 10 2" xfId="59252"/>
    <cellStyle name="Ergebnis 6 2 2 2 2 11" xfId="33956"/>
    <cellStyle name="Ergebnis 6 2 2 2 2 2" xfId="7115"/>
    <cellStyle name="Ergebnis 6 2 2 2 2 2 2" xfId="37309"/>
    <cellStyle name="Ergebnis 6 2 2 2 2 3" xfId="8660"/>
    <cellStyle name="Ergebnis 6 2 2 2 2 3 2" xfId="38854"/>
    <cellStyle name="Ergebnis 6 2 2 2 2 4" xfId="7705"/>
    <cellStyle name="Ergebnis 6 2 2 2 2 4 2" xfId="37899"/>
    <cellStyle name="Ergebnis 6 2 2 2 2 5" xfId="12078"/>
    <cellStyle name="Ergebnis 6 2 2 2 2 5 2" xfId="42272"/>
    <cellStyle name="Ergebnis 6 2 2 2 2 6" xfId="16986"/>
    <cellStyle name="Ergebnis 6 2 2 2 2 6 2" xfId="47180"/>
    <cellStyle name="Ergebnis 6 2 2 2 2 7" xfId="19853"/>
    <cellStyle name="Ergebnis 6 2 2 2 2 7 2" xfId="50047"/>
    <cellStyle name="Ergebnis 6 2 2 2 2 8" xfId="24260"/>
    <cellStyle name="Ergebnis 6 2 2 2 2 8 2" xfId="54447"/>
    <cellStyle name="Ergebnis 6 2 2 2 2 9" xfId="27308"/>
    <cellStyle name="Ergebnis 6 2 2 2 2 9 2" xfId="57495"/>
    <cellStyle name="Ergebnis 6 2 2 2 3" xfId="4759"/>
    <cellStyle name="Ergebnis 6 2 2 2 3 10" xfId="34958"/>
    <cellStyle name="Ergebnis 6 2 2 2 3 2" xfId="9503"/>
    <cellStyle name="Ergebnis 6 2 2 2 3 2 2" xfId="39697"/>
    <cellStyle name="Ergebnis 6 2 2 2 3 3" xfId="5205"/>
    <cellStyle name="Ergebnis 6 2 2 2 3 3 2" xfId="35404"/>
    <cellStyle name="Ergebnis 6 2 2 2 3 4" xfId="15183"/>
    <cellStyle name="Ergebnis 6 2 2 2 3 4 2" xfId="45377"/>
    <cellStyle name="Ergebnis 6 2 2 2 3 5" xfId="17826"/>
    <cellStyle name="Ergebnis 6 2 2 2 3 5 2" xfId="48020"/>
    <cellStyle name="Ergebnis 6 2 2 2 3 6" xfId="20690"/>
    <cellStyle name="Ergebnis 6 2 2 2 3 6 2" xfId="50884"/>
    <cellStyle name="Ergebnis 6 2 2 2 3 7" xfId="25102"/>
    <cellStyle name="Ergebnis 6 2 2 2 3 7 2" xfId="55289"/>
    <cellStyle name="Ergebnis 6 2 2 2 3 8" xfId="28539"/>
    <cellStyle name="Ergebnis 6 2 2 2 3 8 2" xfId="58726"/>
    <cellStyle name="Ergebnis 6 2 2 2 3 9" xfId="30135"/>
    <cellStyle name="Ergebnis 6 2 2 2 3 9 2" xfId="60322"/>
    <cellStyle name="Ergebnis 6 2 2 2 4" xfId="4158"/>
    <cellStyle name="Ergebnis 6 2 2 2 4 2" xfId="34357"/>
    <cellStyle name="Ergebnis 6 2 2 2 5" xfId="11651"/>
    <cellStyle name="Ergebnis 6 2 2 2 5 2" xfId="41845"/>
    <cellStyle name="Ergebnis 6 2 2 2 6" xfId="13051"/>
    <cellStyle name="Ergebnis 6 2 2 2 6 2" xfId="43245"/>
    <cellStyle name="Ergebnis 6 2 2 2 7" xfId="15890"/>
    <cellStyle name="Ergebnis 6 2 2 2 7 2" xfId="46084"/>
    <cellStyle name="Ergebnis 6 2 2 2 8" xfId="18771"/>
    <cellStyle name="Ergebnis 6 2 2 2 8 2" xfId="48965"/>
    <cellStyle name="Ergebnis 6 2 2 2 9" xfId="23006"/>
    <cellStyle name="Ergebnis 6 2 2 2 9 2" xfId="53193"/>
    <cellStyle name="Ergebnis 6 2 2 3" xfId="1953"/>
    <cellStyle name="Ergebnis 6 2 2 3 10" xfId="26341"/>
    <cellStyle name="Ergebnis 6 2 2 3 10 2" xfId="56528"/>
    <cellStyle name="Ergebnis 6 2 2 3 11" xfId="26744"/>
    <cellStyle name="Ergebnis 6 2 2 3 11 2" xfId="56931"/>
    <cellStyle name="Ergebnis 6 2 2 3 12" xfId="31903"/>
    <cellStyle name="Ergebnis 6 2 2 3 2" xfId="3910"/>
    <cellStyle name="Ergebnis 6 2 2 3 2 10" xfId="29783"/>
    <cellStyle name="Ergebnis 6 2 2 3 2 10 2" xfId="59970"/>
    <cellStyle name="Ergebnis 6 2 2 3 2 11" xfId="34115"/>
    <cellStyle name="Ergebnis 6 2 2 3 2 2" xfId="7274"/>
    <cellStyle name="Ergebnis 6 2 2 3 2 2 2" xfId="37468"/>
    <cellStyle name="Ergebnis 6 2 2 3 2 3" xfId="8819"/>
    <cellStyle name="Ergebnis 6 2 2 3 2 3 2" xfId="39013"/>
    <cellStyle name="Ergebnis 6 2 2 3 2 4" xfId="11360"/>
    <cellStyle name="Ergebnis 6 2 2 3 2 4 2" xfId="41554"/>
    <cellStyle name="Ergebnis 6 2 2 3 2 5" xfId="15264"/>
    <cellStyle name="Ergebnis 6 2 2 3 2 5 2" xfId="45458"/>
    <cellStyle name="Ergebnis 6 2 2 3 2 6" xfId="17145"/>
    <cellStyle name="Ergebnis 6 2 2 3 2 6 2" xfId="47339"/>
    <cellStyle name="Ergebnis 6 2 2 3 2 7" xfId="20012"/>
    <cellStyle name="Ergebnis 6 2 2 3 2 7 2" xfId="50206"/>
    <cellStyle name="Ergebnis 6 2 2 3 2 8" xfId="24419"/>
    <cellStyle name="Ergebnis 6 2 2 3 2 8 2" xfId="54606"/>
    <cellStyle name="Ergebnis 6 2 2 3 2 9" xfId="27371"/>
    <cellStyle name="Ergebnis 6 2 2 3 2 9 2" xfId="57558"/>
    <cellStyle name="Ergebnis 6 2 2 3 3" xfId="4918"/>
    <cellStyle name="Ergebnis 6 2 2 3 3 10" xfId="35117"/>
    <cellStyle name="Ergebnis 6 2 2 3 3 2" xfId="9662"/>
    <cellStyle name="Ergebnis 6 2 2 3 3 2 2" xfId="39856"/>
    <cellStyle name="Ergebnis 6 2 2 3 3 3" xfId="11559"/>
    <cellStyle name="Ergebnis 6 2 2 3 3 3 2" xfId="41753"/>
    <cellStyle name="Ergebnis 6 2 2 3 3 4" xfId="14267"/>
    <cellStyle name="Ergebnis 6 2 2 3 3 4 2" xfId="44461"/>
    <cellStyle name="Ergebnis 6 2 2 3 3 5" xfId="17985"/>
    <cellStyle name="Ergebnis 6 2 2 3 3 5 2" xfId="48179"/>
    <cellStyle name="Ergebnis 6 2 2 3 3 6" xfId="20849"/>
    <cellStyle name="Ergebnis 6 2 2 3 3 6 2" xfId="51043"/>
    <cellStyle name="Ergebnis 6 2 2 3 3 7" xfId="25261"/>
    <cellStyle name="Ergebnis 6 2 2 3 3 7 2" xfId="55448"/>
    <cellStyle name="Ergebnis 6 2 2 3 3 8" xfId="28698"/>
    <cellStyle name="Ergebnis 6 2 2 3 3 8 2" xfId="58885"/>
    <cellStyle name="Ergebnis 6 2 2 3 3 9" xfId="26996"/>
    <cellStyle name="Ergebnis 6 2 2 3 3 9 2" xfId="57183"/>
    <cellStyle name="Ergebnis 6 2 2 3 4" xfId="8026"/>
    <cellStyle name="Ergebnis 6 2 2 3 4 2" xfId="38220"/>
    <cellStyle name="Ergebnis 6 2 2 3 5" xfId="12180"/>
    <cellStyle name="Ergebnis 6 2 2 3 5 2" xfId="42374"/>
    <cellStyle name="Ergebnis 6 2 2 3 6" xfId="13139"/>
    <cellStyle name="Ergebnis 6 2 2 3 6 2" xfId="43333"/>
    <cellStyle name="Ergebnis 6 2 2 3 7" xfId="16049"/>
    <cellStyle name="Ergebnis 6 2 2 3 7 2" xfId="46243"/>
    <cellStyle name="Ergebnis 6 2 2 3 8" xfId="18930"/>
    <cellStyle name="Ergebnis 6 2 2 3 8 2" xfId="49124"/>
    <cellStyle name="Ergebnis 6 2 2 3 9" xfId="23165"/>
    <cellStyle name="Ergebnis 6 2 2 3 9 2" xfId="53352"/>
    <cellStyle name="Ergebnis 6 2 2 4" xfId="3286"/>
    <cellStyle name="Ergebnis 6 2 2 4 10" xfId="30023"/>
    <cellStyle name="Ergebnis 6 2 2 4 10 2" xfId="60210"/>
    <cellStyle name="Ergebnis 6 2 2 4 11" xfId="33491"/>
    <cellStyle name="Ergebnis 6 2 2 4 2" xfId="6660"/>
    <cellStyle name="Ergebnis 6 2 2 4 2 2" xfId="36854"/>
    <cellStyle name="Ergebnis 6 2 2 4 3" xfId="8205"/>
    <cellStyle name="Ergebnis 6 2 2 4 3 2" xfId="38399"/>
    <cellStyle name="Ergebnis 6 2 2 4 4" xfId="10235"/>
    <cellStyle name="Ergebnis 6 2 2 4 4 2" xfId="40429"/>
    <cellStyle name="Ergebnis 6 2 2 4 5" xfId="15040"/>
    <cellStyle name="Ergebnis 6 2 2 4 5 2" xfId="45234"/>
    <cellStyle name="Ergebnis 6 2 2 4 6" xfId="16535"/>
    <cellStyle name="Ergebnis 6 2 2 4 6 2" xfId="46729"/>
    <cellStyle name="Ergebnis 6 2 2 4 7" xfId="19402"/>
    <cellStyle name="Ergebnis 6 2 2 4 7 2" xfId="49596"/>
    <cellStyle name="Ergebnis 6 2 2 4 8" xfId="23805"/>
    <cellStyle name="Ergebnis 6 2 2 4 8 2" xfId="53992"/>
    <cellStyle name="Ergebnis 6 2 2 4 9" xfId="25790"/>
    <cellStyle name="Ergebnis 6 2 2 4 9 2" xfId="55977"/>
    <cellStyle name="Ergebnis 6 2 2 5" xfId="4294"/>
    <cellStyle name="Ergebnis 6 2 2 5 10" xfId="28937"/>
    <cellStyle name="Ergebnis 6 2 2 5 10 2" xfId="59124"/>
    <cellStyle name="Ergebnis 6 2 2 5 11" xfId="34493"/>
    <cellStyle name="Ergebnis 6 2 2 5 2" xfId="7507"/>
    <cellStyle name="Ergebnis 6 2 2 5 2 2" xfId="37701"/>
    <cellStyle name="Ergebnis 6 2 2 5 3" xfId="9052"/>
    <cellStyle name="Ergebnis 6 2 2 5 3 2" xfId="39246"/>
    <cellStyle name="Ergebnis 6 2 2 5 4" xfId="11103"/>
    <cellStyle name="Ergebnis 6 2 2 5 4 2" xfId="41297"/>
    <cellStyle name="Ergebnis 6 2 2 5 5" xfId="14346"/>
    <cellStyle name="Ergebnis 6 2 2 5 5 2" xfId="44540"/>
    <cellStyle name="Ergebnis 6 2 2 5 6" xfId="17375"/>
    <cellStyle name="Ergebnis 6 2 2 5 6 2" xfId="47569"/>
    <cellStyle name="Ergebnis 6 2 2 5 7" xfId="20239"/>
    <cellStyle name="Ergebnis 6 2 2 5 7 2" xfId="50433"/>
    <cellStyle name="Ergebnis 6 2 2 5 8" xfId="24651"/>
    <cellStyle name="Ergebnis 6 2 2 5 8 2" xfId="54838"/>
    <cellStyle name="Ergebnis 6 2 2 5 9" xfId="26952"/>
    <cellStyle name="Ergebnis 6 2 2 5 9 2" xfId="57139"/>
    <cellStyle name="Ergebnis 6 2 2 6" xfId="4105"/>
    <cellStyle name="Ergebnis 6 2 2 6 2" xfId="34304"/>
    <cellStyle name="Ergebnis 6 2 2 7" xfId="11553"/>
    <cellStyle name="Ergebnis 6 2 2 7 2" xfId="41747"/>
    <cellStyle name="Ergebnis 6 2 2 8" xfId="13792"/>
    <cellStyle name="Ergebnis 6 2 2 8 2" xfId="43986"/>
    <cellStyle name="Ergebnis 6 2 2 9" xfId="15435"/>
    <cellStyle name="Ergebnis 6 2 2 9 2" xfId="45629"/>
    <cellStyle name="Ergebnis 6 2 3" xfId="1547"/>
    <cellStyle name="Ergebnis 6 2 3 10" xfId="22422"/>
    <cellStyle name="Ergebnis 6 2 3 10 2" xfId="52609"/>
    <cellStyle name="Ergebnis 6 2 3 11" xfId="30534"/>
    <cellStyle name="Ergebnis 6 2 3 11 2" xfId="60721"/>
    <cellStyle name="Ergebnis 6 2 3 12" xfId="31497"/>
    <cellStyle name="Ergebnis 6 2 3 2" xfId="3504"/>
    <cellStyle name="Ergebnis 6 2 3 2 10" xfId="29713"/>
    <cellStyle name="Ergebnis 6 2 3 2 10 2" xfId="59900"/>
    <cellStyle name="Ergebnis 6 2 3 2 11" xfId="33709"/>
    <cellStyle name="Ergebnis 6 2 3 2 2" xfId="6868"/>
    <cellStyle name="Ergebnis 6 2 3 2 2 2" xfId="37062"/>
    <cellStyle name="Ergebnis 6 2 3 2 3" xfId="8413"/>
    <cellStyle name="Ergebnis 6 2 3 2 3 2" xfId="38607"/>
    <cellStyle name="Ergebnis 6 2 3 2 4" xfId="10001"/>
    <cellStyle name="Ergebnis 6 2 3 2 4 2" xfId="40195"/>
    <cellStyle name="Ergebnis 6 2 3 2 5" xfId="13367"/>
    <cellStyle name="Ergebnis 6 2 3 2 5 2" xfId="43561"/>
    <cellStyle name="Ergebnis 6 2 3 2 6" xfId="16739"/>
    <cellStyle name="Ergebnis 6 2 3 2 6 2" xfId="46933"/>
    <cellStyle name="Ergebnis 6 2 3 2 7" xfId="19606"/>
    <cellStyle name="Ergebnis 6 2 3 2 7 2" xfId="49800"/>
    <cellStyle name="Ergebnis 6 2 3 2 8" xfId="24013"/>
    <cellStyle name="Ergebnis 6 2 3 2 8 2" xfId="54200"/>
    <cellStyle name="Ergebnis 6 2 3 2 9" xfId="21385"/>
    <cellStyle name="Ergebnis 6 2 3 2 9 2" xfId="51572"/>
    <cellStyle name="Ergebnis 6 2 3 3" xfId="4512"/>
    <cellStyle name="Ergebnis 6 2 3 3 10" xfId="34711"/>
    <cellStyle name="Ergebnis 6 2 3 3 2" xfId="9256"/>
    <cellStyle name="Ergebnis 6 2 3 3 2 2" xfId="39450"/>
    <cellStyle name="Ergebnis 6 2 3 3 3" xfId="11281"/>
    <cellStyle name="Ergebnis 6 2 3 3 3 2" xfId="41475"/>
    <cellStyle name="Ergebnis 6 2 3 3 4" xfId="15230"/>
    <cellStyle name="Ergebnis 6 2 3 3 4 2" xfId="45424"/>
    <cellStyle name="Ergebnis 6 2 3 3 5" xfId="17579"/>
    <cellStyle name="Ergebnis 6 2 3 3 5 2" xfId="47773"/>
    <cellStyle name="Ergebnis 6 2 3 3 6" xfId="20443"/>
    <cellStyle name="Ergebnis 6 2 3 3 6 2" xfId="50637"/>
    <cellStyle name="Ergebnis 6 2 3 3 7" xfId="24855"/>
    <cellStyle name="Ergebnis 6 2 3 3 7 2" xfId="55042"/>
    <cellStyle name="Ergebnis 6 2 3 3 8" xfId="25418"/>
    <cellStyle name="Ergebnis 6 2 3 3 8 2" xfId="55605"/>
    <cellStyle name="Ergebnis 6 2 3 3 9" xfId="29914"/>
    <cellStyle name="Ergebnis 6 2 3 3 9 2" xfId="60101"/>
    <cellStyle name="Ergebnis 6 2 3 4" xfId="2116"/>
    <cellStyle name="Ergebnis 6 2 3 4 2" xfId="32329"/>
    <cellStyle name="Ergebnis 6 2 3 5" xfId="10648"/>
    <cellStyle name="Ergebnis 6 2 3 5 2" xfId="40842"/>
    <cellStyle name="Ergebnis 6 2 3 6" xfId="15085"/>
    <cellStyle name="Ergebnis 6 2 3 6 2" xfId="45279"/>
    <cellStyle name="Ergebnis 6 2 3 7" xfId="15643"/>
    <cellStyle name="Ergebnis 6 2 3 7 2" xfId="45837"/>
    <cellStyle name="Ergebnis 6 2 3 8" xfId="18524"/>
    <cellStyle name="Ergebnis 6 2 3 8 2" xfId="48718"/>
    <cellStyle name="Ergebnis 6 2 3 9" xfId="22759"/>
    <cellStyle name="Ergebnis 6 2 3 9 2" xfId="52946"/>
    <cellStyle name="Ergebnis 6 2 4" xfId="2707"/>
    <cellStyle name="Ergebnis 6 2 4 10" xfId="30318"/>
    <cellStyle name="Ergebnis 6 2 4 10 2" xfId="60505"/>
    <cellStyle name="Ergebnis 6 2 4 11" xfId="32912"/>
    <cellStyle name="Ergebnis 6 2 4 2" xfId="6292"/>
    <cellStyle name="Ergebnis 6 2 4 2 2" xfId="36486"/>
    <cellStyle name="Ergebnis 6 2 4 3" xfId="3014"/>
    <cellStyle name="Ergebnis 6 2 4 3 2" xfId="33219"/>
    <cellStyle name="Ergebnis 6 2 4 4" xfId="6053"/>
    <cellStyle name="Ergebnis 6 2 4 4 2" xfId="36249"/>
    <cellStyle name="Ergebnis 6 2 4 5" xfId="10586"/>
    <cellStyle name="Ergebnis 6 2 4 5 2" xfId="40780"/>
    <cellStyle name="Ergebnis 6 2 4 6" xfId="16282"/>
    <cellStyle name="Ergebnis 6 2 4 6 2" xfId="46476"/>
    <cellStyle name="Ergebnis 6 2 4 7" xfId="19151"/>
    <cellStyle name="Ergebnis 6 2 4 7 2" xfId="49345"/>
    <cellStyle name="Ergebnis 6 2 4 8" xfId="23434"/>
    <cellStyle name="Ergebnis 6 2 4 8 2" xfId="53621"/>
    <cellStyle name="Ergebnis 6 2 4 9" xfId="25499"/>
    <cellStyle name="Ergebnis 6 2 4 9 2" xfId="55686"/>
    <cellStyle name="Ergebnis 6 2 5" xfId="2098"/>
    <cellStyle name="Ergebnis 6 2 5 10" xfId="29075"/>
    <cellStyle name="Ergebnis 6 2 5 10 2" xfId="59262"/>
    <cellStyle name="Ergebnis 6 2 5 11" xfId="32311"/>
    <cellStyle name="Ergebnis 6 2 5 2" xfId="6101"/>
    <cellStyle name="Ergebnis 6 2 5 2 2" xfId="36295"/>
    <cellStyle name="Ergebnis 6 2 5 3" xfId="7862"/>
    <cellStyle name="Ergebnis 6 2 5 3 2" xfId="38056"/>
    <cellStyle name="Ergebnis 6 2 5 4" xfId="5450"/>
    <cellStyle name="Ergebnis 6 2 5 4 2" xfId="35649"/>
    <cellStyle name="Ergebnis 6 2 5 5" xfId="14167"/>
    <cellStyle name="Ergebnis 6 2 5 5 2" xfId="44361"/>
    <cellStyle name="Ergebnis 6 2 5 6" xfId="16110"/>
    <cellStyle name="Ergebnis 6 2 5 6 2" xfId="46304"/>
    <cellStyle name="Ergebnis 6 2 5 7" xfId="18979"/>
    <cellStyle name="Ergebnis 6 2 5 7 2" xfId="49173"/>
    <cellStyle name="Ergebnis 6 2 5 8" xfId="23244"/>
    <cellStyle name="Ergebnis 6 2 5 8 2" xfId="53431"/>
    <cellStyle name="Ergebnis 6 2 5 9" xfId="28039"/>
    <cellStyle name="Ergebnis 6 2 5 9 2" xfId="58226"/>
    <cellStyle name="Ergebnis 6 2 6" xfId="6360"/>
    <cellStyle name="Ergebnis 6 2 6 2" xfId="36554"/>
    <cellStyle name="Ergebnis 6 2 7" xfId="10917"/>
    <cellStyle name="Ergebnis 6 2 7 2" xfId="41111"/>
    <cellStyle name="Ergebnis 6 2 8" xfId="14915"/>
    <cellStyle name="Ergebnis 6 2 8 2" xfId="45109"/>
    <cellStyle name="Ergebnis 6 2 9" xfId="10338"/>
    <cellStyle name="Ergebnis 6 2 9 2" xfId="40532"/>
    <cellStyle name="Ergebnis 6 3" xfId="1325"/>
    <cellStyle name="Ergebnis 6 3 10" xfId="18319"/>
    <cellStyle name="Ergebnis 6 3 10 2" xfId="48513"/>
    <cellStyle name="Ergebnis 6 3 11" xfId="22538"/>
    <cellStyle name="Ergebnis 6 3 11 2" xfId="52725"/>
    <cellStyle name="Ergebnis 6 3 12" xfId="28048"/>
    <cellStyle name="Ergebnis 6 3 12 2" xfId="58235"/>
    <cellStyle name="Ergebnis 6 3 13" xfId="29954"/>
    <cellStyle name="Ergebnis 6 3 13 2" xfId="60141"/>
    <cellStyle name="Ergebnis 6 3 14" xfId="31292"/>
    <cellStyle name="Ergebnis 6 3 2" xfId="1793"/>
    <cellStyle name="Ergebnis 6 3 2 10" xfId="26828"/>
    <cellStyle name="Ergebnis 6 3 2 10 2" xfId="57015"/>
    <cellStyle name="Ergebnis 6 3 2 11" xfId="29005"/>
    <cellStyle name="Ergebnis 6 3 2 11 2" xfId="59192"/>
    <cellStyle name="Ergebnis 6 3 2 12" xfId="31743"/>
    <cellStyle name="Ergebnis 6 3 2 2" xfId="3750"/>
    <cellStyle name="Ergebnis 6 3 2 2 10" xfId="27028"/>
    <cellStyle name="Ergebnis 6 3 2 2 10 2" xfId="57215"/>
    <cellStyle name="Ergebnis 6 3 2 2 11" xfId="33955"/>
    <cellStyle name="Ergebnis 6 3 2 2 2" xfId="7114"/>
    <cellStyle name="Ergebnis 6 3 2 2 2 2" xfId="37308"/>
    <cellStyle name="Ergebnis 6 3 2 2 3" xfId="8659"/>
    <cellStyle name="Ergebnis 6 3 2 2 3 2" xfId="38853"/>
    <cellStyle name="Ergebnis 6 3 2 2 4" xfId="10022"/>
    <cellStyle name="Ergebnis 6 3 2 2 4 2" xfId="40216"/>
    <cellStyle name="Ergebnis 6 3 2 2 5" xfId="14457"/>
    <cellStyle name="Ergebnis 6 3 2 2 5 2" xfId="44651"/>
    <cellStyle name="Ergebnis 6 3 2 2 6" xfId="16985"/>
    <cellStyle name="Ergebnis 6 3 2 2 6 2" xfId="47179"/>
    <cellStyle name="Ergebnis 6 3 2 2 7" xfId="19852"/>
    <cellStyle name="Ergebnis 6 3 2 2 7 2" xfId="50046"/>
    <cellStyle name="Ergebnis 6 3 2 2 8" xfId="24259"/>
    <cellStyle name="Ergebnis 6 3 2 2 8 2" xfId="54446"/>
    <cellStyle name="Ergebnis 6 3 2 2 9" xfId="26168"/>
    <cellStyle name="Ergebnis 6 3 2 2 9 2" xfId="56355"/>
    <cellStyle name="Ergebnis 6 3 2 3" xfId="4758"/>
    <cellStyle name="Ergebnis 6 3 2 3 10" xfId="34957"/>
    <cellStyle name="Ergebnis 6 3 2 3 2" xfId="9502"/>
    <cellStyle name="Ergebnis 6 3 2 3 2 2" xfId="39696"/>
    <cellStyle name="Ergebnis 6 3 2 3 3" xfId="10946"/>
    <cellStyle name="Ergebnis 6 3 2 3 3 2" xfId="41140"/>
    <cellStyle name="Ergebnis 6 3 2 3 4" xfId="13588"/>
    <cellStyle name="Ergebnis 6 3 2 3 4 2" xfId="43782"/>
    <cellStyle name="Ergebnis 6 3 2 3 5" xfId="17825"/>
    <cellStyle name="Ergebnis 6 3 2 3 5 2" xfId="48019"/>
    <cellStyle name="Ergebnis 6 3 2 3 6" xfId="20689"/>
    <cellStyle name="Ergebnis 6 3 2 3 6 2" xfId="50883"/>
    <cellStyle name="Ergebnis 6 3 2 3 7" xfId="25101"/>
    <cellStyle name="Ergebnis 6 3 2 3 7 2" xfId="55288"/>
    <cellStyle name="Ergebnis 6 3 2 3 8" xfId="28538"/>
    <cellStyle name="Ergebnis 6 3 2 3 8 2" xfId="58725"/>
    <cellStyle name="Ergebnis 6 3 2 3 9" xfId="22017"/>
    <cellStyle name="Ergebnis 6 3 2 3 9 2" xfId="52204"/>
    <cellStyle name="Ergebnis 6 3 2 4" xfId="4159"/>
    <cellStyle name="Ergebnis 6 3 2 4 2" xfId="34358"/>
    <cellStyle name="Ergebnis 6 3 2 5" xfId="10080"/>
    <cellStyle name="Ergebnis 6 3 2 5 2" xfId="40274"/>
    <cellStyle name="Ergebnis 6 3 2 6" xfId="13419"/>
    <cellStyle name="Ergebnis 6 3 2 6 2" xfId="43613"/>
    <cellStyle name="Ergebnis 6 3 2 7" xfId="15889"/>
    <cellStyle name="Ergebnis 6 3 2 7 2" xfId="46083"/>
    <cellStyle name="Ergebnis 6 3 2 8" xfId="18770"/>
    <cellStyle name="Ergebnis 6 3 2 8 2" xfId="48964"/>
    <cellStyle name="Ergebnis 6 3 2 9" xfId="23005"/>
    <cellStyle name="Ergebnis 6 3 2 9 2" xfId="53192"/>
    <cellStyle name="Ergebnis 6 3 3" xfId="1952"/>
    <cellStyle name="Ergebnis 6 3 3 10" xfId="25690"/>
    <cellStyle name="Ergebnis 6 3 3 10 2" xfId="55877"/>
    <cellStyle name="Ergebnis 6 3 3 11" xfId="30648"/>
    <cellStyle name="Ergebnis 6 3 3 11 2" xfId="60835"/>
    <cellStyle name="Ergebnis 6 3 3 12" xfId="31902"/>
    <cellStyle name="Ergebnis 6 3 3 2" xfId="3909"/>
    <cellStyle name="Ergebnis 6 3 3 2 10" xfId="30708"/>
    <cellStyle name="Ergebnis 6 3 3 2 10 2" xfId="60895"/>
    <cellStyle name="Ergebnis 6 3 3 2 11" xfId="34114"/>
    <cellStyle name="Ergebnis 6 3 3 2 2" xfId="7273"/>
    <cellStyle name="Ergebnis 6 3 3 2 2 2" xfId="37467"/>
    <cellStyle name="Ergebnis 6 3 3 2 3" xfId="8818"/>
    <cellStyle name="Ergebnis 6 3 3 2 3 2" xfId="39012"/>
    <cellStyle name="Ergebnis 6 3 3 2 4" xfId="10339"/>
    <cellStyle name="Ergebnis 6 3 3 2 4 2" xfId="40533"/>
    <cellStyle name="Ergebnis 6 3 3 2 5" xfId="14671"/>
    <cellStyle name="Ergebnis 6 3 3 2 5 2" xfId="44865"/>
    <cellStyle name="Ergebnis 6 3 3 2 6" xfId="17144"/>
    <cellStyle name="Ergebnis 6 3 3 2 6 2" xfId="47338"/>
    <cellStyle name="Ergebnis 6 3 3 2 7" xfId="20011"/>
    <cellStyle name="Ergebnis 6 3 3 2 7 2" xfId="50205"/>
    <cellStyle name="Ergebnis 6 3 3 2 8" xfId="24418"/>
    <cellStyle name="Ergebnis 6 3 3 2 8 2" xfId="54605"/>
    <cellStyle name="Ergebnis 6 3 3 2 9" xfId="21874"/>
    <cellStyle name="Ergebnis 6 3 3 2 9 2" xfId="52061"/>
    <cellStyle name="Ergebnis 6 3 3 3" xfId="4917"/>
    <cellStyle name="Ergebnis 6 3 3 3 10" xfId="35116"/>
    <cellStyle name="Ergebnis 6 3 3 3 2" xfId="9661"/>
    <cellStyle name="Ergebnis 6 3 3 3 2 2" xfId="39855"/>
    <cellStyle name="Ergebnis 6 3 3 3 3" xfId="11972"/>
    <cellStyle name="Ergebnis 6 3 3 3 3 2" xfId="42166"/>
    <cellStyle name="Ergebnis 6 3 3 3 4" xfId="14987"/>
    <cellStyle name="Ergebnis 6 3 3 3 4 2" xfId="45181"/>
    <cellStyle name="Ergebnis 6 3 3 3 5" xfId="17984"/>
    <cellStyle name="Ergebnis 6 3 3 3 5 2" xfId="48178"/>
    <cellStyle name="Ergebnis 6 3 3 3 6" xfId="20848"/>
    <cellStyle name="Ergebnis 6 3 3 3 6 2" xfId="51042"/>
    <cellStyle name="Ergebnis 6 3 3 3 7" xfId="25260"/>
    <cellStyle name="Ergebnis 6 3 3 3 7 2" xfId="55447"/>
    <cellStyle name="Ergebnis 6 3 3 3 8" xfId="28697"/>
    <cellStyle name="Ergebnis 6 3 3 3 8 2" xfId="58884"/>
    <cellStyle name="Ergebnis 6 3 3 3 9" xfId="30686"/>
    <cellStyle name="Ergebnis 6 3 3 3 9 2" xfId="60873"/>
    <cellStyle name="Ergebnis 6 3 3 4" xfId="5701"/>
    <cellStyle name="Ergebnis 6 3 3 4 2" xfId="35897"/>
    <cellStyle name="Ergebnis 6 3 3 5" xfId="4025"/>
    <cellStyle name="Ergebnis 6 3 3 5 2" xfId="34224"/>
    <cellStyle name="Ergebnis 6 3 3 6" xfId="13112"/>
    <cellStyle name="Ergebnis 6 3 3 6 2" xfId="43306"/>
    <cellStyle name="Ergebnis 6 3 3 7" xfId="16048"/>
    <cellStyle name="Ergebnis 6 3 3 7 2" xfId="46242"/>
    <cellStyle name="Ergebnis 6 3 3 8" xfId="18929"/>
    <cellStyle name="Ergebnis 6 3 3 8 2" xfId="49123"/>
    <cellStyle name="Ergebnis 6 3 3 9" xfId="23164"/>
    <cellStyle name="Ergebnis 6 3 3 9 2" xfId="53351"/>
    <cellStyle name="Ergebnis 6 3 4" xfId="3285"/>
    <cellStyle name="Ergebnis 6 3 4 10" xfId="28245"/>
    <cellStyle name="Ergebnis 6 3 4 10 2" xfId="58432"/>
    <cellStyle name="Ergebnis 6 3 4 11" xfId="33490"/>
    <cellStyle name="Ergebnis 6 3 4 2" xfId="6659"/>
    <cellStyle name="Ergebnis 6 3 4 2 2" xfId="36853"/>
    <cellStyle name="Ergebnis 6 3 4 3" xfId="8204"/>
    <cellStyle name="Ergebnis 6 3 4 3 2" xfId="38398"/>
    <cellStyle name="Ergebnis 6 3 4 4" xfId="12563"/>
    <cellStyle name="Ergebnis 6 3 4 4 2" xfId="42757"/>
    <cellStyle name="Ergebnis 6 3 4 5" xfId="13454"/>
    <cellStyle name="Ergebnis 6 3 4 5 2" xfId="43648"/>
    <cellStyle name="Ergebnis 6 3 4 6" xfId="16534"/>
    <cellStyle name="Ergebnis 6 3 4 6 2" xfId="46728"/>
    <cellStyle name="Ergebnis 6 3 4 7" xfId="19401"/>
    <cellStyle name="Ergebnis 6 3 4 7 2" xfId="49595"/>
    <cellStyle name="Ergebnis 6 3 4 8" xfId="23804"/>
    <cellStyle name="Ergebnis 6 3 4 8 2" xfId="53991"/>
    <cellStyle name="Ergebnis 6 3 4 9" xfId="21480"/>
    <cellStyle name="Ergebnis 6 3 4 9 2" xfId="51667"/>
    <cellStyle name="Ergebnis 6 3 5" xfId="4293"/>
    <cellStyle name="Ergebnis 6 3 5 10" xfId="29053"/>
    <cellStyle name="Ergebnis 6 3 5 10 2" xfId="59240"/>
    <cellStyle name="Ergebnis 6 3 5 11" xfId="34492"/>
    <cellStyle name="Ergebnis 6 3 5 2" xfId="7506"/>
    <cellStyle name="Ergebnis 6 3 5 2 2" xfId="37700"/>
    <cellStyle name="Ergebnis 6 3 5 3" xfId="9051"/>
    <cellStyle name="Ergebnis 6 3 5 3 2" xfId="39245"/>
    <cellStyle name="Ergebnis 6 3 5 4" xfId="12613"/>
    <cellStyle name="Ergebnis 6 3 5 4 2" xfId="42807"/>
    <cellStyle name="Ergebnis 6 3 5 5" xfId="15298"/>
    <cellStyle name="Ergebnis 6 3 5 5 2" xfId="45492"/>
    <cellStyle name="Ergebnis 6 3 5 6" xfId="17374"/>
    <cellStyle name="Ergebnis 6 3 5 6 2" xfId="47568"/>
    <cellStyle name="Ergebnis 6 3 5 7" xfId="20238"/>
    <cellStyle name="Ergebnis 6 3 5 7 2" xfId="50432"/>
    <cellStyle name="Ergebnis 6 3 5 8" xfId="24650"/>
    <cellStyle name="Ergebnis 6 3 5 8 2" xfId="54837"/>
    <cellStyle name="Ergebnis 6 3 5 9" xfId="25804"/>
    <cellStyle name="Ergebnis 6 3 5 9 2" xfId="55991"/>
    <cellStyle name="Ergebnis 6 3 6" xfId="2073"/>
    <cellStyle name="Ergebnis 6 3 6 2" xfId="32292"/>
    <cellStyle name="Ergebnis 6 3 7" xfId="8152"/>
    <cellStyle name="Ergebnis 6 3 7 2" xfId="38346"/>
    <cellStyle name="Ergebnis 6 3 8" xfId="11125"/>
    <cellStyle name="Ergebnis 6 3 8 2" xfId="41319"/>
    <cellStyle name="Ergebnis 6 3 9" xfId="15434"/>
    <cellStyle name="Ergebnis 6 3 9 2" xfId="45628"/>
    <cellStyle name="Ergebnis 6 4" xfId="1548"/>
    <cellStyle name="Ergebnis 6 4 10" xfId="26272"/>
    <cellStyle name="Ergebnis 6 4 10 2" xfId="56459"/>
    <cellStyle name="Ergebnis 6 4 11" xfId="29223"/>
    <cellStyle name="Ergebnis 6 4 11 2" xfId="59410"/>
    <cellStyle name="Ergebnis 6 4 12" xfId="31498"/>
    <cellStyle name="Ergebnis 6 4 2" xfId="3505"/>
    <cellStyle name="Ergebnis 6 4 2 10" xfId="28368"/>
    <cellStyle name="Ergebnis 6 4 2 10 2" xfId="58555"/>
    <cellStyle name="Ergebnis 6 4 2 11" xfId="33710"/>
    <cellStyle name="Ergebnis 6 4 2 2" xfId="6869"/>
    <cellStyle name="Ergebnis 6 4 2 2 2" xfId="37063"/>
    <cellStyle name="Ergebnis 6 4 2 3" xfId="8414"/>
    <cellStyle name="Ergebnis 6 4 2 3 2" xfId="38608"/>
    <cellStyle name="Ergebnis 6 4 2 4" xfId="11943"/>
    <cellStyle name="Ergebnis 6 4 2 4 2" xfId="42137"/>
    <cellStyle name="Ergebnis 6 4 2 5" xfId="13429"/>
    <cellStyle name="Ergebnis 6 4 2 5 2" xfId="43623"/>
    <cellStyle name="Ergebnis 6 4 2 6" xfId="16740"/>
    <cellStyle name="Ergebnis 6 4 2 6 2" xfId="46934"/>
    <cellStyle name="Ergebnis 6 4 2 7" xfId="19607"/>
    <cellStyle name="Ergebnis 6 4 2 7 2" xfId="49801"/>
    <cellStyle name="Ergebnis 6 4 2 8" xfId="24014"/>
    <cellStyle name="Ergebnis 6 4 2 8 2" xfId="54201"/>
    <cellStyle name="Ergebnis 6 4 2 9" xfId="26075"/>
    <cellStyle name="Ergebnis 6 4 2 9 2" xfId="56262"/>
    <cellStyle name="Ergebnis 6 4 3" xfId="4513"/>
    <cellStyle name="Ergebnis 6 4 3 10" xfId="34712"/>
    <cellStyle name="Ergebnis 6 4 3 2" xfId="9257"/>
    <cellStyle name="Ergebnis 6 4 3 2 2" xfId="39451"/>
    <cellStyle name="Ergebnis 6 4 3 3" xfId="8091"/>
    <cellStyle name="Ergebnis 6 4 3 3 2" xfId="38285"/>
    <cellStyle name="Ergebnis 6 4 3 4" xfId="15153"/>
    <cellStyle name="Ergebnis 6 4 3 4 2" xfId="45347"/>
    <cellStyle name="Ergebnis 6 4 3 5" xfId="17580"/>
    <cellStyle name="Ergebnis 6 4 3 5 2" xfId="47774"/>
    <cellStyle name="Ergebnis 6 4 3 6" xfId="20444"/>
    <cellStyle name="Ergebnis 6 4 3 6 2" xfId="50638"/>
    <cellStyle name="Ergebnis 6 4 3 7" xfId="24856"/>
    <cellStyle name="Ergebnis 6 4 3 7 2" xfId="55043"/>
    <cellStyle name="Ergebnis 6 4 3 8" xfId="21454"/>
    <cellStyle name="Ergebnis 6 4 3 8 2" xfId="51641"/>
    <cellStyle name="Ergebnis 6 4 3 9" xfId="30547"/>
    <cellStyle name="Ergebnis 6 4 3 9 2" xfId="60734"/>
    <cellStyle name="Ergebnis 6 4 4" xfId="4123"/>
    <cellStyle name="Ergebnis 6 4 4 2" xfId="34322"/>
    <cellStyle name="Ergebnis 6 4 5" xfId="8251"/>
    <cellStyle name="Ergebnis 6 4 5 2" xfId="38445"/>
    <cellStyle name="Ergebnis 6 4 6" xfId="14265"/>
    <cellStyle name="Ergebnis 6 4 6 2" xfId="44459"/>
    <cellStyle name="Ergebnis 6 4 7" xfId="15644"/>
    <cellStyle name="Ergebnis 6 4 7 2" xfId="45838"/>
    <cellStyle name="Ergebnis 6 4 8" xfId="18525"/>
    <cellStyle name="Ergebnis 6 4 8 2" xfId="48719"/>
    <cellStyle name="Ergebnis 6 4 9" xfId="22760"/>
    <cellStyle name="Ergebnis 6 4 9 2" xfId="52947"/>
    <cellStyle name="Ergebnis 6 5" xfId="2706"/>
    <cellStyle name="Ergebnis 6 5 10" xfId="21534"/>
    <cellStyle name="Ergebnis 6 5 10 2" xfId="51721"/>
    <cellStyle name="Ergebnis 6 5 11" xfId="32911"/>
    <cellStyle name="Ergebnis 6 5 2" xfId="6291"/>
    <cellStyle name="Ergebnis 6 5 2 2" xfId="36485"/>
    <cellStyle name="Ergebnis 6 5 3" xfId="5262"/>
    <cellStyle name="Ergebnis 6 5 3 2" xfId="35461"/>
    <cellStyle name="Ergebnis 6 5 4" xfId="11831"/>
    <cellStyle name="Ergebnis 6 5 4 2" xfId="42025"/>
    <cellStyle name="Ergebnis 6 5 5" xfId="12927"/>
    <cellStyle name="Ergebnis 6 5 5 2" xfId="43121"/>
    <cellStyle name="Ergebnis 6 5 6" xfId="16281"/>
    <cellStyle name="Ergebnis 6 5 6 2" xfId="46475"/>
    <cellStyle name="Ergebnis 6 5 7" xfId="19150"/>
    <cellStyle name="Ergebnis 6 5 7 2" xfId="49344"/>
    <cellStyle name="Ergebnis 6 5 8" xfId="23433"/>
    <cellStyle name="Ergebnis 6 5 8 2" xfId="53620"/>
    <cellStyle name="Ergebnis 6 5 9" xfId="26891"/>
    <cellStyle name="Ergebnis 6 5 9 2" xfId="57078"/>
    <cellStyle name="Ergebnis 6 6" xfId="2423"/>
    <cellStyle name="Ergebnis 6 6 10" xfId="30484"/>
    <cellStyle name="Ergebnis 6 6 10 2" xfId="60671"/>
    <cellStyle name="Ergebnis 6 6 11" xfId="32628"/>
    <cellStyle name="Ergebnis 6 6 2" xfId="6131"/>
    <cellStyle name="Ergebnis 6 6 2 2" xfId="36325"/>
    <cellStyle name="Ergebnis 6 6 3" xfId="8014"/>
    <cellStyle name="Ergebnis 6 6 3 2" xfId="38208"/>
    <cellStyle name="Ergebnis 6 6 4" xfId="11699"/>
    <cellStyle name="Ergebnis 6 6 4 2" xfId="41893"/>
    <cellStyle name="Ergebnis 6 6 5" xfId="13499"/>
    <cellStyle name="Ergebnis 6 6 5 2" xfId="43693"/>
    <cellStyle name="Ergebnis 6 6 6" xfId="16121"/>
    <cellStyle name="Ergebnis 6 6 6 2" xfId="46315"/>
    <cellStyle name="Ergebnis 6 6 7" xfId="18990"/>
    <cellStyle name="Ergebnis 6 6 7 2" xfId="49184"/>
    <cellStyle name="Ergebnis 6 6 8" xfId="23273"/>
    <cellStyle name="Ergebnis 6 6 8 2" xfId="53460"/>
    <cellStyle name="Ergebnis 6 6 9" xfId="27263"/>
    <cellStyle name="Ergebnis 6 6 9 2" xfId="57450"/>
    <cellStyle name="Ergebnis 6 7" xfId="2177"/>
    <cellStyle name="Ergebnis 6 7 2" xfId="32388"/>
    <cellStyle name="Ergebnis 6 8" xfId="11902"/>
    <cellStyle name="Ergebnis 6 8 2" xfId="42096"/>
    <cellStyle name="Ergebnis 6 9" xfId="13885"/>
    <cellStyle name="Ergebnis 6 9 2" xfId="44079"/>
    <cellStyle name="Ergebnis 7" xfId="703"/>
    <cellStyle name="Ergebnis 7 10" xfId="13746"/>
    <cellStyle name="Ergebnis 7 10 2" xfId="43940"/>
    <cellStyle name="Ergebnis 7 11" xfId="21940"/>
    <cellStyle name="Ergebnis 7 11 2" xfId="52127"/>
    <cellStyle name="Ergebnis 7 12" xfId="27607"/>
    <cellStyle name="Ergebnis 7 12 2" xfId="57794"/>
    <cellStyle name="Ergebnis 7 13" xfId="29063"/>
    <cellStyle name="Ergebnis 7 13 2" xfId="59250"/>
    <cellStyle name="Ergebnis 7 14" xfId="31081"/>
    <cellStyle name="Ergebnis 7 2" xfId="1327"/>
    <cellStyle name="Ergebnis 7 2 10" xfId="18321"/>
    <cellStyle name="Ergebnis 7 2 10 2" xfId="48515"/>
    <cellStyle name="Ergebnis 7 2 11" xfId="22540"/>
    <cellStyle name="Ergebnis 7 2 11 2" xfId="52727"/>
    <cellStyle name="Ergebnis 7 2 12" xfId="26723"/>
    <cellStyle name="Ergebnis 7 2 12 2" xfId="56910"/>
    <cellStyle name="Ergebnis 7 2 13" xfId="29450"/>
    <cellStyle name="Ergebnis 7 2 13 2" xfId="59637"/>
    <cellStyle name="Ergebnis 7 2 14" xfId="31294"/>
    <cellStyle name="Ergebnis 7 2 2" xfId="1795"/>
    <cellStyle name="Ergebnis 7 2 2 10" xfId="21502"/>
    <cellStyle name="Ergebnis 7 2 2 10 2" xfId="51689"/>
    <cellStyle name="Ergebnis 7 2 2 11" xfId="29825"/>
    <cellStyle name="Ergebnis 7 2 2 11 2" xfId="60012"/>
    <cellStyle name="Ergebnis 7 2 2 12" xfId="31745"/>
    <cellStyle name="Ergebnis 7 2 2 2" xfId="3752"/>
    <cellStyle name="Ergebnis 7 2 2 2 10" xfId="28775"/>
    <cellStyle name="Ergebnis 7 2 2 2 10 2" xfId="58962"/>
    <cellStyle name="Ergebnis 7 2 2 2 11" xfId="33957"/>
    <cellStyle name="Ergebnis 7 2 2 2 2" xfId="7116"/>
    <cellStyle name="Ergebnis 7 2 2 2 2 2" xfId="37310"/>
    <cellStyle name="Ergebnis 7 2 2 2 3" xfId="8661"/>
    <cellStyle name="Ergebnis 7 2 2 2 3 2" xfId="38855"/>
    <cellStyle name="Ergebnis 7 2 2 2 4" xfId="2343"/>
    <cellStyle name="Ergebnis 7 2 2 2 4 2" xfId="32550"/>
    <cellStyle name="Ergebnis 7 2 2 2 5" xfId="13877"/>
    <cellStyle name="Ergebnis 7 2 2 2 5 2" xfId="44071"/>
    <cellStyle name="Ergebnis 7 2 2 2 6" xfId="16987"/>
    <cellStyle name="Ergebnis 7 2 2 2 6 2" xfId="47181"/>
    <cellStyle name="Ergebnis 7 2 2 2 7" xfId="19854"/>
    <cellStyle name="Ergebnis 7 2 2 2 7 2" xfId="50048"/>
    <cellStyle name="Ergebnis 7 2 2 2 8" xfId="24261"/>
    <cellStyle name="Ergebnis 7 2 2 2 8 2" xfId="54448"/>
    <cellStyle name="Ergebnis 7 2 2 2 9" xfId="28095"/>
    <cellStyle name="Ergebnis 7 2 2 2 9 2" xfId="58282"/>
    <cellStyle name="Ergebnis 7 2 2 3" xfId="4760"/>
    <cellStyle name="Ergebnis 7 2 2 3 10" xfId="34959"/>
    <cellStyle name="Ergebnis 7 2 2 3 2" xfId="9504"/>
    <cellStyle name="Ergebnis 7 2 2 3 2 2" xfId="39698"/>
    <cellStyle name="Ergebnis 7 2 2 3 3" xfId="11321"/>
    <cellStyle name="Ergebnis 7 2 2 3 3 2" xfId="41515"/>
    <cellStyle name="Ergebnis 7 2 2 3 4" xfId="13589"/>
    <cellStyle name="Ergebnis 7 2 2 3 4 2" xfId="43783"/>
    <cellStyle name="Ergebnis 7 2 2 3 5" xfId="17827"/>
    <cellStyle name="Ergebnis 7 2 2 3 5 2" xfId="48021"/>
    <cellStyle name="Ergebnis 7 2 2 3 6" xfId="20691"/>
    <cellStyle name="Ergebnis 7 2 2 3 6 2" xfId="50885"/>
    <cellStyle name="Ergebnis 7 2 2 3 7" xfId="25103"/>
    <cellStyle name="Ergebnis 7 2 2 3 7 2" xfId="55290"/>
    <cellStyle name="Ergebnis 7 2 2 3 8" xfId="28540"/>
    <cellStyle name="Ergebnis 7 2 2 3 8 2" xfId="58727"/>
    <cellStyle name="Ergebnis 7 2 2 3 9" xfId="30213"/>
    <cellStyle name="Ergebnis 7 2 2 3 9 2" xfId="60400"/>
    <cellStyle name="Ergebnis 7 2 2 4" xfId="7773"/>
    <cellStyle name="Ergebnis 7 2 2 4 2" xfId="37967"/>
    <cellStyle name="Ergebnis 7 2 2 5" xfId="12530"/>
    <cellStyle name="Ergebnis 7 2 2 5 2" xfId="42724"/>
    <cellStyle name="Ergebnis 7 2 2 6" xfId="14367"/>
    <cellStyle name="Ergebnis 7 2 2 6 2" xfId="44561"/>
    <cellStyle name="Ergebnis 7 2 2 7" xfId="15891"/>
    <cellStyle name="Ergebnis 7 2 2 7 2" xfId="46085"/>
    <cellStyle name="Ergebnis 7 2 2 8" xfId="18772"/>
    <cellStyle name="Ergebnis 7 2 2 8 2" xfId="48966"/>
    <cellStyle name="Ergebnis 7 2 2 9" xfId="23007"/>
    <cellStyle name="Ergebnis 7 2 2 9 2" xfId="53194"/>
    <cellStyle name="Ergebnis 7 2 3" xfId="1954"/>
    <cellStyle name="Ergebnis 7 2 3 10" xfId="21722"/>
    <cellStyle name="Ergebnis 7 2 3 10 2" xfId="51909"/>
    <cellStyle name="Ergebnis 7 2 3 11" xfId="29367"/>
    <cellStyle name="Ergebnis 7 2 3 11 2" xfId="59554"/>
    <cellStyle name="Ergebnis 7 2 3 12" xfId="31904"/>
    <cellStyle name="Ergebnis 7 2 3 2" xfId="3911"/>
    <cellStyle name="Ergebnis 7 2 3 2 10" xfId="28871"/>
    <cellStyle name="Ergebnis 7 2 3 2 10 2" xfId="59058"/>
    <cellStyle name="Ergebnis 7 2 3 2 11" xfId="34116"/>
    <cellStyle name="Ergebnis 7 2 3 2 2" xfId="7275"/>
    <cellStyle name="Ergebnis 7 2 3 2 2 2" xfId="37469"/>
    <cellStyle name="Ergebnis 7 2 3 2 3" xfId="8820"/>
    <cellStyle name="Ergebnis 7 2 3 2 3 2" xfId="39014"/>
    <cellStyle name="Ergebnis 7 2 3 2 4" xfId="9765"/>
    <cellStyle name="Ergebnis 7 2 3 2 4 2" xfId="39959"/>
    <cellStyle name="Ergebnis 7 2 3 2 5" xfId="11419"/>
    <cellStyle name="Ergebnis 7 2 3 2 5 2" xfId="41613"/>
    <cellStyle name="Ergebnis 7 2 3 2 6" xfId="17146"/>
    <cellStyle name="Ergebnis 7 2 3 2 6 2" xfId="47340"/>
    <cellStyle name="Ergebnis 7 2 3 2 7" xfId="20013"/>
    <cellStyle name="Ergebnis 7 2 3 2 7 2" xfId="50207"/>
    <cellStyle name="Ergebnis 7 2 3 2 8" xfId="24420"/>
    <cellStyle name="Ergebnis 7 2 3 2 8 2" xfId="54607"/>
    <cellStyle name="Ergebnis 7 2 3 2 9" xfId="22348"/>
    <cellStyle name="Ergebnis 7 2 3 2 9 2" xfId="52535"/>
    <cellStyle name="Ergebnis 7 2 3 3" xfId="4919"/>
    <cellStyle name="Ergebnis 7 2 3 3 10" xfId="35118"/>
    <cellStyle name="Ergebnis 7 2 3 3 2" xfId="9663"/>
    <cellStyle name="Ergebnis 7 2 3 3 2 2" xfId="39857"/>
    <cellStyle name="Ergebnis 7 2 3 3 3" xfId="11913"/>
    <cellStyle name="Ergebnis 7 2 3 3 3 2" xfId="42107"/>
    <cellStyle name="Ergebnis 7 2 3 3 4" xfId="14537"/>
    <cellStyle name="Ergebnis 7 2 3 3 4 2" xfId="44731"/>
    <cellStyle name="Ergebnis 7 2 3 3 5" xfId="17986"/>
    <cellStyle name="Ergebnis 7 2 3 3 5 2" xfId="48180"/>
    <cellStyle name="Ergebnis 7 2 3 3 6" xfId="20850"/>
    <cellStyle name="Ergebnis 7 2 3 3 6 2" xfId="51044"/>
    <cellStyle name="Ergebnis 7 2 3 3 7" xfId="25262"/>
    <cellStyle name="Ergebnis 7 2 3 3 7 2" xfId="55449"/>
    <cellStyle name="Ergebnis 7 2 3 3 8" xfId="28699"/>
    <cellStyle name="Ergebnis 7 2 3 3 8 2" xfId="58886"/>
    <cellStyle name="Ergebnis 7 2 3 3 9" xfId="28753"/>
    <cellStyle name="Ergebnis 7 2 3 3 9 2" xfId="58940"/>
    <cellStyle name="Ergebnis 7 2 3 4" xfId="5936"/>
    <cellStyle name="Ergebnis 7 2 3 4 2" xfId="36132"/>
    <cellStyle name="Ergebnis 7 2 3 5" xfId="10556"/>
    <cellStyle name="Ergebnis 7 2 3 5 2" xfId="40750"/>
    <cellStyle name="Ergebnis 7 2 3 6" xfId="13845"/>
    <cellStyle name="Ergebnis 7 2 3 6 2" xfId="44039"/>
    <cellStyle name="Ergebnis 7 2 3 7" xfId="16050"/>
    <cellStyle name="Ergebnis 7 2 3 7 2" xfId="46244"/>
    <cellStyle name="Ergebnis 7 2 3 8" xfId="18931"/>
    <cellStyle name="Ergebnis 7 2 3 8 2" xfId="49125"/>
    <cellStyle name="Ergebnis 7 2 3 9" xfId="23166"/>
    <cellStyle name="Ergebnis 7 2 3 9 2" xfId="53353"/>
    <cellStyle name="Ergebnis 7 2 4" xfId="3287"/>
    <cellStyle name="Ergebnis 7 2 4 10" xfId="27962"/>
    <cellStyle name="Ergebnis 7 2 4 10 2" xfId="58149"/>
    <cellStyle name="Ergebnis 7 2 4 11" xfId="33492"/>
    <cellStyle name="Ergebnis 7 2 4 2" xfId="6661"/>
    <cellStyle name="Ergebnis 7 2 4 2 2" xfId="36855"/>
    <cellStyle name="Ergebnis 7 2 4 3" xfId="8206"/>
    <cellStyle name="Ergebnis 7 2 4 3 2" xfId="38400"/>
    <cellStyle name="Ergebnis 7 2 4 4" xfId="4084"/>
    <cellStyle name="Ergebnis 7 2 4 4 2" xfId="34283"/>
    <cellStyle name="Ergebnis 7 2 4 5" xfId="11048"/>
    <cellStyle name="Ergebnis 7 2 4 5 2" xfId="41242"/>
    <cellStyle name="Ergebnis 7 2 4 6" xfId="16536"/>
    <cellStyle name="Ergebnis 7 2 4 6 2" xfId="46730"/>
    <cellStyle name="Ergebnis 7 2 4 7" xfId="19403"/>
    <cellStyle name="Ergebnis 7 2 4 7 2" xfId="49597"/>
    <cellStyle name="Ergebnis 7 2 4 8" xfId="23806"/>
    <cellStyle name="Ergebnis 7 2 4 8 2" xfId="53993"/>
    <cellStyle name="Ergebnis 7 2 4 9" xfId="28141"/>
    <cellStyle name="Ergebnis 7 2 4 9 2" xfId="58328"/>
    <cellStyle name="Ergebnis 7 2 5" xfId="4295"/>
    <cellStyle name="Ergebnis 7 2 5 10" xfId="28784"/>
    <cellStyle name="Ergebnis 7 2 5 10 2" xfId="58971"/>
    <cellStyle name="Ergebnis 7 2 5 11" xfId="34494"/>
    <cellStyle name="Ergebnis 7 2 5 2" xfId="7508"/>
    <cellStyle name="Ergebnis 7 2 5 2 2" xfId="37702"/>
    <cellStyle name="Ergebnis 7 2 5 3" xfId="9053"/>
    <cellStyle name="Ergebnis 7 2 5 3 2" xfId="39247"/>
    <cellStyle name="Ergebnis 7 2 5 4" xfId="5228"/>
    <cellStyle name="Ergebnis 7 2 5 4 2" xfId="35427"/>
    <cellStyle name="Ergebnis 7 2 5 5" xfId="6319"/>
    <cellStyle name="Ergebnis 7 2 5 5 2" xfId="36513"/>
    <cellStyle name="Ergebnis 7 2 5 6" xfId="17376"/>
    <cellStyle name="Ergebnis 7 2 5 6 2" xfId="47570"/>
    <cellStyle name="Ergebnis 7 2 5 7" xfId="20240"/>
    <cellStyle name="Ergebnis 7 2 5 7 2" xfId="50434"/>
    <cellStyle name="Ergebnis 7 2 5 8" xfId="24652"/>
    <cellStyle name="Ergebnis 7 2 5 8 2" xfId="54839"/>
    <cellStyle name="Ergebnis 7 2 5 9" xfId="28260"/>
    <cellStyle name="Ergebnis 7 2 5 9 2" xfId="58447"/>
    <cellStyle name="Ergebnis 7 2 6" xfId="7728"/>
    <cellStyle name="Ergebnis 7 2 6 2" xfId="37922"/>
    <cellStyle name="Ergebnis 7 2 7" xfId="6341"/>
    <cellStyle name="Ergebnis 7 2 7 2" xfId="36535"/>
    <cellStyle name="Ergebnis 7 2 8" xfId="11700"/>
    <cellStyle name="Ergebnis 7 2 8 2" xfId="41894"/>
    <cellStyle name="Ergebnis 7 2 9" xfId="15436"/>
    <cellStyle name="Ergebnis 7 2 9 2" xfId="45630"/>
    <cellStyle name="Ergebnis 7 3" xfId="1546"/>
    <cellStyle name="Ergebnis 7 3 10" xfId="28410"/>
    <cellStyle name="Ergebnis 7 3 10 2" xfId="58597"/>
    <cellStyle name="Ergebnis 7 3 11" xfId="27530"/>
    <cellStyle name="Ergebnis 7 3 11 2" xfId="57717"/>
    <cellStyle name="Ergebnis 7 3 12" xfId="31496"/>
    <cellStyle name="Ergebnis 7 3 2" xfId="3503"/>
    <cellStyle name="Ergebnis 7 3 2 10" xfId="21744"/>
    <cellStyle name="Ergebnis 7 3 2 10 2" xfId="51931"/>
    <cellStyle name="Ergebnis 7 3 2 11" xfId="33708"/>
    <cellStyle name="Ergebnis 7 3 2 2" xfId="6867"/>
    <cellStyle name="Ergebnis 7 3 2 2 2" xfId="37061"/>
    <cellStyle name="Ergebnis 7 3 2 3" xfId="8412"/>
    <cellStyle name="Ergebnis 7 3 2 3 2" xfId="38606"/>
    <cellStyle name="Ergebnis 7 3 2 4" xfId="11544"/>
    <cellStyle name="Ergebnis 7 3 2 4 2" xfId="41738"/>
    <cellStyle name="Ergebnis 7 3 2 5" xfId="14860"/>
    <cellStyle name="Ergebnis 7 3 2 5 2" xfId="45054"/>
    <cellStyle name="Ergebnis 7 3 2 6" xfId="16738"/>
    <cellStyle name="Ergebnis 7 3 2 6 2" xfId="46932"/>
    <cellStyle name="Ergebnis 7 3 2 7" xfId="19605"/>
    <cellStyle name="Ergebnis 7 3 2 7 2" xfId="49799"/>
    <cellStyle name="Ergebnis 7 3 2 8" xfId="24012"/>
    <cellStyle name="Ergebnis 7 3 2 8 2" xfId="54199"/>
    <cellStyle name="Ergebnis 7 3 2 9" xfId="28190"/>
    <cellStyle name="Ergebnis 7 3 2 9 2" xfId="58377"/>
    <cellStyle name="Ergebnis 7 3 3" xfId="4511"/>
    <cellStyle name="Ergebnis 7 3 3 10" xfId="34710"/>
    <cellStyle name="Ergebnis 7 3 3 2" xfId="9255"/>
    <cellStyle name="Ergebnis 7 3 3 2 2" xfId="39449"/>
    <cellStyle name="Ergebnis 7 3 3 3" xfId="11758"/>
    <cellStyle name="Ergebnis 7 3 3 3 2" xfId="41952"/>
    <cellStyle name="Ergebnis 7 3 3 4" xfId="14640"/>
    <cellStyle name="Ergebnis 7 3 3 4 2" xfId="44834"/>
    <cellStyle name="Ergebnis 7 3 3 5" xfId="17578"/>
    <cellStyle name="Ergebnis 7 3 3 5 2" xfId="47772"/>
    <cellStyle name="Ergebnis 7 3 3 6" xfId="20442"/>
    <cellStyle name="Ergebnis 7 3 3 6 2" xfId="50636"/>
    <cellStyle name="Ergebnis 7 3 3 7" xfId="24854"/>
    <cellStyle name="Ergebnis 7 3 3 7 2" xfId="55041"/>
    <cellStyle name="Ergebnis 7 3 3 8" xfId="25419"/>
    <cellStyle name="Ergebnis 7 3 3 8 2" xfId="55606"/>
    <cellStyle name="Ergebnis 7 3 3 9" xfId="26979"/>
    <cellStyle name="Ergebnis 7 3 3 9 2" xfId="57166"/>
    <cellStyle name="Ergebnis 7 3 4" xfId="2032"/>
    <cellStyle name="Ergebnis 7 3 4 2" xfId="32252"/>
    <cellStyle name="Ergebnis 7 3 5" xfId="11405"/>
    <cellStyle name="Ergebnis 7 3 5 2" xfId="41599"/>
    <cellStyle name="Ergebnis 7 3 6" xfId="14913"/>
    <cellStyle name="Ergebnis 7 3 6 2" xfId="45107"/>
    <cellStyle name="Ergebnis 7 3 7" xfId="15642"/>
    <cellStyle name="Ergebnis 7 3 7 2" xfId="45836"/>
    <cellStyle name="Ergebnis 7 3 8" xfId="18523"/>
    <cellStyle name="Ergebnis 7 3 8 2" xfId="48717"/>
    <cellStyle name="Ergebnis 7 3 9" xfId="22758"/>
    <cellStyle name="Ergebnis 7 3 9 2" xfId="52945"/>
    <cellStyle name="Ergebnis 7 4" xfId="2708"/>
    <cellStyle name="Ergebnis 7 4 10" xfId="26853"/>
    <cellStyle name="Ergebnis 7 4 10 2" xfId="57040"/>
    <cellStyle name="Ergebnis 7 4 11" xfId="32913"/>
    <cellStyle name="Ergebnis 7 4 2" xfId="6293"/>
    <cellStyle name="Ergebnis 7 4 2 2" xfId="36487"/>
    <cellStyle name="Ergebnis 7 4 3" xfId="2467"/>
    <cellStyle name="Ergebnis 7 4 3 2" xfId="32672"/>
    <cellStyle name="Ergebnis 7 4 4" xfId="5442"/>
    <cellStyle name="Ergebnis 7 4 4 2" xfId="35641"/>
    <cellStyle name="Ergebnis 7 4 5" xfId="10865"/>
    <cellStyle name="Ergebnis 7 4 5 2" xfId="41059"/>
    <cellStyle name="Ergebnis 7 4 6" xfId="16283"/>
    <cellStyle name="Ergebnis 7 4 6 2" xfId="46477"/>
    <cellStyle name="Ergebnis 7 4 7" xfId="19152"/>
    <cellStyle name="Ergebnis 7 4 7 2" xfId="49346"/>
    <cellStyle name="Ergebnis 7 4 8" xfId="23435"/>
    <cellStyle name="Ergebnis 7 4 8 2" xfId="53622"/>
    <cellStyle name="Ergebnis 7 4 9" xfId="26051"/>
    <cellStyle name="Ergebnis 7 4 9 2" xfId="56238"/>
    <cellStyle name="Ergebnis 7 5" xfId="2097"/>
    <cellStyle name="Ergebnis 7 5 10" xfId="30184"/>
    <cellStyle name="Ergebnis 7 5 10 2" xfId="60371"/>
    <cellStyle name="Ergebnis 7 5 11" xfId="32310"/>
    <cellStyle name="Ergebnis 7 5 2" xfId="6100"/>
    <cellStyle name="Ergebnis 7 5 2 2" xfId="36294"/>
    <cellStyle name="Ergebnis 7 5 3" xfId="5928"/>
    <cellStyle name="Ergebnis 7 5 3 2" xfId="36124"/>
    <cellStyle name="Ergebnis 7 5 4" xfId="9945"/>
    <cellStyle name="Ergebnis 7 5 4 2" xfId="40139"/>
    <cellStyle name="Ergebnis 7 5 5" xfId="13087"/>
    <cellStyle name="Ergebnis 7 5 5 2" xfId="43281"/>
    <cellStyle name="Ergebnis 7 5 6" xfId="16109"/>
    <cellStyle name="Ergebnis 7 5 6 2" xfId="46303"/>
    <cellStyle name="Ergebnis 7 5 7" xfId="18978"/>
    <cellStyle name="Ergebnis 7 5 7 2" xfId="49172"/>
    <cellStyle name="Ergebnis 7 5 8" xfId="23243"/>
    <cellStyle name="Ergebnis 7 5 8 2" xfId="53430"/>
    <cellStyle name="Ergebnis 7 5 9" xfId="26773"/>
    <cellStyle name="Ergebnis 7 5 9 2" xfId="56960"/>
    <cellStyle name="Ergebnis 7 6" xfId="6361"/>
    <cellStyle name="Ergebnis 7 6 2" xfId="36555"/>
    <cellStyle name="Ergebnis 7 7" xfId="10375"/>
    <cellStyle name="Ergebnis 7 7 2" xfId="40569"/>
    <cellStyle name="Ergebnis 7 8" xfId="12636"/>
    <cellStyle name="Ergebnis 7 8 2" xfId="42830"/>
    <cellStyle name="Ergebnis 7 9" xfId="14619"/>
    <cellStyle name="Ergebnis 7 9 2" xfId="44813"/>
    <cellStyle name="Ergebnis 8" xfId="1304"/>
    <cellStyle name="Ergebnis 8 10" xfId="18298"/>
    <cellStyle name="Ergebnis 8 10 2" xfId="48492"/>
    <cellStyle name="Ergebnis 8 11" xfId="22517"/>
    <cellStyle name="Ergebnis 8 11 2" xfId="52704"/>
    <cellStyle name="Ergebnis 8 12" xfId="27957"/>
    <cellStyle name="Ergebnis 8 12 2" xfId="58144"/>
    <cellStyle name="Ergebnis 8 13" xfId="21462"/>
    <cellStyle name="Ergebnis 8 13 2" xfId="51649"/>
    <cellStyle name="Ergebnis 8 14" xfId="31271"/>
    <cellStyle name="Ergebnis 8 2" xfId="1772"/>
    <cellStyle name="Ergebnis 8 2 10" xfId="27269"/>
    <cellStyle name="Ergebnis 8 2 10 2" xfId="57456"/>
    <cellStyle name="Ergebnis 8 2 11" xfId="29210"/>
    <cellStyle name="Ergebnis 8 2 11 2" xfId="59397"/>
    <cellStyle name="Ergebnis 8 2 12" xfId="31722"/>
    <cellStyle name="Ergebnis 8 2 2" xfId="3729"/>
    <cellStyle name="Ergebnis 8 2 2 10" xfId="30034"/>
    <cellStyle name="Ergebnis 8 2 2 10 2" xfId="60221"/>
    <cellStyle name="Ergebnis 8 2 2 11" xfId="33934"/>
    <cellStyle name="Ergebnis 8 2 2 2" xfId="7093"/>
    <cellStyle name="Ergebnis 8 2 2 2 2" xfId="37287"/>
    <cellStyle name="Ergebnis 8 2 2 3" xfId="8638"/>
    <cellStyle name="Ergebnis 8 2 2 3 2" xfId="38832"/>
    <cellStyle name="Ergebnis 8 2 2 4" xfId="11206"/>
    <cellStyle name="Ergebnis 8 2 2 4 2" xfId="41400"/>
    <cellStyle name="Ergebnis 8 2 2 5" xfId="13595"/>
    <cellStyle name="Ergebnis 8 2 2 5 2" xfId="43789"/>
    <cellStyle name="Ergebnis 8 2 2 6" xfId="16964"/>
    <cellStyle name="Ergebnis 8 2 2 6 2" xfId="47158"/>
    <cellStyle name="Ergebnis 8 2 2 7" xfId="19831"/>
    <cellStyle name="Ergebnis 8 2 2 7 2" xfId="50025"/>
    <cellStyle name="Ergebnis 8 2 2 8" xfId="24238"/>
    <cellStyle name="Ergebnis 8 2 2 8 2" xfId="54425"/>
    <cellStyle name="Ergebnis 8 2 2 9" xfId="25394"/>
    <cellStyle name="Ergebnis 8 2 2 9 2" xfId="55581"/>
    <cellStyle name="Ergebnis 8 2 3" xfId="4737"/>
    <cellStyle name="Ergebnis 8 2 3 10" xfId="34936"/>
    <cellStyle name="Ergebnis 8 2 3 2" xfId="9481"/>
    <cellStyle name="Ergebnis 8 2 3 2 2" xfId="39675"/>
    <cellStyle name="Ergebnis 8 2 3 3" xfId="11027"/>
    <cellStyle name="Ergebnis 8 2 3 3 2" xfId="41221"/>
    <cellStyle name="Ergebnis 8 2 3 4" xfId="14244"/>
    <cellStyle name="Ergebnis 8 2 3 4 2" xfId="44438"/>
    <cellStyle name="Ergebnis 8 2 3 5" xfId="17804"/>
    <cellStyle name="Ergebnis 8 2 3 5 2" xfId="47998"/>
    <cellStyle name="Ergebnis 8 2 3 6" xfId="20668"/>
    <cellStyle name="Ergebnis 8 2 3 6 2" xfId="50862"/>
    <cellStyle name="Ergebnis 8 2 3 7" xfId="25080"/>
    <cellStyle name="Ergebnis 8 2 3 7 2" xfId="55267"/>
    <cellStyle name="Ergebnis 8 2 3 8" xfId="28517"/>
    <cellStyle name="Ergebnis 8 2 3 8 2" xfId="58704"/>
    <cellStyle name="Ergebnis 8 2 3 9" xfId="30647"/>
    <cellStyle name="Ergebnis 8 2 3 9 2" xfId="60834"/>
    <cellStyle name="Ergebnis 8 2 4" xfId="8049"/>
    <cellStyle name="Ergebnis 8 2 4 2" xfId="38243"/>
    <cellStyle name="Ergebnis 8 2 5" xfId="12229"/>
    <cellStyle name="Ergebnis 8 2 5 2" xfId="42423"/>
    <cellStyle name="Ergebnis 8 2 6" xfId="15033"/>
    <cellStyle name="Ergebnis 8 2 6 2" xfId="45227"/>
    <cellStyle name="Ergebnis 8 2 7" xfId="15868"/>
    <cellStyle name="Ergebnis 8 2 7 2" xfId="46062"/>
    <cellStyle name="Ergebnis 8 2 8" xfId="18749"/>
    <cellStyle name="Ergebnis 8 2 8 2" xfId="48943"/>
    <cellStyle name="Ergebnis 8 2 9" xfId="22984"/>
    <cellStyle name="Ergebnis 8 2 9 2" xfId="53171"/>
    <cellStyle name="Ergebnis 8 3" xfId="1931"/>
    <cellStyle name="Ergebnis 8 3 10" xfId="21947"/>
    <cellStyle name="Ergebnis 8 3 10 2" xfId="52134"/>
    <cellStyle name="Ergebnis 8 3 11" xfId="28290"/>
    <cellStyle name="Ergebnis 8 3 11 2" xfId="58477"/>
    <cellStyle name="Ergebnis 8 3 12" xfId="31881"/>
    <cellStyle name="Ergebnis 8 3 2" xfId="3888"/>
    <cellStyle name="Ergebnis 8 3 2 10" xfId="25978"/>
    <cellStyle name="Ergebnis 8 3 2 10 2" xfId="56165"/>
    <cellStyle name="Ergebnis 8 3 2 11" xfId="34093"/>
    <cellStyle name="Ergebnis 8 3 2 2" xfId="7252"/>
    <cellStyle name="Ergebnis 8 3 2 2 2" xfId="37446"/>
    <cellStyle name="Ergebnis 8 3 2 3" xfId="8797"/>
    <cellStyle name="Ergebnis 8 3 2 3 2" xfId="38991"/>
    <cellStyle name="Ergebnis 8 3 2 4" xfId="10576"/>
    <cellStyle name="Ergebnis 8 3 2 4 2" xfId="40770"/>
    <cellStyle name="Ergebnis 8 3 2 5" xfId="10478"/>
    <cellStyle name="Ergebnis 8 3 2 5 2" xfId="40672"/>
    <cellStyle name="Ergebnis 8 3 2 6" xfId="17123"/>
    <cellStyle name="Ergebnis 8 3 2 6 2" xfId="47317"/>
    <cellStyle name="Ergebnis 8 3 2 7" xfId="19990"/>
    <cellStyle name="Ergebnis 8 3 2 7 2" xfId="50184"/>
    <cellStyle name="Ergebnis 8 3 2 8" xfId="24397"/>
    <cellStyle name="Ergebnis 8 3 2 8 2" xfId="54584"/>
    <cellStyle name="Ergebnis 8 3 2 9" xfId="22349"/>
    <cellStyle name="Ergebnis 8 3 2 9 2" xfId="52536"/>
    <cellStyle name="Ergebnis 8 3 3" xfId="4896"/>
    <cellStyle name="Ergebnis 8 3 3 10" xfId="35095"/>
    <cellStyle name="Ergebnis 8 3 3 2" xfId="9640"/>
    <cellStyle name="Ergebnis 8 3 3 2 2" xfId="39834"/>
    <cellStyle name="Ergebnis 8 3 3 3" xfId="11643"/>
    <cellStyle name="Ergebnis 8 3 3 3 2" xfId="41837"/>
    <cellStyle name="Ergebnis 8 3 3 4" xfId="8133"/>
    <cellStyle name="Ergebnis 8 3 3 4 2" xfId="38327"/>
    <cellStyle name="Ergebnis 8 3 3 5" xfId="17963"/>
    <cellStyle name="Ergebnis 8 3 3 5 2" xfId="48157"/>
    <cellStyle name="Ergebnis 8 3 3 6" xfId="20827"/>
    <cellStyle name="Ergebnis 8 3 3 6 2" xfId="51021"/>
    <cellStyle name="Ergebnis 8 3 3 7" xfId="25239"/>
    <cellStyle name="Ergebnis 8 3 3 7 2" xfId="55426"/>
    <cellStyle name="Ergebnis 8 3 3 8" xfId="28676"/>
    <cellStyle name="Ergebnis 8 3 3 8 2" xfId="58863"/>
    <cellStyle name="Ergebnis 8 3 3 9" xfId="29959"/>
    <cellStyle name="Ergebnis 8 3 3 9 2" xfId="60146"/>
    <cellStyle name="Ergebnis 8 3 4" xfId="8030"/>
    <cellStyle name="Ergebnis 8 3 4 2" xfId="38224"/>
    <cellStyle name="Ergebnis 8 3 5" xfId="9713"/>
    <cellStyle name="Ergebnis 8 3 5 2" xfId="39907"/>
    <cellStyle name="Ergebnis 8 3 6" xfId="12994"/>
    <cellStyle name="Ergebnis 8 3 6 2" xfId="43188"/>
    <cellStyle name="Ergebnis 8 3 7" xfId="16027"/>
    <cellStyle name="Ergebnis 8 3 7 2" xfId="46221"/>
    <cellStyle name="Ergebnis 8 3 8" xfId="18908"/>
    <cellStyle name="Ergebnis 8 3 8 2" xfId="49102"/>
    <cellStyle name="Ergebnis 8 3 9" xfId="23143"/>
    <cellStyle name="Ergebnis 8 3 9 2" xfId="53330"/>
    <cellStyle name="Ergebnis 8 4" xfId="3264"/>
    <cellStyle name="Ergebnis 8 4 10" xfId="29894"/>
    <cellStyle name="Ergebnis 8 4 10 2" xfId="60081"/>
    <cellStyle name="Ergebnis 8 4 11" xfId="33469"/>
    <cellStyle name="Ergebnis 8 4 2" xfId="6638"/>
    <cellStyle name="Ergebnis 8 4 2 2" xfId="36832"/>
    <cellStyle name="Ergebnis 8 4 3" xfId="8183"/>
    <cellStyle name="Ergebnis 8 4 3 2" xfId="38377"/>
    <cellStyle name="Ergebnis 8 4 4" xfId="11355"/>
    <cellStyle name="Ergebnis 8 4 4 2" xfId="41549"/>
    <cellStyle name="Ergebnis 8 4 5" xfId="13345"/>
    <cellStyle name="Ergebnis 8 4 5 2" xfId="43539"/>
    <cellStyle name="Ergebnis 8 4 6" xfId="16513"/>
    <cellStyle name="Ergebnis 8 4 6 2" xfId="46707"/>
    <cellStyle name="Ergebnis 8 4 7" xfId="19380"/>
    <cellStyle name="Ergebnis 8 4 7 2" xfId="49574"/>
    <cellStyle name="Ergebnis 8 4 8" xfId="23783"/>
    <cellStyle name="Ergebnis 8 4 8 2" xfId="53970"/>
    <cellStyle name="Ergebnis 8 4 9" xfId="27081"/>
    <cellStyle name="Ergebnis 8 4 9 2" xfId="57268"/>
    <cellStyle name="Ergebnis 8 5" xfId="4272"/>
    <cellStyle name="Ergebnis 8 5 10" xfId="30702"/>
    <cellStyle name="Ergebnis 8 5 10 2" xfId="60889"/>
    <cellStyle name="Ergebnis 8 5 11" xfId="34471"/>
    <cellStyle name="Ergebnis 8 5 2" xfId="7485"/>
    <cellStyle name="Ergebnis 8 5 2 2" xfId="37679"/>
    <cellStyle name="Ergebnis 8 5 3" xfId="9030"/>
    <cellStyle name="Ergebnis 8 5 3 2" xfId="39224"/>
    <cellStyle name="Ergebnis 8 5 4" xfId="5503"/>
    <cellStyle name="Ergebnis 8 5 4 2" xfId="35699"/>
    <cellStyle name="Ergebnis 8 5 5" xfId="13959"/>
    <cellStyle name="Ergebnis 8 5 5 2" xfId="44153"/>
    <cellStyle name="Ergebnis 8 5 6" xfId="17353"/>
    <cellStyle name="Ergebnis 8 5 6 2" xfId="47547"/>
    <cellStyle name="Ergebnis 8 5 7" xfId="20217"/>
    <cellStyle name="Ergebnis 8 5 7 2" xfId="50411"/>
    <cellStyle name="Ergebnis 8 5 8" xfId="24629"/>
    <cellStyle name="Ergebnis 8 5 8 2" xfId="54816"/>
    <cellStyle name="Ergebnis 8 5 9" xfId="26318"/>
    <cellStyle name="Ergebnis 8 5 9 2" xfId="56505"/>
    <cellStyle name="Ergebnis 8 6" xfId="8098"/>
    <cellStyle name="Ergebnis 8 6 2" xfId="38292"/>
    <cellStyle name="Ergebnis 8 7" xfId="5055"/>
    <cellStyle name="Ergebnis 8 7 2" xfId="35254"/>
    <cellStyle name="Ergebnis 8 8" xfId="13603"/>
    <cellStyle name="Ergebnis 8 8 2" xfId="43797"/>
    <cellStyle name="Ergebnis 8 9" xfId="15413"/>
    <cellStyle name="Ergebnis 8 9 2" xfId="45607"/>
    <cellStyle name="Ergebnis 9" xfId="1566"/>
    <cellStyle name="Ergebnis 9 10" xfId="27830"/>
    <cellStyle name="Ergebnis 9 10 2" xfId="58017"/>
    <cellStyle name="Ergebnis 9 11" xfId="30275"/>
    <cellStyle name="Ergebnis 9 11 2" xfId="60462"/>
    <cellStyle name="Ergebnis 9 12" xfId="31516"/>
    <cellStyle name="Ergebnis 9 2" xfId="3523"/>
    <cellStyle name="Ergebnis 9 2 10" xfId="30812"/>
    <cellStyle name="Ergebnis 9 2 10 2" xfId="60999"/>
    <cellStyle name="Ergebnis 9 2 11" xfId="33728"/>
    <cellStyle name="Ergebnis 9 2 2" xfId="6887"/>
    <cellStyle name="Ergebnis 9 2 2 2" xfId="37081"/>
    <cellStyle name="Ergebnis 9 2 3" xfId="8432"/>
    <cellStyle name="Ergebnis 9 2 3 2" xfId="38626"/>
    <cellStyle name="Ergebnis 9 2 4" xfId="2968"/>
    <cellStyle name="Ergebnis 9 2 4 2" xfId="33173"/>
    <cellStyle name="Ergebnis 9 2 5" xfId="15074"/>
    <cellStyle name="Ergebnis 9 2 5 2" xfId="45268"/>
    <cellStyle name="Ergebnis 9 2 6" xfId="16758"/>
    <cellStyle name="Ergebnis 9 2 6 2" xfId="46952"/>
    <cellStyle name="Ergebnis 9 2 7" xfId="19625"/>
    <cellStyle name="Ergebnis 9 2 7 2" xfId="49819"/>
    <cellStyle name="Ergebnis 9 2 8" xfId="24032"/>
    <cellStyle name="Ergebnis 9 2 8 2" xfId="54219"/>
    <cellStyle name="Ergebnis 9 2 9" xfId="28335"/>
    <cellStyle name="Ergebnis 9 2 9 2" xfId="58522"/>
    <cellStyle name="Ergebnis 9 3" xfId="4531"/>
    <cellStyle name="Ergebnis 9 3 10" xfId="34730"/>
    <cellStyle name="Ergebnis 9 3 2" xfId="9275"/>
    <cellStyle name="Ergebnis 9 3 2 2" xfId="39469"/>
    <cellStyle name="Ergebnis 9 3 3" xfId="9965"/>
    <cellStyle name="Ergebnis 9 3 3 2" xfId="40159"/>
    <cellStyle name="Ergebnis 9 3 4" xfId="14898"/>
    <cellStyle name="Ergebnis 9 3 4 2" xfId="45092"/>
    <cellStyle name="Ergebnis 9 3 5" xfId="17598"/>
    <cellStyle name="Ergebnis 9 3 5 2" xfId="47792"/>
    <cellStyle name="Ergebnis 9 3 6" xfId="20462"/>
    <cellStyle name="Ergebnis 9 3 6 2" xfId="50656"/>
    <cellStyle name="Ergebnis 9 3 7" xfId="24874"/>
    <cellStyle name="Ergebnis 9 3 7 2" xfId="55061"/>
    <cellStyle name="Ergebnis 9 3 8" xfId="22058"/>
    <cellStyle name="Ergebnis 9 3 8 2" xfId="52245"/>
    <cellStyle name="Ergebnis 9 3 9" xfId="28930"/>
    <cellStyle name="Ergebnis 9 3 9 2" xfId="59117"/>
    <cellStyle name="Ergebnis 9 4" xfId="2654"/>
    <cellStyle name="Ergebnis 9 4 2" xfId="32859"/>
    <cellStyle name="Ergebnis 9 5" xfId="6712"/>
    <cellStyle name="Ergebnis 9 5 2" xfId="36906"/>
    <cellStyle name="Ergebnis 9 6" xfId="12744"/>
    <cellStyle name="Ergebnis 9 6 2" xfId="42938"/>
    <cellStyle name="Ergebnis 9 7" xfId="15662"/>
    <cellStyle name="Ergebnis 9 7 2" xfId="45856"/>
    <cellStyle name="Ergebnis 9 8" xfId="18543"/>
    <cellStyle name="Ergebnis 9 8 2" xfId="48737"/>
    <cellStyle name="Ergebnis 9 9" xfId="22778"/>
    <cellStyle name="Ergebnis 9 9 2" xfId="52965"/>
    <cellStyle name="Erklärender Text" xfId="704"/>
    <cellStyle name="Erklärender Text 2" xfId="705"/>
    <cellStyle name="Erklärender Text 3" xfId="706"/>
    <cellStyle name="Euro" xfId="96"/>
    <cellStyle name="Euro 2" xfId="1328"/>
    <cellStyle name="Euro 3" xfId="707"/>
    <cellStyle name="Even" xfId="1376"/>
    <cellStyle name="Even 2" xfId="2082"/>
    <cellStyle name="Even 2 2" xfId="3961"/>
    <cellStyle name="Even 3" xfId="5455"/>
    <cellStyle name="Explanatory Text 2" xfId="708"/>
    <cellStyle name="Explanatory Text 3" xfId="709"/>
    <cellStyle name="Gevolgde hyperlink" xfId="710"/>
    <cellStyle name="Good 2" xfId="711"/>
    <cellStyle name="Good 3" xfId="712"/>
    <cellStyle name="Good 4" xfId="713"/>
    <cellStyle name="Gut" xfId="714"/>
    <cellStyle name="Header" xfId="1377"/>
    <cellStyle name="Header 2" xfId="2078"/>
    <cellStyle name="Header 2 2" xfId="3957"/>
    <cellStyle name="Header 3" xfId="5456"/>
    <cellStyle name="Heading 1 2" xfId="715"/>
    <cellStyle name="Heading 1 3" xfId="716"/>
    <cellStyle name="Heading 1 4" xfId="717"/>
    <cellStyle name="Heading 2 2" xfId="718"/>
    <cellStyle name="Heading 2 3" xfId="719"/>
    <cellStyle name="Heading 2 4" xfId="720"/>
    <cellStyle name="Heading 3 2" xfId="721"/>
    <cellStyle name="Heading 3 3" xfId="722"/>
    <cellStyle name="Heading 3 4" xfId="723"/>
    <cellStyle name="Heading 4 2" xfId="724"/>
    <cellStyle name="Heading 4 3" xfId="725"/>
    <cellStyle name="Heading 4 4" xfId="726"/>
    <cellStyle name="Headline" xfId="97"/>
    <cellStyle name="HyperLink" xfId="1378"/>
    <cellStyle name="Hyperlink 2" xfId="727"/>
    <cellStyle name="Input 2" xfId="728"/>
    <cellStyle name="Input 2 10" xfId="6349"/>
    <cellStyle name="Input 2 10 2" xfId="36543"/>
    <cellStyle name="Input 2 11" xfId="12384"/>
    <cellStyle name="Input 2 11 2" xfId="42578"/>
    <cellStyle name="Input 2 12" xfId="10107"/>
    <cellStyle name="Input 2 12 2" xfId="40301"/>
    <cellStyle name="Input 2 13" xfId="13791"/>
    <cellStyle name="Input 2 13 2" xfId="43985"/>
    <cellStyle name="Input 2 14" xfId="14626"/>
    <cellStyle name="Input 2 14 2" xfId="44820"/>
    <cellStyle name="Input 2 15" xfId="21964"/>
    <cellStyle name="Input 2 15 2" xfId="52151"/>
    <cellStyle name="Input 2 16" xfId="25311"/>
    <cellStyle name="Input 2 16 2" xfId="55498"/>
    <cellStyle name="Input 2 17" xfId="30538"/>
    <cellStyle name="Input 2 17 2" xfId="60725"/>
    <cellStyle name="Input 2 18" xfId="31082"/>
    <cellStyle name="Input 2 2" xfId="729"/>
    <cellStyle name="Input 2 2 10" xfId="12007"/>
    <cellStyle name="Input 2 2 10 2" xfId="42201"/>
    <cellStyle name="Input 2 2 11" xfId="10463"/>
    <cellStyle name="Input 2 2 11 2" xfId="40657"/>
    <cellStyle name="Input 2 2 12" xfId="21965"/>
    <cellStyle name="Input 2 2 12 2" xfId="52152"/>
    <cellStyle name="Input 2 2 13" xfId="26383"/>
    <cellStyle name="Input 2 2 13 2" xfId="56570"/>
    <cellStyle name="Input 2 2 14" xfId="27528"/>
    <cellStyle name="Input 2 2 14 2" xfId="57715"/>
    <cellStyle name="Input 2 2 15" xfId="31083"/>
    <cellStyle name="Input 2 2 2" xfId="730"/>
    <cellStyle name="Input 2 2 2 10" xfId="13053"/>
    <cellStyle name="Input 2 2 2 10 2" xfId="43247"/>
    <cellStyle name="Input 2 2 2 11" xfId="21966"/>
    <cellStyle name="Input 2 2 2 11 2" xfId="52153"/>
    <cellStyle name="Input 2 2 2 12" xfId="21699"/>
    <cellStyle name="Input 2 2 2 12 2" xfId="51886"/>
    <cellStyle name="Input 2 2 2 13" xfId="30793"/>
    <cellStyle name="Input 2 2 2 13 2" xfId="60980"/>
    <cellStyle name="Input 2 2 2 14" xfId="31084"/>
    <cellStyle name="Input 2 2 2 2" xfId="1331"/>
    <cellStyle name="Input 2 2 2 2 10" xfId="18324"/>
    <cellStyle name="Input 2 2 2 2 10 2" xfId="48518"/>
    <cellStyle name="Input 2 2 2 2 11" xfId="22544"/>
    <cellStyle name="Input 2 2 2 2 11 2" xfId="52731"/>
    <cellStyle name="Input 2 2 2 2 12" xfId="26018"/>
    <cellStyle name="Input 2 2 2 2 12 2" xfId="56205"/>
    <cellStyle name="Input 2 2 2 2 13" xfId="29171"/>
    <cellStyle name="Input 2 2 2 2 13 2" xfId="59358"/>
    <cellStyle name="Input 2 2 2 2 14" xfId="31297"/>
    <cellStyle name="Input 2 2 2 2 2" xfId="1799"/>
    <cellStyle name="Input 2 2 2 2 2 10" xfId="27359"/>
    <cellStyle name="Input 2 2 2 2 2 10 2" xfId="57546"/>
    <cellStyle name="Input 2 2 2 2 2 11" xfId="30010"/>
    <cellStyle name="Input 2 2 2 2 2 11 2" xfId="60197"/>
    <cellStyle name="Input 2 2 2 2 2 12" xfId="31749"/>
    <cellStyle name="Input 2 2 2 2 2 2" xfId="3756"/>
    <cellStyle name="Input 2 2 2 2 2 2 10" xfId="30460"/>
    <cellStyle name="Input 2 2 2 2 2 2 10 2" xfId="60647"/>
    <cellStyle name="Input 2 2 2 2 2 2 11" xfId="33961"/>
    <cellStyle name="Input 2 2 2 2 2 2 2" xfId="7120"/>
    <cellStyle name="Input 2 2 2 2 2 2 2 2" xfId="37314"/>
    <cellStyle name="Input 2 2 2 2 2 2 3" xfId="8665"/>
    <cellStyle name="Input 2 2 2 2 2 2 3 2" xfId="38859"/>
    <cellStyle name="Input 2 2 2 2 2 2 4" xfId="12169"/>
    <cellStyle name="Input 2 2 2 2 2 2 4 2" xfId="42363"/>
    <cellStyle name="Input 2 2 2 2 2 2 5" xfId="15066"/>
    <cellStyle name="Input 2 2 2 2 2 2 5 2" xfId="45260"/>
    <cellStyle name="Input 2 2 2 2 2 2 6" xfId="16991"/>
    <cellStyle name="Input 2 2 2 2 2 2 6 2" xfId="47185"/>
    <cellStyle name="Input 2 2 2 2 2 2 7" xfId="19858"/>
    <cellStyle name="Input 2 2 2 2 2 2 7 2" xfId="50052"/>
    <cellStyle name="Input 2 2 2 2 2 2 8" xfId="24265"/>
    <cellStyle name="Input 2 2 2 2 2 2 8 2" xfId="54452"/>
    <cellStyle name="Input 2 2 2 2 2 2 9" xfId="26895"/>
    <cellStyle name="Input 2 2 2 2 2 2 9 2" xfId="57082"/>
    <cellStyle name="Input 2 2 2 2 2 3" xfId="4764"/>
    <cellStyle name="Input 2 2 2 2 2 3 10" xfId="34963"/>
    <cellStyle name="Input 2 2 2 2 2 3 2" xfId="9508"/>
    <cellStyle name="Input 2 2 2 2 2 3 2 2" xfId="39702"/>
    <cellStyle name="Input 2 2 2 2 2 3 3" xfId="10569"/>
    <cellStyle name="Input 2 2 2 2 2 3 3 2" xfId="40763"/>
    <cellStyle name="Input 2 2 2 2 2 3 4" xfId="6116"/>
    <cellStyle name="Input 2 2 2 2 2 3 4 2" xfId="36310"/>
    <cellStyle name="Input 2 2 2 2 2 3 5" xfId="17831"/>
    <cellStyle name="Input 2 2 2 2 2 3 5 2" xfId="48025"/>
    <cellStyle name="Input 2 2 2 2 2 3 6" xfId="20695"/>
    <cellStyle name="Input 2 2 2 2 2 3 6 2" xfId="50889"/>
    <cellStyle name="Input 2 2 2 2 2 3 7" xfId="25107"/>
    <cellStyle name="Input 2 2 2 2 2 3 7 2" xfId="55294"/>
    <cellStyle name="Input 2 2 2 2 2 3 8" xfId="28544"/>
    <cellStyle name="Input 2 2 2 2 2 3 8 2" xfId="58731"/>
    <cellStyle name="Input 2 2 2 2 2 3 9" xfId="29536"/>
    <cellStyle name="Input 2 2 2 2 2 3 9 2" xfId="59723"/>
    <cellStyle name="Input 2 2 2 2 2 4" xfId="7888"/>
    <cellStyle name="Input 2 2 2 2 2 4 2" xfId="38082"/>
    <cellStyle name="Input 2 2 2 2 2 5" xfId="11365"/>
    <cellStyle name="Input 2 2 2 2 2 5 2" xfId="41559"/>
    <cellStyle name="Input 2 2 2 2 2 6" xfId="13841"/>
    <cellStyle name="Input 2 2 2 2 2 6 2" xfId="44035"/>
    <cellStyle name="Input 2 2 2 2 2 7" xfId="15895"/>
    <cellStyle name="Input 2 2 2 2 2 7 2" xfId="46089"/>
    <cellStyle name="Input 2 2 2 2 2 8" xfId="18776"/>
    <cellStyle name="Input 2 2 2 2 2 8 2" xfId="48970"/>
    <cellStyle name="Input 2 2 2 2 2 9" xfId="23011"/>
    <cellStyle name="Input 2 2 2 2 2 9 2" xfId="53198"/>
    <cellStyle name="Input 2 2 2 2 3" xfId="1957"/>
    <cellStyle name="Input 2 2 2 2 3 10" xfId="25384"/>
    <cellStyle name="Input 2 2 2 2 3 10 2" xfId="55571"/>
    <cellStyle name="Input 2 2 2 2 3 11" xfId="21701"/>
    <cellStyle name="Input 2 2 2 2 3 11 2" xfId="51888"/>
    <cellStyle name="Input 2 2 2 2 3 12" xfId="31907"/>
    <cellStyle name="Input 2 2 2 2 3 2" xfId="3914"/>
    <cellStyle name="Input 2 2 2 2 3 2 10" xfId="30867"/>
    <cellStyle name="Input 2 2 2 2 3 2 10 2" xfId="61054"/>
    <cellStyle name="Input 2 2 2 2 3 2 11" xfId="34119"/>
    <cellStyle name="Input 2 2 2 2 3 2 2" xfId="7278"/>
    <cellStyle name="Input 2 2 2 2 3 2 2 2" xfId="37472"/>
    <cellStyle name="Input 2 2 2 2 3 2 3" xfId="8823"/>
    <cellStyle name="Input 2 2 2 2 3 2 3 2" xfId="39017"/>
    <cellStyle name="Input 2 2 2 2 3 2 4" xfId="9908"/>
    <cellStyle name="Input 2 2 2 2 3 2 4 2" xfId="40102"/>
    <cellStyle name="Input 2 2 2 2 3 2 5" xfId="14319"/>
    <cellStyle name="Input 2 2 2 2 3 2 5 2" xfId="44513"/>
    <cellStyle name="Input 2 2 2 2 3 2 6" xfId="17149"/>
    <cellStyle name="Input 2 2 2 2 3 2 6 2" xfId="47343"/>
    <cellStyle name="Input 2 2 2 2 3 2 7" xfId="20016"/>
    <cellStyle name="Input 2 2 2 2 3 2 7 2" xfId="50210"/>
    <cellStyle name="Input 2 2 2 2 3 2 8" xfId="24423"/>
    <cellStyle name="Input 2 2 2 2 3 2 8 2" xfId="54610"/>
    <cellStyle name="Input 2 2 2 2 3 2 9" xfId="26228"/>
    <cellStyle name="Input 2 2 2 2 3 2 9 2" xfId="56415"/>
    <cellStyle name="Input 2 2 2 2 3 3" xfId="4922"/>
    <cellStyle name="Input 2 2 2 2 3 3 10" xfId="35121"/>
    <cellStyle name="Input 2 2 2 2 3 3 2" xfId="9666"/>
    <cellStyle name="Input 2 2 2 2 3 3 2 2" xfId="39860"/>
    <cellStyle name="Input 2 2 2 2 3 3 3" xfId="11182"/>
    <cellStyle name="Input 2 2 2 2 3 3 3 2" xfId="41376"/>
    <cellStyle name="Input 2 2 2 2 3 3 4" xfId="13886"/>
    <cellStyle name="Input 2 2 2 2 3 3 4 2" xfId="44080"/>
    <cellStyle name="Input 2 2 2 2 3 3 5" xfId="17989"/>
    <cellStyle name="Input 2 2 2 2 3 3 5 2" xfId="48183"/>
    <cellStyle name="Input 2 2 2 2 3 3 6" xfId="20853"/>
    <cellStyle name="Input 2 2 2 2 3 3 6 2" xfId="51047"/>
    <cellStyle name="Input 2 2 2 2 3 3 7" xfId="25265"/>
    <cellStyle name="Input 2 2 2 2 3 3 7 2" xfId="55452"/>
    <cellStyle name="Input 2 2 2 2 3 3 8" xfId="28702"/>
    <cellStyle name="Input 2 2 2 2 3 3 8 2" xfId="58889"/>
    <cellStyle name="Input 2 2 2 2 3 3 9" xfId="29632"/>
    <cellStyle name="Input 2 2 2 2 3 3 9 2" xfId="59819"/>
    <cellStyle name="Input 2 2 2 2 3 4" xfId="5317"/>
    <cellStyle name="Input 2 2 2 2 3 4 2" xfId="35516"/>
    <cellStyle name="Input 2 2 2 2 3 5" xfId="5439"/>
    <cellStyle name="Input 2 2 2 2 3 5 2" xfId="35638"/>
    <cellStyle name="Input 2 2 2 2 3 6" xfId="14637"/>
    <cellStyle name="Input 2 2 2 2 3 6 2" xfId="44831"/>
    <cellStyle name="Input 2 2 2 2 3 7" xfId="16053"/>
    <cellStyle name="Input 2 2 2 2 3 7 2" xfId="46247"/>
    <cellStyle name="Input 2 2 2 2 3 8" xfId="18934"/>
    <cellStyle name="Input 2 2 2 2 3 8 2" xfId="49128"/>
    <cellStyle name="Input 2 2 2 2 3 9" xfId="23169"/>
    <cellStyle name="Input 2 2 2 2 3 9 2" xfId="53356"/>
    <cellStyle name="Input 2 2 2 2 4" xfId="3291"/>
    <cellStyle name="Input 2 2 2 2 4 10" xfId="21466"/>
    <cellStyle name="Input 2 2 2 2 4 10 2" xfId="51653"/>
    <cellStyle name="Input 2 2 2 2 4 11" xfId="33496"/>
    <cellStyle name="Input 2 2 2 2 4 2" xfId="6664"/>
    <cellStyle name="Input 2 2 2 2 4 2 2" xfId="36858"/>
    <cellStyle name="Input 2 2 2 2 4 3" xfId="8209"/>
    <cellStyle name="Input 2 2 2 2 4 3 2" xfId="38403"/>
    <cellStyle name="Input 2 2 2 2 4 4" xfId="7823"/>
    <cellStyle name="Input 2 2 2 2 4 4 2" xfId="38017"/>
    <cellStyle name="Input 2 2 2 2 4 5" xfId="2336"/>
    <cellStyle name="Input 2 2 2 2 4 5 2" xfId="32543"/>
    <cellStyle name="Input 2 2 2 2 4 6" xfId="16539"/>
    <cellStyle name="Input 2 2 2 2 4 6 2" xfId="46733"/>
    <cellStyle name="Input 2 2 2 2 4 7" xfId="19406"/>
    <cellStyle name="Input 2 2 2 2 4 7 2" xfId="49600"/>
    <cellStyle name="Input 2 2 2 2 4 8" xfId="23809"/>
    <cellStyle name="Input 2 2 2 2 4 8 2" xfId="53996"/>
    <cellStyle name="Input 2 2 2 2 4 9" xfId="26190"/>
    <cellStyle name="Input 2 2 2 2 4 9 2" xfId="56377"/>
    <cellStyle name="Input 2 2 2 2 5" xfId="4299"/>
    <cellStyle name="Input 2 2 2 2 5 10" xfId="28843"/>
    <cellStyle name="Input 2 2 2 2 5 10 2" xfId="59030"/>
    <cellStyle name="Input 2 2 2 2 5 11" xfId="34498"/>
    <cellStyle name="Input 2 2 2 2 5 2" xfId="7511"/>
    <cellStyle name="Input 2 2 2 2 5 2 2" xfId="37705"/>
    <cellStyle name="Input 2 2 2 2 5 3" xfId="9056"/>
    <cellStyle name="Input 2 2 2 2 5 3 2" xfId="39250"/>
    <cellStyle name="Input 2 2 2 2 5 4" xfId="12277"/>
    <cellStyle name="Input 2 2 2 2 5 4 2" xfId="42471"/>
    <cellStyle name="Input 2 2 2 2 5 5" xfId="12841"/>
    <cellStyle name="Input 2 2 2 2 5 5 2" xfId="43035"/>
    <cellStyle name="Input 2 2 2 2 5 6" xfId="17379"/>
    <cellStyle name="Input 2 2 2 2 5 6 2" xfId="47573"/>
    <cellStyle name="Input 2 2 2 2 5 7" xfId="20243"/>
    <cellStyle name="Input 2 2 2 2 5 7 2" xfId="50437"/>
    <cellStyle name="Input 2 2 2 2 5 8" xfId="24655"/>
    <cellStyle name="Input 2 2 2 2 5 8 2" xfId="54842"/>
    <cellStyle name="Input 2 2 2 2 5 9" xfId="25843"/>
    <cellStyle name="Input 2 2 2 2 5 9 2" xfId="56030"/>
    <cellStyle name="Input 2 2 2 2 6" xfId="7937"/>
    <cellStyle name="Input 2 2 2 2 6 2" xfId="38131"/>
    <cellStyle name="Input 2 2 2 2 7" xfId="4983"/>
    <cellStyle name="Input 2 2 2 2 7 2" xfId="35182"/>
    <cellStyle name="Input 2 2 2 2 8" xfId="14198"/>
    <cellStyle name="Input 2 2 2 2 8 2" xfId="44392"/>
    <cellStyle name="Input 2 2 2 2 9" xfId="15440"/>
    <cellStyle name="Input 2 2 2 2 9 2" xfId="45634"/>
    <cellStyle name="Input 2 2 2 3" xfId="1544"/>
    <cellStyle name="Input 2 2 2 3 10" xfId="25864"/>
    <cellStyle name="Input 2 2 2 3 10 2" xfId="56051"/>
    <cellStyle name="Input 2 2 2 3 11" xfId="27608"/>
    <cellStyle name="Input 2 2 2 3 11 2" xfId="57795"/>
    <cellStyle name="Input 2 2 2 3 12" xfId="31494"/>
    <cellStyle name="Input 2 2 2 3 2" xfId="3501"/>
    <cellStyle name="Input 2 2 2 3 2 10" xfId="29660"/>
    <cellStyle name="Input 2 2 2 3 2 10 2" xfId="59847"/>
    <cellStyle name="Input 2 2 2 3 2 11" xfId="33706"/>
    <cellStyle name="Input 2 2 2 3 2 2" xfId="6865"/>
    <cellStyle name="Input 2 2 2 3 2 2 2" xfId="37059"/>
    <cellStyle name="Input 2 2 2 3 2 3" xfId="8410"/>
    <cellStyle name="Input 2 2 2 3 2 3 2" xfId="38604"/>
    <cellStyle name="Input 2 2 2 3 2 4" xfId="12529"/>
    <cellStyle name="Input 2 2 2 3 2 4 2" xfId="42723"/>
    <cellStyle name="Input 2 2 2 3 2 5" xfId="14397"/>
    <cellStyle name="Input 2 2 2 3 2 5 2" xfId="44591"/>
    <cellStyle name="Input 2 2 2 3 2 6" xfId="16736"/>
    <cellStyle name="Input 2 2 2 3 2 6 2" xfId="46930"/>
    <cellStyle name="Input 2 2 2 3 2 7" xfId="19603"/>
    <cellStyle name="Input 2 2 2 3 2 7 2" xfId="49797"/>
    <cellStyle name="Input 2 2 2 3 2 8" xfId="24010"/>
    <cellStyle name="Input 2 2 2 3 2 8 2" xfId="54197"/>
    <cellStyle name="Input 2 2 2 3 2 9" xfId="27171"/>
    <cellStyle name="Input 2 2 2 3 2 9 2" xfId="57358"/>
    <cellStyle name="Input 2 2 2 3 3" xfId="4509"/>
    <cellStyle name="Input 2 2 2 3 3 10" xfId="34708"/>
    <cellStyle name="Input 2 2 2 3 3 2" xfId="9253"/>
    <cellStyle name="Input 2 2 2 3 3 2 2" xfId="39447"/>
    <cellStyle name="Input 2 2 2 3 3 3" xfId="11096"/>
    <cellStyle name="Input 2 2 2 3 3 3 2" xfId="41290"/>
    <cellStyle name="Input 2 2 2 3 3 4" xfId="13272"/>
    <cellStyle name="Input 2 2 2 3 3 4 2" xfId="43466"/>
    <cellStyle name="Input 2 2 2 3 3 5" xfId="17576"/>
    <cellStyle name="Input 2 2 2 3 3 5 2" xfId="47770"/>
    <cellStyle name="Input 2 2 2 3 3 6" xfId="20440"/>
    <cellStyle name="Input 2 2 2 3 3 6 2" xfId="50634"/>
    <cellStyle name="Input 2 2 2 3 3 7" xfId="24852"/>
    <cellStyle name="Input 2 2 2 3 3 7 2" xfId="55039"/>
    <cellStyle name="Input 2 2 2 3 3 8" xfId="27518"/>
    <cellStyle name="Input 2 2 2 3 3 8 2" xfId="57705"/>
    <cellStyle name="Input 2 2 2 3 3 9" xfId="30660"/>
    <cellStyle name="Input 2 2 2 3 3 9 2" xfId="60847"/>
    <cellStyle name="Input 2 2 2 3 4" xfId="2709"/>
    <cellStyle name="Input 2 2 2 3 4 2" xfId="32914"/>
    <cellStyle name="Input 2 2 2 3 5" xfId="5509"/>
    <cellStyle name="Input 2 2 2 3 5 2" xfId="35705"/>
    <cellStyle name="Input 2 2 2 3 6" xfId="13704"/>
    <cellStyle name="Input 2 2 2 3 6 2" xfId="43898"/>
    <cellStyle name="Input 2 2 2 3 7" xfId="15640"/>
    <cellStyle name="Input 2 2 2 3 7 2" xfId="45834"/>
    <cellStyle name="Input 2 2 2 3 8" xfId="18521"/>
    <cellStyle name="Input 2 2 2 3 8 2" xfId="48715"/>
    <cellStyle name="Input 2 2 2 3 9" xfId="22756"/>
    <cellStyle name="Input 2 2 2 3 9 2" xfId="52943"/>
    <cellStyle name="Input 2 2 2 4" xfId="2735"/>
    <cellStyle name="Input 2 2 2 4 10" xfId="30740"/>
    <cellStyle name="Input 2 2 2 4 10 2" xfId="60927"/>
    <cellStyle name="Input 2 2 2 4 11" xfId="32940"/>
    <cellStyle name="Input 2 2 2 4 2" xfId="6296"/>
    <cellStyle name="Input 2 2 2 4 2 2" xfId="36490"/>
    <cellStyle name="Input 2 2 2 4 3" xfId="2466"/>
    <cellStyle name="Input 2 2 2 4 3 2" xfId="32671"/>
    <cellStyle name="Input 2 2 2 4 4" xfId="10086"/>
    <cellStyle name="Input 2 2 2 4 4 2" xfId="40280"/>
    <cellStyle name="Input 2 2 2 4 5" xfId="12971"/>
    <cellStyle name="Input 2 2 2 4 5 2" xfId="43165"/>
    <cellStyle name="Input 2 2 2 4 6" xfId="16286"/>
    <cellStyle name="Input 2 2 2 4 6 2" xfId="46480"/>
    <cellStyle name="Input 2 2 2 4 7" xfId="19155"/>
    <cellStyle name="Input 2 2 2 4 7 2" xfId="49349"/>
    <cellStyle name="Input 2 2 2 4 8" xfId="23438"/>
    <cellStyle name="Input 2 2 2 4 8 2" xfId="53625"/>
    <cellStyle name="Input 2 2 2 4 9" xfId="24465"/>
    <cellStyle name="Input 2 2 2 4 9 2" xfId="54652"/>
    <cellStyle name="Input 2 2 2 5" xfId="3084"/>
    <cellStyle name="Input 2 2 2 5 10" xfId="30801"/>
    <cellStyle name="Input 2 2 2 5 10 2" xfId="60988"/>
    <cellStyle name="Input 2 2 2 5 11" xfId="33289"/>
    <cellStyle name="Input 2 2 2 5 2" xfId="6503"/>
    <cellStyle name="Input 2 2 2 5 2 2" xfId="36697"/>
    <cellStyle name="Input 2 2 2 5 3" xfId="2087"/>
    <cellStyle name="Input 2 2 2 5 3 2" xfId="32300"/>
    <cellStyle name="Input 2 2 2 5 4" xfId="10817"/>
    <cellStyle name="Input 2 2 2 5 4 2" xfId="41011"/>
    <cellStyle name="Input 2 2 2 5 5" xfId="14455"/>
    <cellStyle name="Input 2 2 2 5 5 2" xfId="44649"/>
    <cellStyle name="Input 2 2 2 5 6" xfId="16378"/>
    <cellStyle name="Input 2 2 2 5 6 2" xfId="46572"/>
    <cellStyle name="Input 2 2 2 5 7" xfId="19245"/>
    <cellStyle name="Input 2 2 2 5 7 2" xfId="49439"/>
    <cellStyle name="Input 2 2 2 5 8" xfId="23648"/>
    <cellStyle name="Input 2 2 2 5 8 2" xfId="53835"/>
    <cellStyle name="Input 2 2 2 5 9" xfId="21331"/>
    <cellStyle name="Input 2 2 2 5 9 2" xfId="51518"/>
    <cellStyle name="Input 2 2 2 6" xfId="6347"/>
    <cellStyle name="Input 2 2 2 6 2" xfId="36541"/>
    <cellStyle name="Input 2 2 2 7" xfId="11826"/>
    <cellStyle name="Input 2 2 2 7 2" xfId="42020"/>
    <cellStyle name="Input 2 2 2 8" xfId="12965"/>
    <cellStyle name="Input 2 2 2 8 2" xfId="43159"/>
    <cellStyle name="Input 2 2 2 9" xfId="15148"/>
    <cellStyle name="Input 2 2 2 9 2" xfId="45342"/>
    <cellStyle name="Input 2 2 3" xfId="1330"/>
    <cellStyle name="Input 2 2 3 10" xfId="18323"/>
    <cellStyle name="Input 2 2 3 10 2" xfId="48517"/>
    <cellStyle name="Input 2 2 3 11" xfId="22543"/>
    <cellStyle name="Input 2 2 3 11 2" xfId="52730"/>
    <cellStyle name="Input 2 2 3 12" xfId="27546"/>
    <cellStyle name="Input 2 2 3 12 2" xfId="57733"/>
    <cellStyle name="Input 2 2 3 13" xfId="29271"/>
    <cellStyle name="Input 2 2 3 13 2" xfId="59458"/>
    <cellStyle name="Input 2 2 3 14" xfId="31296"/>
    <cellStyle name="Input 2 2 3 2" xfId="1798"/>
    <cellStyle name="Input 2 2 3 2 10" xfId="25868"/>
    <cellStyle name="Input 2 2 3 2 10 2" xfId="56055"/>
    <cellStyle name="Input 2 2 3 2 11" xfId="30254"/>
    <cellStyle name="Input 2 2 3 2 11 2" xfId="60441"/>
    <cellStyle name="Input 2 2 3 2 12" xfId="31748"/>
    <cellStyle name="Input 2 2 3 2 2" xfId="3755"/>
    <cellStyle name="Input 2 2 3 2 2 10" xfId="28917"/>
    <cellStyle name="Input 2 2 3 2 2 10 2" xfId="59104"/>
    <cellStyle name="Input 2 2 3 2 2 11" xfId="33960"/>
    <cellStyle name="Input 2 2 3 2 2 2" xfId="7119"/>
    <cellStyle name="Input 2 2 3 2 2 2 2" xfId="37313"/>
    <cellStyle name="Input 2 2 3 2 2 3" xfId="8664"/>
    <cellStyle name="Input 2 2 3 2 2 3 2" xfId="38858"/>
    <cellStyle name="Input 2 2 3 2 2 4" xfId="12551"/>
    <cellStyle name="Input 2 2 3 2 2 4 2" xfId="42745"/>
    <cellStyle name="Input 2 2 3 2 2 5" xfId="14666"/>
    <cellStyle name="Input 2 2 3 2 2 5 2" xfId="44860"/>
    <cellStyle name="Input 2 2 3 2 2 6" xfId="16990"/>
    <cellStyle name="Input 2 2 3 2 2 6 2" xfId="47184"/>
    <cellStyle name="Input 2 2 3 2 2 7" xfId="19857"/>
    <cellStyle name="Input 2 2 3 2 2 7 2" xfId="50051"/>
    <cellStyle name="Input 2 2 3 2 2 8" xfId="24264"/>
    <cellStyle name="Input 2 2 3 2 2 8 2" xfId="54451"/>
    <cellStyle name="Input 2 2 3 2 2 9" xfId="28241"/>
    <cellStyle name="Input 2 2 3 2 2 9 2" xfId="58428"/>
    <cellStyle name="Input 2 2 3 2 3" xfId="4763"/>
    <cellStyle name="Input 2 2 3 2 3 10" xfId="34962"/>
    <cellStyle name="Input 2 2 3 2 3 2" xfId="9507"/>
    <cellStyle name="Input 2 2 3 2 3 2 2" xfId="39701"/>
    <cellStyle name="Input 2 2 3 2 3 3" xfId="11609"/>
    <cellStyle name="Input 2 2 3 2 3 3 2" xfId="41803"/>
    <cellStyle name="Input 2 2 3 2 3 4" xfId="11568"/>
    <cellStyle name="Input 2 2 3 2 3 4 2" xfId="41762"/>
    <cellStyle name="Input 2 2 3 2 3 5" xfId="17830"/>
    <cellStyle name="Input 2 2 3 2 3 5 2" xfId="48024"/>
    <cellStyle name="Input 2 2 3 2 3 6" xfId="20694"/>
    <cellStyle name="Input 2 2 3 2 3 6 2" xfId="50888"/>
    <cellStyle name="Input 2 2 3 2 3 7" xfId="25106"/>
    <cellStyle name="Input 2 2 3 2 3 7 2" xfId="55293"/>
    <cellStyle name="Input 2 2 3 2 3 8" xfId="28543"/>
    <cellStyle name="Input 2 2 3 2 3 8 2" xfId="58730"/>
    <cellStyle name="Input 2 2 3 2 3 9" xfId="30153"/>
    <cellStyle name="Input 2 2 3 2 3 9 2" xfId="60340"/>
    <cellStyle name="Input 2 2 3 2 4" xfId="5954"/>
    <cellStyle name="Input 2 2 3 2 4 2" xfId="36150"/>
    <cellStyle name="Input 2 2 3 2 5" xfId="11582"/>
    <cellStyle name="Input 2 2 3 2 5 2" xfId="41776"/>
    <cellStyle name="Input 2 2 3 2 6" xfId="13650"/>
    <cellStyle name="Input 2 2 3 2 6 2" xfId="43844"/>
    <cellStyle name="Input 2 2 3 2 7" xfId="15894"/>
    <cellStyle name="Input 2 2 3 2 7 2" xfId="46088"/>
    <cellStyle name="Input 2 2 3 2 8" xfId="18775"/>
    <cellStyle name="Input 2 2 3 2 8 2" xfId="48969"/>
    <cellStyle name="Input 2 2 3 2 9" xfId="23010"/>
    <cellStyle name="Input 2 2 3 2 9 2" xfId="53197"/>
    <cellStyle name="Input 2 2 3 3" xfId="1956"/>
    <cellStyle name="Input 2 2 3 3 10" xfId="27672"/>
    <cellStyle name="Input 2 2 3 3 10 2" xfId="57859"/>
    <cellStyle name="Input 2 2 3 3 11" xfId="27132"/>
    <cellStyle name="Input 2 2 3 3 11 2" xfId="57319"/>
    <cellStyle name="Input 2 2 3 3 12" xfId="31906"/>
    <cellStyle name="Input 2 2 3 3 2" xfId="3913"/>
    <cellStyle name="Input 2 2 3 3 2 10" xfId="30251"/>
    <cellStyle name="Input 2 2 3 3 2 10 2" xfId="60438"/>
    <cellStyle name="Input 2 2 3 3 2 11" xfId="34118"/>
    <cellStyle name="Input 2 2 3 3 2 2" xfId="7277"/>
    <cellStyle name="Input 2 2 3 3 2 2 2" xfId="37471"/>
    <cellStyle name="Input 2 2 3 3 2 3" xfId="8822"/>
    <cellStyle name="Input 2 2 3 3 2 3 2" xfId="39016"/>
    <cellStyle name="Input 2 2 3 3 2 4" xfId="5502"/>
    <cellStyle name="Input 2 2 3 3 2 4 2" xfId="35698"/>
    <cellStyle name="Input 2 2 3 3 2 5" xfId="14827"/>
    <cellStyle name="Input 2 2 3 3 2 5 2" xfId="45021"/>
    <cellStyle name="Input 2 2 3 3 2 6" xfId="17148"/>
    <cellStyle name="Input 2 2 3 3 2 6 2" xfId="47342"/>
    <cellStyle name="Input 2 2 3 3 2 7" xfId="20015"/>
    <cellStyle name="Input 2 2 3 3 2 7 2" xfId="50209"/>
    <cellStyle name="Input 2 2 3 3 2 8" xfId="24422"/>
    <cellStyle name="Input 2 2 3 3 2 8 2" xfId="54609"/>
    <cellStyle name="Input 2 2 3 3 2 9" xfId="21875"/>
    <cellStyle name="Input 2 2 3 3 2 9 2" xfId="52062"/>
    <cellStyle name="Input 2 2 3 3 3" xfId="4921"/>
    <cellStyle name="Input 2 2 3 3 3 10" xfId="35120"/>
    <cellStyle name="Input 2 2 3 3 3 2" xfId="9665"/>
    <cellStyle name="Input 2 2 3 3 3 2 2" xfId="39859"/>
    <cellStyle name="Input 2 2 3 3 3 3" xfId="11255"/>
    <cellStyle name="Input 2 2 3 3 3 3 2" xfId="41449"/>
    <cellStyle name="Input 2 2 3 3 3 4" xfId="13876"/>
    <cellStyle name="Input 2 2 3 3 3 4 2" xfId="44070"/>
    <cellStyle name="Input 2 2 3 3 3 5" xfId="17988"/>
    <cellStyle name="Input 2 2 3 3 3 5 2" xfId="48182"/>
    <cellStyle name="Input 2 2 3 3 3 6" xfId="20852"/>
    <cellStyle name="Input 2 2 3 3 3 6 2" xfId="51046"/>
    <cellStyle name="Input 2 2 3 3 3 7" xfId="25264"/>
    <cellStyle name="Input 2 2 3 3 3 7 2" xfId="55451"/>
    <cellStyle name="Input 2 2 3 3 3 8" xfId="28701"/>
    <cellStyle name="Input 2 2 3 3 3 8 2" xfId="58888"/>
    <cellStyle name="Input 2 2 3 3 3 9" xfId="29492"/>
    <cellStyle name="Input 2 2 3 3 3 9 2" xfId="59679"/>
    <cellStyle name="Input 2 2 3 3 4" xfId="5781"/>
    <cellStyle name="Input 2 2 3 3 4 2" xfId="35977"/>
    <cellStyle name="Input 2 2 3 3 5" xfId="11729"/>
    <cellStyle name="Input 2 2 3 3 5 2" xfId="41923"/>
    <cellStyle name="Input 2 2 3 3 6" xfId="10170"/>
    <cellStyle name="Input 2 2 3 3 6 2" xfId="40364"/>
    <cellStyle name="Input 2 2 3 3 7" xfId="16052"/>
    <cellStyle name="Input 2 2 3 3 7 2" xfId="46246"/>
    <cellStyle name="Input 2 2 3 3 8" xfId="18933"/>
    <cellStyle name="Input 2 2 3 3 8 2" xfId="49127"/>
    <cellStyle name="Input 2 2 3 3 9" xfId="23168"/>
    <cellStyle name="Input 2 2 3 3 9 2" xfId="53355"/>
    <cellStyle name="Input 2 2 3 4" xfId="3290"/>
    <cellStyle name="Input 2 2 3 4 10" xfId="30767"/>
    <cellStyle name="Input 2 2 3 4 10 2" xfId="60954"/>
    <cellStyle name="Input 2 2 3 4 11" xfId="33495"/>
    <cellStyle name="Input 2 2 3 4 2" xfId="6663"/>
    <cellStyle name="Input 2 2 3 4 2 2" xfId="36857"/>
    <cellStyle name="Input 2 2 3 4 3" xfId="8208"/>
    <cellStyle name="Input 2 2 3 4 3 2" xfId="38402"/>
    <cellStyle name="Input 2 2 3 4 4" xfId="10084"/>
    <cellStyle name="Input 2 2 3 4 4 2" xfId="40278"/>
    <cellStyle name="Input 2 2 3 4 5" xfId="12208"/>
    <cellStyle name="Input 2 2 3 4 5 2" xfId="42402"/>
    <cellStyle name="Input 2 2 3 4 6" xfId="16538"/>
    <cellStyle name="Input 2 2 3 4 6 2" xfId="46732"/>
    <cellStyle name="Input 2 2 3 4 7" xfId="19405"/>
    <cellStyle name="Input 2 2 3 4 7 2" xfId="49599"/>
    <cellStyle name="Input 2 2 3 4 8" xfId="23808"/>
    <cellStyle name="Input 2 2 3 4 8 2" xfId="53995"/>
    <cellStyle name="Input 2 2 3 4 9" xfId="26305"/>
    <cellStyle name="Input 2 2 3 4 9 2" xfId="56492"/>
    <cellStyle name="Input 2 2 3 5" xfId="4298"/>
    <cellStyle name="Input 2 2 3 5 10" xfId="21464"/>
    <cellStyle name="Input 2 2 3 5 10 2" xfId="51651"/>
    <cellStyle name="Input 2 2 3 5 11" xfId="34497"/>
    <cellStyle name="Input 2 2 3 5 2" xfId="7510"/>
    <cellStyle name="Input 2 2 3 5 2 2" xfId="37704"/>
    <cellStyle name="Input 2 2 3 5 3" xfId="9055"/>
    <cellStyle name="Input 2 2 3 5 3 2" xfId="39249"/>
    <cellStyle name="Input 2 2 3 5 4" xfId="8141"/>
    <cellStyle name="Input 2 2 3 5 4 2" xfId="38335"/>
    <cellStyle name="Input 2 2 3 5 5" xfId="11296"/>
    <cellStyle name="Input 2 2 3 5 5 2" xfId="41490"/>
    <cellStyle name="Input 2 2 3 5 6" xfId="17378"/>
    <cellStyle name="Input 2 2 3 5 6 2" xfId="47572"/>
    <cellStyle name="Input 2 2 3 5 7" xfId="20242"/>
    <cellStyle name="Input 2 2 3 5 7 2" xfId="50436"/>
    <cellStyle name="Input 2 2 3 5 8" xfId="24654"/>
    <cellStyle name="Input 2 2 3 5 8 2" xfId="54841"/>
    <cellStyle name="Input 2 2 3 5 9" xfId="27693"/>
    <cellStyle name="Input 2 2 3 5 9 2" xfId="57880"/>
    <cellStyle name="Input 2 2 3 6" xfId="6003"/>
    <cellStyle name="Input 2 2 3 6 2" xfId="36199"/>
    <cellStyle name="Input 2 2 3 7" xfId="4979"/>
    <cellStyle name="Input 2 2 3 7 2" xfId="35178"/>
    <cellStyle name="Input 2 2 3 8" xfId="11041"/>
    <cellStyle name="Input 2 2 3 8 2" xfId="41235"/>
    <cellStyle name="Input 2 2 3 9" xfId="15439"/>
    <cellStyle name="Input 2 2 3 9 2" xfId="45633"/>
    <cellStyle name="Input 2 2 4" xfId="1545"/>
    <cellStyle name="Input 2 2 4 10" xfId="28019"/>
    <cellStyle name="Input 2 2 4 10 2" xfId="58206"/>
    <cellStyle name="Input 2 2 4 11" xfId="22385"/>
    <cellStyle name="Input 2 2 4 11 2" xfId="52572"/>
    <cellStyle name="Input 2 2 4 12" xfId="31495"/>
    <cellStyle name="Input 2 2 4 2" xfId="3502"/>
    <cellStyle name="Input 2 2 4 2 10" xfId="28924"/>
    <cellStyle name="Input 2 2 4 2 10 2" xfId="59111"/>
    <cellStyle name="Input 2 2 4 2 11" xfId="33707"/>
    <cellStyle name="Input 2 2 4 2 2" xfId="6866"/>
    <cellStyle name="Input 2 2 4 2 2 2" xfId="37060"/>
    <cellStyle name="Input 2 2 4 2 3" xfId="8411"/>
    <cellStyle name="Input 2 2 4 2 3 2" xfId="38605"/>
    <cellStyle name="Input 2 2 4 2 4" xfId="7821"/>
    <cellStyle name="Input 2 2 4 2 4 2" xfId="38015"/>
    <cellStyle name="Input 2 2 4 2 5" xfId="15057"/>
    <cellStyle name="Input 2 2 4 2 5 2" xfId="45251"/>
    <cellStyle name="Input 2 2 4 2 6" xfId="16737"/>
    <cellStyle name="Input 2 2 4 2 6 2" xfId="46931"/>
    <cellStyle name="Input 2 2 4 2 7" xfId="19604"/>
    <cellStyle name="Input 2 2 4 2 7 2" xfId="49798"/>
    <cellStyle name="Input 2 2 4 2 8" xfId="24011"/>
    <cellStyle name="Input 2 2 4 2 8 2" xfId="54198"/>
    <cellStyle name="Input 2 2 4 2 9" xfId="27258"/>
    <cellStyle name="Input 2 2 4 2 9 2" xfId="57445"/>
    <cellStyle name="Input 2 2 4 3" xfId="4510"/>
    <cellStyle name="Input 2 2 4 3 10" xfId="34709"/>
    <cellStyle name="Input 2 2 4 3 2" xfId="9254"/>
    <cellStyle name="Input 2 2 4 3 2 2" xfId="39448"/>
    <cellStyle name="Input 2 2 4 3 3" xfId="12537"/>
    <cellStyle name="Input 2 2 4 3 3 2" xfId="42731"/>
    <cellStyle name="Input 2 2 4 3 4" xfId="11731"/>
    <cellStyle name="Input 2 2 4 3 4 2" xfId="41925"/>
    <cellStyle name="Input 2 2 4 3 5" xfId="17577"/>
    <cellStyle name="Input 2 2 4 3 5 2" xfId="47771"/>
    <cellStyle name="Input 2 2 4 3 6" xfId="20441"/>
    <cellStyle name="Input 2 2 4 3 6 2" xfId="50635"/>
    <cellStyle name="Input 2 2 4 3 7" xfId="24853"/>
    <cellStyle name="Input 2 2 4 3 7 2" xfId="55040"/>
    <cellStyle name="Input 2 2 4 3 8" xfId="21455"/>
    <cellStyle name="Input 2 2 4 3 8 2" xfId="51642"/>
    <cellStyle name="Input 2 2 4 3 9" xfId="30402"/>
    <cellStyle name="Input 2 2 4 3 9 2" xfId="60589"/>
    <cellStyle name="Input 2 2 4 4" xfId="6092"/>
    <cellStyle name="Input 2 2 4 4 2" xfId="36288"/>
    <cellStyle name="Input 2 2 4 5" xfId="11997"/>
    <cellStyle name="Input 2 2 4 5 2" xfId="42191"/>
    <cellStyle name="Input 2 2 4 6" xfId="5861"/>
    <cellStyle name="Input 2 2 4 6 2" xfId="36057"/>
    <cellStyle name="Input 2 2 4 7" xfId="15641"/>
    <cellStyle name="Input 2 2 4 7 2" xfId="45835"/>
    <cellStyle name="Input 2 2 4 8" xfId="18522"/>
    <cellStyle name="Input 2 2 4 8 2" xfId="48716"/>
    <cellStyle name="Input 2 2 4 9" xfId="22757"/>
    <cellStyle name="Input 2 2 4 9 2" xfId="52944"/>
    <cellStyle name="Input 2 2 5" xfId="2734"/>
    <cellStyle name="Input 2 2 5 10" xfId="25961"/>
    <cellStyle name="Input 2 2 5 10 2" xfId="56148"/>
    <cellStyle name="Input 2 2 5 11" xfId="32939"/>
    <cellStyle name="Input 2 2 5 2" xfId="6295"/>
    <cellStyle name="Input 2 2 5 2 2" xfId="36489"/>
    <cellStyle name="Input 2 2 5 3" xfId="5260"/>
    <cellStyle name="Input 2 2 5 3 2" xfId="35459"/>
    <cellStyle name="Input 2 2 5 4" xfId="11971"/>
    <cellStyle name="Input 2 2 5 4 2" xfId="42165"/>
    <cellStyle name="Input 2 2 5 5" xfId="13542"/>
    <cellStyle name="Input 2 2 5 5 2" xfId="43736"/>
    <cellStyle name="Input 2 2 5 6" xfId="16285"/>
    <cellStyle name="Input 2 2 5 6 2" xfId="46479"/>
    <cellStyle name="Input 2 2 5 7" xfId="19154"/>
    <cellStyle name="Input 2 2 5 7 2" xfId="49348"/>
    <cellStyle name="Input 2 2 5 8" xfId="23437"/>
    <cellStyle name="Input 2 2 5 8 2" xfId="53624"/>
    <cellStyle name="Input 2 2 5 9" xfId="26414"/>
    <cellStyle name="Input 2 2 5 9 2" xfId="56601"/>
    <cellStyle name="Input 2 2 6" xfId="2411"/>
    <cellStyle name="Input 2 2 6 10" xfId="28205"/>
    <cellStyle name="Input 2 2 6 10 2" xfId="58392"/>
    <cellStyle name="Input 2 2 6 11" xfId="32616"/>
    <cellStyle name="Input 2 2 6 2" xfId="6129"/>
    <cellStyle name="Input 2 2 6 2 2" xfId="36323"/>
    <cellStyle name="Input 2 2 6 3" xfId="7799"/>
    <cellStyle name="Input 2 2 6 3 2" xfId="37993"/>
    <cellStyle name="Input 2 2 6 4" xfId="5878"/>
    <cellStyle name="Input 2 2 6 4 2" xfId="36074"/>
    <cellStyle name="Input 2 2 6 5" xfId="13678"/>
    <cellStyle name="Input 2 2 6 5 2" xfId="43872"/>
    <cellStyle name="Input 2 2 6 6" xfId="16119"/>
    <cellStyle name="Input 2 2 6 6 2" xfId="46313"/>
    <cellStyle name="Input 2 2 6 7" xfId="18988"/>
    <cellStyle name="Input 2 2 6 7 2" xfId="49182"/>
    <cellStyle name="Input 2 2 6 8" xfId="23271"/>
    <cellStyle name="Input 2 2 6 8 2" xfId="53458"/>
    <cellStyle name="Input 2 2 6 9" xfId="27091"/>
    <cellStyle name="Input 2 2 6 9 2" xfId="57278"/>
    <cellStyle name="Input 2 2 7" xfId="4080"/>
    <cellStyle name="Input 2 2 7 2" xfId="34279"/>
    <cellStyle name="Input 2 2 8" xfId="11702"/>
    <cellStyle name="Input 2 2 8 2" xfId="41896"/>
    <cellStyle name="Input 2 2 9" xfId="14473"/>
    <cellStyle name="Input 2 2 9 2" xfId="44667"/>
    <cellStyle name="Input 2 3" xfId="731"/>
    <cellStyle name="Input 2 3 10" xfId="14093"/>
    <cellStyle name="Input 2 3 10 2" xfId="44287"/>
    <cellStyle name="Input 2 3 11" xfId="14588"/>
    <cellStyle name="Input 2 3 11 2" xfId="44782"/>
    <cellStyle name="Input 2 3 12" xfId="21967"/>
    <cellStyle name="Input 2 3 12 2" xfId="52154"/>
    <cellStyle name="Input 2 3 13" xfId="25312"/>
    <cellStyle name="Input 2 3 13 2" xfId="55499"/>
    <cellStyle name="Input 2 3 14" xfId="28800"/>
    <cellStyle name="Input 2 3 14 2" xfId="58987"/>
    <cellStyle name="Input 2 3 15" xfId="31085"/>
    <cellStyle name="Input 2 3 2" xfId="732"/>
    <cellStyle name="Input 2 3 2 10" xfId="13397"/>
    <cellStyle name="Input 2 3 2 10 2" xfId="43591"/>
    <cellStyle name="Input 2 3 2 11" xfId="21968"/>
    <cellStyle name="Input 2 3 2 11 2" xfId="52155"/>
    <cellStyle name="Input 2 3 2 12" xfId="21423"/>
    <cellStyle name="Input 2 3 2 12 2" xfId="51610"/>
    <cellStyle name="Input 2 3 2 13" xfId="30088"/>
    <cellStyle name="Input 2 3 2 13 2" xfId="60275"/>
    <cellStyle name="Input 2 3 2 14" xfId="31086"/>
    <cellStyle name="Input 2 3 2 2" xfId="1333"/>
    <cellStyle name="Input 2 3 2 2 10" xfId="18326"/>
    <cellStyle name="Input 2 3 2 2 10 2" xfId="48520"/>
    <cellStyle name="Input 2 3 2 2 11" xfId="22546"/>
    <cellStyle name="Input 2 3 2 2 11 2" xfId="52733"/>
    <cellStyle name="Input 2 3 2 2 12" xfId="22247"/>
    <cellStyle name="Input 2 3 2 2 12 2" xfId="52434"/>
    <cellStyle name="Input 2 3 2 2 13" xfId="28442"/>
    <cellStyle name="Input 2 3 2 2 13 2" xfId="58629"/>
    <cellStyle name="Input 2 3 2 2 14" xfId="31299"/>
    <cellStyle name="Input 2 3 2 2 2" xfId="1801"/>
    <cellStyle name="Input 2 3 2 2 2 10" xfId="27562"/>
    <cellStyle name="Input 2 3 2 2 2 10 2" xfId="57749"/>
    <cellStyle name="Input 2 3 2 2 2 11" xfId="26240"/>
    <cellStyle name="Input 2 3 2 2 2 11 2" xfId="56427"/>
    <cellStyle name="Input 2 3 2 2 2 12" xfId="31751"/>
    <cellStyle name="Input 2 3 2 2 2 2" xfId="3758"/>
    <cellStyle name="Input 2 3 2 2 2 2 10" xfId="30465"/>
    <cellStyle name="Input 2 3 2 2 2 2 10 2" xfId="60652"/>
    <cellStyle name="Input 2 3 2 2 2 2 11" xfId="33963"/>
    <cellStyle name="Input 2 3 2 2 2 2 2" xfId="7122"/>
    <cellStyle name="Input 2 3 2 2 2 2 2 2" xfId="37316"/>
    <cellStyle name="Input 2 3 2 2 2 2 3" xfId="8667"/>
    <cellStyle name="Input 2 3 2 2 2 2 3 2" xfId="38861"/>
    <cellStyle name="Input 2 3 2 2 2 2 4" xfId="2728"/>
    <cellStyle name="Input 2 3 2 2 2 2 4 2" xfId="32933"/>
    <cellStyle name="Input 2 3 2 2 2 2 5" xfId="13326"/>
    <cellStyle name="Input 2 3 2 2 2 2 5 2" xfId="43520"/>
    <cellStyle name="Input 2 3 2 2 2 2 6" xfId="16993"/>
    <cellStyle name="Input 2 3 2 2 2 2 6 2" xfId="47187"/>
    <cellStyle name="Input 2 3 2 2 2 2 7" xfId="19860"/>
    <cellStyle name="Input 2 3 2 2 2 2 7 2" xfId="50054"/>
    <cellStyle name="Input 2 3 2 2 2 2 8" xfId="24267"/>
    <cellStyle name="Input 2 3 2 2 2 2 8 2" xfId="54454"/>
    <cellStyle name="Input 2 3 2 2 2 2 9" xfId="25811"/>
    <cellStyle name="Input 2 3 2 2 2 2 9 2" xfId="55998"/>
    <cellStyle name="Input 2 3 2 2 2 3" xfId="4766"/>
    <cellStyle name="Input 2 3 2 2 2 3 10" xfId="34965"/>
    <cellStyle name="Input 2 3 2 2 2 3 2" xfId="9510"/>
    <cellStyle name="Input 2 3 2 2 2 3 2 2" xfId="39704"/>
    <cellStyle name="Input 2 3 2 2 2 3 3" xfId="11198"/>
    <cellStyle name="Input 2 3 2 2 2 3 3 2" xfId="41392"/>
    <cellStyle name="Input 2 3 2 2 2 3 4" xfId="14599"/>
    <cellStyle name="Input 2 3 2 2 2 3 4 2" xfId="44793"/>
    <cellStyle name="Input 2 3 2 2 2 3 5" xfId="17833"/>
    <cellStyle name="Input 2 3 2 2 2 3 5 2" xfId="48027"/>
    <cellStyle name="Input 2 3 2 2 2 3 6" xfId="20697"/>
    <cellStyle name="Input 2 3 2 2 2 3 6 2" xfId="50891"/>
    <cellStyle name="Input 2 3 2 2 2 3 7" xfId="25109"/>
    <cellStyle name="Input 2 3 2 2 2 3 7 2" xfId="55296"/>
    <cellStyle name="Input 2 3 2 2 2 3 8" xfId="28546"/>
    <cellStyle name="Input 2 3 2 2 2 3 8 2" xfId="58733"/>
    <cellStyle name="Input 2 3 2 2 2 3 9" xfId="29867"/>
    <cellStyle name="Input 2 3 2 2 2 3 9 2" xfId="60054"/>
    <cellStyle name="Input 2 3 2 2 2 4" xfId="5335"/>
    <cellStyle name="Input 2 3 2 2 2 4 2" xfId="35534"/>
    <cellStyle name="Input 2 3 2 2 2 5" xfId="10331"/>
    <cellStyle name="Input 2 3 2 2 2 5 2" xfId="40525"/>
    <cellStyle name="Input 2 3 2 2 2 6" xfId="13136"/>
    <cellStyle name="Input 2 3 2 2 2 6 2" xfId="43330"/>
    <cellStyle name="Input 2 3 2 2 2 7" xfId="15897"/>
    <cellStyle name="Input 2 3 2 2 2 7 2" xfId="46091"/>
    <cellStyle name="Input 2 3 2 2 2 8" xfId="18778"/>
    <cellStyle name="Input 2 3 2 2 2 8 2" xfId="48972"/>
    <cellStyle name="Input 2 3 2 2 2 9" xfId="23013"/>
    <cellStyle name="Input 2 3 2 2 2 9 2" xfId="53200"/>
    <cellStyle name="Input 2 3 2 2 3" xfId="1959"/>
    <cellStyle name="Input 2 3 2 2 3 10" xfId="25674"/>
    <cellStyle name="Input 2 3 2 2 3 10 2" xfId="55861"/>
    <cellStyle name="Input 2 3 2 2 3 11" xfId="27262"/>
    <cellStyle name="Input 2 3 2 2 3 11 2" xfId="57449"/>
    <cellStyle name="Input 2 3 2 2 3 12" xfId="31909"/>
    <cellStyle name="Input 2 3 2 2 3 2" xfId="3916"/>
    <cellStyle name="Input 2 3 2 2 3 2 10" xfId="29045"/>
    <cellStyle name="Input 2 3 2 2 3 2 10 2" xfId="59232"/>
    <cellStyle name="Input 2 3 2 2 3 2 11" xfId="34121"/>
    <cellStyle name="Input 2 3 2 2 3 2 2" xfId="7280"/>
    <cellStyle name="Input 2 3 2 2 3 2 2 2" xfId="37474"/>
    <cellStyle name="Input 2 3 2 2 3 2 3" xfId="8825"/>
    <cellStyle name="Input 2 3 2 2 3 2 3 2" xfId="39019"/>
    <cellStyle name="Input 2 3 2 2 3 2 4" xfId="11616"/>
    <cellStyle name="Input 2 3 2 2 3 2 4 2" xfId="41810"/>
    <cellStyle name="Input 2 3 2 2 3 2 5" xfId="13094"/>
    <cellStyle name="Input 2 3 2 2 3 2 5 2" xfId="43288"/>
    <cellStyle name="Input 2 3 2 2 3 2 6" xfId="17151"/>
    <cellStyle name="Input 2 3 2 2 3 2 6 2" xfId="47345"/>
    <cellStyle name="Input 2 3 2 2 3 2 7" xfId="20018"/>
    <cellStyle name="Input 2 3 2 2 3 2 7 2" xfId="50212"/>
    <cellStyle name="Input 2 3 2 2 3 2 8" xfId="24425"/>
    <cellStyle name="Input 2 3 2 2 3 2 8 2" xfId="54612"/>
    <cellStyle name="Input 2 3 2 2 3 2 9" xfId="22238"/>
    <cellStyle name="Input 2 3 2 2 3 2 9 2" xfId="52425"/>
    <cellStyle name="Input 2 3 2 2 3 3" xfId="4924"/>
    <cellStyle name="Input 2 3 2 2 3 3 10" xfId="35123"/>
    <cellStyle name="Input 2 3 2 2 3 3 2" xfId="9668"/>
    <cellStyle name="Input 2 3 2 2 3 3 2 2" xfId="39862"/>
    <cellStyle name="Input 2 3 2 2 3 3 3" xfId="10688"/>
    <cellStyle name="Input 2 3 2 2 3 3 3 2" xfId="40882"/>
    <cellStyle name="Input 2 3 2 2 3 3 4" xfId="14607"/>
    <cellStyle name="Input 2 3 2 2 3 3 4 2" xfId="44801"/>
    <cellStyle name="Input 2 3 2 2 3 3 5" xfId="17991"/>
    <cellStyle name="Input 2 3 2 2 3 3 5 2" xfId="48185"/>
    <cellStyle name="Input 2 3 2 2 3 3 6" xfId="20855"/>
    <cellStyle name="Input 2 3 2 2 3 3 6 2" xfId="51049"/>
    <cellStyle name="Input 2 3 2 2 3 3 7" xfId="25267"/>
    <cellStyle name="Input 2 3 2 2 3 3 7 2" xfId="55454"/>
    <cellStyle name="Input 2 3 2 2 3 3 8" xfId="28704"/>
    <cellStyle name="Input 2 3 2 2 3 3 8 2" xfId="58891"/>
    <cellStyle name="Input 2 3 2 2 3 3 9" xfId="29054"/>
    <cellStyle name="Input 2 3 2 2 3 3 9 2" xfId="59241"/>
    <cellStyle name="Input 2 3 2 2 3 4" xfId="7789"/>
    <cellStyle name="Input 2 3 2 2 3 4 2" xfId="37983"/>
    <cellStyle name="Input 2 3 2 2 3 5" xfId="10821"/>
    <cellStyle name="Input 2 3 2 2 3 5 2" xfId="41015"/>
    <cellStyle name="Input 2 3 2 2 3 6" xfId="15282"/>
    <cellStyle name="Input 2 3 2 2 3 6 2" xfId="45476"/>
    <cellStyle name="Input 2 3 2 2 3 7" xfId="16055"/>
    <cellStyle name="Input 2 3 2 2 3 7 2" xfId="46249"/>
    <cellStyle name="Input 2 3 2 2 3 8" xfId="18936"/>
    <cellStyle name="Input 2 3 2 2 3 8 2" xfId="49130"/>
    <cellStyle name="Input 2 3 2 2 3 9" xfId="23171"/>
    <cellStyle name="Input 2 3 2 2 3 9 2" xfId="53358"/>
    <cellStyle name="Input 2 3 2 2 4" xfId="3293"/>
    <cellStyle name="Input 2 3 2 2 4 10" xfId="26573"/>
    <cellStyle name="Input 2 3 2 2 4 10 2" xfId="56760"/>
    <cellStyle name="Input 2 3 2 2 4 11" xfId="33498"/>
    <cellStyle name="Input 2 3 2 2 4 2" xfId="6666"/>
    <cellStyle name="Input 2 3 2 2 4 2 2" xfId="36860"/>
    <cellStyle name="Input 2 3 2 2 4 3" xfId="8211"/>
    <cellStyle name="Input 2 3 2 2 4 3 2" xfId="38405"/>
    <cellStyle name="Input 2 3 2 2 4 4" xfId="10959"/>
    <cellStyle name="Input 2 3 2 2 4 4 2" xfId="41153"/>
    <cellStyle name="Input 2 3 2 2 4 5" xfId="14616"/>
    <cellStyle name="Input 2 3 2 2 4 5 2" xfId="44810"/>
    <cellStyle name="Input 2 3 2 2 4 6" xfId="16541"/>
    <cellStyle name="Input 2 3 2 2 4 6 2" xfId="46735"/>
    <cellStyle name="Input 2 3 2 2 4 7" xfId="19408"/>
    <cellStyle name="Input 2 3 2 2 4 7 2" xfId="49602"/>
    <cellStyle name="Input 2 3 2 2 4 8" xfId="23811"/>
    <cellStyle name="Input 2 3 2 2 4 8 2" xfId="53998"/>
    <cellStyle name="Input 2 3 2 2 4 9" xfId="21960"/>
    <cellStyle name="Input 2 3 2 2 4 9 2" xfId="52147"/>
    <cellStyle name="Input 2 3 2 2 5" xfId="4301"/>
    <cellStyle name="Input 2 3 2 2 5 10" xfId="30278"/>
    <cellStyle name="Input 2 3 2 2 5 10 2" xfId="60465"/>
    <cellStyle name="Input 2 3 2 2 5 11" xfId="34500"/>
    <cellStyle name="Input 2 3 2 2 5 2" xfId="7513"/>
    <cellStyle name="Input 2 3 2 2 5 2 2" xfId="37707"/>
    <cellStyle name="Input 2 3 2 2 5 3" xfId="9058"/>
    <cellStyle name="Input 2 3 2 2 5 3 2" xfId="39252"/>
    <cellStyle name="Input 2 3 2 2 5 4" xfId="10131"/>
    <cellStyle name="Input 2 3 2 2 5 4 2" xfId="40325"/>
    <cellStyle name="Input 2 3 2 2 5 5" xfId="14526"/>
    <cellStyle name="Input 2 3 2 2 5 5 2" xfId="44720"/>
    <cellStyle name="Input 2 3 2 2 5 6" xfId="17381"/>
    <cellStyle name="Input 2 3 2 2 5 6 2" xfId="47575"/>
    <cellStyle name="Input 2 3 2 2 5 7" xfId="20245"/>
    <cellStyle name="Input 2 3 2 2 5 7 2" xfId="50439"/>
    <cellStyle name="Input 2 3 2 2 5 8" xfId="24657"/>
    <cellStyle name="Input 2 3 2 2 5 8 2" xfId="54844"/>
    <cellStyle name="Input 2 3 2 2 5 9" xfId="26154"/>
    <cellStyle name="Input 2 3 2 2 5 9 2" xfId="56341"/>
    <cellStyle name="Input 2 3 2 2 6" xfId="5385"/>
    <cellStyle name="Input 2 3 2 2 6 2" xfId="35584"/>
    <cellStyle name="Input 2 3 2 2 7" xfId="12074"/>
    <cellStyle name="Input 2 3 2 2 7 2" xfId="42268"/>
    <cellStyle name="Input 2 3 2 2 8" xfId="13604"/>
    <cellStyle name="Input 2 3 2 2 8 2" xfId="43798"/>
    <cellStyle name="Input 2 3 2 2 9" xfId="15442"/>
    <cellStyle name="Input 2 3 2 2 9 2" xfId="45636"/>
    <cellStyle name="Input 2 3 2 3" xfId="1542"/>
    <cellStyle name="Input 2 3 2 3 10" xfId="26430"/>
    <cellStyle name="Input 2 3 2 3 10 2" xfId="56617"/>
    <cellStyle name="Input 2 3 2 3 11" xfId="27393"/>
    <cellStyle name="Input 2 3 2 3 11 2" xfId="57580"/>
    <cellStyle name="Input 2 3 2 3 12" xfId="31492"/>
    <cellStyle name="Input 2 3 2 3 2" xfId="3499"/>
    <cellStyle name="Input 2 3 2 3 2 10" xfId="30490"/>
    <cellStyle name="Input 2 3 2 3 2 10 2" xfId="60677"/>
    <cellStyle name="Input 2 3 2 3 2 11" xfId="33704"/>
    <cellStyle name="Input 2 3 2 3 2 2" xfId="6863"/>
    <cellStyle name="Input 2 3 2 3 2 2 2" xfId="37057"/>
    <cellStyle name="Input 2 3 2 3 2 3" xfId="8408"/>
    <cellStyle name="Input 2 3 2 3 2 3 2" xfId="38602"/>
    <cellStyle name="Input 2 3 2 3 2 4" xfId="5886"/>
    <cellStyle name="Input 2 3 2 3 2 4 2" xfId="36082"/>
    <cellStyle name="Input 2 3 2 3 2 5" xfId="10432"/>
    <cellStyle name="Input 2 3 2 3 2 5 2" xfId="40626"/>
    <cellStyle name="Input 2 3 2 3 2 6" xfId="16734"/>
    <cellStyle name="Input 2 3 2 3 2 6 2" xfId="46928"/>
    <cellStyle name="Input 2 3 2 3 2 7" xfId="19601"/>
    <cellStyle name="Input 2 3 2 3 2 7 2" xfId="49795"/>
    <cellStyle name="Input 2 3 2 3 2 8" xfId="24008"/>
    <cellStyle name="Input 2 3 2 3 2 8 2" xfId="54195"/>
    <cellStyle name="Input 2 3 2 3 2 9" xfId="21636"/>
    <cellStyle name="Input 2 3 2 3 2 9 2" xfId="51823"/>
    <cellStyle name="Input 2 3 2 3 3" xfId="4507"/>
    <cellStyle name="Input 2 3 2 3 3 10" xfId="34706"/>
    <cellStyle name="Input 2 3 2 3 3 2" xfId="9251"/>
    <cellStyle name="Input 2 3 2 3 3 2 2" xfId="39445"/>
    <cellStyle name="Input 2 3 2 3 3 3" xfId="11577"/>
    <cellStyle name="Input 2 3 2 3 3 3 2" xfId="41771"/>
    <cellStyle name="Input 2 3 2 3 3 4" xfId="13915"/>
    <cellStyle name="Input 2 3 2 3 3 4 2" xfId="44109"/>
    <cellStyle name="Input 2 3 2 3 3 5" xfId="17574"/>
    <cellStyle name="Input 2 3 2 3 3 5 2" xfId="47768"/>
    <cellStyle name="Input 2 3 2 3 3 6" xfId="20438"/>
    <cellStyle name="Input 2 3 2 3 3 6 2" xfId="50632"/>
    <cellStyle name="Input 2 3 2 3 3 7" xfId="24850"/>
    <cellStyle name="Input 2 3 2 3 3 7 2" xfId="55037"/>
    <cellStyle name="Input 2 3 2 3 3 8" xfId="27730"/>
    <cellStyle name="Input 2 3 2 3 3 8 2" xfId="57917"/>
    <cellStyle name="Input 2 3 2 3 3 9" xfId="21663"/>
    <cellStyle name="Input 2 3 2 3 3 9 2" xfId="51850"/>
    <cellStyle name="Input 2 3 2 3 4" xfId="4120"/>
    <cellStyle name="Input 2 3 2 3 4 2" xfId="34319"/>
    <cellStyle name="Input 2 3 2 3 5" xfId="11686"/>
    <cellStyle name="Input 2 3 2 3 5 2" xfId="41880"/>
    <cellStyle name="Input 2 3 2 3 6" xfId="11315"/>
    <cellStyle name="Input 2 3 2 3 6 2" xfId="41509"/>
    <cellStyle name="Input 2 3 2 3 7" xfId="15638"/>
    <cellStyle name="Input 2 3 2 3 7 2" xfId="45832"/>
    <cellStyle name="Input 2 3 2 3 8" xfId="18519"/>
    <cellStyle name="Input 2 3 2 3 8 2" xfId="48713"/>
    <cellStyle name="Input 2 3 2 3 9" xfId="22754"/>
    <cellStyle name="Input 2 3 2 3 9 2" xfId="52941"/>
    <cellStyle name="Input 2 3 2 4" xfId="2737"/>
    <cellStyle name="Input 2 3 2 4 10" xfId="27989"/>
    <cellStyle name="Input 2 3 2 4 10 2" xfId="58176"/>
    <cellStyle name="Input 2 3 2 4 11" xfId="32942"/>
    <cellStyle name="Input 2 3 2 4 2" xfId="6298"/>
    <cellStyle name="Input 2 3 2 4 2 2" xfId="36492"/>
    <cellStyle name="Input 2 3 2 4 3" xfId="5257"/>
    <cellStyle name="Input 2 3 2 4 3 2" xfId="35456"/>
    <cellStyle name="Input 2 3 2 4 4" xfId="9852"/>
    <cellStyle name="Input 2 3 2 4 4 2" xfId="40046"/>
    <cellStyle name="Input 2 3 2 4 5" xfId="10480"/>
    <cellStyle name="Input 2 3 2 4 5 2" xfId="40674"/>
    <cellStyle name="Input 2 3 2 4 6" xfId="16288"/>
    <cellStyle name="Input 2 3 2 4 6 2" xfId="46482"/>
    <cellStyle name="Input 2 3 2 4 7" xfId="19157"/>
    <cellStyle name="Input 2 3 2 4 7 2" xfId="49351"/>
    <cellStyle name="Input 2 3 2 4 8" xfId="23440"/>
    <cellStyle name="Input 2 3 2 4 8 2" xfId="53627"/>
    <cellStyle name="Input 2 3 2 4 9" xfId="26295"/>
    <cellStyle name="Input 2 3 2 4 9 2" xfId="56482"/>
    <cellStyle name="Input 2 3 2 5" xfId="3094"/>
    <cellStyle name="Input 2 3 2 5 10" xfId="26713"/>
    <cellStyle name="Input 2 3 2 5 10 2" xfId="56900"/>
    <cellStyle name="Input 2 3 2 5 11" xfId="33299"/>
    <cellStyle name="Input 2 3 2 5 2" xfId="6509"/>
    <cellStyle name="Input 2 3 2 5 2 2" xfId="36703"/>
    <cellStyle name="Input 2 3 2 5 3" xfId="2240"/>
    <cellStyle name="Input 2 3 2 5 3 2" xfId="32449"/>
    <cellStyle name="Input 2 3 2 5 4" xfId="10759"/>
    <cellStyle name="Input 2 3 2 5 4 2" xfId="40953"/>
    <cellStyle name="Input 2 3 2 5 5" xfId="13741"/>
    <cellStyle name="Input 2 3 2 5 5 2" xfId="43935"/>
    <cellStyle name="Input 2 3 2 5 6" xfId="16384"/>
    <cellStyle name="Input 2 3 2 5 6 2" xfId="46578"/>
    <cellStyle name="Input 2 3 2 5 7" xfId="19251"/>
    <cellStyle name="Input 2 3 2 5 7 2" xfId="49445"/>
    <cellStyle name="Input 2 3 2 5 8" xfId="23654"/>
    <cellStyle name="Input 2 3 2 5 8 2" xfId="53841"/>
    <cellStyle name="Input 2 3 2 5 9" xfId="27984"/>
    <cellStyle name="Input 2 3 2 5 9 2" xfId="58171"/>
    <cellStyle name="Input 2 3 2 6" xfId="3338"/>
    <cellStyle name="Input 2 3 2 6 2" xfId="33543"/>
    <cellStyle name="Input 2 3 2 7" xfId="5884"/>
    <cellStyle name="Input 2 3 2 7 2" xfId="36080"/>
    <cellStyle name="Input 2 3 2 8" xfId="12872"/>
    <cellStyle name="Input 2 3 2 8 2" xfId="43066"/>
    <cellStyle name="Input 2 3 2 9" xfId="10560"/>
    <cellStyle name="Input 2 3 2 9 2" xfId="40754"/>
    <cellStyle name="Input 2 3 3" xfId="1332"/>
    <cellStyle name="Input 2 3 3 10" xfId="18325"/>
    <cellStyle name="Input 2 3 3 10 2" xfId="48519"/>
    <cellStyle name="Input 2 3 3 11" xfId="22545"/>
    <cellStyle name="Input 2 3 3 11 2" xfId="52732"/>
    <cellStyle name="Input 2 3 3 12" xfId="27160"/>
    <cellStyle name="Input 2 3 3 12 2" xfId="57347"/>
    <cellStyle name="Input 2 3 3 13" xfId="30056"/>
    <cellStyle name="Input 2 3 3 13 2" xfId="60243"/>
    <cellStyle name="Input 2 3 3 14" xfId="31298"/>
    <cellStyle name="Input 2 3 3 2" xfId="1800"/>
    <cellStyle name="Input 2 3 3 2 10" xfId="28394"/>
    <cellStyle name="Input 2 3 3 2 10 2" xfId="58581"/>
    <cellStyle name="Input 2 3 3 2 11" xfId="30226"/>
    <cellStyle name="Input 2 3 3 2 11 2" xfId="60413"/>
    <cellStyle name="Input 2 3 3 2 12" xfId="31750"/>
    <cellStyle name="Input 2 3 3 2 2" xfId="3757"/>
    <cellStyle name="Input 2 3 3 2 2 10" xfId="21573"/>
    <cellStyle name="Input 2 3 3 2 2 10 2" xfId="51760"/>
    <cellStyle name="Input 2 3 3 2 2 11" xfId="33962"/>
    <cellStyle name="Input 2 3 3 2 2 2" xfId="7121"/>
    <cellStyle name="Input 2 3 3 2 2 2 2" xfId="37315"/>
    <cellStyle name="Input 2 3 3 2 2 3" xfId="8666"/>
    <cellStyle name="Input 2 3 3 2 2 3 2" xfId="38860"/>
    <cellStyle name="Input 2 3 3 2 2 4" xfId="11160"/>
    <cellStyle name="Input 2 3 3 2 2 4 2" xfId="41354"/>
    <cellStyle name="Input 2 3 3 2 2 5" xfId="13078"/>
    <cellStyle name="Input 2 3 3 2 2 5 2" xfId="43272"/>
    <cellStyle name="Input 2 3 3 2 2 6" xfId="16992"/>
    <cellStyle name="Input 2 3 3 2 2 6 2" xfId="47186"/>
    <cellStyle name="Input 2 3 3 2 2 7" xfId="19859"/>
    <cellStyle name="Input 2 3 3 2 2 7 2" xfId="50053"/>
    <cellStyle name="Input 2 3 3 2 2 8" xfId="24266"/>
    <cellStyle name="Input 2 3 3 2 2 8 2" xfId="54453"/>
    <cellStyle name="Input 2 3 3 2 2 9" xfId="27675"/>
    <cellStyle name="Input 2 3 3 2 2 9 2" xfId="57862"/>
    <cellStyle name="Input 2 3 3 2 3" xfId="4765"/>
    <cellStyle name="Input 2 3 3 2 3 10" xfId="34964"/>
    <cellStyle name="Input 2 3 3 2 3 2" xfId="9509"/>
    <cellStyle name="Input 2 3 3 2 3 2 2" xfId="39703"/>
    <cellStyle name="Input 2 3 3 2 3 3" xfId="11842"/>
    <cellStyle name="Input 2 3 3 2 3 3 2" xfId="42036"/>
    <cellStyle name="Input 2 3 3 2 3 4" xfId="5762"/>
    <cellStyle name="Input 2 3 3 2 3 4 2" xfId="35958"/>
    <cellStyle name="Input 2 3 3 2 3 5" xfId="17832"/>
    <cellStyle name="Input 2 3 3 2 3 5 2" xfId="48026"/>
    <cellStyle name="Input 2 3 3 2 3 6" xfId="20696"/>
    <cellStyle name="Input 2 3 3 2 3 6 2" xfId="50890"/>
    <cellStyle name="Input 2 3 3 2 3 7" xfId="25108"/>
    <cellStyle name="Input 2 3 3 2 3 7 2" xfId="55295"/>
    <cellStyle name="Input 2 3 3 2 3 8" xfId="28545"/>
    <cellStyle name="Input 2 3 3 2 3 8 2" xfId="58732"/>
    <cellStyle name="Input 2 3 3 2 3 9" xfId="26812"/>
    <cellStyle name="Input 2 3 3 2 3 9 2" xfId="56999"/>
    <cellStyle name="Input 2 3 3 2 4" xfId="5799"/>
    <cellStyle name="Input 2 3 3 2 4 2" xfId="35995"/>
    <cellStyle name="Input 2 3 3 2 5" xfId="11391"/>
    <cellStyle name="Input 2 3 3 2 5 2" xfId="41585"/>
    <cellStyle name="Input 2 3 3 2 6" xfId="13552"/>
    <cellStyle name="Input 2 3 3 2 6 2" xfId="43746"/>
    <cellStyle name="Input 2 3 3 2 7" xfId="15896"/>
    <cellStyle name="Input 2 3 3 2 7 2" xfId="46090"/>
    <cellStyle name="Input 2 3 3 2 8" xfId="18777"/>
    <cellStyle name="Input 2 3 3 2 8 2" xfId="48971"/>
    <cellStyle name="Input 2 3 3 2 9" xfId="23012"/>
    <cellStyle name="Input 2 3 3 2 9 2" xfId="53199"/>
    <cellStyle name="Input 2 3 3 3" xfId="1958"/>
    <cellStyle name="Input 2 3 3 3 10" xfId="26098"/>
    <cellStyle name="Input 2 3 3 3 10 2" xfId="56285"/>
    <cellStyle name="Input 2 3 3 3 11" xfId="30192"/>
    <cellStyle name="Input 2 3 3 3 11 2" xfId="60379"/>
    <cellStyle name="Input 2 3 3 3 12" xfId="31908"/>
    <cellStyle name="Input 2 3 3 3 2" xfId="3915"/>
    <cellStyle name="Input 2 3 3 3 2 10" xfId="29174"/>
    <cellStyle name="Input 2 3 3 3 2 10 2" xfId="59361"/>
    <cellStyle name="Input 2 3 3 3 2 11" xfId="34120"/>
    <cellStyle name="Input 2 3 3 3 2 2" xfId="7279"/>
    <cellStyle name="Input 2 3 3 3 2 2 2" xfId="37473"/>
    <cellStyle name="Input 2 3 3 3 2 3" xfId="8824"/>
    <cellStyle name="Input 2 3 3 3 2 3 2" xfId="39018"/>
    <cellStyle name="Input 2 3 3 3 2 4" xfId="11951"/>
    <cellStyle name="Input 2 3 3 3 2 4 2" xfId="42145"/>
    <cellStyle name="Input 2 3 3 3 2 5" xfId="14976"/>
    <cellStyle name="Input 2 3 3 3 2 5 2" xfId="45170"/>
    <cellStyle name="Input 2 3 3 3 2 6" xfId="17150"/>
    <cellStyle name="Input 2 3 3 3 2 6 2" xfId="47344"/>
    <cellStyle name="Input 2 3 3 3 2 7" xfId="20017"/>
    <cellStyle name="Input 2 3 3 3 2 7 2" xfId="50211"/>
    <cellStyle name="Input 2 3 3 3 2 8" xfId="24424"/>
    <cellStyle name="Input 2 3 3 3 2 8 2" xfId="54611"/>
    <cellStyle name="Input 2 3 3 3 2 9" xfId="22347"/>
    <cellStyle name="Input 2 3 3 3 2 9 2" xfId="52534"/>
    <cellStyle name="Input 2 3 3 3 3" xfId="4923"/>
    <cellStyle name="Input 2 3 3 3 3 10" xfId="35122"/>
    <cellStyle name="Input 2 3 3 3 3 2" xfId="9667"/>
    <cellStyle name="Input 2 3 3 3 3 2 2" xfId="39861"/>
    <cellStyle name="Input 2 3 3 3 3 3" xfId="9991"/>
    <cellStyle name="Input 2 3 3 3 3 3 2" xfId="40185"/>
    <cellStyle name="Input 2 3 3 3 3 4" xfId="12835"/>
    <cellStyle name="Input 2 3 3 3 3 4 2" xfId="43029"/>
    <cellStyle name="Input 2 3 3 3 3 5" xfId="17990"/>
    <cellStyle name="Input 2 3 3 3 3 5 2" xfId="48184"/>
    <cellStyle name="Input 2 3 3 3 3 6" xfId="20854"/>
    <cellStyle name="Input 2 3 3 3 3 6 2" xfId="51048"/>
    <cellStyle name="Input 2 3 3 3 3 7" xfId="25266"/>
    <cellStyle name="Input 2 3 3 3 3 7 2" xfId="55453"/>
    <cellStyle name="Input 2 3 3 3 3 8" xfId="28703"/>
    <cellStyle name="Input 2 3 3 3 3 8 2" xfId="58890"/>
    <cellStyle name="Input 2 3 3 3 3 9" xfId="21847"/>
    <cellStyle name="Input 2 3 3 3 3 9 2" xfId="52034"/>
    <cellStyle name="Input 2 3 3 3 4" xfId="4167"/>
    <cellStyle name="Input 2 3 3 3 4 2" xfId="34366"/>
    <cellStyle name="Input 2 3 3 3 5" xfId="10639"/>
    <cellStyle name="Input 2 3 3 3 5 2" xfId="40833"/>
    <cellStyle name="Input 2 3 3 3 6" xfId="12840"/>
    <cellStyle name="Input 2 3 3 3 6 2" xfId="43034"/>
    <cellStyle name="Input 2 3 3 3 7" xfId="16054"/>
    <cellStyle name="Input 2 3 3 3 7 2" xfId="46248"/>
    <cellStyle name="Input 2 3 3 3 8" xfId="18935"/>
    <cellStyle name="Input 2 3 3 3 8 2" xfId="49129"/>
    <cellStyle name="Input 2 3 3 3 9" xfId="23170"/>
    <cellStyle name="Input 2 3 3 3 9 2" xfId="53357"/>
    <cellStyle name="Input 2 3 3 4" xfId="3292"/>
    <cellStyle name="Input 2 3 3 4 10" xfId="26575"/>
    <cellStyle name="Input 2 3 3 4 10 2" xfId="56762"/>
    <cellStyle name="Input 2 3 3 4 11" xfId="33497"/>
    <cellStyle name="Input 2 3 3 4 2" xfId="6665"/>
    <cellStyle name="Input 2 3 3 4 2 2" xfId="36859"/>
    <cellStyle name="Input 2 3 3 4 3" xfId="8210"/>
    <cellStyle name="Input 2 3 3 4 3 2" xfId="38404"/>
    <cellStyle name="Input 2 3 3 4 4" xfId="8156"/>
    <cellStyle name="Input 2 3 3 4 4 2" xfId="38350"/>
    <cellStyle name="Input 2 3 3 4 5" xfId="12730"/>
    <cellStyle name="Input 2 3 3 4 5 2" xfId="42924"/>
    <cellStyle name="Input 2 3 3 4 6" xfId="16540"/>
    <cellStyle name="Input 2 3 3 4 6 2" xfId="46734"/>
    <cellStyle name="Input 2 3 3 4 7" xfId="19407"/>
    <cellStyle name="Input 2 3 3 4 7 2" xfId="49601"/>
    <cellStyle name="Input 2 3 3 4 8" xfId="23810"/>
    <cellStyle name="Input 2 3 3 4 8 2" xfId="53997"/>
    <cellStyle name="Input 2 3 3 4 9" xfId="27403"/>
    <cellStyle name="Input 2 3 3 4 9 2" xfId="57590"/>
    <cellStyle name="Input 2 3 3 5" xfId="4300"/>
    <cellStyle name="Input 2 3 3 5 10" xfId="30377"/>
    <cellStyle name="Input 2 3 3 5 10 2" xfId="60564"/>
    <cellStyle name="Input 2 3 3 5 11" xfId="34499"/>
    <cellStyle name="Input 2 3 3 5 2" xfId="7512"/>
    <cellStyle name="Input 2 3 3 5 2 2" xfId="37706"/>
    <cellStyle name="Input 2 3 3 5 3" xfId="9057"/>
    <cellStyle name="Input 2 3 3 5 3 2" xfId="39251"/>
    <cellStyle name="Input 2 3 3 5 4" xfId="10365"/>
    <cellStyle name="Input 2 3 3 5 4 2" xfId="40559"/>
    <cellStyle name="Input 2 3 3 5 5" xfId="14679"/>
    <cellStyle name="Input 2 3 3 5 5 2" xfId="44873"/>
    <cellStyle name="Input 2 3 3 5 6" xfId="17380"/>
    <cellStyle name="Input 2 3 3 5 6 2" xfId="47574"/>
    <cellStyle name="Input 2 3 3 5 7" xfId="20244"/>
    <cellStyle name="Input 2 3 3 5 7 2" xfId="50438"/>
    <cellStyle name="Input 2 3 3 5 8" xfId="24656"/>
    <cellStyle name="Input 2 3 3 5 8 2" xfId="54843"/>
    <cellStyle name="Input 2 3 3 5 9" xfId="26224"/>
    <cellStyle name="Input 2 3 3 5 9 2" xfId="56411"/>
    <cellStyle name="Input 2 3 3 6" xfId="5846"/>
    <cellStyle name="Input 2 3 3 6 2" xfId="36042"/>
    <cellStyle name="Input 2 3 3 7" xfId="8129"/>
    <cellStyle name="Input 2 3 3 7 2" xfId="38323"/>
    <cellStyle name="Input 2 3 3 8" xfId="14731"/>
    <cellStyle name="Input 2 3 3 8 2" xfId="44925"/>
    <cellStyle name="Input 2 3 3 9" xfId="15441"/>
    <cellStyle name="Input 2 3 3 9 2" xfId="45635"/>
    <cellStyle name="Input 2 3 4" xfId="1543"/>
    <cellStyle name="Input 2 3 4 10" xfId="25713"/>
    <cellStyle name="Input 2 3 4 10 2" xfId="55900"/>
    <cellStyle name="Input 2 3 4 11" xfId="29792"/>
    <cellStyle name="Input 2 3 4 11 2" xfId="59979"/>
    <cellStyle name="Input 2 3 4 12" xfId="31493"/>
    <cellStyle name="Input 2 3 4 2" xfId="3500"/>
    <cellStyle name="Input 2 3 4 2 10" xfId="29741"/>
    <cellStyle name="Input 2 3 4 2 10 2" xfId="59928"/>
    <cellStyle name="Input 2 3 4 2 11" xfId="33705"/>
    <cellStyle name="Input 2 3 4 2 2" xfId="6864"/>
    <cellStyle name="Input 2 3 4 2 2 2" xfId="37058"/>
    <cellStyle name="Input 2 3 4 2 3" xfId="8409"/>
    <cellStyle name="Input 2 3 4 2 3 2" xfId="38603"/>
    <cellStyle name="Input 2 3 4 2 4" xfId="9826"/>
    <cellStyle name="Input 2 3 4 2 4 2" xfId="40020"/>
    <cellStyle name="Input 2 3 4 2 5" xfId="14471"/>
    <cellStyle name="Input 2 3 4 2 5 2" xfId="44665"/>
    <cellStyle name="Input 2 3 4 2 6" xfId="16735"/>
    <cellStyle name="Input 2 3 4 2 6 2" xfId="46929"/>
    <cellStyle name="Input 2 3 4 2 7" xfId="19602"/>
    <cellStyle name="Input 2 3 4 2 7 2" xfId="49796"/>
    <cellStyle name="Input 2 3 4 2 8" xfId="24009"/>
    <cellStyle name="Input 2 3 4 2 8 2" xfId="54196"/>
    <cellStyle name="Input 2 3 4 2 9" xfId="26028"/>
    <cellStyle name="Input 2 3 4 2 9 2" xfId="56215"/>
    <cellStyle name="Input 2 3 4 3" xfId="4508"/>
    <cellStyle name="Input 2 3 4 3 10" xfId="34707"/>
    <cellStyle name="Input 2 3 4 3 2" xfId="9252"/>
    <cellStyle name="Input 2 3 4 3 2 2" xfId="39446"/>
    <cellStyle name="Input 2 3 4 3 3" xfId="10951"/>
    <cellStyle name="Input 2 3 4 3 3 2" xfId="41145"/>
    <cellStyle name="Input 2 3 4 3 4" xfId="13734"/>
    <cellStyle name="Input 2 3 4 3 4 2" xfId="43928"/>
    <cellStyle name="Input 2 3 4 3 5" xfId="17575"/>
    <cellStyle name="Input 2 3 4 3 5 2" xfId="47769"/>
    <cellStyle name="Input 2 3 4 3 6" xfId="20439"/>
    <cellStyle name="Input 2 3 4 3 6 2" xfId="50633"/>
    <cellStyle name="Input 2 3 4 3 7" xfId="24851"/>
    <cellStyle name="Input 2 3 4 3 7 2" xfId="55038"/>
    <cellStyle name="Input 2 3 4 3 8" xfId="26692"/>
    <cellStyle name="Input 2 3 4 3 8 2" xfId="56879"/>
    <cellStyle name="Input 2 3 4 3 9" xfId="26834"/>
    <cellStyle name="Input 2 3 4 3 9 2" xfId="57021"/>
    <cellStyle name="Input 2 3 4 4" xfId="4117"/>
    <cellStyle name="Input 2 3 4 4 2" xfId="34316"/>
    <cellStyle name="Input 2 3 4 5" xfId="9841"/>
    <cellStyle name="Input 2 3 4 5 2" xfId="40035"/>
    <cellStyle name="Input 2 3 4 6" xfId="14978"/>
    <cellStyle name="Input 2 3 4 6 2" xfId="45172"/>
    <cellStyle name="Input 2 3 4 7" xfId="15639"/>
    <cellStyle name="Input 2 3 4 7 2" xfId="45833"/>
    <cellStyle name="Input 2 3 4 8" xfId="18520"/>
    <cellStyle name="Input 2 3 4 8 2" xfId="48714"/>
    <cellStyle name="Input 2 3 4 9" xfId="22755"/>
    <cellStyle name="Input 2 3 4 9 2" xfId="52942"/>
    <cellStyle name="Input 2 3 5" xfId="2736"/>
    <cellStyle name="Input 2 3 5 10" xfId="28824"/>
    <cellStyle name="Input 2 3 5 10 2" xfId="59011"/>
    <cellStyle name="Input 2 3 5 11" xfId="32941"/>
    <cellStyle name="Input 2 3 5 2" xfId="6297"/>
    <cellStyle name="Input 2 3 5 2 2" xfId="36491"/>
    <cellStyle name="Input 2 3 5 3" xfId="2468"/>
    <cellStyle name="Input 2 3 5 3 2" xfId="32673"/>
    <cellStyle name="Input 2 3 5 4" xfId="12240"/>
    <cellStyle name="Input 2 3 5 4 2" xfId="42434"/>
    <cellStyle name="Input 2 3 5 5" xfId="14880"/>
    <cellStyle name="Input 2 3 5 5 2" xfId="45074"/>
    <cellStyle name="Input 2 3 5 6" xfId="16287"/>
    <cellStyle name="Input 2 3 5 6 2" xfId="46481"/>
    <cellStyle name="Input 2 3 5 7" xfId="19156"/>
    <cellStyle name="Input 2 3 5 7 2" xfId="49350"/>
    <cellStyle name="Input 2 3 5 8" xfId="23439"/>
    <cellStyle name="Input 2 3 5 8 2" xfId="53626"/>
    <cellStyle name="Input 2 3 5 9" xfId="27220"/>
    <cellStyle name="Input 2 3 5 9 2" xfId="57407"/>
    <cellStyle name="Input 2 3 6" xfId="3089"/>
    <cellStyle name="Input 2 3 6 10" xfId="29682"/>
    <cellStyle name="Input 2 3 6 10 2" xfId="59869"/>
    <cellStyle name="Input 2 3 6 11" xfId="33294"/>
    <cellStyle name="Input 2 3 6 2" xfId="6504"/>
    <cellStyle name="Input 2 3 6 2 2" xfId="36698"/>
    <cellStyle name="Input 2 3 6 3" xfId="2392"/>
    <cellStyle name="Input 2 3 6 3 2" xfId="32597"/>
    <cellStyle name="Input 2 3 6 4" xfId="11807"/>
    <cellStyle name="Input 2 3 6 4 2" xfId="42001"/>
    <cellStyle name="Input 2 3 6 5" xfId="13172"/>
    <cellStyle name="Input 2 3 6 5 2" xfId="43366"/>
    <cellStyle name="Input 2 3 6 6" xfId="16379"/>
    <cellStyle name="Input 2 3 6 6 2" xfId="46573"/>
    <cellStyle name="Input 2 3 6 7" xfId="19246"/>
    <cellStyle name="Input 2 3 6 7 2" xfId="49440"/>
    <cellStyle name="Input 2 3 6 8" xfId="23649"/>
    <cellStyle name="Input 2 3 6 8 2" xfId="53836"/>
    <cellStyle name="Input 2 3 6 9" xfId="26806"/>
    <cellStyle name="Input 2 3 6 9 2" xfId="56993"/>
    <cellStyle name="Input 2 3 7" xfId="6348"/>
    <cellStyle name="Input 2 3 7 2" xfId="36542"/>
    <cellStyle name="Input 2 3 8" xfId="10058"/>
    <cellStyle name="Input 2 3 8 2" xfId="40252"/>
    <cellStyle name="Input 2 3 9" xfId="11413"/>
    <cellStyle name="Input 2 3 9 2" xfId="41607"/>
    <cellStyle name="Input 2 4" xfId="733"/>
    <cellStyle name="Input 2 4 10" xfId="14351"/>
    <cellStyle name="Input 2 4 10 2" xfId="44545"/>
    <cellStyle name="Input 2 4 11" xfId="3152"/>
    <cellStyle name="Input 2 4 11 2" xfId="33357"/>
    <cellStyle name="Input 2 4 12" xfId="21969"/>
    <cellStyle name="Input 2 4 12 2" xfId="52156"/>
    <cellStyle name="Input 2 4 13" xfId="25669"/>
    <cellStyle name="Input 2 4 13 2" xfId="55856"/>
    <cellStyle name="Input 2 4 14" xfId="28914"/>
    <cellStyle name="Input 2 4 14 2" xfId="59101"/>
    <cellStyle name="Input 2 4 15" xfId="31087"/>
    <cellStyle name="Input 2 4 2" xfId="734"/>
    <cellStyle name="Input 2 4 2 10" xfId="11579"/>
    <cellStyle name="Input 2 4 2 10 2" xfId="41773"/>
    <cellStyle name="Input 2 4 2 11" xfId="21970"/>
    <cellStyle name="Input 2 4 2 11 2" xfId="52157"/>
    <cellStyle name="Input 2 4 2 12" xfId="26652"/>
    <cellStyle name="Input 2 4 2 12 2" xfId="56839"/>
    <cellStyle name="Input 2 4 2 13" xfId="25916"/>
    <cellStyle name="Input 2 4 2 13 2" xfId="56103"/>
    <cellStyle name="Input 2 4 2 14" xfId="31088"/>
    <cellStyle name="Input 2 4 2 2" xfId="1335"/>
    <cellStyle name="Input 2 4 2 2 10" xfId="18328"/>
    <cellStyle name="Input 2 4 2 2 10 2" xfId="48522"/>
    <cellStyle name="Input 2 4 2 2 11" xfId="22548"/>
    <cellStyle name="Input 2 4 2 2 11 2" xfId="52735"/>
    <cellStyle name="Input 2 4 2 2 12" xfId="26297"/>
    <cellStyle name="Input 2 4 2 2 12 2" xfId="56484"/>
    <cellStyle name="Input 2 4 2 2 13" xfId="29164"/>
    <cellStyle name="Input 2 4 2 2 13 2" xfId="59351"/>
    <cellStyle name="Input 2 4 2 2 14" xfId="31301"/>
    <cellStyle name="Input 2 4 2 2 2" xfId="1803"/>
    <cellStyle name="Input 2 4 2 2 2 10" xfId="21337"/>
    <cellStyle name="Input 2 4 2 2 2 10 2" xfId="51524"/>
    <cellStyle name="Input 2 4 2 2 2 11" xfId="30182"/>
    <cellStyle name="Input 2 4 2 2 2 11 2" xfId="60369"/>
    <cellStyle name="Input 2 4 2 2 2 12" xfId="31753"/>
    <cellStyle name="Input 2 4 2 2 2 2" xfId="3760"/>
    <cellStyle name="Input 2 4 2 2 2 2 10" xfId="30432"/>
    <cellStyle name="Input 2 4 2 2 2 2 10 2" xfId="60619"/>
    <cellStyle name="Input 2 4 2 2 2 2 11" xfId="33965"/>
    <cellStyle name="Input 2 4 2 2 2 2 2" xfId="7124"/>
    <cellStyle name="Input 2 4 2 2 2 2 2 2" xfId="37318"/>
    <cellStyle name="Input 2 4 2 2 2 2 3" xfId="8669"/>
    <cellStyle name="Input 2 4 2 2 2 2 3 2" xfId="38863"/>
    <cellStyle name="Input 2 4 2 2 2 2 4" xfId="10212"/>
    <cellStyle name="Input 2 4 2 2 2 2 4 2" xfId="40406"/>
    <cellStyle name="Input 2 4 2 2 2 2 5" xfId="15257"/>
    <cellStyle name="Input 2 4 2 2 2 2 5 2" xfId="45451"/>
    <cellStyle name="Input 2 4 2 2 2 2 6" xfId="16995"/>
    <cellStyle name="Input 2 4 2 2 2 2 6 2" xfId="47189"/>
    <cellStyle name="Input 2 4 2 2 2 2 7" xfId="19862"/>
    <cellStyle name="Input 2 4 2 2 2 2 7 2" xfId="50056"/>
    <cellStyle name="Input 2 4 2 2 2 2 8" xfId="24269"/>
    <cellStyle name="Input 2 4 2 2 2 2 8 2" xfId="54456"/>
    <cellStyle name="Input 2 4 2 2 2 2 9" xfId="27735"/>
    <cellStyle name="Input 2 4 2 2 2 2 9 2" xfId="57922"/>
    <cellStyle name="Input 2 4 2 2 2 3" xfId="4768"/>
    <cellStyle name="Input 2 4 2 2 2 3 10" xfId="34967"/>
    <cellStyle name="Input 2 4 2 2 2 3 2" xfId="9512"/>
    <cellStyle name="Input 2 4 2 2 2 3 2 2" xfId="39706"/>
    <cellStyle name="Input 2 4 2 2 2 3 3" xfId="11531"/>
    <cellStyle name="Input 2 4 2 2 2 3 3 2" xfId="41725"/>
    <cellStyle name="Input 2 4 2 2 2 3 4" xfId="5725"/>
    <cellStyle name="Input 2 4 2 2 2 3 4 2" xfId="35921"/>
    <cellStyle name="Input 2 4 2 2 2 3 5" xfId="17835"/>
    <cellStyle name="Input 2 4 2 2 2 3 5 2" xfId="48029"/>
    <cellStyle name="Input 2 4 2 2 2 3 6" xfId="20699"/>
    <cellStyle name="Input 2 4 2 2 2 3 6 2" xfId="50893"/>
    <cellStyle name="Input 2 4 2 2 2 3 7" xfId="25111"/>
    <cellStyle name="Input 2 4 2 2 2 3 7 2" xfId="55298"/>
    <cellStyle name="Input 2 4 2 2 2 3 8" xfId="28548"/>
    <cellStyle name="Input 2 4 2 2 2 3 8 2" xfId="58735"/>
    <cellStyle name="Input 2 4 2 2 2 3 9" xfId="30403"/>
    <cellStyle name="Input 2 4 2 2 2 3 9 2" xfId="60590"/>
    <cellStyle name="Input 2 4 2 2 2 4" xfId="5686"/>
    <cellStyle name="Input 2 4 2 2 2 4 2" xfId="35882"/>
    <cellStyle name="Input 2 4 2 2 2 5" xfId="11234"/>
    <cellStyle name="Input 2 4 2 2 2 5 2" xfId="41428"/>
    <cellStyle name="Input 2 4 2 2 2 6" xfId="14881"/>
    <cellStyle name="Input 2 4 2 2 2 6 2" xfId="45075"/>
    <cellStyle name="Input 2 4 2 2 2 7" xfId="15899"/>
    <cellStyle name="Input 2 4 2 2 2 7 2" xfId="46093"/>
    <cellStyle name="Input 2 4 2 2 2 8" xfId="18780"/>
    <cellStyle name="Input 2 4 2 2 2 8 2" xfId="48974"/>
    <cellStyle name="Input 2 4 2 2 2 9" xfId="23015"/>
    <cellStyle name="Input 2 4 2 2 2 9 2" xfId="53202"/>
    <cellStyle name="Input 2 4 2 2 3" xfId="1961"/>
    <cellStyle name="Input 2 4 2 2 3 10" xfId="26076"/>
    <cellStyle name="Input 2 4 2 2 3 10 2" xfId="56263"/>
    <cellStyle name="Input 2 4 2 2 3 11" xfId="30364"/>
    <cellStyle name="Input 2 4 2 2 3 11 2" xfId="60551"/>
    <cellStyle name="Input 2 4 2 2 3 12" xfId="31911"/>
    <cellStyle name="Input 2 4 2 2 3 2" xfId="3918"/>
    <cellStyle name="Input 2 4 2 2 3 2 10" xfId="28839"/>
    <cellStyle name="Input 2 4 2 2 3 2 10 2" xfId="59026"/>
    <cellStyle name="Input 2 4 2 2 3 2 11" xfId="34123"/>
    <cellStyle name="Input 2 4 2 2 3 2 2" xfId="7282"/>
    <cellStyle name="Input 2 4 2 2 3 2 2 2" xfId="37476"/>
    <cellStyle name="Input 2 4 2 2 3 2 3" xfId="8827"/>
    <cellStyle name="Input 2 4 2 2 3 2 3 2" xfId="39021"/>
    <cellStyle name="Input 2 4 2 2 3 2 4" xfId="11018"/>
    <cellStyle name="Input 2 4 2 2 3 2 4 2" xfId="41212"/>
    <cellStyle name="Input 2 4 2 2 3 2 5" xfId="14171"/>
    <cellStyle name="Input 2 4 2 2 3 2 5 2" xfId="44365"/>
    <cellStyle name="Input 2 4 2 2 3 2 6" xfId="17153"/>
    <cellStyle name="Input 2 4 2 2 3 2 6 2" xfId="47347"/>
    <cellStyle name="Input 2 4 2 2 3 2 7" xfId="20020"/>
    <cellStyle name="Input 2 4 2 2 3 2 7 2" xfId="50214"/>
    <cellStyle name="Input 2 4 2 2 3 2 8" xfId="24427"/>
    <cellStyle name="Input 2 4 2 2 3 2 8 2" xfId="54614"/>
    <cellStyle name="Input 2 4 2 2 3 2 9" xfId="27515"/>
    <cellStyle name="Input 2 4 2 2 3 2 9 2" xfId="57702"/>
    <cellStyle name="Input 2 4 2 2 3 3" xfId="4926"/>
    <cellStyle name="Input 2 4 2 2 3 3 10" xfId="35125"/>
    <cellStyle name="Input 2 4 2 2 3 3 2" xfId="9670"/>
    <cellStyle name="Input 2 4 2 2 3 3 2 2" xfId="39864"/>
    <cellStyle name="Input 2 4 2 2 3 3 3" xfId="9803"/>
    <cellStyle name="Input 2 4 2 2 3 3 3 2" xfId="39997"/>
    <cellStyle name="Input 2 4 2 2 3 3 4" xfId="13570"/>
    <cellStyle name="Input 2 4 2 2 3 3 4 2" xfId="43764"/>
    <cellStyle name="Input 2 4 2 2 3 3 5" xfId="17993"/>
    <cellStyle name="Input 2 4 2 2 3 3 5 2" xfId="48187"/>
    <cellStyle name="Input 2 4 2 2 3 3 6" xfId="20857"/>
    <cellStyle name="Input 2 4 2 2 3 3 6 2" xfId="51051"/>
    <cellStyle name="Input 2 4 2 2 3 3 7" xfId="25269"/>
    <cellStyle name="Input 2 4 2 2 3 3 7 2" xfId="55456"/>
    <cellStyle name="Input 2 4 2 2 3 3 8" xfId="28706"/>
    <cellStyle name="Input 2 4 2 2 3 3 8 2" xfId="58893"/>
    <cellStyle name="Input 2 4 2 2 3 3 9" xfId="29404"/>
    <cellStyle name="Input 2 4 2 2 3 3 9 2" xfId="59591"/>
    <cellStyle name="Input 2 4 2 2 3 4" xfId="8024"/>
    <cellStyle name="Input 2 4 2 2 3 4 2" xfId="38218"/>
    <cellStyle name="Input 2 4 2 2 3 5" xfId="11500"/>
    <cellStyle name="Input 2 4 2 2 3 5 2" xfId="41694"/>
    <cellStyle name="Input 2 4 2 2 3 6" xfId="15023"/>
    <cellStyle name="Input 2 4 2 2 3 6 2" xfId="45217"/>
    <cellStyle name="Input 2 4 2 2 3 7" xfId="16057"/>
    <cellStyle name="Input 2 4 2 2 3 7 2" xfId="46251"/>
    <cellStyle name="Input 2 4 2 2 3 8" xfId="18938"/>
    <cellStyle name="Input 2 4 2 2 3 8 2" xfId="49132"/>
    <cellStyle name="Input 2 4 2 2 3 9" xfId="23173"/>
    <cellStyle name="Input 2 4 2 2 3 9 2" xfId="53360"/>
    <cellStyle name="Input 2 4 2 2 4" xfId="3295"/>
    <cellStyle name="Input 2 4 2 2 4 10" xfId="26788"/>
    <cellStyle name="Input 2 4 2 2 4 10 2" xfId="56975"/>
    <cellStyle name="Input 2 4 2 2 4 11" xfId="33500"/>
    <cellStyle name="Input 2 4 2 2 4 2" xfId="6668"/>
    <cellStyle name="Input 2 4 2 2 4 2 2" xfId="36862"/>
    <cellStyle name="Input 2 4 2 2 4 3" xfId="8213"/>
    <cellStyle name="Input 2 4 2 2 4 3 2" xfId="38407"/>
    <cellStyle name="Input 2 4 2 2 4 4" xfId="5202"/>
    <cellStyle name="Input 2 4 2 2 4 4 2" xfId="35401"/>
    <cellStyle name="Input 2 4 2 2 4 5" xfId="12946"/>
    <cellStyle name="Input 2 4 2 2 4 5 2" xfId="43140"/>
    <cellStyle name="Input 2 4 2 2 4 6" xfId="16543"/>
    <cellStyle name="Input 2 4 2 2 4 6 2" xfId="46737"/>
    <cellStyle name="Input 2 4 2 2 4 7" xfId="19410"/>
    <cellStyle name="Input 2 4 2 2 4 7 2" xfId="49604"/>
    <cellStyle name="Input 2 4 2 2 4 8" xfId="23813"/>
    <cellStyle name="Input 2 4 2 2 4 8 2" xfId="54000"/>
    <cellStyle name="Input 2 4 2 2 4 9" xfId="28072"/>
    <cellStyle name="Input 2 4 2 2 4 9 2" xfId="58259"/>
    <cellStyle name="Input 2 4 2 2 5" xfId="4303"/>
    <cellStyle name="Input 2 4 2 2 5 10" xfId="30236"/>
    <cellStyle name="Input 2 4 2 2 5 10 2" xfId="60423"/>
    <cellStyle name="Input 2 4 2 2 5 11" xfId="34502"/>
    <cellStyle name="Input 2 4 2 2 5 2" xfId="7515"/>
    <cellStyle name="Input 2 4 2 2 5 2 2" xfId="37709"/>
    <cellStyle name="Input 2 4 2 2 5 3" xfId="9060"/>
    <cellStyle name="Input 2 4 2 2 5 3 2" xfId="39254"/>
    <cellStyle name="Input 2 4 2 2 5 4" xfId="10039"/>
    <cellStyle name="Input 2 4 2 2 5 4 2" xfId="40233"/>
    <cellStyle name="Input 2 4 2 2 5 5" xfId="13503"/>
    <cellStyle name="Input 2 4 2 2 5 5 2" xfId="43697"/>
    <cellStyle name="Input 2 4 2 2 5 6" xfId="17383"/>
    <cellStyle name="Input 2 4 2 2 5 6 2" xfId="47577"/>
    <cellStyle name="Input 2 4 2 2 5 7" xfId="20247"/>
    <cellStyle name="Input 2 4 2 2 5 7 2" xfId="50441"/>
    <cellStyle name="Input 2 4 2 2 5 8" xfId="24659"/>
    <cellStyle name="Input 2 4 2 2 5 8 2" xfId="54846"/>
    <cellStyle name="Input 2 4 2 2 5 9" xfId="26960"/>
    <cellStyle name="Input 2 4 2 2 5 9 2" xfId="57147"/>
    <cellStyle name="Input 2 4 2 2 6" xfId="5642"/>
    <cellStyle name="Input 2 4 2 2 6 2" xfId="35838"/>
    <cellStyle name="Input 2 4 2 2 7" xfId="12154"/>
    <cellStyle name="Input 2 4 2 2 7 2" xfId="42348"/>
    <cellStyle name="Input 2 4 2 2 8" xfId="11178"/>
    <cellStyle name="Input 2 4 2 2 8 2" xfId="41372"/>
    <cellStyle name="Input 2 4 2 2 9" xfId="15444"/>
    <cellStyle name="Input 2 4 2 2 9 2" xfId="45638"/>
    <cellStyle name="Input 2 4 2 3" xfId="1540"/>
    <cellStyle name="Input 2 4 2 3 10" xfId="27249"/>
    <cellStyle name="Input 2 4 2 3 10 2" xfId="57436"/>
    <cellStyle name="Input 2 4 2 3 11" xfId="29538"/>
    <cellStyle name="Input 2 4 2 3 11 2" xfId="59725"/>
    <cellStyle name="Input 2 4 2 3 12" xfId="31490"/>
    <cellStyle name="Input 2 4 2 3 2" xfId="3497"/>
    <cellStyle name="Input 2 4 2 3 2 10" xfId="26580"/>
    <cellStyle name="Input 2 4 2 3 2 10 2" xfId="56767"/>
    <cellStyle name="Input 2 4 2 3 2 11" xfId="33702"/>
    <cellStyle name="Input 2 4 2 3 2 2" xfId="6861"/>
    <cellStyle name="Input 2 4 2 3 2 2 2" xfId="37055"/>
    <cellStyle name="Input 2 4 2 3 2 3" xfId="8406"/>
    <cellStyle name="Input 2 4 2 3 2 3 2" xfId="38600"/>
    <cellStyle name="Input 2 4 2 3 2 4" xfId="10270"/>
    <cellStyle name="Input 2 4 2 3 2 4 2" xfId="40464"/>
    <cellStyle name="Input 2 4 2 3 2 5" xfId="14769"/>
    <cellStyle name="Input 2 4 2 3 2 5 2" xfId="44963"/>
    <cellStyle name="Input 2 4 2 3 2 6" xfId="16732"/>
    <cellStyle name="Input 2 4 2 3 2 6 2" xfId="46926"/>
    <cellStyle name="Input 2 4 2 3 2 7" xfId="19599"/>
    <cellStyle name="Input 2 4 2 3 2 7 2" xfId="49793"/>
    <cellStyle name="Input 2 4 2 3 2 8" xfId="24006"/>
    <cellStyle name="Input 2 4 2 3 2 8 2" xfId="54193"/>
    <cellStyle name="Input 2 4 2 3 2 9" xfId="26212"/>
    <cellStyle name="Input 2 4 2 3 2 9 2" xfId="56399"/>
    <cellStyle name="Input 2 4 2 3 3" xfId="4505"/>
    <cellStyle name="Input 2 4 2 3 3 10" xfId="34704"/>
    <cellStyle name="Input 2 4 2 3 3 2" xfId="9249"/>
    <cellStyle name="Input 2 4 2 3 3 2 2" xfId="39443"/>
    <cellStyle name="Input 2 4 2 3 3 3" xfId="11285"/>
    <cellStyle name="Input 2 4 2 3 3 3 2" xfId="41479"/>
    <cellStyle name="Input 2 4 2 3 3 4" xfId="13591"/>
    <cellStyle name="Input 2 4 2 3 3 4 2" xfId="43785"/>
    <cellStyle name="Input 2 4 2 3 3 5" xfId="17572"/>
    <cellStyle name="Input 2 4 2 3 3 5 2" xfId="47766"/>
    <cellStyle name="Input 2 4 2 3 3 6" xfId="20436"/>
    <cellStyle name="Input 2 4 2 3 3 6 2" xfId="50630"/>
    <cellStyle name="Input 2 4 2 3 3 7" xfId="24848"/>
    <cellStyle name="Input 2 4 2 3 3 7 2" xfId="55035"/>
    <cellStyle name="Input 2 4 2 3 3 8" xfId="25806"/>
    <cellStyle name="Input 2 4 2 3 3 8 2" xfId="55993"/>
    <cellStyle name="Input 2 4 2 3 3 9" xfId="29977"/>
    <cellStyle name="Input 2 4 2 3 3 9 2" xfId="60164"/>
    <cellStyle name="Input 2 4 2 3 4" xfId="2970"/>
    <cellStyle name="Input 2 4 2 3 4 2" xfId="33175"/>
    <cellStyle name="Input 2 4 2 3 5" xfId="12063"/>
    <cellStyle name="Input 2 4 2 3 5 2" xfId="42257"/>
    <cellStyle name="Input 2 4 2 3 6" xfId="12884"/>
    <cellStyle name="Input 2 4 2 3 6 2" xfId="43078"/>
    <cellStyle name="Input 2 4 2 3 7" xfId="15636"/>
    <cellStyle name="Input 2 4 2 3 7 2" xfId="45830"/>
    <cellStyle name="Input 2 4 2 3 8" xfId="18517"/>
    <cellStyle name="Input 2 4 2 3 8 2" xfId="48711"/>
    <cellStyle name="Input 2 4 2 3 9" xfId="22752"/>
    <cellStyle name="Input 2 4 2 3 9 2" xfId="52939"/>
    <cellStyle name="Input 2 4 2 4" xfId="2739"/>
    <cellStyle name="Input 2 4 2 4 10" xfId="28436"/>
    <cellStyle name="Input 2 4 2 4 10 2" xfId="58623"/>
    <cellStyle name="Input 2 4 2 4 11" xfId="32944"/>
    <cellStyle name="Input 2 4 2 4 2" xfId="6300"/>
    <cellStyle name="Input 2 4 2 4 2 2" xfId="36494"/>
    <cellStyle name="Input 2 4 2 4 3" xfId="4247"/>
    <cellStyle name="Input 2 4 2 4 3 2" xfId="34446"/>
    <cellStyle name="Input 2 4 2 4 4" xfId="10078"/>
    <cellStyle name="Input 2 4 2 4 4 2" xfId="40272"/>
    <cellStyle name="Input 2 4 2 4 5" xfId="14914"/>
    <cellStyle name="Input 2 4 2 4 5 2" xfId="45108"/>
    <cellStyle name="Input 2 4 2 4 6" xfId="16290"/>
    <cellStyle name="Input 2 4 2 4 6 2" xfId="46484"/>
    <cellStyle name="Input 2 4 2 4 7" xfId="19159"/>
    <cellStyle name="Input 2 4 2 4 7 2" xfId="49353"/>
    <cellStyle name="Input 2 4 2 4 8" xfId="23442"/>
    <cellStyle name="Input 2 4 2 4 8 2" xfId="53629"/>
    <cellStyle name="Input 2 4 2 4 9" xfId="26775"/>
    <cellStyle name="Input 2 4 2 4 9 2" xfId="56962"/>
    <cellStyle name="Input 2 4 2 5" xfId="2410"/>
    <cellStyle name="Input 2 4 2 5 10" xfId="29091"/>
    <cellStyle name="Input 2 4 2 5 10 2" xfId="59278"/>
    <cellStyle name="Input 2 4 2 5 11" xfId="32615"/>
    <cellStyle name="Input 2 4 2 5 2" xfId="6128"/>
    <cellStyle name="Input 2 4 2 5 2 2" xfId="36322"/>
    <cellStyle name="Input 2 4 2 5 3" xfId="5304"/>
    <cellStyle name="Input 2 4 2 5 3 2" xfId="35503"/>
    <cellStyle name="Input 2 4 2 5 4" xfId="11742"/>
    <cellStyle name="Input 2 4 2 5 4 2" xfId="41936"/>
    <cellStyle name="Input 2 4 2 5 5" xfId="9978"/>
    <cellStyle name="Input 2 4 2 5 5 2" xfId="40172"/>
    <cellStyle name="Input 2 4 2 5 6" xfId="16118"/>
    <cellStyle name="Input 2 4 2 5 6 2" xfId="46312"/>
    <cellStyle name="Input 2 4 2 5 7" xfId="18987"/>
    <cellStyle name="Input 2 4 2 5 7 2" xfId="49181"/>
    <cellStyle name="Input 2 4 2 5 8" xfId="23270"/>
    <cellStyle name="Input 2 4 2 5 8 2" xfId="53457"/>
    <cellStyle name="Input 2 4 2 5 9" xfId="26044"/>
    <cellStyle name="Input 2 4 2 5 9 2" xfId="56231"/>
    <cellStyle name="Input 2 4 2 6" xfId="6343"/>
    <cellStyle name="Input 2 4 2 6 2" xfId="36537"/>
    <cellStyle name="Input 2 4 2 7" xfId="10980"/>
    <cellStyle name="Input 2 4 2 7 2" xfId="41174"/>
    <cellStyle name="Input 2 4 2 8" xfId="13653"/>
    <cellStyle name="Input 2 4 2 8 2" xfId="43847"/>
    <cellStyle name="Input 2 4 2 9" xfId="13843"/>
    <cellStyle name="Input 2 4 2 9 2" xfId="44037"/>
    <cellStyle name="Input 2 4 3" xfId="1334"/>
    <cellStyle name="Input 2 4 3 10" xfId="18327"/>
    <cellStyle name="Input 2 4 3 10 2" xfId="48521"/>
    <cellStyle name="Input 2 4 3 11" xfId="22547"/>
    <cellStyle name="Input 2 4 3 11 2" xfId="52734"/>
    <cellStyle name="Input 2 4 3 12" xfId="28004"/>
    <cellStyle name="Input 2 4 3 12 2" xfId="58191"/>
    <cellStyle name="Input 2 4 3 13" xfId="30424"/>
    <cellStyle name="Input 2 4 3 13 2" xfId="60611"/>
    <cellStyle name="Input 2 4 3 14" xfId="31300"/>
    <cellStyle name="Input 2 4 3 2" xfId="1802"/>
    <cellStyle name="Input 2 4 3 2 10" xfId="26274"/>
    <cellStyle name="Input 2 4 3 2 10 2" xfId="56461"/>
    <cellStyle name="Input 2 4 3 2 11" xfId="28810"/>
    <cellStyle name="Input 2 4 3 2 11 2" xfId="58997"/>
    <cellStyle name="Input 2 4 3 2 12" xfId="31752"/>
    <cellStyle name="Input 2 4 3 2 2" xfId="3759"/>
    <cellStyle name="Input 2 4 3 2 2 10" xfId="28889"/>
    <cellStyle name="Input 2 4 3 2 2 10 2" xfId="59076"/>
    <cellStyle name="Input 2 4 3 2 2 11" xfId="33964"/>
    <cellStyle name="Input 2 4 3 2 2 2" xfId="7123"/>
    <cellStyle name="Input 2 4 3 2 2 2 2" xfId="37317"/>
    <cellStyle name="Input 2 4 3 2 2 3" xfId="8668"/>
    <cellStyle name="Input 2 4 3 2 2 3 2" xfId="38862"/>
    <cellStyle name="Input 2 4 3 2 2 4" xfId="5880"/>
    <cellStyle name="Input 2 4 3 2 2 4 2" xfId="36076"/>
    <cellStyle name="Input 2 4 3 2 2 5" xfId="14038"/>
    <cellStyle name="Input 2 4 3 2 2 5 2" xfId="44232"/>
    <cellStyle name="Input 2 4 3 2 2 6" xfId="16994"/>
    <cellStyle name="Input 2 4 3 2 2 6 2" xfId="47188"/>
    <cellStyle name="Input 2 4 3 2 2 7" xfId="19861"/>
    <cellStyle name="Input 2 4 3 2 2 7 2" xfId="50055"/>
    <cellStyle name="Input 2 4 3 2 2 8" xfId="24268"/>
    <cellStyle name="Input 2 4 3 2 2 8 2" xfId="54455"/>
    <cellStyle name="Input 2 4 3 2 2 9" xfId="26959"/>
    <cellStyle name="Input 2 4 3 2 2 9 2" xfId="57146"/>
    <cellStyle name="Input 2 4 3 2 3" xfId="4767"/>
    <cellStyle name="Input 2 4 3 2 3 10" xfId="34966"/>
    <cellStyle name="Input 2 4 3 2 3 2" xfId="9511"/>
    <cellStyle name="Input 2 4 3 2 3 2 2" xfId="39705"/>
    <cellStyle name="Input 2 4 3 2 3 3" xfId="9963"/>
    <cellStyle name="Input 2 4 3 2 3 3 2" xfId="40157"/>
    <cellStyle name="Input 2 4 3 2 3 4" xfId="6396"/>
    <cellStyle name="Input 2 4 3 2 3 4 2" xfId="36590"/>
    <cellStyle name="Input 2 4 3 2 3 5" xfId="17834"/>
    <cellStyle name="Input 2 4 3 2 3 5 2" xfId="48028"/>
    <cellStyle name="Input 2 4 3 2 3 6" xfId="20698"/>
    <cellStyle name="Input 2 4 3 2 3 6 2" xfId="50892"/>
    <cellStyle name="Input 2 4 3 2 3 7" xfId="25110"/>
    <cellStyle name="Input 2 4 3 2 3 7 2" xfId="55297"/>
    <cellStyle name="Input 2 4 3 2 3 8" xfId="28547"/>
    <cellStyle name="Input 2 4 3 2 3 8 2" xfId="58734"/>
    <cellStyle name="Input 2 4 3 2 3 9" xfId="28997"/>
    <cellStyle name="Input 2 4 3 2 3 9 2" xfId="59184"/>
    <cellStyle name="Input 2 4 3 2 4" xfId="7772"/>
    <cellStyle name="Input 2 4 3 2 4 2" xfId="37966"/>
    <cellStyle name="Input 2 4 3 2 5" xfId="6406"/>
    <cellStyle name="Input 2 4 3 2 5 2" xfId="36600"/>
    <cellStyle name="Input 2 4 3 2 6" xfId="13878"/>
    <cellStyle name="Input 2 4 3 2 6 2" xfId="44072"/>
    <cellStyle name="Input 2 4 3 2 7" xfId="15898"/>
    <cellStyle name="Input 2 4 3 2 7 2" xfId="46092"/>
    <cellStyle name="Input 2 4 3 2 8" xfId="18779"/>
    <cellStyle name="Input 2 4 3 2 8 2" xfId="48973"/>
    <cellStyle name="Input 2 4 3 2 9" xfId="23014"/>
    <cellStyle name="Input 2 4 3 2 9 2" xfId="53201"/>
    <cellStyle name="Input 2 4 3 3" xfId="1960"/>
    <cellStyle name="Input 2 4 3 3 10" xfId="21329"/>
    <cellStyle name="Input 2 4 3 3 10 2" xfId="51516"/>
    <cellStyle name="Input 2 4 3 3 11" xfId="29554"/>
    <cellStyle name="Input 2 4 3 3 11 2" xfId="59741"/>
    <cellStyle name="Input 2 4 3 3 12" xfId="31910"/>
    <cellStyle name="Input 2 4 3 3 2" xfId="3917"/>
    <cellStyle name="Input 2 4 3 3 2 10" xfId="30020"/>
    <cellStyle name="Input 2 4 3 3 2 10 2" xfId="60207"/>
    <cellStyle name="Input 2 4 3 3 2 11" xfId="34122"/>
    <cellStyle name="Input 2 4 3 3 2 2" xfId="7281"/>
    <cellStyle name="Input 2 4 3 3 2 2 2" xfId="37475"/>
    <cellStyle name="Input 2 4 3 3 2 3" xfId="8826"/>
    <cellStyle name="Input 2 4 3 3 2 3 2" xfId="39020"/>
    <cellStyle name="Input 2 4 3 3 2 4" xfId="10668"/>
    <cellStyle name="Input 2 4 3 3 2 4 2" xfId="40862"/>
    <cellStyle name="Input 2 4 3 3 2 5" xfId="5057"/>
    <cellStyle name="Input 2 4 3 3 2 5 2" xfId="35256"/>
    <cellStyle name="Input 2 4 3 3 2 6" xfId="17152"/>
    <cellStyle name="Input 2 4 3 3 2 6 2" xfId="47346"/>
    <cellStyle name="Input 2 4 3 3 2 7" xfId="20019"/>
    <cellStyle name="Input 2 4 3 3 2 7 2" xfId="50213"/>
    <cellStyle name="Input 2 4 3 3 2 8" xfId="24426"/>
    <cellStyle name="Input 2 4 3 3 2 8 2" xfId="54613"/>
    <cellStyle name="Input 2 4 3 3 2 9" xfId="26689"/>
    <cellStyle name="Input 2 4 3 3 2 9 2" xfId="56876"/>
    <cellStyle name="Input 2 4 3 3 3" xfId="4925"/>
    <cellStyle name="Input 2 4 3 3 3 10" xfId="35124"/>
    <cellStyle name="Input 2 4 3 3 3 2" xfId="9669"/>
    <cellStyle name="Input 2 4 3 3 3 2 2" xfId="39863"/>
    <cellStyle name="Input 2 4 3 3 3 3" xfId="11159"/>
    <cellStyle name="Input 2 4 3 3 3 3 2" xfId="41353"/>
    <cellStyle name="Input 2 4 3 3 3 4" xfId="14449"/>
    <cellStyle name="Input 2 4 3 3 3 4 2" xfId="44643"/>
    <cellStyle name="Input 2 4 3 3 3 5" xfId="17992"/>
    <cellStyle name="Input 2 4 3 3 3 5 2" xfId="48186"/>
    <cellStyle name="Input 2 4 3 3 3 6" xfId="20856"/>
    <cellStyle name="Input 2 4 3 3 3 6 2" xfId="51050"/>
    <cellStyle name="Input 2 4 3 3 3 7" xfId="25268"/>
    <cellStyle name="Input 2 4 3 3 3 7 2" xfId="55455"/>
    <cellStyle name="Input 2 4 3 3 3 8" xfId="28705"/>
    <cellStyle name="Input 2 4 3 3 3 8 2" xfId="58892"/>
    <cellStyle name="Input 2 4 3 3 3 9" xfId="26403"/>
    <cellStyle name="Input 2 4 3 3 3 9 2" xfId="56590"/>
    <cellStyle name="Input 2 4 3 3 4" xfId="5703"/>
    <cellStyle name="Input 2 4 3 3 4 2" xfId="35899"/>
    <cellStyle name="Input 2 4 3 3 5" xfId="6068"/>
    <cellStyle name="Input 2 4 3 3 5 2" xfId="36264"/>
    <cellStyle name="Input 2 4 3 3 6" xfId="14425"/>
    <cellStyle name="Input 2 4 3 3 6 2" xfId="44619"/>
    <cellStyle name="Input 2 4 3 3 7" xfId="16056"/>
    <cellStyle name="Input 2 4 3 3 7 2" xfId="46250"/>
    <cellStyle name="Input 2 4 3 3 8" xfId="18937"/>
    <cellStyle name="Input 2 4 3 3 8 2" xfId="49131"/>
    <cellStyle name="Input 2 4 3 3 9" xfId="23172"/>
    <cellStyle name="Input 2 4 3 3 9 2" xfId="53359"/>
    <cellStyle name="Input 2 4 3 4" xfId="3294"/>
    <cellStyle name="Input 2 4 3 4 10" xfId="29247"/>
    <cellStyle name="Input 2 4 3 4 10 2" xfId="59434"/>
    <cellStyle name="Input 2 4 3 4 11" xfId="33499"/>
    <cellStyle name="Input 2 4 3 4 2" xfId="6667"/>
    <cellStyle name="Input 2 4 3 4 2 2" xfId="36861"/>
    <cellStyle name="Input 2 4 3 4 3" xfId="8212"/>
    <cellStyle name="Input 2 4 3 4 3 2" xfId="38406"/>
    <cellStyle name="Input 2 4 3 4 4" xfId="10779"/>
    <cellStyle name="Input 2 4 3 4 4 2" xfId="40973"/>
    <cellStyle name="Input 2 4 3 4 5" xfId="14792"/>
    <cellStyle name="Input 2 4 3 4 5 2" xfId="44986"/>
    <cellStyle name="Input 2 4 3 4 6" xfId="16542"/>
    <cellStyle name="Input 2 4 3 4 6 2" xfId="46736"/>
    <cellStyle name="Input 2 4 3 4 7" xfId="19409"/>
    <cellStyle name="Input 2 4 3 4 7 2" xfId="49603"/>
    <cellStyle name="Input 2 4 3 4 8" xfId="23812"/>
    <cellStyle name="Input 2 4 3 4 8 2" xfId="53999"/>
    <cellStyle name="Input 2 4 3 4 9" xfId="26074"/>
    <cellStyle name="Input 2 4 3 4 9 2" xfId="56261"/>
    <cellStyle name="Input 2 4 3 5" xfId="4302"/>
    <cellStyle name="Input 2 4 3 5 10" xfId="30450"/>
    <cellStyle name="Input 2 4 3 5 10 2" xfId="60637"/>
    <cellStyle name="Input 2 4 3 5 11" xfId="34501"/>
    <cellStyle name="Input 2 4 3 5 2" xfId="7514"/>
    <cellStyle name="Input 2 4 3 5 2 2" xfId="37708"/>
    <cellStyle name="Input 2 4 3 5 3" xfId="9059"/>
    <cellStyle name="Input 2 4 3 5 3 2" xfId="39253"/>
    <cellStyle name="Input 2 4 3 5 4" xfId="12145"/>
    <cellStyle name="Input 2 4 3 5 4 2" xfId="42339"/>
    <cellStyle name="Input 2 4 3 5 5" xfId="14658"/>
    <cellStyle name="Input 2 4 3 5 5 2" xfId="44852"/>
    <cellStyle name="Input 2 4 3 5 6" xfId="17382"/>
    <cellStyle name="Input 2 4 3 5 6 2" xfId="47576"/>
    <cellStyle name="Input 2 4 3 5 7" xfId="20246"/>
    <cellStyle name="Input 2 4 3 5 7 2" xfId="50440"/>
    <cellStyle name="Input 2 4 3 5 8" xfId="24658"/>
    <cellStyle name="Input 2 4 3 5 8 2" xfId="54845"/>
    <cellStyle name="Input 2 4 3 5 9" xfId="22251"/>
    <cellStyle name="Input 2 4 3 5 9 2" xfId="52438"/>
    <cellStyle name="Input 2 4 3 6" xfId="7727"/>
    <cellStyle name="Input 2 4 3 6 2" xfId="37921"/>
    <cellStyle name="Input 2 4 3 7" xfId="11210"/>
    <cellStyle name="Input 2 4 3 7 2" xfId="41404"/>
    <cellStyle name="Input 2 4 3 8" xfId="12269"/>
    <cellStyle name="Input 2 4 3 8 2" xfId="42463"/>
    <cellStyle name="Input 2 4 3 9" xfId="15443"/>
    <cellStyle name="Input 2 4 3 9 2" xfId="45637"/>
    <cellStyle name="Input 2 4 4" xfId="1541"/>
    <cellStyle name="Input 2 4 4 10" xfId="21888"/>
    <cellStyle name="Input 2 4 4 10 2" xfId="52075"/>
    <cellStyle name="Input 2 4 4 11" xfId="30786"/>
    <cellStyle name="Input 2 4 4 11 2" xfId="60973"/>
    <cellStyle name="Input 2 4 4 12" xfId="31491"/>
    <cellStyle name="Input 2 4 4 2" xfId="3498"/>
    <cellStyle name="Input 2 4 4 2 10" xfId="30731"/>
    <cellStyle name="Input 2 4 4 2 10 2" xfId="60918"/>
    <cellStyle name="Input 2 4 4 2 11" xfId="33703"/>
    <cellStyle name="Input 2 4 4 2 2" xfId="6862"/>
    <cellStyle name="Input 2 4 4 2 2 2" xfId="37056"/>
    <cellStyle name="Input 2 4 4 2 3" xfId="8407"/>
    <cellStyle name="Input 2 4 4 2 3 2" xfId="38601"/>
    <cellStyle name="Input 2 4 4 2 4" xfId="2363"/>
    <cellStyle name="Input 2 4 4 2 4 2" xfId="32568"/>
    <cellStyle name="Input 2 4 4 2 5" xfId="10060"/>
    <cellStyle name="Input 2 4 4 2 5 2" xfId="40254"/>
    <cellStyle name="Input 2 4 4 2 6" xfId="16733"/>
    <cellStyle name="Input 2 4 4 2 6 2" xfId="46927"/>
    <cellStyle name="Input 2 4 4 2 7" xfId="19600"/>
    <cellStyle name="Input 2 4 4 2 7 2" xfId="49794"/>
    <cellStyle name="Input 2 4 4 2 8" xfId="24007"/>
    <cellStyle name="Input 2 4 4 2 8 2" xfId="54194"/>
    <cellStyle name="Input 2 4 4 2 9" xfId="26399"/>
    <cellStyle name="Input 2 4 4 2 9 2" xfId="56586"/>
    <cellStyle name="Input 2 4 4 3" xfId="4506"/>
    <cellStyle name="Input 2 4 4 3 10" xfId="34705"/>
    <cellStyle name="Input 2 4 4 3 2" xfId="9250"/>
    <cellStyle name="Input 2 4 4 3 2 2" xfId="39444"/>
    <cellStyle name="Input 2 4 4 3 3" xfId="12682"/>
    <cellStyle name="Input 2 4 4 3 3 2" xfId="42876"/>
    <cellStyle name="Input 2 4 4 3 4" xfId="13182"/>
    <cellStyle name="Input 2 4 4 3 4 2" xfId="43376"/>
    <cellStyle name="Input 2 4 4 3 5" xfId="17573"/>
    <cellStyle name="Input 2 4 4 3 5 2" xfId="47767"/>
    <cellStyle name="Input 2 4 4 3 6" xfId="20437"/>
    <cellStyle name="Input 2 4 4 3 6 2" xfId="50631"/>
    <cellStyle name="Input 2 4 4 3 7" xfId="24849"/>
    <cellStyle name="Input 2 4 4 3 7 2" xfId="55036"/>
    <cellStyle name="Input 2 4 4 3 8" xfId="26954"/>
    <cellStyle name="Input 2 4 4 3 8 2" xfId="57141"/>
    <cellStyle name="Input 2 4 4 3 9" xfId="30290"/>
    <cellStyle name="Input 2 4 4 3 9 2" xfId="60477"/>
    <cellStyle name="Input 2 4 4 4" xfId="2710"/>
    <cellStyle name="Input 2 4 4 4 2" xfId="32915"/>
    <cellStyle name="Input 2 4 4 5" xfId="11904"/>
    <cellStyle name="Input 2 4 4 5 2" xfId="42098"/>
    <cellStyle name="Input 2 4 4 6" xfId="13487"/>
    <cellStyle name="Input 2 4 4 6 2" xfId="43681"/>
    <cellStyle name="Input 2 4 4 7" xfId="15637"/>
    <cellStyle name="Input 2 4 4 7 2" xfId="45831"/>
    <cellStyle name="Input 2 4 4 8" xfId="18518"/>
    <cellStyle name="Input 2 4 4 8 2" xfId="48712"/>
    <cellStyle name="Input 2 4 4 9" xfId="22753"/>
    <cellStyle name="Input 2 4 4 9 2" xfId="52940"/>
    <cellStyle name="Input 2 4 5" xfId="2738"/>
    <cellStyle name="Input 2 4 5 10" xfId="29899"/>
    <cellStyle name="Input 2 4 5 10 2" xfId="60086"/>
    <cellStyle name="Input 2 4 5 11" xfId="32943"/>
    <cellStyle name="Input 2 4 5 2" xfId="6299"/>
    <cellStyle name="Input 2 4 5 2 2" xfId="36493"/>
    <cellStyle name="Input 2 4 5 3" xfId="5258"/>
    <cellStyle name="Input 2 4 5 3 2" xfId="35457"/>
    <cellStyle name="Input 2 4 5 4" xfId="10436"/>
    <cellStyle name="Input 2 4 5 4 2" xfId="40630"/>
    <cellStyle name="Input 2 4 5 5" xfId="14205"/>
    <cellStyle name="Input 2 4 5 5 2" xfId="44399"/>
    <cellStyle name="Input 2 4 5 6" xfId="16289"/>
    <cellStyle name="Input 2 4 5 6 2" xfId="46483"/>
    <cellStyle name="Input 2 4 5 7" xfId="19158"/>
    <cellStyle name="Input 2 4 5 7 2" xfId="49352"/>
    <cellStyle name="Input 2 4 5 8" xfId="23441"/>
    <cellStyle name="Input 2 4 5 8 2" xfId="53628"/>
    <cellStyle name="Input 2 4 5 9" xfId="25869"/>
    <cellStyle name="Input 2 4 5 9 2" xfId="56056"/>
    <cellStyle name="Input 2 4 6" xfId="3095"/>
    <cellStyle name="Input 2 4 6 10" xfId="27479"/>
    <cellStyle name="Input 2 4 6 10 2" xfId="57666"/>
    <cellStyle name="Input 2 4 6 11" xfId="33300"/>
    <cellStyle name="Input 2 4 6 2" xfId="6510"/>
    <cellStyle name="Input 2 4 6 2 2" xfId="36704"/>
    <cellStyle name="Input 2 4 6 3" xfId="2239"/>
    <cellStyle name="Input 2 4 6 3 2" xfId="32448"/>
    <cellStyle name="Input 2 4 6 4" xfId="10940"/>
    <cellStyle name="Input 2 4 6 4 2" xfId="41134"/>
    <cellStyle name="Input 2 4 6 5" xfId="13462"/>
    <cellStyle name="Input 2 4 6 5 2" xfId="43656"/>
    <cellStyle name="Input 2 4 6 6" xfId="16385"/>
    <cellStyle name="Input 2 4 6 6 2" xfId="46579"/>
    <cellStyle name="Input 2 4 6 7" xfId="19252"/>
    <cellStyle name="Input 2 4 6 7 2" xfId="49446"/>
    <cellStyle name="Input 2 4 6 8" xfId="23655"/>
    <cellStyle name="Input 2 4 6 8 2" xfId="53842"/>
    <cellStyle name="Input 2 4 6 9" xfId="25670"/>
    <cellStyle name="Input 2 4 6 9 2" xfId="55857"/>
    <cellStyle name="Input 2 4 7" xfId="4082"/>
    <cellStyle name="Input 2 4 7 2" xfId="34281"/>
    <cellStyle name="Input 2 4 8" xfId="7998"/>
    <cellStyle name="Input 2 4 8 2" xfId="38192"/>
    <cellStyle name="Input 2 4 9" xfId="14977"/>
    <cellStyle name="Input 2 4 9 2" xfId="45171"/>
    <cellStyle name="Input 2 5" xfId="735"/>
    <cellStyle name="Input 2 5 10" xfId="13609"/>
    <cellStyle name="Input 2 5 10 2" xfId="43803"/>
    <cellStyle name="Input 2 5 11" xfId="21971"/>
    <cellStyle name="Input 2 5 11 2" xfId="52158"/>
    <cellStyle name="Input 2 5 12" xfId="26651"/>
    <cellStyle name="Input 2 5 12 2" xfId="56838"/>
    <cellStyle name="Input 2 5 13" xfId="28287"/>
    <cellStyle name="Input 2 5 13 2" xfId="58474"/>
    <cellStyle name="Input 2 5 14" xfId="31089"/>
    <cellStyle name="Input 2 5 2" xfId="1336"/>
    <cellStyle name="Input 2 5 2 10" xfId="18329"/>
    <cellStyle name="Input 2 5 2 10 2" xfId="48523"/>
    <cellStyle name="Input 2 5 2 11" xfId="22549"/>
    <cellStyle name="Input 2 5 2 11 2" xfId="52736"/>
    <cellStyle name="Input 2 5 2 12" xfId="27792"/>
    <cellStyle name="Input 2 5 2 12 2" xfId="57979"/>
    <cellStyle name="Input 2 5 2 13" xfId="26757"/>
    <cellStyle name="Input 2 5 2 13 2" xfId="56944"/>
    <cellStyle name="Input 2 5 2 14" xfId="31302"/>
    <cellStyle name="Input 2 5 2 2" xfId="1804"/>
    <cellStyle name="Input 2 5 2 2 10" xfId="26205"/>
    <cellStyle name="Input 2 5 2 2 10 2" xfId="56392"/>
    <cellStyle name="Input 2 5 2 2 11" xfId="30728"/>
    <cellStyle name="Input 2 5 2 2 11 2" xfId="60915"/>
    <cellStyle name="Input 2 5 2 2 12" xfId="31754"/>
    <cellStyle name="Input 2 5 2 2 2" xfId="3761"/>
    <cellStyle name="Input 2 5 2 2 2 10" xfId="29877"/>
    <cellStyle name="Input 2 5 2 2 2 10 2" xfId="60064"/>
    <cellStyle name="Input 2 5 2 2 2 11" xfId="33966"/>
    <cellStyle name="Input 2 5 2 2 2 2" xfId="7125"/>
    <cellStyle name="Input 2 5 2 2 2 2 2" xfId="37319"/>
    <cellStyle name="Input 2 5 2 2 2 3" xfId="8670"/>
    <cellStyle name="Input 2 5 2 2 2 3 2" xfId="38864"/>
    <cellStyle name="Input 2 5 2 2 2 4" xfId="9911"/>
    <cellStyle name="Input 2 5 2 2 2 4 2" xfId="40105"/>
    <cellStyle name="Input 2 5 2 2 2 5" xfId="14546"/>
    <cellStyle name="Input 2 5 2 2 2 5 2" xfId="44740"/>
    <cellStyle name="Input 2 5 2 2 2 6" xfId="16996"/>
    <cellStyle name="Input 2 5 2 2 2 6 2" xfId="47190"/>
    <cellStyle name="Input 2 5 2 2 2 7" xfId="19863"/>
    <cellStyle name="Input 2 5 2 2 2 7 2" xfId="50057"/>
    <cellStyle name="Input 2 5 2 2 2 8" xfId="24270"/>
    <cellStyle name="Input 2 5 2 2 2 8 2" xfId="54457"/>
    <cellStyle name="Input 2 5 2 2 2 9" xfId="26687"/>
    <cellStyle name="Input 2 5 2 2 2 9 2" xfId="56874"/>
    <cellStyle name="Input 2 5 2 2 3" xfId="4769"/>
    <cellStyle name="Input 2 5 2 2 3 10" xfId="34968"/>
    <cellStyle name="Input 2 5 2 2 3 2" xfId="9513"/>
    <cellStyle name="Input 2 5 2 2 3 2 2" xfId="39707"/>
    <cellStyle name="Input 2 5 2 2 3 3" xfId="10624"/>
    <cellStyle name="Input 2 5 2 2 3 3 2" xfId="40818"/>
    <cellStyle name="Input 2 5 2 2 3 4" xfId="13866"/>
    <cellStyle name="Input 2 5 2 2 3 4 2" xfId="44060"/>
    <cellStyle name="Input 2 5 2 2 3 5" xfId="17836"/>
    <cellStyle name="Input 2 5 2 2 3 5 2" xfId="48030"/>
    <cellStyle name="Input 2 5 2 2 3 6" xfId="20700"/>
    <cellStyle name="Input 2 5 2 2 3 6 2" xfId="50894"/>
    <cellStyle name="Input 2 5 2 2 3 7" xfId="25112"/>
    <cellStyle name="Input 2 5 2 2 3 7 2" xfId="55299"/>
    <cellStyle name="Input 2 5 2 2 3 8" xfId="28549"/>
    <cellStyle name="Input 2 5 2 2 3 8 2" xfId="58736"/>
    <cellStyle name="Input 2 5 2 2 3 9" xfId="30007"/>
    <cellStyle name="Input 2 5 2 2 3 9 2" xfId="60194"/>
    <cellStyle name="Input 2 5 2 2 4" xfId="8045"/>
    <cellStyle name="Input 2 5 2 2 4 2" xfId="38239"/>
    <cellStyle name="Input 2 5 2 2 5" xfId="11962"/>
    <cellStyle name="Input 2 5 2 2 5 2" xfId="42156"/>
    <cellStyle name="Input 2 5 2 2 6" xfId="10583"/>
    <cellStyle name="Input 2 5 2 2 6 2" xfId="40777"/>
    <cellStyle name="Input 2 5 2 2 7" xfId="15900"/>
    <cellStyle name="Input 2 5 2 2 7 2" xfId="46094"/>
    <cellStyle name="Input 2 5 2 2 8" xfId="18781"/>
    <cellStyle name="Input 2 5 2 2 8 2" xfId="48975"/>
    <cellStyle name="Input 2 5 2 2 9" xfId="23016"/>
    <cellStyle name="Input 2 5 2 2 9 2" xfId="53203"/>
    <cellStyle name="Input 2 5 2 3" xfId="1962"/>
    <cellStyle name="Input 2 5 2 3 10" xfId="28074"/>
    <cellStyle name="Input 2 5 2 3 10 2" xfId="58261"/>
    <cellStyle name="Input 2 5 2 3 11" xfId="29281"/>
    <cellStyle name="Input 2 5 2 3 11 2" xfId="59468"/>
    <cellStyle name="Input 2 5 2 3 12" xfId="31912"/>
    <cellStyle name="Input 2 5 2 3 2" xfId="3919"/>
    <cellStyle name="Input 2 5 2 3 2 10" xfId="28330"/>
    <cellStyle name="Input 2 5 2 3 2 10 2" xfId="58517"/>
    <cellStyle name="Input 2 5 2 3 2 11" xfId="34124"/>
    <cellStyle name="Input 2 5 2 3 2 2" xfId="7283"/>
    <cellStyle name="Input 2 5 2 3 2 2 2" xfId="37477"/>
    <cellStyle name="Input 2 5 2 3 2 3" xfId="8828"/>
    <cellStyle name="Input 2 5 2 3 2 3 2" xfId="39022"/>
    <cellStyle name="Input 2 5 2 3 2 4" xfId="6323"/>
    <cellStyle name="Input 2 5 2 3 2 4 2" xfId="36517"/>
    <cellStyle name="Input 2 5 2 3 2 5" xfId="14937"/>
    <cellStyle name="Input 2 5 2 3 2 5 2" xfId="45131"/>
    <cellStyle name="Input 2 5 2 3 2 6" xfId="17154"/>
    <cellStyle name="Input 2 5 2 3 2 6 2" xfId="47348"/>
    <cellStyle name="Input 2 5 2 3 2 7" xfId="20021"/>
    <cellStyle name="Input 2 5 2 3 2 7 2" xfId="50215"/>
    <cellStyle name="Input 2 5 2 3 2 8" xfId="24428"/>
    <cellStyle name="Input 2 5 2 3 2 8 2" xfId="54615"/>
    <cellStyle name="Input 2 5 2 3 2 9" xfId="25825"/>
    <cellStyle name="Input 2 5 2 3 2 9 2" xfId="56012"/>
    <cellStyle name="Input 2 5 2 3 3" xfId="4927"/>
    <cellStyle name="Input 2 5 2 3 3 10" xfId="35126"/>
    <cellStyle name="Input 2 5 2 3 3 2" xfId="9671"/>
    <cellStyle name="Input 2 5 2 3 3 2 2" xfId="39865"/>
    <cellStyle name="Input 2 5 2 3 3 3" xfId="10597"/>
    <cellStyle name="Input 2 5 2 3 3 3 2" xfId="40791"/>
    <cellStyle name="Input 2 5 2 3 3 4" xfId="14613"/>
    <cellStyle name="Input 2 5 2 3 3 4 2" xfId="44807"/>
    <cellStyle name="Input 2 5 2 3 3 5" xfId="17994"/>
    <cellStyle name="Input 2 5 2 3 3 5 2" xfId="48188"/>
    <cellStyle name="Input 2 5 2 3 3 6" xfId="20858"/>
    <cellStyle name="Input 2 5 2 3 3 6 2" xfId="51052"/>
    <cellStyle name="Input 2 5 2 3 3 7" xfId="25270"/>
    <cellStyle name="Input 2 5 2 3 3 7 2" xfId="55457"/>
    <cellStyle name="Input 2 5 2 3 3 8" xfId="28707"/>
    <cellStyle name="Input 2 5 2 3 3 8 2" xfId="58894"/>
    <cellStyle name="Input 2 5 2 3 3 9" xfId="28774"/>
    <cellStyle name="Input 2 5 2 3 3 9 2" xfId="58961"/>
    <cellStyle name="Input 2 5 2 3 4" xfId="5934"/>
    <cellStyle name="Input 2 5 2 3 4 2" xfId="36130"/>
    <cellStyle name="Input 2 5 2 3 5" xfId="2278"/>
    <cellStyle name="Input 2 5 2 3 5 2" xfId="32485"/>
    <cellStyle name="Input 2 5 2 3 6" xfId="13970"/>
    <cellStyle name="Input 2 5 2 3 6 2" xfId="44164"/>
    <cellStyle name="Input 2 5 2 3 7" xfId="16058"/>
    <cellStyle name="Input 2 5 2 3 7 2" xfId="46252"/>
    <cellStyle name="Input 2 5 2 3 8" xfId="18939"/>
    <cellStyle name="Input 2 5 2 3 8 2" xfId="49133"/>
    <cellStyle name="Input 2 5 2 3 9" xfId="23174"/>
    <cellStyle name="Input 2 5 2 3 9 2" xfId="53361"/>
    <cellStyle name="Input 2 5 2 4" xfId="3296"/>
    <cellStyle name="Input 2 5 2 4 10" xfId="29012"/>
    <cellStyle name="Input 2 5 2 4 10 2" xfId="59199"/>
    <cellStyle name="Input 2 5 2 4 11" xfId="33501"/>
    <cellStyle name="Input 2 5 2 4 2" xfId="6669"/>
    <cellStyle name="Input 2 5 2 4 2 2" xfId="36863"/>
    <cellStyle name="Input 2 5 2 4 3" xfId="8214"/>
    <cellStyle name="Input 2 5 2 4 3 2" xfId="38408"/>
    <cellStyle name="Input 2 5 2 4 4" xfId="11937"/>
    <cellStyle name="Input 2 5 2 4 4 2" xfId="42131"/>
    <cellStyle name="Input 2 5 2 4 5" xfId="12671"/>
    <cellStyle name="Input 2 5 2 4 5 2" xfId="42865"/>
    <cellStyle name="Input 2 5 2 4 6" xfId="16544"/>
    <cellStyle name="Input 2 5 2 4 6 2" xfId="46738"/>
    <cellStyle name="Input 2 5 2 4 7" xfId="19411"/>
    <cellStyle name="Input 2 5 2 4 7 2" xfId="49605"/>
    <cellStyle name="Input 2 5 2 4 8" xfId="23814"/>
    <cellStyle name="Input 2 5 2 4 8 2" xfId="54001"/>
    <cellStyle name="Input 2 5 2 4 9" xfId="25879"/>
    <cellStyle name="Input 2 5 2 4 9 2" xfId="56066"/>
    <cellStyle name="Input 2 5 2 5" xfId="4304"/>
    <cellStyle name="Input 2 5 2 5 10" xfId="29007"/>
    <cellStyle name="Input 2 5 2 5 10 2" xfId="59194"/>
    <cellStyle name="Input 2 5 2 5 11" xfId="34503"/>
    <cellStyle name="Input 2 5 2 5 2" xfId="7516"/>
    <cellStyle name="Input 2 5 2 5 2 2" xfId="37710"/>
    <cellStyle name="Input 2 5 2 5 3" xfId="9061"/>
    <cellStyle name="Input 2 5 2 5 3 2" xfId="39255"/>
    <cellStyle name="Input 2 5 2 5 4" xfId="10123"/>
    <cellStyle name="Input 2 5 2 5 4 2" xfId="40317"/>
    <cellStyle name="Input 2 5 2 5 5" xfId="10618"/>
    <cellStyle name="Input 2 5 2 5 5 2" xfId="40812"/>
    <cellStyle name="Input 2 5 2 5 6" xfId="17384"/>
    <cellStyle name="Input 2 5 2 5 6 2" xfId="47578"/>
    <cellStyle name="Input 2 5 2 5 7" xfId="20248"/>
    <cellStyle name="Input 2 5 2 5 7 2" xfId="50442"/>
    <cellStyle name="Input 2 5 2 5 8" xfId="24660"/>
    <cellStyle name="Input 2 5 2 5 8 2" xfId="54847"/>
    <cellStyle name="Input 2 5 2 5 9" xfId="25983"/>
    <cellStyle name="Input 2 5 2 5 9 2" xfId="56170"/>
    <cellStyle name="Input 2 5 2 6" xfId="8094"/>
    <cellStyle name="Input 2 5 2 6 2" xfId="38288"/>
    <cellStyle name="Input 2 5 2 7" xfId="10758"/>
    <cellStyle name="Input 2 5 2 7 2" xfId="40952"/>
    <cellStyle name="Input 2 5 2 8" xfId="13993"/>
    <cellStyle name="Input 2 5 2 8 2" xfId="44187"/>
    <cellStyle name="Input 2 5 2 9" xfId="15445"/>
    <cellStyle name="Input 2 5 2 9 2" xfId="45639"/>
    <cellStyle name="Input 2 5 3" xfId="1539"/>
    <cellStyle name="Input 2 5 3 10" xfId="26419"/>
    <cellStyle name="Input 2 5 3 10 2" xfId="56606"/>
    <cellStyle name="Input 2 5 3 11" xfId="29929"/>
    <cellStyle name="Input 2 5 3 11 2" xfId="60116"/>
    <cellStyle name="Input 2 5 3 12" xfId="31489"/>
    <cellStyle name="Input 2 5 3 2" xfId="3496"/>
    <cellStyle name="Input 2 5 3 2 10" xfId="29678"/>
    <cellStyle name="Input 2 5 3 2 10 2" xfId="59865"/>
    <cellStyle name="Input 2 5 3 2 11" xfId="33701"/>
    <cellStyle name="Input 2 5 3 2 2" xfId="6860"/>
    <cellStyle name="Input 2 5 3 2 2 2" xfId="37054"/>
    <cellStyle name="Input 2 5 3 2 3" xfId="8405"/>
    <cellStyle name="Input 2 5 3 2 3 2" xfId="38599"/>
    <cellStyle name="Input 2 5 3 2 4" xfId="10085"/>
    <cellStyle name="Input 2 5 3 2 4 2" xfId="40279"/>
    <cellStyle name="Input 2 5 3 2 5" xfId="12855"/>
    <cellStyle name="Input 2 5 3 2 5 2" xfId="43049"/>
    <cellStyle name="Input 2 5 3 2 6" xfId="16731"/>
    <cellStyle name="Input 2 5 3 2 6 2" xfId="46925"/>
    <cellStyle name="Input 2 5 3 2 7" xfId="19598"/>
    <cellStyle name="Input 2 5 3 2 7 2" xfId="49792"/>
    <cellStyle name="Input 2 5 3 2 8" xfId="24005"/>
    <cellStyle name="Input 2 5 3 2 8 2" xfId="54192"/>
    <cellStyle name="Input 2 5 3 2 9" xfId="21397"/>
    <cellStyle name="Input 2 5 3 2 9 2" xfId="51584"/>
    <cellStyle name="Input 2 5 3 3" xfId="4504"/>
    <cellStyle name="Input 2 5 3 3 10" xfId="34703"/>
    <cellStyle name="Input 2 5 3 3 2" xfId="9248"/>
    <cellStyle name="Input 2 5 3 3 2 2" xfId="39442"/>
    <cellStyle name="Input 2 5 3 3 3" xfId="11195"/>
    <cellStyle name="Input 2 5 3 3 3 2" xfId="41389"/>
    <cellStyle name="Input 2 5 3 3 4" xfId="14451"/>
    <cellStyle name="Input 2 5 3 3 4 2" xfId="44645"/>
    <cellStyle name="Input 2 5 3 3 5" xfId="17571"/>
    <cellStyle name="Input 2 5 3 3 5 2" xfId="47765"/>
    <cellStyle name="Input 2 5 3 3 6" xfId="20435"/>
    <cellStyle name="Input 2 5 3 3 6 2" xfId="50629"/>
    <cellStyle name="Input 2 5 3 3 7" xfId="24847"/>
    <cellStyle name="Input 2 5 3 3 7 2" xfId="55034"/>
    <cellStyle name="Input 2 5 3 3 8" xfId="27680"/>
    <cellStyle name="Input 2 5 3 3 8 2" xfId="57867"/>
    <cellStyle name="Input 2 5 3 3 9" xfId="28912"/>
    <cellStyle name="Input 2 5 3 3 9 2" xfId="59099"/>
    <cellStyle name="Input 2 5 3 4" xfId="4118"/>
    <cellStyle name="Input 2 5 3 4 2" xfId="34317"/>
    <cellStyle name="Input 2 5 3 5" xfId="5131"/>
    <cellStyle name="Input 2 5 3 5 2" xfId="35330"/>
    <cellStyle name="Input 2 5 3 6" xfId="13184"/>
    <cellStyle name="Input 2 5 3 6 2" xfId="43378"/>
    <cellStyle name="Input 2 5 3 7" xfId="15635"/>
    <cellStyle name="Input 2 5 3 7 2" xfId="45829"/>
    <cellStyle name="Input 2 5 3 8" xfId="18516"/>
    <cellStyle name="Input 2 5 3 8 2" xfId="48710"/>
    <cellStyle name="Input 2 5 3 9" xfId="22751"/>
    <cellStyle name="Input 2 5 3 9 2" xfId="52938"/>
    <cellStyle name="Input 2 5 4" xfId="2740"/>
    <cellStyle name="Input 2 5 4 10" xfId="30199"/>
    <cellStyle name="Input 2 5 4 10 2" xfId="60386"/>
    <cellStyle name="Input 2 5 4 11" xfId="32945"/>
    <cellStyle name="Input 2 5 4 2" xfId="6301"/>
    <cellStyle name="Input 2 5 4 2 2" xfId="36495"/>
    <cellStyle name="Input 2 5 4 3" xfId="2203"/>
    <cellStyle name="Input 2 5 4 3 2" xfId="32413"/>
    <cellStyle name="Input 2 5 4 4" xfId="10119"/>
    <cellStyle name="Input 2 5 4 4 2" xfId="40313"/>
    <cellStyle name="Input 2 5 4 5" xfId="14663"/>
    <cellStyle name="Input 2 5 4 5 2" xfId="44857"/>
    <cellStyle name="Input 2 5 4 6" xfId="16291"/>
    <cellStyle name="Input 2 5 4 6 2" xfId="46485"/>
    <cellStyle name="Input 2 5 4 7" xfId="19160"/>
    <cellStyle name="Input 2 5 4 7 2" xfId="49354"/>
    <cellStyle name="Input 2 5 4 8" xfId="23443"/>
    <cellStyle name="Input 2 5 4 8 2" xfId="53630"/>
    <cellStyle name="Input 2 5 4 9" xfId="28370"/>
    <cellStyle name="Input 2 5 4 9 2" xfId="58557"/>
    <cellStyle name="Input 2 5 5" xfId="2409"/>
    <cellStyle name="Input 2 5 5 10" xfId="27537"/>
    <cellStyle name="Input 2 5 5 10 2" xfId="57724"/>
    <cellStyle name="Input 2 5 5 11" xfId="32614"/>
    <cellStyle name="Input 2 5 5 2" xfId="6127"/>
    <cellStyle name="Input 2 5 5 2 2" xfId="36321"/>
    <cellStyle name="Input 2 5 5 3" xfId="5769"/>
    <cellStyle name="Input 2 5 5 3 2" xfId="35965"/>
    <cellStyle name="Input 2 5 5 4" xfId="12159"/>
    <cellStyle name="Input 2 5 5 4 2" xfId="42353"/>
    <cellStyle name="Input 2 5 5 5" xfId="11238"/>
    <cellStyle name="Input 2 5 5 5 2" xfId="41432"/>
    <cellStyle name="Input 2 5 5 6" xfId="16117"/>
    <cellStyle name="Input 2 5 5 6 2" xfId="46311"/>
    <cellStyle name="Input 2 5 5 7" xfId="18986"/>
    <cellStyle name="Input 2 5 5 7 2" xfId="49180"/>
    <cellStyle name="Input 2 5 5 8" xfId="23269"/>
    <cellStyle name="Input 2 5 5 8 2" xfId="53456"/>
    <cellStyle name="Input 2 5 5 9" xfId="25492"/>
    <cellStyle name="Input 2 5 5 9 2" xfId="55679"/>
    <cellStyle name="Input 2 5 6" xfId="6346"/>
    <cellStyle name="Input 2 5 6 2" xfId="36540"/>
    <cellStyle name="Input 2 5 7" xfId="9883"/>
    <cellStyle name="Input 2 5 7 2" xfId="40077"/>
    <cellStyle name="Input 2 5 8" xfId="13373"/>
    <cellStyle name="Input 2 5 8 2" xfId="43567"/>
    <cellStyle name="Input 2 5 9" xfId="11805"/>
    <cellStyle name="Input 2 5 9 2" xfId="41999"/>
    <cellStyle name="Input 2 6" xfId="1329"/>
    <cellStyle name="Input 2 6 10" xfId="18322"/>
    <cellStyle name="Input 2 6 10 2" xfId="48516"/>
    <cellStyle name="Input 2 6 11" xfId="22542"/>
    <cellStyle name="Input 2 6 11 2" xfId="52729"/>
    <cellStyle name="Input 2 6 12" xfId="26186"/>
    <cellStyle name="Input 2 6 12 2" xfId="56373"/>
    <cellStyle name="Input 2 6 13" xfId="27425"/>
    <cellStyle name="Input 2 6 13 2" xfId="57612"/>
    <cellStyle name="Input 2 6 14" xfId="31295"/>
    <cellStyle name="Input 2 6 2" xfId="1797"/>
    <cellStyle name="Input 2 6 2 10" xfId="22352"/>
    <cellStyle name="Input 2 6 2 10 2" xfId="52539"/>
    <cellStyle name="Input 2 6 2 11" xfId="30807"/>
    <cellStyle name="Input 2 6 2 11 2" xfId="60994"/>
    <cellStyle name="Input 2 6 2 12" xfId="31747"/>
    <cellStyle name="Input 2 6 2 2" xfId="3754"/>
    <cellStyle name="Input 2 6 2 2 10" xfId="25687"/>
    <cellStyle name="Input 2 6 2 2 10 2" xfId="55874"/>
    <cellStyle name="Input 2 6 2 2 11" xfId="33959"/>
    <cellStyle name="Input 2 6 2 2 2" xfId="7118"/>
    <cellStyle name="Input 2 6 2 2 2 2" xfId="37312"/>
    <cellStyle name="Input 2 6 2 2 3" xfId="8663"/>
    <cellStyle name="Input 2 6 2 2 3 2" xfId="38857"/>
    <cellStyle name="Input 2 6 2 2 4" xfId="11480"/>
    <cellStyle name="Input 2 6 2 2 4 2" xfId="41674"/>
    <cellStyle name="Input 2 6 2 2 5" xfId="13092"/>
    <cellStyle name="Input 2 6 2 2 5 2" xfId="43286"/>
    <cellStyle name="Input 2 6 2 2 6" xfId="16989"/>
    <cellStyle name="Input 2 6 2 2 6 2" xfId="47183"/>
    <cellStyle name="Input 2 6 2 2 7" xfId="19856"/>
    <cellStyle name="Input 2 6 2 2 7 2" xfId="50050"/>
    <cellStyle name="Input 2 6 2 2 8" xfId="24263"/>
    <cellStyle name="Input 2 6 2 2 8 2" xfId="54450"/>
    <cellStyle name="Input 2 6 2 2 9" xfId="27458"/>
    <cellStyle name="Input 2 6 2 2 9 2" xfId="57645"/>
    <cellStyle name="Input 2 6 2 3" xfId="4762"/>
    <cellStyle name="Input 2 6 2 3 10" xfId="34961"/>
    <cellStyle name="Input 2 6 2 3 2" xfId="9506"/>
    <cellStyle name="Input 2 6 2 3 2 2" xfId="39700"/>
    <cellStyle name="Input 2 6 2 3 3" xfId="8149"/>
    <cellStyle name="Input 2 6 2 3 3 2" xfId="38343"/>
    <cellStyle name="Input 2 6 2 3 4" xfId="11102"/>
    <cellStyle name="Input 2 6 2 3 4 2" xfId="41296"/>
    <cellStyle name="Input 2 6 2 3 5" xfId="17829"/>
    <cellStyle name="Input 2 6 2 3 5 2" xfId="48023"/>
    <cellStyle name="Input 2 6 2 3 6" xfId="20693"/>
    <cellStyle name="Input 2 6 2 3 6 2" xfId="50887"/>
    <cellStyle name="Input 2 6 2 3 7" xfId="25105"/>
    <cellStyle name="Input 2 6 2 3 7 2" xfId="55292"/>
    <cellStyle name="Input 2 6 2 3 8" xfId="28542"/>
    <cellStyle name="Input 2 6 2 3 8 2" xfId="58729"/>
    <cellStyle name="Input 2 6 2 3 9" xfId="30606"/>
    <cellStyle name="Input 2 6 2 3 9 2" xfId="60793"/>
    <cellStyle name="Input 2 6 2 4" xfId="8044"/>
    <cellStyle name="Input 2 6 2 4 2" xfId="38238"/>
    <cellStyle name="Input 2 6 2 5" xfId="11507"/>
    <cellStyle name="Input 2 6 2 5 2" xfId="41701"/>
    <cellStyle name="Input 2 6 2 6" xfId="14925"/>
    <cellStyle name="Input 2 6 2 6 2" xfId="45119"/>
    <cellStyle name="Input 2 6 2 7" xfId="15893"/>
    <cellStyle name="Input 2 6 2 7 2" xfId="46087"/>
    <cellStyle name="Input 2 6 2 8" xfId="18774"/>
    <cellStyle name="Input 2 6 2 8 2" xfId="48968"/>
    <cellStyle name="Input 2 6 2 9" xfId="23009"/>
    <cellStyle name="Input 2 6 2 9 2" xfId="53196"/>
    <cellStyle name="Input 2 6 3" xfId="1955"/>
    <cellStyle name="Input 2 6 3 10" xfId="27082"/>
    <cellStyle name="Input 2 6 3 10 2" xfId="57269"/>
    <cellStyle name="Input 2 6 3 11" xfId="25369"/>
    <cellStyle name="Input 2 6 3 11 2" xfId="55556"/>
    <cellStyle name="Input 2 6 3 12" xfId="31905"/>
    <cellStyle name="Input 2 6 3 2" xfId="3912"/>
    <cellStyle name="Input 2 6 3 2 10" xfId="30039"/>
    <cellStyle name="Input 2 6 3 2 10 2" xfId="60226"/>
    <cellStyle name="Input 2 6 3 2 11" xfId="34117"/>
    <cellStyle name="Input 2 6 3 2 2" xfId="7276"/>
    <cellStyle name="Input 2 6 3 2 2 2" xfId="37470"/>
    <cellStyle name="Input 2 6 3 2 3" xfId="8821"/>
    <cellStyle name="Input 2 6 3 2 3 2" xfId="39015"/>
    <cellStyle name="Input 2 6 3 2 4" xfId="10901"/>
    <cellStyle name="Input 2 6 3 2 4 2" xfId="41095"/>
    <cellStyle name="Input 2 6 3 2 5" xfId="13920"/>
    <cellStyle name="Input 2 6 3 2 5 2" xfId="44114"/>
    <cellStyle name="Input 2 6 3 2 6" xfId="17147"/>
    <cellStyle name="Input 2 6 3 2 6 2" xfId="47341"/>
    <cellStyle name="Input 2 6 3 2 7" xfId="20014"/>
    <cellStyle name="Input 2 6 3 2 7 2" xfId="50208"/>
    <cellStyle name="Input 2 6 3 2 8" xfId="24421"/>
    <cellStyle name="Input 2 6 3 2 8 2" xfId="54608"/>
    <cellStyle name="Input 2 6 3 2 9" xfId="22237"/>
    <cellStyle name="Input 2 6 3 2 9 2" xfId="52424"/>
    <cellStyle name="Input 2 6 3 3" xfId="4920"/>
    <cellStyle name="Input 2 6 3 3 10" xfId="35119"/>
    <cellStyle name="Input 2 6 3 3 2" xfId="9664"/>
    <cellStyle name="Input 2 6 3 3 2 2" xfId="39858"/>
    <cellStyle name="Input 2 6 3 3 3" xfId="11353"/>
    <cellStyle name="Input 2 6 3 3 3 2" xfId="41547"/>
    <cellStyle name="Input 2 6 3 3 4" xfId="12804"/>
    <cellStyle name="Input 2 6 3 3 4 2" xfId="42998"/>
    <cellStyle name="Input 2 6 3 3 5" xfId="17987"/>
    <cellStyle name="Input 2 6 3 3 5 2" xfId="48181"/>
    <cellStyle name="Input 2 6 3 3 6" xfId="20851"/>
    <cellStyle name="Input 2 6 3 3 6 2" xfId="51045"/>
    <cellStyle name="Input 2 6 3 3 7" xfId="25263"/>
    <cellStyle name="Input 2 6 3 3 7 2" xfId="55450"/>
    <cellStyle name="Input 2 6 3 3 8" xfId="28700"/>
    <cellStyle name="Input 2 6 3 3 8 2" xfId="58887"/>
    <cellStyle name="Input 2 6 3 3 9" xfId="30264"/>
    <cellStyle name="Input 2 6 3 3 9 2" xfId="60451"/>
    <cellStyle name="Input 2 6 3 4" xfId="7870"/>
    <cellStyle name="Input 2 6 3 4 2" xfId="38064"/>
    <cellStyle name="Input 2 6 3 5" xfId="3079"/>
    <cellStyle name="Input 2 6 3 5 2" xfId="33284"/>
    <cellStyle name="Input 2 6 3 6" xfId="13455"/>
    <cellStyle name="Input 2 6 3 6 2" xfId="43649"/>
    <cellStyle name="Input 2 6 3 7" xfId="16051"/>
    <cellStyle name="Input 2 6 3 7 2" xfId="46245"/>
    <cellStyle name="Input 2 6 3 8" xfId="18932"/>
    <cellStyle name="Input 2 6 3 8 2" xfId="49126"/>
    <cellStyle name="Input 2 6 3 9" xfId="23167"/>
    <cellStyle name="Input 2 6 3 9 2" xfId="53354"/>
    <cellStyle name="Input 2 6 4" xfId="3289"/>
    <cellStyle name="Input 2 6 4 10" xfId="21571"/>
    <cellStyle name="Input 2 6 4 10 2" xfId="51758"/>
    <cellStyle name="Input 2 6 4 11" xfId="33494"/>
    <cellStyle name="Input 2 6 4 2" xfId="6662"/>
    <cellStyle name="Input 2 6 4 2 2" xfId="36856"/>
    <cellStyle name="Input 2 6 4 3" xfId="8207"/>
    <cellStyle name="Input 2 6 4 3 2" xfId="38401"/>
    <cellStyle name="Input 2 6 4 4" xfId="11626"/>
    <cellStyle name="Input 2 6 4 4 2" xfId="41820"/>
    <cellStyle name="Input 2 6 4 5" xfId="10415"/>
    <cellStyle name="Input 2 6 4 5 2" xfId="40609"/>
    <cellStyle name="Input 2 6 4 6" xfId="16537"/>
    <cellStyle name="Input 2 6 4 6 2" xfId="46731"/>
    <cellStyle name="Input 2 6 4 7" xfId="19404"/>
    <cellStyle name="Input 2 6 4 7 2" xfId="49598"/>
    <cellStyle name="Input 2 6 4 8" xfId="23807"/>
    <cellStyle name="Input 2 6 4 8 2" xfId="53994"/>
    <cellStyle name="Input 2 6 4 9" xfId="26139"/>
    <cellStyle name="Input 2 6 4 9 2" xfId="56326"/>
    <cellStyle name="Input 2 6 5" xfId="4297"/>
    <cellStyle name="Input 2 6 5 10" xfId="29434"/>
    <cellStyle name="Input 2 6 5 10 2" xfId="59621"/>
    <cellStyle name="Input 2 6 5 11" xfId="34496"/>
    <cellStyle name="Input 2 6 5 2" xfId="7509"/>
    <cellStyle name="Input 2 6 5 2 2" xfId="37703"/>
    <cellStyle name="Input 2 6 5 3" xfId="9054"/>
    <cellStyle name="Input 2 6 5 3 2" xfId="39248"/>
    <cellStyle name="Input 2 6 5 4" xfId="12626"/>
    <cellStyle name="Input 2 6 5 4 2" xfId="42820"/>
    <cellStyle name="Input 2 6 5 5" xfId="14562"/>
    <cellStyle name="Input 2 6 5 5 2" xfId="44756"/>
    <cellStyle name="Input 2 6 5 6" xfId="17377"/>
    <cellStyle name="Input 2 6 5 6 2" xfId="47571"/>
    <cellStyle name="Input 2 6 5 7" xfId="20241"/>
    <cellStyle name="Input 2 6 5 7 2" xfId="50435"/>
    <cellStyle name="Input 2 6 5 8" xfId="24653"/>
    <cellStyle name="Input 2 6 5 8 2" xfId="54840"/>
    <cellStyle name="Input 2 6 5 9" xfId="26915"/>
    <cellStyle name="Input 2 6 5 9 2" xfId="57102"/>
    <cellStyle name="Input 2 6 6" xfId="8093"/>
    <cellStyle name="Input 2 6 6 2" xfId="38287"/>
    <cellStyle name="Input 2 6 7" xfId="5116"/>
    <cellStyle name="Input 2 6 7 2" xfId="35315"/>
    <cellStyle name="Input 2 6 8" xfId="14888"/>
    <cellStyle name="Input 2 6 8 2" xfId="45082"/>
    <cellStyle name="Input 2 6 9" xfId="15438"/>
    <cellStyle name="Input 2 6 9 2" xfId="45632"/>
    <cellStyle name="Input 2 7" xfId="1846"/>
    <cellStyle name="Input 2 7 10" xfId="26451"/>
    <cellStyle name="Input 2 7 10 2" xfId="56638"/>
    <cellStyle name="Input 2 7 11" xfId="29976"/>
    <cellStyle name="Input 2 7 11 2" xfId="60163"/>
    <cellStyle name="Input 2 7 12" xfId="31796"/>
    <cellStyle name="Input 2 7 2" xfId="3803"/>
    <cellStyle name="Input 2 7 2 10" xfId="28959"/>
    <cellStyle name="Input 2 7 2 10 2" xfId="59146"/>
    <cellStyle name="Input 2 7 2 11" xfId="34008"/>
    <cellStyle name="Input 2 7 2 2" xfId="7167"/>
    <cellStyle name="Input 2 7 2 2 2" xfId="37361"/>
    <cellStyle name="Input 2 7 2 3" xfId="8712"/>
    <cellStyle name="Input 2 7 2 3 2" xfId="38906"/>
    <cellStyle name="Input 2 7 2 4" xfId="11082"/>
    <cellStyle name="Input 2 7 2 4 2" xfId="41276"/>
    <cellStyle name="Input 2 7 2 5" xfId="13509"/>
    <cellStyle name="Input 2 7 2 5 2" xfId="43703"/>
    <cellStyle name="Input 2 7 2 6" xfId="17038"/>
    <cellStyle name="Input 2 7 2 6 2" xfId="47232"/>
    <cellStyle name="Input 2 7 2 7" xfId="19905"/>
    <cellStyle name="Input 2 7 2 7 2" xfId="50099"/>
    <cellStyle name="Input 2 7 2 8" xfId="24312"/>
    <cellStyle name="Input 2 7 2 8 2" xfId="54499"/>
    <cellStyle name="Input 2 7 2 9" xfId="25821"/>
    <cellStyle name="Input 2 7 2 9 2" xfId="56008"/>
    <cellStyle name="Input 2 7 3" xfId="4811"/>
    <cellStyle name="Input 2 7 3 10" xfId="35010"/>
    <cellStyle name="Input 2 7 3 2" xfId="9555"/>
    <cellStyle name="Input 2 7 3 2 2" xfId="39749"/>
    <cellStyle name="Input 2 7 3 3" xfId="10319"/>
    <cellStyle name="Input 2 7 3 3 2" xfId="40513"/>
    <cellStyle name="Input 2 7 3 4" xfId="13198"/>
    <cellStyle name="Input 2 7 3 4 2" xfId="43392"/>
    <cellStyle name="Input 2 7 3 5" xfId="17878"/>
    <cellStyle name="Input 2 7 3 5 2" xfId="48072"/>
    <cellStyle name="Input 2 7 3 6" xfId="20742"/>
    <cellStyle name="Input 2 7 3 6 2" xfId="50936"/>
    <cellStyle name="Input 2 7 3 7" xfId="25154"/>
    <cellStyle name="Input 2 7 3 7 2" xfId="55341"/>
    <cellStyle name="Input 2 7 3 8" xfId="28591"/>
    <cellStyle name="Input 2 7 3 8 2" xfId="58778"/>
    <cellStyle name="Input 2 7 3 9" xfId="29843"/>
    <cellStyle name="Input 2 7 3 9 2" xfId="60030"/>
    <cellStyle name="Input 2 7 4" xfId="7883"/>
    <cellStyle name="Input 2 7 4 2" xfId="38077"/>
    <cellStyle name="Input 2 7 5" xfId="12600"/>
    <cellStyle name="Input 2 7 5 2" xfId="42794"/>
    <cellStyle name="Input 2 7 6" xfId="14042"/>
    <cellStyle name="Input 2 7 6 2" xfId="44236"/>
    <cellStyle name="Input 2 7 7" xfId="15942"/>
    <cellStyle name="Input 2 7 7 2" xfId="46136"/>
    <cellStyle name="Input 2 7 8" xfId="18823"/>
    <cellStyle name="Input 2 7 8 2" xfId="49017"/>
    <cellStyle name="Input 2 7 9" xfId="23058"/>
    <cellStyle name="Input 2 7 9 2" xfId="53245"/>
    <cellStyle name="Input 2 8" xfId="2733"/>
    <cellStyle name="Input 2 8 10" xfId="30613"/>
    <cellStyle name="Input 2 8 10 2" xfId="60800"/>
    <cellStyle name="Input 2 8 11" xfId="32938"/>
    <cellStyle name="Input 2 8 2" xfId="6294"/>
    <cellStyle name="Input 2 8 2 2" xfId="36488"/>
    <cellStyle name="Input 2 8 3" xfId="5259"/>
    <cellStyle name="Input 2 8 3 2" xfId="35458"/>
    <cellStyle name="Input 2 8 4" xfId="12256"/>
    <cellStyle name="Input 2 8 4 2" xfId="42450"/>
    <cellStyle name="Input 2 8 5" xfId="15276"/>
    <cellStyle name="Input 2 8 5 2" xfId="45470"/>
    <cellStyle name="Input 2 8 6" xfId="16284"/>
    <cellStyle name="Input 2 8 6 2" xfId="46478"/>
    <cellStyle name="Input 2 8 7" xfId="19153"/>
    <cellStyle name="Input 2 8 7 2" xfId="49347"/>
    <cellStyle name="Input 2 8 8" xfId="23436"/>
    <cellStyle name="Input 2 8 8 2" xfId="53623"/>
    <cellStyle name="Input 2 8 9" xfId="26826"/>
    <cellStyle name="Input 2 8 9 2" xfId="57013"/>
    <cellStyle name="Input 2 9" xfId="2412"/>
    <cellStyle name="Input 2 9 10" xfId="30605"/>
    <cellStyle name="Input 2 9 10 2" xfId="60792"/>
    <cellStyle name="Input 2 9 11" xfId="32617"/>
    <cellStyle name="Input 2 9 2" xfId="6130"/>
    <cellStyle name="Input 2 9 2 2" xfId="36324"/>
    <cellStyle name="Input 2 9 3" xfId="5713"/>
    <cellStyle name="Input 2 9 3 2" xfId="35909"/>
    <cellStyle name="Input 2 9 4" xfId="11565"/>
    <cellStyle name="Input 2 9 4 2" xfId="41759"/>
    <cellStyle name="Input 2 9 5" xfId="14342"/>
    <cellStyle name="Input 2 9 5 2" xfId="44536"/>
    <cellStyle name="Input 2 9 6" xfId="16120"/>
    <cellStyle name="Input 2 9 6 2" xfId="46314"/>
    <cellStyle name="Input 2 9 7" xfId="18989"/>
    <cellStyle name="Input 2 9 7 2" xfId="49183"/>
    <cellStyle name="Input 2 9 8" xfId="23272"/>
    <cellStyle name="Input 2 9 8 2" xfId="53459"/>
    <cellStyle name="Input 2 9 9" xfId="25897"/>
    <cellStyle name="Input 2 9 9 2" xfId="56084"/>
    <cellStyle name="Input 3" xfId="736"/>
    <cellStyle name="Input 3 10" xfId="4079"/>
    <cellStyle name="Input 3 10 2" xfId="34278"/>
    <cellStyle name="Input 3 11" xfId="5144"/>
    <cellStyle name="Input 3 11 2" xfId="35343"/>
    <cellStyle name="Input 3 12" xfId="15107"/>
    <cellStyle name="Input 3 12 2" xfId="45301"/>
    <cellStyle name="Input 3 13" xfId="14494"/>
    <cellStyle name="Input 3 13 2" xfId="44688"/>
    <cellStyle name="Input 3 14" xfId="7322"/>
    <cellStyle name="Input 3 14 2" xfId="37516"/>
    <cellStyle name="Input 3 15" xfId="21972"/>
    <cellStyle name="Input 3 15 2" xfId="52159"/>
    <cellStyle name="Input 3 16" xfId="25313"/>
    <cellStyle name="Input 3 16 2" xfId="55500"/>
    <cellStyle name="Input 3 17" xfId="27753"/>
    <cellStyle name="Input 3 17 2" xfId="57940"/>
    <cellStyle name="Input 3 18" xfId="31090"/>
    <cellStyle name="Input 3 2" xfId="737"/>
    <cellStyle name="Input 3 2 10" xfId="14667"/>
    <cellStyle name="Input 3 2 10 2" xfId="44861"/>
    <cellStyle name="Input 3 2 11" xfId="13083"/>
    <cellStyle name="Input 3 2 11 2" xfId="43277"/>
    <cellStyle name="Input 3 2 12" xfId="21973"/>
    <cellStyle name="Input 3 2 12 2" xfId="52160"/>
    <cellStyle name="Input 3 2 13" xfId="26653"/>
    <cellStyle name="Input 3 2 13 2" xfId="56840"/>
    <cellStyle name="Input 3 2 14" xfId="30874"/>
    <cellStyle name="Input 3 2 14 2" xfId="61061"/>
    <cellStyle name="Input 3 2 15" xfId="31091"/>
    <cellStyle name="Input 3 2 2" xfId="738"/>
    <cellStyle name="Input 3 2 2 10" xfId="7844"/>
    <cellStyle name="Input 3 2 2 10 2" xfId="38038"/>
    <cellStyle name="Input 3 2 2 11" xfId="21974"/>
    <cellStyle name="Input 3 2 2 11 2" xfId="52161"/>
    <cellStyle name="Input 3 2 2 12" xfId="26921"/>
    <cellStyle name="Input 3 2 2 12 2" xfId="57108"/>
    <cellStyle name="Input 3 2 2 13" xfId="29730"/>
    <cellStyle name="Input 3 2 2 13 2" xfId="59917"/>
    <cellStyle name="Input 3 2 2 14" xfId="31092"/>
    <cellStyle name="Input 3 2 2 2" xfId="1339"/>
    <cellStyle name="Input 3 2 2 2 10" xfId="18332"/>
    <cellStyle name="Input 3 2 2 2 10 2" xfId="48526"/>
    <cellStyle name="Input 3 2 2 2 11" xfId="22552"/>
    <cellStyle name="Input 3 2 2 2 11 2" xfId="52739"/>
    <cellStyle name="Input 3 2 2 2 12" xfId="27199"/>
    <cellStyle name="Input 3 2 2 2 12 2" xfId="57386"/>
    <cellStyle name="Input 3 2 2 2 13" xfId="21605"/>
    <cellStyle name="Input 3 2 2 2 13 2" xfId="51792"/>
    <cellStyle name="Input 3 2 2 2 14" xfId="31305"/>
    <cellStyle name="Input 3 2 2 2 2" xfId="1807"/>
    <cellStyle name="Input 3 2 2 2 2 10" xfId="27185"/>
    <cellStyle name="Input 3 2 2 2 2 10 2" xfId="57372"/>
    <cellStyle name="Input 3 2 2 2 2 11" xfId="25745"/>
    <cellStyle name="Input 3 2 2 2 2 11 2" xfId="55932"/>
    <cellStyle name="Input 3 2 2 2 2 12" xfId="31757"/>
    <cellStyle name="Input 3 2 2 2 2 2" xfId="3764"/>
    <cellStyle name="Input 3 2 2 2 2 2 10" xfId="30622"/>
    <cellStyle name="Input 3 2 2 2 2 2 10 2" xfId="60809"/>
    <cellStyle name="Input 3 2 2 2 2 2 11" xfId="33969"/>
    <cellStyle name="Input 3 2 2 2 2 2 2" xfId="7128"/>
    <cellStyle name="Input 3 2 2 2 2 2 2 2" xfId="37322"/>
    <cellStyle name="Input 3 2 2 2 2 2 3" xfId="8673"/>
    <cellStyle name="Input 3 2 2 2 2 2 3 2" xfId="38867"/>
    <cellStyle name="Input 3 2 2 2 2 2 4" xfId="11115"/>
    <cellStyle name="Input 3 2 2 2 2 2 4 2" xfId="41309"/>
    <cellStyle name="Input 3 2 2 2 2 2 5" xfId="13728"/>
    <cellStyle name="Input 3 2 2 2 2 2 5 2" xfId="43922"/>
    <cellStyle name="Input 3 2 2 2 2 2 6" xfId="16999"/>
    <cellStyle name="Input 3 2 2 2 2 2 6 2" xfId="47193"/>
    <cellStyle name="Input 3 2 2 2 2 2 7" xfId="19866"/>
    <cellStyle name="Input 3 2 2 2 2 2 7 2" xfId="50060"/>
    <cellStyle name="Input 3 2 2 2 2 2 8" xfId="24273"/>
    <cellStyle name="Input 3 2 2 2 2 2 8 2" xfId="54460"/>
    <cellStyle name="Input 3 2 2 2 2 2 9" xfId="25399"/>
    <cellStyle name="Input 3 2 2 2 2 2 9 2" xfId="55586"/>
    <cellStyle name="Input 3 2 2 2 2 3" xfId="4772"/>
    <cellStyle name="Input 3 2 2 2 2 3 10" xfId="34971"/>
    <cellStyle name="Input 3 2 2 2 2 3 2" xfId="9516"/>
    <cellStyle name="Input 3 2 2 2 2 3 2 2" xfId="39710"/>
    <cellStyle name="Input 3 2 2 2 2 3 3" xfId="12034"/>
    <cellStyle name="Input 3 2 2 2 2 3 3 2" xfId="42228"/>
    <cellStyle name="Input 3 2 2 2 2 3 4" xfId="13146"/>
    <cellStyle name="Input 3 2 2 2 2 3 4 2" xfId="43340"/>
    <cellStyle name="Input 3 2 2 2 2 3 5" xfId="17839"/>
    <cellStyle name="Input 3 2 2 2 2 3 5 2" xfId="48033"/>
    <cellStyle name="Input 3 2 2 2 2 3 6" xfId="20703"/>
    <cellStyle name="Input 3 2 2 2 2 3 6 2" xfId="50897"/>
    <cellStyle name="Input 3 2 2 2 2 3 7" xfId="25115"/>
    <cellStyle name="Input 3 2 2 2 2 3 7 2" xfId="55302"/>
    <cellStyle name="Input 3 2 2 2 2 3 8" xfId="28552"/>
    <cellStyle name="Input 3 2 2 2 2 3 8 2" xfId="58739"/>
    <cellStyle name="Input 3 2 2 2 2 3 9" xfId="30215"/>
    <cellStyle name="Input 3 2 2 2 2 3 9 2" xfId="60402"/>
    <cellStyle name="Input 3 2 2 2 2 4" xfId="5800"/>
    <cellStyle name="Input 3 2 2 2 2 4 2" xfId="35996"/>
    <cellStyle name="Input 3 2 2 2 2 5" xfId="5079"/>
    <cellStyle name="Input 3 2 2 2 2 5 2" xfId="35278"/>
    <cellStyle name="Input 3 2 2 2 2 6" xfId="13321"/>
    <cellStyle name="Input 3 2 2 2 2 6 2" xfId="43515"/>
    <cellStyle name="Input 3 2 2 2 2 7" xfId="15903"/>
    <cellStyle name="Input 3 2 2 2 2 7 2" xfId="46097"/>
    <cellStyle name="Input 3 2 2 2 2 8" xfId="18784"/>
    <cellStyle name="Input 3 2 2 2 2 8 2" xfId="48978"/>
    <cellStyle name="Input 3 2 2 2 2 9" xfId="23019"/>
    <cellStyle name="Input 3 2 2 2 2 9 2" xfId="53206"/>
    <cellStyle name="Input 3 2 2 2 3" xfId="1965"/>
    <cellStyle name="Input 3 2 2 2 3 10" xfId="28382"/>
    <cellStyle name="Input 3 2 2 2 3 10 2" xfId="58569"/>
    <cellStyle name="Input 3 2 2 2 3 11" xfId="30567"/>
    <cellStyle name="Input 3 2 2 2 3 11 2" xfId="60754"/>
    <cellStyle name="Input 3 2 2 2 3 12" xfId="31915"/>
    <cellStyle name="Input 3 2 2 2 3 2" xfId="3922"/>
    <cellStyle name="Input 3 2 2 2 3 2 10" xfId="25944"/>
    <cellStyle name="Input 3 2 2 2 3 2 10 2" xfId="56131"/>
    <cellStyle name="Input 3 2 2 2 3 2 11" xfId="34127"/>
    <cellStyle name="Input 3 2 2 2 3 2 2" xfId="7286"/>
    <cellStyle name="Input 3 2 2 2 3 2 2 2" xfId="37480"/>
    <cellStyle name="Input 3 2 2 2 3 2 3" xfId="8831"/>
    <cellStyle name="Input 3 2 2 2 3 2 3 2" xfId="39025"/>
    <cellStyle name="Input 3 2 2 2 3 2 4" xfId="5038"/>
    <cellStyle name="Input 3 2 2 2 3 2 4 2" xfId="35237"/>
    <cellStyle name="Input 3 2 2 2 3 2 5" xfId="14973"/>
    <cellStyle name="Input 3 2 2 2 3 2 5 2" xfId="45167"/>
    <cellStyle name="Input 3 2 2 2 3 2 6" xfId="17157"/>
    <cellStyle name="Input 3 2 2 2 3 2 6 2" xfId="47351"/>
    <cellStyle name="Input 3 2 2 2 3 2 7" xfId="20024"/>
    <cellStyle name="Input 3 2 2 2 3 2 7 2" xfId="50218"/>
    <cellStyle name="Input 3 2 2 2 3 2 8" xfId="24431"/>
    <cellStyle name="Input 3 2 2 2 3 2 8 2" xfId="54618"/>
    <cellStyle name="Input 3 2 2 2 3 2 9" xfId="22235"/>
    <cellStyle name="Input 3 2 2 2 3 2 9 2" xfId="52422"/>
    <cellStyle name="Input 3 2 2 2 3 3" xfId="4930"/>
    <cellStyle name="Input 3 2 2 2 3 3 10" xfId="35129"/>
    <cellStyle name="Input 3 2 2 2 3 3 2" xfId="9674"/>
    <cellStyle name="Input 3 2 2 2 3 3 2 2" xfId="39868"/>
    <cellStyle name="Input 3 2 2 2 3 3 3" xfId="2315"/>
    <cellStyle name="Input 3 2 2 2 3 3 3 2" xfId="32522"/>
    <cellStyle name="Input 3 2 2 2 3 3 4" xfId="13006"/>
    <cellStyle name="Input 3 2 2 2 3 3 4 2" xfId="43200"/>
    <cellStyle name="Input 3 2 2 2 3 3 5" xfId="17997"/>
    <cellStyle name="Input 3 2 2 2 3 3 5 2" xfId="48191"/>
    <cellStyle name="Input 3 2 2 2 3 3 6" xfId="20861"/>
    <cellStyle name="Input 3 2 2 2 3 3 6 2" xfId="51055"/>
    <cellStyle name="Input 3 2 2 2 3 3 7" xfId="25273"/>
    <cellStyle name="Input 3 2 2 2 3 3 7 2" xfId="55460"/>
    <cellStyle name="Input 3 2 2 2 3 3 8" xfId="28710"/>
    <cellStyle name="Input 3 2 2 2 3 3 8 2" xfId="58897"/>
    <cellStyle name="Input 3 2 2 2 3 3 9" xfId="29990"/>
    <cellStyle name="Input 3 2 2 2 3 3 9 2" xfId="60177"/>
    <cellStyle name="Input 3 2 2 2 3 4" xfId="5315"/>
    <cellStyle name="Input 3 2 2 2 3 4 2" xfId="35514"/>
    <cellStyle name="Input 3 2 2 2 3 5" xfId="11211"/>
    <cellStyle name="Input 3 2 2 2 3 5 2" xfId="41405"/>
    <cellStyle name="Input 3 2 2 2 3 6" xfId="14938"/>
    <cellStyle name="Input 3 2 2 2 3 6 2" xfId="45132"/>
    <cellStyle name="Input 3 2 2 2 3 7" xfId="16061"/>
    <cellStyle name="Input 3 2 2 2 3 7 2" xfId="46255"/>
    <cellStyle name="Input 3 2 2 2 3 8" xfId="18942"/>
    <cellStyle name="Input 3 2 2 2 3 8 2" xfId="49136"/>
    <cellStyle name="Input 3 2 2 2 3 9" xfId="23177"/>
    <cellStyle name="Input 3 2 2 2 3 9 2" xfId="53364"/>
    <cellStyle name="Input 3 2 2 2 4" xfId="3299"/>
    <cellStyle name="Input 3 2 2 2 4 10" xfId="29645"/>
    <cellStyle name="Input 3 2 2 2 4 10 2" xfId="59832"/>
    <cellStyle name="Input 3 2 2 2 4 11" xfId="33504"/>
    <cellStyle name="Input 3 2 2 2 4 2" xfId="6672"/>
    <cellStyle name="Input 3 2 2 2 4 2 2" xfId="36866"/>
    <cellStyle name="Input 3 2 2 2 4 3" xfId="8217"/>
    <cellStyle name="Input 3 2 2 2 4 3 2" xfId="38411"/>
    <cellStyle name="Input 3 2 2 2 4 4" xfId="11843"/>
    <cellStyle name="Input 3 2 2 2 4 4 2" xfId="42037"/>
    <cellStyle name="Input 3 2 2 2 4 5" xfId="13227"/>
    <cellStyle name="Input 3 2 2 2 4 5 2" xfId="43421"/>
    <cellStyle name="Input 3 2 2 2 4 6" xfId="16547"/>
    <cellStyle name="Input 3 2 2 2 4 6 2" xfId="46741"/>
    <cellStyle name="Input 3 2 2 2 4 7" xfId="19414"/>
    <cellStyle name="Input 3 2 2 2 4 7 2" xfId="49608"/>
    <cellStyle name="Input 3 2 2 2 4 8" xfId="23817"/>
    <cellStyle name="Input 3 2 2 2 4 8 2" xfId="54004"/>
    <cellStyle name="Input 3 2 2 2 4 9" xfId="27928"/>
    <cellStyle name="Input 3 2 2 2 4 9 2" xfId="58115"/>
    <cellStyle name="Input 3 2 2 2 5" xfId="4307"/>
    <cellStyle name="Input 3 2 2 2 5 10" xfId="26868"/>
    <cellStyle name="Input 3 2 2 2 5 10 2" xfId="57055"/>
    <cellStyle name="Input 3 2 2 2 5 11" xfId="34506"/>
    <cellStyle name="Input 3 2 2 2 5 2" xfId="7519"/>
    <cellStyle name="Input 3 2 2 2 5 2 2" xfId="37713"/>
    <cellStyle name="Input 3 2 2 2 5 3" xfId="9064"/>
    <cellStyle name="Input 3 2 2 2 5 3 2" xfId="39258"/>
    <cellStyle name="Input 3 2 2 2 5 4" xfId="10287"/>
    <cellStyle name="Input 3 2 2 2 5 4 2" xfId="40481"/>
    <cellStyle name="Input 3 2 2 2 5 5" xfId="3136"/>
    <cellStyle name="Input 3 2 2 2 5 5 2" xfId="33341"/>
    <cellStyle name="Input 3 2 2 2 5 6" xfId="17387"/>
    <cellStyle name="Input 3 2 2 2 5 6 2" xfId="47581"/>
    <cellStyle name="Input 3 2 2 2 5 7" xfId="20251"/>
    <cellStyle name="Input 3 2 2 2 5 7 2" xfId="50445"/>
    <cellStyle name="Input 3 2 2 2 5 8" xfId="24663"/>
    <cellStyle name="Input 3 2 2 2 5 8 2" xfId="54850"/>
    <cellStyle name="Input 3 2 2 2 5 9" xfId="27728"/>
    <cellStyle name="Input 3 2 2 2 5 9 2" xfId="57915"/>
    <cellStyle name="Input 3 2 2 2 6" xfId="5847"/>
    <cellStyle name="Input 3 2 2 2 6 2" xfId="36043"/>
    <cellStyle name="Input 3 2 2 2 7" xfId="10151"/>
    <cellStyle name="Input 3 2 2 2 7 2" xfId="40345"/>
    <cellStyle name="Input 3 2 2 2 8" xfId="14793"/>
    <cellStyle name="Input 3 2 2 2 8 2" xfId="44987"/>
    <cellStyle name="Input 3 2 2 2 9" xfId="15448"/>
    <cellStyle name="Input 3 2 2 2 9 2" xfId="45642"/>
    <cellStyle name="Input 3 2 2 3" xfId="1536"/>
    <cellStyle name="Input 3 2 2 3 10" xfId="25907"/>
    <cellStyle name="Input 3 2 2 3 10 2" xfId="56094"/>
    <cellStyle name="Input 3 2 2 3 11" xfId="29616"/>
    <cellStyle name="Input 3 2 2 3 11 2" xfId="59803"/>
    <cellStyle name="Input 3 2 2 3 12" xfId="31486"/>
    <cellStyle name="Input 3 2 2 3 2" xfId="3493"/>
    <cellStyle name="Input 3 2 2 3 2 10" xfId="30445"/>
    <cellStyle name="Input 3 2 2 3 2 10 2" xfId="60632"/>
    <cellStyle name="Input 3 2 2 3 2 11" xfId="33698"/>
    <cellStyle name="Input 3 2 2 3 2 2" xfId="6857"/>
    <cellStyle name="Input 3 2 2 3 2 2 2" xfId="37051"/>
    <cellStyle name="Input 3 2 2 3 2 3" xfId="8402"/>
    <cellStyle name="Input 3 2 2 3 2 3 2" xfId="38596"/>
    <cellStyle name="Input 3 2 2 3 2 4" xfId="10117"/>
    <cellStyle name="Input 3 2 2 3 2 4 2" xfId="40311"/>
    <cellStyle name="Input 3 2 2 3 2 5" xfId="12470"/>
    <cellStyle name="Input 3 2 2 3 2 5 2" xfId="42664"/>
    <cellStyle name="Input 3 2 2 3 2 6" xfId="16728"/>
    <cellStyle name="Input 3 2 2 3 2 6 2" xfId="46922"/>
    <cellStyle name="Input 3 2 2 3 2 7" xfId="19595"/>
    <cellStyle name="Input 3 2 2 3 2 7 2" xfId="49789"/>
    <cellStyle name="Input 3 2 2 3 2 8" xfId="24002"/>
    <cellStyle name="Input 3 2 2 3 2 8 2" xfId="54189"/>
    <cellStyle name="Input 3 2 2 3 2 9" xfId="28337"/>
    <cellStyle name="Input 3 2 2 3 2 9 2" xfId="58524"/>
    <cellStyle name="Input 3 2 2 3 3" xfId="4501"/>
    <cellStyle name="Input 3 2 2 3 3 10" xfId="34700"/>
    <cellStyle name="Input 3 2 2 3 3 2" xfId="9245"/>
    <cellStyle name="Input 3 2 2 3 3 2 2" xfId="39439"/>
    <cellStyle name="Input 3 2 2 3 3 3" xfId="10444"/>
    <cellStyle name="Input 3 2 2 3 3 3 2" xfId="40638"/>
    <cellStyle name="Input 3 2 2 3 3 4" xfId="15035"/>
    <cellStyle name="Input 3 2 2 3 3 4 2" xfId="45229"/>
    <cellStyle name="Input 3 2 2 3 3 5" xfId="17568"/>
    <cellStyle name="Input 3 2 2 3 3 5 2" xfId="47762"/>
    <cellStyle name="Input 3 2 2 3 3 6" xfId="20432"/>
    <cellStyle name="Input 3 2 2 3 3 6 2" xfId="50626"/>
    <cellStyle name="Input 3 2 2 3 3 7" xfId="24844"/>
    <cellStyle name="Input 3 2 2 3 3 7 2" xfId="55031"/>
    <cellStyle name="Input 3 2 2 3 3 8" xfId="27463"/>
    <cellStyle name="Input 3 2 2 3 3 8 2" xfId="57650"/>
    <cellStyle name="Input 3 2 2 3 3 9" xfId="29806"/>
    <cellStyle name="Input 3 2 2 3 3 9 2" xfId="59993"/>
    <cellStyle name="Input 3 2 2 3 4" xfId="4119"/>
    <cellStyle name="Input 3 2 2 3 4 2" xfId="34318"/>
    <cellStyle name="Input 3 2 2 3 5" xfId="5122"/>
    <cellStyle name="Input 3 2 2 3 5 2" xfId="35321"/>
    <cellStyle name="Input 3 2 2 3 6" xfId="12712"/>
    <cellStyle name="Input 3 2 2 3 6 2" xfId="42906"/>
    <cellStyle name="Input 3 2 2 3 7" xfId="15632"/>
    <cellStyle name="Input 3 2 2 3 7 2" xfId="45826"/>
    <cellStyle name="Input 3 2 2 3 8" xfId="18513"/>
    <cellStyle name="Input 3 2 2 3 8 2" xfId="48707"/>
    <cellStyle name="Input 3 2 2 3 9" xfId="22748"/>
    <cellStyle name="Input 3 2 2 3 9 2" xfId="52935"/>
    <cellStyle name="Input 3 2 2 4" xfId="2743"/>
    <cellStyle name="Input 3 2 2 4 10" xfId="29237"/>
    <cellStyle name="Input 3 2 2 4 10 2" xfId="59424"/>
    <cellStyle name="Input 3 2 2 4 11" xfId="32948"/>
    <cellStyle name="Input 3 2 2 4 2" xfId="6304"/>
    <cellStyle name="Input 3 2 2 4 2 2" xfId="36498"/>
    <cellStyle name="Input 3 2 2 4 3" xfId="5255"/>
    <cellStyle name="Input 3 2 2 4 3 2" xfId="35454"/>
    <cellStyle name="Input 3 2 2 4 4" xfId="10664"/>
    <cellStyle name="Input 3 2 2 4 4 2" xfId="40858"/>
    <cellStyle name="Input 3 2 2 4 5" xfId="13386"/>
    <cellStyle name="Input 3 2 2 4 5 2" xfId="43580"/>
    <cellStyle name="Input 3 2 2 4 6" xfId="16294"/>
    <cellStyle name="Input 3 2 2 4 6 2" xfId="46488"/>
    <cellStyle name="Input 3 2 2 4 7" xfId="19163"/>
    <cellStyle name="Input 3 2 2 4 7 2" xfId="49357"/>
    <cellStyle name="Input 3 2 2 4 8" xfId="23446"/>
    <cellStyle name="Input 3 2 2 4 8 2" xfId="53633"/>
    <cellStyle name="Input 3 2 2 4 9" xfId="21407"/>
    <cellStyle name="Input 3 2 2 4 9 2" xfId="51594"/>
    <cellStyle name="Input 3 2 2 5" xfId="2408"/>
    <cellStyle name="Input 3 2 2 5 10" xfId="27679"/>
    <cellStyle name="Input 3 2 2 5 10 2" xfId="57866"/>
    <cellStyle name="Input 3 2 2 5 11" xfId="32613"/>
    <cellStyle name="Input 3 2 2 5 2" xfId="6126"/>
    <cellStyle name="Input 3 2 2 5 2 2" xfId="36320"/>
    <cellStyle name="Input 3 2 2 5 3" xfId="7857"/>
    <cellStyle name="Input 3 2 2 5 3 2" xfId="38051"/>
    <cellStyle name="Input 3 2 2 5 4" xfId="9735"/>
    <cellStyle name="Input 3 2 2 5 4 2" xfId="39929"/>
    <cellStyle name="Input 3 2 2 5 5" xfId="10364"/>
    <cellStyle name="Input 3 2 2 5 5 2" xfId="40558"/>
    <cellStyle name="Input 3 2 2 5 6" xfId="16116"/>
    <cellStyle name="Input 3 2 2 5 6 2" xfId="46310"/>
    <cellStyle name="Input 3 2 2 5 7" xfId="18985"/>
    <cellStyle name="Input 3 2 2 5 7 2" xfId="49179"/>
    <cellStyle name="Input 3 2 2 5 8" xfId="23268"/>
    <cellStyle name="Input 3 2 2 5 8 2" xfId="53455"/>
    <cellStyle name="Input 3 2 2 5 9" xfId="27502"/>
    <cellStyle name="Input 3 2 2 5 9 2" xfId="57689"/>
    <cellStyle name="Input 3 2 2 6" xfId="6345"/>
    <cellStyle name="Input 3 2 2 6 2" xfId="36539"/>
    <cellStyle name="Input 3 2 2 7" xfId="11909"/>
    <cellStyle name="Input 3 2 2 7 2" xfId="42103"/>
    <cellStyle name="Input 3 2 2 8" xfId="4026"/>
    <cellStyle name="Input 3 2 2 8 2" xfId="34225"/>
    <cellStyle name="Input 3 2 2 9" xfId="13426"/>
    <cellStyle name="Input 3 2 2 9 2" xfId="43620"/>
    <cellStyle name="Input 3 2 3" xfId="1338"/>
    <cellStyle name="Input 3 2 3 10" xfId="18331"/>
    <cellStyle name="Input 3 2 3 10 2" xfId="48525"/>
    <cellStyle name="Input 3 2 3 11" xfId="22551"/>
    <cellStyle name="Input 3 2 3 11 2" xfId="52738"/>
    <cellStyle name="Input 3 2 3 12" xfId="28400"/>
    <cellStyle name="Input 3 2 3 12 2" xfId="58587"/>
    <cellStyle name="Input 3 2 3 13" xfId="25786"/>
    <cellStyle name="Input 3 2 3 13 2" xfId="55973"/>
    <cellStyle name="Input 3 2 3 14" xfId="31304"/>
    <cellStyle name="Input 3 2 3 2" xfId="1806"/>
    <cellStyle name="Input 3 2 3 2 10" xfId="21316"/>
    <cellStyle name="Input 3 2 3 2 10 2" xfId="51503"/>
    <cellStyle name="Input 3 2 3 2 11" xfId="30334"/>
    <cellStyle name="Input 3 2 3 2 11 2" xfId="60521"/>
    <cellStyle name="Input 3 2 3 2 12" xfId="31756"/>
    <cellStyle name="Input 3 2 3 2 2" xfId="3763"/>
    <cellStyle name="Input 3 2 3 2 2 10" xfId="22169"/>
    <cellStyle name="Input 3 2 3 2 2 10 2" xfId="52356"/>
    <cellStyle name="Input 3 2 3 2 2 11" xfId="33968"/>
    <cellStyle name="Input 3 2 3 2 2 2" xfId="7127"/>
    <cellStyle name="Input 3 2 3 2 2 2 2" xfId="37321"/>
    <cellStyle name="Input 3 2 3 2 2 3" xfId="8672"/>
    <cellStyle name="Input 3 2 3 2 2 3 2" xfId="38866"/>
    <cellStyle name="Input 3 2 3 2 2 4" xfId="6047"/>
    <cellStyle name="Input 3 2 3 2 2 4 2" xfId="36243"/>
    <cellStyle name="Input 3 2 3 2 2 5" xfId="13446"/>
    <cellStyle name="Input 3 2 3 2 2 5 2" xfId="43640"/>
    <cellStyle name="Input 3 2 3 2 2 6" xfId="16998"/>
    <cellStyle name="Input 3 2 3 2 2 6 2" xfId="47192"/>
    <cellStyle name="Input 3 2 3 2 2 7" xfId="19865"/>
    <cellStyle name="Input 3 2 3 2 2 7 2" xfId="50059"/>
    <cellStyle name="Input 3 2 3 2 2 8" xfId="24272"/>
    <cellStyle name="Input 3 2 3 2 2 8 2" xfId="54459"/>
    <cellStyle name="Input 3 2 3 2 2 9" xfId="25398"/>
    <cellStyle name="Input 3 2 3 2 2 9 2" xfId="55585"/>
    <cellStyle name="Input 3 2 3 2 3" xfId="4771"/>
    <cellStyle name="Input 3 2 3 2 3 10" xfId="34970"/>
    <cellStyle name="Input 3 2 3 2 3 2" xfId="9515"/>
    <cellStyle name="Input 3 2 3 2 3 2 2" xfId="39709"/>
    <cellStyle name="Input 3 2 3 2 3 3" xfId="12161"/>
    <cellStyle name="Input 3 2 3 2 3 3 2" xfId="42355"/>
    <cellStyle name="Input 3 2 3 2 3 4" xfId="13585"/>
    <cellStyle name="Input 3 2 3 2 3 4 2" xfId="43779"/>
    <cellStyle name="Input 3 2 3 2 3 5" xfId="17838"/>
    <cellStyle name="Input 3 2 3 2 3 5 2" xfId="48032"/>
    <cellStyle name="Input 3 2 3 2 3 6" xfId="20702"/>
    <cellStyle name="Input 3 2 3 2 3 6 2" xfId="50896"/>
    <cellStyle name="Input 3 2 3 2 3 7" xfId="25114"/>
    <cellStyle name="Input 3 2 3 2 3 7 2" xfId="55301"/>
    <cellStyle name="Input 3 2 3 2 3 8" xfId="28551"/>
    <cellStyle name="Input 3 2 3 2 3 8 2" xfId="58738"/>
    <cellStyle name="Input 3 2 3 2 3 9" xfId="30223"/>
    <cellStyle name="Input 3 2 3 2 3 9 2" xfId="60410"/>
    <cellStyle name="Input 3 2 3 2 4" xfId="7889"/>
    <cellStyle name="Input 3 2 3 2 4 2" xfId="38083"/>
    <cellStyle name="Input 3 2 3 2 5" xfId="10421"/>
    <cellStyle name="Input 3 2 3 2 5 2" xfId="40615"/>
    <cellStyle name="Input 3 2 3 2 6" xfId="14947"/>
    <cellStyle name="Input 3 2 3 2 6 2" xfId="45141"/>
    <cellStyle name="Input 3 2 3 2 7" xfId="15902"/>
    <cellStyle name="Input 3 2 3 2 7 2" xfId="46096"/>
    <cellStyle name="Input 3 2 3 2 8" xfId="18783"/>
    <cellStyle name="Input 3 2 3 2 8 2" xfId="48977"/>
    <cellStyle name="Input 3 2 3 2 9" xfId="23018"/>
    <cellStyle name="Input 3 2 3 2 9 2" xfId="53205"/>
    <cellStyle name="Input 3 2 3 3" xfId="1964"/>
    <cellStyle name="Input 3 2 3 3 10" xfId="25655"/>
    <cellStyle name="Input 3 2 3 3 10 2" xfId="55842"/>
    <cellStyle name="Input 3 2 3 3 11" xfId="29786"/>
    <cellStyle name="Input 3 2 3 3 11 2" xfId="59973"/>
    <cellStyle name="Input 3 2 3 3 12" xfId="31914"/>
    <cellStyle name="Input 3 2 3 3 2" xfId="3921"/>
    <cellStyle name="Input 3 2 3 3 2 10" xfId="30133"/>
    <cellStyle name="Input 3 2 3 3 2 10 2" xfId="60320"/>
    <cellStyle name="Input 3 2 3 3 2 11" xfId="34126"/>
    <cellStyle name="Input 3 2 3 3 2 2" xfId="7285"/>
    <cellStyle name="Input 3 2 3 3 2 2 2" xfId="37479"/>
    <cellStyle name="Input 3 2 3 3 2 3" xfId="8830"/>
    <cellStyle name="Input 3 2 3 3 2 3 2" xfId="39024"/>
    <cellStyle name="Input 3 2 3 3 2 4" xfId="2263"/>
    <cellStyle name="Input 3 2 3 3 2 4 2" xfId="32472"/>
    <cellStyle name="Input 3 2 3 3 2 5" xfId="13789"/>
    <cellStyle name="Input 3 2 3 3 2 5 2" xfId="43983"/>
    <cellStyle name="Input 3 2 3 3 2 6" xfId="17156"/>
    <cellStyle name="Input 3 2 3 3 2 6 2" xfId="47350"/>
    <cellStyle name="Input 3 2 3 3 2 7" xfId="20023"/>
    <cellStyle name="Input 3 2 3 3 2 7 2" xfId="50217"/>
    <cellStyle name="Input 3 2 3 3 2 8" xfId="24430"/>
    <cellStyle name="Input 3 2 3 3 2 8 2" xfId="54617"/>
    <cellStyle name="Input 3 2 3 3 2 9" xfId="21657"/>
    <cellStyle name="Input 3 2 3 3 2 9 2" xfId="51844"/>
    <cellStyle name="Input 3 2 3 3 3" xfId="4929"/>
    <cellStyle name="Input 3 2 3 3 3 10" xfId="35128"/>
    <cellStyle name="Input 3 2 3 3 3 2" xfId="9673"/>
    <cellStyle name="Input 3 2 3 3 3 2 2" xfId="39867"/>
    <cellStyle name="Input 3 2 3 3 3 3" xfId="10225"/>
    <cellStyle name="Input 3 2 3 3 3 3 2" xfId="40419"/>
    <cellStyle name="Input 3 2 3 3 3 4" xfId="13571"/>
    <cellStyle name="Input 3 2 3 3 3 4 2" xfId="43765"/>
    <cellStyle name="Input 3 2 3 3 3 5" xfId="17996"/>
    <cellStyle name="Input 3 2 3 3 3 5 2" xfId="48190"/>
    <cellStyle name="Input 3 2 3 3 3 6" xfId="20860"/>
    <cellStyle name="Input 3 2 3 3 3 6 2" xfId="51054"/>
    <cellStyle name="Input 3 2 3 3 3 7" xfId="25272"/>
    <cellStyle name="Input 3 2 3 3 3 7 2" xfId="55459"/>
    <cellStyle name="Input 3 2 3 3 3 8" xfId="28709"/>
    <cellStyle name="Input 3 2 3 3 3 8 2" xfId="58896"/>
    <cellStyle name="Input 3 2 3 3 3 9" xfId="28931"/>
    <cellStyle name="Input 3 2 3 3 3 9 2" xfId="59118"/>
    <cellStyle name="Input 3 2 3 3 4" xfId="5779"/>
    <cellStyle name="Input 3 2 3 3 4 2" xfId="35975"/>
    <cellStyle name="Input 3 2 3 3 5" xfId="9969"/>
    <cellStyle name="Input 3 2 3 3 5 2" xfId="40163"/>
    <cellStyle name="Input 3 2 3 3 6" xfId="14192"/>
    <cellStyle name="Input 3 2 3 3 6 2" xfId="44386"/>
    <cellStyle name="Input 3 2 3 3 7" xfId="16060"/>
    <cellStyle name="Input 3 2 3 3 7 2" xfId="46254"/>
    <cellStyle name="Input 3 2 3 3 8" xfId="18941"/>
    <cellStyle name="Input 3 2 3 3 8 2" xfId="49135"/>
    <cellStyle name="Input 3 2 3 3 9" xfId="23176"/>
    <cellStyle name="Input 3 2 3 3 9 2" xfId="53363"/>
    <cellStyle name="Input 3 2 3 4" xfId="3298"/>
    <cellStyle name="Input 3 2 3 4 10" xfId="29950"/>
    <cellStyle name="Input 3 2 3 4 10 2" xfId="60137"/>
    <cellStyle name="Input 3 2 3 4 11" xfId="33503"/>
    <cellStyle name="Input 3 2 3 4 2" xfId="6671"/>
    <cellStyle name="Input 3 2 3 4 2 2" xfId="36865"/>
    <cellStyle name="Input 3 2 3 4 3" xfId="8216"/>
    <cellStyle name="Input 3 2 3 4 3 2" xfId="38410"/>
    <cellStyle name="Input 3 2 3 4 4" xfId="10887"/>
    <cellStyle name="Input 3 2 3 4 4 2" xfId="41081"/>
    <cellStyle name="Input 3 2 3 4 5" xfId="5438"/>
    <cellStyle name="Input 3 2 3 4 5 2" xfId="35637"/>
    <cellStyle name="Input 3 2 3 4 6" xfId="16546"/>
    <cellStyle name="Input 3 2 3 4 6 2" xfId="46740"/>
    <cellStyle name="Input 3 2 3 4 7" xfId="19413"/>
    <cellStyle name="Input 3 2 3 4 7 2" xfId="49607"/>
    <cellStyle name="Input 3 2 3 4 8" xfId="23816"/>
    <cellStyle name="Input 3 2 3 4 8 2" xfId="54003"/>
    <cellStyle name="Input 3 2 3 4 9" xfId="28350"/>
    <cellStyle name="Input 3 2 3 4 9 2" xfId="58537"/>
    <cellStyle name="Input 3 2 3 5" xfId="4306"/>
    <cellStyle name="Input 3 2 3 5 10" xfId="26633"/>
    <cellStyle name="Input 3 2 3 5 10 2" xfId="56820"/>
    <cellStyle name="Input 3 2 3 5 11" xfId="34505"/>
    <cellStyle name="Input 3 2 3 5 2" xfId="7518"/>
    <cellStyle name="Input 3 2 3 5 2 2" xfId="37712"/>
    <cellStyle name="Input 3 2 3 5 3" xfId="9063"/>
    <cellStyle name="Input 3 2 3 5 3 2" xfId="39257"/>
    <cellStyle name="Input 3 2 3 5 4" xfId="10136"/>
    <cellStyle name="Input 3 2 3 5 4 2" xfId="40330"/>
    <cellStyle name="Input 3 2 3 5 5" xfId="12467"/>
    <cellStyle name="Input 3 2 3 5 5 2" xfId="42661"/>
    <cellStyle name="Input 3 2 3 5 6" xfId="17386"/>
    <cellStyle name="Input 3 2 3 5 6 2" xfId="47580"/>
    <cellStyle name="Input 3 2 3 5 7" xfId="20250"/>
    <cellStyle name="Input 3 2 3 5 7 2" xfId="50444"/>
    <cellStyle name="Input 3 2 3 5 8" xfId="24662"/>
    <cellStyle name="Input 3 2 3 5 8 2" xfId="54849"/>
    <cellStyle name="Input 3 2 3 5 9" xfId="22184"/>
    <cellStyle name="Input 3 2 3 5 9 2" xfId="52371"/>
    <cellStyle name="Input 3 2 3 6" xfId="7938"/>
    <cellStyle name="Input 3 2 3 6 2" xfId="38132"/>
    <cellStyle name="Input 3 2 3 7" xfId="9914"/>
    <cellStyle name="Input 3 2 3 7 2" xfId="40108"/>
    <cellStyle name="Input 3 2 3 8" xfId="11890"/>
    <cellStyle name="Input 3 2 3 8 2" xfId="42084"/>
    <cellStyle name="Input 3 2 3 9" xfId="15447"/>
    <cellStyle name="Input 3 2 3 9 2" xfId="45641"/>
    <cellStyle name="Input 3 2 4" xfId="1537"/>
    <cellStyle name="Input 3 2 4 10" xfId="27159"/>
    <cellStyle name="Input 3 2 4 10 2" xfId="57346"/>
    <cellStyle name="Input 3 2 4 11" xfId="21591"/>
    <cellStyle name="Input 3 2 4 11 2" xfId="51778"/>
    <cellStyle name="Input 3 2 4 12" xfId="31487"/>
    <cellStyle name="Input 3 2 4 2" xfId="3494"/>
    <cellStyle name="Input 3 2 4 2 10" xfId="29217"/>
    <cellStyle name="Input 3 2 4 2 10 2" xfId="59404"/>
    <cellStyle name="Input 3 2 4 2 11" xfId="33699"/>
    <cellStyle name="Input 3 2 4 2 2" xfId="6858"/>
    <cellStyle name="Input 3 2 4 2 2 2" xfId="37052"/>
    <cellStyle name="Input 3 2 4 2 3" xfId="8403"/>
    <cellStyle name="Input 3 2 4 2 3 2" xfId="38597"/>
    <cellStyle name="Input 3 2 4 2 4" xfId="7983"/>
    <cellStyle name="Input 3 2 4 2 4 2" xfId="38177"/>
    <cellStyle name="Input 3 2 4 2 5" xfId="13536"/>
    <cellStyle name="Input 3 2 4 2 5 2" xfId="43730"/>
    <cellStyle name="Input 3 2 4 2 6" xfId="16729"/>
    <cellStyle name="Input 3 2 4 2 6 2" xfId="46923"/>
    <cellStyle name="Input 3 2 4 2 7" xfId="19596"/>
    <cellStyle name="Input 3 2 4 2 7 2" xfId="49790"/>
    <cellStyle name="Input 3 2 4 2 8" xfId="24003"/>
    <cellStyle name="Input 3 2 4 2 8 2" xfId="54190"/>
    <cellStyle name="Input 3 2 4 2 9" xfId="26002"/>
    <cellStyle name="Input 3 2 4 2 9 2" xfId="56189"/>
    <cellStyle name="Input 3 2 4 3" xfId="4502"/>
    <cellStyle name="Input 3 2 4 3 10" xfId="34701"/>
    <cellStyle name="Input 3 2 4 3 2" xfId="9246"/>
    <cellStyle name="Input 3 2 4 3 2 2" xfId="39440"/>
    <cellStyle name="Input 3 2 4 3 3" xfId="9921"/>
    <cellStyle name="Input 3 2 4 3 3 2" xfId="40115"/>
    <cellStyle name="Input 3 2 4 3 4" xfId="12742"/>
    <cellStyle name="Input 3 2 4 3 4 2" xfId="42936"/>
    <cellStyle name="Input 3 2 4 3 5" xfId="17569"/>
    <cellStyle name="Input 3 2 4 3 5 2" xfId="47763"/>
    <cellStyle name="Input 3 2 4 3 6" xfId="20433"/>
    <cellStyle name="Input 3 2 4 3 6 2" xfId="50627"/>
    <cellStyle name="Input 3 2 4 3 7" xfId="24845"/>
    <cellStyle name="Input 3 2 4 3 7 2" xfId="55032"/>
    <cellStyle name="Input 3 2 4 3 8" xfId="28246"/>
    <cellStyle name="Input 3 2 4 3 8 2" xfId="58433"/>
    <cellStyle name="Input 3 2 4 3 9" xfId="29987"/>
    <cellStyle name="Input 3 2 4 3 9 2" xfId="60174"/>
    <cellStyle name="Input 3 2 4 4" xfId="7753"/>
    <cellStyle name="Input 3 2 4 4 2" xfId="37947"/>
    <cellStyle name="Input 3 2 4 5" xfId="11554"/>
    <cellStyle name="Input 3 2 4 5 2" xfId="41748"/>
    <cellStyle name="Input 3 2 4 6" xfId="13054"/>
    <cellStyle name="Input 3 2 4 6 2" xfId="43248"/>
    <cellStyle name="Input 3 2 4 7" xfId="15633"/>
    <cellStyle name="Input 3 2 4 7 2" xfId="45827"/>
    <cellStyle name="Input 3 2 4 8" xfId="18514"/>
    <cellStyle name="Input 3 2 4 8 2" xfId="48708"/>
    <cellStyle name="Input 3 2 4 9" xfId="22749"/>
    <cellStyle name="Input 3 2 4 9 2" xfId="52936"/>
    <cellStyle name="Input 3 2 5" xfId="2742"/>
    <cellStyle name="Input 3 2 5 10" xfId="29463"/>
    <cellStyle name="Input 3 2 5 10 2" xfId="59650"/>
    <cellStyle name="Input 3 2 5 11" xfId="32947"/>
    <cellStyle name="Input 3 2 5 2" xfId="6303"/>
    <cellStyle name="Input 3 2 5 2 2" xfId="36497"/>
    <cellStyle name="Input 3 2 5 3" xfId="5252"/>
    <cellStyle name="Input 3 2 5 3 2" xfId="35451"/>
    <cellStyle name="Input 3 2 5 4" xfId="10679"/>
    <cellStyle name="Input 3 2 5 4 2" xfId="40873"/>
    <cellStyle name="Input 3 2 5 5" xfId="14739"/>
    <cellStyle name="Input 3 2 5 5 2" xfId="44933"/>
    <cellStyle name="Input 3 2 5 6" xfId="16293"/>
    <cellStyle name="Input 3 2 5 6 2" xfId="46487"/>
    <cellStyle name="Input 3 2 5 7" xfId="19162"/>
    <cellStyle name="Input 3 2 5 7 2" xfId="49356"/>
    <cellStyle name="Input 3 2 5 8" xfId="23445"/>
    <cellStyle name="Input 3 2 5 8 2" xfId="53632"/>
    <cellStyle name="Input 3 2 5 9" xfId="25692"/>
    <cellStyle name="Input 3 2 5 9 2" xfId="55879"/>
    <cellStyle name="Input 3 2 6" xfId="3093"/>
    <cellStyle name="Input 3 2 6 10" xfId="21852"/>
    <cellStyle name="Input 3 2 6 10 2" xfId="52039"/>
    <cellStyle name="Input 3 2 6 11" xfId="33298"/>
    <cellStyle name="Input 3 2 6 2" xfId="6508"/>
    <cellStyle name="Input 3 2 6 2 2" xfId="36702"/>
    <cellStyle name="Input 3 2 6 3" xfId="2241"/>
    <cellStyle name="Input 3 2 6 3 2" xfId="32450"/>
    <cellStyle name="Input 3 2 6 4" xfId="10479"/>
    <cellStyle name="Input 3 2 6 4 2" xfId="40673"/>
    <cellStyle name="Input 3 2 6 5" xfId="13069"/>
    <cellStyle name="Input 3 2 6 5 2" xfId="43263"/>
    <cellStyle name="Input 3 2 6 6" xfId="16383"/>
    <cellStyle name="Input 3 2 6 6 2" xfId="46577"/>
    <cellStyle name="Input 3 2 6 7" xfId="19250"/>
    <cellStyle name="Input 3 2 6 7 2" xfId="49444"/>
    <cellStyle name="Input 3 2 6 8" xfId="23653"/>
    <cellStyle name="Input 3 2 6 8 2" xfId="53840"/>
    <cellStyle name="Input 3 2 6 9" xfId="28358"/>
    <cellStyle name="Input 3 2 6 9 2" xfId="58545"/>
    <cellStyle name="Input 3 2 7" xfId="6344"/>
    <cellStyle name="Input 3 2 7 2" xfId="36538"/>
    <cellStyle name="Input 3 2 8" xfId="12412"/>
    <cellStyle name="Input 3 2 8 2" xfId="42606"/>
    <cellStyle name="Input 3 2 9" xfId="12791"/>
    <cellStyle name="Input 3 2 9 2" xfId="42985"/>
    <cellStyle name="Input 3 3" xfId="739"/>
    <cellStyle name="Input 3 3 10" xfId="14959"/>
    <cellStyle name="Input 3 3 10 2" xfId="45153"/>
    <cellStyle name="Input 3 3 11" xfId="13351"/>
    <cellStyle name="Input 3 3 11 2" xfId="43545"/>
    <cellStyle name="Input 3 3 12" xfId="21975"/>
    <cellStyle name="Input 3 3 12 2" xfId="52162"/>
    <cellStyle name="Input 3 3 13" xfId="26650"/>
    <cellStyle name="Input 3 3 13 2" xfId="56837"/>
    <cellStyle name="Input 3 3 14" xfId="26392"/>
    <cellStyle name="Input 3 3 14 2" xfId="56579"/>
    <cellStyle name="Input 3 3 15" xfId="31093"/>
    <cellStyle name="Input 3 3 2" xfId="740"/>
    <cellStyle name="Input 3 3 2 10" xfId="15151"/>
    <cellStyle name="Input 3 3 2 10 2" xfId="45345"/>
    <cellStyle name="Input 3 3 2 11" xfId="21976"/>
    <cellStyle name="Input 3 3 2 11 2" xfId="52163"/>
    <cellStyle name="Input 3 3 2 12" xfId="22253"/>
    <cellStyle name="Input 3 3 2 12 2" xfId="52440"/>
    <cellStyle name="Input 3 3 2 13" xfId="28054"/>
    <cellStyle name="Input 3 3 2 13 2" xfId="58241"/>
    <cellStyle name="Input 3 3 2 14" xfId="31094"/>
    <cellStyle name="Input 3 3 2 2" xfId="1341"/>
    <cellStyle name="Input 3 3 2 2 10" xfId="18334"/>
    <cellStyle name="Input 3 3 2 2 10 2" xfId="48528"/>
    <cellStyle name="Input 3 3 2 2 11" xfId="22554"/>
    <cellStyle name="Input 3 3 2 2 11 2" xfId="52741"/>
    <cellStyle name="Input 3 3 2 2 12" xfId="21415"/>
    <cellStyle name="Input 3 3 2 2 12 2" xfId="51602"/>
    <cellStyle name="Input 3 3 2 2 13" xfId="28294"/>
    <cellStyle name="Input 3 3 2 2 13 2" xfId="58481"/>
    <cellStyle name="Input 3 3 2 2 14" xfId="31307"/>
    <cellStyle name="Input 3 3 2 2 2" xfId="1809"/>
    <cellStyle name="Input 3 3 2 2 2 10" xfId="26761"/>
    <cellStyle name="Input 3 3 2 2 2 10 2" xfId="56948"/>
    <cellStyle name="Input 3 3 2 2 2 11" xfId="29574"/>
    <cellStyle name="Input 3 3 2 2 2 11 2" xfId="59761"/>
    <cellStyle name="Input 3 3 2 2 2 12" xfId="31759"/>
    <cellStyle name="Input 3 3 2 2 2 2" xfId="3766"/>
    <cellStyle name="Input 3 3 2 2 2 2 10" xfId="29813"/>
    <cellStyle name="Input 3 3 2 2 2 2 10 2" xfId="60000"/>
    <cellStyle name="Input 3 3 2 2 2 2 11" xfId="33971"/>
    <cellStyle name="Input 3 3 2 2 2 2 2" xfId="7130"/>
    <cellStyle name="Input 3 3 2 2 2 2 2 2" xfId="37324"/>
    <cellStyle name="Input 3 3 2 2 2 2 3" xfId="8675"/>
    <cellStyle name="Input 3 3 2 2 2 2 3 2" xfId="38869"/>
    <cellStyle name="Input 3 3 2 2 2 2 4" xfId="2322"/>
    <cellStyle name="Input 3 3 2 2 2 2 4 2" xfId="32529"/>
    <cellStyle name="Input 3 3 2 2 2 2 5" xfId="12699"/>
    <cellStyle name="Input 3 3 2 2 2 2 5 2" xfId="42893"/>
    <cellStyle name="Input 3 3 2 2 2 2 6" xfId="17001"/>
    <cellStyle name="Input 3 3 2 2 2 2 6 2" xfId="47195"/>
    <cellStyle name="Input 3 3 2 2 2 2 7" xfId="19868"/>
    <cellStyle name="Input 3 3 2 2 2 2 7 2" xfId="50062"/>
    <cellStyle name="Input 3 3 2 2 2 2 8" xfId="24275"/>
    <cellStyle name="Input 3 3 2 2 2 2 8 2" xfId="54462"/>
    <cellStyle name="Input 3 3 2 2 2 2 9" xfId="26171"/>
    <cellStyle name="Input 3 3 2 2 2 2 9 2" xfId="56358"/>
    <cellStyle name="Input 3 3 2 2 2 3" xfId="4774"/>
    <cellStyle name="Input 3 3 2 2 2 3 10" xfId="34973"/>
    <cellStyle name="Input 3 3 2 2 2 3 2" xfId="9518"/>
    <cellStyle name="Input 3 3 2 2 2 3 2 2" xfId="39712"/>
    <cellStyle name="Input 3 3 2 2 2 3 3" xfId="10606"/>
    <cellStyle name="Input 3 3 2 2 2 3 3 2" xfId="40800"/>
    <cellStyle name="Input 3 3 2 2 2 3 4" xfId="2347"/>
    <cellStyle name="Input 3 3 2 2 2 3 4 2" xfId="32554"/>
    <cellStyle name="Input 3 3 2 2 2 3 5" xfId="17841"/>
    <cellStyle name="Input 3 3 2 2 2 3 5 2" xfId="48035"/>
    <cellStyle name="Input 3 3 2 2 2 3 6" xfId="20705"/>
    <cellStyle name="Input 3 3 2 2 2 3 6 2" xfId="50899"/>
    <cellStyle name="Input 3 3 2 2 2 3 7" xfId="25117"/>
    <cellStyle name="Input 3 3 2 2 2 3 7 2" xfId="55304"/>
    <cellStyle name="Input 3 3 2 2 2 3 8" xfId="28554"/>
    <cellStyle name="Input 3 3 2 2 2 3 8 2" xfId="58741"/>
    <cellStyle name="Input 3 3 2 2 2 3 9" xfId="30106"/>
    <cellStyle name="Input 3 3 2 2 2 3 9 2" xfId="60293"/>
    <cellStyle name="Input 3 3 2 2 2 4" xfId="2628"/>
    <cellStyle name="Input 3 3 2 2 2 4 2" xfId="32833"/>
    <cellStyle name="Input 3 3 2 2 2 5" xfId="10054"/>
    <cellStyle name="Input 3 3 2 2 2 5 2" xfId="40248"/>
    <cellStyle name="Input 3 3 2 2 2 6" xfId="14887"/>
    <cellStyle name="Input 3 3 2 2 2 6 2" xfId="45081"/>
    <cellStyle name="Input 3 3 2 2 2 7" xfId="15905"/>
    <cellStyle name="Input 3 3 2 2 2 7 2" xfId="46099"/>
    <cellStyle name="Input 3 3 2 2 2 8" xfId="18786"/>
    <cellStyle name="Input 3 3 2 2 2 8 2" xfId="48980"/>
    <cellStyle name="Input 3 3 2 2 2 9" xfId="23021"/>
    <cellStyle name="Input 3 3 2 2 2 9 2" xfId="53208"/>
    <cellStyle name="Input 3 3 2 2 3" xfId="1967"/>
    <cellStyle name="Input 3 3 2 2 3 10" xfId="27268"/>
    <cellStyle name="Input 3 3 2 2 3 10 2" xfId="57455"/>
    <cellStyle name="Input 3 3 2 2 3 11" xfId="30822"/>
    <cellStyle name="Input 3 3 2 2 3 11 2" xfId="61009"/>
    <cellStyle name="Input 3 3 2 2 3 12" xfId="31917"/>
    <cellStyle name="Input 3 3 2 2 3 2" xfId="3924"/>
    <cellStyle name="Input 3 3 2 2 3 2 10" xfId="30787"/>
    <cellStyle name="Input 3 3 2 2 3 2 10 2" xfId="60974"/>
    <cellStyle name="Input 3 3 2 2 3 2 11" xfId="34129"/>
    <cellStyle name="Input 3 3 2 2 3 2 2" xfId="7288"/>
    <cellStyle name="Input 3 3 2 2 3 2 2 2" xfId="37482"/>
    <cellStyle name="Input 3 3 2 2 3 2 3" xfId="8833"/>
    <cellStyle name="Input 3 3 2 2 3 2 3 2" xfId="39027"/>
    <cellStyle name="Input 3 3 2 2 3 2 4" xfId="3153"/>
    <cellStyle name="Input 3 3 2 2 3 2 4 2" xfId="33358"/>
    <cellStyle name="Input 3 3 2 2 3 2 5" xfId="11307"/>
    <cellStyle name="Input 3 3 2 2 3 2 5 2" xfId="41501"/>
    <cellStyle name="Input 3 3 2 2 3 2 6" xfId="17159"/>
    <cellStyle name="Input 3 3 2 2 3 2 6 2" xfId="47353"/>
    <cellStyle name="Input 3 3 2 2 3 2 7" xfId="20026"/>
    <cellStyle name="Input 3 3 2 2 3 2 7 2" xfId="50220"/>
    <cellStyle name="Input 3 3 2 2 3 2 8" xfId="24433"/>
    <cellStyle name="Input 3 3 2 2 3 2 8 2" xfId="54620"/>
    <cellStyle name="Input 3 3 2 2 3 2 9" xfId="28156"/>
    <cellStyle name="Input 3 3 2 2 3 2 9 2" xfId="58343"/>
    <cellStyle name="Input 3 3 2 2 3 3" xfId="4932"/>
    <cellStyle name="Input 3 3 2 2 3 3 10" xfId="35131"/>
    <cellStyle name="Input 3 3 2 2 3 3 2" xfId="9676"/>
    <cellStyle name="Input 3 3 2 2 3 3 2 2" xfId="39870"/>
    <cellStyle name="Input 3 3 2 2 3 3 3" xfId="12460"/>
    <cellStyle name="Input 3 3 2 2 3 3 3 2" xfId="42654"/>
    <cellStyle name="Input 3 3 2 2 3 3 4" xfId="14288"/>
    <cellStyle name="Input 3 3 2 2 3 3 4 2" xfId="44482"/>
    <cellStyle name="Input 3 3 2 2 3 3 5" xfId="17999"/>
    <cellStyle name="Input 3 3 2 2 3 3 5 2" xfId="48193"/>
    <cellStyle name="Input 3 3 2 2 3 3 6" xfId="20863"/>
    <cellStyle name="Input 3 3 2 2 3 3 6 2" xfId="51057"/>
    <cellStyle name="Input 3 3 2 2 3 3 7" xfId="25275"/>
    <cellStyle name="Input 3 3 2 2 3 3 7 2" xfId="55462"/>
    <cellStyle name="Input 3 3 2 2 3 3 8" xfId="28712"/>
    <cellStyle name="Input 3 3 2 2 3 3 8 2" xfId="58899"/>
    <cellStyle name="Input 3 3 2 2 3 3 9" xfId="28817"/>
    <cellStyle name="Input 3 3 2 2 3 3 9 2" xfId="59004"/>
    <cellStyle name="Input 3 3 2 2 3 4" xfId="5702"/>
    <cellStyle name="Input 3 3 2 2 3 4 2" xfId="35898"/>
    <cellStyle name="Input 3 3 2 2 3 5" xfId="10965"/>
    <cellStyle name="Input 3 3 2 2 3 5 2" xfId="41159"/>
    <cellStyle name="Input 3 3 2 2 3 6" xfId="12902"/>
    <cellStyle name="Input 3 3 2 2 3 6 2" xfId="43096"/>
    <cellStyle name="Input 3 3 2 2 3 7" xfId="16063"/>
    <cellStyle name="Input 3 3 2 2 3 7 2" xfId="46257"/>
    <cellStyle name="Input 3 3 2 2 3 8" xfId="18944"/>
    <cellStyle name="Input 3 3 2 2 3 8 2" xfId="49138"/>
    <cellStyle name="Input 3 3 2 2 3 9" xfId="23179"/>
    <cellStyle name="Input 3 3 2 2 3 9 2" xfId="53366"/>
    <cellStyle name="Input 3 3 2 2 4" xfId="3301"/>
    <cellStyle name="Input 3 3 2 2 4 10" xfId="30871"/>
    <cellStyle name="Input 3 3 2 2 4 10 2" xfId="61058"/>
    <cellStyle name="Input 3 3 2 2 4 11" xfId="33506"/>
    <cellStyle name="Input 3 3 2 2 4 2" xfId="6674"/>
    <cellStyle name="Input 3 3 2 2 4 2 2" xfId="36868"/>
    <cellStyle name="Input 3 3 2 2 4 3" xfId="8219"/>
    <cellStyle name="Input 3 3 2 2 4 3 2" xfId="38413"/>
    <cellStyle name="Input 3 3 2 2 4 4" xfId="3044"/>
    <cellStyle name="Input 3 3 2 2 4 4 2" xfId="33249"/>
    <cellStyle name="Input 3 3 2 2 4 5" xfId="12832"/>
    <cellStyle name="Input 3 3 2 2 4 5 2" xfId="43026"/>
    <cellStyle name="Input 3 3 2 2 4 6" xfId="16549"/>
    <cellStyle name="Input 3 3 2 2 4 6 2" xfId="46743"/>
    <cellStyle name="Input 3 3 2 2 4 7" xfId="19416"/>
    <cellStyle name="Input 3 3 2 2 4 7 2" xfId="49610"/>
    <cellStyle name="Input 3 3 2 2 4 8" xfId="23819"/>
    <cellStyle name="Input 3 3 2 2 4 8 2" xfId="54006"/>
    <cellStyle name="Input 3 3 2 2 4 9" xfId="27718"/>
    <cellStyle name="Input 3 3 2 2 4 9 2" xfId="57905"/>
    <cellStyle name="Input 3 3 2 2 5" xfId="4309"/>
    <cellStyle name="Input 3 3 2 2 5 10" xfId="30231"/>
    <cellStyle name="Input 3 3 2 2 5 10 2" xfId="60418"/>
    <cellStyle name="Input 3 3 2 2 5 11" xfId="34508"/>
    <cellStyle name="Input 3 3 2 2 5 2" xfId="7521"/>
    <cellStyle name="Input 3 3 2 2 5 2 2" xfId="37715"/>
    <cellStyle name="Input 3 3 2 2 5 3" xfId="9066"/>
    <cellStyle name="Input 3 3 2 2 5 3 2" xfId="39260"/>
    <cellStyle name="Input 3 3 2 2 5 4" xfId="5121"/>
    <cellStyle name="Input 3 3 2 2 5 4 2" xfId="35320"/>
    <cellStyle name="Input 3 3 2 2 5 5" xfId="13205"/>
    <cellStyle name="Input 3 3 2 2 5 5 2" xfId="43399"/>
    <cellStyle name="Input 3 3 2 2 5 6" xfId="17389"/>
    <cellStyle name="Input 3 3 2 2 5 6 2" xfId="47583"/>
    <cellStyle name="Input 3 3 2 2 5 7" xfId="20253"/>
    <cellStyle name="Input 3 3 2 2 5 7 2" xfId="50447"/>
    <cellStyle name="Input 3 3 2 2 5 8" xfId="24665"/>
    <cellStyle name="Input 3 3 2 2 5 8 2" xfId="54852"/>
    <cellStyle name="Input 3 3 2 2 5 9" xfId="26085"/>
    <cellStyle name="Input 3 3 2 2 5 9 2" xfId="56272"/>
    <cellStyle name="Input 3 3 2 2 6" xfId="4104"/>
    <cellStyle name="Input 3 3 2 2 6 2" xfId="34303"/>
    <cellStyle name="Input 3 3 2 2 7" xfId="6397"/>
    <cellStyle name="Input 3 3 2 2 7 2" xfId="36591"/>
    <cellStyle name="Input 3 3 2 2 8" xfId="14286"/>
    <cellStyle name="Input 3 3 2 2 8 2" xfId="44480"/>
    <cellStyle name="Input 3 3 2 2 9" xfId="15450"/>
    <cellStyle name="Input 3 3 2 2 9 2" xfId="45644"/>
    <cellStyle name="Input 3 3 2 3" xfId="1534"/>
    <cellStyle name="Input 3 3 2 3 10" xfId="22419"/>
    <cellStyle name="Input 3 3 2 3 10 2" xfId="52606"/>
    <cellStyle name="Input 3 3 2 3 11" xfId="29104"/>
    <cellStyle name="Input 3 3 2 3 11 2" xfId="59291"/>
    <cellStyle name="Input 3 3 2 3 12" xfId="31484"/>
    <cellStyle name="Input 3 3 2 3 2" xfId="3491"/>
    <cellStyle name="Input 3 3 2 3 2 10" xfId="29529"/>
    <cellStyle name="Input 3 3 2 3 2 10 2" xfId="59716"/>
    <cellStyle name="Input 3 3 2 3 2 11" xfId="33696"/>
    <cellStyle name="Input 3 3 2 3 2 2" xfId="6855"/>
    <cellStyle name="Input 3 3 2 3 2 2 2" xfId="37049"/>
    <cellStyle name="Input 3 3 2 3 2 3" xfId="8400"/>
    <cellStyle name="Input 3 3 2 3 2 3 2" xfId="38594"/>
    <cellStyle name="Input 3 3 2 3 2 4" xfId="12222"/>
    <cellStyle name="Input 3 3 2 3 2 4 2" xfId="42416"/>
    <cellStyle name="Input 3 3 2 3 2 5" xfId="13292"/>
    <cellStyle name="Input 3 3 2 3 2 5 2" xfId="43486"/>
    <cellStyle name="Input 3 3 2 3 2 6" xfId="16726"/>
    <cellStyle name="Input 3 3 2 3 2 6 2" xfId="46920"/>
    <cellStyle name="Input 3 3 2 3 2 7" xfId="19593"/>
    <cellStyle name="Input 3 3 2 3 2 7 2" xfId="49787"/>
    <cellStyle name="Input 3 3 2 3 2 8" xfId="24000"/>
    <cellStyle name="Input 3 3 2 3 2 8 2" xfId="54187"/>
    <cellStyle name="Input 3 3 2 3 2 9" xfId="25856"/>
    <cellStyle name="Input 3 3 2 3 2 9 2" xfId="56043"/>
    <cellStyle name="Input 3 3 2 3 3" xfId="4499"/>
    <cellStyle name="Input 3 3 2 3 3 10" xfId="34698"/>
    <cellStyle name="Input 3 3 2 3 3 2" xfId="9243"/>
    <cellStyle name="Input 3 3 2 3 3 2 2" xfId="39437"/>
    <cellStyle name="Input 3 3 2 3 3 3" xfId="2376"/>
    <cellStyle name="Input 3 3 2 3 3 3 2" xfId="32581"/>
    <cellStyle name="Input 3 3 2 3 3 4" xfId="14160"/>
    <cellStyle name="Input 3 3 2 3 3 4 2" xfId="44354"/>
    <cellStyle name="Input 3 3 2 3 3 5" xfId="17566"/>
    <cellStyle name="Input 3 3 2 3 3 5 2" xfId="47760"/>
    <cellStyle name="Input 3 3 2 3 3 6" xfId="20430"/>
    <cellStyle name="Input 3 3 2 3 3 6 2" xfId="50624"/>
    <cellStyle name="Input 3 3 2 3 3 7" xfId="24842"/>
    <cellStyle name="Input 3 3 2 3 3 7 2" xfId="55029"/>
    <cellStyle name="Input 3 3 2 3 3 8" xfId="28100"/>
    <cellStyle name="Input 3 3 2 3 3 8 2" xfId="58287"/>
    <cellStyle name="Input 3 3 2 3 3 9" xfId="30789"/>
    <cellStyle name="Input 3 3 2 3 3 9 2" xfId="60976"/>
    <cellStyle name="Input 3 3 2 3 4" xfId="2117"/>
    <cellStyle name="Input 3 3 2 3 4 2" xfId="32330"/>
    <cellStyle name="Input 3 3 2 3 5" xfId="11691"/>
    <cellStyle name="Input 3 3 2 3 5 2" xfId="41885"/>
    <cellStyle name="Input 3 3 2 3 6" xfId="13193"/>
    <cellStyle name="Input 3 3 2 3 6 2" xfId="43387"/>
    <cellStyle name="Input 3 3 2 3 7" xfId="15630"/>
    <cellStyle name="Input 3 3 2 3 7 2" xfId="45824"/>
    <cellStyle name="Input 3 3 2 3 8" xfId="18511"/>
    <cellStyle name="Input 3 3 2 3 8 2" xfId="48705"/>
    <cellStyle name="Input 3 3 2 3 9" xfId="22746"/>
    <cellStyle name="Input 3 3 2 3 9 2" xfId="52933"/>
    <cellStyle name="Input 3 3 2 4" xfId="2745"/>
    <cellStyle name="Input 3 3 2 4 10" xfId="26270"/>
    <cellStyle name="Input 3 3 2 4 10 2" xfId="56457"/>
    <cellStyle name="Input 3 3 2 4 11" xfId="32950"/>
    <cellStyle name="Input 3 3 2 4 2" xfId="6306"/>
    <cellStyle name="Input 3 3 2 4 2 2" xfId="36500"/>
    <cellStyle name="Input 3 3 2 4 3" xfId="5253"/>
    <cellStyle name="Input 3 3 2 4 3 2" xfId="35452"/>
    <cellStyle name="Input 3 3 2 4 4" xfId="2716"/>
    <cellStyle name="Input 3 3 2 4 4 2" xfId="32921"/>
    <cellStyle name="Input 3 3 2 4 5" xfId="14184"/>
    <cellStyle name="Input 3 3 2 4 5 2" xfId="44378"/>
    <cellStyle name="Input 3 3 2 4 6" xfId="16296"/>
    <cellStyle name="Input 3 3 2 4 6 2" xfId="46490"/>
    <cellStyle name="Input 3 3 2 4 7" xfId="19165"/>
    <cellStyle name="Input 3 3 2 4 7 2" xfId="49359"/>
    <cellStyle name="Input 3 3 2 4 8" xfId="23448"/>
    <cellStyle name="Input 3 3 2 4 8 2" xfId="53635"/>
    <cellStyle name="Input 3 3 2 4 9" xfId="27647"/>
    <cellStyle name="Input 3 3 2 4 9 2" xfId="57834"/>
    <cellStyle name="Input 3 3 2 5" xfId="3090"/>
    <cellStyle name="Input 3 3 2 5 10" xfId="30755"/>
    <cellStyle name="Input 3 3 2 5 10 2" xfId="60942"/>
    <cellStyle name="Input 3 3 2 5 11" xfId="33295"/>
    <cellStyle name="Input 3 3 2 5 2" xfId="6505"/>
    <cellStyle name="Input 3 3 2 5 2 2" xfId="36699"/>
    <cellStyle name="Input 3 3 2 5 3" xfId="2391"/>
    <cellStyle name="Input 3 3 2 5 3 2" xfId="32596"/>
    <cellStyle name="Input 3 3 2 5 4" xfId="2211"/>
    <cellStyle name="Input 3 3 2 5 4 2" xfId="32421"/>
    <cellStyle name="Input 3 3 2 5 5" xfId="15261"/>
    <cellStyle name="Input 3 3 2 5 5 2" xfId="45455"/>
    <cellStyle name="Input 3 3 2 5 6" xfId="16380"/>
    <cellStyle name="Input 3 3 2 5 6 2" xfId="46574"/>
    <cellStyle name="Input 3 3 2 5 7" xfId="19247"/>
    <cellStyle name="Input 3 3 2 5 7 2" xfId="49441"/>
    <cellStyle name="Input 3 3 2 5 8" xfId="23650"/>
    <cellStyle name="Input 3 3 2 5 8 2" xfId="53837"/>
    <cellStyle name="Input 3 3 2 5 9" xfId="25922"/>
    <cellStyle name="Input 3 3 2 5 9 2" xfId="56109"/>
    <cellStyle name="Input 3 3 2 6" xfId="2793"/>
    <cellStyle name="Input 3 3 2 6 2" xfId="32998"/>
    <cellStyle name="Input 3 3 2 7" xfId="11415"/>
    <cellStyle name="Input 3 3 2 7 2" xfId="41609"/>
    <cellStyle name="Input 3 3 2 8" xfId="13060"/>
    <cellStyle name="Input 3 3 2 8 2" xfId="43254"/>
    <cellStyle name="Input 3 3 2 9" xfId="14705"/>
    <cellStyle name="Input 3 3 2 9 2" xfId="44899"/>
    <cellStyle name="Input 3 3 3" xfId="1340"/>
    <cellStyle name="Input 3 3 3 10" xfId="18333"/>
    <cellStyle name="Input 3 3 3 10 2" xfId="48527"/>
    <cellStyle name="Input 3 3 3 11" xfId="22553"/>
    <cellStyle name="Input 3 3 3 11 2" xfId="52740"/>
    <cellStyle name="Input 3 3 3 12" xfId="21673"/>
    <cellStyle name="Input 3 3 3 12 2" xfId="51860"/>
    <cellStyle name="Input 3 3 3 13" xfId="29125"/>
    <cellStyle name="Input 3 3 3 13 2" xfId="59312"/>
    <cellStyle name="Input 3 3 3 14" xfId="31306"/>
    <cellStyle name="Input 3 3 3 2" xfId="1808"/>
    <cellStyle name="Input 3 3 3 2 10" xfId="27968"/>
    <cellStyle name="Input 3 3 3 2 10 2" xfId="58155"/>
    <cellStyle name="Input 3 3 3 2 11" xfId="30406"/>
    <cellStyle name="Input 3 3 3 2 11 2" xfId="60593"/>
    <cellStyle name="Input 3 3 3 2 12" xfId="31758"/>
    <cellStyle name="Input 3 3 3 2 2" xfId="3765"/>
    <cellStyle name="Input 3 3 3 2 2 10" xfId="30480"/>
    <cellStyle name="Input 3 3 3 2 2 10 2" xfId="60667"/>
    <cellStyle name="Input 3 3 3 2 2 11" xfId="33970"/>
    <cellStyle name="Input 3 3 3 2 2 2" xfId="7129"/>
    <cellStyle name="Input 3 3 3 2 2 2 2" xfId="37323"/>
    <cellStyle name="Input 3 3 3 2 2 3" xfId="8674"/>
    <cellStyle name="Input 3 3 3 2 2 3 2" xfId="38868"/>
    <cellStyle name="Input 3 3 3 2 2 4" xfId="10884"/>
    <cellStyle name="Input 3 3 3 2 2 4 2" xfId="41078"/>
    <cellStyle name="Input 3 3 3 2 2 5" xfId="13189"/>
    <cellStyle name="Input 3 3 3 2 2 5 2" xfId="43383"/>
    <cellStyle name="Input 3 3 3 2 2 6" xfId="17000"/>
    <cellStyle name="Input 3 3 3 2 2 6 2" xfId="47194"/>
    <cellStyle name="Input 3 3 3 2 2 7" xfId="19867"/>
    <cellStyle name="Input 3 3 3 2 2 7 2" xfId="50061"/>
    <cellStyle name="Input 3 3 3 2 2 8" xfId="24274"/>
    <cellStyle name="Input 3 3 3 2 2 8 2" xfId="54461"/>
    <cellStyle name="Input 3 3 3 2 2 9" xfId="25735"/>
    <cellStyle name="Input 3 3 3 2 2 9 2" xfId="55922"/>
    <cellStyle name="Input 3 3 3 2 3" xfId="4773"/>
    <cellStyle name="Input 3 3 3 2 3 10" xfId="34972"/>
    <cellStyle name="Input 3 3 3 2 3 2" xfId="9517"/>
    <cellStyle name="Input 3 3 3 2 3 2 2" xfId="39711"/>
    <cellStyle name="Input 3 3 3 2 3 3" xfId="2320"/>
    <cellStyle name="Input 3 3 3 2 3 3 2" xfId="32527"/>
    <cellStyle name="Input 3 3 3 2 3 4" xfId="14404"/>
    <cellStyle name="Input 3 3 3 2 3 4 2" xfId="44598"/>
    <cellStyle name="Input 3 3 3 2 3 5" xfId="17840"/>
    <cellStyle name="Input 3 3 3 2 3 5 2" xfId="48034"/>
    <cellStyle name="Input 3 3 3 2 3 6" xfId="20704"/>
    <cellStyle name="Input 3 3 3 2 3 6 2" xfId="50898"/>
    <cellStyle name="Input 3 3 3 2 3 7" xfId="25116"/>
    <cellStyle name="Input 3 3 3 2 3 7 2" xfId="55303"/>
    <cellStyle name="Input 3 3 3 2 3 8" xfId="28553"/>
    <cellStyle name="Input 3 3 3 2 3 8 2" xfId="58740"/>
    <cellStyle name="Input 3 3 3 2 3 9" xfId="26584"/>
    <cellStyle name="Input 3 3 3 2 3 9 2" xfId="56771"/>
    <cellStyle name="Input 3 3 3 2 4" xfId="5336"/>
    <cellStyle name="Input 3 3 3 2 4 2" xfId="35535"/>
    <cellStyle name="Input 3 3 3 2 5" xfId="2176"/>
    <cellStyle name="Input 3 3 3 2 5 2" xfId="32387"/>
    <cellStyle name="Input 3 3 3 2 6" xfId="12853"/>
    <cellStyle name="Input 3 3 3 2 6 2" xfId="43047"/>
    <cellStyle name="Input 3 3 3 2 7" xfId="15904"/>
    <cellStyle name="Input 3 3 3 2 7 2" xfId="46098"/>
    <cellStyle name="Input 3 3 3 2 8" xfId="18785"/>
    <cellStyle name="Input 3 3 3 2 8 2" xfId="48979"/>
    <cellStyle name="Input 3 3 3 2 9" xfId="23020"/>
    <cellStyle name="Input 3 3 3 2 9 2" xfId="53207"/>
    <cellStyle name="Input 3 3 3 3" xfId="1966"/>
    <cellStyle name="Input 3 3 3 3 10" xfId="28129"/>
    <cellStyle name="Input 3 3 3 3 10 2" xfId="58316"/>
    <cellStyle name="Input 3 3 3 3 11" xfId="28807"/>
    <cellStyle name="Input 3 3 3 3 11 2" xfId="58994"/>
    <cellStyle name="Input 3 3 3 3 12" xfId="31916"/>
    <cellStyle name="Input 3 3 3 3 2" xfId="3923"/>
    <cellStyle name="Input 3 3 3 3 2 10" xfId="29701"/>
    <cellStyle name="Input 3 3 3 3 2 10 2" xfId="59888"/>
    <cellStyle name="Input 3 3 3 3 2 11" xfId="34128"/>
    <cellStyle name="Input 3 3 3 3 2 2" xfId="7287"/>
    <cellStyle name="Input 3 3 3 3 2 2 2" xfId="37481"/>
    <cellStyle name="Input 3 3 3 3 2 3" xfId="8832"/>
    <cellStyle name="Input 3 3 3 3 2 3 2" xfId="39026"/>
    <cellStyle name="Input 3 3 3 3 2 4" xfId="12323"/>
    <cellStyle name="Input 3 3 3 3 2 4 2" xfId="42517"/>
    <cellStyle name="Input 3 3 3 3 2 5" xfId="12758"/>
    <cellStyle name="Input 3 3 3 3 2 5 2" xfId="42952"/>
    <cellStyle name="Input 3 3 3 3 2 6" xfId="17158"/>
    <cellStyle name="Input 3 3 3 3 2 6 2" xfId="47352"/>
    <cellStyle name="Input 3 3 3 3 2 7" xfId="20025"/>
    <cellStyle name="Input 3 3 3 3 2 7 2" xfId="50219"/>
    <cellStyle name="Input 3 3 3 3 2 8" xfId="24432"/>
    <cellStyle name="Input 3 3 3 3 2 8 2" xfId="54619"/>
    <cellStyle name="Input 3 3 3 3 2 9" xfId="21873"/>
    <cellStyle name="Input 3 3 3 3 2 9 2" xfId="52060"/>
    <cellStyle name="Input 3 3 3 3 3" xfId="4931"/>
    <cellStyle name="Input 3 3 3 3 3 10" xfId="35130"/>
    <cellStyle name="Input 3 3 3 3 3 2" xfId="9675"/>
    <cellStyle name="Input 3 3 3 3 3 2 2" xfId="39869"/>
    <cellStyle name="Input 3 3 3 3 3 3" xfId="10774"/>
    <cellStyle name="Input 3 3 3 3 3 3 2" xfId="40968"/>
    <cellStyle name="Input 3 3 3 3 3 4" xfId="13572"/>
    <cellStyle name="Input 3 3 3 3 3 4 2" xfId="43766"/>
    <cellStyle name="Input 3 3 3 3 3 5" xfId="17998"/>
    <cellStyle name="Input 3 3 3 3 3 5 2" xfId="48192"/>
    <cellStyle name="Input 3 3 3 3 3 6" xfId="20862"/>
    <cellStyle name="Input 3 3 3 3 3 6 2" xfId="51056"/>
    <cellStyle name="Input 3 3 3 3 3 7" xfId="25274"/>
    <cellStyle name="Input 3 3 3 3 3 7 2" xfId="55461"/>
    <cellStyle name="Input 3 3 3 3 3 8" xfId="28711"/>
    <cellStyle name="Input 3 3 3 3 3 8 2" xfId="58898"/>
    <cellStyle name="Input 3 3 3 3 3 9" xfId="29513"/>
    <cellStyle name="Input 3 3 3 3 3 9 2" xfId="59700"/>
    <cellStyle name="Input 3 3 3 3 4" xfId="7788"/>
    <cellStyle name="Input 3 3 3 3 4 2" xfId="37982"/>
    <cellStyle name="Input 3 3 3 3 5" xfId="11587"/>
    <cellStyle name="Input 3 3 3 3 5 2" xfId="41781"/>
    <cellStyle name="Input 3 3 3 3 6" xfId="14419"/>
    <cellStyle name="Input 3 3 3 3 6 2" xfId="44613"/>
    <cellStyle name="Input 3 3 3 3 7" xfId="16062"/>
    <cellStyle name="Input 3 3 3 3 7 2" xfId="46256"/>
    <cellStyle name="Input 3 3 3 3 8" xfId="18943"/>
    <cellStyle name="Input 3 3 3 3 8 2" xfId="49137"/>
    <cellStyle name="Input 3 3 3 3 9" xfId="23178"/>
    <cellStyle name="Input 3 3 3 3 9 2" xfId="53365"/>
    <cellStyle name="Input 3 3 3 4" xfId="3300"/>
    <cellStyle name="Input 3 3 3 4 10" xfId="28903"/>
    <cellStyle name="Input 3 3 3 4 10 2" xfId="59090"/>
    <cellStyle name="Input 3 3 3 4 11" xfId="33505"/>
    <cellStyle name="Input 3 3 3 4 2" xfId="6673"/>
    <cellStyle name="Input 3 3 3 4 2 2" xfId="36867"/>
    <cellStyle name="Input 3 3 3 4 3" xfId="8218"/>
    <cellStyle name="Input 3 3 3 4 3 2" xfId="38412"/>
    <cellStyle name="Input 3 3 3 4 4" xfId="12199"/>
    <cellStyle name="Input 3 3 3 4 4 2" xfId="42393"/>
    <cellStyle name="Input 3 3 3 4 5" xfId="13641"/>
    <cellStyle name="Input 3 3 3 4 5 2" xfId="43835"/>
    <cellStyle name="Input 3 3 3 4 6" xfId="16548"/>
    <cellStyle name="Input 3 3 3 4 6 2" xfId="46742"/>
    <cellStyle name="Input 3 3 3 4 7" xfId="19415"/>
    <cellStyle name="Input 3 3 3 4 7 2" xfId="49609"/>
    <cellStyle name="Input 3 3 3 4 8" xfId="23818"/>
    <cellStyle name="Input 3 3 3 4 8 2" xfId="54005"/>
    <cellStyle name="Input 3 3 3 4 9" xfId="27614"/>
    <cellStyle name="Input 3 3 3 4 9 2" xfId="57801"/>
    <cellStyle name="Input 3 3 3 5" xfId="4308"/>
    <cellStyle name="Input 3 3 3 5 10" xfId="21367"/>
    <cellStyle name="Input 3 3 3 5 10 2" xfId="51554"/>
    <cellStyle name="Input 3 3 3 5 11" xfId="34507"/>
    <cellStyle name="Input 3 3 3 5 2" xfId="7520"/>
    <cellStyle name="Input 3 3 3 5 2 2" xfId="37714"/>
    <cellStyle name="Input 3 3 3 5 3" xfId="9065"/>
    <cellStyle name="Input 3 3 3 5 3 2" xfId="39259"/>
    <cellStyle name="Input 3 3 3 5 4" xfId="5433"/>
    <cellStyle name="Input 3 3 3 5 4 2" xfId="35632"/>
    <cellStyle name="Input 3 3 3 5 5" xfId="13480"/>
    <cellStyle name="Input 3 3 3 5 5 2" xfId="43674"/>
    <cellStyle name="Input 3 3 3 5 6" xfId="17388"/>
    <cellStyle name="Input 3 3 3 5 6 2" xfId="47582"/>
    <cellStyle name="Input 3 3 3 5 7" xfId="20252"/>
    <cellStyle name="Input 3 3 3 5 7 2" xfId="50446"/>
    <cellStyle name="Input 3 3 3 5 8" xfId="24664"/>
    <cellStyle name="Input 3 3 3 5 8 2" xfId="54851"/>
    <cellStyle name="Input 3 3 3 5 9" xfId="21861"/>
    <cellStyle name="Input 3 3 3 5 9 2" xfId="52048"/>
    <cellStyle name="Input 3 3 3 6" xfId="5386"/>
    <cellStyle name="Input 3 3 3 6 2" xfId="35585"/>
    <cellStyle name="Input 3 3 3 7" xfId="12343"/>
    <cellStyle name="Input 3 3 3 7 2" xfId="42537"/>
    <cellStyle name="Input 3 3 3 8" xfId="13711"/>
    <cellStyle name="Input 3 3 3 8 2" xfId="43905"/>
    <cellStyle name="Input 3 3 3 9" xfId="15449"/>
    <cellStyle name="Input 3 3 3 9 2" xfId="45643"/>
    <cellStyle name="Input 3 3 4" xfId="1535"/>
    <cellStyle name="Input 3 3 4 10" xfId="27077"/>
    <cellStyle name="Input 3 3 4 10 2" xfId="57264"/>
    <cellStyle name="Input 3 3 4 11" xfId="30550"/>
    <cellStyle name="Input 3 3 4 11 2" xfId="60737"/>
    <cellStyle name="Input 3 3 4 12" xfId="31485"/>
    <cellStyle name="Input 3 3 4 2" xfId="3492"/>
    <cellStyle name="Input 3 3 4 2 10" xfId="26885"/>
    <cellStyle name="Input 3 3 4 2 10 2" xfId="57072"/>
    <cellStyle name="Input 3 3 4 2 11" xfId="33697"/>
    <cellStyle name="Input 3 3 4 2 2" xfId="6856"/>
    <cellStyle name="Input 3 3 4 2 2 2" xfId="37050"/>
    <cellStyle name="Input 3 3 4 2 3" xfId="8401"/>
    <cellStyle name="Input 3 3 4 2 3 2" xfId="38595"/>
    <cellStyle name="Input 3 3 4 2 4" xfId="10473"/>
    <cellStyle name="Input 3 3 4 2 4 2" xfId="40667"/>
    <cellStyle name="Input 3 3 4 2 5" xfId="11693"/>
    <cellStyle name="Input 3 3 4 2 5 2" xfId="41887"/>
    <cellStyle name="Input 3 3 4 2 6" xfId="16727"/>
    <cellStyle name="Input 3 3 4 2 6 2" xfId="46921"/>
    <cellStyle name="Input 3 3 4 2 7" xfId="19594"/>
    <cellStyle name="Input 3 3 4 2 7 2" xfId="49788"/>
    <cellStyle name="Input 3 3 4 2 8" xfId="24001"/>
    <cellStyle name="Input 3 3 4 2 8 2" xfId="54188"/>
    <cellStyle name="Input 3 3 4 2 9" xfId="26242"/>
    <cellStyle name="Input 3 3 4 2 9 2" xfId="56429"/>
    <cellStyle name="Input 3 3 4 3" xfId="4500"/>
    <cellStyle name="Input 3 3 4 3 10" xfId="34699"/>
    <cellStyle name="Input 3 3 4 3 2" xfId="9244"/>
    <cellStyle name="Input 3 3 4 3 2 2" xfId="39438"/>
    <cellStyle name="Input 3 3 4 3 3" xfId="6350"/>
    <cellStyle name="Input 3 3 4 3 3 2" xfId="36544"/>
    <cellStyle name="Input 3 3 4 3 4" xfId="15136"/>
    <cellStyle name="Input 3 3 4 3 4 2" xfId="45330"/>
    <cellStyle name="Input 3 3 4 3 5" xfId="17567"/>
    <cellStyle name="Input 3 3 4 3 5 2" xfId="47761"/>
    <cellStyle name="Input 3 3 4 3 6" xfId="20431"/>
    <cellStyle name="Input 3 3 4 3 6 2" xfId="50625"/>
    <cellStyle name="Input 3 3 4 3 7" xfId="24843"/>
    <cellStyle name="Input 3 3 4 3 7 2" xfId="55030"/>
    <cellStyle name="Input 3 3 4 3 8" xfId="26316"/>
    <cellStyle name="Input 3 3 4 3 8 2" xfId="56503"/>
    <cellStyle name="Input 3 3 4 3 9" xfId="29146"/>
    <cellStyle name="Input 3 3 4 3 9 2" xfId="59333"/>
    <cellStyle name="Input 3 3 4 4" xfId="2711"/>
    <cellStyle name="Input 3 3 4 4 2" xfId="32916"/>
    <cellStyle name="Input 3 3 4 5" xfId="10327"/>
    <cellStyle name="Input 3 3 4 5 2" xfId="40521"/>
    <cellStyle name="Input 3 3 4 6" xfId="13527"/>
    <cellStyle name="Input 3 3 4 6 2" xfId="43721"/>
    <cellStyle name="Input 3 3 4 7" xfId="15631"/>
    <cellStyle name="Input 3 3 4 7 2" xfId="45825"/>
    <cellStyle name="Input 3 3 4 8" xfId="18512"/>
    <cellStyle name="Input 3 3 4 8 2" xfId="48706"/>
    <cellStyle name="Input 3 3 4 9" xfId="22747"/>
    <cellStyle name="Input 3 3 4 9 2" xfId="52934"/>
    <cellStyle name="Input 3 3 5" xfId="2744"/>
    <cellStyle name="Input 3 3 5 10" xfId="26211"/>
    <cellStyle name="Input 3 3 5 10 2" xfId="56398"/>
    <cellStyle name="Input 3 3 5 11" xfId="32949"/>
    <cellStyle name="Input 3 3 5 2" xfId="6305"/>
    <cellStyle name="Input 3 3 5 2 2" xfId="36499"/>
    <cellStyle name="Input 3 3 5 3" xfId="2103"/>
    <cellStyle name="Input 3 3 5 3 2" xfId="32316"/>
    <cellStyle name="Input 3 3 5 4" xfId="2208"/>
    <cellStyle name="Input 3 3 5 4 2" xfId="32418"/>
    <cellStyle name="Input 3 3 5 5" xfId="14948"/>
    <cellStyle name="Input 3 3 5 5 2" xfId="45142"/>
    <cellStyle name="Input 3 3 5 6" xfId="16295"/>
    <cellStyle name="Input 3 3 5 6 2" xfId="46489"/>
    <cellStyle name="Input 3 3 5 7" xfId="19164"/>
    <cellStyle name="Input 3 3 5 7 2" xfId="49358"/>
    <cellStyle name="Input 3 3 5 8" xfId="23447"/>
    <cellStyle name="Input 3 3 5 8 2" xfId="53634"/>
    <cellStyle name="Input 3 3 5 9" xfId="26435"/>
    <cellStyle name="Input 3 3 5 9 2" xfId="56622"/>
    <cellStyle name="Input 3 3 6" xfId="2407"/>
    <cellStyle name="Input 3 3 6 10" xfId="22361"/>
    <cellStyle name="Input 3 3 6 10 2" xfId="52548"/>
    <cellStyle name="Input 3 3 6 11" xfId="32612"/>
    <cellStyle name="Input 3 3 6 2" xfId="6125"/>
    <cellStyle name="Input 3 3 6 2 2" xfId="36319"/>
    <cellStyle name="Input 3 3 6 3" xfId="5923"/>
    <cellStyle name="Input 3 3 6 3 2" xfId="36119"/>
    <cellStyle name="Input 3 3 6 4" xfId="10010"/>
    <cellStyle name="Input 3 3 6 4 2" xfId="40204"/>
    <cellStyle name="Input 3 3 6 5" xfId="7984"/>
    <cellStyle name="Input 3 3 6 5 2" xfId="38178"/>
    <cellStyle name="Input 3 3 6 6" xfId="16115"/>
    <cellStyle name="Input 3 3 6 6 2" xfId="46309"/>
    <cellStyle name="Input 3 3 6 7" xfId="18984"/>
    <cellStyle name="Input 3 3 6 7 2" xfId="49178"/>
    <cellStyle name="Input 3 3 6 8" xfId="23267"/>
    <cellStyle name="Input 3 3 6 8 2" xfId="53454"/>
    <cellStyle name="Input 3 3 6 9" xfId="26676"/>
    <cellStyle name="Input 3 3 6 9 2" xfId="56863"/>
    <cellStyle name="Input 3 3 7" xfId="3336"/>
    <cellStyle name="Input 3 3 7 2" xfId="33541"/>
    <cellStyle name="Input 3 3 8" xfId="12482"/>
    <cellStyle name="Input 3 3 8 2" xfId="42676"/>
    <cellStyle name="Input 3 3 9" xfId="15025"/>
    <cellStyle name="Input 3 3 9 2" xfId="45219"/>
    <cellStyle name="Input 3 4" xfId="741"/>
    <cellStyle name="Input 3 4 10" xfId="12707"/>
    <cellStyle name="Input 3 4 10 2" xfId="42901"/>
    <cellStyle name="Input 3 4 11" xfId="12807"/>
    <cellStyle name="Input 3 4 11 2" xfId="43001"/>
    <cellStyle name="Input 3 4 12" xfId="21977"/>
    <cellStyle name="Input 3 4 12 2" xfId="52164"/>
    <cellStyle name="Input 3 4 13" xfId="22393"/>
    <cellStyle name="Input 3 4 13 2" xfId="52580"/>
    <cellStyle name="Input 3 4 14" xfId="30603"/>
    <cellStyle name="Input 3 4 14 2" xfId="60790"/>
    <cellStyle name="Input 3 4 15" xfId="31095"/>
    <cellStyle name="Input 3 4 2" xfId="742"/>
    <cellStyle name="Input 3 4 2 10" xfId="13620"/>
    <cellStyle name="Input 3 4 2 10 2" xfId="43814"/>
    <cellStyle name="Input 3 4 2 11" xfId="21978"/>
    <cellStyle name="Input 3 4 2 11 2" xfId="52165"/>
    <cellStyle name="Input 3 4 2 12" xfId="25314"/>
    <cellStyle name="Input 3 4 2 12 2" xfId="55501"/>
    <cellStyle name="Input 3 4 2 13" xfId="28806"/>
    <cellStyle name="Input 3 4 2 13 2" xfId="58993"/>
    <cellStyle name="Input 3 4 2 14" xfId="31096"/>
    <cellStyle name="Input 3 4 2 2" xfId="1343"/>
    <cellStyle name="Input 3 4 2 2 10" xfId="18336"/>
    <cellStyle name="Input 3 4 2 2 10 2" xfId="48530"/>
    <cellStyle name="Input 3 4 2 2 11" xfId="22556"/>
    <cellStyle name="Input 3 4 2 2 11 2" xfId="52743"/>
    <cellStyle name="Input 3 4 2 2 12" xfId="27644"/>
    <cellStyle name="Input 3 4 2 2 12 2" xfId="57831"/>
    <cellStyle name="Input 3 4 2 2 13" xfId="29962"/>
    <cellStyle name="Input 3 4 2 2 13 2" xfId="60149"/>
    <cellStyle name="Input 3 4 2 2 14" xfId="31309"/>
    <cellStyle name="Input 3 4 2 2 2" xfId="1811"/>
    <cellStyle name="Input 3 4 2 2 2 10" xfId="21282"/>
    <cellStyle name="Input 3 4 2 2 2 10 2" xfId="51469"/>
    <cellStyle name="Input 3 4 2 2 2 11" xfId="21498"/>
    <cellStyle name="Input 3 4 2 2 2 11 2" xfId="51685"/>
    <cellStyle name="Input 3 4 2 2 2 12" xfId="31761"/>
    <cellStyle name="Input 3 4 2 2 2 2" xfId="3768"/>
    <cellStyle name="Input 3 4 2 2 2 2 10" xfId="30035"/>
    <cellStyle name="Input 3 4 2 2 2 2 10 2" xfId="60222"/>
    <cellStyle name="Input 3 4 2 2 2 2 11" xfId="33973"/>
    <cellStyle name="Input 3 4 2 2 2 2 2" xfId="7132"/>
    <cellStyle name="Input 3 4 2 2 2 2 2 2" xfId="37326"/>
    <cellStyle name="Input 3 4 2 2 2 2 3" xfId="8677"/>
    <cellStyle name="Input 3 4 2 2 2 2 3 2" xfId="38871"/>
    <cellStyle name="Input 3 4 2 2 2 2 4" xfId="5766"/>
    <cellStyle name="Input 3 4 2 2 2 2 4 2" xfId="35962"/>
    <cellStyle name="Input 3 4 2 2 2 2 5" xfId="13504"/>
    <cellStyle name="Input 3 4 2 2 2 2 5 2" xfId="43698"/>
    <cellStyle name="Input 3 4 2 2 2 2 6" xfId="17003"/>
    <cellStyle name="Input 3 4 2 2 2 2 6 2" xfId="47197"/>
    <cellStyle name="Input 3 4 2 2 2 2 7" xfId="19870"/>
    <cellStyle name="Input 3 4 2 2 2 2 7 2" xfId="50064"/>
    <cellStyle name="Input 3 4 2 2 2 2 8" xfId="24277"/>
    <cellStyle name="Input 3 4 2 2 2 2 8 2" xfId="54464"/>
    <cellStyle name="Input 3 4 2 2 2 2 9" xfId="27533"/>
    <cellStyle name="Input 3 4 2 2 2 2 9 2" xfId="57720"/>
    <cellStyle name="Input 3 4 2 2 2 3" xfId="4776"/>
    <cellStyle name="Input 3 4 2 2 2 3 10" xfId="34975"/>
    <cellStyle name="Input 3 4 2 2 2 3 2" xfId="9520"/>
    <cellStyle name="Input 3 4 2 2 2 3 2 2" xfId="39714"/>
    <cellStyle name="Input 3 4 2 2 2 3 3" xfId="7935"/>
    <cellStyle name="Input 3 4 2 2 2 3 3 2" xfId="38129"/>
    <cellStyle name="Input 3 4 2 2 2 3 4" xfId="12940"/>
    <cellStyle name="Input 3 4 2 2 2 3 4 2" xfId="43134"/>
    <cellStyle name="Input 3 4 2 2 2 3 5" xfId="17843"/>
    <cellStyle name="Input 3 4 2 2 2 3 5 2" xfId="48037"/>
    <cellStyle name="Input 3 4 2 2 2 3 6" xfId="20707"/>
    <cellStyle name="Input 3 4 2 2 2 3 6 2" xfId="50901"/>
    <cellStyle name="Input 3 4 2 2 2 3 7" xfId="25119"/>
    <cellStyle name="Input 3 4 2 2 2 3 7 2" xfId="55306"/>
    <cellStyle name="Input 3 4 2 2 2 3 8" xfId="28556"/>
    <cellStyle name="Input 3 4 2 2 2 3 8 2" xfId="58743"/>
    <cellStyle name="Input 3 4 2 2 2 3 9" xfId="26496"/>
    <cellStyle name="Input 3 4 2 2 2 3 9 2" xfId="56683"/>
    <cellStyle name="Input 3 4 2 2 2 4" xfId="7779"/>
    <cellStyle name="Input 3 4 2 2 2 4 2" xfId="37973"/>
    <cellStyle name="Input 3 4 2 2 2 5" xfId="12448"/>
    <cellStyle name="Input 3 4 2 2 2 5 2" xfId="42642"/>
    <cellStyle name="Input 3 4 2 2 2 6" xfId="13144"/>
    <cellStyle name="Input 3 4 2 2 2 6 2" xfId="43338"/>
    <cellStyle name="Input 3 4 2 2 2 7" xfId="15907"/>
    <cellStyle name="Input 3 4 2 2 2 7 2" xfId="46101"/>
    <cellStyle name="Input 3 4 2 2 2 8" xfId="18788"/>
    <cellStyle name="Input 3 4 2 2 2 8 2" xfId="48982"/>
    <cellStyle name="Input 3 4 2 2 2 9" xfId="23023"/>
    <cellStyle name="Input 3 4 2 2 2 9 2" xfId="53210"/>
    <cellStyle name="Input 3 4 2 2 3" xfId="1969"/>
    <cellStyle name="Input 3 4 2 2 3 10" xfId="25628"/>
    <cellStyle name="Input 3 4 2 2 3 10 2" xfId="55815"/>
    <cellStyle name="Input 3 4 2 2 3 11" xfId="29890"/>
    <cellStyle name="Input 3 4 2 2 3 11 2" xfId="60077"/>
    <cellStyle name="Input 3 4 2 2 3 12" xfId="31919"/>
    <cellStyle name="Input 3 4 2 2 3 2" xfId="3926"/>
    <cellStyle name="Input 3 4 2 2 3 2 10" xfId="30739"/>
    <cellStyle name="Input 3 4 2 2 3 2 10 2" xfId="60926"/>
    <cellStyle name="Input 3 4 2 2 3 2 11" xfId="34131"/>
    <cellStyle name="Input 3 4 2 2 3 2 2" xfId="7290"/>
    <cellStyle name="Input 3 4 2 2 3 2 2 2" xfId="37484"/>
    <cellStyle name="Input 3 4 2 2 3 2 3" xfId="8835"/>
    <cellStyle name="Input 3 4 2 2 3 2 3 2" xfId="39029"/>
    <cellStyle name="Input 3 4 2 2 3 2 4" xfId="12589"/>
    <cellStyle name="Input 3 4 2 2 3 2 4 2" xfId="42783"/>
    <cellStyle name="Input 3 4 2 2 3 2 5" xfId="14606"/>
    <cellStyle name="Input 3 4 2 2 3 2 5 2" xfId="44800"/>
    <cellStyle name="Input 3 4 2 2 3 2 6" xfId="17161"/>
    <cellStyle name="Input 3 4 2 2 3 2 6 2" xfId="47355"/>
    <cellStyle name="Input 3 4 2 2 3 2 7" xfId="20028"/>
    <cellStyle name="Input 3 4 2 2 3 2 7 2" xfId="50222"/>
    <cellStyle name="Input 3 4 2 2 3 2 8" xfId="24435"/>
    <cellStyle name="Input 3 4 2 2 3 2 8 2" xfId="54622"/>
    <cellStyle name="Input 3 4 2 2 3 2 9" xfId="22236"/>
    <cellStyle name="Input 3 4 2 2 3 2 9 2" xfId="52423"/>
    <cellStyle name="Input 3 4 2 2 3 3" xfId="4934"/>
    <cellStyle name="Input 3 4 2 2 3 3 10" xfId="35133"/>
    <cellStyle name="Input 3 4 2 2 3 3 2" xfId="9678"/>
    <cellStyle name="Input 3 4 2 2 3 3 2 2" xfId="39872"/>
    <cellStyle name="Input 3 4 2 2 3 3 3" xfId="11664"/>
    <cellStyle name="Input 3 4 2 2 3 3 3 2" xfId="41858"/>
    <cellStyle name="Input 3 4 2 2 3 3 4" xfId="14166"/>
    <cellStyle name="Input 3 4 2 2 3 3 4 2" xfId="44360"/>
    <cellStyle name="Input 3 4 2 2 3 3 5" xfId="18001"/>
    <cellStyle name="Input 3 4 2 2 3 3 5 2" xfId="48195"/>
    <cellStyle name="Input 3 4 2 2 3 3 6" xfId="20865"/>
    <cellStyle name="Input 3 4 2 2 3 3 6 2" xfId="51059"/>
    <cellStyle name="Input 3 4 2 2 3 3 7" xfId="25277"/>
    <cellStyle name="Input 3 4 2 2 3 3 7 2" xfId="55464"/>
    <cellStyle name="Input 3 4 2 2 3 3 8" xfId="28714"/>
    <cellStyle name="Input 3 4 2 2 3 3 8 2" xfId="58901"/>
    <cellStyle name="Input 3 4 2 2 3 3 9" xfId="30800"/>
    <cellStyle name="Input 3 4 2 2 3 3 9 2" xfId="60987"/>
    <cellStyle name="Input 3 4 2 2 3 4" xfId="5935"/>
    <cellStyle name="Input 3 4 2 2 3 4 2" xfId="36131"/>
    <cellStyle name="Input 3 4 2 2 3 5" xfId="10900"/>
    <cellStyle name="Input 3 4 2 2 3 5 2" xfId="41094"/>
    <cellStyle name="Input 3 4 2 2 3 6" xfId="13828"/>
    <cellStyle name="Input 3 4 2 2 3 6 2" xfId="44022"/>
    <cellStyle name="Input 3 4 2 2 3 7" xfId="16065"/>
    <cellStyle name="Input 3 4 2 2 3 7 2" xfId="46259"/>
    <cellStyle name="Input 3 4 2 2 3 8" xfId="18946"/>
    <cellStyle name="Input 3 4 2 2 3 8 2" xfId="49140"/>
    <cellStyle name="Input 3 4 2 2 3 9" xfId="23181"/>
    <cellStyle name="Input 3 4 2 2 3 9 2" xfId="53368"/>
    <cellStyle name="Input 3 4 2 2 4" xfId="3303"/>
    <cellStyle name="Input 3 4 2 2 4 10" xfId="30652"/>
    <cellStyle name="Input 3 4 2 2 4 10 2" xfId="60839"/>
    <cellStyle name="Input 3 4 2 2 4 11" xfId="33508"/>
    <cellStyle name="Input 3 4 2 2 4 2" xfId="6676"/>
    <cellStyle name="Input 3 4 2 2 4 2 2" xfId="36870"/>
    <cellStyle name="Input 3 4 2 2 4 3" xfId="8221"/>
    <cellStyle name="Input 3 4 2 2 4 3 2" xfId="38415"/>
    <cellStyle name="Input 3 4 2 2 4 4" xfId="6395"/>
    <cellStyle name="Input 3 4 2 2 4 4 2" xfId="36589"/>
    <cellStyle name="Input 3 4 2 2 4 5" xfId="14575"/>
    <cellStyle name="Input 3 4 2 2 4 5 2" xfId="44769"/>
    <cellStyle name="Input 3 4 2 2 4 6" xfId="16551"/>
    <cellStyle name="Input 3 4 2 2 4 6 2" xfId="46745"/>
    <cellStyle name="Input 3 4 2 2 4 7" xfId="19418"/>
    <cellStyle name="Input 3 4 2 2 4 7 2" xfId="49612"/>
    <cellStyle name="Input 3 4 2 2 4 8" xfId="23821"/>
    <cellStyle name="Input 3 4 2 2 4 8 2" xfId="54008"/>
    <cellStyle name="Input 3 4 2 2 4 9" xfId="25706"/>
    <cellStyle name="Input 3 4 2 2 4 9 2" xfId="55893"/>
    <cellStyle name="Input 3 4 2 2 5" xfId="4311"/>
    <cellStyle name="Input 3 4 2 2 5 10" xfId="30284"/>
    <cellStyle name="Input 3 4 2 2 5 10 2" xfId="60471"/>
    <cellStyle name="Input 3 4 2 2 5 11" xfId="34510"/>
    <cellStyle name="Input 3 4 2 2 5 2" xfId="7523"/>
    <cellStyle name="Input 3 4 2 2 5 2 2" xfId="37717"/>
    <cellStyle name="Input 3 4 2 2 5 3" xfId="9068"/>
    <cellStyle name="Input 3 4 2 2 5 3 2" xfId="39262"/>
    <cellStyle name="Input 3 4 2 2 5 4" xfId="12237"/>
    <cellStyle name="Input 3 4 2 2 5 4 2" xfId="42431"/>
    <cellStyle name="Input 3 4 2 2 5 5" xfId="12500"/>
    <cellStyle name="Input 3 4 2 2 5 5 2" xfId="42694"/>
    <cellStyle name="Input 3 4 2 2 5 6" xfId="17391"/>
    <cellStyle name="Input 3 4 2 2 5 6 2" xfId="47585"/>
    <cellStyle name="Input 3 4 2 2 5 7" xfId="20255"/>
    <cellStyle name="Input 3 4 2 2 5 7 2" xfId="50449"/>
    <cellStyle name="Input 3 4 2 2 5 8" xfId="24667"/>
    <cellStyle name="Input 3 4 2 2 5 8 2" xfId="54854"/>
    <cellStyle name="Input 3 4 2 2 5 9" xfId="21601"/>
    <cellStyle name="Input 3 4 2 2 5 9 2" xfId="51788"/>
    <cellStyle name="Input 3 4 2 2 6" xfId="4106"/>
    <cellStyle name="Input 3 4 2 2 6 2" xfId="34305"/>
    <cellStyle name="Input 3 4 2 2 7" xfId="12599"/>
    <cellStyle name="Input 3 4 2 2 7 2" xfId="42793"/>
    <cellStyle name="Input 3 4 2 2 8" xfId="13562"/>
    <cellStyle name="Input 3 4 2 2 8 2" xfId="43756"/>
    <cellStyle name="Input 3 4 2 2 9" xfId="15452"/>
    <cellStyle name="Input 3 4 2 2 9 2" xfId="45646"/>
    <cellStyle name="Input 3 4 2 3" xfId="1532"/>
    <cellStyle name="Input 3 4 2 3 10" xfId="26123"/>
    <cellStyle name="Input 3 4 2 3 10 2" xfId="56310"/>
    <cellStyle name="Input 3 4 2 3 11" xfId="29049"/>
    <cellStyle name="Input 3 4 2 3 11 2" xfId="59236"/>
    <cellStyle name="Input 3 4 2 3 12" xfId="31482"/>
    <cellStyle name="Input 3 4 2 3 2" xfId="3489"/>
    <cellStyle name="Input 3 4 2 3 2 10" xfId="26576"/>
    <cellStyle name="Input 3 4 2 3 2 10 2" xfId="56763"/>
    <cellStyle name="Input 3 4 2 3 2 11" xfId="33694"/>
    <cellStyle name="Input 3 4 2 3 2 2" xfId="6853"/>
    <cellStyle name="Input 3 4 2 3 2 2 2" xfId="37047"/>
    <cellStyle name="Input 3 4 2 3 2 3" xfId="8398"/>
    <cellStyle name="Input 3 4 2 3 2 3 2" xfId="38592"/>
    <cellStyle name="Input 3 4 2 3 2 4" xfId="12126"/>
    <cellStyle name="Input 3 4 2 3 2 4 2" xfId="42320"/>
    <cellStyle name="Input 3 4 2 3 2 5" xfId="13692"/>
    <cellStyle name="Input 3 4 2 3 2 5 2" xfId="43886"/>
    <cellStyle name="Input 3 4 2 3 2 6" xfId="16724"/>
    <cellStyle name="Input 3 4 2 3 2 6 2" xfId="46918"/>
    <cellStyle name="Input 3 4 2 3 2 7" xfId="19591"/>
    <cellStyle name="Input 3 4 2 3 2 7 2" xfId="49785"/>
    <cellStyle name="Input 3 4 2 3 2 8" xfId="23998"/>
    <cellStyle name="Input 3 4 2 3 2 8 2" xfId="54185"/>
    <cellStyle name="Input 3 4 2 3 2 9" xfId="26220"/>
    <cellStyle name="Input 3 4 2 3 2 9 2" xfId="56407"/>
    <cellStyle name="Input 3 4 2 3 3" xfId="4497"/>
    <cellStyle name="Input 3 4 2 3 3 10" xfId="34696"/>
    <cellStyle name="Input 3 4 2 3 3 2" xfId="9241"/>
    <cellStyle name="Input 3 4 2 3 3 2 2" xfId="39435"/>
    <cellStyle name="Input 3 4 2 3 3 3" xfId="11411"/>
    <cellStyle name="Input 3 4 2 3 3 3 2" xfId="41605"/>
    <cellStyle name="Input 3 4 2 3 3 4" xfId="12166"/>
    <cellStyle name="Input 3 4 2 3 3 4 2" xfId="42360"/>
    <cellStyle name="Input 3 4 2 3 3 5" xfId="17564"/>
    <cellStyle name="Input 3 4 2 3 3 5 2" xfId="47758"/>
    <cellStyle name="Input 3 4 2 3 3 6" xfId="20428"/>
    <cellStyle name="Input 3 4 2 3 3 6 2" xfId="50622"/>
    <cellStyle name="Input 3 4 2 3 3 7" xfId="24840"/>
    <cellStyle name="Input 3 4 2 3 3 7 2" xfId="55027"/>
    <cellStyle name="Input 3 4 2 3 3 8" xfId="26173"/>
    <cellStyle name="Input 3 4 2 3 3 8 2" xfId="56360"/>
    <cellStyle name="Input 3 4 2 3 3 9" xfId="27600"/>
    <cellStyle name="Input 3 4 2 3 3 9 2" xfId="57787"/>
    <cellStyle name="Input 3 4 2 3 4" xfId="5362"/>
    <cellStyle name="Input 3 4 2 3 4 2" xfId="35561"/>
    <cellStyle name="Input 3 4 2 3 5" xfId="10300"/>
    <cellStyle name="Input 3 4 2 3 5 2" xfId="40494"/>
    <cellStyle name="Input 3 4 2 3 6" xfId="5424"/>
    <cellStyle name="Input 3 4 2 3 6 2" xfId="35623"/>
    <cellStyle name="Input 3 4 2 3 7" xfId="15628"/>
    <cellStyle name="Input 3 4 2 3 7 2" xfId="45822"/>
    <cellStyle name="Input 3 4 2 3 8" xfId="18509"/>
    <cellStyle name="Input 3 4 2 3 8 2" xfId="48703"/>
    <cellStyle name="Input 3 4 2 3 9" xfId="22744"/>
    <cellStyle name="Input 3 4 2 3 9 2" xfId="52931"/>
    <cellStyle name="Input 3 4 2 4" xfId="2747"/>
    <cellStyle name="Input 3 4 2 4 10" xfId="26163"/>
    <cellStyle name="Input 3 4 2 4 10 2" xfId="56350"/>
    <cellStyle name="Input 3 4 2 4 11" xfId="32952"/>
    <cellStyle name="Input 3 4 2 4 2" xfId="6308"/>
    <cellStyle name="Input 3 4 2 4 2 2" xfId="36502"/>
    <cellStyle name="Input 3 4 2 4 3" xfId="3013"/>
    <cellStyle name="Input 3 4 2 4 3 2" xfId="33218"/>
    <cellStyle name="Input 3 4 2 4 4" xfId="7699"/>
    <cellStyle name="Input 3 4 2 4 4 2" xfId="37893"/>
    <cellStyle name="Input 3 4 2 4 5" xfId="9983"/>
    <cellStyle name="Input 3 4 2 4 5 2" xfId="40177"/>
    <cellStyle name="Input 3 4 2 4 6" xfId="16298"/>
    <cellStyle name="Input 3 4 2 4 6 2" xfId="46492"/>
    <cellStyle name="Input 3 4 2 4 7" xfId="19167"/>
    <cellStyle name="Input 3 4 2 4 7 2" xfId="49361"/>
    <cellStyle name="Input 3 4 2 4 8" xfId="23450"/>
    <cellStyle name="Input 3 4 2 4 8 2" xfId="53637"/>
    <cellStyle name="Input 3 4 2 4 9" xfId="28172"/>
    <cellStyle name="Input 3 4 2 4 9 2" xfId="58359"/>
    <cellStyle name="Input 3 4 2 5" xfId="2406"/>
    <cellStyle name="Input 3 4 2 5 10" xfId="30654"/>
    <cellStyle name="Input 3 4 2 5 10 2" xfId="60841"/>
    <cellStyle name="Input 3 4 2 5 11" xfId="32611"/>
    <cellStyle name="Input 3 4 2 5 2" xfId="6124"/>
    <cellStyle name="Input 3 4 2 5 2 2" xfId="36318"/>
    <cellStyle name="Input 3 4 2 5 3" xfId="8013"/>
    <cellStyle name="Input 3 4 2 5 3 2" xfId="38207"/>
    <cellStyle name="Input 3 4 2 5 4" xfId="5406"/>
    <cellStyle name="Input 3 4 2 5 4 2" xfId="35605"/>
    <cellStyle name="Input 3 4 2 5 5" xfId="15077"/>
    <cellStyle name="Input 3 4 2 5 5 2" xfId="45271"/>
    <cellStyle name="Input 3 4 2 5 6" xfId="16114"/>
    <cellStyle name="Input 3 4 2 5 6 2" xfId="46308"/>
    <cellStyle name="Input 3 4 2 5 7" xfId="18983"/>
    <cellStyle name="Input 3 4 2 5 7 2" xfId="49177"/>
    <cellStyle name="Input 3 4 2 5 8" xfId="23266"/>
    <cellStyle name="Input 3 4 2 5 8 2" xfId="53453"/>
    <cellStyle name="Input 3 4 2 5 9" xfId="28116"/>
    <cellStyle name="Input 3 4 2 5 9 2" xfId="58303"/>
    <cellStyle name="Input 3 4 2 6" xfId="4085"/>
    <cellStyle name="Input 3 4 2 6 2" xfId="34284"/>
    <cellStyle name="Input 3 4 2 7" xfId="11349"/>
    <cellStyle name="Input 3 4 2 7 2" xfId="41543"/>
    <cellStyle name="Input 3 4 2 8" xfId="15028"/>
    <cellStyle name="Input 3 4 2 8 2" xfId="45222"/>
    <cellStyle name="Input 3 4 2 9" xfId="13971"/>
    <cellStyle name="Input 3 4 2 9 2" xfId="44165"/>
    <cellStyle name="Input 3 4 3" xfId="1342"/>
    <cellStyle name="Input 3 4 3 10" xfId="18335"/>
    <cellStyle name="Input 3 4 3 10 2" xfId="48529"/>
    <cellStyle name="Input 3 4 3 11" xfId="22555"/>
    <cellStyle name="Input 3 4 3 11 2" xfId="52742"/>
    <cellStyle name="Input 3 4 3 12" xfId="26459"/>
    <cellStyle name="Input 3 4 3 12 2" xfId="56646"/>
    <cellStyle name="Input 3 4 3 13" xfId="21743"/>
    <cellStyle name="Input 3 4 3 13 2" xfId="51930"/>
    <cellStyle name="Input 3 4 3 14" xfId="31308"/>
    <cellStyle name="Input 3 4 3 2" xfId="1810"/>
    <cellStyle name="Input 3 4 3 2 10" xfId="27878"/>
    <cellStyle name="Input 3 4 3 2 10 2" xfId="58065"/>
    <cellStyle name="Input 3 4 3 2 11" xfId="29724"/>
    <cellStyle name="Input 3 4 3 2 11 2" xfId="59911"/>
    <cellStyle name="Input 3 4 3 2 12" xfId="31760"/>
    <cellStyle name="Input 3 4 3 2 2" xfId="3767"/>
    <cellStyle name="Input 3 4 3 2 2 10" xfId="30876"/>
    <cellStyle name="Input 3 4 3 2 2 10 2" xfId="61063"/>
    <cellStyle name="Input 3 4 3 2 2 11" xfId="33972"/>
    <cellStyle name="Input 3 4 3 2 2 2" xfId="7131"/>
    <cellStyle name="Input 3 4 3 2 2 2 2" xfId="37325"/>
    <cellStyle name="Input 3 4 3 2 2 3" xfId="8676"/>
    <cellStyle name="Input 3 4 3 2 2 3 2" xfId="38870"/>
    <cellStyle name="Input 3 4 3 2 2 4" xfId="11648"/>
    <cellStyle name="Input 3 4 3 2 2 4 2" xfId="41842"/>
    <cellStyle name="Input 3 4 3 2 2 5" xfId="14999"/>
    <cellStyle name="Input 3 4 3 2 2 5 2" xfId="45193"/>
    <cellStyle name="Input 3 4 3 2 2 6" xfId="17002"/>
    <cellStyle name="Input 3 4 3 2 2 6 2" xfId="47196"/>
    <cellStyle name="Input 3 4 3 2 2 7" xfId="19869"/>
    <cellStyle name="Input 3 4 3 2 2 7 2" xfId="50063"/>
    <cellStyle name="Input 3 4 3 2 2 8" xfId="24276"/>
    <cellStyle name="Input 3 4 3 2 2 8 2" xfId="54463"/>
    <cellStyle name="Input 3 4 3 2 2 9" xfId="26710"/>
    <cellStyle name="Input 3 4 3 2 2 9 2" xfId="56897"/>
    <cellStyle name="Input 3 4 3 2 3" xfId="4775"/>
    <cellStyle name="Input 3 4 3 2 3 10" xfId="34974"/>
    <cellStyle name="Input 3 4 3 2 3 2" xfId="9519"/>
    <cellStyle name="Input 3 4 3 2 3 2 2" xfId="39713"/>
    <cellStyle name="Input 3 4 3 2 3 3" xfId="11410"/>
    <cellStyle name="Input 3 4 3 2 3 3 2" xfId="41604"/>
    <cellStyle name="Input 3 4 3 2 3 4" xfId="13327"/>
    <cellStyle name="Input 3 4 3 2 3 4 2" xfId="43521"/>
    <cellStyle name="Input 3 4 3 2 3 5" xfId="17842"/>
    <cellStyle name="Input 3 4 3 2 3 5 2" xfId="48036"/>
    <cellStyle name="Input 3 4 3 2 3 6" xfId="20706"/>
    <cellStyle name="Input 3 4 3 2 3 6 2" xfId="50900"/>
    <cellStyle name="Input 3 4 3 2 3 7" xfId="25118"/>
    <cellStyle name="Input 3 4 3 2 3 7 2" xfId="55305"/>
    <cellStyle name="Input 3 4 3 2 3 8" xfId="28555"/>
    <cellStyle name="Input 3 4 3 2 3 8 2" xfId="58742"/>
    <cellStyle name="Input 3 4 3 2 3 9" xfId="27869"/>
    <cellStyle name="Input 3 4 3 2 3 9 2" xfId="58056"/>
    <cellStyle name="Input 3 4 3 2 4" xfId="2627"/>
    <cellStyle name="Input 3 4 3 2 4 2" xfId="32832"/>
    <cellStyle name="Input 3 4 3 2 5" xfId="12022"/>
    <cellStyle name="Input 3 4 3 2 5 2" xfId="42216"/>
    <cellStyle name="Input 3 4 3 2 6" xfId="14853"/>
    <cellStyle name="Input 3 4 3 2 6 2" xfId="45047"/>
    <cellStyle name="Input 3 4 3 2 7" xfId="15906"/>
    <cellStyle name="Input 3 4 3 2 7 2" xfId="46100"/>
    <cellStyle name="Input 3 4 3 2 8" xfId="18787"/>
    <cellStyle name="Input 3 4 3 2 8 2" xfId="48981"/>
    <cellStyle name="Input 3 4 3 2 9" xfId="23022"/>
    <cellStyle name="Input 3 4 3 2 9 2" xfId="53209"/>
    <cellStyle name="Input 3 4 3 3" xfId="1968"/>
    <cellStyle name="Input 3 4 3 3 10" xfId="26343"/>
    <cellStyle name="Input 3 4 3 3 10 2" xfId="56530"/>
    <cellStyle name="Input 3 4 3 3 11" xfId="29636"/>
    <cellStyle name="Input 3 4 3 3 11 2" xfId="59823"/>
    <cellStyle name="Input 3 4 3 3 12" xfId="31918"/>
    <cellStyle name="Input 3 4 3 3 2" xfId="3925"/>
    <cellStyle name="Input 3 4 3 3 2 10" xfId="30833"/>
    <cellStyle name="Input 3 4 3 3 2 10 2" xfId="61020"/>
    <cellStyle name="Input 3 4 3 3 2 11" xfId="34130"/>
    <cellStyle name="Input 3 4 3 3 2 2" xfId="7289"/>
    <cellStyle name="Input 3 4 3 3 2 2 2" xfId="37483"/>
    <cellStyle name="Input 3 4 3 3 2 3" xfId="8834"/>
    <cellStyle name="Input 3 4 3 3 2 3 2" xfId="39028"/>
    <cellStyle name="Input 3 4 3 3 2 4" xfId="11164"/>
    <cellStyle name="Input 3 4 3 3 2 4 2" xfId="41358"/>
    <cellStyle name="Input 3 4 3 3 2 5" xfId="12755"/>
    <cellStyle name="Input 3 4 3 3 2 5 2" xfId="42949"/>
    <cellStyle name="Input 3 4 3 3 2 6" xfId="17160"/>
    <cellStyle name="Input 3 4 3 3 2 6 2" xfId="47354"/>
    <cellStyle name="Input 3 4 3 3 2 7" xfId="20027"/>
    <cellStyle name="Input 3 4 3 3 2 7 2" xfId="50221"/>
    <cellStyle name="Input 3 4 3 3 2 8" xfId="24434"/>
    <cellStyle name="Input 3 4 3 3 2 8 2" xfId="54621"/>
    <cellStyle name="Input 3 4 3 3 2 9" xfId="21658"/>
    <cellStyle name="Input 3 4 3 3 2 9 2" xfId="51845"/>
    <cellStyle name="Input 3 4 3 3 3" xfId="4933"/>
    <cellStyle name="Input 3 4 3 3 3 10" xfId="35132"/>
    <cellStyle name="Input 3 4 3 3 3 2" xfId="9677"/>
    <cellStyle name="Input 3 4 3 3 3 2 2" xfId="39871"/>
    <cellStyle name="Input 3 4 3 3 3 3" xfId="9793"/>
    <cellStyle name="Input 3 4 3 3 3 3 2" xfId="39987"/>
    <cellStyle name="Input 3 4 3 3 3 4" xfId="13173"/>
    <cellStyle name="Input 3 4 3 3 3 4 2" xfId="43367"/>
    <cellStyle name="Input 3 4 3 3 3 5" xfId="18000"/>
    <cellStyle name="Input 3 4 3 3 3 5 2" xfId="48194"/>
    <cellStyle name="Input 3 4 3 3 3 6" xfId="20864"/>
    <cellStyle name="Input 3 4 3 3 3 6 2" xfId="51058"/>
    <cellStyle name="Input 3 4 3 3 3 7" xfId="25276"/>
    <cellStyle name="Input 3 4 3 3 3 7 2" xfId="55463"/>
    <cellStyle name="Input 3 4 3 3 3 8" xfId="28713"/>
    <cellStyle name="Input 3 4 3 3 3 8 2" xfId="58900"/>
    <cellStyle name="Input 3 4 3 3 3 9" xfId="21291"/>
    <cellStyle name="Input 3 4 3 3 3 9 2" xfId="51478"/>
    <cellStyle name="Input 3 4 3 3 4" xfId="8025"/>
    <cellStyle name="Input 3 4 3 3 4 2" xfId="38219"/>
    <cellStyle name="Input 3 4 3 3 5" xfId="12611"/>
    <cellStyle name="Input 3 4 3 3 5 2" xfId="42805"/>
    <cellStyle name="Input 3 4 3 3 6" xfId="11743"/>
    <cellStyle name="Input 3 4 3 3 6 2" xfId="41937"/>
    <cellStyle name="Input 3 4 3 3 7" xfId="16064"/>
    <cellStyle name="Input 3 4 3 3 7 2" xfId="46258"/>
    <cellStyle name="Input 3 4 3 3 8" xfId="18945"/>
    <cellStyle name="Input 3 4 3 3 8 2" xfId="49139"/>
    <cellStyle name="Input 3 4 3 3 9" xfId="23180"/>
    <cellStyle name="Input 3 4 3 3 9 2" xfId="53367"/>
    <cellStyle name="Input 3 4 3 4" xfId="3302"/>
    <cellStyle name="Input 3 4 3 4 10" xfId="30735"/>
    <cellStyle name="Input 3 4 3 4 10 2" xfId="60922"/>
    <cellStyle name="Input 3 4 3 4 11" xfId="33507"/>
    <cellStyle name="Input 3 4 3 4 2" xfId="6675"/>
    <cellStyle name="Input 3 4 3 4 2 2" xfId="36869"/>
    <cellStyle name="Input 3 4 3 4 3" xfId="8220"/>
    <cellStyle name="Input 3 4 3 4 3 2" xfId="38414"/>
    <cellStyle name="Input 3 4 3 4 4" xfId="12584"/>
    <cellStyle name="Input 3 4 3 4 4 2" xfId="42778"/>
    <cellStyle name="Input 3 4 3 4 5" xfId="14155"/>
    <cellStyle name="Input 3 4 3 4 5 2" xfId="44349"/>
    <cellStyle name="Input 3 4 3 4 6" xfId="16550"/>
    <cellStyle name="Input 3 4 3 4 6 2" xfId="46744"/>
    <cellStyle name="Input 3 4 3 4 7" xfId="19417"/>
    <cellStyle name="Input 3 4 3 4 7 2" xfId="49611"/>
    <cellStyle name="Input 3 4 3 4 8" xfId="23820"/>
    <cellStyle name="Input 3 4 3 4 8 2" xfId="54007"/>
    <cellStyle name="Input 3 4 3 4 9" xfId="27357"/>
    <cellStyle name="Input 3 4 3 4 9 2" xfId="57544"/>
    <cellStyle name="Input 3 4 3 5" xfId="4310"/>
    <cellStyle name="Input 3 4 3 5 10" xfId="26701"/>
    <cellStyle name="Input 3 4 3 5 10 2" xfId="56888"/>
    <cellStyle name="Input 3 4 3 5 11" xfId="34509"/>
    <cellStyle name="Input 3 4 3 5 2" xfId="7522"/>
    <cellStyle name="Input 3 4 3 5 2 2" xfId="37716"/>
    <cellStyle name="Input 3 4 3 5 3" xfId="9067"/>
    <cellStyle name="Input 3 4 3 5 3 2" xfId="39261"/>
    <cellStyle name="Input 3 4 3 5 4" xfId="12205"/>
    <cellStyle name="Input 3 4 3 5 4 2" xfId="42399"/>
    <cellStyle name="Input 3 4 3 5 5" xfId="11891"/>
    <cellStyle name="Input 3 4 3 5 5 2" xfId="42085"/>
    <cellStyle name="Input 3 4 3 5 6" xfId="17390"/>
    <cellStyle name="Input 3 4 3 5 6 2" xfId="47584"/>
    <cellStyle name="Input 3 4 3 5 7" xfId="20254"/>
    <cellStyle name="Input 3 4 3 5 7 2" xfId="50448"/>
    <cellStyle name="Input 3 4 3 5 8" xfId="24666"/>
    <cellStyle name="Input 3 4 3 5 8 2" xfId="54853"/>
    <cellStyle name="Input 3 4 3 5 9" xfId="21646"/>
    <cellStyle name="Input 3 4 3 5 9 2" xfId="51833"/>
    <cellStyle name="Input 3 4 3 6" xfId="2719"/>
    <cellStyle name="Input 3 4 3 6 2" xfId="32924"/>
    <cellStyle name="Input 3 4 3 7" xfId="2980"/>
    <cellStyle name="Input 3 4 3 7 2" xfId="33185"/>
    <cellStyle name="Input 3 4 3 8" xfId="10633"/>
    <cellStyle name="Input 3 4 3 8 2" xfId="40827"/>
    <cellStyle name="Input 3 4 3 9" xfId="15451"/>
    <cellStyle name="Input 3 4 3 9 2" xfId="45645"/>
    <cellStyle name="Input 3 4 4" xfId="1533"/>
    <cellStyle name="Input 3 4 4 10" xfId="28268"/>
    <cellStyle name="Input 3 4 4 10 2" xfId="58455"/>
    <cellStyle name="Input 3 4 4 11" xfId="26593"/>
    <cellStyle name="Input 3 4 4 11 2" xfId="56780"/>
    <cellStyle name="Input 3 4 4 12" xfId="31483"/>
    <cellStyle name="Input 3 4 4 2" xfId="3490"/>
    <cellStyle name="Input 3 4 4 2 10" xfId="28920"/>
    <cellStyle name="Input 3 4 4 2 10 2" xfId="59107"/>
    <cellStyle name="Input 3 4 4 2 11" xfId="33695"/>
    <cellStyle name="Input 3 4 4 2 2" xfId="6854"/>
    <cellStyle name="Input 3 4 4 2 2 2" xfId="37048"/>
    <cellStyle name="Input 3 4 4 2 3" xfId="8399"/>
    <cellStyle name="Input 3 4 4 2 3 2" xfId="38593"/>
    <cellStyle name="Input 3 4 4 2 4" xfId="9744"/>
    <cellStyle name="Input 3 4 4 2 4 2" xfId="39938"/>
    <cellStyle name="Input 3 4 4 2 5" xfId="14260"/>
    <cellStyle name="Input 3 4 4 2 5 2" xfId="44454"/>
    <cellStyle name="Input 3 4 4 2 6" xfId="16725"/>
    <cellStyle name="Input 3 4 4 2 6 2" xfId="46919"/>
    <cellStyle name="Input 3 4 4 2 7" xfId="19592"/>
    <cellStyle name="Input 3 4 4 2 7 2" xfId="49786"/>
    <cellStyle name="Input 3 4 4 2 8" xfId="23999"/>
    <cellStyle name="Input 3 4 4 2 8 2" xfId="54186"/>
    <cellStyle name="Input 3 4 4 2 9" xfId="28224"/>
    <cellStyle name="Input 3 4 4 2 9 2" xfId="58411"/>
    <cellStyle name="Input 3 4 4 3" xfId="4498"/>
    <cellStyle name="Input 3 4 4 3 10" xfId="34697"/>
    <cellStyle name="Input 3 4 4 3 2" xfId="9242"/>
    <cellStyle name="Input 3 4 4 3 2 2" xfId="39436"/>
    <cellStyle name="Input 3 4 4 3 3" xfId="11308"/>
    <cellStyle name="Input 3 4 4 3 3 2" xfId="41502"/>
    <cellStyle name="Input 3 4 4 3 4" xfId="14872"/>
    <cellStyle name="Input 3 4 4 3 4 2" xfId="45066"/>
    <cellStyle name="Input 3 4 4 3 5" xfId="17565"/>
    <cellStyle name="Input 3 4 4 3 5 2" xfId="47759"/>
    <cellStyle name="Input 3 4 4 3 6" xfId="20429"/>
    <cellStyle name="Input 3 4 4 3 6 2" xfId="50623"/>
    <cellStyle name="Input 3 4 4 3 7" xfId="24841"/>
    <cellStyle name="Input 3 4 4 3 7 2" xfId="55028"/>
    <cellStyle name="Input 3 4 4 3 8" xfId="27313"/>
    <cellStyle name="Input 3 4 4 3 8 2" xfId="57500"/>
    <cellStyle name="Input 3 4 4 3 9" xfId="26997"/>
    <cellStyle name="Input 3 4 4 3 9 2" xfId="57184"/>
    <cellStyle name="Input 3 4 4 4" xfId="3288"/>
    <cellStyle name="Input 3 4 4 4 2" xfId="33493"/>
    <cellStyle name="Input 3 4 4 5" xfId="10087"/>
    <cellStyle name="Input 3 4 4 5 2" xfId="40281"/>
    <cellStyle name="Input 3 4 4 6" xfId="14097"/>
    <cellStyle name="Input 3 4 4 6 2" xfId="44291"/>
    <cellStyle name="Input 3 4 4 7" xfId="15629"/>
    <cellStyle name="Input 3 4 4 7 2" xfId="45823"/>
    <cellStyle name="Input 3 4 4 8" xfId="18510"/>
    <cellStyle name="Input 3 4 4 8 2" xfId="48704"/>
    <cellStyle name="Input 3 4 4 9" xfId="22745"/>
    <cellStyle name="Input 3 4 4 9 2" xfId="52932"/>
    <cellStyle name="Input 3 4 5" xfId="2746"/>
    <cellStyle name="Input 3 4 5 10" xfId="29567"/>
    <cellStyle name="Input 3 4 5 10 2" xfId="59754"/>
    <cellStyle name="Input 3 4 5 11" xfId="32951"/>
    <cellStyle name="Input 3 4 5 2" xfId="6307"/>
    <cellStyle name="Input 3 4 5 2 2" xfId="36501"/>
    <cellStyle name="Input 3 4 5 3" xfId="5254"/>
    <cellStyle name="Input 3 4 5 3 2" xfId="35453"/>
    <cellStyle name="Input 3 4 5 4" xfId="10777"/>
    <cellStyle name="Input 3 4 5 4 2" xfId="40971"/>
    <cellStyle name="Input 3 4 5 5" xfId="12979"/>
    <cellStyle name="Input 3 4 5 5 2" xfId="43173"/>
    <cellStyle name="Input 3 4 5 6" xfId="16297"/>
    <cellStyle name="Input 3 4 5 6 2" xfId="46491"/>
    <cellStyle name="Input 3 4 5 7" xfId="19166"/>
    <cellStyle name="Input 3 4 5 7 2" xfId="49360"/>
    <cellStyle name="Input 3 4 5 8" xfId="23449"/>
    <cellStyle name="Input 3 4 5 8 2" xfId="53636"/>
    <cellStyle name="Input 3 4 5 9" xfId="27052"/>
    <cellStyle name="Input 3 4 5 9 2" xfId="57239"/>
    <cellStyle name="Input 3 4 6" xfId="3091"/>
    <cellStyle name="Input 3 4 6 10" xfId="27524"/>
    <cellStyle name="Input 3 4 6 10 2" xfId="57711"/>
    <cellStyle name="Input 3 4 6 11" xfId="33296"/>
    <cellStyle name="Input 3 4 6 2" xfId="6506"/>
    <cellStyle name="Input 3 4 6 2 2" xfId="36700"/>
    <cellStyle name="Input 3 4 6 3" xfId="2390"/>
    <cellStyle name="Input 3 4 6 3 2" xfId="32595"/>
    <cellStyle name="Input 3 4 6 4" xfId="11830"/>
    <cellStyle name="Input 3 4 6 4 2" xfId="42024"/>
    <cellStyle name="Input 3 4 6 5" xfId="13191"/>
    <cellStyle name="Input 3 4 6 5 2" xfId="43385"/>
    <cellStyle name="Input 3 4 6 6" xfId="16381"/>
    <cellStyle name="Input 3 4 6 6 2" xfId="46575"/>
    <cellStyle name="Input 3 4 6 7" xfId="19248"/>
    <cellStyle name="Input 3 4 6 7 2" xfId="49442"/>
    <cellStyle name="Input 3 4 6 8" xfId="23651"/>
    <cellStyle name="Input 3 4 6 8 2" xfId="53838"/>
    <cellStyle name="Input 3 4 6 9" xfId="25877"/>
    <cellStyle name="Input 3 4 6 9 2" xfId="56064"/>
    <cellStyle name="Input 3 4 7" xfId="2076"/>
    <cellStyle name="Input 3 4 7 2" xfId="32294"/>
    <cellStyle name="Input 3 4 8" xfId="5892"/>
    <cellStyle name="Input 3 4 8 2" xfId="36088"/>
    <cellStyle name="Input 3 4 9" xfId="13355"/>
    <cellStyle name="Input 3 4 9 2" xfId="43549"/>
    <cellStyle name="Input 3 5" xfId="743"/>
    <cellStyle name="Input 3 5 10" xfId="13496"/>
    <cellStyle name="Input 3 5 10 2" xfId="43690"/>
    <cellStyle name="Input 3 5 11" xfId="21979"/>
    <cellStyle name="Input 3 5 11 2" xfId="52166"/>
    <cellStyle name="Input 3 5 12" xfId="25315"/>
    <cellStyle name="Input 3 5 12 2" xfId="55502"/>
    <cellStyle name="Input 3 5 13" xfId="29203"/>
    <cellStyle name="Input 3 5 13 2" xfId="59390"/>
    <cellStyle name="Input 3 5 14" xfId="31097"/>
    <cellStyle name="Input 3 5 2" xfId="1344"/>
    <cellStyle name="Input 3 5 2 10" xfId="18337"/>
    <cellStyle name="Input 3 5 2 10 2" xfId="48531"/>
    <cellStyle name="Input 3 5 2 11" xfId="22557"/>
    <cellStyle name="Input 3 5 2 11 2" xfId="52744"/>
    <cellStyle name="Input 3 5 2 12" xfId="27669"/>
    <cellStyle name="Input 3 5 2 12 2" xfId="57856"/>
    <cellStyle name="Input 3 5 2 13" xfId="29544"/>
    <cellStyle name="Input 3 5 2 13 2" xfId="59731"/>
    <cellStyle name="Input 3 5 2 14" xfId="31310"/>
    <cellStyle name="Input 3 5 2 2" xfId="1812"/>
    <cellStyle name="Input 3 5 2 2 10" xfId="26221"/>
    <cellStyle name="Input 3 5 2 2 10 2" xfId="56408"/>
    <cellStyle name="Input 3 5 2 2 11" xfId="29875"/>
    <cellStyle name="Input 3 5 2 2 11 2" xfId="60062"/>
    <cellStyle name="Input 3 5 2 2 12" xfId="31762"/>
    <cellStyle name="Input 3 5 2 2 2" xfId="3769"/>
    <cellStyle name="Input 3 5 2 2 2 10" xfId="29279"/>
    <cellStyle name="Input 3 5 2 2 2 10 2" xfId="59466"/>
    <cellStyle name="Input 3 5 2 2 2 11" xfId="33974"/>
    <cellStyle name="Input 3 5 2 2 2 2" xfId="7133"/>
    <cellStyle name="Input 3 5 2 2 2 2 2" xfId="37327"/>
    <cellStyle name="Input 3 5 2 2 2 3" xfId="8678"/>
    <cellStyle name="Input 3 5 2 2 2 3 2" xfId="38872"/>
    <cellStyle name="Input 3 5 2 2 2 4" xfId="10012"/>
    <cellStyle name="Input 3 5 2 2 2 4 2" xfId="40206"/>
    <cellStyle name="Input 3 5 2 2 2 5" xfId="13481"/>
    <cellStyle name="Input 3 5 2 2 2 5 2" xfId="43675"/>
    <cellStyle name="Input 3 5 2 2 2 6" xfId="17004"/>
    <cellStyle name="Input 3 5 2 2 2 6 2" xfId="47198"/>
    <cellStyle name="Input 3 5 2 2 2 7" xfId="19871"/>
    <cellStyle name="Input 3 5 2 2 2 7 2" xfId="50065"/>
    <cellStyle name="Input 3 5 2 2 2 8" xfId="24278"/>
    <cellStyle name="Input 3 5 2 2 2 8 2" xfId="54465"/>
    <cellStyle name="Input 3 5 2 2 2 9" xfId="25752"/>
    <cellStyle name="Input 3 5 2 2 2 9 2" xfId="55939"/>
    <cellStyle name="Input 3 5 2 2 3" xfId="4777"/>
    <cellStyle name="Input 3 5 2 2 3 10" xfId="34976"/>
    <cellStyle name="Input 3 5 2 2 3 2" xfId="9521"/>
    <cellStyle name="Input 3 5 2 2 3 2 2" xfId="39715"/>
    <cellStyle name="Input 3 5 2 2 3 3" xfId="11745"/>
    <cellStyle name="Input 3 5 2 2 3 3 2" xfId="41939"/>
    <cellStyle name="Input 3 5 2 2 3 4" xfId="14877"/>
    <cellStyle name="Input 3 5 2 2 3 4 2" xfId="45071"/>
    <cellStyle name="Input 3 5 2 2 3 5" xfId="17844"/>
    <cellStyle name="Input 3 5 2 2 3 5 2" xfId="48038"/>
    <cellStyle name="Input 3 5 2 2 3 6" xfId="20708"/>
    <cellStyle name="Input 3 5 2 2 3 6 2" xfId="50902"/>
    <cellStyle name="Input 3 5 2 2 3 7" xfId="25120"/>
    <cellStyle name="Input 3 5 2 2 3 7 2" xfId="55307"/>
    <cellStyle name="Input 3 5 2 2 3 8" xfId="28557"/>
    <cellStyle name="Input 3 5 2 2 3 8 2" xfId="58744"/>
    <cellStyle name="Input 3 5 2 2 3 9" xfId="21405"/>
    <cellStyle name="Input 3 5 2 2 3 9 2" xfId="51592"/>
    <cellStyle name="Input 3 5 2 2 4" xfId="5693"/>
    <cellStyle name="Input 3 5 2 2 4 2" xfId="35889"/>
    <cellStyle name="Input 3 5 2 2 5" xfId="10260"/>
    <cellStyle name="Input 3 5 2 2 5 2" xfId="40454"/>
    <cellStyle name="Input 3 5 2 2 6" xfId="14432"/>
    <cellStyle name="Input 3 5 2 2 6 2" xfId="44626"/>
    <cellStyle name="Input 3 5 2 2 7" xfId="15908"/>
    <cellStyle name="Input 3 5 2 2 7 2" xfId="46102"/>
    <cellStyle name="Input 3 5 2 2 8" xfId="18789"/>
    <cellStyle name="Input 3 5 2 2 8 2" xfId="48983"/>
    <cellStyle name="Input 3 5 2 2 9" xfId="23024"/>
    <cellStyle name="Input 3 5 2 2 9 2" xfId="53211"/>
    <cellStyle name="Input 3 5 2 3" xfId="1970"/>
    <cellStyle name="Input 3 5 2 3 10" xfId="26527"/>
    <cellStyle name="Input 3 5 2 3 10 2" xfId="56714"/>
    <cellStyle name="Input 3 5 2 3 11" xfId="30779"/>
    <cellStyle name="Input 3 5 2 3 11 2" xfId="60966"/>
    <cellStyle name="Input 3 5 2 3 12" xfId="31920"/>
    <cellStyle name="Input 3 5 2 3 2" xfId="3927"/>
    <cellStyle name="Input 3 5 2 3 2 10" xfId="28872"/>
    <cellStyle name="Input 3 5 2 3 2 10 2" xfId="59059"/>
    <cellStyle name="Input 3 5 2 3 2 11" xfId="34132"/>
    <cellStyle name="Input 3 5 2 3 2 2" xfId="7291"/>
    <cellStyle name="Input 3 5 2 3 2 2 2" xfId="37485"/>
    <cellStyle name="Input 3 5 2 3 2 3" xfId="8836"/>
    <cellStyle name="Input 3 5 2 3 2 3 2" xfId="39030"/>
    <cellStyle name="Input 3 5 2 3 2 4" xfId="10832"/>
    <cellStyle name="Input 3 5 2 3 2 4 2" xfId="41026"/>
    <cellStyle name="Input 3 5 2 3 2 5" xfId="13105"/>
    <cellStyle name="Input 3 5 2 3 2 5 2" xfId="43299"/>
    <cellStyle name="Input 3 5 2 3 2 6" xfId="17162"/>
    <cellStyle name="Input 3 5 2 3 2 6 2" xfId="47356"/>
    <cellStyle name="Input 3 5 2 3 2 7" xfId="20029"/>
    <cellStyle name="Input 3 5 2 3 2 7 2" xfId="50223"/>
    <cellStyle name="Input 3 5 2 3 2 8" xfId="24436"/>
    <cellStyle name="Input 3 5 2 3 2 8 2" xfId="54623"/>
    <cellStyle name="Input 3 5 2 3 2 9" xfId="25400"/>
    <cellStyle name="Input 3 5 2 3 2 9 2" xfId="55587"/>
    <cellStyle name="Input 3 5 2 3 3" xfId="4935"/>
    <cellStyle name="Input 3 5 2 3 3 10" xfId="35134"/>
    <cellStyle name="Input 3 5 2 3 3 2" xfId="9679"/>
    <cellStyle name="Input 3 5 2 3 3 2 2" xfId="39873"/>
    <cellStyle name="Input 3 5 2 3 3 3" xfId="12390"/>
    <cellStyle name="Input 3 5 2 3 3 3 2" xfId="42584"/>
    <cellStyle name="Input 3 5 2 3 3 4" xfId="13806"/>
    <cellStyle name="Input 3 5 2 3 3 4 2" xfId="44000"/>
    <cellStyle name="Input 3 5 2 3 3 5" xfId="18002"/>
    <cellStyle name="Input 3 5 2 3 3 5 2" xfId="48196"/>
    <cellStyle name="Input 3 5 2 3 3 6" xfId="20866"/>
    <cellStyle name="Input 3 5 2 3 3 6 2" xfId="51060"/>
    <cellStyle name="Input 3 5 2 3 3 7" xfId="25278"/>
    <cellStyle name="Input 3 5 2 3 3 7 2" xfId="55465"/>
    <cellStyle name="Input 3 5 2 3 3 8" xfId="28715"/>
    <cellStyle name="Input 3 5 2 3 3 8 2" xfId="58902"/>
    <cellStyle name="Input 3 5 2 3 3 9" xfId="28768"/>
    <cellStyle name="Input 3 5 2 3 3 9 2" xfId="58955"/>
    <cellStyle name="Input 3 5 2 3 4" xfId="7869"/>
    <cellStyle name="Input 3 5 2 3 4 2" xfId="38063"/>
    <cellStyle name="Input 3 5 2 3 5" xfId="9844"/>
    <cellStyle name="Input 3 5 2 3 5 2" xfId="40038"/>
    <cellStyle name="Input 3 5 2 3 6" xfId="14500"/>
    <cellStyle name="Input 3 5 2 3 6 2" xfId="44694"/>
    <cellStyle name="Input 3 5 2 3 7" xfId="16066"/>
    <cellStyle name="Input 3 5 2 3 7 2" xfId="46260"/>
    <cellStyle name="Input 3 5 2 3 8" xfId="18947"/>
    <cellStyle name="Input 3 5 2 3 8 2" xfId="49141"/>
    <cellStyle name="Input 3 5 2 3 9" xfId="23182"/>
    <cellStyle name="Input 3 5 2 3 9 2" xfId="53369"/>
    <cellStyle name="Input 3 5 2 4" xfId="3304"/>
    <cellStyle name="Input 3 5 2 4 10" xfId="29880"/>
    <cellStyle name="Input 3 5 2 4 10 2" xfId="60067"/>
    <cellStyle name="Input 3 5 2 4 11" xfId="33509"/>
    <cellStyle name="Input 3 5 2 4 2" xfId="6677"/>
    <cellStyle name="Input 3 5 2 4 2 2" xfId="36871"/>
    <cellStyle name="Input 3 5 2 4 3" xfId="8222"/>
    <cellStyle name="Input 3 5 2 4 3 2" xfId="38416"/>
    <cellStyle name="Input 3 5 2 4 4" xfId="9869"/>
    <cellStyle name="Input 3 5 2 4 4 2" xfId="40063"/>
    <cellStyle name="Input 3 5 2 4 5" xfId="11839"/>
    <cellStyle name="Input 3 5 2 4 5 2" xfId="42033"/>
    <cellStyle name="Input 3 5 2 4 6" xfId="16552"/>
    <cellStyle name="Input 3 5 2 4 6 2" xfId="46746"/>
    <cellStyle name="Input 3 5 2 4 7" xfId="19419"/>
    <cellStyle name="Input 3 5 2 4 7 2" xfId="49613"/>
    <cellStyle name="Input 3 5 2 4 8" xfId="23822"/>
    <cellStyle name="Input 3 5 2 4 8 2" xfId="54009"/>
    <cellStyle name="Input 3 5 2 4 9" xfId="28087"/>
    <cellStyle name="Input 3 5 2 4 9 2" xfId="58274"/>
    <cellStyle name="Input 3 5 2 5" xfId="4312"/>
    <cellStyle name="Input 3 5 2 5 10" xfId="26267"/>
    <cellStyle name="Input 3 5 2 5 10 2" xfId="56454"/>
    <cellStyle name="Input 3 5 2 5 11" xfId="34511"/>
    <cellStyle name="Input 3 5 2 5 2" xfId="7524"/>
    <cellStyle name="Input 3 5 2 5 2 2" xfId="37718"/>
    <cellStyle name="Input 3 5 2 5 3" xfId="9069"/>
    <cellStyle name="Input 3 5 2 5 3 2" xfId="39263"/>
    <cellStyle name="Input 3 5 2 5 4" xfId="11783"/>
    <cellStyle name="Input 3 5 2 5 4 2" xfId="41977"/>
    <cellStyle name="Input 3 5 2 5 5" xfId="13586"/>
    <cellStyle name="Input 3 5 2 5 5 2" xfId="43780"/>
    <cellStyle name="Input 3 5 2 5 6" xfId="17392"/>
    <cellStyle name="Input 3 5 2 5 6 2" xfId="47586"/>
    <cellStyle name="Input 3 5 2 5 7" xfId="20256"/>
    <cellStyle name="Input 3 5 2 5 7 2" xfId="50450"/>
    <cellStyle name="Input 3 5 2 5 8" xfId="24668"/>
    <cellStyle name="Input 3 5 2 5 8 2" xfId="54855"/>
    <cellStyle name="Input 3 5 2 5 9" xfId="21495"/>
    <cellStyle name="Input 3 5 2 5 9 2" xfId="51682"/>
    <cellStyle name="Input 3 5 2 6" xfId="4103"/>
    <cellStyle name="Input 3 5 2 6 2" xfId="34302"/>
    <cellStyle name="Input 3 5 2 7" xfId="10899"/>
    <cellStyle name="Input 3 5 2 7 2" xfId="41093"/>
    <cellStyle name="Input 3 5 2 8" xfId="14718"/>
    <cellStyle name="Input 3 5 2 8 2" xfId="44912"/>
    <cellStyle name="Input 3 5 2 9" xfId="15453"/>
    <cellStyle name="Input 3 5 2 9 2" xfId="45647"/>
    <cellStyle name="Input 3 5 3" xfId="1531"/>
    <cellStyle name="Input 3 5 3 10" xfId="21730"/>
    <cellStyle name="Input 3 5 3 10 2" xfId="51917"/>
    <cellStyle name="Input 3 5 3 11" xfId="27832"/>
    <cellStyle name="Input 3 5 3 11 2" xfId="58019"/>
    <cellStyle name="Input 3 5 3 12" xfId="31481"/>
    <cellStyle name="Input 3 5 3 2" xfId="3488"/>
    <cellStyle name="Input 3 5 3 2 10" xfId="29242"/>
    <cellStyle name="Input 3 5 3 2 10 2" xfId="59429"/>
    <cellStyle name="Input 3 5 3 2 11" xfId="33693"/>
    <cellStyle name="Input 3 5 3 2 2" xfId="6852"/>
    <cellStyle name="Input 3 5 3 2 2 2" xfId="37046"/>
    <cellStyle name="Input 3 5 3 2 3" xfId="8397"/>
    <cellStyle name="Input 3 5 3 2 3 2" xfId="38591"/>
    <cellStyle name="Input 3 5 3 2 4" xfId="7973"/>
    <cellStyle name="Input 3 5 3 2 4 2" xfId="38167"/>
    <cellStyle name="Input 3 5 3 2 5" xfId="6054"/>
    <cellStyle name="Input 3 5 3 2 5 2" xfId="36250"/>
    <cellStyle name="Input 3 5 3 2 6" xfId="16723"/>
    <cellStyle name="Input 3 5 3 2 6 2" xfId="46917"/>
    <cellStyle name="Input 3 5 3 2 7" xfId="19590"/>
    <cellStyle name="Input 3 5 3 2 7 2" xfId="49784"/>
    <cellStyle name="Input 3 5 3 2 8" xfId="23997"/>
    <cellStyle name="Input 3 5 3 2 8 2" xfId="54184"/>
    <cellStyle name="Input 3 5 3 2 9" xfId="21981"/>
    <cellStyle name="Input 3 5 3 2 9 2" xfId="52168"/>
    <cellStyle name="Input 3 5 3 3" xfId="4496"/>
    <cellStyle name="Input 3 5 3 3 10" xfId="34695"/>
    <cellStyle name="Input 3 5 3 3 2" xfId="9240"/>
    <cellStyle name="Input 3 5 3 3 2 2" xfId="39434"/>
    <cellStyle name="Input 3 5 3 3 3" xfId="5031"/>
    <cellStyle name="Input 3 5 3 3 3 2" xfId="35230"/>
    <cellStyle name="Input 3 5 3 3 4" xfId="11330"/>
    <cellStyle name="Input 3 5 3 3 4 2" xfId="41524"/>
    <cellStyle name="Input 3 5 3 3 5" xfId="17563"/>
    <cellStyle name="Input 3 5 3 3 5 2" xfId="47757"/>
    <cellStyle name="Input 3 5 3 3 6" xfId="20427"/>
    <cellStyle name="Input 3 5 3 3 6 2" xfId="50621"/>
    <cellStyle name="Input 3 5 3 3 7" xfId="24839"/>
    <cellStyle name="Input 3 5 3 3 7 2" xfId="55026"/>
    <cellStyle name="Input 3 5 3 3 8" xfId="25737"/>
    <cellStyle name="Input 3 5 3 3 8 2" xfId="55924"/>
    <cellStyle name="Input 3 5 3 3 9" xfId="29278"/>
    <cellStyle name="Input 3 5 3 3 9 2" xfId="59465"/>
    <cellStyle name="Input 3 5 3 4" xfId="5825"/>
    <cellStyle name="Input 3 5 3 4 2" xfId="36021"/>
    <cellStyle name="Input 3 5 3 5" xfId="12596"/>
    <cellStyle name="Input 3 5 3 5 2" xfId="42790"/>
    <cellStyle name="Input 3 5 3 6" xfId="11356"/>
    <cellStyle name="Input 3 5 3 6 2" xfId="41550"/>
    <cellStyle name="Input 3 5 3 7" xfId="15627"/>
    <cellStyle name="Input 3 5 3 7 2" xfId="45821"/>
    <cellStyle name="Input 3 5 3 8" xfId="18508"/>
    <cellStyle name="Input 3 5 3 8 2" xfId="48702"/>
    <cellStyle name="Input 3 5 3 9" xfId="22743"/>
    <cellStyle name="Input 3 5 3 9 2" xfId="52930"/>
    <cellStyle name="Input 3 5 4" xfId="2748"/>
    <cellStyle name="Input 3 5 4 10" xfId="30207"/>
    <cellStyle name="Input 3 5 4 10 2" xfId="60394"/>
    <cellStyle name="Input 3 5 4 11" xfId="32953"/>
    <cellStyle name="Input 3 5 4 2" xfId="6309"/>
    <cellStyle name="Input 3 5 4 2 2" xfId="36503"/>
    <cellStyle name="Input 3 5 4 3" xfId="2102"/>
    <cellStyle name="Input 3 5 4 3 2" xfId="32315"/>
    <cellStyle name="Input 3 5 4 4" xfId="11068"/>
    <cellStyle name="Input 3 5 4 4 2" xfId="41262"/>
    <cellStyle name="Input 3 5 4 5" xfId="14264"/>
    <cellStyle name="Input 3 5 4 5 2" xfId="44458"/>
    <cellStyle name="Input 3 5 4 6" xfId="16299"/>
    <cellStyle name="Input 3 5 4 6 2" xfId="46493"/>
    <cellStyle name="Input 3 5 4 7" xfId="19168"/>
    <cellStyle name="Input 3 5 4 7 2" xfId="49362"/>
    <cellStyle name="Input 3 5 4 8" xfId="23451"/>
    <cellStyle name="Input 3 5 4 8 2" xfId="53638"/>
    <cellStyle name="Input 3 5 4 9" xfId="26508"/>
    <cellStyle name="Input 3 5 4 9 2" xfId="56695"/>
    <cellStyle name="Input 3 5 5" xfId="2405"/>
    <cellStyle name="Input 3 5 5 10" xfId="26975"/>
    <cellStyle name="Input 3 5 5 10 2" xfId="57162"/>
    <cellStyle name="Input 3 5 5 11" xfId="32610"/>
    <cellStyle name="Input 3 5 5 2" xfId="6123"/>
    <cellStyle name="Input 3 5 5 2 2" xfId="36317"/>
    <cellStyle name="Input 3 5 5 3" xfId="5714"/>
    <cellStyle name="Input 3 5 5 3 2" xfId="35910"/>
    <cellStyle name="Input 3 5 5 4" xfId="9750"/>
    <cellStyle name="Input 3 5 5 4 2" xfId="39944"/>
    <cellStyle name="Input 3 5 5 5" xfId="12745"/>
    <cellStyle name="Input 3 5 5 5 2" xfId="42939"/>
    <cellStyle name="Input 3 5 5 6" xfId="16113"/>
    <cellStyle name="Input 3 5 5 6 2" xfId="46307"/>
    <cellStyle name="Input 3 5 5 7" xfId="18982"/>
    <cellStyle name="Input 3 5 5 7 2" xfId="49176"/>
    <cellStyle name="Input 3 5 5 8" xfId="23265"/>
    <cellStyle name="Input 3 5 5 8 2" xfId="53452"/>
    <cellStyle name="Input 3 5 5 9" xfId="27946"/>
    <cellStyle name="Input 3 5 5 9 2" xfId="58133"/>
    <cellStyle name="Input 3 5 6" xfId="2348"/>
    <cellStyle name="Input 3 5 6 2" xfId="32555"/>
    <cellStyle name="Input 3 5 7" xfId="9855"/>
    <cellStyle name="Input 3 5 7 2" xfId="40049"/>
    <cellStyle name="Input 3 5 8" xfId="13762"/>
    <cellStyle name="Input 3 5 8 2" xfId="43956"/>
    <cellStyle name="Input 3 5 9" xfId="14137"/>
    <cellStyle name="Input 3 5 9 2" xfId="44331"/>
    <cellStyle name="Input 3 6" xfId="1337"/>
    <cellStyle name="Input 3 6 10" xfId="18330"/>
    <cellStyle name="Input 3 6 10 2" xfId="48524"/>
    <cellStyle name="Input 3 6 11" xfId="22550"/>
    <cellStyle name="Input 3 6 11 2" xfId="52737"/>
    <cellStyle name="Input 3 6 12" xfId="26767"/>
    <cellStyle name="Input 3 6 12 2" xfId="56954"/>
    <cellStyle name="Input 3 6 13" xfId="30152"/>
    <cellStyle name="Input 3 6 13 2" xfId="60339"/>
    <cellStyle name="Input 3 6 14" xfId="31303"/>
    <cellStyle name="Input 3 6 2" xfId="1805"/>
    <cellStyle name="Input 3 6 2 10" xfId="25694"/>
    <cellStyle name="Input 3 6 2 10 2" xfId="55881"/>
    <cellStyle name="Input 3 6 2 11" xfId="21738"/>
    <cellStyle name="Input 3 6 2 11 2" xfId="51925"/>
    <cellStyle name="Input 3 6 2 12" xfId="31755"/>
    <cellStyle name="Input 3 6 2 2" xfId="3762"/>
    <cellStyle name="Input 3 6 2 2 10" xfId="29874"/>
    <cellStyle name="Input 3 6 2 2 10 2" xfId="60061"/>
    <cellStyle name="Input 3 6 2 2 11" xfId="33967"/>
    <cellStyle name="Input 3 6 2 2 2" xfId="7126"/>
    <cellStyle name="Input 3 6 2 2 2 2" xfId="37320"/>
    <cellStyle name="Input 3 6 2 2 3" xfId="8671"/>
    <cellStyle name="Input 3 6 2 2 3 2" xfId="38865"/>
    <cellStyle name="Input 3 6 2 2 4" xfId="11087"/>
    <cellStyle name="Input 3 6 2 2 4 2" xfId="41281"/>
    <cellStyle name="Input 3 6 2 2 5" xfId="5471"/>
    <cellStyle name="Input 3 6 2 2 5 2" xfId="35667"/>
    <cellStyle name="Input 3 6 2 2 6" xfId="16997"/>
    <cellStyle name="Input 3 6 2 2 6 2" xfId="47191"/>
    <cellStyle name="Input 3 6 2 2 7" xfId="19864"/>
    <cellStyle name="Input 3 6 2 2 7 2" xfId="50058"/>
    <cellStyle name="Input 3 6 2 2 8" xfId="24271"/>
    <cellStyle name="Input 3 6 2 2 8 2" xfId="54458"/>
    <cellStyle name="Input 3 6 2 2 9" xfId="27513"/>
    <cellStyle name="Input 3 6 2 2 9 2" xfId="57700"/>
    <cellStyle name="Input 3 6 2 3" xfId="4770"/>
    <cellStyle name="Input 3 6 2 3 10" xfId="34969"/>
    <cellStyle name="Input 3 6 2 3 2" xfId="9514"/>
    <cellStyle name="Input 3 6 2 3 2 2" xfId="39708"/>
    <cellStyle name="Input 3 6 2 3 3" xfId="12286"/>
    <cellStyle name="Input 3 6 2 3 3 2" xfId="42480"/>
    <cellStyle name="Input 3 6 2 3 4" xfId="15128"/>
    <cellStyle name="Input 3 6 2 3 4 2" xfId="45322"/>
    <cellStyle name="Input 3 6 2 3 5" xfId="17837"/>
    <cellStyle name="Input 3 6 2 3 5 2" xfId="48031"/>
    <cellStyle name="Input 3 6 2 3 6" xfId="20701"/>
    <cellStyle name="Input 3 6 2 3 6 2" xfId="50895"/>
    <cellStyle name="Input 3 6 2 3 7" xfId="25113"/>
    <cellStyle name="Input 3 6 2 3 7 2" xfId="55300"/>
    <cellStyle name="Input 3 6 2 3 8" xfId="28550"/>
    <cellStyle name="Input 3 6 2 3 8 2" xfId="58737"/>
    <cellStyle name="Input 3 6 2 3 9" xfId="29876"/>
    <cellStyle name="Input 3 6 2 3 9 2" xfId="60063"/>
    <cellStyle name="Input 3 6 2 4" xfId="5955"/>
    <cellStyle name="Input 3 6 2 4 2" xfId="36151"/>
    <cellStyle name="Input 3 6 2 5" xfId="11153"/>
    <cellStyle name="Input 3 6 2 5 2" xfId="41347"/>
    <cellStyle name="Input 3 6 2 6" xfId="15203"/>
    <cellStyle name="Input 3 6 2 6 2" xfId="45397"/>
    <cellStyle name="Input 3 6 2 7" xfId="15901"/>
    <cellStyle name="Input 3 6 2 7 2" xfId="46095"/>
    <cellStyle name="Input 3 6 2 8" xfId="18782"/>
    <cellStyle name="Input 3 6 2 8 2" xfId="48976"/>
    <cellStyle name="Input 3 6 2 9" xfId="23017"/>
    <cellStyle name="Input 3 6 2 9 2" xfId="53204"/>
    <cellStyle name="Input 3 6 3" xfId="1963"/>
    <cellStyle name="Input 3 6 3 10" xfId="21839"/>
    <cellStyle name="Input 3 6 3 10 2" xfId="52026"/>
    <cellStyle name="Input 3 6 3 11" xfId="29542"/>
    <cellStyle name="Input 3 6 3 11 2" xfId="59729"/>
    <cellStyle name="Input 3 6 3 12" xfId="31913"/>
    <cellStyle name="Input 3 6 3 2" xfId="3920"/>
    <cellStyle name="Input 3 6 3 2 10" xfId="30632"/>
    <cellStyle name="Input 3 6 3 2 10 2" xfId="60819"/>
    <cellStyle name="Input 3 6 3 2 11" xfId="34125"/>
    <cellStyle name="Input 3 6 3 2 2" xfId="7284"/>
    <cellStyle name="Input 3 6 3 2 2 2" xfId="37478"/>
    <cellStyle name="Input 3 6 3 2 3" xfId="8829"/>
    <cellStyle name="Input 3 6 3 2 3 2" xfId="39023"/>
    <cellStyle name="Input 3 6 3 2 4" xfId="12132"/>
    <cellStyle name="Input 3 6 3 2 4 2" xfId="42326"/>
    <cellStyle name="Input 3 6 3 2 5" xfId="12821"/>
    <cellStyle name="Input 3 6 3 2 5 2" xfId="43015"/>
    <cellStyle name="Input 3 6 3 2 6" xfId="17155"/>
    <cellStyle name="Input 3 6 3 2 6 2" xfId="47349"/>
    <cellStyle name="Input 3 6 3 2 7" xfId="20022"/>
    <cellStyle name="Input 3 6 3 2 7 2" xfId="50216"/>
    <cellStyle name="Input 3 6 3 2 8" xfId="24429"/>
    <cellStyle name="Input 3 6 3 2 8 2" xfId="54616"/>
    <cellStyle name="Input 3 6 3 2 9" xfId="26814"/>
    <cellStyle name="Input 3 6 3 2 9 2" xfId="57001"/>
    <cellStyle name="Input 3 6 3 3" xfId="4928"/>
    <cellStyle name="Input 3 6 3 3 10" xfId="35127"/>
    <cellStyle name="Input 3 6 3 3 2" xfId="9672"/>
    <cellStyle name="Input 3 6 3 3 2 2" xfId="39866"/>
    <cellStyle name="Input 3 6 3 3 3" xfId="5717"/>
    <cellStyle name="Input 3 6 3 3 3 2" xfId="35913"/>
    <cellStyle name="Input 3 6 3 3 4" xfId="11343"/>
    <cellStyle name="Input 3 6 3 3 4 2" xfId="41537"/>
    <cellStyle name="Input 3 6 3 3 5" xfId="17995"/>
    <cellStyle name="Input 3 6 3 3 5 2" xfId="48189"/>
    <cellStyle name="Input 3 6 3 3 6" xfId="20859"/>
    <cellStyle name="Input 3 6 3 3 6 2" xfId="51053"/>
    <cellStyle name="Input 3 6 3 3 7" xfId="25271"/>
    <cellStyle name="Input 3 6 3 3 7 2" xfId="55458"/>
    <cellStyle name="Input 3 6 3 3 8" xfId="28708"/>
    <cellStyle name="Input 3 6 3 3 8 2" xfId="58895"/>
    <cellStyle name="Input 3 6 3 3 9" xfId="29919"/>
    <cellStyle name="Input 3 6 3 3 9 2" xfId="60106"/>
    <cellStyle name="Input 3 6 3 4" xfId="7868"/>
    <cellStyle name="Input 3 6 3 4 2" xfId="38062"/>
    <cellStyle name="Input 3 6 3 5" xfId="6108"/>
    <cellStyle name="Input 3 6 3 5 2" xfId="36302"/>
    <cellStyle name="Input 3 6 3 6" xfId="14507"/>
    <cellStyle name="Input 3 6 3 6 2" xfId="44701"/>
    <cellStyle name="Input 3 6 3 7" xfId="16059"/>
    <cellStyle name="Input 3 6 3 7 2" xfId="46253"/>
    <cellStyle name="Input 3 6 3 8" xfId="18940"/>
    <cellStyle name="Input 3 6 3 8 2" xfId="49134"/>
    <cellStyle name="Input 3 6 3 9" xfId="23175"/>
    <cellStyle name="Input 3 6 3 9 2" xfId="53362"/>
    <cellStyle name="Input 3 6 4" xfId="3297"/>
    <cellStyle name="Input 3 6 4 10" xfId="30651"/>
    <cellStyle name="Input 3 6 4 10 2" xfId="60838"/>
    <cellStyle name="Input 3 6 4 11" xfId="33502"/>
    <cellStyle name="Input 3 6 4 2" xfId="6670"/>
    <cellStyle name="Input 3 6 4 2 2" xfId="36864"/>
    <cellStyle name="Input 3 6 4 3" xfId="8215"/>
    <cellStyle name="Input 3 6 4 3 2" xfId="38409"/>
    <cellStyle name="Input 3 6 4 4" xfId="9902"/>
    <cellStyle name="Input 3 6 4 4 2" xfId="40096"/>
    <cellStyle name="Input 3 6 4 5" xfId="14282"/>
    <cellStyle name="Input 3 6 4 5 2" xfId="44476"/>
    <cellStyle name="Input 3 6 4 6" xfId="16545"/>
    <cellStyle name="Input 3 6 4 6 2" xfId="46739"/>
    <cellStyle name="Input 3 6 4 7" xfId="19412"/>
    <cellStyle name="Input 3 6 4 7 2" xfId="49606"/>
    <cellStyle name="Input 3 6 4 8" xfId="23815"/>
    <cellStyle name="Input 3 6 4 8 2" xfId="54002"/>
    <cellStyle name="Input 3 6 4 9" xfId="27385"/>
    <cellStyle name="Input 3 6 4 9 2" xfId="57572"/>
    <cellStyle name="Input 3 6 5" xfId="4305"/>
    <cellStyle name="Input 3 6 5 10" xfId="30724"/>
    <cellStyle name="Input 3 6 5 10 2" xfId="60911"/>
    <cellStyle name="Input 3 6 5 11" xfId="34504"/>
    <cellStyle name="Input 3 6 5 2" xfId="7517"/>
    <cellStyle name="Input 3 6 5 2 2" xfId="37711"/>
    <cellStyle name="Input 3 6 5 3" xfId="9062"/>
    <cellStyle name="Input 3 6 5 3 2" xfId="39256"/>
    <cellStyle name="Input 3 6 5 4" xfId="5213"/>
    <cellStyle name="Input 3 6 5 4 2" xfId="35412"/>
    <cellStyle name="Input 3 6 5 5" xfId="14602"/>
    <cellStyle name="Input 3 6 5 5 2" xfId="44796"/>
    <cellStyle name="Input 3 6 5 6" xfId="17385"/>
    <cellStyle name="Input 3 6 5 6 2" xfId="47579"/>
    <cellStyle name="Input 3 6 5 7" xfId="20249"/>
    <cellStyle name="Input 3 6 5 7 2" xfId="50443"/>
    <cellStyle name="Input 3 6 5 8" xfId="24661"/>
    <cellStyle name="Input 3 6 5 8 2" xfId="54848"/>
    <cellStyle name="Input 3 6 5 9" xfId="26881"/>
    <cellStyle name="Input 3 6 5 9 2" xfId="57068"/>
    <cellStyle name="Input 3 6 6" xfId="6004"/>
    <cellStyle name="Input 3 6 6 2" xfId="36200"/>
    <cellStyle name="Input 3 6 7" xfId="10523"/>
    <cellStyle name="Input 3 6 7 2" xfId="40717"/>
    <cellStyle name="Input 3 6 8" xfId="10671"/>
    <cellStyle name="Input 3 6 8 2" xfId="40865"/>
    <cellStyle name="Input 3 6 9" xfId="15446"/>
    <cellStyle name="Input 3 6 9 2" xfId="45640"/>
    <cellStyle name="Input 3 7" xfId="1538"/>
    <cellStyle name="Input 3 7 10" xfId="27941"/>
    <cellStyle name="Input 3 7 10 2" xfId="58128"/>
    <cellStyle name="Input 3 7 11" xfId="28163"/>
    <cellStyle name="Input 3 7 11 2" xfId="58350"/>
    <cellStyle name="Input 3 7 12" xfId="31488"/>
    <cellStyle name="Input 3 7 2" xfId="3495"/>
    <cellStyle name="Input 3 7 2 10" xfId="29984"/>
    <cellStyle name="Input 3 7 2 10 2" xfId="60171"/>
    <cellStyle name="Input 3 7 2 11" xfId="33700"/>
    <cellStyle name="Input 3 7 2 2" xfId="6859"/>
    <cellStyle name="Input 3 7 2 2 2" xfId="37053"/>
    <cellStyle name="Input 3 7 2 3" xfId="8404"/>
    <cellStyle name="Input 3 7 2 3 2" xfId="38598"/>
    <cellStyle name="Input 3 7 2 4" xfId="12173"/>
    <cellStyle name="Input 3 7 2 4 2" xfId="42367"/>
    <cellStyle name="Input 3 7 2 5" xfId="12894"/>
    <cellStyle name="Input 3 7 2 5 2" xfId="43088"/>
    <cellStyle name="Input 3 7 2 6" xfId="16730"/>
    <cellStyle name="Input 3 7 2 6 2" xfId="46924"/>
    <cellStyle name="Input 3 7 2 7" xfId="19597"/>
    <cellStyle name="Input 3 7 2 7 2" xfId="49791"/>
    <cellStyle name="Input 3 7 2 8" xfId="24004"/>
    <cellStyle name="Input 3 7 2 8 2" xfId="54191"/>
    <cellStyle name="Input 3 7 2 9" xfId="26279"/>
    <cellStyle name="Input 3 7 2 9 2" xfId="56466"/>
    <cellStyle name="Input 3 7 3" xfId="4503"/>
    <cellStyle name="Input 3 7 3 10" xfId="34702"/>
    <cellStyle name="Input 3 7 3 2" xfId="9247"/>
    <cellStyle name="Input 3 7 3 2 2" xfId="39441"/>
    <cellStyle name="Input 3 7 3 3" xfId="11107"/>
    <cellStyle name="Input 3 7 3 3 2" xfId="41301"/>
    <cellStyle name="Input 3 7 3 4" xfId="13523"/>
    <cellStyle name="Input 3 7 3 4 2" xfId="43717"/>
    <cellStyle name="Input 3 7 3 5" xfId="17570"/>
    <cellStyle name="Input 3 7 3 5 2" xfId="47764"/>
    <cellStyle name="Input 3 7 3 6" xfId="20434"/>
    <cellStyle name="Input 3 7 3 6 2" xfId="50628"/>
    <cellStyle name="Input 3 7 3 7" xfId="24846"/>
    <cellStyle name="Input 3 7 3 7 2" xfId="55033"/>
    <cellStyle name="Input 3 7 3 8" xfId="26900"/>
    <cellStyle name="Input 3 7 3 8 2" xfId="57087"/>
    <cellStyle name="Input 3 7 3 9" xfId="30061"/>
    <cellStyle name="Input 3 7 3 9 2" xfId="60248"/>
    <cellStyle name="Input 3 7 4" xfId="5667"/>
    <cellStyle name="Input 3 7 4 2" xfId="35863"/>
    <cellStyle name="Input 3 7 5" xfId="12539"/>
    <cellStyle name="Input 3 7 5 2" xfId="42733"/>
    <cellStyle name="Input 3 7 6" xfId="13977"/>
    <cellStyle name="Input 3 7 6 2" xfId="44171"/>
    <cellStyle name="Input 3 7 7" xfId="15634"/>
    <cellStyle name="Input 3 7 7 2" xfId="45828"/>
    <cellStyle name="Input 3 7 8" xfId="18515"/>
    <cellStyle name="Input 3 7 8 2" xfId="48709"/>
    <cellStyle name="Input 3 7 9" xfId="22750"/>
    <cellStyle name="Input 3 7 9 2" xfId="52937"/>
    <cellStyle name="Input 3 8" xfId="2741"/>
    <cellStyle name="Input 3 8 10" xfId="22020"/>
    <cellStyle name="Input 3 8 10 2" xfId="52207"/>
    <cellStyle name="Input 3 8 11" xfId="32946"/>
    <cellStyle name="Input 3 8 2" xfId="6302"/>
    <cellStyle name="Input 3 8 2 2" xfId="36496"/>
    <cellStyle name="Input 3 8 3" xfId="4353"/>
    <cellStyle name="Input 3 8 3 2" xfId="34552"/>
    <cellStyle name="Input 3 8 4" xfId="10636"/>
    <cellStyle name="Input 3 8 4 2" xfId="40830"/>
    <cellStyle name="Input 3 8 5" xfId="14627"/>
    <cellStyle name="Input 3 8 5 2" xfId="44821"/>
    <cellStyle name="Input 3 8 6" xfId="16292"/>
    <cellStyle name="Input 3 8 6 2" xfId="46486"/>
    <cellStyle name="Input 3 8 7" xfId="19161"/>
    <cellStyle name="Input 3 8 7 2" xfId="49355"/>
    <cellStyle name="Input 3 8 8" xfId="23444"/>
    <cellStyle name="Input 3 8 8 2" xfId="53631"/>
    <cellStyle name="Input 3 8 9" xfId="27985"/>
    <cellStyle name="Input 3 8 9 2" xfId="58172"/>
    <cellStyle name="Input 3 9" xfId="3092"/>
    <cellStyle name="Input 3 9 10" xfId="26706"/>
    <cellStyle name="Input 3 9 10 2" xfId="56893"/>
    <cellStyle name="Input 3 9 11" xfId="33297"/>
    <cellStyle name="Input 3 9 2" xfId="6507"/>
    <cellStyle name="Input 3 9 2 2" xfId="36701"/>
    <cellStyle name="Input 3 9 3" xfId="2058"/>
    <cellStyle name="Input 3 9 3 2" xfId="32278"/>
    <cellStyle name="Input 3 9 4" xfId="6410"/>
    <cellStyle name="Input 3 9 4 2" xfId="36604"/>
    <cellStyle name="Input 3 9 5" xfId="13441"/>
    <cellStyle name="Input 3 9 5 2" xfId="43635"/>
    <cellStyle name="Input 3 9 6" xfId="16382"/>
    <cellStyle name="Input 3 9 6 2" xfId="46576"/>
    <cellStyle name="Input 3 9 7" xfId="19249"/>
    <cellStyle name="Input 3 9 7 2" xfId="49443"/>
    <cellStyle name="Input 3 9 8" xfId="23652"/>
    <cellStyle name="Input 3 9 8 2" xfId="53839"/>
    <cellStyle name="Input 3 9 9" xfId="26774"/>
    <cellStyle name="Input 3 9 9 2" xfId="56961"/>
    <cellStyle name="Input 4" xfId="744"/>
    <cellStyle name="InputCells" xfId="98"/>
    <cellStyle name="InputCells 2" xfId="746"/>
    <cellStyle name="InputCells 3" xfId="747"/>
    <cellStyle name="InputCells 4" xfId="748"/>
    <cellStyle name="InputCells 5" xfId="745"/>
    <cellStyle name="InputCells_Bborder_1" xfId="749"/>
    <cellStyle name="InputCells12" xfId="99"/>
    <cellStyle name="InputCells12 10" xfId="20911"/>
    <cellStyle name="InputCells12 10 2" xfId="51105"/>
    <cellStyle name="InputCells12 11" xfId="22595"/>
    <cellStyle name="InputCells12 11 2" xfId="52782"/>
    <cellStyle name="InputCells12 12" xfId="25686"/>
    <cellStyle name="InputCells12 12 2" xfId="55873"/>
    <cellStyle name="InputCells12 13" xfId="26933"/>
    <cellStyle name="InputCells12 13 2" xfId="57120"/>
    <cellStyle name="InputCells12 14" xfId="30893"/>
    <cellStyle name="InputCells12 2" xfId="100"/>
    <cellStyle name="InputCells12 2 10" xfId="30121"/>
    <cellStyle name="InputCells12 2 10 2" xfId="60308"/>
    <cellStyle name="InputCells12 2 11" xfId="30306"/>
    <cellStyle name="InputCells12 2 11 2" xfId="60493"/>
    <cellStyle name="InputCells12 2 12" xfId="30901"/>
    <cellStyle name="InputCells12 2 2" xfId="750"/>
    <cellStyle name="InputCells12 2 2 10" xfId="26632"/>
    <cellStyle name="InputCells12 2 2 10 2" xfId="56819"/>
    <cellStyle name="InputCells12 2 2 11" xfId="30097"/>
    <cellStyle name="InputCells12 2 2 11 2" xfId="60284"/>
    <cellStyle name="InputCells12 2 2 12" xfId="30975"/>
    <cellStyle name="InputCells12 2 2 2" xfId="751"/>
    <cellStyle name="InputCells12 2 2 2 10" xfId="30655"/>
    <cellStyle name="InputCells12 2 2 2 10 2" xfId="60842"/>
    <cellStyle name="InputCells12 2 2 2 11" xfId="30974"/>
    <cellStyle name="InputCells12 2 2 2 2" xfId="752"/>
    <cellStyle name="InputCells12 2 2 2 2 10" xfId="30898"/>
    <cellStyle name="InputCells12 2 2 2 2 2" xfId="11675"/>
    <cellStyle name="InputCells12 2 2 2 2 2 2" xfId="41869"/>
    <cellStyle name="InputCells12 2 2 2 2 3" xfId="5095"/>
    <cellStyle name="InputCells12 2 2 2 2 3 2" xfId="35294"/>
    <cellStyle name="InputCells12 2 2 2 2 4" xfId="14117"/>
    <cellStyle name="InputCells12 2 2 2 2 4 2" xfId="44311"/>
    <cellStyle name="InputCells12 2 2 2 2 5" xfId="14120"/>
    <cellStyle name="InputCells12 2 2 2 2 5 2" xfId="44314"/>
    <cellStyle name="InputCells12 2 2 2 2 6" xfId="20936"/>
    <cellStyle name="InputCells12 2 2 2 2 6 2" xfId="51130"/>
    <cellStyle name="InputCells12 2 2 2 2 7" xfId="21631"/>
    <cellStyle name="InputCells12 2 2 2 2 7 2" xfId="51818"/>
    <cellStyle name="InputCells12 2 2 2 2 8" xfId="22156"/>
    <cellStyle name="InputCells12 2 2 2 2 8 2" xfId="52343"/>
    <cellStyle name="InputCells12 2 2 2 2 9" xfId="29879"/>
    <cellStyle name="InputCells12 2 2 2 2 9 2" xfId="60066"/>
    <cellStyle name="InputCells12 2 2 2 3" xfId="3335"/>
    <cellStyle name="InputCells12 2 2 2 3 2" xfId="33540"/>
    <cellStyle name="InputCells12 2 2 2 4" xfId="10315"/>
    <cellStyle name="InputCells12 2 2 2 4 2" xfId="40509"/>
    <cellStyle name="InputCells12 2 2 2 5" xfId="13472"/>
    <cellStyle name="InputCells12 2 2 2 5 2" xfId="43666"/>
    <cellStyle name="InputCells12 2 2 2 6" xfId="12964"/>
    <cellStyle name="InputCells12 2 2 2 6 2" xfId="43158"/>
    <cellStyle name="InputCells12 2 2 2 7" xfId="20935"/>
    <cellStyle name="InputCells12 2 2 2 7 2" xfId="51129"/>
    <cellStyle name="InputCells12 2 2 2 8" xfId="21632"/>
    <cellStyle name="InputCells12 2 2 2 8 2" xfId="51819"/>
    <cellStyle name="InputCells12 2 2 2 9" xfId="27886"/>
    <cellStyle name="InputCells12 2 2 2 9 2" xfId="58073"/>
    <cellStyle name="InputCells12 2 2 3" xfId="753"/>
    <cellStyle name="InputCells12 2 2 3 10" xfId="30897"/>
    <cellStyle name="InputCells12 2 2 3 2" xfId="10806"/>
    <cellStyle name="InputCells12 2 2 3 2 2" xfId="41000"/>
    <cellStyle name="InputCells12 2 2 3 3" xfId="11469"/>
    <cellStyle name="InputCells12 2 2 3 3 2" xfId="41663"/>
    <cellStyle name="InputCells12 2 2 3 4" xfId="14202"/>
    <cellStyle name="InputCells12 2 2 3 4 2" xfId="44396"/>
    <cellStyle name="InputCells12 2 2 3 5" xfId="14969"/>
    <cellStyle name="InputCells12 2 2 3 5 2" xfId="45163"/>
    <cellStyle name="InputCells12 2 2 3 6" xfId="20937"/>
    <cellStyle name="InputCells12 2 2 3 6 2" xfId="51131"/>
    <cellStyle name="InputCells12 2 2 3 7" xfId="21286"/>
    <cellStyle name="InputCells12 2 2 3 7 2" xfId="51473"/>
    <cellStyle name="InputCells12 2 2 3 8" xfId="30086"/>
    <cellStyle name="InputCells12 2 2 3 8 2" xfId="60273"/>
    <cellStyle name="InputCells12 2 2 3 9" xfId="26906"/>
    <cellStyle name="InputCells12 2 2 3 9 2" xfId="57093"/>
    <cellStyle name="InputCells12 2 2 4" xfId="2730"/>
    <cellStyle name="InputCells12 2 2 4 2" xfId="32935"/>
    <cellStyle name="InputCells12 2 2 5" xfId="6311"/>
    <cellStyle name="InputCells12 2 2 5 2" xfId="36505"/>
    <cellStyle name="InputCells12 2 2 6" xfId="13423"/>
    <cellStyle name="InputCells12 2 2 6 2" xfId="43617"/>
    <cellStyle name="InputCells12 2 2 7" xfId="12632"/>
    <cellStyle name="InputCells12 2 2 7 2" xfId="42826"/>
    <cellStyle name="InputCells12 2 2 8" xfId="20934"/>
    <cellStyle name="InputCells12 2 2 8 2" xfId="51128"/>
    <cellStyle name="InputCells12 2 2 9" xfId="21633"/>
    <cellStyle name="InputCells12 2 2 9 2" xfId="51820"/>
    <cellStyle name="InputCells12 2 3" xfId="754"/>
    <cellStyle name="InputCells12 2 3 10" xfId="21630"/>
    <cellStyle name="InputCells12 2 3 10 2" xfId="51817"/>
    <cellStyle name="InputCells12 2 3 11" xfId="29423"/>
    <cellStyle name="InputCells12 2 3 11 2" xfId="59610"/>
    <cellStyle name="InputCells12 2 3 12" xfId="25980"/>
    <cellStyle name="InputCells12 2 3 12 2" xfId="56167"/>
    <cellStyle name="InputCells12 2 3 13" xfId="31178"/>
    <cellStyle name="InputCells12 2 3 2" xfId="755"/>
    <cellStyle name="InputCells12 2 3 2 10" xfId="29908"/>
    <cellStyle name="InputCells12 2 3 2 10 2" xfId="60095"/>
    <cellStyle name="InputCells12 2 3 2 11" xfId="31188"/>
    <cellStyle name="InputCells12 2 3 2 2" xfId="756"/>
    <cellStyle name="InputCells12 2 3 2 2 10" xfId="30973"/>
    <cellStyle name="InputCells12 2 3 2 2 2" xfId="10114"/>
    <cellStyle name="InputCells12 2 3 2 2 2 2" xfId="40308"/>
    <cellStyle name="InputCells12 2 3 2 2 3" xfId="12053"/>
    <cellStyle name="InputCells12 2 3 2 2 3 2" xfId="42247"/>
    <cellStyle name="InputCells12 2 3 2 2 4" xfId="15304"/>
    <cellStyle name="InputCells12 2 3 2 2 4 2" xfId="45498"/>
    <cellStyle name="InputCells12 2 3 2 2 5" xfId="13224"/>
    <cellStyle name="InputCells12 2 3 2 2 5 2" xfId="43418"/>
    <cellStyle name="InputCells12 2 3 2 2 6" xfId="20940"/>
    <cellStyle name="InputCells12 2 3 2 2 6 2" xfId="51134"/>
    <cellStyle name="InputCells12 2 3 2 2 7" xfId="21628"/>
    <cellStyle name="InputCells12 2 3 2 2 7 2" xfId="51815"/>
    <cellStyle name="InputCells12 2 3 2 2 8" xfId="29832"/>
    <cellStyle name="InputCells12 2 3 2 2 8 2" xfId="60019"/>
    <cellStyle name="InputCells12 2 3 2 2 9" xfId="21484"/>
    <cellStyle name="InputCells12 2 3 2 2 9 2" xfId="51671"/>
    <cellStyle name="InputCells12 2 3 2 3" xfId="11325"/>
    <cellStyle name="InputCells12 2 3 2 3 2" xfId="41519"/>
    <cellStyle name="InputCells12 2 3 2 4" xfId="6315"/>
    <cellStyle name="InputCells12 2 3 2 4 2" xfId="36509"/>
    <cellStyle name="InputCells12 2 3 2 5" xfId="14403"/>
    <cellStyle name="InputCells12 2 3 2 5 2" xfId="44597"/>
    <cellStyle name="InputCells12 2 3 2 6" xfId="14703"/>
    <cellStyle name="InputCells12 2 3 2 6 2" xfId="44897"/>
    <cellStyle name="InputCells12 2 3 2 7" xfId="20939"/>
    <cellStyle name="InputCells12 2 3 2 7 2" xfId="51133"/>
    <cellStyle name="InputCells12 2 3 2 8" xfId="21629"/>
    <cellStyle name="InputCells12 2 3 2 8 2" xfId="51816"/>
    <cellStyle name="InputCells12 2 3 2 9" xfId="30442"/>
    <cellStyle name="InputCells12 2 3 2 9 2" xfId="60629"/>
    <cellStyle name="InputCells12 2 3 3" xfId="757"/>
    <cellStyle name="InputCells12 2 3 3 10" xfId="29794"/>
    <cellStyle name="InputCells12 2 3 3 10 2" xfId="59981"/>
    <cellStyle name="InputCells12 2 3 3 11" xfId="31181"/>
    <cellStyle name="InputCells12 2 3 3 2" xfId="758"/>
    <cellStyle name="InputCells12 2 3 3 2 10" xfId="31186"/>
    <cellStyle name="InputCells12 2 3 3 2 2" xfId="10857"/>
    <cellStyle name="InputCells12 2 3 3 2 2 2" xfId="41051"/>
    <cellStyle name="InputCells12 2 3 3 2 3" xfId="11903"/>
    <cellStyle name="InputCells12 2 3 3 2 3 2" xfId="42097"/>
    <cellStyle name="InputCells12 2 3 3 2 4" xfId="14523"/>
    <cellStyle name="InputCells12 2 3 3 2 4 2" xfId="44717"/>
    <cellStyle name="InputCells12 2 3 3 2 5" xfId="13062"/>
    <cellStyle name="InputCells12 2 3 3 2 5 2" xfId="43256"/>
    <cellStyle name="InputCells12 2 3 3 2 6" xfId="20942"/>
    <cellStyle name="InputCells12 2 3 3 2 6 2" xfId="51136"/>
    <cellStyle name="InputCells12 2 3 3 2 7" xfId="21626"/>
    <cellStyle name="InputCells12 2 3 3 2 7 2" xfId="51813"/>
    <cellStyle name="InputCells12 2 3 3 2 8" xfId="30128"/>
    <cellStyle name="InputCells12 2 3 3 2 8 2" xfId="60315"/>
    <cellStyle name="InputCells12 2 3 3 2 9" xfId="27818"/>
    <cellStyle name="InputCells12 2 3 3 2 9 2" xfId="58005"/>
    <cellStyle name="InputCells12 2 3 3 3" xfId="11726"/>
    <cellStyle name="InputCells12 2 3 3 3 2" xfId="41920"/>
    <cellStyle name="InputCells12 2 3 3 4" xfId="5908"/>
    <cellStyle name="InputCells12 2 3 3 4 2" xfId="36104"/>
    <cellStyle name="InputCells12 2 3 3 5" xfId="12827"/>
    <cellStyle name="InputCells12 2 3 3 5 2" xfId="43021"/>
    <cellStyle name="InputCells12 2 3 3 6" xfId="11202"/>
    <cellStyle name="InputCells12 2 3 3 6 2" xfId="41396"/>
    <cellStyle name="InputCells12 2 3 3 7" xfId="20941"/>
    <cellStyle name="InputCells12 2 3 3 7 2" xfId="51135"/>
    <cellStyle name="InputCells12 2 3 3 8" xfId="21627"/>
    <cellStyle name="InputCells12 2 3 3 8 2" xfId="51814"/>
    <cellStyle name="InputCells12 2 3 3 9" xfId="28846"/>
    <cellStyle name="InputCells12 2 3 3 9 2" xfId="59033"/>
    <cellStyle name="InputCells12 2 3 4" xfId="759"/>
    <cellStyle name="InputCells12 2 3 4 10" xfId="21341"/>
    <cellStyle name="InputCells12 2 3 4 10 2" xfId="51528"/>
    <cellStyle name="InputCells12 2 3 4 11" xfId="31187"/>
    <cellStyle name="InputCells12 2 3 4 2" xfId="760"/>
    <cellStyle name="InputCells12 2 3 4 2 10" xfId="30972"/>
    <cellStyle name="InputCells12 2 3 4 2 2" xfId="11350"/>
    <cellStyle name="InputCells12 2 3 4 2 2 2" xfId="41544"/>
    <cellStyle name="InputCells12 2 3 4 2 3" xfId="11963"/>
    <cellStyle name="InputCells12 2 3 4 2 3 2" xfId="42157"/>
    <cellStyle name="InputCells12 2 3 4 2 4" xfId="14161"/>
    <cellStyle name="InputCells12 2 3 4 2 4 2" xfId="44355"/>
    <cellStyle name="InputCells12 2 3 4 2 5" xfId="13640"/>
    <cellStyle name="InputCells12 2 3 4 2 5 2" xfId="43834"/>
    <cellStyle name="InputCells12 2 3 4 2 6" xfId="20944"/>
    <cellStyle name="InputCells12 2 3 4 2 6 2" xfId="51138"/>
    <cellStyle name="InputCells12 2 3 4 2 7" xfId="21624"/>
    <cellStyle name="InputCells12 2 3 4 2 7 2" xfId="51811"/>
    <cellStyle name="InputCells12 2 3 4 2 8" xfId="30461"/>
    <cellStyle name="InputCells12 2 3 4 2 8 2" xfId="60648"/>
    <cellStyle name="InputCells12 2 3 4 2 9" xfId="29831"/>
    <cellStyle name="InputCells12 2 3 4 2 9 2" xfId="60018"/>
    <cellStyle name="InputCells12 2 3 4 3" xfId="12158"/>
    <cellStyle name="InputCells12 2 3 4 3 2" xfId="42352"/>
    <cellStyle name="InputCells12 2 3 4 4" xfId="10924"/>
    <cellStyle name="InputCells12 2 3 4 4 2" xfId="41118"/>
    <cellStyle name="InputCells12 2 3 4 5" xfId="12870"/>
    <cellStyle name="InputCells12 2 3 4 5 2" xfId="43064"/>
    <cellStyle name="InputCells12 2 3 4 6" xfId="12031"/>
    <cellStyle name="InputCells12 2 3 4 6 2" xfId="42225"/>
    <cellStyle name="InputCells12 2 3 4 7" xfId="20943"/>
    <cellStyle name="InputCells12 2 3 4 7 2" xfId="51137"/>
    <cellStyle name="InputCells12 2 3 4 8" xfId="21625"/>
    <cellStyle name="InputCells12 2 3 4 8 2" xfId="51812"/>
    <cellStyle name="InputCells12 2 3 4 9" xfId="29466"/>
    <cellStyle name="InputCells12 2 3 4 9 2" xfId="59653"/>
    <cellStyle name="InputCells12 2 3 5" xfId="12137"/>
    <cellStyle name="InputCells12 2 3 5 2" xfId="42331"/>
    <cellStyle name="InputCells12 2 3 6" xfId="10482"/>
    <cellStyle name="InputCells12 2 3 6 2" xfId="40676"/>
    <cellStyle name="InputCells12 2 3 7" xfId="7570"/>
    <cellStyle name="InputCells12 2 3 7 2" xfId="37764"/>
    <cellStyle name="InputCells12 2 3 8" xfId="13525"/>
    <cellStyle name="InputCells12 2 3 8 2" xfId="43719"/>
    <cellStyle name="InputCells12 2 3 9" xfId="20938"/>
    <cellStyle name="InputCells12 2 3 9 2" xfId="51132"/>
    <cellStyle name="InputCells12 2 4" xfId="10851"/>
    <cellStyle name="InputCells12 2 4 2" xfId="41045"/>
    <cellStyle name="InputCells12 2 5" xfId="11822"/>
    <cellStyle name="InputCells12 2 5 2" xfId="42016"/>
    <cellStyle name="InputCells12 2 6" xfId="15202"/>
    <cellStyle name="InputCells12 2 6 2" xfId="45396"/>
    <cellStyle name="InputCells12 2 7" xfId="17192"/>
    <cellStyle name="InputCells12 2 7 2" xfId="47386"/>
    <cellStyle name="InputCells12 2 8" xfId="20912"/>
    <cellStyle name="InputCells12 2 8 2" xfId="51106"/>
    <cellStyle name="InputCells12 2 9" xfId="22586"/>
    <cellStyle name="InputCells12 2 9 2" xfId="52773"/>
    <cellStyle name="InputCells12 3" xfId="761"/>
    <cellStyle name="InputCells12 3 10" xfId="29853"/>
    <cellStyle name="InputCells12 3 10 2" xfId="60040"/>
    <cellStyle name="InputCells12 3 11" xfId="29520"/>
    <cellStyle name="InputCells12 3 11 2" xfId="59707"/>
    <cellStyle name="InputCells12 3 12" xfId="30971"/>
    <cellStyle name="InputCells12 3 2" xfId="762"/>
    <cellStyle name="InputCells12 3 2 10" xfId="29665"/>
    <cellStyle name="InputCells12 3 2 10 2" xfId="59852"/>
    <cellStyle name="InputCells12 3 2 11" xfId="31184"/>
    <cellStyle name="InputCells12 3 2 2" xfId="763"/>
    <cellStyle name="InputCells12 3 2 2 10" xfId="31185"/>
    <cellStyle name="InputCells12 3 2 2 2" xfId="11682"/>
    <cellStyle name="InputCells12 3 2 2 2 2" xfId="41876"/>
    <cellStyle name="InputCells12 3 2 2 3" xfId="11009"/>
    <cellStyle name="InputCells12 3 2 2 3 2" xfId="41203"/>
    <cellStyle name="InputCells12 3 2 2 4" xfId="11348"/>
    <cellStyle name="InputCells12 3 2 2 4 2" xfId="41542"/>
    <cellStyle name="InputCells12 3 2 2 5" xfId="12724"/>
    <cellStyle name="InputCells12 3 2 2 5 2" xfId="42918"/>
    <cellStyle name="InputCells12 3 2 2 6" xfId="20947"/>
    <cellStyle name="InputCells12 3 2 2 6 2" xfId="51141"/>
    <cellStyle name="InputCells12 3 2 2 7" xfId="21621"/>
    <cellStyle name="InputCells12 3 2 2 7 2" xfId="51808"/>
    <cellStyle name="InputCells12 3 2 2 8" xfId="26301"/>
    <cellStyle name="InputCells12 3 2 2 8 2" xfId="56488"/>
    <cellStyle name="InputCells12 3 2 2 9" xfId="29836"/>
    <cellStyle name="InputCells12 3 2 2 9 2" xfId="60023"/>
    <cellStyle name="InputCells12 3 2 3" xfId="5425"/>
    <cellStyle name="InputCells12 3 2 3 2" xfId="35624"/>
    <cellStyle name="InputCells12 3 2 4" xfId="11763"/>
    <cellStyle name="InputCells12 3 2 4 2" xfId="41957"/>
    <cellStyle name="InputCells12 3 2 5" xfId="14609"/>
    <cellStyle name="InputCells12 3 2 5 2" xfId="44803"/>
    <cellStyle name="InputCells12 3 2 6" xfId="14310"/>
    <cellStyle name="InputCells12 3 2 6 2" xfId="44504"/>
    <cellStyle name="InputCells12 3 2 7" xfId="20946"/>
    <cellStyle name="InputCells12 3 2 7 2" xfId="51140"/>
    <cellStyle name="InputCells12 3 2 8" xfId="21622"/>
    <cellStyle name="InputCells12 3 2 8 2" xfId="51809"/>
    <cellStyle name="InputCells12 3 2 9" xfId="28866"/>
    <cellStyle name="InputCells12 3 2 9 2" xfId="59053"/>
    <cellStyle name="InputCells12 3 3" xfId="764"/>
    <cellStyle name="InputCells12 3 3 10" xfId="30970"/>
    <cellStyle name="InputCells12 3 3 2" xfId="10813"/>
    <cellStyle name="InputCells12 3 3 2 2" xfId="41007"/>
    <cellStyle name="InputCells12 3 3 3" xfId="5183"/>
    <cellStyle name="InputCells12 3 3 3 2" xfId="35382"/>
    <cellStyle name="InputCells12 3 3 4" xfId="12721"/>
    <cellStyle name="InputCells12 3 3 4 2" xfId="42915"/>
    <cellStyle name="InputCells12 3 3 5" xfId="9871"/>
    <cellStyle name="InputCells12 3 3 5 2" xfId="40065"/>
    <cellStyle name="InputCells12 3 3 6" xfId="20948"/>
    <cellStyle name="InputCells12 3 3 6 2" xfId="51142"/>
    <cellStyle name="InputCells12 3 3 7" xfId="21620"/>
    <cellStyle name="InputCells12 3 3 7 2" xfId="51807"/>
    <cellStyle name="InputCells12 3 3 8" xfId="30091"/>
    <cellStyle name="InputCells12 3 3 8 2" xfId="60278"/>
    <cellStyle name="InputCells12 3 3 9" xfId="30485"/>
    <cellStyle name="InputCells12 3 3 9 2" xfId="60672"/>
    <cellStyle name="InputCells12 3 4" xfId="10137"/>
    <cellStyle name="InputCells12 3 4 2" xfId="40331"/>
    <cellStyle name="InputCells12 3 5" xfId="11730"/>
    <cellStyle name="InputCells12 3 5 2" xfId="41924"/>
    <cellStyle name="InputCells12 3 6" xfId="13991"/>
    <cellStyle name="InputCells12 3 6 2" xfId="44185"/>
    <cellStyle name="InputCells12 3 7" xfId="13978"/>
    <cellStyle name="InputCells12 3 7 2" xfId="44172"/>
    <cellStyle name="InputCells12 3 8" xfId="20945"/>
    <cellStyle name="InputCells12 3 8 2" xfId="51139"/>
    <cellStyle name="InputCells12 3 9" xfId="21623"/>
    <cellStyle name="InputCells12 3 9 2" xfId="51810"/>
    <cellStyle name="InputCells12 4" xfId="765"/>
    <cellStyle name="InputCells12 4 10" xfId="21619"/>
    <cellStyle name="InputCells12 4 10 2" xfId="51806"/>
    <cellStyle name="InputCells12 4 11" xfId="29430"/>
    <cellStyle name="InputCells12 4 11 2" xfId="59617"/>
    <cellStyle name="InputCells12 4 12" xfId="29243"/>
    <cellStyle name="InputCells12 4 12 2" xfId="59430"/>
    <cellStyle name="InputCells12 4 13" xfId="30969"/>
    <cellStyle name="InputCells12 4 2" xfId="766"/>
    <cellStyle name="InputCells12 4 2 10" xfId="26707"/>
    <cellStyle name="InputCells12 4 2 10 2" xfId="56894"/>
    <cellStyle name="InputCells12 4 2 11" xfId="31182"/>
    <cellStyle name="InputCells12 4 2 2" xfId="767"/>
    <cellStyle name="InputCells12 4 2 2 10" xfId="31183"/>
    <cellStyle name="InputCells12 4 2 2 2" xfId="10120"/>
    <cellStyle name="InputCells12 4 2 2 2 2" xfId="40314"/>
    <cellStyle name="InputCells12 4 2 2 3" xfId="10261"/>
    <cellStyle name="InputCells12 4 2 2 3 2" xfId="40455"/>
    <cellStyle name="InputCells12 4 2 2 4" xfId="10507"/>
    <cellStyle name="InputCells12 4 2 2 4 2" xfId="40701"/>
    <cellStyle name="InputCells12 4 2 2 5" xfId="15290"/>
    <cellStyle name="InputCells12 4 2 2 5 2" xfId="45484"/>
    <cellStyle name="InputCells12 4 2 2 6" xfId="20951"/>
    <cellStyle name="InputCells12 4 2 2 6 2" xfId="51145"/>
    <cellStyle name="InputCells12 4 2 2 7" xfId="21323"/>
    <cellStyle name="InputCells12 4 2 2 7 2" xfId="51510"/>
    <cellStyle name="InputCells12 4 2 2 8" xfId="29839"/>
    <cellStyle name="InputCells12 4 2 2 8 2" xfId="60026"/>
    <cellStyle name="InputCells12 4 2 2 9" xfId="28812"/>
    <cellStyle name="InputCells12 4 2 2 9 2" xfId="58999"/>
    <cellStyle name="InputCells12 4 2 3" xfId="11332"/>
    <cellStyle name="InputCells12 4 2 3 2" xfId="41526"/>
    <cellStyle name="InputCells12 4 2 4" xfId="8142"/>
    <cellStyle name="InputCells12 4 2 4 2" xfId="38336"/>
    <cellStyle name="InputCells12 4 2 5" xfId="15234"/>
    <cellStyle name="InputCells12 4 2 5 2" xfId="45428"/>
    <cellStyle name="InputCells12 4 2 6" xfId="15219"/>
    <cellStyle name="InputCells12 4 2 6 2" xfId="45413"/>
    <cellStyle name="InputCells12 4 2 7" xfId="20950"/>
    <cellStyle name="InputCells12 4 2 7 2" xfId="51144"/>
    <cellStyle name="InputCells12 4 2 8" xfId="21327"/>
    <cellStyle name="InputCells12 4 2 8 2" xfId="51514"/>
    <cellStyle name="InputCells12 4 2 9" xfId="30447"/>
    <cellStyle name="InputCells12 4 2 9 2" xfId="60634"/>
    <cellStyle name="InputCells12 4 3" xfId="768"/>
    <cellStyle name="InputCells12 4 3 10" xfId="28778"/>
    <cellStyle name="InputCells12 4 3 10 2" xfId="58965"/>
    <cellStyle name="InputCells12 4 3 11" xfId="30968"/>
    <cellStyle name="InputCells12 4 3 2" xfId="769"/>
    <cellStyle name="InputCells12 4 3 2 10" xfId="30967"/>
    <cellStyle name="InputCells12 4 3 2 2" xfId="10864"/>
    <cellStyle name="InputCells12 4 3 2 2 2" xfId="41058"/>
    <cellStyle name="InputCells12 4 3 2 3" xfId="7980"/>
    <cellStyle name="InputCells12 4 3 2 3 2" xfId="38174"/>
    <cellStyle name="InputCells12 4 3 2 4" xfId="12973"/>
    <cellStyle name="InputCells12 4 3 2 4 2" xfId="43167"/>
    <cellStyle name="InputCells12 4 3 2 5" xfId="15205"/>
    <cellStyle name="InputCells12 4 3 2 5 2" xfId="45399"/>
    <cellStyle name="InputCells12 4 3 2 6" xfId="20953"/>
    <cellStyle name="InputCells12 4 3 2 6 2" xfId="51147"/>
    <cellStyle name="InputCells12 4 3 2 7" xfId="21315"/>
    <cellStyle name="InputCells12 4 3 2 7 2" xfId="51502"/>
    <cellStyle name="InputCells12 4 3 2 8" xfId="30132"/>
    <cellStyle name="InputCells12 4 3 2 8 2" xfId="60319"/>
    <cellStyle name="InputCells12 4 3 2 9" xfId="29464"/>
    <cellStyle name="InputCells12 4 3 2 9 2" xfId="59651"/>
    <cellStyle name="InputCells12 4 3 3" xfId="11733"/>
    <cellStyle name="InputCells12 4 3 3 2" xfId="41927"/>
    <cellStyle name="InputCells12 4 3 4" xfId="12535"/>
    <cellStyle name="InputCells12 4 3 4 2" xfId="42729"/>
    <cellStyle name="InputCells12 4 3 5" xfId="13648"/>
    <cellStyle name="InputCells12 4 3 5 2" xfId="43842"/>
    <cellStyle name="InputCells12 4 3 6" xfId="13160"/>
    <cellStyle name="InputCells12 4 3 6 2" xfId="43354"/>
    <cellStyle name="InputCells12 4 3 7" xfId="20952"/>
    <cellStyle name="InputCells12 4 3 7 2" xfId="51146"/>
    <cellStyle name="InputCells12 4 3 8" xfId="21319"/>
    <cellStyle name="InputCells12 4 3 8 2" xfId="51506"/>
    <cellStyle name="InputCells12 4 3 9" xfId="28852"/>
    <cellStyle name="InputCells12 4 3 9 2" xfId="59039"/>
    <cellStyle name="InputCells12 4 4" xfId="770"/>
    <cellStyle name="InputCells12 4 4 10" xfId="29170"/>
    <cellStyle name="InputCells12 4 4 10 2" xfId="59357"/>
    <cellStyle name="InputCells12 4 4 11" xfId="30966"/>
    <cellStyle name="InputCells12 4 4 2" xfId="771"/>
    <cellStyle name="InputCells12 4 4 2 10" xfId="31179"/>
    <cellStyle name="InputCells12 4 4 2 2" xfId="11357"/>
    <cellStyle name="InputCells12 4 4 2 2 2" xfId="41551"/>
    <cellStyle name="InputCells12 4 4 2 3" xfId="9918"/>
    <cellStyle name="InputCells12 4 4 2 3 2" xfId="40112"/>
    <cellStyle name="InputCells12 4 4 2 4" xfId="5773"/>
    <cellStyle name="InputCells12 4 4 2 4 2" xfId="35969"/>
    <cellStyle name="InputCells12 4 4 2 5" xfId="10037"/>
    <cellStyle name="InputCells12 4 4 2 5 2" xfId="40231"/>
    <cellStyle name="InputCells12 4 4 2 6" xfId="20955"/>
    <cellStyle name="InputCells12 4 4 2 6 2" xfId="51149"/>
    <cellStyle name="InputCells12 4 4 2 7" xfId="21307"/>
    <cellStyle name="InputCells12 4 4 2 7 2" xfId="51494"/>
    <cellStyle name="InputCells12 4 4 2 8" xfId="30468"/>
    <cellStyle name="InputCells12 4 4 2 8 2" xfId="60655"/>
    <cellStyle name="InputCells12 4 4 2 9" xfId="26582"/>
    <cellStyle name="InputCells12 4 4 2 9 2" xfId="56769"/>
    <cellStyle name="InputCells12 4 4 3" xfId="12164"/>
    <cellStyle name="InputCells12 4 4 3 2" xfId="42358"/>
    <cellStyle name="InputCells12 4 4 4" xfId="10089"/>
    <cellStyle name="InputCells12 4 4 4 2" xfId="40283"/>
    <cellStyle name="InputCells12 4 4 5" xfId="11101"/>
    <cellStyle name="InputCells12 4 4 5 2" xfId="41295"/>
    <cellStyle name="InputCells12 4 4 6" xfId="12200"/>
    <cellStyle name="InputCells12 4 4 6 2" xfId="42394"/>
    <cellStyle name="InputCells12 4 4 7" xfId="20954"/>
    <cellStyle name="InputCells12 4 4 7 2" xfId="51148"/>
    <cellStyle name="InputCells12 4 4 8" xfId="21311"/>
    <cellStyle name="InputCells12 4 4 8 2" xfId="51498"/>
    <cellStyle name="InputCells12 4 4 9" xfId="29471"/>
    <cellStyle name="InputCells12 4 4 9 2" xfId="59658"/>
    <cellStyle name="InputCells12 4 5" xfId="12144"/>
    <cellStyle name="InputCells12 4 5 2" xfId="42338"/>
    <cellStyle name="InputCells12 4 6" xfId="5231"/>
    <cellStyle name="InputCells12 4 6 2" xfId="35430"/>
    <cellStyle name="InputCells12 4 7" xfId="12768"/>
    <cellStyle name="InputCells12 4 7 2" xfId="42962"/>
    <cellStyle name="InputCells12 4 8" xfId="14116"/>
    <cellStyle name="InputCells12 4 8 2" xfId="44310"/>
    <cellStyle name="InputCells12 4 9" xfId="20949"/>
    <cellStyle name="InputCells12 4 9 2" xfId="51143"/>
    <cellStyle name="InputCells12 5" xfId="772"/>
    <cellStyle name="InputCells12 5 10" xfId="31180"/>
    <cellStyle name="InputCells12 5 2" xfId="10144"/>
    <cellStyle name="InputCells12 5 2 2" xfId="40338"/>
    <cellStyle name="InputCells12 5 3" xfId="12461"/>
    <cellStyle name="InputCells12 5 3 2" xfId="42655"/>
    <cellStyle name="InputCells12 5 4" xfId="14961"/>
    <cellStyle name="InputCells12 5 4 2" xfId="45155"/>
    <cellStyle name="InputCells12 5 5" xfId="14497"/>
    <cellStyle name="InputCells12 5 5 2" xfId="44691"/>
    <cellStyle name="InputCells12 5 6" xfId="20956"/>
    <cellStyle name="InputCells12 5 6 2" xfId="51150"/>
    <cellStyle name="InputCells12 5 7" xfId="21618"/>
    <cellStyle name="InputCells12 5 7 2" xfId="51805"/>
    <cellStyle name="InputCells12 5 8" xfId="29856"/>
    <cellStyle name="InputCells12 5 8 2" xfId="60043"/>
    <cellStyle name="InputCells12 5 9" xfId="30448"/>
    <cellStyle name="InputCells12 5 9 2" xfId="60635"/>
    <cellStyle name="InputCells12 6" xfId="11719"/>
    <cellStyle name="InputCells12 6 2" xfId="41913"/>
    <cellStyle name="InputCells12 7" xfId="2979"/>
    <cellStyle name="InputCells12 7 2" xfId="33184"/>
    <cellStyle name="InputCells12 8" xfId="10066"/>
    <cellStyle name="InputCells12 8 2" xfId="40260"/>
    <cellStyle name="InputCells12 9" xfId="15482"/>
    <cellStyle name="InputCells12 9 2" xfId="45676"/>
    <cellStyle name="InputCells12_BBorder" xfId="101"/>
    <cellStyle name="Insatisfaisant" xfId="23" builtinId="27" customBuiltin="1"/>
    <cellStyle name="IntCells" xfId="102"/>
    <cellStyle name="Komma 2" xfId="21269"/>
    <cellStyle name="Komma 3" xfId="21277"/>
    <cellStyle name="KP_thin_border_dark_grey" xfId="103"/>
    <cellStyle name="Lien hypertexte 2" xfId="104"/>
    <cellStyle name="Lien hypertexte 3" xfId="773"/>
    <cellStyle name="Lien hypertexte 4" xfId="774"/>
    <cellStyle name="Linked Cell 2" xfId="775"/>
    <cellStyle name="Linked Cell 3" xfId="776"/>
    <cellStyle name="Linked Cell 4" xfId="777"/>
    <cellStyle name="Migliaia" xfId="778"/>
    <cellStyle name="Milliers 10" xfId="21278"/>
    <cellStyle name="Milliers 10 2" xfId="51465"/>
    <cellStyle name="Milliers 2" xfId="9"/>
    <cellStyle name="Milliers 2 2" xfId="245"/>
    <cellStyle name="Milliers 2 2 2" xfId="2258"/>
    <cellStyle name="Milliers 2 2 2 2" xfId="23263"/>
    <cellStyle name="Milliers 2 2 2 2 2" xfId="53450"/>
    <cellStyle name="Milliers 2 2 2 3" xfId="32467"/>
    <cellStyle name="Milliers 2 2 3" xfId="21521"/>
    <cellStyle name="Milliers 2 2 3 2" xfId="51708"/>
    <cellStyle name="Milliers 2 2 4" xfId="32096"/>
    <cellStyle name="Milliers 2 3" xfId="2064"/>
    <cellStyle name="Milliers 2 3 2" xfId="23233"/>
    <cellStyle name="Milliers 2 3 2 2" xfId="53420"/>
    <cellStyle name="Milliers 2 3 3" xfId="32284"/>
    <cellStyle name="Milliers 2 4" xfId="20932"/>
    <cellStyle name="Milliers 2 4 2" xfId="51126"/>
    <cellStyle name="Milliers 2 5" xfId="21267"/>
    <cellStyle name="Milliers 2 5 2" xfId="51460"/>
    <cellStyle name="Milliers 2 6" xfId="21336"/>
    <cellStyle name="Milliers 2 6 2" xfId="51523"/>
    <cellStyle name="Milliers 2 7" xfId="32064"/>
    <cellStyle name="Milliers 3" xfId="59"/>
    <cellStyle name="Milliers 3 2" xfId="1391"/>
    <cellStyle name="Milliers 3 2 2" xfId="3348"/>
    <cellStyle name="Milliers 3 2 2 2" xfId="23857"/>
    <cellStyle name="Milliers 3 2 2 2 2" xfId="54044"/>
    <cellStyle name="Milliers 3 2 2 3" xfId="33553"/>
    <cellStyle name="Milliers 3 2 3" xfId="21265"/>
    <cellStyle name="Milliers 3 2 3 2" xfId="51459"/>
    <cellStyle name="Milliers 3 2 4" xfId="22603"/>
    <cellStyle name="Milliers 3 2 4 2" xfId="52790"/>
    <cellStyle name="Milliers 3 2 5" xfId="32221"/>
    <cellStyle name="Milliers 3 3" xfId="246"/>
    <cellStyle name="Milliers 3 3 2" xfId="2259"/>
    <cellStyle name="Milliers 3 3 2 2" xfId="23264"/>
    <cellStyle name="Milliers 3 3 2 2 2" xfId="53451"/>
    <cellStyle name="Milliers 3 3 2 3" xfId="32468"/>
    <cellStyle name="Milliers 3 3 3" xfId="21522"/>
    <cellStyle name="Milliers 3 3 3 2" xfId="51709"/>
    <cellStyle name="Milliers 3 3 4" xfId="32097"/>
    <cellStyle name="Milliers 3 4" xfId="2069"/>
    <cellStyle name="Milliers 3 4 2" xfId="23235"/>
    <cellStyle name="Milliers 3 4 2 2" xfId="53422"/>
    <cellStyle name="Milliers 3 4 3" xfId="32288"/>
    <cellStyle name="Milliers 3 5" xfId="20933"/>
    <cellStyle name="Milliers 3 5 2" xfId="51127"/>
    <cellStyle name="Milliers 3 6" xfId="21346"/>
    <cellStyle name="Milliers 3 6 2" xfId="51533"/>
    <cellStyle name="Milliers 3 7" xfId="32081"/>
    <cellStyle name="Milliers 4" xfId="1382"/>
    <cellStyle name="Milliers 5" xfId="244"/>
    <cellStyle name="Milliers 5 2" xfId="2257"/>
    <cellStyle name="Milliers 5 2 2" xfId="23262"/>
    <cellStyle name="Milliers 5 2 2 2" xfId="53449"/>
    <cellStyle name="Milliers 5 2 3" xfId="32466"/>
    <cellStyle name="Milliers 5 3" xfId="20931"/>
    <cellStyle name="Milliers 5 3 2" xfId="51125"/>
    <cellStyle name="Milliers 5 4" xfId="21520"/>
    <cellStyle name="Milliers 5 4 2" xfId="51707"/>
    <cellStyle name="Milliers 5 5" xfId="32095"/>
    <cellStyle name="Milliers 6" xfId="1385"/>
    <cellStyle name="Milliers 6 2" xfId="3342"/>
    <cellStyle name="Milliers 6 2 2" xfId="23851"/>
    <cellStyle name="Milliers 6 2 2 2" xfId="54038"/>
    <cellStyle name="Milliers 6 2 3" xfId="33547"/>
    <cellStyle name="Milliers 6 3" xfId="21262"/>
    <cellStyle name="Milliers 6 3 2" xfId="51456"/>
    <cellStyle name="Milliers 6 4" xfId="22597"/>
    <cellStyle name="Milliers 6 4 2" xfId="52784"/>
    <cellStyle name="Milliers 6 5" xfId="32218"/>
    <cellStyle name="Milliers 7" xfId="2001"/>
    <cellStyle name="Milliers 7 2" xfId="6070"/>
    <cellStyle name="Milliers 7 2 2" xfId="36266"/>
    <cellStyle name="Milliers 7 3" xfId="23213"/>
    <cellStyle name="Milliers 7 3 2" xfId="53400"/>
    <cellStyle name="Milliers 7 4" xfId="32223"/>
    <cellStyle name="Milliers 8" xfId="2026"/>
    <cellStyle name="Milliers 8 2" xfId="23232"/>
    <cellStyle name="Milliers 8 2 2" xfId="53419"/>
    <cellStyle name="Milliers 8 3" xfId="32246"/>
    <cellStyle name="Milliers 9" xfId="20909"/>
    <cellStyle name="Milliers 9 2" xfId="51103"/>
    <cellStyle name="Neutral 2" xfId="779"/>
    <cellStyle name="Neutral 3" xfId="780"/>
    <cellStyle name="Neutre" xfId="24" builtinId="28" customBuiltin="1"/>
    <cellStyle name="Norm1" xfId="105"/>
    <cellStyle name="Norm1 2" xfId="106"/>
    <cellStyle name="Norm1 3" xfId="107"/>
    <cellStyle name="Norm1 4" xfId="108"/>
    <cellStyle name="Norm1 5" xfId="109"/>
    <cellStyle name="Norm1 6" xfId="110"/>
    <cellStyle name="Norm1 6 2" xfId="111"/>
    <cellStyle name="Norm1 6 2 2" xfId="112"/>
    <cellStyle name="Norm1 6 2 3" xfId="113"/>
    <cellStyle name="Norm1 6 3" xfId="114"/>
    <cellStyle name="Norm1 7" xfId="115"/>
    <cellStyle name="Norm1 8" xfId="116"/>
    <cellStyle name="Normaali 2" xfId="781"/>
    <cellStyle name="Normaali 2 2" xfId="782"/>
    <cellStyle name="Normal" xfId="0" builtinId="0"/>
    <cellStyle name="Normal 10" xfId="117"/>
    <cellStyle name="Normal 10 2" xfId="118"/>
    <cellStyle name="Normal 10 3" xfId="119"/>
    <cellStyle name="Normal 11" xfId="120"/>
    <cellStyle name="Normal 11 2" xfId="121"/>
    <cellStyle name="Normal 11 3" xfId="122"/>
    <cellStyle name="Normal 12" xfId="123"/>
    <cellStyle name="Normal 12 2" xfId="783"/>
    <cellStyle name="Normal 13" xfId="124"/>
    <cellStyle name="Normal 13 2" xfId="784"/>
    <cellStyle name="Normal 14" xfId="125"/>
    <cellStyle name="Normal 14 2" xfId="785"/>
    <cellStyle name="Normal 15" xfId="126"/>
    <cellStyle name="Normal 16" xfId="127"/>
    <cellStyle name="Normal 17" xfId="128"/>
    <cellStyle name="Normal 18" xfId="129"/>
    <cellStyle name="Normal 19" xfId="130"/>
    <cellStyle name="Normal 2" xfId="10"/>
    <cellStyle name="Normal 2 10" xfId="786"/>
    <cellStyle name="Normal 2 11" xfId="1374"/>
    <cellStyle name="Normal 2 12" xfId="240"/>
    <cellStyle name="Normal 2 13" xfId="61"/>
    <cellStyle name="Normal 2 14" xfId="2024"/>
    <cellStyle name="Normal 2 15" xfId="2273"/>
    <cellStyle name="Normal 2 2" xfId="11"/>
    <cellStyle name="Normal 2 2 2" xfId="238"/>
    <cellStyle name="Normal 2 2 3" xfId="787"/>
    <cellStyle name="Normal 2 2 4" xfId="243"/>
    <cellStyle name="Normal 2 2 5" xfId="132"/>
    <cellStyle name="Normal 2 3" xfId="133"/>
    <cellStyle name="Normal 2 3 2" xfId="788"/>
    <cellStyle name="Normal 2 3 3" xfId="2153"/>
    <cellStyle name="Normal 2 3 4" xfId="2075"/>
    <cellStyle name="Normal 2 4" xfId="134"/>
    <cellStyle name="Normal 2 5" xfId="135"/>
    <cellStyle name="Normal 2 6" xfId="136"/>
    <cellStyle name="Normal 2 7" xfId="137"/>
    <cellStyle name="Normal 2 8" xfId="138"/>
    <cellStyle name="Normal 2 9" xfId="131"/>
    <cellStyle name="Normal 20" xfId="139"/>
    <cellStyle name="Normal 21" xfId="140"/>
    <cellStyle name="Normal 22" xfId="141"/>
    <cellStyle name="Normal 23" xfId="142"/>
    <cellStyle name="Normal 23 2" xfId="2025"/>
    <cellStyle name="Normal 23 2 2" xfId="2162"/>
    <cellStyle name="Normal 23 2 3" xfId="23231"/>
    <cellStyle name="Normal 23 2 3 2" xfId="53418"/>
    <cellStyle name="Normal 23 2 4" xfId="32245"/>
    <cellStyle name="Normal 23 3" xfId="21270"/>
    <cellStyle name="Normal 23 3 2" xfId="51462"/>
    <cellStyle name="Normal 24" xfId="143"/>
    <cellStyle name="Normal 24 2" xfId="2163"/>
    <cellStyle name="Normal 24 2 2" xfId="23249"/>
    <cellStyle name="Normal 24 2 2 2" xfId="53436"/>
    <cellStyle name="Normal 24 2 3" xfId="32374"/>
    <cellStyle name="Normal 24 3" xfId="20913"/>
    <cellStyle name="Normal 24 3 2" xfId="51107"/>
    <cellStyle name="Normal 24 4" xfId="21424"/>
    <cellStyle name="Normal 24 4 2" xfId="51611"/>
    <cellStyle name="Normal 24 5" xfId="32083"/>
    <cellStyle name="Normal 25" xfId="144"/>
    <cellStyle name="Normal 25 2" xfId="789"/>
    <cellStyle name="Normal 25 3" xfId="2164"/>
    <cellStyle name="Normal 25 3 2" xfId="23250"/>
    <cellStyle name="Normal 25 3 2 2" xfId="53437"/>
    <cellStyle name="Normal 25 3 3" xfId="32375"/>
    <cellStyle name="Normal 25 4" xfId="20914"/>
    <cellStyle name="Normal 25 4 2" xfId="51108"/>
    <cellStyle name="Normal 25 5" xfId="21425"/>
    <cellStyle name="Normal 25 5 2" xfId="51612"/>
    <cellStyle name="Normal 25 6" xfId="32084"/>
    <cellStyle name="Normal 26" xfId="145"/>
    <cellStyle name="Normal 26 2" xfId="1379"/>
    <cellStyle name="Normal 26 3" xfId="2165"/>
    <cellStyle name="Normal 26 3 2" xfId="23251"/>
    <cellStyle name="Normal 26 3 2 2" xfId="53438"/>
    <cellStyle name="Normal 26 3 3" xfId="32376"/>
    <cellStyle name="Normal 26 4" xfId="20915"/>
    <cellStyle name="Normal 26 4 2" xfId="51109"/>
    <cellStyle name="Normal 26 5" xfId="21426"/>
    <cellStyle name="Normal 26 5 2" xfId="51613"/>
    <cellStyle name="Normal 26 6" xfId="32085"/>
    <cellStyle name="Normal 27" xfId="146"/>
    <cellStyle name="Normal 27 2" xfId="147"/>
    <cellStyle name="Normal 27 2 2" xfId="2167"/>
    <cellStyle name="Normal 27 2 2 2" xfId="23253"/>
    <cellStyle name="Normal 27 2 2 2 2" xfId="53440"/>
    <cellStyle name="Normal 27 2 2 3" xfId="32378"/>
    <cellStyle name="Normal 27 2 3" xfId="20917"/>
    <cellStyle name="Normal 27 2 3 2" xfId="51111"/>
    <cellStyle name="Normal 27 2 4" xfId="21428"/>
    <cellStyle name="Normal 27 2 4 2" xfId="51615"/>
    <cellStyle name="Normal 27 2 5" xfId="32087"/>
    <cellStyle name="Normal 27 3" xfId="1381"/>
    <cellStyle name="Normal 27 4" xfId="2166"/>
    <cellStyle name="Normal 27 4 2" xfId="23252"/>
    <cellStyle name="Normal 27 4 2 2" xfId="53439"/>
    <cellStyle name="Normal 27 4 3" xfId="32377"/>
    <cellStyle name="Normal 27 5" xfId="20916"/>
    <cellStyle name="Normal 27 5 2" xfId="51110"/>
    <cellStyle name="Normal 27 6" xfId="21427"/>
    <cellStyle name="Normal 27 6 2" xfId="51614"/>
    <cellStyle name="Normal 27 7" xfId="32086"/>
    <cellStyle name="Normal 28" xfId="148"/>
    <cellStyle name="Normal 29" xfId="149"/>
    <cellStyle name="Normal 29 2" xfId="2169"/>
    <cellStyle name="Normal 29 2 2" xfId="23254"/>
    <cellStyle name="Normal 29 2 2 2" xfId="53441"/>
    <cellStyle name="Normal 29 2 3" xfId="32380"/>
    <cellStyle name="Normal 29 3" xfId="20918"/>
    <cellStyle name="Normal 29 3 2" xfId="51112"/>
    <cellStyle name="Normal 29 4" xfId="21430"/>
    <cellStyle name="Normal 29 4 2" xfId="51617"/>
    <cellStyle name="Normal 29 5" xfId="32088"/>
    <cellStyle name="Normal 3" xfId="12"/>
    <cellStyle name="Normal 3 10" xfId="150"/>
    <cellStyle name="Normal 3 10 2" xfId="2170"/>
    <cellStyle name="Normal 3 10 2 2" xfId="23255"/>
    <cellStyle name="Normal 3 10 2 2 2" xfId="53442"/>
    <cellStyle name="Normal 3 10 2 3" xfId="32381"/>
    <cellStyle name="Normal 3 10 3" xfId="20919"/>
    <cellStyle name="Normal 3 10 3 2" xfId="51113"/>
    <cellStyle name="Normal 3 10 4" xfId="21431"/>
    <cellStyle name="Normal 3 10 4 2" xfId="51618"/>
    <cellStyle name="Normal 3 10 5" xfId="32089"/>
    <cellStyle name="Normal 3 11" xfId="790"/>
    <cellStyle name="Normal 3 12" xfId="62"/>
    <cellStyle name="Normal 3 2" xfId="151"/>
    <cellStyle name="Normal 3 2 2" xfId="791"/>
    <cellStyle name="Normal 3 2 3" xfId="1384"/>
    <cellStyle name="Normal 3 2 4" xfId="21271"/>
    <cellStyle name="Normal 3 2 4 2" xfId="51463"/>
    <cellStyle name="Normal 3 2 5" xfId="29688"/>
    <cellStyle name="Normal 3 2 5 2" xfId="59875"/>
    <cellStyle name="Normal 3 3" xfId="152"/>
    <cellStyle name="Normal 3 4" xfId="153"/>
    <cellStyle name="Normal 3 5" xfId="154"/>
    <cellStyle name="Normal 3 6" xfId="155"/>
    <cellStyle name="Normal 3 7" xfId="156"/>
    <cellStyle name="Normal 3 8" xfId="157"/>
    <cellStyle name="Normal 3 9" xfId="158"/>
    <cellStyle name="Normal 3 9 2" xfId="1084"/>
    <cellStyle name="Normal 3 9 3" xfId="792"/>
    <cellStyle name="Normal 30" xfId="159"/>
    <cellStyle name="Normal 30 2" xfId="2179"/>
    <cellStyle name="Normal 30 2 2" xfId="23256"/>
    <cellStyle name="Normal 30 2 2 2" xfId="53443"/>
    <cellStyle name="Normal 30 2 3" xfId="32390"/>
    <cellStyle name="Normal 30 3" xfId="20920"/>
    <cellStyle name="Normal 30 3 2" xfId="51114"/>
    <cellStyle name="Normal 30 4" xfId="21438"/>
    <cellStyle name="Normal 30 4 2" xfId="51625"/>
    <cellStyle name="Normal 30 5" xfId="32090"/>
    <cellStyle name="Normal 31" xfId="239"/>
    <cellStyle name="Normal 31 2" xfId="2253"/>
    <cellStyle name="Normal 31 2 2" xfId="23259"/>
    <cellStyle name="Normal 31 2 2 2" xfId="53446"/>
    <cellStyle name="Normal 31 2 3" xfId="32462"/>
    <cellStyle name="Normal 31 3" xfId="20928"/>
    <cellStyle name="Normal 31 3 2" xfId="51122"/>
    <cellStyle name="Normal 31 4" xfId="21515"/>
    <cellStyle name="Normal 31 4 2" xfId="51702"/>
    <cellStyle name="Normal 31 5" xfId="32092"/>
    <cellStyle name="Normal 32" xfId="2000"/>
    <cellStyle name="Normal 32 2" xfId="6069"/>
    <cellStyle name="Normal 32 2 2" xfId="36265"/>
    <cellStyle name="Normal 32 3" xfId="23212"/>
    <cellStyle name="Normal 32 3 2" xfId="53399"/>
    <cellStyle name="Normal 32 4" xfId="32222"/>
    <cellStyle name="Normal 33" xfId="2002"/>
    <cellStyle name="Normal 33 2" xfId="23214"/>
    <cellStyle name="Normal 33 2 2" xfId="53401"/>
    <cellStyle name="Normal 33 3" xfId="32224"/>
    <cellStyle name="Normal 34" xfId="2264"/>
    <cellStyle name="Normal 35" xfId="20895"/>
    <cellStyle name="Normal 35 2" xfId="51089"/>
    <cellStyle name="Normal 4" xfId="13"/>
    <cellStyle name="Normal 4 10" xfId="3960"/>
    <cellStyle name="Normal 4 11" xfId="2081"/>
    <cellStyle name="Normal 4 11 2" xfId="6098"/>
    <cellStyle name="Normal 4 12" xfId="2928"/>
    <cellStyle name="Normal 4 12 2" xfId="33133"/>
    <cellStyle name="Normal 4 13" xfId="21340"/>
    <cellStyle name="Normal 4 13 2" xfId="51527"/>
    <cellStyle name="Normal 4 14" xfId="32065"/>
    <cellStyle name="Normal 4 2" xfId="161"/>
    <cellStyle name="Normal 4 2 2" xfId="793"/>
    <cellStyle name="Normal 4 2 3" xfId="794"/>
    <cellStyle name="Normal 4 3" xfId="162"/>
    <cellStyle name="Normal 4 3 2" xfId="795"/>
    <cellStyle name="Normal 4 4" xfId="163"/>
    <cellStyle name="Normal 4 5" xfId="164"/>
    <cellStyle name="Normal 4 6" xfId="165"/>
    <cellStyle name="Normal 4 7" xfId="166"/>
    <cellStyle name="Normal 4 8" xfId="167"/>
    <cellStyle name="Normal 4 9" xfId="160"/>
    <cellStyle name="Normal 5" xfId="7"/>
    <cellStyle name="Normal 5 2" xfId="169"/>
    <cellStyle name="Normal 5 2 2" xfId="796"/>
    <cellStyle name="Normal 5 2 2 2" xfId="797"/>
    <cellStyle name="Normal 5 2 2 2 2" xfId="798"/>
    <cellStyle name="Normal 5 2 2 2 2 2" xfId="799"/>
    <cellStyle name="Normal 5 2 2 2 2 2 2" xfId="2803"/>
    <cellStyle name="Normal 5 2 2 2 2 2 2 2" xfId="23455"/>
    <cellStyle name="Normal 5 2 2 2 2 2 2 2 2" xfId="53642"/>
    <cellStyle name="Normal 5 2 2 2 2 2 2 3" xfId="33008"/>
    <cellStyle name="Normal 5 2 2 2 2 2 3" xfId="20960"/>
    <cellStyle name="Normal 5 2 2 2 2 2 3 2" xfId="51154"/>
    <cellStyle name="Normal 5 2 2 2 2 2 4" xfId="22034"/>
    <cellStyle name="Normal 5 2 2 2 2 2 4 2" xfId="52221"/>
    <cellStyle name="Normal 5 2 2 2 2 2 5" xfId="32101"/>
    <cellStyle name="Normal 5 2 2 2 2 3" xfId="2802"/>
    <cellStyle name="Normal 5 2 2 2 2 3 2" xfId="23454"/>
    <cellStyle name="Normal 5 2 2 2 2 3 2 2" xfId="53641"/>
    <cellStyle name="Normal 5 2 2 2 2 3 3" xfId="33007"/>
    <cellStyle name="Normal 5 2 2 2 2 4" xfId="20959"/>
    <cellStyle name="Normal 5 2 2 2 2 4 2" xfId="51153"/>
    <cellStyle name="Normal 5 2 2 2 2 5" xfId="22033"/>
    <cellStyle name="Normal 5 2 2 2 2 5 2" xfId="52220"/>
    <cellStyle name="Normal 5 2 2 2 2 6" xfId="32100"/>
    <cellStyle name="Normal 5 2 2 2 3" xfId="800"/>
    <cellStyle name="Normal 5 2 2 2 3 2" xfId="2804"/>
    <cellStyle name="Normal 5 2 2 2 3 2 2" xfId="23456"/>
    <cellStyle name="Normal 5 2 2 2 3 2 2 2" xfId="53643"/>
    <cellStyle name="Normal 5 2 2 2 3 2 3" xfId="33009"/>
    <cellStyle name="Normal 5 2 2 2 3 3" xfId="20961"/>
    <cellStyle name="Normal 5 2 2 2 3 3 2" xfId="51155"/>
    <cellStyle name="Normal 5 2 2 2 3 4" xfId="22035"/>
    <cellStyle name="Normal 5 2 2 2 3 4 2" xfId="52222"/>
    <cellStyle name="Normal 5 2 2 2 3 5" xfId="32102"/>
    <cellStyle name="Normal 5 2 2 2 4" xfId="2801"/>
    <cellStyle name="Normal 5 2 2 2 4 2" xfId="23453"/>
    <cellStyle name="Normal 5 2 2 2 4 2 2" xfId="53640"/>
    <cellStyle name="Normal 5 2 2 2 4 3" xfId="33006"/>
    <cellStyle name="Normal 5 2 2 2 5" xfId="20958"/>
    <cellStyle name="Normal 5 2 2 2 5 2" xfId="51152"/>
    <cellStyle name="Normal 5 2 2 2 6" xfId="22032"/>
    <cellStyle name="Normal 5 2 2 2 6 2" xfId="52219"/>
    <cellStyle name="Normal 5 2 2 2 7" xfId="32099"/>
    <cellStyle name="Normal 5 2 2 3" xfId="801"/>
    <cellStyle name="Normal 5 2 2 3 2" xfId="802"/>
    <cellStyle name="Normal 5 2 2 3 2 2" xfId="2806"/>
    <cellStyle name="Normal 5 2 2 3 2 2 2" xfId="23458"/>
    <cellStyle name="Normal 5 2 2 3 2 2 2 2" xfId="53645"/>
    <cellStyle name="Normal 5 2 2 3 2 2 3" xfId="33011"/>
    <cellStyle name="Normal 5 2 2 3 2 3" xfId="20963"/>
    <cellStyle name="Normal 5 2 2 3 2 3 2" xfId="51157"/>
    <cellStyle name="Normal 5 2 2 3 2 4" xfId="22037"/>
    <cellStyle name="Normal 5 2 2 3 2 4 2" xfId="52224"/>
    <cellStyle name="Normal 5 2 2 3 2 5" xfId="32104"/>
    <cellStyle name="Normal 5 2 2 3 3" xfId="2805"/>
    <cellStyle name="Normal 5 2 2 3 3 2" xfId="23457"/>
    <cellStyle name="Normal 5 2 2 3 3 2 2" xfId="53644"/>
    <cellStyle name="Normal 5 2 2 3 3 3" xfId="33010"/>
    <cellStyle name="Normal 5 2 2 3 4" xfId="20962"/>
    <cellStyle name="Normal 5 2 2 3 4 2" xfId="51156"/>
    <cellStyle name="Normal 5 2 2 3 5" xfId="22036"/>
    <cellStyle name="Normal 5 2 2 3 5 2" xfId="52223"/>
    <cellStyle name="Normal 5 2 2 3 6" xfId="32103"/>
    <cellStyle name="Normal 5 2 2 4" xfId="803"/>
    <cellStyle name="Normal 5 2 2 4 2" xfId="2807"/>
    <cellStyle name="Normal 5 2 2 4 2 2" xfId="23459"/>
    <cellStyle name="Normal 5 2 2 4 2 2 2" xfId="53646"/>
    <cellStyle name="Normal 5 2 2 4 2 3" xfId="33012"/>
    <cellStyle name="Normal 5 2 2 4 3" xfId="20964"/>
    <cellStyle name="Normal 5 2 2 4 3 2" xfId="51158"/>
    <cellStyle name="Normal 5 2 2 4 4" xfId="22038"/>
    <cellStyle name="Normal 5 2 2 4 4 2" xfId="52225"/>
    <cellStyle name="Normal 5 2 2 4 5" xfId="32105"/>
    <cellStyle name="Normal 5 2 2 5" xfId="2800"/>
    <cellStyle name="Normal 5 2 2 5 2" xfId="23452"/>
    <cellStyle name="Normal 5 2 2 5 2 2" xfId="53639"/>
    <cellStyle name="Normal 5 2 2 5 3" xfId="33005"/>
    <cellStyle name="Normal 5 2 2 6" xfId="20957"/>
    <cellStyle name="Normal 5 2 2 6 2" xfId="51151"/>
    <cellStyle name="Normal 5 2 2 7" xfId="22031"/>
    <cellStyle name="Normal 5 2 2 7 2" xfId="52218"/>
    <cellStyle name="Normal 5 2 2 8" xfId="32098"/>
    <cellStyle name="Normal 5 2 3" xfId="804"/>
    <cellStyle name="Normal 5 2 3 2" xfId="805"/>
    <cellStyle name="Normal 5 2 3 2 2" xfId="806"/>
    <cellStyle name="Normal 5 2 3 2 2 2" xfId="2810"/>
    <cellStyle name="Normal 5 2 3 2 2 2 2" xfId="23462"/>
    <cellStyle name="Normal 5 2 3 2 2 2 2 2" xfId="53649"/>
    <cellStyle name="Normal 5 2 3 2 2 2 3" xfId="33015"/>
    <cellStyle name="Normal 5 2 3 2 2 3" xfId="20967"/>
    <cellStyle name="Normal 5 2 3 2 2 3 2" xfId="51161"/>
    <cellStyle name="Normal 5 2 3 2 2 4" xfId="22041"/>
    <cellStyle name="Normal 5 2 3 2 2 4 2" xfId="52228"/>
    <cellStyle name="Normal 5 2 3 2 2 5" xfId="32108"/>
    <cellStyle name="Normal 5 2 3 2 3" xfId="2809"/>
    <cellStyle name="Normal 5 2 3 2 3 2" xfId="23461"/>
    <cellStyle name="Normal 5 2 3 2 3 2 2" xfId="53648"/>
    <cellStyle name="Normal 5 2 3 2 3 3" xfId="33014"/>
    <cellStyle name="Normal 5 2 3 2 4" xfId="20966"/>
    <cellStyle name="Normal 5 2 3 2 4 2" xfId="51160"/>
    <cellStyle name="Normal 5 2 3 2 5" xfId="22040"/>
    <cellStyle name="Normal 5 2 3 2 5 2" xfId="52227"/>
    <cellStyle name="Normal 5 2 3 2 6" xfId="32107"/>
    <cellStyle name="Normal 5 2 3 3" xfId="807"/>
    <cellStyle name="Normal 5 2 3 3 2" xfId="2811"/>
    <cellStyle name="Normal 5 2 3 3 2 2" xfId="23463"/>
    <cellStyle name="Normal 5 2 3 3 2 2 2" xfId="53650"/>
    <cellStyle name="Normal 5 2 3 3 2 3" xfId="33016"/>
    <cellStyle name="Normal 5 2 3 3 3" xfId="20968"/>
    <cellStyle name="Normal 5 2 3 3 3 2" xfId="51162"/>
    <cellStyle name="Normal 5 2 3 3 4" xfId="22042"/>
    <cellStyle name="Normal 5 2 3 3 4 2" xfId="52229"/>
    <cellStyle name="Normal 5 2 3 3 5" xfId="32109"/>
    <cellStyle name="Normal 5 2 3 4" xfId="2808"/>
    <cellStyle name="Normal 5 2 3 4 2" xfId="23460"/>
    <cellStyle name="Normal 5 2 3 4 2 2" xfId="53647"/>
    <cellStyle name="Normal 5 2 3 4 3" xfId="33013"/>
    <cellStyle name="Normal 5 2 3 5" xfId="20965"/>
    <cellStyle name="Normal 5 2 3 5 2" xfId="51159"/>
    <cellStyle name="Normal 5 2 3 6" xfId="22039"/>
    <cellStyle name="Normal 5 2 3 6 2" xfId="52226"/>
    <cellStyle name="Normal 5 2 3 7" xfId="32106"/>
    <cellStyle name="Normal 5 2 4" xfId="808"/>
    <cellStyle name="Normal 5 2 4 2" xfId="809"/>
    <cellStyle name="Normal 5 2 4 2 2" xfId="2813"/>
    <cellStyle name="Normal 5 2 4 2 2 2" xfId="23465"/>
    <cellStyle name="Normal 5 2 4 2 2 2 2" xfId="53652"/>
    <cellStyle name="Normal 5 2 4 2 2 3" xfId="33018"/>
    <cellStyle name="Normal 5 2 4 2 3" xfId="20970"/>
    <cellStyle name="Normal 5 2 4 2 3 2" xfId="51164"/>
    <cellStyle name="Normal 5 2 4 2 4" xfId="22044"/>
    <cellStyle name="Normal 5 2 4 2 4 2" xfId="52231"/>
    <cellStyle name="Normal 5 2 4 2 5" xfId="32111"/>
    <cellStyle name="Normal 5 2 4 3" xfId="2812"/>
    <cellStyle name="Normal 5 2 4 3 2" xfId="23464"/>
    <cellStyle name="Normal 5 2 4 3 2 2" xfId="53651"/>
    <cellStyle name="Normal 5 2 4 3 3" xfId="33017"/>
    <cellStyle name="Normal 5 2 4 4" xfId="20969"/>
    <cellStyle name="Normal 5 2 4 4 2" xfId="51163"/>
    <cellStyle name="Normal 5 2 4 5" xfId="22043"/>
    <cellStyle name="Normal 5 2 4 5 2" xfId="52230"/>
    <cellStyle name="Normal 5 2 4 6" xfId="32110"/>
    <cellStyle name="Normal 5 2 5" xfId="810"/>
    <cellStyle name="Normal 5 2 5 2" xfId="811"/>
    <cellStyle name="Normal 5 2 5 2 2" xfId="2815"/>
    <cellStyle name="Normal 5 2 5 2 2 2" xfId="23467"/>
    <cellStyle name="Normal 5 2 5 2 2 2 2" xfId="53654"/>
    <cellStyle name="Normal 5 2 5 2 2 3" xfId="33020"/>
    <cellStyle name="Normal 5 2 5 2 3" xfId="20972"/>
    <cellStyle name="Normal 5 2 5 2 3 2" xfId="51166"/>
    <cellStyle name="Normal 5 2 5 2 4" xfId="22046"/>
    <cellStyle name="Normal 5 2 5 2 4 2" xfId="52233"/>
    <cellStyle name="Normal 5 2 5 2 5" xfId="32113"/>
    <cellStyle name="Normal 5 2 5 3" xfId="2814"/>
    <cellStyle name="Normal 5 2 5 3 2" xfId="23466"/>
    <cellStyle name="Normal 5 2 5 3 2 2" xfId="53653"/>
    <cellStyle name="Normal 5 2 5 3 3" xfId="33019"/>
    <cellStyle name="Normal 5 2 5 4" xfId="20971"/>
    <cellStyle name="Normal 5 2 5 4 2" xfId="51165"/>
    <cellStyle name="Normal 5 2 5 5" xfId="22045"/>
    <cellStyle name="Normal 5 2 5 5 2" xfId="52232"/>
    <cellStyle name="Normal 5 2 5 6" xfId="32112"/>
    <cellStyle name="Normal 5 2 6" xfId="812"/>
    <cellStyle name="Normal 5 2 6 2" xfId="2816"/>
    <cellStyle name="Normal 5 2 6 2 2" xfId="23468"/>
    <cellStyle name="Normal 5 2 6 2 2 2" xfId="53655"/>
    <cellStyle name="Normal 5 2 6 2 3" xfId="33021"/>
    <cellStyle name="Normal 5 2 6 3" xfId="20973"/>
    <cellStyle name="Normal 5 2 6 3 2" xfId="51167"/>
    <cellStyle name="Normal 5 2 6 4" xfId="22047"/>
    <cellStyle name="Normal 5 2 6 4 2" xfId="52234"/>
    <cellStyle name="Normal 5 2 6 5" xfId="32114"/>
    <cellStyle name="Normal 5 3" xfId="170"/>
    <cellStyle name="Normal 5 3 2" xfId="813"/>
    <cellStyle name="Normal 5 3 2 2" xfId="814"/>
    <cellStyle name="Normal 5 3 2 2 2" xfId="815"/>
    <cellStyle name="Normal 5 3 2 2 2 2" xfId="2819"/>
    <cellStyle name="Normal 5 3 2 2 2 2 2" xfId="23471"/>
    <cellStyle name="Normal 5 3 2 2 2 2 2 2" xfId="53658"/>
    <cellStyle name="Normal 5 3 2 2 2 2 3" xfId="33024"/>
    <cellStyle name="Normal 5 3 2 2 2 3" xfId="20976"/>
    <cellStyle name="Normal 5 3 2 2 2 3 2" xfId="51170"/>
    <cellStyle name="Normal 5 3 2 2 2 4" xfId="22050"/>
    <cellStyle name="Normal 5 3 2 2 2 4 2" xfId="52237"/>
    <cellStyle name="Normal 5 3 2 2 2 5" xfId="32117"/>
    <cellStyle name="Normal 5 3 2 2 3" xfId="2818"/>
    <cellStyle name="Normal 5 3 2 2 3 2" xfId="23470"/>
    <cellStyle name="Normal 5 3 2 2 3 2 2" xfId="53657"/>
    <cellStyle name="Normal 5 3 2 2 3 3" xfId="33023"/>
    <cellStyle name="Normal 5 3 2 2 4" xfId="20975"/>
    <cellStyle name="Normal 5 3 2 2 4 2" xfId="51169"/>
    <cellStyle name="Normal 5 3 2 2 5" xfId="22049"/>
    <cellStyle name="Normal 5 3 2 2 5 2" xfId="52236"/>
    <cellStyle name="Normal 5 3 2 2 6" xfId="32116"/>
    <cellStyle name="Normal 5 3 2 3" xfId="816"/>
    <cellStyle name="Normal 5 3 2 3 2" xfId="2820"/>
    <cellStyle name="Normal 5 3 2 3 2 2" xfId="23472"/>
    <cellStyle name="Normal 5 3 2 3 2 2 2" xfId="53659"/>
    <cellStyle name="Normal 5 3 2 3 2 3" xfId="33025"/>
    <cellStyle name="Normal 5 3 2 3 3" xfId="20977"/>
    <cellStyle name="Normal 5 3 2 3 3 2" xfId="51171"/>
    <cellStyle name="Normal 5 3 2 3 4" xfId="22051"/>
    <cellStyle name="Normal 5 3 2 3 4 2" xfId="52238"/>
    <cellStyle name="Normal 5 3 2 3 5" xfId="32118"/>
    <cellStyle name="Normal 5 3 2 4" xfId="2817"/>
    <cellStyle name="Normal 5 3 2 4 2" xfId="23469"/>
    <cellStyle name="Normal 5 3 2 4 2 2" xfId="53656"/>
    <cellStyle name="Normal 5 3 2 4 3" xfId="33022"/>
    <cellStyle name="Normal 5 3 2 5" xfId="20974"/>
    <cellStyle name="Normal 5 3 2 5 2" xfId="51168"/>
    <cellStyle name="Normal 5 3 2 6" xfId="22048"/>
    <cellStyle name="Normal 5 3 2 6 2" xfId="52235"/>
    <cellStyle name="Normal 5 3 2 7" xfId="32115"/>
    <cellStyle name="Normal 5 3 3" xfId="817"/>
    <cellStyle name="Normal 5 3 3 2" xfId="818"/>
    <cellStyle name="Normal 5 3 3 2 2" xfId="2822"/>
    <cellStyle name="Normal 5 3 3 2 2 2" xfId="23474"/>
    <cellStyle name="Normal 5 3 3 2 2 2 2" xfId="53661"/>
    <cellStyle name="Normal 5 3 3 2 2 3" xfId="33027"/>
    <cellStyle name="Normal 5 3 3 2 3" xfId="20979"/>
    <cellStyle name="Normal 5 3 3 2 3 2" xfId="51173"/>
    <cellStyle name="Normal 5 3 3 2 4" xfId="22053"/>
    <cellStyle name="Normal 5 3 3 2 4 2" xfId="52240"/>
    <cellStyle name="Normal 5 3 3 2 5" xfId="32120"/>
    <cellStyle name="Normal 5 3 3 3" xfId="2821"/>
    <cellStyle name="Normal 5 3 3 3 2" xfId="23473"/>
    <cellStyle name="Normal 5 3 3 3 2 2" xfId="53660"/>
    <cellStyle name="Normal 5 3 3 3 3" xfId="33026"/>
    <cellStyle name="Normal 5 3 3 4" xfId="20978"/>
    <cellStyle name="Normal 5 3 3 4 2" xfId="51172"/>
    <cellStyle name="Normal 5 3 3 5" xfId="22052"/>
    <cellStyle name="Normal 5 3 3 5 2" xfId="52239"/>
    <cellStyle name="Normal 5 3 3 6" xfId="32119"/>
    <cellStyle name="Normal 5 3 4" xfId="819"/>
    <cellStyle name="Normal 5 3 4 2" xfId="2823"/>
    <cellStyle name="Normal 5 3 4 2 2" xfId="23475"/>
    <cellStyle name="Normal 5 3 4 2 2 2" xfId="53662"/>
    <cellStyle name="Normal 5 3 4 2 3" xfId="33028"/>
    <cellStyle name="Normal 5 3 4 3" xfId="20980"/>
    <cellStyle name="Normal 5 3 4 3 2" xfId="51174"/>
    <cellStyle name="Normal 5 3 4 4" xfId="22054"/>
    <cellStyle name="Normal 5 3 4 4 2" xfId="52241"/>
    <cellStyle name="Normal 5 3 4 5" xfId="32121"/>
    <cellStyle name="Normal 5 4" xfId="171"/>
    <cellStyle name="Normal 5 4 2" xfId="820"/>
    <cellStyle name="Normal 5 4 2 2" xfId="821"/>
    <cellStyle name="Normal 5 4 2 2 2" xfId="2825"/>
    <cellStyle name="Normal 5 4 2 2 2 2" xfId="23477"/>
    <cellStyle name="Normal 5 4 2 2 2 2 2" xfId="53664"/>
    <cellStyle name="Normal 5 4 2 2 2 3" xfId="33030"/>
    <cellStyle name="Normal 5 4 2 2 3" xfId="20982"/>
    <cellStyle name="Normal 5 4 2 2 3 2" xfId="51176"/>
    <cellStyle name="Normal 5 4 2 2 4" xfId="22056"/>
    <cellStyle name="Normal 5 4 2 2 4 2" xfId="52243"/>
    <cellStyle name="Normal 5 4 2 2 5" xfId="32123"/>
    <cellStyle name="Normal 5 4 2 3" xfId="2824"/>
    <cellStyle name="Normal 5 4 2 3 2" xfId="23476"/>
    <cellStyle name="Normal 5 4 2 3 2 2" xfId="53663"/>
    <cellStyle name="Normal 5 4 2 3 3" xfId="33029"/>
    <cellStyle name="Normal 5 4 2 4" xfId="20981"/>
    <cellStyle name="Normal 5 4 2 4 2" xfId="51175"/>
    <cellStyle name="Normal 5 4 2 5" xfId="22055"/>
    <cellStyle name="Normal 5 4 2 5 2" xfId="52242"/>
    <cellStyle name="Normal 5 4 2 6" xfId="32122"/>
    <cellStyle name="Normal 5 4 3" xfId="822"/>
    <cellStyle name="Normal 5 4 3 2" xfId="2826"/>
    <cellStyle name="Normal 5 4 3 2 2" xfId="23478"/>
    <cellStyle name="Normal 5 4 3 2 2 2" xfId="53665"/>
    <cellStyle name="Normal 5 4 3 2 3" xfId="33031"/>
    <cellStyle name="Normal 5 4 3 3" xfId="20983"/>
    <cellStyle name="Normal 5 4 3 3 2" xfId="51177"/>
    <cellStyle name="Normal 5 4 3 4" xfId="22057"/>
    <cellStyle name="Normal 5 4 3 4 2" xfId="52244"/>
    <cellStyle name="Normal 5 4 3 5" xfId="32124"/>
    <cellStyle name="Normal 5 5" xfId="823"/>
    <cellStyle name="Normal 5 5 2" xfId="824"/>
    <cellStyle name="Normal 5 5 2 2" xfId="2828"/>
    <cellStyle name="Normal 5 5 2 2 2" xfId="23479"/>
    <cellStyle name="Normal 5 5 2 2 2 2" xfId="53666"/>
    <cellStyle name="Normal 5 5 2 2 3" xfId="33033"/>
    <cellStyle name="Normal 5 5 2 3" xfId="20984"/>
    <cellStyle name="Normal 5 5 2 3 2" xfId="51178"/>
    <cellStyle name="Normal 5 5 2 4" xfId="22059"/>
    <cellStyle name="Normal 5 5 2 4 2" xfId="52246"/>
    <cellStyle name="Normal 5 5 2 5" xfId="32125"/>
    <cellStyle name="Normal 5 6" xfId="825"/>
    <cellStyle name="Normal 5 7" xfId="826"/>
    <cellStyle name="Normal 5 7 2" xfId="2830"/>
    <cellStyle name="Normal 5 7 2 2" xfId="23480"/>
    <cellStyle name="Normal 5 7 2 2 2" xfId="53667"/>
    <cellStyle name="Normal 5 7 2 3" xfId="33035"/>
    <cellStyle name="Normal 5 7 3" xfId="20985"/>
    <cellStyle name="Normal 5 7 3 2" xfId="51179"/>
    <cellStyle name="Normal 5 7 4" xfId="22061"/>
    <cellStyle name="Normal 5 7 4 2" xfId="52248"/>
    <cellStyle name="Normal 5 7 5" xfId="32126"/>
    <cellStyle name="Normal 5 8" xfId="827"/>
    <cellStyle name="Normal 5 8 2" xfId="2831"/>
    <cellStyle name="Normal 5 8 2 2" xfId="23481"/>
    <cellStyle name="Normal 5 8 2 2 2" xfId="53668"/>
    <cellStyle name="Normal 5 8 2 3" xfId="33036"/>
    <cellStyle name="Normal 5 8 3" xfId="20986"/>
    <cellStyle name="Normal 5 8 3 2" xfId="51180"/>
    <cellStyle name="Normal 5 8 4" xfId="22062"/>
    <cellStyle name="Normal 5 8 4 2" xfId="52249"/>
    <cellStyle name="Normal 5 8 5" xfId="32127"/>
    <cellStyle name="Normal 5 9" xfId="168"/>
    <cellStyle name="Normal 6" xfId="57"/>
    <cellStyle name="Normal 6 10" xfId="828"/>
    <cellStyle name="Normal 6 10 2" xfId="829"/>
    <cellStyle name="Normal 6 10 2 2" xfId="2833"/>
    <cellStyle name="Normal 6 10 2 2 2" xfId="23483"/>
    <cellStyle name="Normal 6 10 2 2 2 2" xfId="53670"/>
    <cellStyle name="Normal 6 10 2 2 3" xfId="33038"/>
    <cellStyle name="Normal 6 10 2 3" xfId="20988"/>
    <cellStyle name="Normal 6 10 2 3 2" xfId="51182"/>
    <cellStyle name="Normal 6 10 2 4" xfId="22064"/>
    <cellStyle name="Normal 6 10 2 4 2" xfId="52251"/>
    <cellStyle name="Normal 6 10 2 5" xfId="32129"/>
    <cellStyle name="Normal 6 10 3" xfId="2832"/>
    <cellStyle name="Normal 6 10 3 2" xfId="23482"/>
    <cellStyle name="Normal 6 10 3 2 2" xfId="53669"/>
    <cellStyle name="Normal 6 10 3 3" xfId="33037"/>
    <cellStyle name="Normal 6 10 4" xfId="20987"/>
    <cellStyle name="Normal 6 10 4 2" xfId="51181"/>
    <cellStyle name="Normal 6 10 5" xfId="22063"/>
    <cellStyle name="Normal 6 10 5 2" xfId="52250"/>
    <cellStyle name="Normal 6 10 6" xfId="32128"/>
    <cellStyle name="Normal 6 11" xfId="830"/>
    <cellStyle name="Normal 6 11 2" xfId="2834"/>
    <cellStyle name="Normal 6 11 2 2" xfId="23484"/>
    <cellStyle name="Normal 6 11 2 2 2" xfId="53671"/>
    <cellStyle name="Normal 6 11 2 3" xfId="33039"/>
    <cellStyle name="Normal 6 11 3" xfId="20989"/>
    <cellStyle name="Normal 6 11 3 2" xfId="51183"/>
    <cellStyle name="Normal 6 11 4" xfId="22065"/>
    <cellStyle name="Normal 6 11 4 2" xfId="52252"/>
    <cellStyle name="Normal 6 11 5" xfId="32130"/>
    <cellStyle name="Normal 6 12" xfId="172"/>
    <cellStyle name="Normal 6 13" xfId="21344"/>
    <cellStyle name="Normal 6 13 2" xfId="51531"/>
    <cellStyle name="Normal 6 14" xfId="32079"/>
    <cellStyle name="Normal 6 2" xfId="173"/>
    <cellStyle name="Normal 6 2 2" xfId="831"/>
    <cellStyle name="Normal 6 2 2 2" xfId="832"/>
    <cellStyle name="Normal 6 2 2 2 2" xfId="833"/>
    <cellStyle name="Normal 6 2 2 2 2 2" xfId="834"/>
    <cellStyle name="Normal 6 2 2 2 2 2 2" xfId="2838"/>
    <cellStyle name="Normal 6 2 2 2 2 2 2 2" xfId="23488"/>
    <cellStyle name="Normal 6 2 2 2 2 2 2 2 2" xfId="53675"/>
    <cellStyle name="Normal 6 2 2 2 2 2 2 3" xfId="33043"/>
    <cellStyle name="Normal 6 2 2 2 2 2 3" xfId="20993"/>
    <cellStyle name="Normal 6 2 2 2 2 2 3 2" xfId="51187"/>
    <cellStyle name="Normal 6 2 2 2 2 2 4" xfId="22069"/>
    <cellStyle name="Normal 6 2 2 2 2 2 4 2" xfId="52256"/>
    <cellStyle name="Normal 6 2 2 2 2 2 5" xfId="32134"/>
    <cellStyle name="Normal 6 2 2 2 2 3" xfId="2837"/>
    <cellStyle name="Normal 6 2 2 2 2 3 2" xfId="23487"/>
    <cellStyle name="Normal 6 2 2 2 2 3 2 2" xfId="53674"/>
    <cellStyle name="Normal 6 2 2 2 2 3 3" xfId="33042"/>
    <cellStyle name="Normal 6 2 2 2 2 4" xfId="20992"/>
    <cellStyle name="Normal 6 2 2 2 2 4 2" xfId="51186"/>
    <cellStyle name="Normal 6 2 2 2 2 5" xfId="22068"/>
    <cellStyle name="Normal 6 2 2 2 2 5 2" xfId="52255"/>
    <cellStyle name="Normal 6 2 2 2 2 6" xfId="32133"/>
    <cellStyle name="Normal 6 2 2 2 3" xfId="835"/>
    <cellStyle name="Normal 6 2 2 2 3 2" xfId="2839"/>
    <cellStyle name="Normal 6 2 2 2 3 2 2" xfId="23489"/>
    <cellStyle name="Normal 6 2 2 2 3 2 2 2" xfId="53676"/>
    <cellStyle name="Normal 6 2 2 2 3 2 3" xfId="33044"/>
    <cellStyle name="Normal 6 2 2 2 3 3" xfId="20994"/>
    <cellStyle name="Normal 6 2 2 2 3 3 2" xfId="51188"/>
    <cellStyle name="Normal 6 2 2 2 3 4" xfId="22070"/>
    <cellStyle name="Normal 6 2 2 2 3 4 2" xfId="52257"/>
    <cellStyle name="Normal 6 2 2 2 3 5" xfId="32135"/>
    <cellStyle name="Normal 6 2 2 2 4" xfId="2836"/>
    <cellStyle name="Normal 6 2 2 2 4 2" xfId="23486"/>
    <cellStyle name="Normal 6 2 2 2 4 2 2" xfId="53673"/>
    <cellStyle name="Normal 6 2 2 2 4 3" xfId="33041"/>
    <cellStyle name="Normal 6 2 2 2 5" xfId="20991"/>
    <cellStyle name="Normal 6 2 2 2 5 2" xfId="51185"/>
    <cellStyle name="Normal 6 2 2 2 6" xfId="22067"/>
    <cellStyle name="Normal 6 2 2 2 6 2" xfId="52254"/>
    <cellStyle name="Normal 6 2 2 2 7" xfId="32132"/>
    <cellStyle name="Normal 6 2 2 3" xfId="836"/>
    <cellStyle name="Normal 6 2 2 3 2" xfId="837"/>
    <cellStyle name="Normal 6 2 2 3 2 2" xfId="2841"/>
    <cellStyle name="Normal 6 2 2 3 2 2 2" xfId="23491"/>
    <cellStyle name="Normal 6 2 2 3 2 2 2 2" xfId="53678"/>
    <cellStyle name="Normal 6 2 2 3 2 2 3" xfId="33046"/>
    <cellStyle name="Normal 6 2 2 3 2 3" xfId="20996"/>
    <cellStyle name="Normal 6 2 2 3 2 3 2" xfId="51190"/>
    <cellStyle name="Normal 6 2 2 3 2 4" xfId="22072"/>
    <cellStyle name="Normal 6 2 2 3 2 4 2" xfId="52259"/>
    <cellStyle name="Normal 6 2 2 3 2 5" xfId="32137"/>
    <cellStyle name="Normal 6 2 2 3 3" xfId="2840"/>
    <cellStyle name="Normal 6 2 2 3 3 2" xfId="23490"/>
    <cellStyle name="Normal 6 2 2 3 3 2 2" xfId="53677"/>
    <cellStyle name="Normal 6 2 2 3 3 3" xfId="33045"/>
    <cellStyle name="Normal 6 2 2 3 4" xfId="20995"/>
    <cellStyle name="Normal 6 2 2 3 4 2" xfId="51189"/>
    <cellStyle name="Normal 6 2 2 3 5" xfId="22071"/>
    <cellStyle name="Normal 6 2 2 3 5 2" xfId="52258"/>
    <cellStyle name="Normal 6 2 2 3 6" xfId="32136"/>
    <cellStyle name="Normal 6 2 2 4" xfId="838"/>
    <cellStyle name="Normal 6 2 2 4 2" xfId="2842"/>
    <cellStyle name="Normal 6 2 2 4 2 2" xfId="23492"/>
    <cellStyle name="Normal 6 2 2 4 2 2 2" xfId="53679"/>
    <cellStyle name="Normal 6 2 2 4 2 3" xfId="33047"/>
    <cellStyle name="Normal 6 2 2 4 3" xfId="20997"/>
    <cellStyle name="Normal 6 2 2 4 3 2" xfId="51191"/>
    <cellStyle name="Normal 6 2 2 4 4" xfId="22073"/>
    <cellStyle name="Normal 6 2 2 4 4 2" xfId="52260"/>
    <cellStyle name="Normal 6 2 2 4 5" xfId="32138"/>
    <cellStyle name="Normal 6 2 2 5" xfId="2835"/>
    <cellStyle name="Normal 6 2 2 5 2" xfId="23485"/>
    <cellStyle name="Normal 6 2 2 5 2 2" xfId="53672"/>
    <cellStyle name="Normal 6 2 2 5 3" xfId="33040"/>
    <cellStyle name="Normal 6 2 2 6" xfId="20990"/>
    <cellStyle name="Normal 6 2 2 6 2" xfId="51184"/>
    <cellStyle name="Normal 6 2 2 7" xfId="22066"/>
    <cellStyle name="Normal 6 2 2 7 2" xfId="52253"/>
    <cellStyle name="Normal 6 2 2 8" xfId="32131"/>
    <cellStyle name="Normal 6 2 3" xfId="839"/>
    <cellStyle name="Normal 6 2 3 2" xfId="840"/>
    <cellStyle name="Normal 6 2 3 2 2" xfId="841"/>
    <cellStyle name="Normal 6 2 3 2 2 2" xfId="2845"/>
    <cellStyle name="Normal 6 2 3 2 2 2 2" xfId="23495"/>
    <cellStyle name="Normal 6 2 3 2 2 2 2 2" xfId="53682"/>
    <cellStyle name="Normal 6 2 3 2 2 2 3" xfId="33050"/>
    <cellStyle name="Normal 6 2 3 2 2 3" xfId="21000"/>
    <cellStyle name="Normal 6 2 3 2 2 3 2" xfId="51194"/>
    <cellStyle name="Normal 6 2 3 2 2 4" xfId="22076"/>
    <cellStyle name="Normal 6 2 3 2 2 4 2" xfId="52263"/>
    <cellStyle name="Normal 6 2 3 2 2 5" xfId="32141"/>
    <cellStyle name="Normal 6 2 3 2 3" xfId="2844"/>
    <cellStyle name="Normal 6 2 3 2 3 2" xfId="23494"/>
    <cellStyle name="Normal 6 2 3 2 3 2 2" xfId="53681"/>
    <cellStyle name="Normal 6 2 3 2 3 3" xfId="33049"/>
    <cellStyle name="Normal 6 2 3 2 4" xfId="20999"/>
    <cellStyle name="Normal 6 2 3 2 4 2" xfId="51193"/>
    <cellStyle name="Normal 6 2 3 2 5" xfId="22075"/>
    <cellStyle name="Normal 6 2 3 2 5 2" xfId="52262"/>
    <cellStyle name="Normal 6 2 3 2 6" xfId="32140"/>
    <cellStyle name="Normal 6 2 3 3" xfId="842"/>
    <cellStyle name="Normal 6 2 3 3 2" xfId="2846"/>
    <cellStyle name="Normal 6 2 3 3 2 2" xfId="23496"/>
    <cellStyle name="Normal 6 2 3 3 2 2 2" xfId="53683"/>
    <cellStyle name="Normal 6 2 3 3 2 3" xfId="33051"/>
    <cellStyle name="Normal 6 2 3 3 3" xfId="21001"/>
    <cellStyle name="Normal 6 2 3 3 3 2" xfId="51195"/>
    <cellStyle name="Normal 6 2 3 3 4" xfId="22077"/>
    <cellStyle name="Normal 6 2 3 3 4 2" xfId="52264"/>
    <cellStyle name="Normal 6 2 3 3 5" xfId="32142"/>
    <cellStyle name="Normal 6 2 3 4" xfId="2843"/>
    <cellStyle name="Normal 6 2 3 4 2" xfId="23493"/>
    <cellStyle name="Normal 6 2 3 4 2 2" xfId="53680"/>
    <cellStyle name="Normal 6 2 3 4 3" xfId="33048"/>
    <cellStyle name="Normal 6 2 3 5" xfId="20998"/>
    <cellStyle name="Normal 6 2 3 5 2" xfId="51192"/>
    <cellStyle name="Normal 6 2 3 6" xfId="22074"/>
    <cellStyle name="Normal 6 2 3 6 2" xfId="52261"/>
    <cellStyle name="Normal 6 2 3 7" xfId="32139"/>
    <cellStyle name="Normal 6 2 4" xfId="843"/>
    <cellStyle name="Normal 6 2 4 2" xfId="844"/>
    <cellStyle name="Normal 6 2 4 2 2" xfId="2848"/>
    <cellStyle name="Normal 6 2 4 2 2 2" xfId="23498"/>
    <cellStyle name="Normal 6 2 4 2 2 2 2" xfId="53685"/>
    <cellStyle name="Normal 6 2 4 2 2 3" xfId="33053"/>
    <cellStyle name="Normal 6 2 4 2 3" xfId="21003"/>
    <cellStyle name="Normal 6 2 4 2 3 2" xfId="51197"/>
    <cellStyle name="Normal 6 2 4 2 4" xfId="22079"/>
    <cellStyle name="Normal 6 2 4 2 4 2" xfId="52266"/>
    <cellStyle name="Normal 6 2 4 2 5" xfId="32144"/>
    <cellStyle name="Normal 6 2 4 3" xfId="2847"/>
    <cellStyle name="Normal 6 2 4 3 2" xfId="23497"/>
    <cellStyle name="Normal 6 2 4 3 2 2" xfId="53684"/>
    <cellStyle name="Normal 6 2 4 3 3" xfId="33052"/>
    <cellStyle name="Normal 6 2 4 4" xfId="21002"/>
    <cellStyle name="Normal 6 2 4 4 2" xfId="51196"/>
    <cellStyle name="Normal 6 2 4 5" xfId="22078"/>
    <cellStyle name="Normal 6 2 4 5 2" xfId="52265"/>
    <cellStyle name="Normal 6 2 4 6" xfId="32143"/>
    <cellStyle name="Normal 6 2 5" xfId="845"/>
    <cellStyle name="Normal 6 2 5 2" xfId="846"/>
    <cellStyle name="Normal 6 2 5 2 2" xfId="2850"/>
    <cellStyle name="Normal 6 2 5 2 2 2" xfId="23500"/>
    <cellStyle name="Normal 6 2 5 2 2 2 2" xfId="53687"/>
    <cellStyle name="Normal 6 2 5 2 2 3" xfId="33055"/>
    <cellStyle name="Normal 6 2 5 2 3" xfId="21005"/>
    <cellStyle name="Normal 6 2 5 2 3 2" xfId="51199"/>
    <cellStyle name="Normal 6 2 5 2 4" xfId="22081"/>
    <cellStyle name="Normal 6 2 5 2 4 2" xfId="52268"/>
    <cellStyle name="Normal 6 2 5 2 5" xfId="32146"/>
    <cellStyle name="Normal 6 2 5 3" xfId="2849"/>
    <cellStyle name="Normal 6 2 5 3 2" xfId="23499"/>
    <cellStyle name="Normal 6 2 5 3 2 2" xfId="53686"/>
    <cellStyle name="Normal 6 2 5 3 3" xfId="33054"/>
    <cellStyle name="Normal 6 2 5 4" xfId="21004"/>
    <cellStyle name="Normal 6 2 5 4 2" xfId="51198"/>
    <cellStyle name="Normal 6 2 5 5" xfId="22080"/>
    <cellStyle name="Normal 6 2 5 5 2" xfId="52267"/>
    <cellStyle name="Normal 6 2 5 6" xfId="32145"/>
    <cellStyle name="Normal 6 2 6" xfId="847"/>
    <cellStyle name="Normal 6 2 6 2" xfId="2851"/>
    <cellStyle name="Normal 6 2 6 2 2" xfId="23501"/>
    <cellStyle name="Normal 6 2 6 2 2 2" xfId="53688"/>
    <cellStyle name="Normal 6 2 6 2 3" xfId="33056"/>
    <cellStyle name="Normal 6 2 6 3" xfId="21006"/>
    <cellStyle name="Normal 6 2 6 3 2" xfId="51200"/>
    <cellStyle name="Normal 6 2 6 4" xfId="22082"/>
    <cellStyle name="Normal 6 2 6 4 2" xfId="52269"/>
    <cellStyle name="Normal 6 2 6 5" xfId="32147"/>
    <cellStyle name="Normal 6 3" xfId="174"/>
    <cellStyle name="Normal 6 3 2" xfId="848"/>
    <cellStyle name="Normal 6 3 2 2" xfId="849"/>
    <cellStyle name="Normal 6 3 2 2 2" xfId="850"/>
    <cellStyle name="Normal 6 3 2 2 2 2" xfId="851"/>
    <cellStyle name="Normal 6 3 2 2 2 2 2" xfId="2855"/>
    <cellStyle name="Normal 6 3 2 2 2 2 2 2" xfId="23505"/>
    <cellStyle name="Normal 6 3 2 2 2 2 2 2 2" xfId="53692"/>
    <cellStyle name="Normal 6 3 2 2 2 2 2 3" xfId="33060"/>
    <cellStyle name="Normal 6 3 2 2 2 2 3" xfId="21010"/>
    <cellStyle name="Normal 6 3 2 2 2 2 3 2" xfId="51204"/>
    <cellStyle name="Normal 6 3 2 2 2 2 4" xfId="22086"/>
    <cellStyle name="Normal 6 3 2 2 2 2 4 2" xfId="52273"/>
    <cellStyle name="Normal 6 3 2 2 2 2 5" xfId="32151"/>
    <cellStyle name="Normal 6 3 2 2 2 3" xfId="2854"/>
    <cellStyle name="Normal 6 3 2 2 2 3 2" xfId="23504"/>
    <cellStyle name="Normal 6 3 2 2 2 3 2 2" xfId="53691"/>
    <cellStyle name="Normal 6 3 2 2 2 3 3" xfId="33059"/>
    <cellStyle name="Normal 6 3 2 2 2 4" xfId="21009"/>
    <cellStyle name="Normal 6 3 2 2 2 4 2" xfId="51203"/>
    <cellStyle name="Normal 6 3 2 2 2 5" xfId="22085"/>
    <cellStyle name="Normal 6 3 2 2 2 5 2" xfId="52272"/>
    <cellStyle name="Normal 6 3 2 2 2 6" xfId="32150"/>
    <cellStyle name="Normal 6 3 2 2 3" xfId="852"/>
    <cellStyle name="Normal 6 3 2 2 3 2" xfId="2856"/>
    <cellStyle name="Normal 6 3 2 2 3 2 2" xfId="23506"/>
    <cellStyle name="Normal 6 3 2 2 3 2 2 2" xfId="53693"/>
    <cellStyle name="Normal 6 3 2 2 3 2 3" xfId="33061"/>
    <cellStyle name="Normal 6 3 2 2 3 3" xfId="21011"/>
    <cellStyle name="Normal 6 3 2 2 3 3 2" xfId="51205"/>
    <cellStyle name="Normal 6 3 2 2 3 4" xfId="22087"/>
    <cellStyle name="Normal 6 3 2 2 3 4 2" xfId="52274"/>
    <cellStyle name="Normal 6 3 2 2 3 5" xfId="32152"/>
    <cellStyle name="Normal 6 3 2 2 4" xfId="2853"/>
    <cellStyle name="Normal 6 3 2 2 4 2" xfId="23503"/>
    <cellStyle name="Normal 6 3 2 2 4 2 2" xfId="53690"/>
    <cellStyle name="Normal 6 3 2 2 4 3" xfId="33058"/>
    <cellStyle name="Normal 6 3 2 2 5" xfId="21008"/>
    <cellStyle name="Normal 6 3 2 2 5 2" xfId="51202"/>
    <cellStyle name="Normal 6 3 2 2 6" xfId="22084"/>
    <cellStyle name="Normal 6 3 2 2 6 2" xfId="52271"/>
    <cellStyle name="Normal 6 3 2 2 7" xfId="32149"/>
    <cellStyle name="Normal 6 3 2 3" xfId="853"/>
    <cellStyle name="Normal 6 3 2 3 2" xfId="854"/>
    <cellStyle name="Normal 6 3 2 3 2 2" xfId="2858"/>
    <cellStyle name="Normal 6 3 2 3 2 2 2" xfId="23508"/>
    <cellStyle name="Normal 6 3 2 3 2 2 2 2" xfId="53695"/>
    <cellStyle name="Normal 6 3 2 3 2 2 3" xfId="33063"/>
    <cellStyle name="Normal 6 3 2 3 2 3" xfId="21013"/>
    <cellStyle name="Normal 6 3 2 3 2 3 2" xfId="51207"/>
    <cellStyle name="Normal 6 3 2 3 2 4" xfId="22089"/>
    <cellStyle name="Normal 6 3 2 3 2 4 2" xfId="52276"/>
    <cellStyle name="Normal 6 3 2 3 2 5" xfId="32154"/>
    <cellStyle name="Normal 6 3 2 3 3" xfId="2857"/>
    <cellStyle name="Normal 6 3 2 3 3 2" xfId="23507"/>
    <cellStyle name="Normal 6 3 2 3 3 2 2" xfId="53694"/>
    <cellStyle name="Normal 6 3 2 3 3 3" xfId="33062"/>
    <cellStyle name="Normal 6 3 2 3 4" xfId="21012"/>
    <cellStyle name="Normal 6 3 2 3 4 2" xfId="51206"/>
    <cellStyle name="Normal 6 3 2 3 5" xfId="22088"/>
    <cellStyle name="Normal 6 3 2 3 5 2" xfId="52275"/>
    <cellStyle name="Normal 6 3 2 3 6" xfId="32153"/>
    <cellStyle name="Normal 6 3 2 4" xfId="855"/>
    <cellStyle name="Normal 6 3 2 4 2" xfId="2859"/>
    <cellStyle name="Normal 6 3 2 4 2 2" xfId="23509"/>
    <cellStyle name="Normal 6 3 2 4 2 2 2" xfId="53696"/>
    <cellStyle name="Normal 6 3 2 4 2 3" xfId="33064"/>
    <cellStyle name="Normal 6 3 2 4 3" xfId="21014"/>
    <cellStyle name="Normal 6 3 2 4 3 2" xfId="51208"/>
    <cellStyle name="Normal 6 3 2 4 4" xfId="22090"/>
    <cellStyle name="Normal 6 3 2 4 4 2" xfId="52277"/>
    <cellStyle name="Normal 6 3 2 4 5" xfId="32155"/>
    <cellStyle name="Normal 6 3 2 5" xfId="2852"/>
    <cellStyle name="Normal 6 3 2 5 2" xfId="23502"/>
    <cellStyle name="Normal 6 3 2 5 2 2" xfId="53689"/>
    <cellStyle name="Normal 6 3 2 5 3" xfId="33057"/>
    <cellStyle name="Normal 6 3 2 6" xfId="21007"/>
    <cellStyle name="Normal 6 3 2 6 2" xfId="51201"/>
    <cellStyle name="Normal 6 3 2 7" xfId="22083"/>
    <cellStyle name="Normal 6 3 2 7 2" xfId="52270"/>
    <cellStyle name="Normal 6 3 2 8" xfId="32148"/>
    <cellStyle name="Normal 6 3 3" xfId="856"/>
    <cellStyle name="Normal 6 3 3 2" xfId="857"/>
    <cellStyle name="Normal 6 3 3 2 2" xfId="858"/>
    <cellStyle name="Normal 6 3 3 2 2 2" xfId="2862"/>
    <cellStyle name="Normal 6 3 3 2 2 2 2" xfId="23512"/>
    <cellStyle name="Normal 6 3 3 2 2 2 2 2" xfId="53699"/>
    <cellStyle name="Normal 6 3 3 2 2 2 3" xfId="33067"/>
    <cellStyle name="Normal 6 3 3 2 2 3" xfId="21017"/>
    <cellStyle name="Normal 6 3 3 2 2 3 2" xfId="51211"/>
    <cellStyle name="Normal 6 3 3 2 2 4" xfId="22093"/>
    <cellStyle name="Normal 6 3 3 2 2 4 2" xfId="52280"/>
    <cellStyle name="Normal 6 3 3 2 2 5" xfId="32158"/>
    <cellStyle name="Normal 6 3 3 2 3" xfId="2861"/>
    <cellStyle name="Normal 6 3 3 2 3 2" xfId="23511"/>
    <cellStyle name="Normal 6 3 3 2 3 2 2" xfId="53698"/>
    <cellStyle name="Normal 6 3 3 2 3 3" xfId="33066"/>
    <cellStyle name="Normal 6 3 3 2 4" xfId="21016"/>
    <cellStyle name="Normal 6 3 3 2 4 2" xfId="51210"/>
    <cellStyle name="Normal 6 3 3 2 5" xfId="22092"/>
    <cellStyle name="Normal 6 3 3 2 5 2" xfId="52279"/>
    <cellStyle name="Normal 6 3 3 2 6" xfId="32157"/>
    <cellStyle name="Normal 6 3 3 3" xfId="859"/>
    <cellStyle name="Normal 6 3 3 3 2" xfId="2863"/>
    <cellStyle name="Normal 6 3 3 3 2 2" xfId="23513"/>
    <cellStyle name="Normal 6 3 3 3 2 2 2" xfId="53700"/>
    <cellStyle name="Normal 6 3 3 3 2 3" xfId="33068"/>
    <cellStyle name="Normal 6 3 3 3 3" xfId="21018"/>
    <cellStyle name="Normal 6 3 3 3 3 2" xfId="51212"/>
    <cellStyle name="Normal 6 3 3 3 4" xfId="22094"/>
    <cellStyle name="Normal 6 3 3 3 4 2" xfId="52281"/>
    <cellStyle name="Normal 6 3 3 3 5" xfId="32159"/>
    <cellStyle name="Normal 6 3 3 4" xfId="2860"/>
    <cellStyle name="Normal 6 3 3 4 2" xfId="23510"/>
    <cellStyle name="Normal 6 3 3 4 2 2" xfId="53697"/>
    <cellStyle name="Normal 6 3 3 4 3" xfId="33065"/>
    <cellStyle name="Normal 6 3 3 5" xfId="21015"/>
    <cellStyle name="Normal 6 3 3 5 2" xfId="51209"/>
    <cellStyle name="Normal 6 3 3 6" xfId="22091"/>
    <cellStyle name="Normal 6 3 3 6 2" xfId="52278"/>
    <cellStyle name="Normal 6 3 3 7" xfId="32156"/>
    <cellStyle name="Normal 6 3 4" xfId="860"/>
    <cellStyle name="Normal 6 3 4 2" xfId="861"/>
    <cellStyle name="Normal 6 3 4 2 2" xfId="2865"/>
    <cellStyle name="Normal 6 3 4 2 2 2" xfId="23515"/>
    <cellStyle name="Normal 6 3 4 2 2 2 2" xfId="53702"/>
    <cellStyle name="Normal 6 3 4 2 2 3" xfId="33070"/>
    <cellStyle name="Normal 6 3 4 2 3" xfId="21020"/>
    <cellStyle name="Normal 6 3 4 2 3 2" xfId="51214"/>
    <cellStyle name="Normal 6 3 4 2 4" xfId="22096"/>
    <cellStyle name="Normal 6 3 4 2 4 2" xfId="52283"/>
    <cellStyle name="Normal 6 3 4 2 5" xfId="32161"/>
    <cellStyle name="Normal 6 3 4 3" xfId="2864"/>
    <cellStyle name="Normal 6 3 4 3 2" xfId="23514"/>
    <cellStyle name="Normal 6 3 4 3 2 2" xfId="53701"/>
    <cellStyle name="Normal 6 3 4 3 3" xfId="33069"/>
    <cellStyle name="Normal 6 3 4 4" xfId="21019"/>
    <cellStyle name="Normal 6 3 4 4 2" xfId="51213"/>
    <cellStyle name="Normal 6 3 4 5" xfId="22095"/>
    <cellStyle name="Normal 6 3 4 5 2" xfId="52282"/>
    <cellStyle name="Normal 6 3 4 6" xfId="32160"/>
    <cellStyle name="Normal 6 3 5" xfId="862"/>
    <cellStyle name="Normal 6 3 5 2" xfId="2866"/>
    <cellStyle name="Normal 6 3 5 2 2" xfId="23516"/>
    <cellStyle name="Normal 6 3 5 2 2 2" xfId="53703"/>
    <cellStyle name="Normal 6 3 5 2 3" xfId="33071"/>
    <cellStyle name="Normal 6 3 5 3" xfId="21021"/>
    <cellStyle name="Normal 6 3 5 3 2" xfId="51215"/>
    <cellStyle name="Normal 6 3 5 4" xfId="22097"/>
    <cellStyle name="Normal 6 3 5 4 2" xfId="52284"/>
    <cellStyle name="Normal 6 3 5 5" xfId="32162"/>
    <cellStyle name="Normal 6 4" xfId="863"/>
    <cellStyle name="Normal 6 4 2" xfId="864"/>
    <cellStyle name="Normal 6 4 2 2" xfId="865"/>
    <cellStyle name="Normal 6 4 2 2 2" xfId="866"/>
    <cellStyle name="Normal 6 4 2 2 2 2" xfId="2870"/>
    <cellStyle name="Normal 6 4 2 2 2 2 2" xfId="23520"/>
    <cellStyle name="Normal 6 4 2 2 2 2 2 2" xfId="53707"/>
    <cellStyle name="Normal 6 4 2 2 2 2 3" xfId="33075"/>
    <cellStyle name="Normal 6 4 2 2 2 3" xfId="21025"/>
    <cellStyle name="Normal 6 4 2 2 2 3 2" xfId="51219"/>
    <cellStyle name="Normal 6 4 2 2 2 4" xfId="22101"/>
    <cellStyle name="Normal 6 4 2 2 2 4 2" xfId="52288"/>
    <cellStyle name="Normal 6 4 2 2 2 5" xfId="32166"/>
    <cellStyle name="Normal 6 4 2 2 3" xfId="2869"/>
    <cellStyle name="Normal 6 4 2 2 3 2" xfId="23519"/>
    <cellStyle name="Normal 6 4 2 2 3 2 2" xfId="53706"/>
    <cellStyle name="Normal 6 4 2 2 3 3" xfId="33074"/>
    <cellStyle name="Normal 6 4 2 2 4" xfId="21024"/>
    <cellStyle name="Normal 6 4 2 2 4 2" xfId="51218"/>
    <cellStyle name="Normal 6 4 2 2 5" xfId="22100"/>
    <cellStyle name="Normal 6 4 2 2 5 2" xfId="52287"/>
    <cellStyle name="Normal 6 4 2 2 6" xfId="32165"/>
    <cellStyle name="Normal 6 4 2 3" xfId="867"/>
    <cellStyle name="Normal 6 4 2 3 2" xfId="2871"/>
    <cellStyle name="Normal 6 4 2 3 2 2" xfId="23521"/>
    <cellStyle name="Normal 6 4 2 3 2 2 2" xfId="53708"/>
    <cellStyle name="Normal 6 4 2 3 2 3" xfId="33076"/>
    <cellStyle name="Normal 6 4 2 3 3" xfId="21026"/>
    <cellStyle name="Normal 6 4 2 3 3 2" xfId="51220"/>
    <cellStyle name="Normal 6 4 2 3 4" xfId="22102"/>
    <cellStyle name="Normal 6 4 2 3 4 2" xfId="52289"/>
    <cellStyle name="Normal 6 4 2 3 5" xfId="32167"/>
    <cellStyle name="Normal 6 4 2 4" xfId="2868"/>
    <cellStyle name="Normal 6 4 2 4 2" xfId="23518"/>
    <cellStyle name="Normal 6 4 2 4 2 2" xfId="53705"/>
    <cellStyle name="Normal 6 4 2 4 3" xfId="33073"/>
    <cellStyle name="Normal 6 4 2 5" xfId="21023"/>
    <cellStyle name="Normal 6 4 2 5 2" xfId="51217"/>
    <cellStyle name="Normal 6 4 2 6" xfId="22099"/>
    <cellStyle name="Normal 6 4 2 6 2" xfId="52286"/>
    <cellStyle name="Normal 6 4 2 7" xfId="32164"/>
    <cellStyle name="Normal 6 4 3" xfId="868"/>
    <cellStyle name="Normal 6 4 3 2" xfId="869"/>
    <cellStyle name="Normal 6 4 3 2 2" xfId="2873"/>
    <cellStyle name="Normal 6 4 3 2 2 2" xfId="23523"/>
    <cellStyle name="Normal 6 4 3 2 2 2 2" xfId="53710"/>
    <cellStyle name="Normal 6 4 3 2 2 3" xfId="33078"/>
    <cellStyle name="Normal 6 4 3 2 3" xfId="21028"/>
    <cellStyle name="Normal 6 4 3 2 3 2" xfId="51222"/>
    <cellStyle name="Normal 6 4 3 2 4" xfId="22104"/>
    <cellStyle name="Normal 6 4 3 2 4 2" xfId="52291"/>
    <cellStyle name="Normal 6 4 3 2 5" xfId="32169"/>
    <cellStyle name="Normal 6 4 3 3" xfId="2872"/>
    <cellStyle name="Normal 6 4 3 3 2" xfId="23522"/>
    <cellStyle name="Normal 6 4 3 3 2 2" xfId="53709"/>
    <cellStyle name="Normal 6 4 3 3 3" xfId="33077"/>
    <cellStyle name="Normal 6 4 3 4" xfId="21027"/>
    <cellStyle name="Normal 6 4 3 4 2" xfId="51221"/>
    <cellStyle name="Normal 6 4 3 5" xfId="22103"/>
    <cellStyle name="Normal 6 4 3 5 2" xfId="52290"/>
    <cellStyle name="Normal 6 4 3 6" xfId="32168"/>
    <cellStyle name="Normal 6 4 4" xfId="870"/>
    <cellStyle name="Normal 6 4 4 2" xfId="2874"/>
    <cellStyle name="Normal 6 4 4 2 2" xfId="23524"/>
    <cellStyle name="Normal 6 4 4 2 2 2" xfId="53711"/>
    <cellStyle name="Normal 6 4 4 2 3" xfId="33079"/>
    <cellStyle name="Normal 6 4 4 3" xfId="21029"/>
    <cellStyle name="Normal 6 4 4 3 2" xfId="51223"/>
    <cellStyle name="Normal 6 4 4 4" xfId="22105"/>
    <cellStyle name="Normal 6 4 4 4 2" xfId="52292"/>
    <cellStyle name="Normal 6 4 4 5" xfId="32170"/>
    <cellStyle name="Normal 6 4 5" xfId="2867"/>
    <cellStyle name="Normal 6 4 5 2" xfId="23517"/>
    <cellStyle name="Normal 6 4 5 2 2" xfId="53704"/>
    <cellStyle name="Normal 6 4 5 3" xfId="33072"/>
    <cellStyle name="Normal 6 4 6" xfId="21022"/>
    <cellStyle name="Normal 6 4 6 2" xfId="51216"/>
    <cellStyle name="Normal 6 4 7" xfId="22098"/>
    <cellStyle name="Normal 6 4 7 2" xfId="52285"/>
    <cellStyle name="Normal 6 4 8" xfId="32163"/>
    <cellStyle name="Normal 6 5" xfId="871"/>
    <cellStyle name="Normal 6 5 2" xfId="872"/>
    <cellStyle name="Normal 6 5 2 2" xfId="873"/>
    <cellStyle name="Normal 6 5 2 2 2" xfId="2877"/>
    <cellStyle name="Normal 6 5 2 2 2 2" xfId="23527"/>
    <cellStyle name="Normal 6 5 2 2 2 2 2" xfId="53714"/>
    <cellStyle name="Normal 6 5 2 2 2 3" xfId="33082"/>
    <cellStyle name="Normal 6 5 2 2 3" xfId="21032"/>
    <cellStyle name="Normal 6 5 2 2 3 2" xfId="51226"/>
    <cellStyle name="Normal 6 5 2 2 4" xfId="22108"/>
    <cellStyle name="Normal 6 5 2 2 4 2" xfId="52295"/>
    <cellStyle name="Normal 6 5 2 2 5" xfId="32173"/>
    <cellStyle name="Normal 6 5 2 3" xfId="2876"/>
    <cellStyle name="Normal 6 5 2 3 2" xfId="23526"/>
    <cellStyle name="Normal 6 5 2 3 2 2" xfId="53713"/>
    <cellStyle name="Normal 6 5 2 3 3" xfId="33081"/>
    <cellStyle name="Normal 6 5 2 4" xfId="21031"/>
    <cellStyle name="Normal 6 5 2 4 2" xfId="51225"/>
    <cellStyle name="Normal 6 5 2 5" xfId="22107"/>
    <cellStyle name="Normal 6 5 2 5 2" xfId="52294"/>
    <cellStyle name="Normal 6 5 2 6" xfId="32172"/>
    <cellStyle name="Normal 6 5 3" xfId="874"/>
    <cellStyle name="Normal 6 5 3 2" xfId="2878"/>
    <cellStyle name="Normal 6 5 3 2 2" xfId="23528"/>
    <cellStyle name="Normal 6 5 3 2 2 2" xfId="53715"/>
    <cellStyle name="Normal 6 5 3 2 3" xfId="33083"/>
    <cellStyle name="Normal 6 5 3 3" xfId="21033"/>
    <cellStyle name="Normal 6 5 3 3 2" xfId="51227"/>
    <cellStyle name="Normal 6 5 3 4" xfId="22109"/>
    <cellStyle name="Normal 6 5 3 4 2" xfId="52296"/>
    <cellStyle name="Normal 6 5 3 5" xfId="32174"/>
    <cellStyle name="Normal 6 5 4" xfId="2875"/>
    <cellStyle name="Normal 6 5 4 2" xfId="23525"/>
    <cellStyle name="Normal 6 5 4 2 2" xfId="53712"/>
    <cellStyle name="Normal 6 5 4 3" xfId="33080"/>
    <cellStyle name="Normal 6 5 5" xfId="21030"/>
    <cellStyle name="Normal 6 5 5 2" xfId="51224"/>
    <cellStyle name="Normal 6 5 6" xfId="22106"/>
    <cellStyle name="Normal 6 5 6 2" xfId="52293"/>
    <cellStyle name="Normal 6 5 7" xfId="32171"/>
    <cellStyle name="Normal 6 6" xfId="875"/>
    <cellStyle name="Normal 6 6 2" xfId="876"/>
    <cellStyle name="Normal 6 6 2 2" xfId="2880"/>
    <cellStyle name="Normal 6 6 2 2 2" xfId="23530"/>
    <cellStyle name="Normal 6 6 2 2 2 2" xfId="53717"/>
    <cellStyle name="Normal 6 6 2 2 3" xfId="33085"/>
    <cellStyle name="Normal 6 6 2 3" xfId="21035"/>
    <cellStyle name="Normal 6 6 2 3 2" xfId="51229"/>
    <cellStyle name="Normal 6 6 2 4" xfId="22111"/>
    <cellStyle name="Normal 6 6 2 4 2" xfId="52298"/>
    <cellStyle name="Normal 6 6 2 5" xfId="32176"/>
    <cellStyle name="Normal 6 6 3" xfId="2879"/>
    <cellStyle name="Normal 6 6 3 2" xfId="23529"/>
    <cellStyle name="Normal 6 6 3 2 2" xfId="53716"/>
    <cellStyle name="Normal 6 6 3 3" xfId="33084"/>
    <cellStyle name="Normal 6 6 4" xfId="21034"/>
    <cellStyle name="Normal 6 6 4 2" xfId="51228"/>
    <cellStyle name="Normal 6 6 5" xfId="22110"/>
    <cellStyle name="Normal 6 6 5 2" xfId="52297"/>
    <cellStyle name="Normal 6 6 6" xfId="32175"/>
    <cellStyle name="Normal 6 7" xfId="877"/>
    <cellStyle name="Normal 6 7 2" xfId="878"/>
    <cellStyle name="Normal 6 7 2 2" xfId="2882"/>
    <cellStyle name="Normal 6 7 2 2 2" xfId="23532"/>
    <cellStyle name="Normal 6 7 2 2 2 2" xfId="53719"/>
    <cellStyle name="Normal 6 7 2 2 3" xfId="33087"/>
    <cellStyle name="Normal 6 7 2 3" xfId="21037"/>
    <cellStyle name="Normal 6 7 2 3 2" xfId="51231"/>
    <cellStyle name="Normal 6 7 2 4" xfId="22113"/>
    <cellStyle name="Normal 6 7 2 4 2" xfId="52300"/>
    <cellStyle name="Normal 6 7 2 5" xfId="32178"/>
    <cellStyle name="Normal 6 7 3" xfId="2881"/>
    <cellStyle name="Normal 6 7 3 2" xfId="23531"/>
    <cellStyle name="Normal 6 7 3 2 2" xfId="53718"/>
    <cellStyle name="Normal 6 7 3 3" xfId="33086"/>
    <cellStyle name="Normal 6 7 4" xfId="21036"/>
    <cellStyle name="Normal 6 7 4 2" xfId="51230"/>
    <cellStyle name="Normal 6 7 5" xfId="22112"/>
    <cellStyle name="Normal 6 7 5 2" xfId="52299"/>
    <cellStyle name="Normal 6 7 6" xfId="32177"/>
    <cellStyle name="Normal 6 8" xfId="879"/>
    <cellStyle name="Normal 6 8 2" xfId="880"/>
    <cellStyle name="Normal 6 8 2 2" xfId="2884"/>
    <cellStyle name="Normal 6 8 2 2 2" xfId="23534"/>
    <cellStyle name="Normal 6 8 2 2 2 2" xfId="53721"/>
    <cellStyle name="Normal 6 8 2 2 3" xfId="33089"/>
    <cellStyle name="Normal 6 8 2 3" xfId="21039"/>
    <cellStyle name="Normal 6 8 2 3 2" xfId="51233"/>
    <cellStyle name="Normal 6 8 2 4" xfId="22115"/>
    <cellStyle name="Normal 6 8 2 4 2" xfId="52302"/>
    <cellStyle name="Normal 6 8 2 5" xfId="32180"/>
    <cellStyle name="Normal 6 8 3" xfId="2883"/>
    <cellStyle name="Normal 6 8 3 2" xfId="23533"/>
    <cellStyle name="Normal 6 8 3 2 2" xfId="53720"/>
    <cellStyle name="Normal 6 8 3 3" xfId="33088"/>
    <cellStyle name="Normal 6 8 4" xfId="21038"/>
    <cellStyle name="Normal 6 8 4 2" xfId="51232"/>
    <cellStyle name="Normal 6 8 5" xfId="22114"/>
    <cellStyle name="Normal 6 8 5 2" xfId="52301"/>
    <cellStyle name="Normal 6 8 6" xfId="32179"/>
    <cellStyle name="Normal 6 9" xfId="881"/>
    <cellStyle name="Normal 6 9 2" xfId="882"/>
    <cellStyle name="Normal 6 9 2 2" xfId="2886"/>
    <cellStyle name="Normal 6 9 2 2 2" xfId="23536"/>
    <cellStyle name="Normal 6 9 2 2 2 2" xfId="53723"/>
    <cellStyle name="Normal 6 9 2 2 3" xfId="33091"/>
    <cellStyle name="Normal 6 9 2 3" xfId="21041"/>
    <cellStyle name="Normal 6 9 2 3 2" xfId="51235"/>
    <cellStyle name="Normal 6 9 2 4" xfId="22117"/>
    <cellStyle name="Normal 6 9 2 4 2" xfId="52304"/>
    <cellStyle name="Normal 6 9 2 5" xfId="32182"/>
    <cellStyle name="Normal 6 9 3" xfId="2885"/>
    <cellStyle name="Normal 6 9 3 2" xfId="23535"/>
    <cellStyle name="Normal 6 9 3 2 2" xfId="53722"/>
    <cellStyle name="Normal 6 9 3 3" xfId="33090"/>
    <cellStyle name="Normal 6 9 4" xfId="21040"/>
    <cellStyle name="Normal 6 9 4 2" xfId="51234"/>
    <cellStyle name="Normal 6 9 5" xfId="22116"/>
    <cellStyle name="Normal 6 9 5 2" xfId="52303"/>
    <cellStyle name="Normal 6 9 6" xfId="32181"/>
    <cellStyle name="Normal 7" xfId="175"/>
    <cellStyle name="Normal 7 2" xfId="176"/>
    <cellStyle name="Normal 7 2 2" xfId="883"/>
    <cellStyle name="Normal 7 2 2 2" xfId="884"/>
    <cellStyle name="Normal 7 2 2 2 2" xfId="885"/>
    <cellStyle name="Normal 7 2 2 2 2 2" xfId="886"/>
    <cellStyle name="Normal 7 2 2 2 2 2 2" xfId="2890"/>
    <cellStyle name="Normal 7 2 2 2 2 2 2 2" xfId="23540"/>
    <cellStyle name="Normal 7 2 2 2 2 2 2 2 2" xfId="53727"/>
    <cellStyle name="Normal 7 2 2 2 2 2 2 3" xfId="33095"/>
    <cellStyle name="Normal 7 2 2 2 2 2 3" xfId="21045"/>
    <cellStyle name="Normal 7 2 2 2 2 2 3 2" xfId="51239"/>
    <cellStyle name="Normal 7 2 2 2 2 2 4" xfId="22121"/>
    <cellStyle name="Normal 7 2 2 2 2 2 4 2" xfId="52308"/>
    <cellStyle name="Normal 7 2 2 2 2 2 5" xfId="32186"/>
    <cellStyle name="Normal 7 2 2 2 2 3" xfId="2889"/>
    <cellStyle name="Normal 7 2 2 2 2 3 2" xfId="23539"/>
    <cellStyle name="Normal 7 2 2 2 2 3 2 2" xfId="53726"/>
    <cellStyle name="Normal 7 2 2 2 2 3 3" xfId="33094"/>
    <cellStyle name="Normal 7 2 2 2 2 4" xfId="21044"/>
    <cellStyle name="Normal 7 2 2 2 2 4 2" xfId="51238"/>
    <cellStyle name="Normal 7 2 2 2 2 5" xfId="22120"/>
    <cellStyle name="Normal 7 2 2 2 2 5 2" xfId="52307"/>
    <cellStyle name="Normal 7 2 2 2 2 6" xfId="32185"/>
    <cellStyle name="Normal 7 2 2 2 3" xfId="887"/>
    <cellStyle name="Normal 7 2 2 2 3 2" xfId="2891"/>
    <cellStyle name="Normal 7 2 2 2 3 2 2" xfId="23541"/>
    <cellStyle name="Normal 7 2 2 2 3 2 2 2" xfId="53728"/>
    <cellStyle name="Normal 7 2 2 2 3 2 3" xfId="33096"/>
    <cellStyle name="Normal 7 2 2 2 3 3" xfId="21046"/>
    <cellStyle name="Normal 7 2 2 2 3 3 2" xfId="51240"/>
    <cellStyle name="Normal 7 2 2 2 3 4" xfId="22122"/>
    <cellStyle name="Normal 7 2 2 2 3 4 2" xfId="52309"/>
    <cellStyle name="Normal 7 2 2 2 3 5" xfId="32187"/>
    <cellStyle name="Normal 7 2 2 2 4" xfId="2888"/>
    <cellStyle name="Normal 7 2 2 2 4 2" xfId="23538"/>
    <cellStyle name="Normal 7 2 2 2 4 2 2" xfId="53725"/>
    <cellStyle name="Normal 7 2 2 2 4 3" xfId="33093"/>
    <cellStyle name="Normal 7 2 2 2 5" xfId="21043"/>
    <cellStyle name="Normal 7 2 2 2 5 2" xfId="51237"/>
    <cellStyle name="Normal 7 2 2 2 6" xfId="22119"/>
    <cellStyle name="Normal 7 2 2 2 6 2" xfId="52306"/>
    <cellStyle name="Normal 7 2 2 2 7" xfId="32184"/>
    <cellStyle name="Normal 7 2 2 3" xfId="888"/>
    <cellStyle name="Normal 7 2 2 3 2" xfId="889"/>
    <cellStyle name="Normal 7 2 2 3 2 2" xfId="2893"/>
    <cellStyle name="Normal 7 2 2 3 2 2 2" xfId="23543"/>
    <cellStyle name="Normal 7 2 2 3 2 2 2 2" xfId="53730"/>
    <cellStyle name="Normal 7 2 2 3 2 2 3" xfId="33098"/>
    <cellStyle name="Normal 7 2 2 3 2 3" xfId="21048"/>
    <cellStyle name="Normal 7 2 2 3 2 3 2" xfId="51242"/>
    <cellStyle name="Normal 7 2 2 3 2 4" xfId="22124"/>
    <cellStyle name="Normal 7 2 2 3 2 4 2" xfId="52311"/>
    <cellStyle name="Normal 7 2 2 3 2 5" xfId="32189"/>
    <cellStyle name="Normal 7 2 2 3 3" xfId="2892"/>
    <cellStyle name="Normal 7 2 2 3 3 2" xfId="23542"/>
    <cellStyle name="Normal 7 2 2 3 3 2 2" xfId="53729"/>
    <cellStyle name="Normal 7 2 2 3 3 3" xfId="33097"/>
    <cellStyle name="Normal 7 2 2 3 4" xfId="21047"/>
    <cellStyle name="Normal 7 2 2 3 4 2" xfId="51241"/>
    <cellStyle name="Normal 7 2 2 3 5" xfId="22123"/>
    <cellStyle name="Normal 7 2 2 3 5 2" xfId="52310"/>
    <cellStyle name="Normal 7 2 2 3 6" xfId="32188"/>
    <cellStyle name="Normal 7 2 2 4" xfId="890"/>
    <cellStyle name="Normal 7 2 2 4 2" xfId="2894"/>
    <cellStyle name="Normal 7 2 2 4 2 2" xfId="23544"/>
    <cellStyle name="Normal 7 2 2 4 2 2 2" xfId="53731"/>
    <cellStyle name="Normal 7 2 2 4 2 3" xfId="33099"/>
    <cellStyle name="Normal 7 2 2 4 3" xfId="21049"/>
    <cellStyle name="Normal 7 2 2 4 3 2" xfId="51243"/>
    <cellStyle name="Normal 7 2 2 4 4" xfId="22125"/>
    <cellStyle name="Normal 7 2 2 4 4 2" xfId="52312"/>
    <cellStyle name="Normal 7 2 2 4 5" xfId="32190"/>
    <cellStyle name="Normal 7 2 2 5" xfId="2887"/>
    <cellStyle name="Normal 7 2 2 5 2" xfId="23537"/>
    <cellStyle name="Normal 7 2 2 5 2 2" xfId="53724"/>
    <cellStyle name="Normal 7 2 2 5 3" xfId="33092"/>
    <cellStyle name="Normal 7 2 2 6" xfId="21042"/>
    <cellStyle name="Normal 7 2 2 6 2" xfId="51236"/>
    <cellStyle name="Normal 7 2 2 7" xfId="22118"/>
    <cellStyle name="Normal 7 2 2 7 2" xfId="52305"/>
    <cellStyle name="Normal 7 2 2 8" xfId="32183"/>
    <cellStyle name="Normal 7 2 3" xfId="891"/>
    <cellStyle name="Normal 7 2 3 2" xfId="892"/>
    <cellStyle name="Normal 7 2 3 2 2" xfId="893"/>
    <cellStyle name="Normal 7 2 3 2 2 2" xfId="2897"/>
    <cellStyle name="Normal 7 2 3 2 2 2 2" xfId="23547"/>
    <cellStyle name="Normal 7 2 3 2 2 2 2 2" xfId="53734"/>
    <cellStyle name="Normal 7 2 3 2 2 2 3" xfId="33102"/>
    <cellStyle name="Normal 7 2 3 2 2 3" xfId="21052"/>
    <cellStyle name="Normal 7 2 3 2 2 3 2" xfId="51246"/>
    <cellStyle name="Normal 7 2 3 2 2 4" xfId="22128"/>
    <cellStyle name="Normal 7 2 3 2 2 4 2" xfId="52315"/>
    <cellStyle name="Normal 7 2 3 2 2 5" xfId="32193"/>
    <cellStyle name="Normal 7 2 3 2 3" xfId="2896"/>
    <cellStyle name="Normal 7 2 3 2 3 2" xfId="23546"/>
    <cellStyle name="Normal 7 2 3 2 3 2 2" xfId="53733"/>
    <cellStyle name="Normal 7 2 3 2 3 3" xfId="33101"/>
    <cellStyle name="Normal 7 2 3 2 4" xfId="21051"/>
    <cellStyle name="Normal 7 2 3 2 4 2" xfId="51245"/>
    <cellStyle name="Normal 7 2 3 2 5" xfId="22127"/>
    <cellStyle name="Normal 7 2 3 2 5 2" xfId="52314"/>
    <cellStyle name="Normal 7 2 3 2 6" xfId="32192"/>
    <cellStyle name="Normal 7 2 3 3" xfId="894"/>
    <cellStyle name="Normal 7 2 3 3 2" xfId="2898"/>
    <cellStyle name="Normal 7 2 3 3 2 2" xfId="23548"/>
    <cellStyle name="Normal 7 2 3 3 2 2 2" xfId="53735"/>
    <cellStyle name="Normal 7 2 3 3 2 3" xfId="33103"/>
    <cellStyle name="Normal 7 2 3 3 3" xfId="21053"/>
    <cellStyle name="Normal 7 2 3 3 3 2" xfId="51247"/>
    <cellStyle name="Normal 7 2 3 3 4" xfId="22129"/>
    <cellStyle name="Normal 7 2 3 3 4 2" xfId="52316"/>
    <cellStyle name="Normal 7 2 3 3 5" xfId="32194"/>
    <cellStyle name="Normal 7 2 3 4" xfId="2895"/>
    <cellStyle name="Normal 7 2 3 4 2" xfId="23545"/>
    <cellStyle name="Normal 7 2 3 4 2 2" xfId="53732"/>
    <cellStyle name="Normal 7 2 3 4 3" xfId="33100"/>
    <cellStyle name="Normal 7 2 3 5" xfId="21050"/>
    <cellStyle name="Normal 7 2 3 5 2" xfId="51244"/>
    <cellStyle name="Normal 7 2 3 6" xfId="22126"/>
    <cellStyle name="Normal 7 2 3 6 2" xfId="52313"/>
    <cellStyle name="Normal 7 2 3 7" xfId="32191"/>
    <cellStyle name="Normal 7 2 4" xfId="895"/>
    <cellStyle name="Normal 7 2 4 2" xfId="896"/>
    <cellStyle name="Normal 7 2 4 2 2" xfId="2900"/>
    <cellStyle name="Normal 7 2 4 2 2 2" xfId="23550"/>
    <cellStyle name="Normal 7 2 4 2 2 2 2" xfId="53737"/>
    <cellStyle name="Normal 7 2 4 2 2 3" xfId="33105"/>
    <cellStyle name="Normal 7 2 4 2 3" xfId="21055"/>
    <cellStyle name="Normal 7 2 4 2 3 2" xfId="51249"/>
    <cellStyle name="Normal 7 2 4 2 4" xfId="22131"/>
    <cellStyle name="Normal 7 2 4 2 4 2" xfId="52318"/>
    <cellStyle name="Normal 7 2 4 2 5" xfId="32196"/>
    <cellStyle name="Normal 7 2 4 3" xfId="2899"/>
    <cellStyle name="Normal 7 2 4 3 2" xfId="23549"/>
    <cellStyle name="Normal 7 2 4 3 2 2" xfId="53736"/>
    <cellStyle name="Normal 7 2 4 3 3" xfId="33104"/>
    <cellStyle name="Normal 7 2 4 4" xfId="21054"/>
    <cellStyle name="Normal 7 2 4 4 2" xfId="51248"/>
    <cellStyle name="Normal 7 2 4 5" xfId="22130"/>
    <cellStyle name="Normal 7 2 4 5 2" xfId="52317"/>
    <cellStyle name="Normal 7 2 4 6" xfId="32195"/>
    <cellStyle name="Normal 7 2 5" xfId="897"/>
    <cellStyle name="Normal 7 2 5 2" xfId="898"/>
    <cellStyle name="Normal 7 2 5 2 2" xfId="2902"/>
    <cellStyle name="Normal 7 2 5 2 2 2" xfId="23552"/>
    <cellStyle name="Normal 7 2 5 2 2 2 2" xfId="53739"/>
    <cellStyle name="Normal 7 2 5 2 2 3" xfId="33107"/>
    <cellStyle name="Normal 7 2 5 2 3" xfId="21057"/>
    <cellStyle name="Normal 7 2 5 2 3 2" xfId="51251"/>
    <cellStyle name="Normal 7 2 5 2 4" xfId="22133"/>
    <cellStyle name="Normal 7 2 5 2 4 2" xfId="52320"/>
    <cellStyle name="Normal 7 2 5 2 5" xfId="32198"/>
    <cellStyle name="Normal 7 2 5 3" xfId="2901"/>
    <cellStyle name="Normal 7 2 5 3 2" xfId="23551"/>
    <cellStyle name="Normal 7 2 5 3 2 2" xfId="53738"/>
    <cellStyle name="Normal 7 2 5 3 3" xfId="33106"/>
    <cellStyle name="Normal 7 2 5 4" xfId="21056"/>
    <cellStyle name="Normal 7 2 5 4 2" xfId="51250"/>
    <cellStyle name="Normal 7 2 5 5" xfId="22132"/>
    <cellStyle name="Normal 7 2 5 5 2" xfId="52319"/>
    <cellStyle name="Normal 7 2 5 6" xfId="32197"/>
    <cellStyle name="Normal 7 2 6" xfId="899"/>
    <cellStyle name="Normal 7 2 6 2" xfId="2903"/>
    <cellStyle name="Normal 7 2 6 2 2" xfId="23553"/>
    <cellStyle name="Normal 7 2 6 2 2 2" xfId="53740"/>
    <cellStyle name="Normal 7 2 6 2 3" xfId="33108"/>
    <cellStyle name="Normal 7 2 6 3" xfId="21058"/>
    <cellStyle name="Normal 7 2 6 3 2" xfId="51252"/>
    <cellStyle name="Normal 7 2 6 4" xfId="22134"/>
    <cellStyle name="Normal 7 2 6 4 2" xfId="52321"/>
    <cellStyle name="Normal 7 2 6 5" xfId="32199"/>
    <cellStyle name="Normal 7 3" xfId="177"/>
    <cellStyle name="Normal 7 3 2" xfId="900"/>
    <cellStyle name="Normal 7 3 2 2" xfId="901"/>
    <cellStyle name="Normal 7 3 2 2 2" xfId="902"/>
    <cellStyle name="Normal 7 3 2 2 2 2" xfId="2906"/>
    <cellStyle name="Normal 7 3 2 2 2 2 2" xfId="23556"/>
    <cellStyle name="Normal 7 3 2 2 2 2 2 2" xfId="53743"/>
    <cellStyle name="Normal 7 3 2 2 2 2 3" xfId="33111"/>
    <cellStyle name="Normal 7 3 2 2 2 3" xfId="21061"/>
    <cellStyle name="Normal 7 3 2 2 2 3 2" xfId="51255"/>
    <cellStyle name="Normal 7 3 2 2 2 4" xfId="22137"/>
    <cellStyle name="Normal 7 3 2 2 2 4 2" xfId="52324"/>
    <cellStyle name="Normal 7 3 2 2 2 5" xfId="32202"/>
    <cellStyle name="Normal 7 3 2 2 3" xfId="2905"/>
    <cellStyle name="Normal 7 3 2 2 3 2" xfId="23555"/>
    <cellStyle name="Normal 7 3 2 2 3 2 2" xfId="53742"/>
    <cellStyle name="Normal 7 3 2 2 3 3" xfId="33110"/>
    <cellStyle name="Normal 7 3 2 2 4" xfId="21060"/>
    <cellStyle name="Normal 7 3 2 2 4 2" xfId="51254"/>
    <cellStyle name="Normal 7 3 2 2 5" xfId="22136"/>
    <cellStyle name="Normal 7 3 2 2 5 2" xfId="52323"/>
    <cellStyle name="Normal 7 3 2 2 6" xfId="32201"/>
    <cellStyle name="Normal 7 3 2 3" xfId="903"/>
    <cellStyle name="Normal 7 3 2 3 2" xfId="2907"/>
    <cellStyle name="Normal 7 3 2 3 2 2" xfId="23557"/>
    <cellStyle name="Normal 7 3 2 3 2 2 2" xfId="53744"/>
    <cellStyle name="Normal 7 3 2 3 2 3" xfId="33112"/>
    <cellStyle name="Normal 7 3 2 3 3" xfId="21062"/>
    <cellStyle name="Normal 7 3 2 3 3 2" xfId="51256"/>
    <cellStyle name="Normal 7 3 2 3 4" xfId="22138"/>
    <cellStyle name="Normal 7 3 2 3 4 2" xfId="52325"/>
    <cellStyle name="Normal 7 3 2 3 5" xfId="32203"/>
    <cellStyle name="Normal 7 3 2 4" xfId="2904"/>
    <cellStyle name="Normal 7 3 2 4 2" xfId="23554"/>
    <cellStyle name="Normal 7 3 2 4 2 2" xfId="53741"/>
    <cellStyle name="Normal 7 3 2 4 3" xfId="33109"/>
    <cellStyle name="Normal 7 3 2 5" xfId="21059"/>
    <cellStyle name="Normal 7 3 2 5 2" xfId="51253"/>
    <cellStyle name="Normal 7 3 2 6" xfId="22135"/>
    <cellStyle name="Normal 7 3 2 6 2" xfId="52322"/>
    <cellStyle name="Normal 7 3 2 7" xfId="32200"/>
    <cellStyle name="Normal 7 3 3" xfId="904"/>
    <cellStyle name="Normal 7 3 3 2" xfId="905"/>
    <cellStyle name="Normal 7 3 3 2 2" xfId="2909"/>
    <cellStyle name="Normal 7 3 3 2 2 2" xfId="23559"/>
    <cellStyle name="Normal 7 3 3 2 2 2 2" xfId="53746"/>
    <cellStyle name="Normal 7 3 3 2 2 3" xfId="33114"/>
    <cellStyle name="Normal 7 3 3 2 3" xfId="21064"/>
    <cellStyle name="Normal 7 3 3 2 3 2" xfId="51258"/>
    <cellStyle name="Normal 7 3 3 2 4" xfId="22140"/>
    <cellStyle name="Normal 7 3 3 2 4 2" xfId="52327"/>
    <cellStyle name="Normal 7 3 3 2 5" xfId="32205"/>
    <cellStyle name="Normal 7 3 3 3" xfId="2908"/>
    <cellStyle name="Normal 7 3 3 3 2" xfId="23558"/>
    <cellStyle name="Normal 7 3 3 3 2 2" xfId="53745"/>
    <cellStyle name="Normal 7 3 3 3 3" xfId="33113"/>
    <cellStyle name="Normal 7 3 3 4" xfId="21063"/>
    <cellStyle name="Normal 7 3 3 4 2" xfId="51257"/>
    <cellStyle name="Normal 7 3 3 5" xfId="22139"/>
    <cellStyle name="Normal 7 3 3 5 2" xfId="52326"/>
    <cellStyle name="Normal 7 3 3 6" xfId="32204"/>
    <cellStyle name="Normal 7 3 4" xfId="906"/>
    <cellStyle name="Normal 7 3 4 2" xfId="2910"/>
    <cellStyle name="Normal 7 3 4 2 2" xfId="23560"/>
    <cellStyle name="Normal 7 3 4 2 2 2" xfId="53747"/>
    <cellStyle name="Normal 7 3 4 2 3" xfId="33115"/>
    <cellStyle name="Normal 7 3 4 3" xfId="21065"/>
    <cellStyle name="Normal 7 3 4 3 2" xfId="51259"/>
    <cellStyle name="Normal 7 3 4 4" xfId="22141"/>
    <cellStyle name="Normal 7 3 4 4 2" xfId="52328"/>
    <cellStyle name="Normal 7 3 4 5" xfId="32206"/>
    <cellStyle name="Normal 7 4" xfId="907"/>
    <cellStyle name="Normal 7 4 2" xfId="908"/>
    <cellStyle name="Normal 7 4 2 2" xfId="909"/>
    <cellStyle name="Normal 7 4 2 2 2" xfId="2913"/>
    <cellStyle name="Normal 7 4 2 2 2 2" xfId="23563"/>
    <cellStyle name="Normal 7 4 2 2 2 2 2" xfId="53750"/>
    <cellStyle name="Normal 7 4 2 2 2 3" xfId="33118"/>
    <cellStyle name="Normal 7 4 2 2 3" xfId="21068"/>
    <cellStyle name="Normal 7 4 2 2 3 2" xfId="51262"/>
    <cellStyle name="Normal 7 4 2 2 4" xfId="22144"/>
    <cellStyle name="Normal 7 4 2 2 4 2" xfId="52331"/>
    <cellStyle name="Normal 7 4 2 2 5" xfId="32209"/>
    <cellStyle name="Normal 7 4 2 3" xfId="2912"/>
    <cellStyle name="Normal 7 4 2 3 2" xfId="23562"/>
    <cellStyle name="Normal 7 4 2 3 2 2" xfId="53749"/>
    <cellStyle name="Normal 7 4 2 3 3" xfId="33117"/>
    <cellStyle name="Normal 7 4 2 4" xfId="21067"/>
    <cellStyle name="Normal 7 4 2 4 2" xfId="51261"/>
    <cellStyle name="Normal 7 4 2 5" xfId="22143"/>
    <cellStyle name="Normal 7 4 2 5 2" xfId="52330"/>
    <cellStyle name="Normal 7 4 2 6" xfId="32208"/>
    <cellStyle name="Normal 7 4 3" xfId="910"/>
    <cellStyle name="Normal 7 4 3 2" xfId="2914"/>
    <cellStyle name="Normal 7 4 3 2 2" xfId="23564"/>
    <cellStyle name="Normal 7 4 3 2 2 2" xfId="53751"/>
    <cellStyle name="Normal 7 4 3 2 3" xfId="33119"/>
    <cellStyle name="Normal 7 4 3 3" xfId="21069"/>
    <cellStyle name="Normal 7 4 3 3 2" xfId="51263"/>
    <cellStyle name="Normal 7 4 3 4" xfId="22145"/>
    <cellStyle name="Normal 7 4 3 4 2" xfId="52332"/>
    <cellStyle name="Normal 7 4 3 5" xfId="32210"/>
    <cellStyle name="Normal 7 4 4" xfId="2911"/>
    <cellStyle name="Normal 7 4 4 2" xfId="23561"/>
    <cellStyle name="Normal 7 4 4 2 2" xfId="53748"/>
    <cellStyle name="Normal 7 4 4 3" xfId="33116"/>
    <cellStyle name="Normal 7 4 5" xfId="21066"/>
    <cellStyle name="Normal 7 4 5 2" xfId="51260"/>
    <cellStyle name="Normal 7 4 6" xfId="22142"/>
    <cellStyle name="Normal 7 4 6 2" xfId="52329"/>
    <cellStyle name="Normal 7 4 7" xfId="32207"/>
    <cellStyle name="Normal 7 5" xfId="911"/>
    <cellStyle name="Normal 7 5 2" xfId="912"/>
    <cellStyle name="Normal 7 5 2 2" xfId="2916"/>
    <cellStyle name="Normal 7 5 2 2 2" xfId="23566"/>
    <cellStyle name="Normal 7 5 2 2 2 2" xfId="53753"/>
    <cellStyle name="Normal 7 5 2 2 3" xfId="33121"/>
    <cellStyle name="Normal 7 5 2 3" xfId="21071"/>
    <cellStyle name="Normal 7 5 2 3 2" xfId="51265"/>
    <cellStyle name="Normal 7 5 2 4" xfId="22147"/>
    <cellStyle name="Normal 7 5 2 4 2" xfId="52334"/>
    <cellStyle name="Normal 7 5 2 5" xfId="32212"/>
    <cellStyle name="Normal 7 5 3" xfId="2915"/>
    <cellStyle name="Normal 7 5 3 2" xfId="23565"/>
    <cellStyle name="Normal 7 5 3 2 2" xfId="53752"/>
    <cellStyle name="Normal 7 5 3 3" xfId="33120"/>
    <cellStyle name="Normal 7 5 4" xfId="21070"/>
    <cellStyle name="Normal 7 5 4 2" xfId="51264"/>
    <cellStyle name="Normal 7 5 5" xfId="22146"/>
    <cellStyle name="Normal 7 5 5 2" xfId="52333"/>
    <cellStyle name="Normal 7 5 6" xfId="32211"/>
    <cellStyle name="Normal 7 6" xfId="913"/>
    <cellStyle name="Normal 7 7" xfId="914"/>
    <cellStyle name="Normal 7 7 2" xfId="2918"/>
    <cellStyle name="Normal 7 7 2 2" xfId="23567"/>
    <cellStyle name="Normal 7 7 2 2 2" xfId="53754"/>
    <cellStyle name="Normal 7 7 2 3" xfId="33123"/>
    <cellStyle name="Normal 7 7 3" xfId="21072"/>
    <cellStyle name="Normal 7 7 3 2" xfId="51266"/>
    <cellStyle name="Normal 7 7 4" xfId="22149"/>
    <cellStyle name="Normal 7 7 4 2" xfId="52336"/>
    <cellStyle name="Normal 7 7 5" xfId="32213"/>
    <cellStyle name="Normal 7 8" xfId="915"/>
    <cellStyle name="Normal 7 8 2" xfId="2919"/>
    <cellStyle name="Normal 7 8 2 2" xfId="23568"/>
    <cellStyle name="Normal 7 8 2 2 2" xfId="53755"/>
    <cellStyle name="Normal 7 8 2 3" xfId="33124"/>
    <cellStyle name="Normal 7 8 3" xfId="21073"/>
    <cellStyle name="Normal 7 8 3 2" xfId="51267"/>
    <cellStyle name="Normal 7 8 4" xfId="22150"/>
    <cellStyle name="Normal 7 8 4 2" xfId="52337"/>
    <cellStyle name="Normal 7 8 5" xfId="32214"/>
    <cellStyle name="Normal 8" xfId="178"/>
    <cellStyle name="Normal 8 2" xfId="179"/>
    <cellStyle name="Normal 8 2 2" xfId="4048"/>
    <cellStyle name="Normal 8 2 2 2" xfId="24522"/>
    <cellStyle name="Normal 8 2 2 2 2" xfId="54709"/>
    <cellStyle name="Normal 8 2 2 3" xfId="34247"/>
    <cellStyle name="Normal 8 2 3" xfId="2354"/>
    <cellStyle name="Normal 8 2 4" xfId="21287"/>
    <cellStyle name="Normal 8 2 4 2" xfId="51474"/>
    <cellStyle name="Normal 8 3" xfId="180"/>
    <cellStyle name="Normal 8 4" xfId="181"/>
    <cellStyle name="Normal 8 5" xfId="2198"/>
    <cellStyle name="Normal 8 6" xfId="2077"/>
    <cellStyle name="Normal 8 6 2" xfId="23237"/>
    <cellStyle name="Normal 8 6 2 2" xfId="53424"/>
    <cellStyle name="Normal 8 6 3" xfId="32295"/>
    <cellStyle name="Normal 8 7" xfId="2353"/>
    <cellStyle name="Normal 8 8" xfId="21285"/>
    <cellStyle name="Normal 8 8 2" xfId="51472"/>
    <cellStyle name="Normal 9" xfId="182"/>
    <cellStyle name="Normal 9 2" xfId="183"/>
    <cellStyle name="Normal 9 2 2" xfId="184"/>
    <cellStyle name="Normal 9 2 3" xfId="185"/>
    <cellStyle name="Normal 9 3" xfId="186"/>
    <cellStyle name="Normal GHG Numbers (0.00)" xfId="187"/>
    <cellStyle name="Normal GHG Numbers (0.00) 10" xfId="21675"/>
    <cellStyle name="Normal GHG Numbers (0.00) 10 2" xfId="51862"/>
    <cellStyle name="Normal GHG Numbers (0.00) 11" xfId="22342"/>
    <cellStyle name="Normal GHG Numbers (0.00) 11 2" xfId="52529"/>
    <cellStyle name="Normal GHG Numbers (0.00) 12" xfId="31101"/>
    <cellStyle name="Normal GHG Numbers (0.00) 2" xfId="916"/>
    <cellStyle name="Normal GHG Numbers (0.00) 3" xfId="917"/>
    <cellStyle name="Normal GHG Numbers (0.00) 3 10" xfId="25326"/>
    <cellStyle name="Normal GHG Numbers (0.00) 3 10 2" xfId="55513"/>
    <cellStyle name="Normal GHG Numbers (0.00) 3 11" xfId="28164"/>
    <cellStyle name="Normal GHG Numbers (0.00) 3 11 2" xfId="58351"/>
    <cellStyle name="Normal GHG Numbers (0.00) 3 12" xfId="29791"/>
    <cellStyle name="Normal GHG Numbers (0.00) 3 12 2" xfId="59978"/>
    <cellStyle name="Normal GHG Numbers (0.00) 3 13" xfId="30965"/>
    <cellStyle name="Normal GHG Numbers (0.00) 3 2" xfId="918"/>
    <cellStyle name="Normal GHG Numbers (0.00) 3 2 10" xfId="29422"/>
    <cellStyle name="Normal GHG Numbers (0.00) 3 2 10 2" xfId="59609"/>
    <cellStyle name="Normal GHG Numbers (0.00) 3 2 11" xfId="28259"/>
    <cellStyle name="Normal GHG Numbers (0.00) 3 2 11 2" xfId="58446"/>
    <cellStyle name="Normal GHG Numbers (0.00) 3 2 12" xfId="30964"/>
    <cellStyle name="Normal GHG Numbers (0.00) 3 2 2" xfId="919"/>
    <cellStyle name="Normal GHG Numbers (0.00) 3 2 2 10" xfId="28438"/>
    <cellStyle name="Normal GHG Numbers (0.00) 3 2 2 10 2" xfId="58625"/>
    <cellStyle name="Normal GHG Numbers (0.00) 3 2 2 11" xfId="30963"/>
    <cellStyle name="Normal GHG Numbers (0.00) 3 2 2 2" xfId="920"/>
    <cellStyle name="Normal GHG Numbers (0.00) 3 2 2 2 10" xfId="30962"/>
    <cellStyle name="Normal GHG Numbers (0.00) 3 2 2 2 2" xfId="5754"/>
    <cellStyle name="Normal GHG Numbers (0.00) 3 2 2 2 2 2" xfId="35950"/>
    <cellStyle name="Normal GHG Numbers (0.00) 3 2 2 2 3" xfId="5407"/>
    <cellStyle name="Normal GHG Numbers (0.00) 3 2 2 2 3 2" xfId="35606"/>
    <cellStyle name="Normal GHG Numbers (0.00) 3 2 2 2 4" xfId="13084"/>
    <cellStyle name="Normal GHG Numbers (0.00) 3 2 2 2 4 2" xfId="43278"/>
    <cellStyle name="Normal GHG Numbers (0.00) 3 2 2 2 5" xfId="12716"/>
    <cellStyle name="Normal GHG Numbers (0.00) 3 2 2 2 5 2" xfId="42910"/>
    <cellStyle name="Normal GHG Numbers (0.00) 3 2 2 2 6" xfId="21077"/>
    <cellStyle name="Normal GHG Numbers (0.00) 3 2 2 2 6 2" xfId="51271"/>
    <cellStyle name="Normal GHG Numbers (0.00) 3 2 2 2 7" xfId="25329"/>
    <cellStyle name="Normal GHG Numbers (0.00) 3 2 2 2 7 2" xfId="55516"/>
    <cellStyle name="Normal GHG Numbers (0.00) 3 2 2 2 8" xfId="29421"/>
    <cellStyle name="Normal GHG Numbers (0.00) 3 2 2 2 8 2" xfId="59608"/>
    <cellStyle name="Normal GHG Numbers (0.00) 3 2 2 2 9" xfId="29760"/>
    <cellStyle name="Normal GHG Numbers (0.00) 3 2 2 2 9 2" xfId="59947"/>
    <cellStyle name="Normal GHG Numbers (0.00) 3 2 2 3" xfId="10804"/>
    <cellStyle name="Normal GHG Numbers (0.00) 3 2 2 3 2" xfId="40998"/>
    <cellStyle name="Normal GHG Numbers (0.00) 3 2 2 4" xfId="11814"/>
    <cellStyle name="Normal GHG Numbers (0.00) 3 2 2 4 2" xfId="42008"/>
    <cellStyle name="Normal GHG Numbers (0.00) 3 2 2 5" xfId="12019"/>
    <cellStyle name="Normal GHG Numbers (0.00) 3 2 2 5 2" xfId="42213"/>
    <cellStyle name="Normal GHG Numbers (0.00) 3 2 2 6" xfId="16100"/>
    <cellStyle name="Normal GHG Numbers (0.00) 3 2 2 6 2" xfId="46294"/>
    <cellStyle name="Normal GHG Numbers (0.00) 3 2 2 7" xfId="21076"/>
    <cellStyle name="Normal GHG Numbers (0.00) 3 2 2 7 2" xfId="51270"/>
    <cellStyle name="Normal GHG Numbers (0.00) 3 2 2 8" xfId="25328"/>
    <cellStyle name="Normal GHG Numbers (0.00) 3 2 2 8 2" xfId="55515"/>
    <cellStyle name="Normal GHG Numbers (0.00) 3 2 2 9" xfId="25316"/>
    <cellStyle name="Normal GHG Numbers (0.00) 3 2 2 9 2" xfId="55503"/>
    <cellStyle name="Normal GHG Numbers (0.00) 3 2 3" xfId="921"/>
    <cellStyle name="Normal GHG Numbers (0.00) 3 2 3 10" xfId="30961"/>
    <cellStyle name="Normal GHG Numbers (0.00) 3 2 3 2" xfId="5178"/>
    <cellStyle name="Normal GHG Numbers (0.00) 3 2 3 2 2" xfId="35377"/>
    <cellStyle name="Normal GHG Numbers (0.00) 3 2 3 3" xfId="12347"/>
    <cellStyle name="Normal GHG Numbers (0.00) 3 2 3 3 2" xfId="42541"/>
    <cellStyle name="Normal GHG Numbers (0.00) 3 2 3 4" xfId="7847"/>
    <cellStyle name="Normal GHG Numbers (0.00) 3 2 3 4 2" xfId="38041"/>
    <cellStyle name="Normal GHG Numbers (0.00) 3 2 3 5" xfId="16098"/>
    <cellStyle name="Normal GHG Numbers (0.00) 3 2 3 5 2" xfId="46292"/>
    <cellStyle name="Normal GHG Numbers (0.00) 3 2 3 6" xfId="21078"/>
    <cellStyle name="Normal GHG Numbers (0.00) 3 2 3 6 2" xfId="51272"/>
    <cellStyle name="Normal GHG Numbers (0.00) 3 2 3 7" xfId="25330"/>
    <cellStyle name="Normal GHG Numbers (0.00) 3 2 3 7 2" xfId="55517"/>
    <cellStyle name="Normal GHG Numbers (0.00) 3 2 3 8" xfId="26656"/>
    <cellStyle name="Normal GHG Numbers (0.00) 3 2 3 8 2" xfId="56843"/>
    <cellStyle name="Normal GHG Numbers (0.00) 3 2 3 9" xfId="30857"/>
    <cellStyle name="Normal GHG Numbers (0.00) 3 2 3 9 2" xfId="61044"/>
    <cellStyle name="Normal GHG Numbers (0.00) 3 2 4" xfId="7841"/>
    <cellStyle name="Normal GHG Numbers (0.00) 3 2 4 2" xfId="38035"/>
    <cellStyle name="Normal GHG Numbers (0.00) 3 2 5" xfId="11714"/>
    <cellStyle name="Normal GHG Numbers (0.00) 3 2 5 2" xfId="41908"/>
    <cellStyle name="Normal GHG Numbers (0.00) 3 2 6" xfId="13254"/>
    <cellStyle name="Normal GHG Numbers (0.00) 3 2 6 2" xfId="43448"/>
    <cellStyle name="Normal GHG Numbers (0.00) 3 2 7" xfId="14283"/>
    <cellStyle name="Normal GHG Numbers (0.00) 3 2 7 2" xfId="44477"/>
    <cellStyle name="Normal GHG Numbers (0.00) 3 2 8" xfId="21075"/>
    <cellStyle name="Normal GHG Numbers (0.00) 3 2 8 2" xfId="51269"/>
    <cellStyle name="Normal GHG Numbers (0.00) 3 2 9" xfId="25327"/>
    <cellStyle name="Normal GHG Numbers (0.00) 3 2 9 2" xfId="55514"/>
    <cellStyle name="Normal GHG Numbers (0.00) 3 3" xfId="922"/>
    <cellStyle name="Normal GHG Numbers (0.00) 3 3 10" xfId="25331"/>
    <cellStyle name="Normal GHG Numbers (0.00) 3 3 10 2" xfId="55518"/>
    <cellStyle name="Normal GHG Numbers (0.00) 3 3 11" xfId="22392"/>
    <cellStyle name="Normal GHG Numbers (0.00) 3 3 11 2" xfId="52579"/>
    <cellStyle name="Normal GHG Numbers (0.00) 3 3 12" xfId="27103"/>
    <cellStyle name="Normal GHG Numbers (0.00) 3 3 12 2" xfId="57290"/>
    <cellStyle name="Normal GHG Numbers (0.00) 3 3 13" xfId="30960"/>
    <cellStyle name="Normal GHG Numbers (0.00) 3 3 2" xfId="923"/>
    <cellStyle name="Normal GHG Numbers (0.00) 3 3 2 10" xfId="27470"/>
    <cellStyle name="Normal GHG Numbers (0.00) 3 3 2 10 2" xfId="57657"/>
    <cellStyle name="Normal GHG Numbers (0.00) 3 3 2 11" xfId="30959"/>
    <cellStyle name="Normal GHG Numbers (0.00) 3 3 2 2" xfId="924"/>
    <cellStyle name="Normal GHG Numbers (0.00) 3 3 2 2 10" xfId="30958"/>
    <cellStyle name="Normal GHG Numbers (0.00) 3 3 2 2 2" xfId="7711"/>
    <cellStyle name="Normal GHG Numbers (0.00) 3 3 2 2 2 2" xfId="37905"/>
    <cellStyle name="Normal GHG Numbers (0.00) 3 3 2 2 3" xfId="9751"/>
    <cellStyle name="Normal GHG Numbers (0.00) 3 3 2 2 3 2" xfId="39945"/>
    <cellStyle name="Normal GHG Numbers (0.00) 3 3 2 2 4" xfId="12858"/>
    <cellStyle name="Normal GHG Numbers (0.00) 3 3 2 2 4 2" xfId="43052"/>
    <cellStyle name="Normal GHG Numbers (0.00) 3 3 2 2 5" xfId="13203"/>
    <cellStyle name="Normal GHG Numbers (0.00) 3 3 2 2 5 2" xfId="43397"/>
    <cellStyle name="Normal GHG Numbers (0.00) 3 3 2 2 6" xfId="21081"/>
    <cellStyle name="Normal GHG Numbers (0.00) 3 3 2 2 6 2" xfId="51275"/>
    <cellStyle name="Normal GHG Numbers (0.00) 3 3 2 2 7" xfId="25333"/>
    <cellStyle name="Normal GHG Numbers (0.00) 3 3 2 2 7 2" xfId="55520"/>
    <cellStyle name="Normal GHG Numbers (0.00) 3 3 2 2 8" xfId="29420"/>
    <cellStyle name="Normal GHG Numbers (0.00) 3 3 2 2 8 2" xfId="59607"/>
    <cellStyle name="Normal GHG Numbers (0.00) 3 3 2 2 9" xfId="30729"/>
    <cellStyle name="Normal GHG Numbers (0.00) 3 3 2 2 9 2" xfId="60916"/>
    <cellStyle name="Normal GHG Numbers (0.00) 3 3 2 3" xfId="10803"/>
    <cellStyle name="Normal GHG Numbers (0.00) 3 3 2 3 2" xfId="40997"/>
    <cellStyle name="Normal GHG Numbers (0.00) 3 3 2 4" xfId="12147"/>
    <cellStyle name="Normal GHG Numbers (0.00) 3 3 2 4 2" xfId="42341"/>
    <cellStyle name="Normal GHG Numbers (0.00) 3 3 2 5" xfId="13116"/>
    <cellStyle name="Normal GHG Numbers (0.00) 3 3 2 5 2" xfId="43310"/>
    <cellStyle name="Normal GHG Numbers (0.00) 3 3 2 6" xfId="16096"/>
    <cellStyle name="Normal GHG Numbers (0.00) 3 3 2 6 2" xfId="46290"/>
    <cellStyle name="Normal GHG Numbers (0.00) 3 3 2 7" xfId="21080"/>
    <cellStyle name="Normal GHG Numbers (0.00) 3 3 2 7 2" xfId="51274"/>
    <cellStyle name="Normal GHG Numbers (0.00) 3 3 2 8" xfId="25332"/>
    <cellStyle name="Normal GHG Numbers (0.00) 3 3 2 8 2" xfId="55519"/>
    <cellStyle name="Normal GHG Numbers (0.00) 3 3 2 9" xfId="29419"/>
    <cellStyle name="Normal GHG Numbers (0.00) 3 3 2 9 2" xfId="59606"/>
    <cellStyle name="Normal GHG Numbers (0.00) 3 3 3" xfId="925"/>
    <cellStyle name="Normal GHG Numbers (0.00) 3 3 3 10" xfId="29390"/>
    <cellStyle name="Normal GHG Numbers (0.00) 3 3 3 10 2" xfId="59577"/>
    <cellStyle name="Normal GHG Numbers (0.00) 3 3 3 11" xfId="30957"/>
    <cellStyle name="Normal GHG Numbers (0.00) 3 3 3 2" xfId="926"/>
    <cellStyle name="Normal GHG Numbers (0.00) 3 3 3 2 10" xfId="30956"/>
    <cellStyle name="Normal GHG Numbers (0.00) 3 3 3 2 2" xfId="10798"/>
    <cellStyle name="Normal GHG Numbers (0.00) 3 3 3 2 2 2" xfId="40992"/>
    <cellStyle name="Normal GHG Numbers (0.00) 3 3 3 2 3" xfId="9985"/>
    <cellStyle name="Normal GHG Numbers (0.00) 3 3 3 2 3 2" xfId="40179"/>
    <cellStyle name="Normal GHG Numbers (0.00) 3 3 3 2 4" xfId="15329"/>
    <cellStyle name="Normal GHG Numbers (0.00) 3 3 3 2 4 2" xfId="45523"/>
    <cellStyle name="Normal GHG Numbers (0.00) 3 3 3 2 5" xfId="13856"/>
    <cellStyle name="Normal GHG Numbers (0.00) 3 3 3 2 5 2" xfId="44050"/>
    <cellStyle name="Normal GHG Numbers (0.00) 3 3 3 2 6" xfId="21083"/>
    <cellStyle name="Normal GHG Numbers (0.00) 3 3 3 2 6 2" xfId="51277"/>
    <cellStyle name="Normal GHG Numbers (0.00) 3 3 3 2 7" xfId="25335"/>
    <cellStyle name="Normal GHG Numbers (0.00) 3 3 3 2 7 2" xfId="55522"/>
    <cellStyle name="Normal GHG Numbers (0.00) 3 3 3 2 8" xfId="25317"/>
    <cellStyle name="Normal GHG Numbers (0.00) 3 3 3 2 8 2" xfId="55504"/>
    <cellStyle name="Normal GHG Numbers (0.00) 3 3 3 2 9" xfId="30656"/>
    <cellStyle name="Normal GHG Numbers (0.00) 3 3 3 2 9 2" xfId="60843"/>
    <cellStyle name="Normal GHG Numbers (0.00) 3 3 3 3" xfId="5404"/>
    <cellStyle name="Normal GHG Numbers (0.00) 3 3 3 3 2" xfId="35603"/>
    <cellStyle name="Normal GHG Numbers (0.00) 3 3 3 4" xfId="11993"/>
    <cellStyle name="Normal GHG Numbers (0.00) 3 3 3 4 2" xfId="42187"/>
    <cellStyle name="Normal GHG Numbers (0.00) 3 3 3 5" xfId="13414"/>
    <cellStyle name="Normal GHG Numbers (0.00) 3 3 3 5 2" xfId="43608"/>
    <cellStyle name="Normal GHG Numbers (0.00) 3 3 3 6" xfId="13619"/>
    <cellStyle name="Normal GHG Numbers (0.00) 3 3 3 6 2" xfId="43813"/>
    <cellStyle name="Normal GHG Numbers (0.00) 3 3 3 7" xfId="21082"/>
    <cellStyle name="Normal GHG Numbers (0.00) 3 3 3 7 2" xfId="51276"/>
    <cellStyle name="Normal GHG Numbers (0.00) 3 3 3 8" xfId="25334"/>
    <cellStyle name="Normal GHG Numbers (0.00) 3 3 3 8 2" xfId="55521"/>
    <cellStyle name="Normal GHG Numbers (0.00) 3 3 3 9" xfId="25771"/>
    <cellStyle name="Normal GHG Numbers (0.00) 3 3 3 9 2" xfId="55958"/>
    <cellStyle name="Normal GHG Numbers (0.00) 3 3 4" xfId="927"/>
    <cellStyle name="Normal GHG Numbers (0.00) 3 3 4 10" xfId="29621"/>
    <cellStyle name="Normal GHG Numbers (0.00) 3 3 4 10 2" xfId="59808"/>
    <cellStyle name="Normal GHG Numbers (0.00) 3 3 4 11" xfId="30955"/>
    <cellStyle name="Normal GHG Numbers (0.00) 3 3 4 2" xfId="928"/>
    <cellStyle name="Normal GHG Numbers (0.00) 3 3 4 2 10" xfId="30954"/>
    <cellStyle name="Normal GHG Numbers (0.00) 3 3 4 2 2" xfId="5061"/>
    <cellStyle name="Normal GHG Numbers (0.00) 3 3 4 2 2 2" xfId="35260"/>
    <cellStyle name="Normal GHG Numbers (0.00) 3 3 4 2 3" xfId="11065"/>
    <cellStyle name="Normal GHG Numbers (0.00) 3 3 4 2 3 2" xfId="41259"/>
    <cellStyle name="Normal GHG Numbers (0.00) 3 3 4 2 4" xfId="13489"/>
    <cellStyle name="Normal GHG Numbers (0.00) 3 3 4 2 4 2" xfId="43683"/>
    <cellStyle name="Normal GHG Numbers (0.00) 3 3 4 2 5" xfId="12585"/>
    <cellStyle name="Normal GHG Numbers (0.00) 3 3 4 2 5 2" xfId="42779"/>
    <cellStyle name="Normal GHG Numbers (0.00) 3 3 4 2 6" xfId="21085"/>
    <cellStyle name="Normal GHG Numbers (0.00) 3 3 4 2 6 2" xfId="51279"/>
    <cellStyle name="Normal GHG Numbers (0.00) 3 3 4 2 7" xfId="25337"/>
    <cellStyle name="Normal GHG Numbers (0.00) 3 3 4 2 7 2" xfId="55524"/>
    <cellStyle name="Normal GHG Numbers (0.00) 3 3 4 2 8" xfId="29418"/>
    <cellStyle name="Normal GHG Numbers (0.00) 3 3 4 2 8 2" xfId="59605"/>
    <cellStyle name="Normal GHG Numbers (0.00) 3 3 4 2 9" xfId="29011"/>
    <cellStyle name="Normal GHG Numbers (0.00) 3 3 4 2 9 2" xfId="59198"/>
    <cellStyle name="Normal GHG Numbers (0.00) 3 3 4 3" xfId="10801"/>
    <cellStyle name="Normal GHG Numbers (0.00) 3 3 4 3 2" xfId="40995"/>
    <cellStyle name="Normal GHG Numbers (0.00) 3 3 4 4" xfId="11070"/>
    <cellStyle name="Normal GHG Numbers (0.00) 3 3 4 4 2" xfId="41264"/>
    <cellStyle name="Normal GHG Numbers (0.00) 3 3 4 5" xfId="14712"/>
    <cellStyle name="Normal GHG Numbers (0.00) 3 3 4 5 2" xfId="44906"/>
    <cellStyle name="Normal GHG Numbers (0.00) 3 3 4 6" xfId="14571"/>
    <cellStyle name="Normal GHG Numbers (0.00) 3 3 4 6 2" xfId="44765"/>
    <cellStyle name="Normal GHG Numbers (0.00) 3 3 4 7" xfId="21084"/>
    <cellStyle name="Normal GHG Numbers (0.00) 3 3 4 7 2" xfId="51278"/>
    <cellStyle name="Normal GHG Numbers (0.00) 3 3 4 8" xfId="25336"/>
    <cellStyle name="Normal GHG Numbers (0.00) 3 3 4 8 2" xfId="55523"/>
    <cellStyle name="Normal GHG Numbers (0.00) 3 3 4 9" xfId="29415"/>
    <cellStyle name="Normal GHG Numbers (0.00) 3 3 4 9 2" xfId="59602"/>
    <cellStyle name="Normal GHG Numbers (0.00) 3 3 5" xfId="10802"/>
    <cellStyle name="Normal GHG Numbers (0.00) 3 3 5 2" xfId="40996"/>
    <cellStyle name="Normal GHG Numbers (0.00) 3 3 6" xfId="11014"/>
    <cellStyle name="Normal GHG Numbers (0.00) 3 3 6 2" xfId="41208"/>
    <cellStyle name="Normal GHG Numbers (0.00) 3 3 7" xfId="15323"/>
    <cellStyle name="Normal GHG Numbers (0.00) 3 3 7 2" xfId="45517"/>
    <cellStyle name="Normal GHG Numbers (0.00) 3 3 8" xfId="13121"/>
    <cellStyle name="Normal GHG Numbers (0.00) 3 3 8 2" xfId="43315"/>
    <cellStyle name="Normal GHG Numbers (0.00) 3 3 9" xfId="21079"/>
    <cellStyle name="Normal GHG Numbers (0.00) 3 3 9 2" xfId="51273"/>
    <cellStyle name="Normal GHG Numbers (0.00) 3 4" xfId="929"/>
    <cellStyle name="Normal GHG Numbers (0.00) 3 4 10" xfId="30953"/>
    <cellStyle name="Normal GHG Numbers (0.00) 3 4 2" xfId="10799"/>
    <cellStyle name="Normal GHG Numbers (0.00) 3 4 2 2" xfId="40993"/>
    <cellStyle name="Normal GHG Numbers (0.00) 3 4 3" xfId="5444"/>
    <cellStyle name="Normal GHG Numbers (0.00) 3 4 3 2" xfId="35643"/>
    <cellStyle name="Normal GHG Numbers (0.00) 3 4 4" xfId="15161"/>
    <cellStyle name="Normal GHG Numbers (0.00) 3 4 4 2" xfId="45355"/>
    <cellStyle name="Normal GHG Numbers (0.00) 3 4 5" xfId="12048"/>
    <cellStyle name="Normal GHG Numbers (0.00) 3 4 5 2" xfId="42242"/>
    <cellStyle name="Normal GHG Numbers (0.00) 3 4 6" xfId="21086"/>
    <cellStyle name="Normal GHG Numbers (0.00) 3 4 6 2" xfId="51280"/>
    <cellStyle name="Normal GHG Numbers (0.00) 3 4 7" xfId="25338"/>
    <cellStyle name="Normal GHG Numbers (0.00) 3 4 7 2" xfId="55525"/>
    <cellStyle name="Normal GHG Numbers (0.00) 3 4 8" xfId="26384"/>
    <cellStyle name="Normal GHG Numbers (0.00) 3 4 8 2" xfId="56571"/>
    <cellStyle name="Normal GHG Numbers (0.00) 3 4 9" xfId="29200"/>
    <cellStyle name="Normal GHG Numbers (0.00) 3 4 9 2" xfId="59387"/>
    <cellStyle name="Normal GHG Numbers (0.00) 3 5" xfId="10805"/>
    <cellStyle name="Normal GHG Numbers (0.00) 3 5 2" xfId="40999"/>
    <cellStyle name="Normal GHG Numbers (0.00) 3 6" xfId="9977"/>
    <cellStyle name="Normal GHG Numbers (0.00) 3 6 2" xfId="40171"/>
    <cellStyle name="Normal GHG Numbers (0.00) 3 7" xfId="14755"/>
    <cellStyle name="Normal GHG Numbers (0.00) 3 7 2" xfId="44949"/>
    <cellStyle name="Normal GHG Numbers (0.00) 3 8" xfId="16102"/>
    <cellStyle name="Normal GHG Numbers (0.00) 3 8 2" xfId="46296"/>
    <cellStyle name="Normal GHG Numbers (0.00) 3 9" xfId="21074"/>
    <cellStyle name="Normal GHG Numbers (0.00) 3 9 2" xfId="51268"/>
    <cellStyle name="Normal GHG Numbers (0.00) 4" xfId="7827"/>
    <cellStyle name="Normal GHG Numbers (0.00) 4 2" xfId="38021"/>
    <cellStyle name="Normal GHG Numbers (0.00) 5" xfId="12489"/>
    <cellStyle name="Normal GHG Numbers (0.00) 5 2" xfId="42683"/>
    <cellStyle name="Normal GHG Numbers (0.00) 6" xfId="14472"/>
    <cellStyle name="Normal GHG Numbers (0.00) 6 2" xfId="44666"/>
    <cellStyle name="Normal GHG Numbers (0.00) 7" xfId="13962"/>
    <cellStyle name="Normal GHG Numbers (0.00) 7 2" xfId="44156"/>
    <cellStyle name="Normal GHG Numbers (0.00) 8" xfId="20921"/>
    <cellStyle name="Normal GHG Numbers (0.00) 8 2" xfId="51115"/>
    <cellStyle name="Normal GHG Numbers (0.00) 9" xfId="21461"/>
    <cellStyle name="Normal GHG Numbers (0.00) 9 2" xfId="51648"/>
    <cellStyle name="Normal GHG Textfiels Bold" xfId="188"/>
    <cellStyle name="Normal GHG Textfiels Bold 10" xfId="22341"/>
    <cellStyle name="Normal GHG Textfiels Bold 10 2" xfId="52528"/>
    <cellStyle name="Normal GHG Textfiels Bold 11" xfId="21848"/>
    <cellStyle name="Normal GHG Textfiels Bold 11 2" xfId="52035"/>
    <cellStyle name="Normal GHG Textfiels Bold 12" xfId="31100"/>
    <cellStyle name="Normal GHG Textfiels Bold 2" xfId="189"/>
    <cellStyle name="Normal GHG Textfiels Bold 2 2" xfId="930"/>
    <cellStyle name="Normal GHG Textfiels Bold 2 2 10" xfId="30952"/>
    <cellStyle name="Normal GHG Textfiels Bold 2 2 2" xfId="10800"/>
    <cellStyle name="Normal GHG Textfiels Bold 2 2 2 2" xfId="40994"/>
    <cellStyle name="Normal GHG Textfiels Bold 2 2 3" xfId="12037"/>
    <cellStyle name="Normal GHG Textfiels Bold 2 2 3 2" xfId="42231"/>
    <cellStyle name="Normal GHG Textfiels Bold 2 2 4" xfId="14952"/>
    <cellStyle name="Normal GHG Textfiels Bold 2 2 4 2" xfId="45146"/>
    <cellStyle name="Normal GHG Textfiels Bold 2 2 5" xfId="11652"/>
    <cellStyle name="Normal GHG Textfiels Bold 2 2 5 2" xfId="41846"/>
    <cellStyle name="Normal GHG Textfiels Bold 2 2 6" xfId="21087"/>
    <cellStyle name="Normal GHG Textfiels Bold 2 2 6 2" xfId="51281"/>
    <cellStyle name="Normal GHG Textfiels Bold 2 2 7" xfId="25339"/>
    <cellStyle name="Normal GHG Textfiels Bold 2 2 7 2" xfId="55526"/>
    <cellStyle name="Normal GHG Textfiels Bold 2 2 8" xfId="29416"/>
    <cellStyle name="Normal GHG Textfiels Bold 2 2 8 2" xfId="59603"/>
    <cellStyle name="Normal GHG Textfiels Bold 2 2 9" xfId="29995"/>
    <cellStyle name="Normal GHG Textfiels Bold 2 2 9 2" xfId="60182"/>
    <cellStyle name="Normal GHG Textfiels Bold 3" xfId="931"/>
    <cellStyle name="Normal GHG Textfiels Bold 3 10" xfId="29417"/>
    <cellStyle name="Normal GHG Textfiels Bold 3 10 2" xfId="59604"/>
    <cellStyle name="Normal GHG Textfiels Bold 3 11" xfId="28909"/>
    <cellStyle name="Normal GHG Textfiels Bold 3 11 2" xfId="59096"/>
    <cellStyle name="Normal GHG Textfiels Bold 3 12" xfId="30951"/>
    <cellStyle name="Normal GHG Textfiels Bold 3 2" xfId="932"/>
    <cellStyle name="Normal GHG Textfiels Bold 3 2 10" xfId="26922"/>
    <cellStyle name="Normal GHG Textfiels Bold 3 2 10 2" xfId="57109"/>
    <cellStyle name="Normal GHG Textfiels Bold 3 2 11" xfId="26747"/>
    <cellStyle name="Normal GHG Textfiels Bold 3 2 11 2" xfId="56934"/>
    <cellStyle name="Normal GHG Textfiels Bold 3 2 12" xfId="30950"/>
    <cellStyle name="Normal GHG Textfiels Bold 3 2 2" xfId="933"/>
    <cellStyle name="Normal GHG Textfiels Bold 3 2 2 10" xfId="21850"/>
    <cellStyle name="Normal GHG Textfiels Bold 3 2 2 10 2" xfId="52037"/>
    <cellStyle name="Normal GHG Textfiels Bold 3 2 2 11" xfId="30949"/>
    <cellStyle name="Normal GHG Textfiels Bold 3 2 2 2" xfId="934"/>
    <cellStyle name="Normal GHG Textfiels Bold 3 2 2 2 10" xfId="30948"/>
    <cellStyle name="Normal GHG Textfiels Bold 3 2 2 2 2" xfId="10797"/>
    <cellStyle name="Normal GHG Textfiels Bold 3 2 2 2 2 2" xfId="40991"/>
    <cellStyle name="Normal GHG Textfiels Bold 3 2 2 2 3" xfId="11079"/>
    <cellStyle name="Normal GHG Textfiels Bold 3 2 2 2 3 2" xfId="41273"/>
    <cellStyle name="Normal GHG Textfiels Bold 3 2 2 2 4" xfId="13318"/>
    <cellStyle name="Normal GHG Textfiels Bold 3 2 2 2 4 2" xfId="43512"/>
    <cellStyle name="Normal GHG Textfiels Bold 3 2 2 2 5" xfId="11007"/>
    <cellStyle name="Normal GHG Textfiels Bold 3 2 2 2 5 2" xfId="41201"/>
    <cellStyle name="Normal GHG Textfiels Bold 3 2 2 2 6" xfId="21091"/>
    <cellStyle name="Normal GHG Textfiels Bold 3 2 2 2 6 2" xfId="51285"/>
    <cellStyle name="Normal GHG Textfiels Bold 3 2 2 2 7" xfId="25343"/>
    <cellStyle name="Normal GHG Textfiels Bold 3 2 2 2 7 2" xfId="55530"/>
    <cellStyle name="Normal GHG Textfiels Bold 3 2 2 2 8" xfId="25319"/>
    <cellStyle name="Normal GHG Textfiels Bold 3 2 2 2 8 2" xfId="55506"/>
    <cellStyle name="Normal GHG Textfiels Bold 3 2 2 2 9" xfId="26569"/>
    <cellStyle name="Normal GHG Textfiels Bold 3 2 2 2 9 2" xfId="56756"/>
    <cellStyle name="Normal GHG Textfiels Bold 3 2 2 3" xfId="5060"/>
    <cellStyle name="Normal GHG Textfiels Bold 3 2 2 3 2" xfId="35259"/>
    <cellStyle name="Normal GHG Textfiels Bold 3 2 2 4" xfId="10053"/>
    <cellStyle name="Normal GHG Textfiels Bold 3 2 2 4 2" xfId="40247"/>
    <cellStyle name="Normal GHG Textfiels Bold 3 2 2 5" xfId="13248"/>
    <cellStyle name="Normal GHG Textfiels Bold 3 2 2 5 2" xfId="43442"/>
    <cellStyle name="Normal GHG Textfiels Bold 3 2 2 6" xfId="12236"/>
    <cellStyle name="Normal GHG Textfiels Bold 3 2 2 6 2" xfId="42430"/>
    <cellStyle name="Normal GHG Textfiels Bold 3 2 2 7" xfId="21090"/>
    <cellStyle name="Normal GHG Textfiels Bold 3 2 2 7 2" xfId="51284"/>
    <cellStyle name="Normal GHG Textfiels Bold 3 2 2 8" xfId="25342"/>
    <cellStyle name="Normal GHG Textfiels Bold 3 2 2 8 2" xfId="55529"/>
    <cellStyle name="Normal GHG Textfiels Bold 3 2 2 9" xfId="25318"/>
    <cellStyle name="Normal GHG Textfiels Bold 3 2 2 9 2" xfId="55505"/>
    <cellStyle name="Normal GHG Textfiels Bold 3 2 3" xfId="935"/>
    <cellStyle name="Normal GHG Textfiels Bold 3 2 3 10" xfId="30947"/>
    <cellStyle name="Normal GHG Textfiels Bold 3 2 3 2" xfId="7814"/>
    <cellStyle name="Normal GHG Textfiels Bold 3 2 3 2 2" xfId="38008"/>
    <cellStyle name="Normal GHG Textfiels Bold 3 2 3 3" xfId="11502"/>
    <cellStyle name="Normal GHG Textfiels Bold 3 2 3 3 2" xfId="41696"/>
    <cellStyle name="Normal GHG Textfiels Bold 3 2 3 4" xfId="14583"/>
    <cellStyle name="Normal GHG Textfiels Bold 3 2 3 4 2" xfId="44777"/>
    <cellStyle name="Normal GHG Textfiels Bold 3 2 3 5" xfId="13132"/>
    <cellStyle name="Normal GHG Textfiels Bold 3 2 3 5 2" xfId="43326"/>
    <cellStyle name="Normal GHG Textfiels Bold 3 2 3 6" xfId="21092"/>
    <cellStyle name="Normal GHG Textfiels Bold 3 2 3 6 2" xfId="51286"/>
    <cellStyle name="Normal GHG Textfiels Bold 3 2 3 7" xfId="25344"/>
    <cellStyle name="Normal GHG Textfiels Bold 3 2 3 7 2" xfId="55531"/>
    <cellStyle name="Normal GHG Textfiels Bold 3 2 3 8" xfId="29414"/>
    <cellStyle name="Normal GHG Textfiels Bold 3 2 3 8 2" xfId="59601"/>
    <cellStyle name="Normal GHG Textfiels Bold 3 2 3 9" xfId="29013"/>
    <cellStyle name="Normal GHG Textfiels Bold 3 2 3 9 2" xfId="59200"/>
    <cellStyle name="Normal GHG Textfiels Bold 3 2 4" xfId="5865"/>
    <cellStyle name="Normal GHG Textfiels Bold 3 2 4 2" xfId="36061"/>
    <cellStyle name="Normal GHG Textfiels Bold 3 2 5" xfId="12047"/>
    <cellStyle name="Normal GHG Textfiels Bold 3 2 5 2" xfId="42241"/>
    <cellStyle name="Normal GHG Textfiels Bold 3 2 6" xfId="14036"/>
    <cellStyle name="Normal GHG Textfiels Bold 3 2 6 2" xfId="44230"/>
    <cellStyle name="Normal GHG Textfiels Bold 3 2 7" xfId="12740"/>
    <cellStyle name="Normal GHG Textfiels Bold 3 2 7 2" xfId="42934"/>
    <cellStyle name="Normal GHG Textfiels Bold 3 2 8" xfId="21089"/>
    <cellStyle name="Normal GHG Textfiels Bold 3 2 8 2" xfId="51283"/>
    <cellStyle name="Normal GHG Textfiels Bold 3 2 9" xfId="25341"/>
    <cellStyle name="Normal GHG Textfiels Bold 3 2 9 2" xfId="55528"/>
    <cellStyle name="Normal GHG Textfiels Bold 3 3" xfId="936"/>
    <cellStyle name="Normal GHG Textfiels Bold 3 3 10" xfId="25345"/>
    <cellStyle name="Normal GHG Textfiels Bold 3 3 10 2" xfId="55532"/>
    <cellStyle name="Normal GHG Textfiels Bold 3 3 11" xfId="22389"/>
    <cellStyle name="Normal GHG Textfiels Bold 3 3 11 2" xfId="52576"/>
    <cellStyle name="Normal GHG Textfiels Bold 3 3 12" xfId="30350"/>
    <cellStyle name="Normal GHG Textfiels Bold 3 3 12 2" xfId="60537"/>
    <cellStyle name="Normal GHG Textfiels Bold 3 3 13" xfId="30946"/>
    <cellStyle name="Normal GHG Textfiels Bold 3 3 2" xfId="937"/>
    <cellStyle name="Normal GHG Textfiels Bold 3 3 2 10" xfId="30357"/>
    <cellStyle name="Normal GHG Textfiels Bold 3 3 2 10 2" xfId="60544"/>
    <cellStyle name="Normal GHG Textfiels Bold 3 3 2 11" xfId="30945"/>
    <cellStyle name="Normal GHG Textfiels Bold 3 3 2 2" xfId="938"/>
    <cellStyle name="Normal GHG Textfiels Bold 3 3 2 2 10" xfId="30944"/>
    <cellStyle name="Normal GHG Textfiels Bold 3 3 2 2 2" xfId="5728"/>
    <cellStyle name="Normal GHG Textfiels Bold 3 3 2 2 2 2" xfId="35924"/>
    <cellStyle name="Normal GHG Textfiels Bold 3 3 2 2 3" xfId="12142"/>
    <cellStyle name="Normal GHG Textfiels Bold 3 3 2 2 3 2" xfId="42336"/>
    <cellStyle name="Normal GHG Textfiels Bold 3 3 2 2 4" xfId="11074"/>
    <cellStyle name="Normal GHG Textfiels Bold 3 3 2 2 4 2" xfId="41268"/>
    <cellStyle name="Normal GHG Textfiels Bold 3 3 2 2 5" xfId="13545"/>
    <cellStyle name="Normal GHG Textfiels Bold 3 3 2 2 5 2" xfId="43739"/>
    <cellStyle name="Normal GHG Textfiels Bold 3 3 2 2 6" xfId="21095"/>
    <cellStyle name="Normal GHG Textfiels Bold 3 3 2 2 6 2" xfId="51289"/>
    <cellStyle name="Normal GHG Textfiels Bold 3 3 2 2 7" xfId="25347"/>
    <cellStyle name="Normal GHG Textfiels Bold 3 3 2 2 7 2" xfId="55534"/>
    <cellStyle name="Normal GHG Textfiels Bold 3 3 2 2 8" xfId="29413"/>
    <cellStyle name="Normal GHG Textfiels Bold 3 3 2 2 8 2" xfId="59600"/>
    <cellStyle name="Normal GHG Textfiels Bold 3 3 2 2 9" xfId="28792"/>
    <cellStyle name="Normal GHG Textfiels Bold 3 3 2 2 9 2" xfId="58979"/>
    <cellStyle name="Normal GHG Textfiels Bold 3 3 2 3" xfId="10796"/>
    <cellStyle name="Normal GHG Textfiels Bold 3 3 2 3 2" xfId="40990"/>
    <cellStyle name="Normal GHG Textfiels Bold 3 3 2 4" xfId="11150"/>
    <cellStyle name="Normal GHG Textfiels Bold 3 3 2 4 2" xfId="41344"/>
    <cellStyle name="Normal GHG Textfiels Bold 3 3 2 5" xfId="11825"/>
    <cellStyle name="Normal GHG Textfiels Bold 3 3 2 5 2" xfId="42019"/>
    <cellStyle name="Normal GHG Textfiels Bold 3 3 2 6" xfId="11941"/>
    <cellStyle name="Normal GHG Textfiels Bold 3 3 2 6 2" xfId="42135"/>
    <cellStyle name="Normal GHG Textfiels Bold 3 3 2 7" xfId="21094"/>
    <cellStyle name="Normal GHG Textfiels Bold 3 3 2 7 2" xfId="51288"/>
    <cellStyle name="Normal GHG Textfiels Bold 3 3 2 8" xfId="25346"/>
    <cellStyle name="Normal GHG Textfiels Bold 3 3 2 8 2" xfId="55533"/>
    <cellStyle name="Normal GHG Textfiels Bold 3 3 2 9" xfId="29412"/>
    <cellStyle name="Normal GHG Textfiels Bold 3 3 2 9 2" xfId="59599"/>
    <cellStyle name="Normal GHG Textfiels Bold 3 3 3" xfId="939"/>
    <cellStyle name="Normal GHG Textfiels Bold 3 3 3 10" xfId="29169"/>
    <cellStyle name="Normal GHG Textfiels Bold 3 3 3 10 2" xfId="59356"/>
    <cellStyle name="Normal GHG Textfiels Bold 3 3 3 11" xfId="30943"/>
    <cellStyle name="Normal GHG Textfiels Bold 3 3 3 2" xfId="940"/>
    <cellStyle name="Normal GHG Textfiels Bold 3 3 3 2 10" xfId="30942"/>
    <cellStyle name="Normal GHG Textfiels Bold 3 3 3 2 2" xfId="10791"/>
    <cellStyle name="Normal GHG Textfiels Bold 3 3 3 2 2 2" xfId="40985"/>
    <cellStyle name="Normal GHG Textfiels Bold 3 3 3 2 3" xfId="2147"/>
    <cellStyle name="Normal GHG Textfiels Bold 3 3 3 2 3 2" xfId="32360"/>
    <cellStyle name="Normal GHG Textfiels Bold 3 3 3 2 4" xfId="13700"/>
    <cellStyle name="Normal GHG Textfiels Bold 3 3 3 2 4 2" xfId="43894"/>
    <cellStyle name="Normal GHG Textfiels Bold 3 3 3 2 5" xfId="7854"/>
    <cellStyle name="Normal GHG Textfiels Bold 3 3 3 2 5 2" xfId="38048"/>
    <cellStyle name="Normal GHG Textfiels Bold 3 3 3 2 6" xfId="21097"/>
    <cellStyle name="Normal GHG Textfiels Bold 3 3 3 2 6 2" xfId="51291"/>
    <cellStyle name="Normal GHG Textfiels Bold 3 3 3 2 7" xfId="25349"/>
    <cellStyle name="Normal GHG Textfiels Bold 3 3 3 2 7 2" xfId="55536"/>
    <cellStyle name="Normal GHG Textfiels Bold 3 3 3 2 8" xfId="26659"/>
    <cellStyle name="Normal GHG Textfiels Bold 3 3 3 2 8 2" xfId="56846"/>
    <cellStyle name="Normal GHG Textfiels Bold 3 3 3 2 9" xfId="28086"/>
    <cellStyle name="Normal GHG Textfiels Bold 3 3 3 2 9 2" xfId="58273"/>
    <cellStyle name="Normal GHG Textfiels Bold 3 3 3 3" xfId="7956"/>
    <cellStyle name="Normal GHG Textfiels Bold 3 3 3 3 2" xfId="38150"/>
    <cellStyle name="Normal GHG Textfiels Bold 3 3 3 4" xfId="2156"/>
    <cellStyle name="Normal GHG Textfiels Bold 3 3 3 4 2" xfId="32368"/>
    <cellStyle name="Normal GHG Textfiels Bold 3 3 3 5" xfId="13605"/>
    <cellStyle name="Normal GHG Textfiels Bold 3 3 3 5 2" xfId="43799"/>
    <cellStyle name="Normal GHG Textfiels Bold 3 3 3 6" xfId="11581"/>
    <cellStyle name="Normal GHG Textfiels Bold 3 3 3 6 2" xfId="41775"/>
    <cellStyle name="Normal GHG Textfiels Bold 3 3 3 7" xfId="21096"/>
    <cellStyle name="Normal GHG Textfiels Bold 3 3 3 7 2" xfId="51290"/>
    <cellStyle name="Normal GHG Textfiels Bold 3 3 3 8" xfId="25348"/>
    <cellStyle name="Normal GHG Textfiels Bold 3 3 3 8 2" xfId="55535"/>
    <cellStyle name="Normal GHG Textfiels Bold 3 3 3 9" xfId="23240"/>
    <cellStyle name="Normal GHG Textfiels Bold 3 3 3 9 2" xfId="53427"/>
    <cellStyle name="Normal GHG Textfiels Bold 3 3 4" xfId="941"/>
    <cellStyle name="Normal GHG Textfiels Bold 3 3 4 10" xfId="27409"/>
    <cellStyle name="Normal GHG Textfiels Bold 3 3 4 10 2" xfId="57596"/>
    <cellStyle name="Normal GHG Textfiels Bold 3 3 4 11" xfId="30896"/>
    <cellStyle name="Normal GHG Textfiels Bold 3 3 4 2" xfId="942"/>
    <cellStyle name="Normal GHG Textfiels Bold 3 3 4 2 10" xfId="30895"/>
    <cellStyle name="Normal GHG Textfiels Bold 3 3 4 2 2" xfId="6023"/>
    <cellStyle name="Normal GHG Textfiels Bold 3 3 4 2 2 2" xfId="36219"/>
    <cellStyle name="Normal GHG Textfiels Bold 3 3 4 2 3" xfId="9785"/>
    <cellStyle name="Normal GHG Textfiels Bold 3 3 4 2 3 2" xfId="39979"/>
    <cellStyle name="Normal GHG Textfiels Bold 3 3 4 2 4" xfId="10509"/>
    <cellStyle name="Normal GHG Textfiels Bold 3 3 4 2 4 2" xfId="40703"/>
    <cellStyle name="Normal GHG Textfiels Bold 3 3 4 2 5" xfId="4980"/>
    <cellStyle name="Normal GHG Textfiels Bold 3 3 4 2 5 2" xfId="35179"/>
    <cellStyle name="Normal GHG Textfiels Bold 3 3 4 2 6" xfId="21099"/>
    <cellStyle name="Normal GHG Textfiels Bold 3 3 4 2 6 2" xfId="51293"/>
    <cellStyle name="Normal GHG Textfiels Bold 3 3 4 2 7" xfId="25351"/>
    <cellStyle name="Normal GHG Textfiels Bold 3 3 4 2 7 2" xfId="55538"/>
    <cellStyle name="Normal GHG Textfiels Bold 3 3 4 2 8" xfId="29411"/>
    <cellStyle name="Normal GHG Textfiels Bold 3 3 4 2 8 2" xfId="59598"/>
    <cellStyle name="Normal GHG Textfiels Bold 3 3 4 2 9" xfId="28819"/>
    <cellStyle name="Normal GHG Textfiels Bold 3 3 4 2 9 2" xfId="59006"/>
    <cellStyle name="Normal GHG Textfiels Bold 3 3 4 3" xfId="10794"/>
    <cellStyle name="Normal GHG Textfiels Bold 3 3 4 3 2" xfId="40988"/>
    <cellStyle name="Normal GHG Textfiels Bold 3 3 4 4" xfId="11935"/>
    <cellStyle name="Normal GHG Textfiels Bold 3 3 4 4 2" xfId="42129"/>
    <cellStyle name="Normal GHG Textfiels Bold 3 3 4 5" xfId="13667"/>
    <cellStyle name="Normal GHG Textfiels Bold 3 3 4 5 2" xfId="43861"/>
    <cellStyle name="Normal GHG Textfiels Bold 3 3 4 6" xfId="6104"/>
    <cellStyle name="Normal GHG Textfiels Bold 3 3 4 6 2" xfId="36298"/>
    <cellStyle name="Normal GHG Textfiels Bold 3 3 4 7" xfId="21098"/>
    <cellStyle name="Normal GHG Textfiels Bold 3 3 4 7 2" xfId="51292"/>
    <cellStyle name="Normal GHG Textfiels Bold 3 3 4 8" xfId="25350"/>
    <cellStyle name="Normal GHG Textfiels Bold 3 3 4 8 2" xfId="55537"/>
    <cellStyle name="Normal GHG Textfiels Bold 3 3 4 9" xfId="29408"/>
    <cellStyle name="Normal GHG Textfiels Bold 3 3 4 9 2" xfId="59595"/>
    <cellStyle name="Normal GHG Textfiels Bold 3 3 5" xfId="10795"/>
    <cellStyle name="Normal GHG Textfiels Bold 3 3 5 2" xfId="40989"/>
    <cellStyle name="Normal GHG Textfiels Bold 3 3 6" xfId="11860"/>
    <cellStyle name="Normal GHG Textfiels Bold 3 3 6 2" xfId="42054"/>
    <cellStyle name="Normal GHG Textfiels Bold 3 3 7" xfId="10681"/>
    <cellStyle name="Normal GHG Textfiels Bold 3 3 7 2" xfId="40875"/>
    <cellStyle name="Normal GHG Textfiels Bold 3 3 8" xfId="5868"/>
    <cellStyle name="Normal GHG Textfiels Bold 3 3 8 2" xfId="36064"/>
    <cellStyle name="Normal GHG Textfiels Bold 3 3 9" xfId="21093"/>
    <cellStyle name="Normal GHG Textfiels Bold 3 3 9 2" xfId="51287"/>
    <cellStyle name="Normal GHG Textfiels Bold 3 4" xfId="5626"/>
    <cellStyle name="Normal GHG Textfiels Bold 3 4 2" xfId="35822"/>
    <cellStyle name="Normal GHG Textfiels Bold 3 5" xfId="12654"/>
    <cellStyle name="Normal GHG Textfiels Bold 3 5 2" xfId="42848"/>
    <cellStyle name="Normal GHG Textfiels Bold 3 6" xfId="13149"/>
    <cellStyle name="Normal GHG Textfiels Bold 3 6 2" xfId="43343"/>
    <cellStyle name="Normal GHG Textfiels Bold 3 7" xfId="14517"/>
    <cellStyle name="Normal GHG Textfiels Bold 3 7 2" xfId="44711"/>
    <cellStyle name="Normal GHG Textfiels Bold 3 8" xfId="21088"/>
    <cellStyle name="Normal GHG Textfiels Bold 3 8 2" xfId="51282"/>
    <cellStyle name="Normal GHG Textfiels Bold 3 9" xfId="25340"/>
    <cellStyle name="Normal GHG Textfiels Bold 3 9 2" xfId="55527"/>
    <cellStyle name="Normal GHG Textfiels Bold 4" xfId="5741"/>
    <cellStyle name="Normal GHG Textfiels Bold 4 2" xfId="35937"/>
    <cellStyle name="Normal GHG Textfiels Bold 5" xfId="10164"/>
    <cellStyle name="Normal GHG Textfiels Bold 5 2" xfId="40358"/>
    <cellStyle name="Normal GHG Textfiels Bold 6" xfId="13869"/>
    <cellStyle name="Normal GHG Textfiels Bold 6 2" xfId="44063"/>
    <cellStyle name="Normal GHG Textfiels Bold 7" xfId="16301"/>
    <cellStyle name="Normal GHG Textfiels Bold 7 2" xfId="46495"/>
    <cellStyle name="Normal GHG Textfiels Bold 8" xfId="20922"/>
    <cellStyle name="Normal GHG Textfiels Bold 8 2" xfId="51116"/>
    <cellStyle name="Normal GHG Textfiels Bold 9" xfId="21457"/>
    <cellStyle name="Normal GHG Textfiels Bold 9 2" xfId="51644"/>
    <cellStyle name="Normal GHG whole table" xfId="190"/>
    <cellStyle name="Normal GHG whole table 10" xfId="21460"/>
    <cellStyle name="Normal GHG whole table 10 2" xfId="51647"/>
    <cellStyle name="Normal GHG whole table 11" xfId="30116"/>
    <cellStyle name="Normal GHG whole table 11 2" xfId="60303"/>
    <cellStyle name="Normal GHG whole table 12" xfId="21459"/>
    <cellStyle name="Normal GHG whole table 12 2" xfId="51646"/>
    <cellStyle name="Normal GHG whole table 13" xfId="30900"/>
    <cellStyle name="Normal GHG whole table 2" xfId="943"/>
    <cellStyle name="Normal GHG whole table 2 10" xfId="21697"/>
    <cellStyle name="Normal GHG whole table 2 10 2" xfId="51884"/>
    <cellStyle name="Normal GHG whole table 2 11" xfId="25370"/>
    <cellStyle name="Normal GHG whole table 2 11 2" xfId="55557"/>
    <cellStyle name="Normal GHG whole table 2 12" xfId="30941"/>
    <cellStyle name="Normal GHG whole table 2 2" xfId="944"/>
    <cellStyle name="Normal GHG whole table 2 2 10" xfId="22025"/>
    <cellStyle name="Normal GHG whole table 2 2 10 2" xfId="52212"/>
    <cellStyle name="Normal GHG whole table 2 2 11" xfId="30940"/>
    <cellStyle name="Normal GHG whole table 2 2 2" xfId="945"/>
    <cellStyle name="Normal GHG whole table 2 2 2 10" xfId="30939"/>
    <cellStyle name="Normal GHG whole table 2 2 2 2" xfId="7838"/>
    <cellStyle name="Normal GHG whole table 2 2 2 2 2" xfId="38032"/>
    <cellStyle name="Normal GHG whole table 2 2 2 3" xfId="7849"/>
    <cellStyle name="Normal GHG whole table 2 2 2 3 2" xfId="38043"/>
    <cellStyle name="Normal GHG whole table 2 2 2 4" xfId="13125"/>
    <cellStyle name="Normal GHG whole table 2 2 2 4 2" xfId="43319"/>
    <cellStyle name="Normal GHG whole table 2 2 2 5" xfId="12073"/>
    <cellStyle name="Normal GHG whole table 2 2 2 5 2" xfId="42267"/>
    <cellStyle name="Normal GHG whole table 2 2 2 6" xfId="21102"/>
    <cellStyle name="Normal GHG whole table 2 2 2 6 2" xfId="51296"/>
    <cellStyle name="Normal GHG whole table 2 2 2 7" xfId="25354"/>
    <cellStyle name="Normal GHG whole table 2 2 2 7 2" xfId="55541"/>
    <cellStyle name="Normal GHG whole table 2 2 2 8" xfId="29410"/>
    <cellStyle name="Normal GHG whole table 2 2 2 8 2" xfId="59597"/>
    <cellStyle name="Normal GHG whole table 2 2 2 9" xfId="30125"/>
    <cellStyle name="Normal GHG whole table 2 2 2 9 2" xfId="60312"/>
    <cellStyle name="Normal GHG whole table 2 2 3" xfId="10793"/>
    <cellStyle name="Normal GHG whole table 2 2 3 2" xfId="40987"/>
    <cellStyle name="Normal GHG whole table 2 2 4" xfId="11151"/>
    <cellStyle name="Normal GHG whole table 2 2 4 2" xfId="41345"/>
    <cellStyle name="Normal GHG whole table 2 2 5" xfId="12746"/>
    <cellStyle name="Normal GHG whole table 2 2 5 2" xfId="42940"/>
    <cellStyle name="Normal GHG whole table 2 2 6" xfId="14200"/>
    <cellStyle name="Normal GHG whole table 2 2 6 2" xfId="44394"/>
    <cellStyle name="Normal GHG whole table 2 2 7" xfId="21101"/>
    <cellStyle name="Normal GHG whole table 2 2 7 2" xfId="51295"/>
    <cellStyle name="Normal GHG whole table 2 2 8" xfId="25353"/>
    <cellStyle name="Normal GHG whole table 2 2 8 2" xfId="55540"/>
    <cellStyle name="Normal GHG whole table 2 2 9" xfId="29409"/>
    <cellStyle name="Normal GHG whole table 2 2 9 2" xfId="59596"/>
    <cellStyle name="Normal GHG whole table 2 3" xfId="946"/>
    <cellStyle name="Normal GHG whole table 2 3 10" xfId="30938"/>
    <cellStyle name="Normal GHG whole table 2 3 2" xfId="5752"/>
    <cellStyle name="Normal GHG whole table 2 3 2 2" xfId="35948"/>
    <cellStyle name="Normal GHG whole table 2 3 3" xfId="11536"/>
    <cellStyle name="Normal GHG whole table 2 3 3 2" xfId="41730"/>
    <cellStyle name="Normal GHG whole table 2 3 4" xfId="14732"/>
    <cellStyle name="Normal GHG whole table 2 3 4 2" xfId="44926"/>
    <cellStyle name="Normal GHG whole table 2 3 5" xfId="13881"/>
    <cellStyle name="Normal GHG whole table 2 3 5 2" xfId="44075"/>
    <cellStyle name="Normal GHG whole table 2 3 6" xfId="21103"/>
    <cellStyle name="Normal GHG whole table 2 3 6 2" xfId="51297"/>
    <cellStyle name="Normal GHG whole table 2 3 7" xfId="25355"/>
    <cellStyle name="Normal GHG whole table 2 3 7 2" xfId="55542"/>
    <cellStyle name="Normal GHG whole table 2 3 8" xfId="21698"/>
    <cellStyle name="Normal GHG whole table 2 3 8 2" xfId="51885"/>
    <cellStyle name="Normal GHG whole table 2 3 9" xfId="29302"/>
    <cellStyle name="Normal GHG whole table 2 3 9 2" xfId="59489"/>
    <cellStyle name="Normal GHG whole table 2 4" xfId="10792"/>
    <cellStyle name="Normal GHG whole table 2 4 2" xfId="40986"/>
    <cellStyle name="Normal GHG whole table 2 5" xfId="9999"/>
    <cellStyle name="Normal GHG whole table 2 5 2" xfId="40193"/>
    <cellStyle name="Normal GHG whole table 2 6" xfId="13996"/>
    <cellStyle name="Normal GHG whole table 2 6 2" xfId="44190"/>
    <cellStyle name="Normal GHG whole table 2 7" xfId="15235"/>
    <cellStyle name="Normal GHG whole table 2 7 2" xfId="45429"/>
    <cellStyle name="Normal GHG whole table 2 8" xfId="21100"/>
    <cellStyle name="Normal GHG whole table 2 8 2" xfId="51294"/>
    <cellStyle name="Normal GHG whole table 2 9" xfId="25352"/>
    <cellStyle name="Normal GHG whole table 2 9 2" xfId="55539"/>
    <cellStyle name="Normal GHG whole table 3" xfId="947"/>
    <cellStyle name="Normal GHG whole table 3 10" xfId="25356"/>
    <cellStyle name="Normal GHG whole table 3 10 2" xfId="55543"/>
    <cellStyle name="Normal GHG whole table 3 11" xfId="26658"/>
    <cellStyle name="Normal GHG whole table 3 11 2" xfId="56845"/>
    <cellStyle name="Normal GHG whole table 3 12" xfId="27883"/>
    <cellStyle name="Normal GHG whole table 3 12 2" xfId="58070"/>
    <cellStyle name="Normal GHG whole table 3 13" xfId="30937"/>
    <cellStyle name="Normal GHG whole table 3 2" xfId="948"/>
    <cellStyle name="Normal GHG whole table 3 2 10" xfId="26735"/>
    <cellStyle name="Normal GHG whole table 3 2 10 2" xfId="56922"/>
    <cellStyle name="Normal GHG whole table 3 2 11" xfId="30936"/>
    <cellStyle name="Normal GHG whole table 3 2 2" xfId="949"/>
    <cellStyle name="Normal GHG whole table 3 2 2 10" xfId="30935"/>
    <cellStyle name="Normal GHG whole table 3 2 2 2" xfId="10790"/>
    <cellStyle name="Normal GHG whole table 3 2 2 2 2" xfId="40984"/>
    <cellStyle name="Normal GHG whole table 3 2 2 3" xfId="9853"/>
    <cellStyle name="Normal GHG whole table 3 2 2 3 2" xfId="40047"/>
    <cellStyle name="Normal GHG whole table 3 2 2 4" xfId="13729"/>
    <cellStyle name="Normal GHG whole table 3 2 2 4 2" xfId="43923"/>
    <cellStyle name="Normal GHG whole table 3 2 2 5" xfId="13494"/>
    <cellStyle name="Normal GHG whole table 3 2 2 5 2" xfId="43688"/>
    <cellStyle name="Normal GHG whole table 3 2 2 6" xfId="21106"/>
    <cellStyle name="Normal GHG whole table 3 2 2 6 2" xfId="51300"/>
    <cellStyle name="Normal GHG whole table 3 2 2 7" xfId="25358"/>
    <cellStyle name="Normal GHG whole table 3 2 2 7 2" xfId="55545"/>
    <cellStyle name="Normal GHG whole table 3 2 2 8" xfId="21433"/>
    <cellStyle name="Normal GHG whole table 3 2 2 8 2" xfId="51620"/>
    <cellStyle name="Normal GHG whole table 3 2 2 9" xfId="28858"/>
    <cellStyle name="Normal GHG whole table 3 2 2 9 2" xfId="59045"/>
    <cellStyle name="Normal GHG whole table 3 2 3" xfId="6088"/>
    <cellStyle name="Normal GHG whole table 3 2 3 2" xfId="36284"/>
    <cellStyle name="Normal GHG whole table 3 2 4" xfId="10996"/>
    <cellStyle name="Normal GHG whole table 3 2 4 2" xfId="41190"/>
    <cellStyle name="Normal GHG whole table 3 2 5" xfId="13237"/>
    <cellStyle name="Normal GHG whole table 3 2 5 2" xfId="43431"/>
    <cellStyle name="Normal GHG whole table 3 2 6" xfId="11920"/>
    <cellStyle name="Normal GHG whole table 3 2 6 2" xfId="42114"/>
    <cellStyle name="Normal GHG whole table 3 2 7" xfId="21105"/>
    <cellStyle name="Normal GHG whole table 3 2 7 2" xfId="51299"/>
    <cellStyle name="Normal GHG whole table 3 2 8" xfId="25357"/>
    <cellStyle name="Normal GHG whole table 3 2 8 2" xfId="55544"/>
    <cellStyle name="Normal GHG whole table 3 2 9" xfId="25320"/>
    <cellStyle name="Normal GHG whole table 3 2 9 2" xfId="55507"/>
    <cellStyle name="Normal GHG whole table 3 3" xfId="950"/>
    <cellStyle name="Normal GHG whole table 3 3 10" xfId="26106"/>
    <cellStyle name="Normal GHG whole table 3 3 10 2" xfId="56293"/>
    <cellStyle name="Normal GHG whole table 3 3 11" xfId="30934"/>
    <cellStyle name="Normal GHG whole table 3 3 2" xfId="951"/>
    <cellStyle name="Normal GHG whole table 3 3 2 10" xfId="30933"/>
    <cellStyle name="Normal GHG whole table 3 3 2 2" xfId="10788"/>
    <cellStyle name="Normal GHG whole table 3 3 2 2 2" xfId="40982"/>
    <cellStyle name="Normal GHG whole table 3 3 2 3" xfId="11245"/>
    <cellStyle name="Normal GHG whole table 3 3 2 3 2" xfId="41439"/>
    <cellStyle name="Normal GHG whole table 3 3 2 4" xfId="14754"/>
    <cellStyle name="Normal GHG whole table 3 3 2 4 2" xfId="44948"/>
    <cellStyle name="Normal GHG whole table 3 3 2 5" xfId="13041"/>
    <cellStyle name="Normal GHG whole table 3 3 2 5 2" xfId="43235"/>
    <cellStyle name="Normal GHG whole table 3 3 2 6" xfId="21108"/>
    <cellStyle name="Normal GHG whole table 3 3 2 6 2" xfId="51302"/>
    <cellStyle name="Normal GHG whole table 3 3 2 7" xfId="25360"/>
    <cellStyle name="Normal GHG whole table 3 3 2 7 2" xfId="55547"/>
    <cellStyle name="Normal GHG whole table 3 3 2 8" xfId="26660"/>
    <cellStyle name="Normal GHG whole table 3 3 2 8 2" xfId="56847"/>
    <cellStyle name="Normal GHG whole table 3 3 2 9" xfId="28199"/>
    <cellStyle name="Normal GHG whole table 3 3 2 9 2" xfId="58386"/>
    <cellStyle name="Normal GHG whole table 3 3 3" xfId="5866"/>
    <cellStyle name="Normal GHG whole table 3 3 3 2" xfId="36062"/>
    <cellStyle name="Normal GHG whole table 3 3 4" xfId="3008"/>
    <cellStyle name="Normal GHG whole table 3 3 4 2" xfId="33213"/>
    <cellStyle name="Normal GHG whole table 3 3 5" xfId="14041"/>
    <cellStyle name="Normal GHG whole table 3 3 5 2" xfId="44235"/>
    <cellStyle name="Normal GHG whole table 3 3 6" xfId="14080"/>
    <cellStyle name="Normal GHG whole table 3 3 6 2" xfId="44274"/>
    <cellStyle name="Normal GHG whole table 3 3 7" xfId="21107"/>
    <cellStyle name="Normal GHG whole table 3 3 7 2" xfId="51301"/>
    <cellStyle name="Normal GHG whole table 3 3 8" xfId="25359"/>
    <cellStyle name="Normal GHG whole table 3 3 8 2" xfId="55546"/>
    <cellStyle name="Normal GHG whole table 3 3 9" xfId="29407"/>
    <cellStyle name="Normal GHG whole table 3 3 9 2" xfId="59594"/>
    <cellStyle name="Normal GHG whole table 3 4" xfId="952"/>
    <cellStyle name="Normal GHG whole table 3 4 10" xfId="28987"/>
    <cellStyle name="Normal GHG whole table 3 4 10 2" xfId="59174"/>
    <cellStyle name="Normal GHG whole table 3 4 11" xfId="30932"/>
    <cellStyle name="Normal GHG whole table 3 4 2" xfId="953"/>
    <cellStyle name="Normal GHG whole table 3 4 2 10" xfId="30931"/>
    <cellStyle name="Normal GHG whole table 3 4 2 2" xfId="5175"/>
    <cellStyle name="Normal GHG whole table 3 4 2 2 2" xfId="35374"/>
    <cellStyle name="Normal GHG whole table 3 4 2 3" xfId="5759"/>
    <cellStyle name="Normal GHG whole table 3 4 2 3 2" xfId="35955"/>
    <cellStyle name="Normal GHG whole table 3 4 2 4" xfId="2045"/>
    <cellStyle name="Normal GHG whole table 3 4 2 4 2" xfId="32265"/>
    <cellStyle name="Normal GHG whole table 3 4 2 5" xfId="10787"/>
    <cellStyle name="Normal GHG whole table 3 4 2 5 2" xfId="40981"/>
    <cellStyle name="Normal GHG whole table 3 4 2 6" xfId="21110"/>
    <cellStyle name="Normal GHG whole table 3 4 2 6 2" xfId="51304"/>
    <cellStyle name="Normal GHG whole table 3 4 2 7" xfId="25362"/>
    <cellStyle name="Normal GHG whole table 3 4 2 7 2" xfId="55549"/>
    <cellStyle name="Normal GHG whole table 3 4 2 8" xfId="29406"/>
    <cellStyle name="Normal GHG whole table 3 4 2 8 2" xfId="59593"/>
    <cellStyle name="Normal GHG whole table 3 4 2 9" xfId="29497"/>
    <cellStyle name="Normal GHG whole table 3 4 2 9 2" xfId="59684"/>
    <cellStyle name="Normal GHG whole table 3 4 3" xfId="10789"/>
    <cellStyle name="Normal GHG whole table 3 4 3 2" xfId="40983"/>
    <cellStyle name="Normal GHG whole table 3 4 4" xfId="12508"/>
    <cellStyle name="Normal GHG whole table 3 4 4 2" xfId="42702"/>
    <cellStyle name="Normal GHG whole table 3 4 5" xfId="13934"/>
    <cellStyle name="Normal GHG whole table 3 4 5 2" xfId="44128"/>
    <cellStyle name="Normal GHG whole table 3 4 6" xfId="13412"/>
    <cellStyle name="Normal GHG whole table 3 4 6 2" xfId="43606"/>
    <cellStyle name="Normal GHG whole table 3 4 7" xfId="21109"/>
    <cellStyle name="Normal GHG whole table 3 4 7 2" xfId="51303"/>
    <cellStyle name="Normal GHG whole table 3 4 8" xfId="25361"/>
    <cellStyle name="Normal GHG whole table 3 4 8 2" xfId="55548"/>
    <cellStyle name="Normal GHG whole table 3 4 9" xfId="29405"/>
    <cellStyle name="Normal GHG whole table 3 4 9 2" xfId="59592"/>
    <cellStyle name="Normal GHG whole table 3 5" xfId="5405"/>
    <cellStyle name="Normal GHG whole table 3 5 2" xfId="35604"/>
    <cellStyle name="Normal GHG whole table 3 6" xfId="10972"/>
    <cellStyle name="Normal GHG whole table 3 6 2" xfId="41166"/>
    <cellStyle name="Normal GHG whole table 3 7" xfId="12595"/>
    <cellStyle name="Normal GHG whole table 3 7 2" xfId="42789"/>
    <cellStyle name="Normal GHG whole table 3 8" xfId="14854"/>
    <cellStyle name="Normal GHG whole table 3 8 2" xfId="45048"/>
    <cellStyle name="Normal GHG whole table 3 9" xfId="21104"/>
    <cellStyle name="Normal GHG whole table 3 9 2" xfId="51298"/>
    <cellStyle name="Normal GHG whole table 4" xfId="954"/>
    <cellStyle name="Normal GHG whole table 4 10" xfId="30930"/>
    <cellStyle name="Normal GHG whole table 4 2" xfId="7815"/>
    <cellStyle name="Normal GHG whole table 4 2 2" xfId="38009"/>
    <cellStyle name="Normal GHG whole table 4 3" xfId="11189"/>
    <cellStyle name="Normal GHG whole table 4 3 2" xfId="41383"/>
    <cellStyle name="Normal GHG whole table 4 4" xfId="12573"/>
    <cellStyle name="Normal GHG whole table 4 4 2" xfId="42767"/>
    <cellStyle name="Normal GHG whole table 4 5" xfId="12959"/>
    <cellStyle name="Normal GHG whole table 4 5 2" xfId="43153"/>
    <cellStyle name="Normal GHG whole table 4 6" xfId="21111"/>
    <cellStyle name="Normal GHG whole table 4 6 2" xfId="51305"/>
    <cellStyle name="Normal GHG whole table 4 7" xfId="25363"/>
    <cellStyle name="Normal GHG whole table 4 7 2" xfId="55550"/>
    <cellStyle name="Normal GHG whole table 4 8" xfId="26657"/>
    <cellStyle name="Normal GHG whole table 4 8 2" xfId="56844"/>
    <cellStyle name="Normal GHG whole table 4 9" xfId="29709"/>
    <cellStyle name="Normal GHG whole table 4 9 2" xfId="59896"/>
    <cellStyle name="Normal GHG whole table 5" xfId="10845"/>
    <cellStyle name="Normal GHG whole table 5 2" xfId="41039"/>
    <cellStyle name="Normal GHG whole table 6" xfId="11259"/>
    <cellStyle name="Normal GHG whole table 6 2" xfId="41453"/>
    <cellStyle name="Normal GHG whole table 7" xfId="14122"/>
    <cellStyle name="Normal GHG whole table 7 2" xfId="44316"/>
    <cellStyle name="Normal GHG whole table 8" xfId="2786"/>
    <cellStyle name="Normal GHG whole table 8 2" xfId="32991"/>
    <cellStyle name="Normal GHG whole table 9" xfId="20923"/>
    <cellStyle name="Normal GHG whole table 9 2" xfId="51117"/>
    <cellStyle name="Normal GHG-Shade" xfId="191"/>
    <cellStyle name="Normal GHG-Shade 2" xfId="192"/>
    <cellStyle name="Normal GHG-Shade 2 2" xfId="956"/>
    <cellStyle name="Normal GHG-Shade 2 3" xfId="957"/>
    <cellStyle name="Normal GHG-Shade 2 4" xfId="958"/>
    <cellStyle name="Normal GHG-Shade 2 5" xfId="959"/>
    <cellStyle name="Normal GHG-Shade 3" xfId="960"/>
    <cellStyle name="Normal GHG-Shade 3 2" xfId="961"/>
    <cellStyle name="Normal GHG-Shade 4" xfId="962"/>
    <cellStyle name="Normal GHG-Shade 4 2" xfId="963"/>
    <cellStyle name="Normal GHG-Shade 5" xfId="955"/>
    <cellStyle name="Normál_Munka1" xfId="193"/>
    <cellStyle name="Note 2" xfId="964"/>
    <cellStyle name="Note 2 10" xfId="2785"/>
    <cellStyle name="Note 2 10 2" xfId="32990"/>
    <cellStyle name="Note 2 11" xfId="6403"/>
    <cellStyle name="Note 2 11 2" xfId="36597"/>
    <cellStyle name="Note 2 12" xfId="14123"/>
    <cellStyle name="Note 2 12 2" xfId="44317"/>
    <cellStyle name="Note 2 13" xfId="14980"/>
    <cellStyle name="Note 2 13 2" xfId="45174"/>
    <cellStyle name="Note 2 14" xfId="14528"/>
    <cellStyle name="Note 2 14 2" xfId="44722"/>
    <cellStyle name="Note 2 15" xfId="22193"/>
    <cellStyle name="Note 2 15 2" xfId="52380"/>
    <cellStyle name="Note 2 16" xfId="26608"/>
    <cellStyle name="Note 2 16 2" xfId="56795"/>
    <cellStyle name="Note 2 17" xfId="30021"/>
    <cellStyle name="Note 2 17 2" xfId="60208"/>
    <cellStyle name="Note 2 18" xfId="31102"/>
    <cellStyle name="Note 2 2" xfId="965"/>
    <cellStyle name="Note 2 2 10" xfId="14121"/>
    <cellStyle name="Note 2 2 10 2" xfId="44315"/>
    <cellStyle name="Note 2 2 11" xfId="13005"/>
    <cellStyle name="Note 2 2 11 2" xfId="43199"/>
    <cellStyle name="Note 2 2 12" xfId="22194"/>
    <cellStyle name="Note 2 2 12 2" xfId="52381"/>
    <cellStyle name="Note 2 2 13" xfId="26609"/>
    <cellStyle name="Note 2 2 13 2" xfId="56796"/>
    <cellStyle name="Note 2 2 14" xfId="30772"/>
    <cellStyle name="Note 2 2 14 2" xfId="60959"/>
    <cellStyle name="Note 2 2 15" xfId="31103"/>
    <cellStyle name="Note 2 2 2" xfId="966"/>
    <cellStyle name="Note 2 2 2 10" xfId="14665"/>
    <cellStyle name="Note 2 2 2 10 2" xfId="44859"/>
    <cellStyle name="Note 2 2 2 11" xfId="22195"/>
    <cellStyle name="Note 2 2 2 11 2" xfId="52382"/>
    <cellStyle name="Note 2 2 2 12" xfId="22337"/>
    <cellStyle name="Note 2 2 2 12 2" xfId="52524"/>
    <cellStyle name="Note 2 2 2 13" xfId="28896"/>
    <cellStyle name="Note 2 2 2 13 2" xfId="59083"/>
    <cellStyle name="Note 2 2 2 14" xfId="31104"/>
    <cellStyle name="Note 2 2 2 2" xfId="1087"/>
    <cellStyle name="Note 2 2 2 2 10" xfId="22313"/>
    <cellStyle name="Note 2 2 2 2 10 2" xfId="52500"/>
    <cellStyle name="Note 2 2 2 2 11" xfId="22266"/>
    <cellStyle name="Note 2 2 2 2 11 2" xfId="52453"/>
    <cellStyle name="Note 2 2 2 2 12" xfId="29055"/>
    <cellStyle name="Note 2 2 2 2 12 2" xfId="59242"/>
    <cellStyle name="Note 2 2 2 2 13" xfId="31156"/>
    <cellStyle name="Note 2 2 2 2 2" xfId="1668"/>
    <cellStyle name="Note 2 2 2 2 2 10" xfId="26870"/>
    <cellStyle name="Note 2 2 2 2 2 10 2" xfId="57057"/>
    <cellStyle name="Note 2 2 2 2 2 11" xfId="25836"/>
    <cellStyle name="Note 2 2 2 2 2 11 2" xfId="56023"/>
    <cellStyle name="Note 2 2 2 2 2 12" xfId="31618"/>
    <cellStyle name="Note 2 2 2 2 2 2" xfId="3625"/>
    <cellStyle name="Note 2 2 2 2 2 2 10" xfId="29460"/>
    <cellStyle name="Note 2 2 2 2 2 2 10 2" xfId="59647"/>
    <cellStyle name="Note 2 2 2 2 2 2 11" xfId="33830"/>
    <cellStyle name="Note 2 2 2 2 2 2 2" xfId="6989"/>
    <cellStyle name="Note 2 2 2 2 2 2 2 2" xfId="37183"/>
    <cellStyle name="Note 2 2 2 2 2 2 3" xfId="8534"/>
    <cellStyle name="Note 2 2 2 2 2 2 3 2" xfId="38728"/>
    <cellStyle name="Note 2 2 2 2 2 2 4" xfId="11200"/>
    <cellStyle name="Note 2 2 2 2 2 2 4 2" xfId="41394"/>
    <cellStyle name="Note 2 2 2 2 2 2 5" xfId="14173"/>
    <cellStyle name="Note 2 2 2 2 2 2 5 2" xfId="44367"/>
    <cellStyle name="Note 2 2 2 2 2 2 6" xfId="16860"/>
    <cellStyle name="Note 2 2 2 2 2 2 6 2" xfId="47054"/>
    <cellStyle name="Note 2 2 2 2 2 2 7" xfId="19727"/>
    <cellStyle name="Note 2 2 2 2 2 2 7 2" xfId="49921"/>
    <cellStyle name="Note 2 2 2 2 2 2 8" xfId="24134"/>
    <cellStyle name="Note 2 2 2 2 2 2 8 2" xfId="54321"/>
    <cellStyle name="Note 2 2 2 2 2 2 9" xfId="21290"/>
    <cellStyle name="Note 2 2 2 2 2 2 9 2" xfId="51477"/>
    <cellStyle name="Note 2 2 2 2 2 3" xfId="4633"/>
    <cellStyle name="Note 2 2 2 2 2 3 10" xfId="34832"/>
    <cellStyle name="Note 2 2 2 2 2 3 2" xfId="9377"/>
    <cellStyle name="Note 2 2 2 2 2 3 2 2" xfId="39571"/>
    <cellStyle name="Note 2 2 2 2 2 3 3" xfId="11056"/>
    <cellStyle name="Note 2 2 2 2 2 3 3 2" xfId="41250"/>
    <cellStyle name="Note 2 2 2 2 2 3 4" xfId="13470"/>
    <cellStyle name="Note 2 2 2 2 2 3 4 2" xfId="43664"/>
    <cellStyle name="Note 2 2 2 2 2 3 5" xfId="17700"/>
    <cellStyle name="Note 2 2 2 2 2 3 5 2" xfId="47894"/>
    <cellStyle name="Note 2 2 2 2 2 3 6" xfId="20564"/>
    <cellStyle name="Note 2 2 2 2 2 3 6 2" xfId="50758"/>
    <cellStyle name="Note 2 2 2 2 2 3 7" xfId="24976"/>
    <cellStyle name="Note 2 2 2 2 2 3 7 2" xfId="55163"/>
    <cellStyle name="Note 2 2 2 2 2 3 8" xfId="21388"/>
    <cellStyle name="Note 2 2 2 2 2 3 8 2" xfId="51575"/>
    <cellStyle name="Note 2 2 2 2 2 3 9" xfId="30624"/>
    <cellStyle name="Note 2 2 2 2 2 3 9 2" xfId="60811"/>
    <cellStyle name="Note 2 2 2 2 2 4" xfId="5970"/>
    <cellStyle name="Note 2 2 2 2 2 4 2" xfId="36166"/>
    <cellStyle name="Note 2 2 2 2 2 5" xfId="11633"/>
    <cellStyle name="Note 2 2 2 2 2 5 2" xfId="41827"/>
    <cellStyle name="Note 2 2 2 2 2 6" xfId="15240"/>
    <cellStyle name="Note 2 2 2 2 2 6 2" xfId="45434"/>
    <cellStyle name="Note 2 2 2 2 2 7" xfId="15764"/>
    <cellStyle name="Note 2 2 2 2 2 7 2" xfId="45958"/>
    <cellStyle name="Note 2 2 2 2 2 8" xfId="18645"/>
    <cellStyle name="Note 2 2 2 2 2 8 2" xfId="48839"/>
    <cellStyle name="Note 2 2 2 2 2 9" xfId="22880"/>
    <cellStyle name="Note 2 2 2 2 2 9 2" xfId="53067"/>
    <cellStyle name="Note 2 2 2 2 3" xfId="3050"/>
    <cellStyle name="Note 2 2 2 2 3 10" xfId="27856"/>
    <cellStyle name="Note 2 2 2 2 3 10 2" xfId="58043"/>
    <cellStyle name="Note 2 2 2 2 3 11" xfId="33255"/>
    <cellStyle name="Note 2 2 2 2 3 2" xfId="6481"/>
    <cellStyle name="Note 2 2 2 2 3 2 2" xfId="36675"/>
    <cellStyle name="Note 2 2 2 2 3 3" xfId="2243"/>
    <cellStyle name="Note 2 2 2 2 3 3 2" xfId="32452"/>
    <cellStyle name="Note 2 2 2 2 3 4" xfId="11485"/>
    <cellStyle name="Note 2 2 2 2 3 4 2" xfId="41679"/>
    <cellStyle name="Note 2 2 2 2 3 5" xfId="13872"/>
    <cellStyle name="Note 2 2 2 2 3 5 2" xfId="44066"/>
    <cellStyle name="Note 2 2 2 2 3 6" xfId="16356"/>
    <cellStyle name="Note 2 2 2 2 3 6 2" xfId="46550"/>
    <cellStyle name="Note 2 2 2 2 3 7" xfId="19223"/>
    <cellStyle name="Note 2 2 2 2 3 7 2" xfId="49417"/>
    <cellStyle name="Note 2 2 2 2 3 8" xfId="23626"/>
    <cellStyle name="Note 2 2 2 2 3 8 2" xfId="53813"/>
    <cellStyle name="Note 2 2 2 2 3 9" xfId="27390"/>
    <cellStyle name="Note 2 2 2 2 3 9 2" xfId="57577"/>
    <cellStyle name="Note 2 2 2 2 4" xfId="4056"/>
    <cellStyle name="Note 2 2 2 2 4 10" xfId="26322"/>
    <cellStyle name="Note 2 2 2 2 4 10 2" xfId="56509"/>
    <cellStyle name="Note 2 2 2 2 4 11" xfId="34255"/>
    <cellStyle name="Note 2 2 2 2 4 2" xfId="7381"/>
    <cellStyle name="Note 2 2 2 2 4 2 2" xfId="37575"/>
    <cellStyle name="Note 2 2 2 2 4 3" xfId="8926"/>
    <cellStyle name="Note 2 2 2 2 4 3 2" xfId="39120"/>
    <cellStyle name="Note 2 2 2 2 4 4" xfId="12344"/>
    <cellStyle name="Note 2 2 2 2 4 4 2" xfId="42538"/>
    <cellStyle name="Note 2 2 2 2 4 5" xfId="12759"/>
    <cellStyle name="Note 2 2 2 2 4 5 2" xfId="42953"/>
    <cellStyle name="Note 2 2 2 2 4 6" xfId="17249"/>
    <cellStyle name="Note 2 2 2 2 4 6 2" xfId="47443"/>
    <cellStyle name="Note 2 2 2 2 4 7" xfId="20113"/>
    <cellStyle name="Note 2 2 2 2 4 7 2" xfId="50307"/>
    <cellStyle name="Note 2 2 2 2 4 8" xfId="24525"/>
    <cellStyle name="Note 2 2 2 2 4 8 2" xfId="54712"/>
    <cellStyle name="Note 2 2 2 2 4 9" xfId="27813"/>
    <cellStyle name="Note 2 2 2 2 4 9 2" xfId="58000"/>
    <cellStyle name="Note 2 2 2 2 5" xfId="5622"/>
    <cellStyle name="Note 2 2 2 2 5 2" xfId="35818"/>
    <cellStyle name="Note 2 2 2 2 6" xfId="11738"/>
    <cellStyle name="Note 2 2 2 2 6 2" xfId="41932"/>
    <cellStyle name="Note 2 2 2 2 7" xfId="10115"/>
    <cellStyle name="Note 2 2 2 2 7 2" xfId="40309"/>
    <cellStyle name="Note 2 2 2 2 8" xfId="14722"/>
    <cellStyle name="Note 2 2 2 2 8 2" xfId="44916"/>
    <cellStyle name="Note 2 2 2 2 9" xfId="18082"/>
    <cellStyle name="Note 2 2 2 2 9 2" xfId="48276"/>
    <cellStyle name="Note 2 2 2 3" xfId="1643"/>
    <cellStyle name="Note 2 2 2 3 10" xfId="28064"/>
    <cellStyle name="Note 2 2 2 3 10 2" xfId="58251"/>
    <cellStyle name="Note 2 2 2 3 11" xfId="26265"/>
    <cellStyle name="Note 2 2 2 3 11 2" xfId="56452"/>
    <cellStyle name="Note 2 2 2 3 12" xfId="31593"/>
    <cellStyle name="Note 2 2 2 3 2" xfId="3600"/>
    <cellStyle name="Note 2 2 2 3 2 10" xfId="30149"/>
    <cellStyle name="Note 2 2 2 3 2 10 2" xfId="60336"/>
    <cellStyle name="Note 2 2 2 3 2 11" xfId="33805"/>
    <cellStyle name="Note 2 2 2 3 2 2" xfId="6964"/>
    <cellStyle name="Note 2 2 2 3 2 2 2" xfId="37158"/>
    <cellStyle name="Note 2 2 2 3 2 3" xfId="8509"/>
    <cellStyle name="Note 2 2 2 3 2 3 2" xfId="38703"/>
    <cellStyle name="Note 2 2 2 3 2 4" xfId="6313"/>
    <cellStyle name="Note 2 2 2 3 2 4 2" xfId="36507"/>
    <cellStyle name="Note 2 2 2 3 2 5" xfId="14099"/>
    <cellStyle name="Note 2 2 2 3 2 5 2" xfId="44293"/>
    <cellStyle name="Note 2 2 2 3 2 6" xfId="16835"/>
    <cellStyle name="Note 2 2 2 3 2 6 2" xfId="47029"/>
    <cellStyle name="Note 2 2 2 3 2 7" xfId="19702"/>
    <cellStyle name="Note 2 2 2 3 2 7 2" xfId="49896"/>
    <cellStyle name="Note 2 2 2 3 2 8" xfId="24109"/>
    <cellStyle name="Note 2 2 2 3 2 8 2" xfId="54296"/>
    <cellStyle name="Note 2 2 2 3 2 9" xfId="26072"/>
    <cellStyle name="Note 2 2 2 3 2 9 2" xfId="56259"/>
    <cellStyle name="Note 2 2 2 3 3" xfId="4608"/>
    <cellStyle name="Note 2 2 2 3 3 10" xfId="34807"/>
    <cellStyle name="Note 2 2 2 3 3 2" xfId="9352"/>
    <cellStyle name="Note 2 2 2 3 3 2 2" xfId="39546"/>
    <cellStyle name="Note 2 2 2 3 3 3" xfId="7981"/>
    <cellStyle name="Note 2 2 2 3 3 3 2" xfId="38175"/>
    <cellStyle name="Note 2 2 2 3 3 4" xfId="5308"/>
    <cellStyle name="Note 2 2 2 3 3 4 2" xfId="35507"/>
    <cellStyle name="Note 2 2 2 3 3 5" xfId="17675"/>
    <cellStyle name="Note 2 2 2 3 3 5 2" xfId="47869"/>
    <cellStyle name="Note 2 2 2 3 3 6" xfId="20539"/>
    <cellStyle name="Note 2 2 2 3 3 6 2" xfId="50733"/>
    <cellStyle name="Note 2 2 2 3 3 7" xfId="24951"/>
    <cellStyle name="Note 2 2 2 3 3 7 2" xfId="55138"/>
    <cellStyle name="Note 2 2 2 3 3 8" xfId="21998"/>
    <cellStyle name="Note 2 2 2 3 3 8 2" xfId="52185"/>
    <cellStyle name="Note 2 2 2 3 3 9" xfId="22373"/>
    <cellStyle name="Note 2 2 2 3 3 9 2" xfId="52560"/>
    <cellStyle name="Note 2 2 2 3 4" xfId="5975"/>
    <cellStyle name="Note 2 2 2 3 4 2" xfId="36171"/>
    <cellStyle name="Note 2 2 2 3 5" xfId="12456"/>
    <cellStyle name="Note 2 2 2 3 5 2" xfId="42650"/>
    <cellStyle name="Note 2 2 2 3 6" xfId="13665"/>
    <cellStyle name="Note 2 2 2 3 6 2" xfId="43859"/>
    <cellStyle name="Note 2 2 2 3 7" xfId="15739"/>
    <cellStyle name="Note 2 2 2 3 7 2" xfId="45933"/>
    <cellStyle name="Note 2 2 2 3 8" xfId="18620"/>
    <cellStyle name="Note 2 2 2 3 8 2" xfId="48814"/>
    <cellStyle name="Note 2 2 2 3 9" xfId="22855"/>
    <cellStyle name="Note 2 2 2 3 9 2" xfId="53042"/>
    <cellStyle name="Note 2 2 2 4" xfId="2932"/>
    <cellStyle name="Note 2 2 2 4 10" xfId="30860"/>
    <cellStyle name="Note 2 2 2 4 10 2" xfId="61047"/>
    <cellStyle name="Note 2 2 2 4 11" xfId="33137"/>
    <cellStyle name="Note 2 2 2 4 2" xfId="6426"/>
    <cellStyle name="Note 2 2 2 4 2 2" xfId="36620"/>
    <cellStyle name="Note 2 2 2 4 3" xfId="2099"/>
    <cellStyle name="Note 2 2 2 4 3 2" xfId="32312"/>
    <cellStyle name="Note 2 2 2 4 4" xfId="4972"/>
    <cellStyle name="Note 2 2 2 4 4 2" xfId="35171"/>
    <cellStyle name="Note 2 2 2 4 5" xfId="14053"/>
    <cellStyle name="Note 2 2 2 4 5 2" xfId="44247"/>
    <cellStyle name="Note 2 2 2 4 6" xfId="16304"/>
    <cellStyle name="Note 2 2 2 4 6 2" xfId="46498"/>
    <cellStyle name="Note 2 2 2 4 7" xfId="19171"/>
    <cellStyle name="Note 2 2 2 4 7 2" xfId="49365"/>
    <cellStyle name="Note 2 2 2 4 8" xfId="23571"/>
    <cellStyle name="Note 2 2 2 4 8 2" xfId="53758"/>
    <cellStyle name="Note 2 2 2 4 9" xfId="25666"/>
    <cellStyle name="Note 2 2 2 4 9 2" xfId="55853"/>
    <cellStyle name="Note 2 2 2 5" xfId="3985"/>
    <cellStyle name="Note 2 2 2 5 10" xfId="28840"/>
    <cellStyle name="Note 2 2 2 5 10 2" xfId="59027"/>
    <cellStyle name="Note 2 2 2 5 11" xfId="34184"/>
    <cellStyle name="Note 2 2 2 5 2" xfId="7328"/>
    <cellStyle name="Note 2 2 2 5 2 2" xfId="37522"/>
    <cellStyle name="Note 2 2 2 5 3" xfId="8873"/>
    <cellStyle name="Note 2 2 2 5 3 2" xfId="39067"/>
    <cellStyle name="Note 2 2 2 5 4" xfId="12305"/>
    <cellStyle name="Note 2 2 2 5 4 2" xfId="42499"/>
    <cellStyle name="Note 2 2 2 5 5" xfId="12776"/>
    <cellStyle name="Note 2 2 2 5 5 2" xfId="42970"/>
    <cellStyle name="Note 2 2 2 5 6" xfId="17197"/>
    <cellStyle name="Note 2 2 2 5 6 2" xfId="47391"/>
    <cellStyle name="Note 2 2 2 5 7" xfId="20061"/>
    <cellStyle name="Note 2 2 2 5 7 2" xfId="50255"/>
    <cellStyle name="Note 2 2 2 5 8" xfId="24472"/>
    <cellStyle name="Note 2 2 2 5 8 2" xfId="54659"/>
    <cellStyle name="Note 2 2 2 5 9" xfId="25902"/>
    <cellStyle name="Note 2 2 2 5 9 2" xfId="56089"/>
    <cellStyle name="Note 2 2 2 6" xfId="3339"/>
    <cellStyle name="Note 2 2 2 6 2" xfId="33544"/>
    <cellStyle name="Note 2 2 2 7" xfId="10922"/>
    <cellStyle name="Note 2 2 2 7 2" xfId="41116"/>
    <cellStyle name="Note 2 2 2 8" xfId="13615"/>
    <cellStyle name="Note 2 2 2 8 2" xfId="43809"/>
    <cellStyle name="Note 2 2 2 9" xfId="10579"/>
    <cellStyle name="Note 2 2 2 9 2" xfId="40773"/>
    <cellStyle name="Note 2 2 3" xfId="1086"/>
    <cellStyle name="Note 2 2 3 10" xfId="22312"/>
    <cellStyle name="Note 2 2 3 10 2" xfId="52499"/>
    <cellStyle name="Note 2 2 3 11" xfId="22161"/>
    <cellStyle name="Note 2 2 3 11 2" xfId="52348"/>
    <cellStyle name="Note 2 2 3 12" xfId="30845"/>
    <cellStyle name="Note 2 2 3 12 2" xfId="61032"/>
    <cellStyle name="Note 2 2 3 13" xfId="31155"/>
    <cellStyle name="Note 2 2 3 2" xfId="1667"/>
    <cellStyle name="Note 2 2 3 2 10" xfId="27650"/>
    <cellStyle name="Note 2 2 3 2 10 2" xfId="57837"/>
    <cellStyle name="Note 2 2 3 2 11" xfId="30496"/>
    <cellStyle name="Note 2 2 3 2 11 2" xfId="60683"/>
    <cellStyle name="Note 2 2 3 2 12" xfId="31617"/>
    <cellStyle name="Note 2 2 3 2 2" xfId="3624"/>
    <cellStyle name="Note 2 2 3 2 2 10" xfId="29029"/>
    <cellStyle name="Note 2 2 3 2 2 10 2" xfId="59216"/>
    <cellStyle name="Note 2 2 3 2 2 11" xfId="33829"/>
    <cellStyle name="Note 2 2 3 2 2 2" xfId="6988"/>
    <cellStyle name="Note 2 2 3 2 2 2 2" xfId="37182"/>
    <cellStyle name="Note 2 2 3 2 2 3" xfId="8533"/>
    <cellStyle name="Note 2 2 3 2 2 3 2" xfId="38727"/>
    <cellStyle name="Note 2 2 3 2 2 4" xfId="11723"/>
    <cellStyle name="Note 2 2 3 2 2 4 2" xfId="41917"/>
    <cellStyle name="Note 2 2 3 2 2 5" xfId="11832"/>
    <cellStyle name="Note 2 2 3 2 2 5 2" xfId="42026"/>
    <cellStyle name="Note 2 2 3 2 2 6" xfId="16859"/>
    <cellStyle name="Note 2 2 3 2 2 6 2" xfId="47053"/>
    <cellStyle name="Note 2 2 3 2 2 7" xfId="19726"/>
    <cellStyle name="Note 2 2 3 2 2 7 2" xfId="49920"/>
    <cellStyle name="Note 2 2 3 2 2 8" xfId="24133"/>
    <cellStyle name="Note 2 2 3 2 2 8 2" xfId="54320"/>
    <cellStyle name="Note 2 2 3 2 2 9" xfId="21719"/>
    <cellStyle name="Note 2 2 3 2 2 9 2" xfId="51906"/>
    <cellStyle name="Note 2 2 3 2 3" xfId="4632"/>
    <cellStyle name="Note 2 2 3 2 3 10" xfId="34831"/>
    <cellStyle name="Note 2 2 3 2 3 2" xfId="9376"/>
    <cellStyle name="Note 2 2 3 2 3 2 2" xfId="39570"/>
    <cellStyle name="Note 2 2 3 2 3 3" xfId="11351"/>
    <cellStyle name="Note 2 2 3 2 3 3 2" xfId="41545"/>
    <cellStyle name="Note 2 2 3 2 3 4" xfId="14023"/>
    <cellStyle name="Note 2 2 3 2 3 4 2" xfId="44217"/>
    <cellStyle name="Note 2 2 3 2 3 5" xfId="17699"/>
    <cellStyle name="Note 2 2 3 2 3 5 2" xfId="47893"/>
    <cellStyle name="Note 2 2 3 2 3 6" xfId="20563"/>
    <cellStyle name="Note 2 2 3 2 3 6 2" xfId="50757"/>
    <cellStyle name="Note 2 2 3 2 3 7" xfId="24975"/>
    <cellStyle name="Note 2 2 3 2 3 7 2" xfId="55162"/>
    <cellStyle name="Note 2 2 3 2 3 8" xfId="21387"/>
    <cellStyle name="Note 2 2 3 2 3 8 2" xfId="51574"/>
    <cellStyle name="Note 2 2 3 2 3 9" xfId="28744"/>
    <cellStyle name="Note 2 2 3 2 3 9 2" xfId="58931"/>
    <cellStyle name="Note 2 2 3 2 4" xfId="8060"/>
    <cellStyle name="Note 2 2 3 2 4 2" xfId="38254"/>
    <cellStyle name="Note 2 2 3 2 5" xfId="6072"/>
    <cellStyle name="Note 2 2 3 2 5 2" xfId="36268"/>
    <cellStyle name="Note 2 2 3 2 6" xfId="13356"/>
    <cellStyle name="Note 2 2 3 2 6 2" xfId="43550"/>
    <cellStyle name="Note 2 2 3 2 7" xfId="15763"/>
    <cellStyle name="Note 2 2 3 2 7 2" xfId="45957"/>
    <cellStyle name="Note 2 2 3 2 8" xfId="18644"/>
    <cellStyle name="Note 2 2 3 2 8 2" xfId="48838"/>
    <cellStyle name="Note 2 2 3 2 9" xfId="22879"/>
    <cellStyle name="Note 2 2 3 2 9 2" xfId="53066"/>
    <cellStyle name="Note 2 2 3 3" xfId="3049"/>
    <cellStyle name="Note 2 2 3 3 10" xfId="21684"/>
    <cellStyle name="Note 2 2 3 3 10 2" xfId="51871"/>
    <cellStyle name="Note 2 2 3 3 11" xfId="33254"/>
    <cellStyle name="Note 2 2 3 3 2" xfId="6480"/>
    <cellStyle name="Note 2 2 3 3 2 2" xfId="36674"/>
    <cellStyle name="Note 2 2 3 3 3" xfId="3087"/>
    <cellStyle name="Note 2 2 3 3 3 2" xfId="33292"/>
    <cellStyle name="Note 2 2 3 3 4" xfId="10718"/>
    <cellStyle name="Note 2 2 3 3 4 2" xfId="40912"/>
    <cellStyle name="Note 2 2 3 3 5" xfId="15320"/>
    <cellStyle name="Note 2 2 3 3 5 2" xfId="45514"/>
    <cellStyle name="Note 2 2 3 3 6" xfId="16355"/>
    <cellStyle name="Note 2 2 3 3 6 2" xfId="46549"/>
    <cellStyle name="Note 2 2 3 3 7" xfId="19222"/>
    <cellStyle name="Note 2 2 3 3 7 2" xfId="49416"/>
    <cellStyle name="Note 2 2 3 3 8" xfId="23625"/>
    <cellStyle name="Note 2 2 3 3 8 2" xfId="53812"/>
    <cellStyle name="Note 2 2 3 3 9" xfId="28176"/>
    <cellStyle name="Note 2 2 3 3 9 2" xfId="58363"/>
    <cellStyle name="Note 2 2 3 4" xfId="4055"/>
    <cellStyle name="Note 2 2 3 4 10" xfId="29583"/>
    <cellStyle name="Note 2 2 3 4 10 2" xfId="59770"/>
    <cellStyle name="Note 2 2 3 4 11" xfId="34254"/>
    <cellStyle name="Note 2 2 3 4 2" xfId="7380"/>
    <cellStyle name="Note 2 2 3 4 2 2" xfId="37574"/>
    <cellStyle name="Note 2 2 3 4 3" xfId="8925"/>
    <cellStyle name="Note 2 2 3 4 3 2" xfId="39119"/>
    <cellStyle name="Note 2 2 3 4 4" xfId="11640"/>
    <cellStyle name="Note 2 2 3 4 4 2" xfId="41834"/>
    <cellStyle name="Note 2 2 3 4 5" xfId="15170"/>
    <cellStyle name="Note 2 2 3 4 5 2" xfId="45364"/>
    <cellStyle name="Note 2 2 3 4 6" xfId="17248"/>
    <cellStyle name="Note 2 2 3 4 6 2" xfId="47442"/>
    <cellStyle name="Note 2 2 3 4 7" xfId="20112"/>
    <cellStyle name="Note 2 2 3 4 7 2" xfId="50306"/>
    <cellStyle name="Note 2 2 3 4 8" xfId="24524"/>
    <cellStyle name="Note 2 2 3 4 8 2" xfId="54711"/>
    <cellStyle name="Note 2 2 3 4 9" xfId="21765"/>
    <cellStyle name="Note 2 2 3 4 9 2" xfId="51952"/>
    <cellStyle name="Note 2 2 3 5" xfId="7707"/>
    <cellStyle name="Note 2 2 3 5 2" xfId="37901"/>
    <cellStyle name="Note 2 2 3 6" xfId="6386"/>
    <cellStyle name="Note 2 2 3 6 2" xfId="36580"/>
    <cellStyle name="Note 2 2 3 7" xfId="12217"/>
    <cellStyle name="Note 2 2 3 7 2" xfId="42411"/>
    <cellStyle name="Note 2 2 3 8" xfId="9814"/>
    <cellStyle name="Note 2 2 3 8 2" xfId="40008"/>
    <cellStyle name="Note 2 2 3 9" xfId="18081"/>
    <cellStyle name="Note 2 2 3 9 2" xfId="48275"/>
    <cellStyle name="Note 2 2 4" xfId="1642"/>
    <cellStyle name="Note 2 2 4 10" xfId="26284"/>
    <cellStyle name="Note 2 2 4 10 2" xfId="56471"/>
    <cellStyle name="Note 2 2 4 11" xfId="29934"/>
    <cellStyle name="Note 2 2 4 11 2" xfId="60121"/>
    <cellStyle name="Note 2 2 4 12" xfId="31592"/>
    <cellStyle name="Note 2 2 4 2" xfId="3599"/>
    <cellStyle name="Note 2 2 4 2 10" xfId="30639"/>
    <cellStyle name="Note 2 2 4 2 10 2" xfId="60826"/>
    <cellStyle name="Note 2 2 4 2 11" xfId="33804"/>
    <cellStyle name="Note 2 2 4 2 2" xfId="6963"/>
    <cellStyle name="Note 2 2 4 2 2 2" xfId="37157"/>
    <cellStyle name="Note 2 2 4 2 3" xfId="8508"/>
    <cellStyle name="Note 2 2 4 2 3 2" xfId="38702"/>
    <cellStyle name="Note 2 2 4 2 4" xfId="10524"/>
    <cellStyle name="Note 2 2 4 2 4 2" xfId="40718"/>
    <cellStyle name="Note 2 2 4 2 5" xfId="13829"/>
    <cellStyle name="Note 2 2 4 2 5 2" xfId="44023"/>
    <cellStyle name="Note 2 2 4 2 6" xfId="16834"/>
    <cellStyle name="Note 2 2 4 2 6 2" xfId="47028"/>
    <cellStyle name="Note 2 2 4 2 7" xfId="19701"/>
    <cellStyle name="Note 2 2 4 2 7 2" xfId="49895"/>
    <cellStyle name="Note 2 2 4 2 8" xfId="24108"/>
    <cellStyle name="Note 2 2 4 2 8 2" xfId="54295"/>
    <cellStyle name="Note 2 2 4 2 9" xfId="27215"/>
    <cellStyle name="Note 2 2 4 2 9 2" xfId="57402"/>
    <cellStyle name="Note 2 2 4 3" xfId="4607"/>
    <cellStyle name="Note 2 2 4 3 10" xfId="34806"/>
    <cellStyle name="Note 2 2 4 3 2" xfId="9351"/>
    <cellStyle name="Note 2 2 4 3 2 2" xfId="39545"/>
    <cellStyle name="Note 2 2 4 3 3" xfId="6407"/>
    <cellStyle name="Note 2 2 4 3 3 2" xfId="36601"/>
    <cellStyle name="Note 2 2 4 3 4" xfId="7566"/>
    <cellStyle name="Note 2 2 4 3 4 2" xfId="37760"/>
    <cellStyle name="Note 2 2 4 3 5" xfId="17674"/>
    <cellStyle name="Note 2 2 4 3 5 2" xfId="47868"/>
    <cellStyle name="Note 2 2 4 3 6" xfId="20538"/>
    <cellStyle name="Note 2 2 4 3 6 2" xfId="50732"/>
    <cellStyle name="Note 2 2 4 3 7" xfId="24950"/>
    <cellStyle name="Note 2 2 4 3 7 2" xfId="55137"/>
    <cellStyle name="Note 2 2 4 3 8" xfId="21997"/>
    <cellStyle name="Note 2 2 4 3 8 2" xfId="52184"/>
    <cellStyle name="Note 2 2 4 3 9" xfId="28818"/>
    <cellStyle name="Note 2 2 4 3 9 2" xfId="59005"/>
    <cellStyle name="Note 2 2 4 4" xfId="8065"/>
    <cellStyle name="Note 2 2 4 4 2" xfId="38259"/>
    <cellStyle name="Note 2 2 4 5" xfId="11816"/>
    <cellStyle name="Note 2 2 4 5 2" xfId="42010"/>
    <cellStyle name="Note 2 2 4 6" xfId="15272"/>
    <cellStyle name="Note 2 2 4 6 2" xfId="45466"/>
    <cellStyle name="Note 2 2 4 7" xfId="15738"/>
    <cellStyle name="Note 2 2 4 7 2" xfId="45932"/>
    <cellStyle name="Note 2 2 4 8" xfId="18619"/>
    <cellStyle name="Note 2 2 4 8 2" xfId="48813"/>
    <cellStyle name="Note 2 2 4 9" xfId="22854"/>
    <cellStyle name="Note 2 2 4 9 2" xfId="53041"/>
    <cellStyle name="Note 2 2 5" xfId="2931"/>
    <cellStyle name="Note 2 2 5 10" xfId="26080"/>
    <cellStyle name="Note 2 2 5 10 2" xfId="56267"/>
    <cellStyle name="Note 2 2 5 11" xfId="33136"/>
    <cellStyle name="Note 2 2 5 2" xfId="6425"/>
    <cellStyle name="Note 2 2 5 2 2" xfId="36619"/>
    <cellStyle name="Note 2 2 5 3" xfId="2100"/>
    <cellStyle name="Note 2 2 5 3 2" xfId="32313"/>
    <cellStyle name="Note 2 2 5 4" xfId="9754"/>
    <cellStyle name="Note 2 2 5 4 2" xfId="39948"/>
    <cellStyle name="Note 2 2 5 5" xfId="11630"/>
    <cellStyle name="Note 2 2 5 5 2" xfId="41824"/>
    <cellStyle name="Note 2 2 5 6" xfId="16303"/>
    <cellStyle name="Note 2 2 5 6 2" xfId="46497"/>
    <cellStyle name="Note 2 2 5 7" xfId="19170"/>
    <cellStyle name="Note 2 2 5 7 2" xfId="49364"/>
    <cellStyle name="Note 2 2 5 8" xfId="23570"/>
    <cellStyle name="Note 2 2 5 8 2" xfId="53757"/>
    <cellStyle name="Note 2 2 5 9" xfId="26104"/>
    <cellStyle name="Note 2 2 5 9 2" xfId="56291"/>
    <cellStyle name="Note 2 2 6" xfId="3984"/>
    <cellStyle name="Note 2 2 6 10" xfId="21565"/>
    <cellStyle name="Note 2 2 6 10 2" xfId="51752"/>
    <cellStyle name="Note 2 2 6 11" xfId="34183"/>
    <cellStyle name="Note 2 2 6 2" xfId="7327"/>
    <cellStyle name="Note 2 2 6 2 2" xfId="37521"/>
    <cellStyle name="Note 2 2 6 3" xfId="8872"/>
    <cellStyle name="Note 2 2 6 3 2" xfId="39066"/>
    <cellStyle name="Note 2 2 6 4" xfId="9995"/>
    <cellStyle name="Note 2 2 6 4 2" xfId="40189"/>
    <cellStyle name="Note 2 2 6 5" xfId="5220"/>
    <cellStyle name="Note 2 2 6 5 2" xfId="35419"/>
    <cellStyle name="Note 2 2 6 6" xfId="17196"/>
    <cellStyle name="Note 2 2 6 6 2" xfId="47390"/>
    <cellStyle name="Note 2 2 6 7" xfId="20060"/>
    <cellStyle name="Note 2 2 6 7 2" xfId="50254"/>
    <cellStyle name="Note 2 2 6 8" xfId="24471"/>
    <cellStyle name="Note 2 2 6 8 2" xfId="54658"/>
    <cellStyle name="Note 2 2 6 9" xfId="27047"/>
    <cellStyle name="Note 2 2 6 9 2" xfId="57234"/>
    <cellStyle name="Note 2 2 7" xfId="2784"/>
    <cellStyle name="Note 2 2 7 2" xfId="32989"/>
    <cellStyle name="Note 2 2 8" xfId="8158"/>
    <cellStyle name="Note 2 2 8 2" xfId="38352"/>
    <cellStyle name="Note 2 2 9" xfId="11859"/>
    <cellStyle name="Note 2 2 9 2" xfId="42053"/>
    <cellStyle name="Note 2 3" xfId="967"/>
    <cellStyle name="Note 2 3 10" xfId="11063"/>
    <cellStyle name="Note 2 3 10 2" xfId="41257"/>
    <cellStyle name="Note 2 3 11" xfId="13814"/>
    <cellStyle name="Note 2 3 11 2" xfId="44008"/>
    <cellStyle name="Note 2 3 12" xfId="22196"/>
    <cellStyle name="Note 2 3 12 2" xfId="52383"/>
    <cellStyle name="Note 2 3 13" xfId="22336"/>
    <cellStyle name="Note 2 3 13 2" xfId="52523"/>
    <cellStyle name="Note 2 3 14" xfId="28777"/>
    <cellStyle name="Note 2 3 14 2" xfId="58964"/>
    <cellStyle name="Note 2 3 15" xfId="31105"/>
    <cellStyle name="Note 2 3 2" xfId="968"/>
    <cellStyle name="Note 2 3 2 10" xfId="13565"/>
    <cellStyle name="Note 2 3 2 10 2" xfId="43759"/>
    <cellStyle name="Note 2 3 2 11" xfId="22197"/>
    <cellStyle name="Note 2 3 2 11 2" xfId="52384"/>
    <cellStyle name="Note 2 3 2 12" xfId="26604"/>
    <cellStyle name="Note 2 3 2 12 2" xfId="56791"/>
    <cellStyle name="Note 2 3 2 13" xfId="22374"/>
    <cellStyle name="Note 2 3 2 13 2" xfId="52561"/>
    <cellStyle name="Note 2 3 2 14" xfId="31106"/>
    <cellStyle name="Note 2 3 2 2" xfId="1089"/>
    <cellStyle name="Note 2 3 2 2 10" xfId="22315"/>
    <cellStyle name="Note 2 3 2 2 10 2" xfId="52502"/>
    <cellStyle name="Note 2 3 2 2 11" xfId="21467"/>
    <cellStyle name="Note 2 3 2 2 11 2" xfId="51654"/>
    <cellStyle name="Note 2 3 2 2 12" xfId="27378"/>
    <cellStyle name="Note 2 3 2 2 12 2" xfId="57565"/>
    <cellStyle name="Note 2 3 2 2 13" xfId="31158"/>
    <cellStyle name="Note 2 3 2 2 2" xfId="1670"/>
    <cellStyle name="Note 2 3 2 2 2 10" xfId="27433"/>
    <cellStyle name="Note 2 3 2 2 2 10 2" xfId="57620"/>
    <cellStyle name="Note 2 3 2 2 2 11" xfId="28450"/>
    <cellStyle name="Note 2 3 2 2 2 11 2" xfId="58637"/>
    <cellStyle name="Note 2 3 2 2 2 12" xfId="31620"/>
    <cellStyle name="Note 2 3 2 2 2 2" xfId="3627"/>
    <cellStyle name="Note 2 3 2 2 2 2 10" xfId="21955"/>
    <cellStyle name="Note 2 3 2 2 2 2 10 2" xfId="52142"/>
    <cellStyle name="Note 2 3 2 2 2 2 11" xfId="33832"/>
    <cellStyle name="Note 2 3 2 2 2 2 2" xfId="6991"/>
    <cellStyle name="Note 2 3 2 2 2 2 2 2" xfId="37185"/>
    <cellStyle name="Note 2 3 2 2 2 2 3" xfId="8536"/>
    <cellStyle name="Note 2 3 2 2 2 2 3 2" xfId="38730"/>
    <cellStyle name="Note 2 3 2 2 2 2 4" xfId="12582"/>
    <cellStyle name="Note 2 3 2 2 2 2 4 2" xfId="42776"/>
    <cellStyle name="Note 2 3 2 2 2 2 5" xfId="14557"/>
    <cellStyle name="Note 2 3 2 2 2 2 5 2" xfId="44751"/>
    <cellStyle name="Note 2 3 2 2 2 2 6" xfId="16862"/>
    <cellStyle name="Note 2 3 2 2 2 2 6 2" xfId="47056"/>
    <cellStyle name="Note 2 3 2 2 2 2 7" xfId="19729"/>
    <cellStyle name="Note 2 3 2 2 2 2 7 2" xfId="49923"/>
    <cellStyle name="Note 2 3 2 2 2 2 8" xfId="24136"/>
    <cellStyle name="Note 2 3 2 2 2 2 8 2" xfId="54323"/>
    <cellStyle name="Note 2 3 2 2 2 2 9" xfId="27932"/>
    <cellStyle name="Note 2 3 2 2 2 2 9 2" xfId="58119"/>
    <cellStyle name="Note 2 3 2 2 2 3" xfId="4635"/>
    <cellStyle name="Note 2 3 2 2 2 3 10" xfId="34834"/>
    <cellStyle name="Note 2 3 2 2 2 3 2" xfId="9379"/>
    <cellStyle name="Note 2 3 2 2 2 3 2 2" xfId="39573"/>
    <cellStyle name="Note 2 3 2 2 2 3 3" xfId="12666"/>
    <cellStyle name="Note 2 3 2 2 2 3 3 2" xfId="42860"/>
    <cellStyle name="Note 2 3 2 2 2 3 4" xfId="14061"/>
    <cellStyle name="Note 2 3 2 2 2 3 4 2" xfId="44255"/>
    <cellStyle name="Note 2 3 2 2 2 3 5" xfId="17702"/>
    <cellStyle name="Note 2 3 2 2 2 3 5 2" xfId="47896"/>
    <cellStyle name="Note 2 3 2 2 2 3 6" xfId="20566"/>
    <cellStyle name="Note 2 3 2 2 2 3 6 2" xfId="50760"/>
    <cellStyle name="Note 2 3 2 2 2 3 7" xfId="24978"/>
    <cellStyle name="Note 2 3 2 2 2 3 7 2" xfId="55165"/>
    <cellStyle name="Note 2 3 2 2 2 3 8" xfId="22009"/>
    <cellStyle name="Note 2 3 2 2 2 3 8 2" xfId="52196"/>
    <cellStyle name="Note 2 3 2 2 2 3 9" xfId="28992"/>
    <cellStyle name="Note 2 3 2 2 2 3 9 2" xfId="59179"/>
    <cellStyle name="Note 2 3 2 2 2 4" xfId="5815"/>
    <cellStyle name="Note 2 3 2 2 2 4 2" xfId="36011"/>
    <cellStyle name="Note 2 3 2 2 2 5" xfId="10903"/>
    <cellStyle name="Note 2 3 2 2 2 5 2" xfId="41097"/>
    <cellStyle name="Note 2 3 2 2 2 6" xfId="13799"/>
    <cellStyle name="Note 2 3 2 2 2 6 2" xfId="43993"/>
    <cellStyle name="Note 2 3 2 2 2 7" xfId="15766"/>
    <cellStyle name="Note 2 3 2 2 2 7 2" xfId="45960"/>
    <cellStyle name="Note 2 3 2 2 2 8" xfId="18647"/>
    <cellStyle name="Note 2 3 2 2 2 8 2" xfId="48841"/>
    <cellStyle name="Note 2 3 2 2 2 9" xfId="22882"/>
    <cellStyle name="Note 2 3 2 2 2 9 2" xfId="53069"/>
    <cellStyle name="Note 2 3 2 2 3" xfId="3052"/>
    <cellStyle name="Note 2 3 2 2 3 10" xfId="25619"/>
    <cellStyle name="Note 2 3 2 2 3 10 2" xfId="55806"/>
    <cellStyle name="Note 2 3 2 2 3 11" xfId="33257"/>
    <cellStyle name="Note 2 3 2 2 3 2" xfId="6483"/>
    <cellStyle name="Note 2 3 2 2 3 2 2" xfId="36677"/>
    <cellStyle name="Note 2 3 2 2 3 3" xfId="2402"/>
    <cellStyle name="Note 2 3 2 2 3 3 2" xfId="32607"/>
    <cellStyle name="Note 2 3 2 2 3 4" xfId="3981"/>
    <cellStyle name="Note 2 3 2 2 3 4 2" xfId="34180"/>
    <cellStyle name="Note 2 3 2 2 3 5" xfId="14716"/>
    <cellStyle name="Note 2 3 2 2 3 5 2" xfId="44910"/>
    <cellStyle name="Note 2 3 2 2 3 6" xfId="16358"/>
    <cellStyle name="Note 2 3 2 2 3 6 2" xfId="46552"/>
    <cellStyle name="Note 2 3 2 2 3 7" xfId="19225"/>
    <cellStyle name="Note 2 3 2 2 3 7 2" xfId="49419"/>
    <cellStyle name="Note 2 3 2 2 3 8" xfId="23628"/>
    <cellStyle name="Note 2 3 2 2 3 8 2" xfId="53815"/>
    <cellStyle name="Note 2 3 2 2 3 9" xfId="28029"/>
    <cellStyle name="Note 2 3 2 2 3 9 2" xfId="58216"/>
    <cellStyle name="Note 2 3 2 2 4" xfId="4058"/>
    <cellStyle name="Note 2 3 2 2 4 10" xfId="30838"/>
    <cellStyle name="Note 2 3 2 2 4 10 2" xfId="61025"/>
    <cellStyle name="Note 2 3 2 2 4 11" xfId="34257"/>
    <cellStyle name="Note 2 3 2 2 4 2" xfId="7383"/>
    <cellStyle name="Note 2 3 2 2 4 2 2" xfId="37577"/>
    <cellStyle name="Note 2 3 2 2 4 3" xfId="8928"/>
    <cellStyle name="Note 2 3 2 2 4 3 2" xfId="39122"/>
    <cellStyle name="Note 2 3 2 2 4 4" xfId="2282"/>
    <cellStyle name="Note 2 3 2 2 4 4 2" xfId="32489"/>
    <cellStyle name="Note 2 3 2 2 4 5" xfId="15310"/>
    <cellStyle name="Note 2 3 2 2 4 5 2" xfId="45504"/>
    <cellStyle name="Note 2 3 2 2 4 6" xfId="17251"/>
    <cellStyle name="Note 2 3 2 2 4 6 2" xfId="47445"/>
    <cellStyle name="Note 2 3 2 2 4 7" xfId="20115"/>
    <cellStyle name="Note 2 3 2 2 4 7 2" xfId="50309"/>
    <cellStyle name="Note 2 3 2 2 4 8" xfId="24527"/>
    <cellStyle name="Note 2 3 2 2 4 8 2" xfId="54714"/>
    <cellStyle name="Note 2 3 2 2 4 9" xfId="25890"/>
    <cellStyle name="Note 2 3 2 2 4 9 2" xfId="56077"/>
    <cellStyle name="Note 2 3 2 2 5" xfId="6027"/>
    <cellStyle name="Note 2 3 2 2 5 2" xfId="36223"/>
    <cellStyle name="Note 2 3 2 2 6" xfId="7796"/>
    <cellStyle name="Note 2 3 2 2 6 2" xfId="37990"/>
    <cellStyle name="Note 2 3 2 2 7" xfId="11982"/>
    <cellStyle name="Note 2 3 2 2 7 2" xfId="42176"/>
    <cellStyle name="Note 2 3 2 2 8" xfId="13217"/>
    <cellStyle name="Note 2 3 2 2 8 2" xfId="43411"/>
    <cellStyle name="Note 2 3 2 2 9" xfId="18084"/>
    <cellStyle name="Note 2 3 2 2 9 2" xfId="48278"/>
    <cellStyle name="Note 2 3 2 3" xfId="1645"/>
    <cellStyle name="Note 2 3 2 3 10" xfId="26136"/>
    <cellStyle name="Note 2 3 2 3 10 2" xfId="56323"/>
    <cellStyle name="Note 2 3 2 3 11" xfId="29025"/>
    <cellStyle name="Note 2 3 2 3 11 2" xfId="59212"/>
    <cellStyle name="Note 2 3 2 3 12" xfId="31595"/>
    <cellStyle name="Note 2 3 2 3 2" xfId="3602"/>
    <cellStyle name="Note 2 3 2 3 2 10" xfId="28952"/>
    <cellStyle name="Note 2 3 2 3 2 10 2" xfId="59139"/>
    <cellStyle name="Note 2 3 2 3 2 11" xfId="33807"/>
    <cellStyle name="Note 2 3 2 3 2 2" xfId="6966"/>
    <cellStyle name="Note 2 3 2 3 2 2 2" xfId="37160"/>
    <cellStyle name="Note 2 3 2 3 2 3" xfId="8511"/>
    <cellStyle name="Note 2 3 2 3 2 3 2" xfId="38705"/>
    <cellStyle name="Note 2 3 2 3 2 4" xfId="11491"/>
    <cellStyle name="Note 2 3 2 3 2 4 2" xfId="41685"/>
    <cellStyle name="Note 2 3 2 3 2 5" xfId="5054"/>
    <cellStyle name="Note 2 3 2 3 2 5 2" xfId="35253"/>
    <cellStyle name="Note 2 3 2 3 2 6" xfId="16837"/>
    <cellStyle name="Note 2 3 2 3 2 6 2" xfId="47031"/>
    <cellStyle name="Note 2 3 2 3 2 7" xfId="19704"/>
    <cellStyle name="Note 2 3 2 3 2 7 2" xfId="49898"/>
    <cellStyle name="Note 2 3 2 3 2 8" xfId="24111"/>
    <cellStyle name="Note 2 3 2 3 2 8 2" xfId="54298"/>
    <cellStyle name="Note 2 3 2 3 2 9" xfId="26785"/>
    <cellStyle name="Note 2 3 2 3 2 9 2" xfId="56972"/>
    <cellStyle name="Note 2 3 2 3 3" xfId="4610"/>
    <cellStyle name="Note 2 3 2 3 3 10" xfId="34809"/>
    <cellStyle name="Note 2 3 2 3 3 2" xfId="9354"/>
    <cellStyle name="Note 2 3 2 3 3 2 2" xfId="39548"/>
    <cellStyle name="Note 2 3 2 3 3 3" xfId="10521"/>
    <cellStyle name="Note 2 3 2 3 3 3 2" xfId="40715"/>
    <cellStyle name="Note 2 3 2 3 3 4" xfId="12044"/>
    <cellStyle name="Note 2 3 2 3 3 4 2" xfId="42238"/>
    <cellStyle name="Note 2 3 2 3 3 5" xfId="17677"/>
    <cellStyle name="Note 2 3 2 3 3 5 2" xfId="47871"/>
    <cellStyle name="Note 2 3 2 3 3 6" xfId="20541"/>
    <cellStyle name="Note 2 3 2 3 3 6 2" xfId="50735"/>
    <cellStyle name="Note 2 3 2 3 3 7" xfId="24953"/>
    <cellStyle name="Note 2 3 2 3 3 7 2" xfId="55140"/>
    <cellStyle name="Note 2 3 2 3 3 8" xfId="22000"/>
    <cellStyle name="Note 2 3 2 3 3 8 2" xfId="52187"/>
    <cellStyle name="Note 2 3 2 3 3 9" xfId="21746"/>
    <cellStyle name="Note 2 3 2 3 3 9 2" xfId="51933"/>
    <cellStyle name="Note 2 3 2 3 4" xfId="5820"/>
    <cellStyle name="Note 2 3 2 3 4 2" xfId="36016"/>
    <cellStyle name="Note 2 3 2 3 5" xfId="2967"/>
    <cellStyle name="Note 2 3 2 3 5 2" xfId="33172"/>
    <cellStyle name="Note 2 3 2 3 6" xfId="14469"/>
    <cellStyle name="Note 2 3 2 3 6 2" xfId="44663"/>
    <cellStyle name="Note 2 3 2 3 7" xfId="15741"/>
    <cellStyle name="Note 2 3 2 3 7 2" xfId="45935"/>
    <cellStyle name="Note 2 3 2 3 8" xfId="18622"/>
    <cellStyle name="Note 2 3 2 3 8 2" xfId="48816"/>
    <cellStyle name="Note 2 3 2 3 9" xfId="22857"/>
    <cellStyle name="Note 2 3 2 3 9 2" xfId="53044"/>
    <cellStyle name="Note 2 3 2 4" xfId="2934"/>
    <cellStyle name="Note 2 3 2 4 10" xfId="30071"/>
    <cellStyle name="Note 2 3 2 4 10 2" xfId="60258"/>
    <cellStyle name="Note 2 3 2 4 11" xfId="33139"/>
    <cellStyle name="Note 2 3 2 4 2" xfId="6428"/>
    <cellStyle name="Note 2 3 2 4 2 2" xfId="36622"/>
    <cellStyle name="Note 2 3 2 4 3" xfId="2271"/>
    <cellStyle name="Note 2 3 2 4 3 2" xfId="32479"/>
    <cellStyle name="Note 2 3 2 4 4" xfId="11175"/>
    <cellStyle name="Note 2 3 2 4 4 2" xfId="41369"/>
    <cellStyle name="Note 2 3 2 4 5" xfId="13457"/>
    <cellStyle name="Note 2 3 2 4 5 2" xfId="43651"/>
    <cellStyle name="Note 2 3 2 4 6" xfId="16306"/>
    <cellStyle name="Note 2 3 2 4 6 2" xfId="46500"/>
    <cellStyle name="Note 2 3 2 4 7" xfId="19173"/>
    <cellStyle name="Note 2 3 2 4 7 2" xfId="49367"/>
    <cellStyle name="Note 2 3 2 4 8" xfId="23573"/>
    <cellStyle name="Note 2 3 2 4 8 2" xfId="53760"/>
    <cellStyle name="Note 2 3 2 4 9" xfId="26502"/>
    <cellStyle name="Note 2 3 2 4 9 2" xfId="56689"/>
    <cellStyle name="Note 2 3 2 5" xfId="3987"/>
    <cellStyle name="Note 2 3 2 5 10" xfId="29498"/>
    <cellStyle name="Note 2 3 2 5 10 2" xfId="59685"/>
    <cellStyle name="Note 2 3 2 5 11" xfId="34186"/>
    <cellStyle name="Note 2 3 2 5 2" xfId="7330"/>
    <cellStyle name="Note 2 3 2 5 2 2" xfId="37524"/>
    <cellStyle name="Note 2 3 2 5 3" xfId="8875"/>
    <cellStyle name="Note 2 3 2 5 3 2" xfId="39069"/>
    <cellStyle name="Note 2 3 2 5 4" xfId="12006"/>
    <cellStyle name="Note 2 3 2 5 4 2" xfId="42200"/>
    <cellStyle name="Note 2 3 2 5 5" xfId="14401"/>
    <cellStyle name="Note 2 3 2 5 5 2" xfId="44595"/>
    <cellStyle name="Note 2 3 2 5 6" xfId="17199"/>
    <cellStyle name="Note 2 3 2 5 6 2" xfId="47393"/>
    <cellStyle name="Note 2 3 2 5 7" xfId="20063"/>
    <cellStyle name="Note 2 3 2 5 7 2" xfId="50257"/>
    <cellStyle name="Note 2 3 2 5 8" xfId="24474"/>
    <cellStyle name="Note 2 3 2 5 8 2" xfId="54661"/>
    <cellStyle name="Note 2 3 2 5 9" xfId="27048"/>
    <cellStyle name="Note 2 3 2 5 9 2" xfId="57235"/>
    <cellStyle name="Note 2 3 2 6" xfId="2782"/>
    <cellStyle name="Note 2 3 2 6 2" xfId="32987"/>
    <cellStyle name="Note 2 3 2 7" xfId="12152"/>
    <cellStyle name="Note 2 3 2 7 2" xfId="42346"/>
    <cellStyle name="Note 2 3 2 8" xfId="15252"/>
    <cellStyle name="Note 2 3 2 8 2" xfId="45446"/>
    <cellStyle name="Note 2 3 2 9" xfId="13937"/>
    <cellStyle name="Note 2 3 2 9 2" xfId="44131"/>
    <cellStyle name="Note 2 3 3" xfId="1088"/>
    <cellStyle name="Note 2 3 3 10" xfId="22314"/>
    <cellStyle name="Note 2 3 3 10 2" xfId="52501"/>
    <cellStyle name="Note 2 3 3 11" xfId="22167"/>
    <cellStyle name="Note 2 3 3 11 2" xfId="52354"/>
    <cellStyle name="Note 2 3 3 12" xfId="21953"/>
    <cellStyle name="Note 2 3 3 12 2" xfId="52140"/>
    <cellStyle name="Note 2 3 3 13" xfId="31157"/>
    <cellStyle name="Note 2 3 3 2" xfId="1669"/>
    <cellStyle name="Note 2 3 3 2 10" xfId="28220"/>
    <cellStyle name="Note 2 3 3 2 10 2" xfId="58407"/>
    <cellStyle name="Note 2 3 3 2 11" xfId="25473"/>
    <cellStyle name="Note 2 3 3 2 11 2" xfId="55660"/>
    <cellStyle name="Note 2 3 3 2 12" xfId="31619"/>
    <cellStyle name="Note 2 3 3 2 2" xfId="3626"/>
    <cellStyle name="Note 2 3 3 2 2 10" xfId="29059"/>
    <cellStyle name="Note 2 3 3 2 2 10 2" xfId="59246"/>
    <cellStyle name="Note 2 3 3 2 2 11" xfId="33831"/>
    <cellStyle name="Note 2 3 3 2 2 2" xfId="6990"/>
    <cellStyle name="Note 2 3 3 2 2 2 2" xfId="37184"/>
    <cellStyle name="Note 2 3 3 2 2 3" xfId="8535"/>
    <cellStyle name="Note 2 3 3 2 2 3 2" xfId="38729"/>
    <cellStyle name="Note 2 3 3 2 2 4" xfId="10584"/>
    <cellStyle name="Note 2 3 3 2 2 4 2" xfId="40778"/>
    <cellStyle name="Note 2 3 3 2 2 5" xfId="2754"/>
    <cellStyle name="Note 2 3 3 2 2 5 2" xfId="32959"/>
    <cellStyle name="Note 2 3 3 2 2 6" xfId="16861"/>
    <cellStyle name="Note 2 3 3 2 2 6 2" xfId="47055"/>
    <cellStyle name="Note 2 3 3 2 2 7" xfId="19728"/>
    <cellStyle name="Note 2 3 3 2 2 7 2" xfId="49922"/>
    <cellStyle name="Note 2 3 3 2 2 8" xfId="24135"/>
    <cellStyle name="Note 2 3 3 2 2 8 2" xfId="54322"/>
    <cellStyle name="Note 2 3 3 2 2 9" xfId="26448"/>
    <cellStyle name="Note 2 3 3 2 2 9 2" xfId="56635"/>
    <cellStyle name="Note 2 3 3 2 3" xfId="4634"/>
    <cellStyle name="Note 2 3 3 2 3 10" xfId="34833"/>
    <cellStyle name="Note 2 3 3 2 3 2" xfId="9378"/>
    <cellStyle name="Note 2 3 3 2 3 2 2" xfId="39572"/>
    <cellStyle name="Note 2 3 3 2 3 3" xfId="11906"/>
    <cellStyle name="Note 2 3 3 2 3 3 2" xfId="42100"/>
    <cellStyle name="Note 2 3 3 2 3 4" xfId="14819"/>
    <cellStyle name="Note 2 3 3 2 3 4 2" xfId="45013"/>
    <cellStyle name="Note 2 3 3 2 3 5" xfId="17701"/>
    <cellStyle name="Note 2 3 3 2 3 5 2" xfId="47895"/>
    <cellStyle name="Note 2 3 3 2 3 6" xfId="20565"/>
    <cellStyle name="Note 2 3 3 2 3 6 2" xfId="50759"/>
    <cellStyle name="Note 2 3 3 2 3 7" xfId="24977"/>
    <cellStyle name="Note 2 3 3 2 3 7 2" xfId="55164"/>
    <cellStyle name="Note 2 3 3 2 3 8" xfId="22008"/>
    <cellStyle name="Note 2 3 3 2 3 8 2" xfId="52195"/>
    <cellStyle name="Note 2 3 3 2 3 9" xfId="30506"/>
    <cellStyle name="Note 2 3 3 2 3 9 2" xfId="60693"/>
    <cellStyle name="Note 2 3 3 2 4" xfId="7904"/>
    <cellStyle name="Note 2 3 3 2 4 2" xfId="38098"/>
    <cellStyle name="Note 2 3 3 2 5" xfId="12633"/>
    <cellStyle name="Note 2 3 3 2 5 2" xfId="42827"/>
    <cellStyle name="Note 2 3 3 2 6" xfId="12477"/>
    <cellStyle name="Note 2 3 3 2 6 2" xfId="42671"/>
    <cellStyle name="Note 2 3 3 2 7" xfId="15765"/>
    <cellStyle name="Note 2 3 3 2 7 2" xfId="45959"/>
    <cellStyle name="Note 2 3 3 2 8" xfId="18646"/>
    <cellStyle name="Note 2 3 3 2 8 2" xfId="48840"/>
    <cellStyle name="Note 2 3 3 2 9" xfId="22881"/>
    <cellStyle name="Note 2 3 3 2 9 2" xfId="53068"/>
    <cellStyle name="Note 2 3 3 3" xfId="3051"/>
    <cellStyle name="Note 2 3 3 3 10" xfId="30516"/>
    <cellStyle name="Note 2 3 3 3 10 2" xfId="60703"/>
    <cellStyle name="Note 2 3 3 3 11" xfId="33256"/>
    <cellStyle name="Note 2 3 3 3 2" xfId="6482"/>
    <cellStyle name="Note 2 3 3 3 2 2" xfId="36676"/>
    <cellStyle name="Note 2 3 3 3 3" xfId="2242"/>
    <cellStyle name="Note 2 3 3 3 3 2" xfId="32451"/>
    <cellStyle name="Note 2 3 3 3 4" xfId="11076"/>
    <cellStyle name="Note 2 3 3 3 4 2" xfId="41270"/>
    <cellStyle name="Note 2 3 3 3 5" xfId="13458"/>
    <cellStyle name="Note 2 3 3 3 5 2" xfId="43652"/>
    <cellStyle name="Note 2 3 3 3 6" xfId="16357"/>
    <cellStyle name="Note 2 3 3 3 6 2" xfId="46551"/>
    <cellStyle name="Note 2 3 3 3 7" xfId="19224"/>
    <cellStyle name="Note 2 3 3 3 7 2" xfId="49418"/>
    <cellStyle name="Note 2 3 3 3 8" xfId="23627"/>
    <cellStyle name="Note 2 3 3 3 8 2" xfId="53814"/>
    <cellStyle name="Note 2 3 3 3 9" xfId="26248"/>
    <cellStyle name="Note 2 3 3 3 9 2" xfId="56435"/>
    <cellStyle name="Note 2 3 3 4" xfId="4057"/>
    <cellStyle name="Note 2 3 3 4 10" xfId="26093"/>
    <cellStyle name="Note 2 3 3 4 10 2" xfId="56280"/>
    <cellStyle name="Note 2 3 3 4 11" xfId="34256"/>
    <cellStyle name="Note 2 3 3 4 2" xfId="7382"/>
    <cellStyle name="Note 2 3 3 4 2 2" xfId="37576"/>
    <cellStyle name="Note 2 3 3 4 3" xfId="8927"/>
    <cellStyle name="Note 2 3 3 4 3 2" xfId="39121"/>
    <cellStyle name="Note 2 3 3 4 4" xfId="10244"/>
    <cellStyle name="Note 2 3 3 4 4 2" xfId="40438"/>
    <cellStyle name="Note 2 3 3 4 5" xfId="11172"/>
    <cellStyle name="Note 2 3 3 4 5 2" xfId="41366"/>
    <cellStyle name="Note 2 3 3 4 6" xfId="17250"/>
    <cellStyle name="Note 2 3 3 4 6 2" xfId="47444"/>
    <cellStyle name="Note 2 3 3 4 7" xfId="20114"/>
    <cellStyle name="Note 2 3 3 4 7 2" xfId="50308"/>
    <cellStyle name="Note 2 3 3 4 8" xfId="24526"/>
    <cellStyle name="Note 2 3 3 4 8 2" xfId="54713"/>
    <cellStyle name="Note 2 3 3 4 9" xfId="27036"/>
    <cellStyle name="Note 2 3 3 4 9 2" xfId="57223"/>
    <cellStyle name="Note 2 3 3 5" xfId="8118"/>
    <cellStyle name="Note 2 3 3 5 2" xfId="38312"/>
    <cellStyle name="Note 2 3 3 6" xfId="12262"/>
    <cellStyle name="Note 2 3 3 6 2" xfId="42456"/>
    <cellStyle name="Note 2 3 3 7" xfId="14559"/>
    <cellStyle name="Note 2 3 3 7 2" xfId="44753"/>
    <cellStyle name="Note 2 3 3 8" xfId="14715"/>
    <cellStyle name="Note 2 3 3 8 2" xfId="44909"/>
    <cellStyle name="Note 2 3 3 9" xfId="18083"/>
    <cellStyle name="Note 2 3 3 9 2" xfId="48277"/>
    <cellStyle name="Note 2 3 4" xfId="1644"/>
    <cellStyle name="Note 2 3 4 10" xfId="27279"/>
    <cellStyle name="Note 2 3 4 10 2" xfId="57466"/>
    <cellStyle name="Note 2 3 4 11" xfId="30510"/>
    <cellStyle name="Note 2 3 4 11 2" xfId="60697"/>
    <cellStyle name="Note 2 3 4 12" xfId="31594"/>
    <cellStyle name="Note 2 3 4 2" xfId="3601"/>
    <cellStyle name="Note 2 3 4 2 10" xfId="28932"/>
    <cellStyle name="Note 2 3 4 2 10 2" xfId="59119"/>
    <cellStyle name="Note 2 3 4 2 11" xfId="33806"/>
    <cellStyle name="Note 2 3 4 2 2" xfId="6965"/>
    <cellStyle name="Note 2 3 4 2 2 2" xfId="37159"/>
    <cellStyle name="Note 2 3 4 2 3" xfId="8510"/>
    <cellStyle name="Note 2 3 4 2 3 2" xfId="38704"/>
    <cellStyle name="Note 2 3 4 2 4" xfId="12474"/>
    <cellStyle name="Note 2 3 4 2 4 2" xfId="42668"/>
    <cellStyle name="Note 2 3 4 2 5" xfId="12271"/>
    <cellStyle name="Note 2 3 4 2 5 2" xfId="42465"/>
    <cellStyle name="Note 2 3 4 2 6" xfId="16836"/>
    <cellStyle name="Note 2 3 4 2 6 2" xfId="47030"/>
    <cellStyle name="Note 2 3 4 2 7" xfId="19703"/>
    <cellStyle name="Note 2 3 4 2 7 2" xfId="49897"/>
    <cellStyle name="Note 2 3 4 2 8" xfId="24110"/>
    <cellStyle name="Note 2 3 4 2 8 2" xfId="54297"/>
    <cellStyle name="Note 2 3 4 2 9" xfId="25634"/>
    <cellStyle name="Note 2 3 4 2 9 2" xfId="55821"/>
    <cellStyle name="Note 2 3 4 3" xfId="4609"/>
    <cellStyle name="Note 2 3 4 3 10" xfId="34808"/>
    <cellStyle name="Note 2 3 4 3 2" xfId="9353"/>
    <cellStyle name="Note 2 3 4 3 2 2" xfId="39547"/>
    <cellStyle name="Note 2 3 4 3 3" xfId="11416"/>
    <cellStyle name="Note 2 3 4 3 3 2" xfId="41610"/>
    <cellStyle name="Note 2 3 4 3 4" xfId="12882"/>
    <cellStyle name="Note 2 3 4 3 4 2" xfId="43076"/>
    <cellStyle name="Note 2 3 4 3 5" xfId="17676"/>
    <cellStyle name="Note 2 3 4 3 5 2" xfId="47870"/>
    <cellStyle name="Note 2 3 4 3 6" xfId="20540"/>
    <cellStyle name="Note 2 3 4 3 6 2" xfId="50734"/>
    <cellStyle name="Note 2 3 4 3 7" xfId="24952"/>
    <cellStyle name="Note 2 3 4 3 7 2" xfId="55139"/>
    <cellStyle name="Note 2 3 4 3 8" xfId="21999"/>
    <cellStyle name="Note 2 3 4 3 8 2" xfId="52186"/>
    <cellStyle name="Note 2 3 4 3 9" xfId="26036"/>
    <cellStyle name="Note 2 3 4 3 9 2" xfId="56223"/>
    <cellStyle name="Note 2 3 4 4" xfId="7909"/>
    <cellStyle name="Note 2 3 4 4 2" xfId="38103"/>
    <cellStyle name="Note 2 3 4 5" xfId="10381"/>
    <cellStyle name="Note 2 3 4 5 2" xfId="40575"/>
    <cellStyle name="Note 2 3 4 6" xfId="15210"/>
    <cellStyle name="Note 2 3 4 6 2" xfId="45404"/>
    <cellStyle name="Note 2 3 4 7" xfId="15740"/>
    <cellStyle name="Note 2 3 4 7 2" xfId="45934"/>
    <cellStyle name="Note 2 3 4 8" xfId="18621"/>
    <cellStyle name="Note 2 3 4 8 2" xfId="48815"/>
    <cellStyle name="Note 2 3 4 9" xfId="22856"/>
    <cellStyle name="Note 2 3 4 9 2" xfId="53043"/>
    <cellStyle name="Note 2 3 5" xfId="2933"/>
    <cellStyle name="Note 2 3 5 10" xfId="25685"/>
    <cellStyle name="Note 2 3 5 10 2" xfId="55872"/>
    <cellStyle name="Note 2 3 5 11" xfId="33138"/>
    <cellStyle name="Note 2 3 5 2" xfId="6427"/>
    <cellStyle name="Note 2 3 5 2 2" xfId="36621"/>
    <cellStyle name="Note 2 3 5 3" xfId="3108"/>
    <cellStyle name="Note 2 3 5 3 2" xfId="33313"/>
    <cellStyle name="Note 2 3 5 4" xfId="12091"/>
    <cellStyle name="Note 2 3 5 4 2" xfId="42285"/>
    <cellStyle name="Note 2 3 5 5" xfId="15091"/>
    <cellStyle name="Note 2 3 5 5 2" xfId="45285"/>
    <cellStyle name="Note 2 3 5 6" xfId="16305"/>
    <cellStyle name="Note 2 3 5 6 2" xfId="46499"/>
    <cellStyle name="Note 2 3 5 7" xfId="19172"/>
    <cellStyle name="Note 2 3 5 7 2" xfId="49366"/>
    <cellStyle name="Note 2 3 5 8" xfId="23572"/>
    <cellStyle name="Note 2 3 5 8 2" xfId="53759"/>
    <cellStyle name="Note 2 3 5 9" xfId="26768"/>
    <cellStyle name="Note 2 3 5 9 2" xfId="56955"/>
    <cellStyle name="Note 2 3 6" xfId="3986"/>
    <cellStyle name="Note 2 3 6 10" xfId="29433"/>
    <cellStyle name="Note 2 3 6 10 2" xfId="59620"/>
    <cellStyle name="Note 2 3 6 11" xfId="34185"/>
    <cellStyle name="Note 2 3 6 2" xfId="7329"/>
    <cellStyle name="Note 2 3 6 2 2" xfId="37523"/>
    <cellStyle name="Note 2 3 6 3" xfId="8874"/>
    <cellStyle name="Note 2 3 6 3 2" xfId="39068"/>
    <cellStyle name="Note 2 3 6 4" xfId="2457"/>
    <cellStyle name="Note 2 3 6 4 2" xfId="32662"/>
    <cellStyle name="Note 2 3 6 5" xfId="14878"/>
    <cellStyle name="Note 2 3 6 5 2" xfId="45072"/>
    <cellStyle name="Note 2 3 6 6" xfId="17198"/>
    <cellStyle name="Note 2 3 6 6 2" xfId="47392"/>
    <cellStyle name="Note 2 3 6 7" xfId="20062"/>
    <cellStyle name="Note 2 3 6 7 2" xfId="50256"/>
    <cellStyle name="Note 2 3 6 8" xfId="24473"/>
    <cellStyle name="Note 2 3 6 8 2" xfId="54660"/>
    <cellStyle name="Note 2 3 6 9" xfId="27826"/>
    <cellStyle name="Note 2 3 6 9 2" xfId="58013"/>
    <cellStyle name="Note 2 3 7" xfId="2783"/>
    <cellStyle name="Note 2 3 7 2" xfId="32988"/>
    <cellStyle name="Note 2 3 8" xfId="5927"/>
    <cellStyle name="Note 2 3 8 2" xfId="36123"/>
    <cellStyle name="Note 2 3 9" xfId="13616"/>
    <cellStyle name="Note 2 3 9 2" xfId="43810"/>
    <cellStyle name="Note 2 4" xfId="969"/>
    <cellStyle name="Note 2 4 10" xfId="14916"/>
    <cellStyle name="Note 2 4 10 2" xfId="45110"/>
    <cellStyle name="Note 2 4 11" xfId="14325"/>
    <cellStyle name="Note 2 4 11 2" xfId="44519"/>
    <cellStyle name="Note 2 4 12" xfId="22198"/>
    <cellStyle name="Note 2 4 12 2" xfId="52385"/>
    <cellStyle name="Note 2 4 13" xfId="26607"/>
    <cellStyle name="Note 2 4 13 2" xfId="56794"/>
    <cellStyle name="Note 2 4 14" xfId="29654"/>
    <cellStyle name="Note 2 4 14 2" xfId="59841"/>
    <cellStyle name="Note 2 4 15" xfId="31107"/>
    <cellStyle name="Note 2 4 2" xfId="970"/>
    <cellStyle name="Note 2 4 2 10" xfId="13167"/>
    <cellStyle name="Note 2 4 2 10 2" xfId="43361"/>
    <cellStyle name="Note 2 4 2 11" xfId="22199"/>
    <cellStyle name="Note 2 4 2 11 2" xfId="52386"/>
    <cellStyle name="Note 2 4 2 12" xfId="21556"/>
    <cellStyle name="Note 2 4 2 12 2" xfId="51743"/>
    <cellStyle name="Note 2 4 2 13" xfId="30808"/>
    <cellStyle name="Note 2 4 2 13 2" xfId="60995"/>
    <cellStyle name="Note 2 4 2 14" xfId="31108"/>
    <cellStyle name="Note 2 4 2 2" xfId="1091"/>
    <cellStyle name="Note 2 4 2 2 10" xfId="22317"/>
    <cellStyle name="Note 2 4 2 2 10 2" xfId="52504"/>
    <cellStyle name="Note 2 4 2 2 11" xfId="22162"/>
    <cellStyle name="Note 2 4 2 2 11 2" xfId="52349"/>
    <cellStyle name="Note 2 4 2 2 12" xfId="29020"/>
    <cellStyle name="Note 2 4 2 2 12 2" xfId="59207"/>
    <cellStyle name="Note 2 4 2 2 13" xfId="31160"/>
    <cellStyle name="Note 2 4 2 2 2" xfId="1672"/>
    <cellStyle name="Note 2 4 2 2 2 10" xfId="28069"/>
    <cellStyle name="Note 2 4 2 2 2 10 2" xfId="58256"/>
    <cellStyle name="Note 2 4 2 2 2 11" xfId="30230"/>
    <cellStyle name="Note 2 4 2 2 2 11 2" xfId="60417"/>
    <cellStyle name="Note 2 4 2 2 2 12" xfId="31622"/>
    <cellStyle name="Note 2 4 2 2 2 2" xfId="3629"/>
    <cellStyle name="Note 2 4 2 2 2 2 10" xfId="29598"/>
    <cellStyle name="Note 2 4 2 2 2 2 10 2" xfId="59785"/>
    <cellStyle name="Note 2 4 2 2 2 2 11" xfId="33834"/>
    <cellStyle name="Note 2 4 2 2 2 2 2" xfId="6993"/>
    <cellStyle name="Note 2 4 2 2 2 2 2 2" xfId="37187"/>
    <cellStyle name="Note 2 4 2 2 2 2 3" xfId="8538"/>
    <cellStyle name="Note 2 4 2 2 2 2 3 2" xfId="38732"/>
    <cellStyle name="Note 2 4 2 2 2 2 4" xfId="12631"/>
    <cellStyle name="Note 2 4 2 2 2 2 4 2" xfId="42825"/>
    <cellStyle name="Note 2 4 2 2 2 2 5" xfId="13913"/>
    <cellStyle name="Note 2 4 2 2 2 2 5 2" xfId="44107"/>
    <cellStyle name="Note 2 4 2 2 2 2 6" xfId="16864"/>
    <cellStyle name="Note 2 4 2 2 2 2 6 2" xfId="47058"/>
    <cellStyle name="Note 2 4 2 2 2 2 7" xfId="19731"/>
    <cellStyle name="Note 2 4 2 2 2 2 7 2" xfId="49925"/>
    <cellStyle name="Note 2 4 2 2 2 2 8" xfId="24138"/>
    <cellStyle name="Note 2 4 2 2 2 2 8 2" xfId="54325"/>
    <cellStyle name="Note 2 4 2 2 2 2 9" xfId="26008"/>
    <cellStyle name="Note 2 4 2 2 2 2 9 2" xfId="56195"/>
    <cellStyle name="Note 2 4 2 2 2 3" xfId="4637"/>
    <cellStyle name="Note 2 4 2 2 2 3 10" xfId="34836"/>
    <cellStyle name="Note 2 4 2 2 2 3 2" xfId="9381"/>
    <cellStyle name="Note 2 4 2 2 2 3 2 2" xfId="39575"/>
    <cellStyle name="Note 2 4 2 2 2 3 3" xfId="2060"/>
    <cellStyle name="Note 2 4 2 2 2 3 3 2" xfId="32280"/>
    <cellStyle name="Note 2 4 2 2 2 3 4" xfId="10862"/>
    <cellStyle name="Note 2 4 2 2 2 3 4 2" xfId="41056"/>
    <cellStyle name="Note 2 4 2 2 2 3 5" xfId="17704"/>
    <cellStyle name="Note 2 4 2 2 2 3 5 2" xfId="47898"/>
    <cellStyle name="Note 2 4 2 2 2 3 6" xfId="20568"/>
    <cellStyle name="Note 2 4 2 2 2 3 6 2" xfId="50762"/>
    <cellStyle name="Note 2 4 2 2 2 3 7" xfId="24980"/>
    <cellStyle name="Note 2 4 2 2 2 3 7 2" xfId="55167"/>
    <cellStyle name="Note 2 4 2 2 2 3 8" xfId="22011"/>
    <cellStyle name="Note 2 4 2 2 2 3 8 2" xfId="52198"/>
    <cellStyle name="Note 2 4 2 2 2 3 9" xfId="29199"/>
    <cellStyle name="Note 2 4 2 2 2 3 9 2" xfId="59386"/>
    <cellStyle name="Note 2 4 2 2 2 4" xfId="7759"/>
    <cellStyle name="Note 2 4 2 2 2 4 2" xfId="37953"/>
    <cellStyle name="Note 2 4 2 2 2 5" xfId="7863"/>
    <cellStyle name="Note 2 4 2 2 2 5 2" xfId="38057"/>
    <cellStyle name="Note 2 4 2 2 2 6" xfId="14993"/>
    <cellStyle name="Note 2 4 2 2 2 6 2" xfId="45187"/>
    <cellStyle name="Note 2 4 2 2 2 7" xfId="15768"/>
    <cellStyle name="Note 2 4 2 2 2 7 2" xfId="45962"/>
    <cellStyle name="Note 2 4 2 2 2 8" xfId="18649"/>
    <cellStyle name="Note 2 4 2 2 2 8 2" xfId="48843"/>
    <cellStyle name="Note 2 4 2 2 2 9" xfId="22884"/>
    <cellStyle name="Note 2 4 2 2 2 9 2" xfId="53071"/>
    <cellStyle name="Note 2 4 2 2 3" xfId="3054"/>
    <cellStyle name="Note 2 4 2 2 3 10" xfId="29273"/>
    <cellStyle name="Note 2 4 2 2 3 10 2" xfId="59460"/>
    <cellStyle name="Note 2 4 2 2 3 11" xfId="33259"/>
    <cellStyle name="Note 2 4 2 2 3 2" xfId="6485"/>
    <cellStyle name="Note 2 4 2 2 3 2 2" xfId="36679"/>
    <cellStyle name="Note 2 4 2 2 3 3" xfId="2400"/>
    <cellStyle name="Note 2 4 2 2 3 3 2" xfId="32605"/>
    <cellStyle name="Note 2 4 2 2 3 4" xfId="5446"/>
    <cellStyle name="Note 2 4 2 2 3 4 2" xfId="35645"/>
    <cellStyle name="Note 2 4 2 2 3 5" xfId="11488"/>
    <cellStyle name="Note 2 4 2 2 3 5 2" xfId="41682"/>
    <cellStyle name="Note 2 4 2 2 3 6" xfId="16360"/>
    <cellStyle name="Note 2 4 2 2 3 6 2" xfId="46554"/>
    <cellStyle name="Note 2 4 2 2 3 7" xfId="19227"/>
    <cellStyle name="Note 2 4 2 2 3 7 2" xfId="49421"/>
    <cellStyle name="Note 2 4 2 2 3 8" xfId="23630"/>
    <cellStyle name="Note 2 4 2 2 3 8 2" xfId="53817"/>
    <cellStyle name="Note 2 4 2 2 3 9" xfId="26100"/>
    <cellStyle name="Note 2 4 2 2 3 9 2" xfId="56287"/>
    <cellStyle name="Note 2 4 2 2 4" xfId="4060"/>
    <cellStyle name="Note 2 4 2 2 4 10" xfId="30642"/>
    <cellStyle name="Note 2 4 2 2 4 10 2" xfId="60829"/>
    <cellStyle name="Note 2 4 2 2 4 11" xfId="34259"/>
    <cellStyle name="Note 2 4 2 2 4 2" xfId="7385"/>
    <cellStyle name="Note 2 4 2 2 4 2 2" xfId="37579"/>
    <cellStyle name="Note 2 4 2 2 4 3" xfId="8930"/>
    <cellStyle name="Note 2 4 2 2 4 3 2" xfId="39124"/>
    <cellStyle name="Note 2 4 2 2 4 4" xfId="10127"/>
    <cellStyle name="Note 2 4 2 2 4 4 2" xfId="40321"/>
    <cellStyle name="Note 2 4 2 2 4 5" xfId="12909"/>
    <cellStyle name="Note 2 4 2 2 4 5 2" xfId="43103"/>
    <cellStyle name="Note 2 4 2 2 4 6" xfId="17253"/>
    <cellStyle name="Note 2 4 2 2 4 6 2" xfId="47447"/>
    <cellStyle name="Note 2 4 2 2 4 7" xfId="20117"/>
    <cellStyle name="Note 2 4 2 2 4 7 2" xfId="50311"/>
    <cellStyle name="Note 2 4 2 2 4 8" xfId="24529"/>
    <cellStyle name="Note 2 4 2 2 4 8 2" xfId="54716"/>
    <cellStyle name="Note 2 4 2 2 4 9" xfId="27037"/>
    <cellStyle name="Note 2 4 2 2 4 9 2" xfId="57224"/>
    <cellStyle name="Note 2 4 2 2 5" xfId="5872"/>
    <cellStyle name="Note 2 4 2 2 5 2" xfId="36068"/>
    <cellStyle name="Note 2 4 2 2 6" xfId="5071"/>
    <cellStyle name="Note 2 4 2 2 6 2" xfId="35270"/>
    <cellStyle name="Note 2 4 2 2 7" xfId="15004"/>
    <cellStyle name="Note 2 4 2 2 7 2" xfId="45198"/>
    <cellStyle name="Note 2 4 2 2 8" xfId="12120"/>
    <cellStyle name="Note 2 4 2 2 8 2" xfId="42314"/>
    <cellStyle name="Note 2 4 2 2 9" xfId="18086"/>
    <cellStyle name="Note 2 4 2 2 9 2" xfId="48280"/>
    <cellStyle name="Note 2 4 2 3" xfId="1647"/>
    <cellStyle name="Note 2 4 2 3 10" xfId="26398"/>
    <cellStyle name="Note 2 4 2 3 10 2" xfId="56585"/>
    <cellStyle name="Note 2 4 2 3 11" xfId="30439"/>
    <cellStyle name="Note 2 4 2 3 11 2" xfId="60626"/>
    <cellStyle name="Note 2 4 2 3 12" xfId="31597"/>
    <cellStyle name="Note 2 4 2 3 2" xfId="3604"/>
    <cellStyle name="Note 2 4 2 3 2 10" xfId="30868"/>
    <cellStyle name="Note 2 4 2 3 2 10 2" xfId="61055"/>
    <cellStyle name="Note 2 4 2 3 2 11" xfId="33809"/>
    <cellStyle name="Note 2 4 2 3 2 2" xfId="6968"/>
    <cellStyle name="Note 2 4 2 3 2 2 2" xfId="37162"/>
    <cellStyle name="Note 2 4 2 3 2 3" xfId="8513"/>
    <cellStyle name="Note 2 4 2 3 2 3 2" xfId="38707"/>
    <cellStyle name="Note 2 4 2 3 2 4" xfId="5907"/>
    <cellStyle name="Note 2 4 2 3 2 4 2" xfId="36103"/>
    <cellStyle name="Note 2 4 2 3 2 5" xfId="13104"/>
    <cellStyle name="Note 2 4 2 3 2 5 2" xfId="43298"/>
    <cellStyle name="Note 2 4 2 3 2 6" xfId="16839"/>
    <cellStyle name="Note 2 4 2 3 2 6 2" xfId="47033"/>
    <cellStyle name="Note 2 4 2 3 2 7" xfId="19706"/>
    <cellStyle name="Note 2 4 2 3 2 7 2" xfId="49900"/>
    <cellStyle name="Note 2 4 2 3 2 8" xfId="24113"/>
    <cellStyle name="Note 2 4 2 3 2 8 2" xfId="54300"/>
    <cellStyle name="Note 2 4 2 3 2 9" xfId="27912"/>
    <cellStyle name="Note 2 4 2 3 2 9 2" xfId="58099"/>
    <cellStyle name="Note 2 4 2 3 3" xfId="4612"/>
    <cellStyle name="Note 2 4 2 3 3 10" xfId="34811"/>
    <cellStyle name="Note 2 4 2 3 3 2" xfId="9356"/>
    <cellStyle name="Note 2 4 2 3 3 2 2" xfId="39550"/>
    <cellStyle name="Note 2 4 2 3 3 3" xfId="12105"/>
    <cellStyle name="Note 2 4 2 3 3 3 2" xfId="42299"/>
    <cellStyle name="Note 2 4 2 3 3 4" xfId="6120"/>
    <cellStyle name="Note 2 4 2 3 3 4 2" xfId="36314"/>
    <cellStyle name="Note 2 4 2 3 3 5" xfId="17679"/>
    <cellStyle name="Note 2 4 2 3 3 5 2" xfId="47873"/>
    <cellStyle name="Note 2 4 2 3 3 6" xfId="20543"/>
    <cellStyle name="Note 2 4 2 3 3 6 2" xfId="50737"/>
    <cellStyle name="Note 2 4 2 3 3 7" xfId="24955"/>
    <cellStyle name="Note 2 4 2 3 3 7 2" xfId="55142"/>
    <cellStyle name="Note 2 4 2 3 3 8" xfId="22002"/>
    <cellStyle name="Note 2 4 2 3 3 8 2" xfId="52189"/>
    <cellStyle name="Note 2 4 2 3 3 9" xfId="21954"/>
    <cellStyle name="Note 2 4 2 3 3 9 2" xfId="52141"/>
    <cellStyle name="Note 2 4 2 3 4" xfId="4149"/>
    <cellStyle name="Note 2 4 2 3 4 2" xfId="34348"/>
    <cellStyle name="Note 2 4 2 3 5" xfId="2137"/>
    <cellStyle name="Note 2 4 2 3 5 2" xfId="32350"/>
    <cellStyle name="Note 2 4 2 3 6" xfId="10997"/>
    <cellStyle name="Note 2 4 2 3 6 2" xfId="41191"/>
    <cellStyle name="Note 2 4 2 3 7" xfId="15743"/>
    <cellStyle name="Note 2 4 2 3 7 2" xfId="45937"/>
    <cellStyle name="Note 2 4 2 3 8" xfId="18624"/>
    <cellStyle name="Note 2 4 2 3 8 2" xfId="48818"/>
    <cellStyle name="Note 2 4 2 3 9" xfId="22859"/>
    <cellStyle name="Note 2 4 2 3 9 2" xfId="53046"/>
    <cellStyle name="Note 2 4 2 4" xfId="2936"/>
    <cellStyle name="Note 2 4 2 4 10" xfId="28951"/>
    <cellStyle name="Note 2 4 2 4 10 2" xfId="59138"/>
    <cellStyle name="Note 2 4 2 4 11" xfId="33141"/>
    <cellStyle name="Note 2 4 2 4 2" xfId="6430"/>
    <cellStyle name="Note 2 4 2 4 2 2" xfId="36624"/>
    <cellStyle name="Note 2 4 2 4 3" xfId="2248"/>
    <cellStyle name="Note 2 4 2 4 3 2" xfId="32457"/>
    <cellStyle name="Note 2 4 2 4 4" xfId="10582"/>
    <cellStyle name="Note 2 4 2 4 4 2" xfId="40776"/>
    <cellStyle name="Note 2 4 2 4 5" xfId="13255"/>
    <cellStyle name="Note 2 4 2 4 5 2" xfId="43449"/>
    <cellStyle name="Note 2 4 2 4 6" xfId="16308"/>
    <cellStyle name="Note 2 4 2 4 6 2" xfId="46502"/>
    <cellStyle name="Note 2 4 2 4 7" xfId="19175"/>
    <cellStyle name="Note 2 4 2 4 7 2" xfId="49369"/>
    <cellStyle name="Note 2 4 2 4 8" xfId="23575"/>
    <cellStyle name="Note 2 4 2 4 8 2" xfId="53762"/>
    <cellStyle name="Note 2 4 2 4 9" xfId="27107"/>
    <cellStyle name="Note 2 4 2 4 9 2" xfId="57294"/>
    <cellStyle name="Note 2 4 2 5" xfId="3989"/>
    <cellStyle name="Note 2 4 2 5 10" xfId="25485"/>
    <cellStyle name="Note 2 4 2 5 10 2" xfId="55672"/>
    <cellStyle name="Note 2 4 2 5 11" xfId="34188"/>
    <cellStyle name="Note 2 4 2 5 2" xfId="7332"/>
    <cellStyle name="Note 2 4 2 5 2 2" xfId="37526"/>
    <cellStyle name="Note 2 4 2 5 3" xfId="8877"/>
    <cellStyle name="Note 2 4 2 5 3 2" xfId="39071"/>
    <cellStyle name="Note 2 4 2 5 4" xfId="12336"/>
    <cellStyle name="Note 2 4 2 5 4 2" xfId="42530"/>
    <cellStyle name="Note 2 4 2 5 5" xfId="14016"/>
    <cellStyle name="Note 2 4 2 5 5 2" xfId="44210"/>
    <cellStyle name="Note 2 4 2 5 6" xfId="17201"/>
    <cellStyle name="Note 2 4 2 5 6 2" xfId="47395"/>
    <cellStyle name="Note 2 4 2 5 7" xfId="20065"/>
    <cellStyle name="Note 2 4 2 5 7 2" xfId="50259"/>
    <cellStyle name="Note 2 4 2 5 8" xfId="24476"/>
    <cellStyle name="Note 2 4 2 5 8 2" xfId="54663"/>
    <cellStyle name="Note 2 4 2 5 9" xfId="21755"/>
    <cellStyle name="Note 2 4 2 5 9 2" xfId="51942"/>
    <cellStyle name="Note 2 4 2 6" xfId="2780"/>
    <cellStyle name="Note 2 4 2 6 2" xfId="32985"/>
    <cellStyle name="Note 2 4 2 7" xfId="2151"/>
    <cellStyle name="Note 2 4 2 7 2" xfId="32364"/>
    <cellStyle name="Note 2 4 2 8" xfId="12570"/>
    <cellStyle name="Note 2 4 2 8 2" xfId="42764"/>
    <cellStyle name="Note 2 4 2 9" xfId="12732"/>
    <cellStyle name="Note 2 4 2 9 2" xfId="42926"/>
    <cellStyle name="Note 2 4 3" xfId="1090"/>
    <cellStyle name="Note 2 4 3 10" xfId="22316"/>
    <cellStyle name="Note 2 4 3 10 2" xfId="52503"/>
    <cellStyle name="Note 2 4 3 11" xfId="21468"/>
    <cellStyle name="Note 2 4 3 11 2" xfId="51655"/>
    <cellStyle name="Note 2 4 3 12" xfId="29837"/>
    <cellStyle name="Note 2 4 3 12 2" xfId="60024"/>
    <cellStyle name="Note 2 4 3 13" xfId="31159"/>
    <cellStyle name="Note 2 4 3 2" xfId="1671"/>
    <cellStyle name="Note 2 4 3 2 10" xfId="26289"/>
    <cellStyle name="Note 2 4 3 2 10 2" xfId="56476"/>
    <cellStyle name="Note 2 4 3 2 11" xfId="30636"/>
    <cellStyle name="Note 2 4 3 2 11 2" xfId="60823"/>
    <cellStyle name="Note 2 4 3 2 12" xfId="31621"/>
    <cellStyle name="Note 2 4 3 2 2" xfId="3628"/>
    <cellStyle name="Note 2 4 3 2 2 10" xfId="30847"/>
    <cellStyle name="Note 2 4 3 2 2 10 2" xfId="61034"/>
    <cellStyle name="Note 2 4 3 2 2 11" xfId="33833"/>
    <cellStyle name="Note 2 4 3 2 2 2" xfId="6992"/>
    <cellStyle name="Note 2 4 3 2 2 2 2" xfId="37186"/>
    <cellStyle name="Note 2 4 3 2 2 3" xfId="8537"/>
    <cellStyle name="Note 2 4 3 2 2 3 2" xfId="38731"/>
    <cellStyle name="Note 2 4 3 2 2 4" xfId="9872"/>
    <cellStyle name="Note 2 4 3 2 2 4 2" xfId="40066"/>
    <cellStyle name="Note 2 4 3 2 2 5" xfId="15006"/>
    <cellStyle name="Note 2 4 3 2 2 5 2" xfId="45200"/>
    <cellStyle name="Note 2 4 3 2 2 6" xfId="16863"/>
    <cellStyle name="Note 2 4 3 2 2 6 2" xfId="47057"/>
    <cellStyle name="Note 2 4 3 2 2 7" xfId="19730"/>
    <cellStyle name="Note 2 4 3 2 2 7 2" xfId="49924"/>
    <cellStyle name="Note 2 4 3 2 2 8" xfId="24137"/>
    <cellStyle name="Note 2 4 3 2 2 8 2" xfId="54324"/>
    <cellStyle name="Note 2 4 3 2 2 9" xfId="27150"/>
    <cellStyle name="Note 2 4 3 2 2 9 2" xfId="57337"/>
    <cellStyle name="Note 2 4 3 2 3" xfId="4636"/>
    <cellStyle name="Note 2 4 3 2 3 10" xfId="34835"/>
    <cellStyle name="Note 2 4 3 2 3 2" xfId="9380"/>
    <cellStyle name="Note 2 4 3 2 3 2 2" xfId="39574"/>
    <cellStyle name="Note 2 4 3 2 3 3" xfId="12197"/>
    <cellStyle name="Note 2 4 3 2 3 3 2" xfId="42391"/>
    <cellStyle name="Note 2 4 3 2 3 4" xfId="9926"/>
    <cellStyle name="Note 2 4 3 2 3 4 2" xfId="40120"/>
    <cellStyle name="Note 2 4 3 2 3 5" xfId="17703"/>
    <cellStyle name="Note 2 4 3 2 3 5 2" xfId="47897"/>
    <cellStyle name="Note 2 4 3 2 3 6" xfId="20567"/>
    <cellStyle name="Note 2 4 3 2 3 6 2" xfId="50761"/>
    <cellStyle name="Note 2 4 3 2 3 7" xfId="24979"/>
    <cellStyle name="Note 2 4 3 2 3 7 2" xfId="55166"/>
    <cellStyle name="Note 2 4 3 2 3 8" xfId="22010"/>
    <cellStyle name="Note 2 4 3 2 3 8 2" xfId="52197"/>
    <cellStyle name="Note 2 4 3 2 3 9" xfId="30352"/>
    <cellStyle name="Note 2 4 3 2 3 9 2" xfId="60539"/>
    <cellStyle name="Note 2 4 3 2 4" xfId="5351"/>
    <cellStyle name="Note 2 4 3 2 4 2" xfId="35550"/>
    <cellStyle name="Note 2 4 3 2 5" xfId="11575"/>
    <cellStyle name="Note 2 4 3 2 5 2" xfId="41769"/>
    <cellStyle name="Note 2 4 3 2 6" xfId="14801"/>
    <cellStyle name="Note 2 4 3 2 6 2" xfId="44995"/>
    <cellStyle name="Note 2 4 3 2 7" xfId="15767"/>
    <cellStyle name="Note 2 4 3 2 7 2" xfId="45961"/>
    <cellStyle name="Note 2 4 3 2 8" xfId="18648"/>
    <cellStyle name="Note 2 4 3 2 8 2" xfId="48842"/>
    <cellStyle name="Note 2 4 3 2 9" xfId="22883"/>
    <cellStyle name="Note 2 4 3 2 9 2" xfId="53070"/>
    <cellStyle name="Note 2 4 3 3" xfId="3053"/>
    <cellStyle name="Note 2 4 3 3 10" xfId="29468"/>
    <cellStyle name="Note 2 4 3 3 10 2" xfId="59655"/>
    <cellStyle name="Note 2 4 3 3 11" xfId="33258"/>
    <cellStyle name="Note 2 4 3 3 2" xfId="6484"/>
    <cellStyle name="Note 2 4 3 3 2 2" xfId="36678"/>
    <cellStyle name="Note 2 4 3 3 3" xfId="2401"/>
    <cellStyle name="Note 2 4 3 3 3 2" xfId="32606"/>
    <cellStyle name="Note 2 4 3 3 4" xfId="11354"/>
    <cellStyle name="Note 2 4 3 3 4 2" xfId="41548"/>
    <cellStyle name="Note 2 4 3 3 5" xfId="13528"/>
    <cellStyle name="Note 2 4 3 3 5 2" xfId="43722"/>
    <cellStyle name="Note 2 4 3 3 6" xfId="16359"/>
    <cellStyle name="Note 2 4 3 3 6 2" xfId="46553"/>
    <cellStyle name="Note 2 4 3 3 7" xfId="19226"/>
    <cellStyle name="Note 2 4 3 3 7 2" xfId="49420"/>
    <cellStyle name="Note 2 4 3 3 8" xfId="23629"/>
    <cellStyle name="Note 2 4 3 3 8 2" xfId="53816"/>
    <cellStyle name="Note 2 4 3 3 9" xfId="27243"/>
    <cellStyle name="Note 2 4 3 3 9 2" xfId="57430"/>
    <cellStyle name="Note 2 4 3 4" xfId="4059"/>
    <cellStyle name="Note 2 4 3 4 10" xfId="30103"/>
    <cellStyle name="Note 2 4 3 4 10 2" xfId="60290"/>
    <cellStyle name="Note 2 4 3 4 11" xfId="34258"/>
    <cellStyle name="Note 2 4 3 4 2" xfId="7384"/>
    <cellStyle name="Note 2 4 3 4 2 2" xfId="37578"/>
    <cellStyle name="Note 2 4 3 4 3" xfId="8929"/>
    <cellStyle name="Note 2 4 3 4 3 2" xfId="39123"/>
    <cellStyle name="Note 2 4 3 4 4" xfId="5881"/>
    <cellStyle name="Note 2 4 3 4 4 2" xfId="36077"/>
    <cellStyle name="Note 2 4 3 4 5" xfId="2313"/>
    <cellStyle name="Note 2 4 3 4 5 2" xfId="32520"/>
    <cellStyle name="Note 2 4 3 4 6" xfId="17252"/>
    <cellStyle name="Note 2 4 3 4 6 2" xfId="47446"/>
    <cellStyle name="Note 2 4 3 4 7" xfId="20116"/>
    <cellStyle name="Note 2 4 3 4 7 2" xfId="50310"/>
    <cellStyle name="Note 2 4 3 4 8" xfId="24528"/>
    <cellStyle name="Note 2 4 3 4 8 2" xfId="54715"/>
    <cellStyle name="Note 2 4 3 4 9" xfId="27814"/>
    <cellStyle name="Note 2 4 3 4 9 2" xfId="58001"/>
    <cellStyle name="Note 2 4 3 5" xfId="7961"/>
    <cellStyle name="Note 2 4 3 5 2" xfId="38155"/>
    <cellStyle name="Note 2 4 3 6" xfId="12504"/>
    <cellStyle name="Note 2 4 3 6 2" xfId="42698"/>
    <cellStyle name="Note 2 4 3 7" xfId="8151"/>
    <cellStyle name="Note 2 4 3 7 2" xfId="38345"/>
    <cellStyle name="Note 2 4 3 8" xfId="13393"/>
    <cellStyle name="Note 2 4 3 8 2" xfId="43587"/>
    <cellStyle name="Note 2 4 3 9" xfId="18085"/>
    <cellStyle name="Note 2 4 3 9 2" xfId="48279"/>
    <cellStyle name="Note 2 4 4" xfId="1646"/>
    <cellStyle name="Note 2 4 4 10" xfId="25702"/>
    <cellStyle name="Note 2 4 4 10 2" xfId="55889"/>
    <cellStyle name="Note 2 4 4 11" xfId="28015"/>
    <cellStyle name="Note 2 4 4 11 2" xfId="58202"/>
    <cellStyle name="Note 2 4 4 12" xfId="31596"/>
    <cellStyle name="Note 2 4 4 2" xfId="3603"/>
    <cellStyle name="Note 2 4 4 2 10" xfId="30345"/>
    <cellStyle name="Note 2 4 4 2 10 2" xfId="60532"/>
    <cellStyle name="Note 2 4 4 2 11" xfId="33808"/>
    <cellStyle name="Note 2 4 4 2 2" xfId="6967"/>
    <cellStyle name="Note 2 4 4 2 2 2" xfId="37161"/>
    <cellStyle name="Note 2 4 4 2 3" xfId="8512"/>
    <cellStyle name="Note 2 4 4 2 3 2" xfId="38706"/>
    <cellStyle name="Note 2 4 4 2 4" xfId="10178"/>
    <cellStyle name="Note 2 4 4 2 4 2" xfId="40372"/>
    <cellStyle name="Note 2 4 4 2 5" xfId="14954"/>
    <cellStyle name="Note 2 4 4 2 5 2" xfId="45148"/>
    <cellStyle name="Note 2 4 4 2 6" xfId="16838"/>
    <cellStyle name="Note 2 4 4 2 6 2" xfId="47032"/>
    <cellStyle name="Note 2 4 4 2 7" xfId="19705"/>
    <cellStyle name="Note 2 4 4 2 7 2" xfId="49899"/>
    <cellStyle name="Note 2 4 4 2 8" xfId="24112"/>
    <cellStyle name="Note 2 4 4 2 8 2" xfId="54299"/>
    <cellStyle name="Note 2 4 4 2 9" xfId="26468"/>
    <cellStyle name="Note 2 4 4 2 9 2" xfId="56655"/>
    <cellStyle name="Note 2 4 4 3" xfId="4611"/>
    <cellStyle name="Note 2 4 4 3 10" xfId="34810"/>
    <cellStyle name="Note 2 4 4 3 2" xfId="9355"/>
    <cellStyle name="Note 2 4 4 3 2 2" xfId="39549"/>
    <cellStyle name="Note 2 4 4 3 3" xfId="6049"/>
    <cellStyle name="Note 2 4 4 3 3 2" xfId="36245"/>
    <cellStyle name="Note 2 4 4 3 4" xfId="15067"/>
    <cellStyle name="Note 2 4 4 3 4 2" xfId="45261"/>
    <cellStyle name="Note 2 4 4 3 5" xfId="17678"/>
    <cellStyle name="Note 2 4 4 3 5 2" xfId="47872"/>
    <cellStyle name="Note 2 4 4 3 6" xfId="20542"/>
    <cellStyle name="Note 2 4 4 3 6 2" xfId="50736"/>
    <cellStyle name="Note 2 4 4 3 7" xfId="24954"/>
    <cellStyle name="Note 2 4 4 3 7 2" xfId="55141"/>
    <cellStyle name="Note 2 4 4 3 8" xfId="22001"/>
    <cellStyle name="Note 2 4 4 3 8 2" xfId="52188"/>
    <cellStyle name="Note 2 4 4 3 9" xfId="29693"/>
    <cellStyle name="Note 2 4 4 3 9 2" xfId="59880"/>
    <cellStyle name="Note 2 4 4 4" xfId="5356"/>
    <cellStyle name="Note 2 4 4 4 2" xfId="35555"/>
    <cellStyle name="Note 2 4 4 5" xfId="11804"/>
    <cellStyle name="Note 2 4 4 5 2" xfId="41998"/>
    <cellStyle name="Note 2 4 4 6" xfId="13075"/>
    <cellStyle name="Note 2 4 4 6 2" xfId="43269"/>
    <cellStyle name="Note 2 4 4 7" xfId="15742"/>
    <cellStyle name="Note 2 4 4 7 2" xfId="45936"/>
    <cellStyle name="Note 2 4 4 8" xfId="18623"/>
    <cellStyle name="Note 2 4 4 8 2" xfId="48817"/>
    <cellStyle name="Note 2 4 4 9" xfId="22858"/>
    <cellStyle name="Note 2 4 4 9 2" xfId="53045"/>
    <cellStyle name="Note 2 4 5" xfId="2935"/>
    <cellStyle name="Note 2 4 5 10" xfId="29204"/>
    <cellStyle name="Note 2 4 5 10 2" xfId="59391"/>
    <cellStyle name="Note 2 4 5 11" xfId="33140"/>
    <cellStyle name="Note 2 4 5 2" xfId="6429"/>
    <cellStyle name="Note 2 4 5 2 2" xfId="36623"/>
    <cellStyle name="Note 2 4 5 3" xfId="2261"/>
    <cellStyle name="Note 2 4 5 3 2" xfId="32470"/>
    <cellStyle name="Note 2 4 5 4" xfId="12662"/>
    <cellStyle name="Note 2 4 5 4 2" xfId="42856"/>
    <cellStyle name="Note 2 4 5 5" xfId="11739"/>
    <cellStyle name="Note 2 4 5 5 2" xfId="41933"/>
    <cellStyle name="Note 2 4 5 6" xfId="16307"/>
    <cellStyle name="Note 2 4 5 6 2" xfId="46501"/>
    <cellStyle name="Note 2 4 5 7" xfId="19174"/>
    <cellStyle name="Note 2 4 5 7 2" xfId="49368"/>
    <cellStyle name="Note 2 4 5 8" xfId="23574"/>
    <cellStyle name="Note 2 4 5 8 2" xfId="53761"/>
    <cellStyle name="Note 2 4 5 9" xfId="27885"/>
    <cellStyle name="Note 2 4 5 9 2" xfId="58072"/>
    <cellStyle name="Note 2 4 6" xfId="3988"/>
    <cellStyle name="Note 2 4 6 10" xfId="25322"/>
    <cellStyle name="Note 2 4 6 10 2" xfId="55509"/>
    <cellStyle name="Note 2 4 6 11" xfId="34187"/>
    <cellStyle name="Note 2 4 6 2" xfId="7331"/>
    <cellStyle name="Note 2 4 6 2 2" xfId="37525"/>
    <cellStyle name="Note 2 4 6 3" xfId="8876"/>
    <cellStyle name="Note 2 4 6 3 2" xfId="39070"/>
    <cellStyle name="Note 2 4 6 4" xfId="10661"/>
    <cellStyle name="Note 2 4 6 4 2" xfId="40855"/>
    <cellStyle name="Note 2 4 6 5" xfId="13999"/>
    <cellStyle name="Note 2 4 6 5 2" xfId="44193"/>
    <cellStyle name="Note 2 4 6 6" xfId="17200"/>
    <cellStyle name="Note 2 4 6 6 2" xfId="47394"/>
    <cellStyle name="Note 2 4 6 7" xfId="20064"/>
    <cellStyle name="Note 2 4 6 7 2" xfId="50258"/>
    <cellStyle name="Note 2 4 6 8" xfId="24475"/>
    <cellStyle name="Note 2 4 6 8 2" xfId="54662"/>
    <cellStyle name="Note 2 4 6 9" xfId="25903"/>
    <cellStyle name="Note 2 4 6 9 2" xfId="56090"/>
    <cellStyle name="Note 2 4 7" xfId="2781"/>
    <cellStyle name="Note 2 4 7 2" xfId="32986"/>
    <cellStyle name="Note 2 4 8" xfId="12329"/>
    <cellStyle name="Note 2 4 8 2" xfId="42523"/>
    <cellStyle name="Note 2 4 9" xfId="13694"/>
    <cellStyle name="Note 2 4 9 2" xfId="43888"/>
    <cellStyle name="Note 2 5" xfId="971"/>
    <cellStyle name="Note 2 5 10" xfId="16104"/>
    <cellStyle name="Note 2 5 10 2" xfId="46298"/>
    <cellStyle name="Note 2 5 11" xfId="22200"/>
    <cellStyle name="Note 2 5 11 2" xfId="52387"/>
    <cellStyle name="Note 2 5 12" xfId="26605"/>
    <cellStyle name="Note 2 5 12 2" xfId="56792"/>
    <cellStyle name="Note 2 5 13" xfId="28892"/>
    <cellStyle name="Note 2 5 13 2" xfId="59079"/>
    <cellStyle name="Note 2 5 14" xfId="31109"/>
    <cellStyle name="Note 2 5 2" xfId="1092"/>
    <cellStyle name="Note 2 5 2 10" xfId="22318"/>
    <cellStyle name="Note 2 5 2 10 2" xfId="52505"/>
    <cellStyle name="Note 2 5 2 11" xfId="22163"/>
    <cellStyle name="Note 2 5 2 11 2" xfId="52350"/>
    <cellStyle name="Note 2 5 2 12" xfId="27449"/>
    <cellStyle name="Note 2 5 2 12 2" xfId="57636"/>
    <cellStyle name="Note 2 5 2 13" xfId="31161"/>
    <cellStyle name="Note 2 5 2 2" xfId="1673"/>
    <cellStyle name="Note 2 5 2 2 10" xfId="27283"/>
    <cellStyle name="Note 2 5 2 2 10 2" xfId="57470"/>
    <cellStyle name="Note 2 5 2 2 11" xfId="27446"/>
    <cellStyle name="Note 2 5 2 2 11 2" xfId="57633"/>
    <cellStyle name="Note 2 5 2 2 12" xfId="31623"/>
    <cellStyle name="Note 2 5 2 2 2" xfId="3630"/>
    <cellStyle name="Note 2 5 2 2 2 10" xfId="28051"/>
    <cellStyle name="Note 2 5 2 2 2 10 2" xfId="58238"/>
    <cellStyle name="Note 2 5 2 2 2 11" xfId="33835"/>
    <cellStyle name="Note 2 5 2 2 2 2" xfId="6994"/>
    <cellStyle name="Note 2 5 2 2 2 2 2" xfId="37188"/>
    <cellStyle name="Note 2 5 2 2 2 3" xfId="8539"/>
    <cellStyle name="Note 2 5 2 2 2 3 2" xfId="38733"/>
    <cellStyle name="Note 2 5 2 2 2 4" xfId="10033"/>
    <cellStyle name="Note 2 5 2 2 2 4 2" xfId="40227"/>
    <cellStyle name="Note 2 5 2 2 2 5" xfId="2205"/>
    <cellStyle name="Note 2 5 2 2 2 5 2" xfId="32415"/>
    <cellStyle name="Note 2 5 2 2 2 6" xfId="16865"/>
    <cellStyle name="Note 2 5 2 2 2 6 2" xfId="47059"/>
    <cellStyle name="Note 2 5 2 2 2 7" xfId="19732"/>
    <cellStyle name="Note 2 5 2 2 2 7 2" xfId="49926"/>
    <cellStyle name="Note 2 5 2 2 2 8" xfId="24139"/>
    <cellStyle name="Note 2 5 2 2 2 8 2" xfId="54326"/>
    <cellStyle name="Note 2 5 2 2 2 9" xfId="27559"/>
    <cellStyle name="Note 2 5 2 2 2 9 2" xfId="57746"/>
    <cellStyle name="Note 2 5 2 2 3" xfId="4638"/>
    <cellStyle name="Note 2 5 2 2 3 10" xfId="34837"/>
    <cellStyle name="Note 2 5 2 2 3 2" xfId="9382"/>
    <cellStyle name="Note 2 5 2 2 3 2 2" xfId="39576"/>
    <cellStyle name="Note 2 5 2 2 3 3" xfId="12680"/>
    <cellStyle name="Note 2 5 2 2 3 3 2" xfId="42874"/>
    <cellStyle name="Note 2 5 2 2 3 4" xfId="15087"/>
    <cellStyle name="Note 2 5 2 2 3 4 2" xfId="45281"/>
    <cellStyle name="Note 2 5 2 2 3 5" xfId="17705"/>
    <cellStyle name="Note 2 5 2 2 3 5 2" xfId="47899"/>
    <cellStyle name="Note 2 5 2 2 3 6" xfId="20569"/>
    <cellStyle name="Note 2 5 2 2 3 6 2" xfId="50763"/>
    <cellStyle name="Note 2 5 2 2 3 7" xfId="24981"/>
    <cellStyle name="Note 2 5 2 2 3 7 2" xfId="55168"/>
    <cellStyle name="Note 2 5 2 2 3 8" xfId="22012"/>
    <cellStyle name="Note 2 5 2 2 3 8 2" xfId="52199"/>
    <cellStyle name="Note 2 5 2 2 3 9" xfId="29022"/>
    <cellStyle name="Note 2 5 2 2 3 9 2" xfId="59209"/>
    <cellStyle name="Note 2 5 2 2 4" xfId="5673"/>
    <cellStyle name="Note 2 5 2 2 4 2" xfId="35869"/>
    <cellStyle name="Note 2 5 2 2 5" xfId="12049"/>
    <cellStyle name="Note 2 5 2 2 5 2" xfId="42243"/>
    <cellStyle name="Note 2 5 2 2 6" xfId="14910"/>
    <cellStyle name="Note 2 5 2 2 6 2" xfId="45104"/>
    <cellStyle name="Note 2 5 2 2 7" xfId="15769"/>
    <cellStyle name="Note 2 5 2 2 7 2" xfId="45963"/>
    <cellStyle name="Note 2 5 2 2 8" xfId="18650"/>
    <cellStyle name="Note 2 5 2 2 8 2" xfId="48844"/>
    <cellStyle name="Note 2 5 2 2 9" xfId="22885"/>
    <cellStyle name="Note 2 5 2 2 9 2" xfId="53072"/>
    <cellStyle name="Note 2 5 2 3" xfId="3055"/>
    <cellStyle name="Note 2 5 2 3 10" xfId="22371"/>
    <cellStyle name="Note 2 5 2 3 10 2" xfId="52558"/>
    <cellStyle name="Note 2 5 2 3 11" xfId="33260"/>
    <cellStyle name="Note 2 5 2 3 2" xfId="6486"/>
    <cellStyle name="Note 2 5 2 3 2 2" xfId="36680"/>
    <cellStyle name="Note 2 5 2 3 3" xfId="2095"/>
    <cellStyle name="Note 2 5 2 3 3 2" xfId="32308"/>
    <cellStyle name="Note 2 5 2 3 4" xfId="12133"/>
    <cellStyle name="Note 2 5 2 3 4 2" xfId="42327"/>
    <cellStyle name="Note 2 5 2 3 5" xfId="6402"/>
    <cellStyle name="Note 2 5 2 3 5 2" xfId="36596"/>
    <cellStyle name="Note 2 5 2 3 6" xfId="16361"/>
    <cellStyle name="Note 2 5 2 3 6 2" xfId="46555"/>
    <cellStyle name="Note 2 5 2 3 7" xfId="19228"/>
    <cellStyle name="Note 2 5 2 3 7 2" xfId="49422"/>
    <cellStyle name="Note 2 5 2 3 8" xfId="23631"/>
    <cellStyle name="Note 2 5 2 3 8 2" xfId="53818"/>
    <cellStyle name="Note 2 5 2 3 9" xfId="25662"/>
    <cellStyle name="Note 2 5 2 3 9 2" xfId="55849"/>
    <cellStyle name="Note 2 5 2 4" xfId="4061"/>
    <cellStyle name="Note 2 5 2 4 10" xfId="29561"/>
    <cellStyle name="Note 2 5 2 4 10 2" xfId="59748"/>
    <cellStyle name="Note 2 5 2 4 11" xfId="34260"/>
    <cellStyle name="Note 2 5 2 4 2" xfId="7386"/>
    <cellStyle name="Note 2 5 2 4 2 2" xfId="37580"/>
    <cellStyle name="Note 2 5 2 4 3" xfId="8931"/>
    <cellStyle name="Note 2 5 2 4 3 2" xfId="39125"/>
    <cellStyle name="Note 2 5 2 4 4" xfId="11737"/>
    <cellStyle name="Note 2 5 2 4 4 2" xfId="41931"/>
    <cellStyle name="Note 2 5 2 4 5" xfId="14377"/>
    <cellStyle name="Note 2 5 2 4 5 2" xfId="44571"/>
    <cellStyle name="Note 2 5 2 4 6" xfId="17254"/>
    <cellStyle name="Note 2 5 2 4 6 2" xfId="47448"/>
    <cellStyle name="Note 2 5 2 4 7" xfId="20118"/>
    <cellStyle name="Note 2 5 2 4 7 2" xfId="50312"/>
    <cellStyle name="Note 2 5 2 4 8" xfId="24530"/>
    <cellStyle name="Note 2 5 2 4 8 2" xfId="54717"/>
    <cellStyle name="Note 2 5 2 4 9" xfId="25891"/>
    <cellStyle name="Note 2 5 2 4 9 2" xfId="56078"/>
    <cellStyle name="Note 2 5 2 5" xfId="5411"/>
    <cellStyle name="Note 2 5 2 5 2" xfId="35610"/>
    <cellStyle name="Note 2 5 2 6" xfId="11370"/>
    <cellStyle name="Note 2 5 2 6 2" xfId="41564"/>
    <cellStyle name="Note 2 5 2 7" xfId="12977"/>
    <cellStyle name="Note 2 5 2 7 2" xfId="43171"/>
    <cellStyle name="Note 2 5 2 8" xfId="14918"/>
    <cellStyle name="Note 2 5 2 8 2" xfId="45112"/>
    <cellStyle name="Note 2 5 2 9" xfId="18087"/>
    <cellStyle name="Note 2 5 2 9 2" xfId="48281"/>
    <cellStyle name="Note 2 5 3" xfId="1648"/>
    <cellStyle name="Note 2 5 3 10" xfId="26540"/>
    <cellStyle name="Note 2 5 3 10 2" xfId="56727"/>
    <cellStyle name="Note 2 5 3 11" xfId="29935"/>
    <cellStyle name="Note 2 5 3 11 2" xfId="60122"/>
    <cellStyle name="Note 2 5 3 12" xfId="31598"/>
    <cellStyle name="Note 2 5 3 2" xfId="3605"/>
    <cellStyle name="Note 2 5 3 2 10" xfId="28455"/>
    <cellStyle name="Note 2 5 3 2 10 2" xfId="58642"/>
    <cellStyle name="Note 2 5 3 2 11" xfId="33810"/>
    <cellStyle name="Note 2 5 3 2 2" xfId="6969"/>
    <cellStyle name="Note 2 5 3 2 2 2" xfId="37163"/>
    <cellStyle name="Note 2 5 3 2 3" xfId="8514"/>
    <cellStyle name="Note 2 5 3 2 3 2" xfId="38708"/>
    <cellStyle name="Note 2 5 3 2 4" xfId="10167"/>
    <cellStyle name="Note 2 5 3 2 4 2" xfId="40361"/>
    <cellStyle name="Note 2 5 3 2 5" xfId="13807"/>
    <cellStyle name="Note 2 5 3 2 5 2" xfId="44001"/>
    <cellStyle name="Note 2 5 3 2 6" xfId="16840"/>
    <cellStyle name="Note 2 5 3 2 6 2" xfId="47034"/>
    <cellStyle name="Note 2 5 3 2 7" xfId="19707"/>
    <cellStyle name="Note 2 5 3 2 7 2" xfId="49901"/>
    <cellStyle name="Note 2 5 3 2 8" xfId="24114"/>
    <cellStyle name="Note 2 5 3 2 8 2" xfId="54301"/>
    <cellStyle name="Note 2 5 3 2 9" xfId="27133"/>
    <cellStyle name="Note 2 5 3 2 9 2" xfId="57320"/>
    <cellStyle name="Note 2 5 3 3" xfId="4613"/>
    <cellStyle name="Note 2 5 3 3 10" xfId="34812"/>
    <cellStyle name="Note 2 5 3 3 2" xfId="9357"/>
    <cellStyle name="Note 2 5 3 3 2 2" xfId="39551"/>
    <cellStyle name="Note 2 5 3 3 3" xfId="10494"/>
    <cellStyle name="Note 2 5 3 3 3 2" xfId="40688"/>
    <cellStyle name="Note 2 5 3 3 4" xfId="13771"/>
    <cellStyle name="Note 2 5 3 3 4 2" xfId="43965"/>
    <cellStyle name="Note 2 5 3 3 5" xfId="17680"/>
    <cellStyle name="Note 2 5 3 3 5 2" xfId="47874"/>
    <cellStyle name="Note 2 5 3 3 6" xfId="20544"/>
    <cellStyle name="Note 2 5 3 3 6 2" xfId="50738"/>
    <cellStyle name="Note 2 5 3 3 7" xfId="24956"/>
    <cellStyle name="Note 2 5 3 3 7 2" xfId="55143"/>
    <cellStyle name="Note 2 5 3 3 8" xfId="22003"/>
    <cellStyle name="Note 2 5 3 3 8 2" xfId="52190"/>
    <cellStyle name="Note 2 5 3 3 9" xfId="26214"/>
    <cellStyle name="Note 2 5 3 3 9 2" xfId="56401"/>
    <cellStyle name="Note 2 5 3 4" xfId="2637"/>
    <cellStyle name="Note 2 5 3 4 2" xfId="32842"/>
    <cellStyle name="Note 2 5 3 5" xfId="5615"/>
    <cellStyle name="Note 2 5 3 5 2" xfId="35811"/>
    <cellStyle name="Note 2 5 3 6" xfId="13524"/>
    <cellStyle name="Note 2 5 3 6 2" xfId="43718"/>
    <cellStyle name="Note 2 5 3 7" xfId="15744"/>
    <cellStyle name="Note 2 5 3 7 2" xfId="45938"/>
    <cellStyle name="Note 2 5 3 8" xfId="18625"/>
    <cellStyle name="Note 2 5 3 8 2" xfId="48819"/>
    <cellStyle name="Note 2 5 3 9" xfId="22860"/>
    <cellStyle name="Note 2 5 3 9 2" xfId="53047"/>
    <cellStyle name="Note 2 5 4" xfId="2937"/>
    <cellStyle name="Note 2 5 4 10" xfId="25780"/>
    <cellStyle name="Note 2 5 4 10 2" xfId="55967"/>
    <cellStyle name="Note 2 5 4 11" xfId="33142"/>
    <cellStyle name="Note 2 5 4 2" xfId="6431"/>
    <cellStyle name="Note 2 5 4 2 2" xfId="36625"/>
    <cellStyle name="Note 2 5 4 3" xfId="2445"/>
    <cellStyle name="Note 2 5 4 3 2" xfId="32650"/>
    <cellStyle name="Note 2 5 4 4" xfId="12330"/>
    <cellStyle name="Note 2 5 4 4 2" xfId="42524"/>
    <cellStyle name="Note 2 5 4 5" xfId="10273"/>
    <cellStyle name="Note 2 5 4 5 2" xfId="40467"/>
    <cellStyle name="Note 2 5 4 6" xfId="16309"/>
    <cellStyle name="Note 2 5 4 6 2" xfId="46503"/>
    <cellStyle name="Note 2 5 4 7" xfId="19176"/>
    <cellStyle name="Note 2 5 4 7 2" xfId="49370"/>
    <cellStyle name="Note 2 5 4 8" xfId="23576"/>
    <cellStyle name="Note 2 5 4 8 2" xfId="53763"/>
    <cellStyle name="Note 2 5 4 9" xfId="25963"/>
    <cellStyle name="Note 2 5 4 9 2" xfId="56150"/>
    <cellStyle name="Note 2 5 5" xfId="3990"/>
    <cellStyle name="Note 2 5 5 10" xfId="29960"/>
    <cellStyle name="Note 2 5 5 10 2" xfId="60147"/>
    <cellStyle name="Note 2 5 5 11" xfId="34189"/>
    <cellStyle name="Note 2 5 5 2" xfId="7333"/>
    <cellStyle name="Note 2 5 5 2 2" xfId="37527"/>
    <cellStyle name="Note 2 5 5 3" xfId="8878"/>
    <cellStyle name="Note 2 5 5 3 2" xfId="39072"/>
    <cellStyle name="Note 2 5 5 4" xfId="10961"/>
    <cellStyle name="Note 2 5 5 4 2" xfId="41155"/>
    <cellStyle name="Note 2 5 5 5" xfId="13761"/>
    <cellStyle name="Note 2 5 5 5 2" xfId="43955"/>
    <cellStyle name="Note 2 5 5 6" xfId="17202"/>
    <cellStyle name="Note 2 5 5 6 2" xfId="47396"/>
    <cellStyle name="Note 2 5 5 7" xfId="20066"/>
    <cellStyle name="Note 2 5 5 7 2" xfId="50260"/>
    <cellStyle name="Note 2 5 5 8" xfId="24477"/>
    <cellStyle name="Note 2 5 5 8 2" xfId="54664"/>
    <cellStyle name="Note 2 5 5 9" xfId="21756"/>
    <cellStyle name="Note 2 5 5 9 2" xfId="51943"/>
    <cellStyle name="Note 2 5 6" xfId="2779"/>
    <cellStyle name="Note 2 5 6 2" xfId="32984"/>
    <cellStyle name="Note 2 5 7" xfId="3963"/>
    <cellStyle name="Note 2 5 7 2" xfId="34162"/>
    <cellStyle name="Note 2 5 8" xfId="2036"/>
    <cellStyle name="Note 2 5 8 2" xfId="32256"/>
    <cellStyle name="Note 2 5 9" xfId="5136"/>
    <cellStyle name="Note 2 5 9 2" xfId="35335"/>
    <cellStyle name="Note 2 6" xfId="1085"/>
    <cellStyle name="Note 2 6 10" xfId="22311"/>
    <cellStyle name="Note 2 6 10 2" xfId="52498"/>
    <cellStyle name="Note 2 6 11" xfId="21594"/>
    <cellStyle name="Note 2 6 11 2" xfId="51781"/>
    <cellStyle name="Note 2 6 12" xfId="30346"/>
    <cellStyle name="Note 2 6 12 2" xfId="60533"/>
    <cellStyle name="Note 2 6 13" xfId="31154"/>
    <cellStyle name="Note 2 6 2" xfId="1666"/>
    <cellStyle name="Note 2 6 2 10" xfId="25925"/>
    <cellStyle name="Note 2 6 2 10 2" xfId="56112"/>
    <cellStyle name="Note 2 6 2 11" xfId="30862"/>
    <cellStyle name="Note 2 6 2 11 2" xfId="61049"/>
    <cellStyle name="Note 2 6 2 12" xfId="31616"/>
    <cellStyle name="Note 2 6 2 2" xfId="3623"/>
    <cellStyle name="Note 2 6 2 2 10" xfId="29747"/>
    <cellStyle name="Note 2 6 2 2 10 2" xfId="59934"/>
    <cellStyle name="Note 2 6 2 2 11" xfId="33828"/>
    <cellStyle name="Note 2 6 2 2 2" xfId="6987"/>
    <cellStyle name="Note 2 6 2 2 2 2" xfId="37181"/>
    <cellStyle name="Note 2 6 2 2 3" xfId="8532"/>
    <cellStyle name="Note 2 6 2 2 3 2" xfId="38726"/>
    <cellStyle name="Note 2 6 2 2 4" xfId="2066"/>
    <cellStyle name="Note 2 6 2 2 4 2" xfId="32286"/>
    <cellStyle name="Note 2 6 2 2 5" xfId="15280"/>
    <cellStyle name="Note 2 6 2 2 5 2" xfId="45474"/>
    <cellStyle name="Note 2 6 2 2 6" xfId="16858"/>
    <cellStyle name="Note 2 6 2 2 6 2" xfId="47052"/>
    <cellStyle name="Note 2 6 2 2 7" xfId="19725"/>
    <cellStyle name="Note 2 6 2 2 7 2" xfId="49919"/>
    <cellStyle name="Note 2 6 2 2 8" xfId="24132"/>
    <cellStyle name="Note 2 6 2 2 8 2" xfId="54319"/>
    <cellStyle name="Note 2 6 2 2 9" xfId="21718"/>
    <cellStyle name="Note 2 6 2 2 9 2" xfId="51905"/>
    <cellStyle name="Note 2 6 2 3" xfId="4631"/>
    <cellStyle name="Note 2 6 2 3 10" xfId="34830"/>
    <cellStyle name="Note 2 6 2 3 2" xfId="9375"/>
    <cellStyle name="Note 2 6 2 3 2 2" xfId="39569"/>
    <cellStyle name="Note 2 6 2 3 3" xfId="5088"/>
    <cellStyle name="Note 2 6 2 3 3 2" xfId="35287"/>
    <cellStyle name="Note 2 6 2 3 4" xfId="11372"/>
    <cellStyle name="Note 2 6 2 3 4 2" xfId="41566"/>
    <cellStyle name="Note 2 6 2 3 5" xfId="17698"/>
    <cellStyle name="Note 2 6 2 3 5 2" xfId="47892"/>
    <cellStyle name="Note 2 6 2 3 6" xfId="20562"/>
    <cellStyle name="Note 2 6 2 3 6 2" xfId="50756"/>
    <cellStyle name="Note 2 6 2 3 7" xfId="24974"/>
    <cellStyle name="Note 2 6 2 3 7 2" xfId="55161"/>
    <cellStyle name="Note 2 6 2 3 8" xfId="21295"/>
    <cellStyle name="Note 2 6 2 3 8 2" xfId="51482"/>
    <cellStyle name="Note 2 6 2 3 9" xfId="30696"/>
    <cellStyle name="Note 2 6 2 3 9 2" xfId="60883"/>
    <cellStyle name="Note 2 6 2 4" xfId="5674"/>
    <cellStyle name="Note 2 6 2 4 2" xfId="35870"/>
    <cellStyle name="Note 2 6 2 5" xfId="10452"/>
    <cellStyle name="Note 2 6 2 5 2" xfId="40646"/>
    <cellStyle name="Note 2 6 2 6" xfId="12761"/>
    <cellStyle name="Note 2 6 2 6 2" xfId="42955"/>
    <cellStyle name="Note 2 6 2 7" xfId="15762"/>
    <cellStyle name="Note 2 6 2 7 2" xfId="45956"/>
    <cellStyle name="Note 2 6 2 8" xfId="18643"/>
    <cellStyle name="Note 2 6 2 8 2" xfId="48837"/>
    <cellStyle name="Note 2 6 2 9" xfId="22878"/>
    <cellStyle name="Note 2 6 2 9 2" xfId="53065"/>
    <cellStyle name="Note 2 6 3" xfId="3048"/>
    <cellStyle name="Note 2 6 3 10" xfId="29304"/>
    <cellStyle name="Note 2 6 3 10 2" xfId="59491"/>
    <cellStyle name="Note 2 6 3 11" xfId="33253"/>
    <cellStyle name="Note 2 6 3 2" xfId="6479"/>
    <cellStyle name="Note 2 6 3 2 2" xfId="36673"/>
    <cellStyle name="Note 2 6 3 3" xfId="3085"/>
    <cellStyle name="Note 2 6 3 3 2" xfId="33290"/>
    <cellStyle name="Note 2 6 3 4" xfId="11884"/>
    <cellStyle name="Note 2 6 3 4 2" xfId="42078"/>
    <cellStyle name="Note 2 6 3 5" xfId="13390"/>
    <cellStyle name="Note 2 6 3 5 2" xfId="43584"/>
    <cellStyle name="Note 2 6 3 6" xfId="16354"/>
    <cellStyle name="Note 2 6 3 6 2" xfId="46548"/>
    <cellStyle name="Note 2 6 3 7" xfId="19221"/>
    <cellStyle name="Note 2 6 3 7 2" xfId="49415"/>
    <cellStyle name="Note 2 6 3 8" xfId="23624"/>
    <cellStyle name="Note 2 6 3 8 2" xfId="53811"/>
    <cellStyle name="Note 2 6 3 9" xfId="26830"/>
    <cellStyle name="Note 2 6 3 9 2" xfId="57017"/>
    <cellStyle name="Note 2 6 4" xfId="4054"/>
    <cellStyle name="Note 2 6 4 10" xfId="29814"/>
    <cellStyle name="Note 2 6 4 10 2" xfId="60001"/>
    <cellStyle name="Note 2 6 4 11" xfId="34253"/>
    <cellStyle name="Note 2 6 4 2" xfId="7379"/>
    <cellStyle name="Note 2 6 4 2 2" xfId="37573"/>
    <cellStyle name="Note 2 6 4 3" xfId="8924"/>
    <cellStyle name="Note 2 6 4 3 2" xfId="39118"/>
    <cellStyle name="Note 2 6 4 4" xfId="12339"/>
    <cellStyle name="Note 2 6 4 4 2" xfId="42533"/>
    <cellStyle name="Note 2 6 4 5" xfId="13449"/>
    <cellStyle name="Note 2 6 4 5 2" xfId="43643"/>
    <cellStyle name="Note 2 6 4 6" xfId="17247"/>
    <cellStyle name="Note 2 6 4 6 2" xfId="47441"/>
    <cellStyle name="Note 2 6 4 7" xfId="20111"/>
    <cellStyle name="Note 2 6 4 7 2" xfId="50305"/>
    <cellStyle name="Note 2 6 4 8" xfId="24523"/>
    <cellStyle name="Note 2 6 4 8 2" xfId="54710"/>
    <cellStyle name="Note 2 6 4 9" xfId="21764"/>
    <cellStyle name="Note 2 6 4 9 2" xfId="51951"/>
    <cellStyle name="Note 2 6 5" xfId="2757"/>
    <cellStyle name="Note 2 6 5 2" xfId="32962"/>
    <cellStyle name="Note 2 6 6" xfId="5219"/>
    <cellStyle name="Note 2 6 6 2" xfId="35418"/>
    <cellStyle name="Note 2 6 7" xfId="14204"/>
    <cellStyle name="Note 2 6 7 2" xfId="44398"/>
    <cellStyle name="Note 2 6 8" xfId="14761"/>
    <cellStyle name="Note 2 6 8 2" xfId="44955"/>
    <cellStyle name="Note 2 6 9" xfId="18080"/>
    <cellStyle name="Note 2 6 9 2" xfId="48274"/>
    <cellStyle name="Note 2 7" xfId="1641"/>
    <cellStyle name="Note 2 7 10" xfId="27428"/>
    <cellStyle name="Note 2 7 10 2" xfId="57615"/>
    <cellStyle name="Note 2 7 11" xfId="27111"/>
    <cellStyle name="Note 2 7 11 2" xfId="57298"/>
    <cellStyle name="Note 2 7 12" xfId="31591"/>
    <cellStyle name="Note 2 7 2" xfId="3598"/>
    <cellStyle name="Note 2 7 2 10" xfId="30104"/>
    <cellStyle name="Note 2 7 2 10 2" xfId="60291"/>
    <cellStyle name="Note 2 7 2 11" xfId="33803"/>
    <cellStyle name="Note 2 7 2 2" xfId="6962"/>
    <cellStyle name="Note 2 7 2 2 2" xfId="37156"/>
    <cellStyle name="Note 2 7 2 3" xfId="8507"/>
    <cellStyle name="Note 2 7 2 3 2" xfId="38701"/>
    <cellStyle name="Note 2 7 2 4" xfId="10154"/>
    <cellStyle name="Note 2 7 2 4 2" xfId="40348"/>
    <cellStyle name="Note 2 7 2 5" xfId="15103"/>
    <cellStyle name="Note 2 7 2 5 2" xfId="45297"/>
    <cellStyle name="Note 2 7 2 6" xfId="16833"/>
    <cellStyle name="Note 2 7 2 6 2" xfId="47027"/>
    <cellStyle name="Note 2 7 2 7" xfId="19700"/>
    <cellStyle name="Note 2 7 2 7 2" xfId="49894"/>
    <cellStyle name="Note 2 7 2 8" xfId="24107"/>
    <cellStyle name="Note 2 7 2 8 2" xfId="54294"/>
    <cellStyle name="Note 2 7 2 9" xfId="27999"/>
    <cellStyle name="Note 2 7 2 9 2" xfId="58186"/>
    <cellStyle name="Note 2 7 3" xfId="4606"/>
    <cellStyle name="Note 2 7 3 10" xfId="34805"/>
    <cellStyle name="Note 2 7 3 2" xfId="9350"/>
    <cellStyle name="Note 2 7 3 2 2" xfId="39544"/>
    <cellStyle name="Note 2 7 3 3" xfId="11981"/>
    <cellStyle name="Note 2 7 3 3 2" xfId="42175"/>
    <cellStyle name="Note 2 7 3 4" xfId="15301"/>
    <cellStyle name="Note 2 7 3 4 2" xfId="45495"/>
    <cellStyle name="Note 2 7 3 5" xfId="17673"/>
    <cellStyle name="Note 2 7 3 5 2" xfId="47867"/>
    <cellStyle name="Note 2 7 3 6" xfId="20537"/>
    <cellStyle name="Note 2 7 3 6 2" xfId="50731"/>
    <cellStyle name="Note 2 7 3 7" xfId="24949"/>
    <cellStyle name="Note 2 7 3 7 2" xfId="55136"/>
    <cellStyle name="Note 2 7 3 8" xfId="22249"/>
    <cellStyle name="Note 2 7 3 8 2" xfId="52436"/>
    <cellStyle name="Note 2 7 3 9" xfId="28933"/>
    <cellStyle name="Note 2 7 3 9 2" xfId="59120"/>
    <cellStyle name="Note 2 7 4" xfId="5669"/>
    <cellStyle name="Note 2 7 4 2" xfId="35865"/>
    <cellStyle name="Note 2 7 5" xfId="12162"/>
    <cellStyle name="Note 2 7 5 2" xfId="42356"/>
    <cellStyle name="Note 2 7 6" xfId="13259"/>
    <cellStyle name="Note 2 7 6 2" xfId="43453"/>
    <cellStyle name="Note 2 7 7" xfId="15737"/>
    <cellStyle name="Note 2 7 7 2" xfId="45931"/>
    <cellStyle name="Note 2 7 8" xfId="18618"/>
    <cellStyle name="Note 2 7 8 2" xfId="48812"/>
    <cellStyle name="Note 2 7 9" xfId="22853"/>
    <cellStyle name="Note 2 7 9 2" xfId="53040"/>
    <cellStyle name="Note 2 8" xfId="2930"/>
    <cellStyle name="Note 2 8 10" xfId="22426"/>
    <cellStyle name="Note 2 8 10 2" xfId="52613"/>
    <cellStyle name="Note 2 8 11" xfId="33135"/>
    <cellStyle name="Note 2 8 2" xfId="6424"/>
    <cellStyle name="Note 2 8 2 2" xfId="36618"/>
    <cellStyle name="Note 2 8 3" xfId="2281"/>
    <cellStyle name="Note 2 8 3 2" xfId="32488"/>
    <cellStyle name="Note 2 8 4" xfId="11022"/>
    <cellStyle name="Note 2 8 4 2" xfId="41216"/>
    <cellStyle name="Note 2 8 5" xfId="12945"/>
    <cellStyle name="Note 2 8 5 2" xfId="43139"/>
    <cellStyle name="Note 2 8 6" xfId="16302"/>
    <cellStyle name="Note 2 8 6 2" xfId="46496"/>
    <cellStyle name="Note 2 8 7" xfId="19169"/>
    <cellStyle name="Note 2 8 7 2" xfId="49363"/>
    <cellStyle name="Note 2 8 8" xfId="23569"/>
    <cellStyle name="Note 2 8 8 2" xfId="53756"/>
    <cellStyle name="Note 2 8 9" xfId="27245"/>
    <cellStyle name="Note 2 8 9 2" xfId="57432"/>
    <cellStyle name="Note 2 9" xfId="3983"/>
    <cellStyle name="Note 2 9 10" xfId="30629"/>
    <cellStyle name="Note 2 9 10 2" xfId="60816"/>
    <cellStyle name="Note 2 9 11" xfId="34182"/>
    <cellStyle name="Note 2 9 2" xfId="7326"/>
    <cellStyle name="Note 2 9 2 2" xfId="37520"/>
    <cellStyle name="Note 2 9 3" xfId="8871"/>
    <cellStyle name="Note 2 9 3 2" xfId="39065"/>
    <cellStyle name="Note 2 9 4" xfId="9849"/>
    <cellStyle name="Note 2 9 4 2" xfId="40043"/>
    <cellStyle name="Note 2 9 5" xfId="14736"/>
    <cellStyle name="Note 2 9 5 2" xfId="44930"/>
    <cellStyle name="Note 2 9 6" xfId="17195"/>
    <cellStyle name="Note 2 9 6 2" xfId="47389"/>
    <cellStyle name="Note 2 9 7" xfId="20059"/>
    <cellStyle name="Note 2 9 7 2" xfId="50253"/>
    <cellStyle name="Note 2 9 8" xfId="24470"/>
    <cellStyle name="Note 2 9 8 2" xfId="54657"/>
    <cellStyle name="Note 2 9 9" xfId="27825"/>
    <cellStyle name="Note 2 9 9 2" xfId="58012"/>
    <cellStyle name="Note 3" xfId="972"/>
    <cellStyle name="Note 3 10" xfId="2778"/>
    <cellStyle name="Note 3 10 2" xfId="32983"/>
    <cellStyle name="Note 3 11" xfId="5165"/>
    <cellStyle name="Note 3 11 2" xfId="35364"/>
    <cellStyle name="Note 3 12" xfId="13389"/>
    <cellStyle name="Note 3 12 2" xfId="43583"/>
    <cellStyle name="Note 3 13" xfId="14219"/>
    <cellStyle name="Note 3 13 2" xfId="44413"/>
    <cellStyle name="Note 3 14" xfId="14383"/>
    <cellStyle name="Note 3 14 2" xfId="44577"/>
    <cellStyle name="Note 3 15" xfId="22201"/>
    <cellStyle name="Note 3 15 2" xfId="52388"/>
    <cellStyle name="Note 3 16" xfId="26606"/>
    <cellStyle name="Note 3 16 2" xfId="56793"/>
    <cellStyle name="Note 3 17" xfId="29759"/>
    <cellStyle name="Note 3 17 2" xfId="59946"/>
    <cellStyle name="Note 3 18" xfId="31110"/>
    <cellStyle name="Note 3 2" xfId="973"/>
    <cellStyle name="Note 3 2 10" xfId="10254"/>
    <cellStyle name="Note 3 2 10 2" xfId="40448"/>
    <cellStyle name="Note 3 2 11" xfId="16103"/>
    <cellStyle name="Note 3 2 11 2" xfId="46297"/>
    <cellStyle name="Note 3 2 12" xfId="22202"/>
    <cellStyle name="Note 3 2 12 2" xfId="52389"/>
    <cellStyle name="Note 3 2 13" xfId="22338"/>
    <cellStyle name="Note 3 2 13 2" xfId="52525"/>
    <cellStyle name="Note 3 2 14" xfId="30489"/>
    <cellStyle name="Note 3 2 14 2" xfId="60676"/>
    <cellStyle name="Note 3 2 15" xfId="31111"/>
    <cellStyle name="Note 3 2 2" xfId="974"/>
    <cellStyle name="Note 3 2 2 10" xfId="12820"/>
    <cellStyle name="Note 3 2 2 10 2" xfId="43014"/>
    <cellStyle name="Note 3 2 2 11" xfId="22203"/>
    <cellStyle name="Note 3 2 2 11 2" xfId="52390"/>
    <cellStyle name="Note 3 2 2 12" xfId="22335"/>
    <cellStyle name="Note 3 2 2 12 2" xfId="52522"/>
    <cellStyle name="Note 3 2 2 13" xfId="29006"/>
    <cellStyle name="Note 3 2 2 13 2" xfId="59193"/>
    <cellStyle name="Note 3 2 2 14" xfId="31112"/>
    <cellStyle name="Note 3 2 2 2" xfId="1095"/>
    <cellStyle name="Note 3 2 2 2 10" xfId="22321"/>
    <cellStyle name="Note 3 2 2 2 10 2" xfId="52508"/>
    <cellStyle name="Note 3 2 2 2 11" xfId="22165"/>
    <cellStyle name="Note 3 2 2 2 11 2" xfId="52352"/>
    <cellStyle name="Note 3 2 2 2 12" xfId="27874"/>
    <cellStyle name="Note 3 2 2 2 12 2" xfId="58061"/>
    <cellStyle name="Note 3 2 2 2 13" xfId="31164"/>
    <cellStyle name="Note 3 2 2 2 2" xfId="1676"/>
    <cellStyle name="Note 3 2 2 2 2 10" xfId="26749"/>
    <cellStyle name="Note 3 2 2 2 2 10 2" xfId="56936"/>
    <cellStyle name="Note 3 2 2 2 2 11" xfId="29100"/>
    <cellStyle name="Note 3 2 2 2 2 11 2" xfId="59287"/>
    <cellStyle name="Note 3 2 2 2 2 12" xfId="31626"/>
    <cellStyle name="Note 3 2 2 2 2 2" xfId="3633"/>
    <cellStyle name="Note 3 2 2 2 2 2 10" xfId="29723"/>
    <cellStyle name="Note 3 2 2 2 2 2 10 2" xfId="59910"/>
    <cellStyle name="Note 3 2 2 2 2 2 11" xfId="33838"/>
    <cellStyle name="Note 3 2 2 2 2 2 2" xfId="6997"/>
    <cellStyle name="Note 3 2 2 2 2 2 2 2" xfId="37191"/>
    <cellStyle name="Note 3 2 2 2 2 2 3" xfId="8542"/>
    <cellStyle name="Note 3 2 2 2 2 2 3 2" xfId="38736"/>
    <cellStyle name="Note 3 2 2 2 2 2 4" xfId="12186"/>
    <cellStyle name="Note 3 2 2 2 2 2 4 2" xfId="42380"/>
    <cellStyle name="Note 3 2 2 2 2 2 5" xfId="5236"/>
    <cellStyle name="Note 3 2 2 2 2 2 5 2" xfId="35435"/>
    <cellStyle name="Note 3 2 2 2 2 2 6" xfId="16868"/>
    <cellStyle name="Note 3 2 2 2 2 2 6 2" xfId="47062"/>
    <cellStyle name="Note 3 2 2 2 2 2 7" xfId="19735"/>
    <cellStyle name="Note 3 2 2 2 2 2 7 2" xfId="49929"/>
    <cellStyle name="Note 3 2 2 2 2 2 8" xfId="24142"/>
    <cellStyle name="Note 3 2 2 2 2 2 8 2" xfId="54329"/>
    <cellStyle name="Note 3 2 2 2 2 2 9" xfId="27342"/>
    <cellStyle name="Note 3 2 2 2 2 2 9 2" xfId="57529"/>
    <cellStyle name="Note 3 2 2 2 2 3" xfId="4641"/>
    <cellStyle name="Note 3 2 2 2 2 3 10" xfId="34840"/>
    <cellStyle name="Note 3 2 2 2 2 3 2" xfId="9385"/>
    <cellStyle name="Note 3 2 2 2 2 3 2 2" xfId="39579"/>
    <cellStyle name="Note 3 2 2 2 2 3 3" xfId="11236"/>
    <cellStyle name="Note 3 2 2 2 2 3 3 2" xfId="41430"/>
    <cellStyle name="Note 3 2 2 2 2 3 4" xfId="13424"/>
    <cellStyle name="Note 3 2 2 2 2 3 4 2" xfId="43618"/>
    <cellStyle name="Note 3 2 2 2 2 3 5" xfId="17708"/>
    <cellStyle name="Note 3 2 2 2 2 3 5 2" xfId="47902"/>
    <cellStyle name="Note 3 2 2 2 2 3 6" xfId="20572"/>
    <cellStyle name="Note 3 2 2 2 2 3 6 2" xfId="50766"/>
    <cellStyle name="Note 3 2 2 2 2 3 7" xfId="24984"/>
    <cellStyle name="Note 3 2 2 2 2 3 7 2" xfId="55171"/>
    <cellStyle name="Note 3 2 2 2 2 3 8" xfId="22014"/>
    <cellStyle name="Note 3 2 2 2 2 3 8 2" xfId="52201"/>
    <cellStyle name="Note 3 2 2 2 2 3 9" xfId="28829"/>
    <cellStyle name="Note 3 2 2 2 2 3 9 2" xfId="59016"/>
    <cellStyle name="Note 3 2 2 2 2 4" xfId="7905"/>
    <cellStyle name="Note 3 2 2 2 2 4 2" xfId="38099"/>
    <cellStyle name="Note 3 2 2 2 2 5" xfId="12637"/>
    <cellStyle name="Note 3 2 2 2 2 5 2" xfId="42831"/>
    <cellStyle name="Note 3 2 2 2 2 6" xfId="13601"/>
    <cellStyle name="Note 3 2 2 2 2 6 2" xfId="43795"/>
    <cellStyle name="Note 3 2 2 2 2 7" xfId="15772"/>
    <cellStyle name="Note 3 2 2 2 2 7 2" xfId="45966"/>
    <cellStyle name="Note 3 2 2 2 2 8" xfId="18653"/>
    <cellStyle name="Note 3 2 2 2 2 8 2" xfId="48847"/>
    <cellStyle name="Note 3 2 2 2 2 9" xfId="22888"/>
    <cellStyle name="Note 3 2 2 2 2 9 2" xfId="53075"/>
    <cellStyle name="Note 3 2 2 2 3" xfId="3058"/>
    <cellStyle name="Note 3 2 2 2 3 10" xfId="29135"/>
    <cellStyle name="Note 3 2 2 2 3 10 2" xfId="59322"/>
    <cellStyle name="Note 3 2 2 2 3 11" xfId="33263"/>
    <cellStyle name="Note 3 2 2 2 3 2" xfId="6489"/>
    <cellStyle name="Note 3 2 2 2 3 2 2" xfId="36683"/>
    <cellStyle name="Note 3 2 2 2 3 3" xfId="2398"/>
    <cellStyle name="Note 3 2 2 2 3 3 2" xfId="32603"/>
    <cellStyle name="Note 3 2 2 2 3 4" xfId="6324"/>
    <cellStyle name="Note 3 2 2 2 3 4 2" xfId="36518"/>
    <cellStyle name="Note 3 2 2 2 3 5" xfId="13957"/>
    <cellStyle name="Note 3 2 2 2 3 5 2" xfId="44151"/>
    <cellStyle name="Note 3 2 2 2 3 6" xfId="16364"/>
    <cellStyle name="Note 3 2 2 2 3 6 2" xfId="46558"/>
    <cellStyle name="Note 3 2 2 2 3 7" xfId="19231"/>
    <cellStyle name="Note 3 2 2 2 3 7 2" xfId="49425"/>
    <cellStyle name="Note 3 2 2 2 3 8" xfId="23634"/>
    <cellStyle name="Note 3 2 2 2 3 8 2" xfId="53821"/>
    <cellStyle name="Note 3 2 2 2 3 9" xfId="27889"/>
    <cellStyle name="Note 3 2 2 2 3 9 2" xfId="58076"/>
    <cellStyle name="Note 3 2 2 2 4" xfId="4064"/>
    <cellStyle name="Note 3 2 2 2 4 10" xfId="29939"/>
    <cellStyle name="Note 3 2 2 2 4 10 2" xfId="60126"/>
    <cellStyle name="Note 3 2 2 2 4 11" xfId="34263"/>
    <cellStyle name="Note 3 2 2 2 4 2" xfId="7389"/>
    <cellStyle name="Note 3 2 2 2 4 2 2" xfId="37583"/>
    <cellStyle name="Note 3 2 2 2 4 3" xfId="8934"/>
    <cellStyle name="Note 3 2 2 2 4 3 2" xfId="39128"/>
    <cellStyle name="Note 3 2 2 2 4 4" xfId="10445"/>
    <cellStyle name="Note 3 2 2 2 4 4 2" xfId="40639"/>
    <cellStyle name="Note 3 2 2 2 4 5" xfId="13256"/>
    <cellStyle name="Note 3 2 2 2 4 5 2" xfId="43450"/>
    <cellStyle name="Note 3 2 2 2 4 6" xfId="17257"/>
    <cellStyle name="Note 3 2 2 2 4 6 2" xfId="47451"/>
    <cellStyle name="Note 3 2 2 2 4 7" xfId="20121"/>
    <cellStyle name="Note 3 2 2 2 4 7 2" xfId="50315"/>
    <cellStyle name="Note 3 2 2 2 4 8" xfId="24533"/>
    <cellStyle name="Note 3 2 2 2 4 8 2" xfId="54720"/>
    <cellStyle name="Note 3 2 2 2 4 9" xfId="27811"/>
    <cellStyle name="Note 3 2 2 2 4 9 2" xfId="57998"/>
    <cellStyle name="Note 3 2 2 2 5" xfId="8119"/>
    <cellStyle name="Note 3 2 2 2 5 2" xfId="38313"/>
    <cellStyle name="Note 3 2 2 2 6" xfId="11458"/>
    <cellStyle name="Note 3 2 2 2 6 2" xfId="41652"/>
    <cellStyle name="Note 3 2 2 2 7" xfId="14765"/>
    <cellStyle name="Note 3 2 2 2 7 2" xfId="44959"/>
    <cellStyle name="Note 3 2 2 2 8" xfId="13392"/>
    <cellStyle name="Note 3 2 2 2 8 2" xfId="43586"/>
    <cellStyle name="Note 3 2 2 2 9" xfId="18090"/>
    <cellStyle name="Note 3 2 2 2 9 2" xfId="48284"/>
    <cellStyle name="Note 3 2 2 3" xfId="1651"/>
    <cellStyle name="Note 3 2 2 3 10" xfId="25923"/>
    <cellStyle name="Note 3 2 2 3 10 2" xfId="56110"/>
    <cellStyle name="Note 3 2 2 3 11" xfId="29227"/>
    <cellStyle name="Note 3 2 2 3 11 2" xfId="59414"/>
    <cellStyle name="Note 3 2 2 3 12" xfId="31601"/>
    <cellStyle name="Note 3 2 2 3 2" xfId="3608"/>
    <cellStyle name="Note 3 2 2 3 2 10" xfId="22267"/>
    <cellStyle name="Note 3 2 2 3 2 10 2" xfId="52454"/>
    <cellStyle name="Note 3 2 2 3 2 11" xfId="33813"/>
    <cellStyle name="Note 3 2 2 3 2 2" xfId="6972"/>
    <cellStyle name="Note 3 2 2 3 2 2 2" xfId="37166"/>
    <cellStyle name="Note 3 2 2 3 2 3" xfId="8517"/>
    <cellStyle name="Note 3 2 2 3 2 3 2" xfId="38711"/>
    <cellStyle name="Note 3 2 2 3 2 4" xfId="9971"/>
    <cellStyle name="Note 3 2 2 3 2 4 2" xfId="40165"/>
    <cellStyle name="Note 3 2 2 3 2 5" xfId="13985"/>
    <cellStyle name="Note 3 2 2 3 2 5 2" xfId="44179"/>
    <cellStyle name="Note 3 2 2 3 2 6" xfId="16843"/>
    <cellStyle name="Note 3 2 2 3 2 6 2" xfId="47037"/>
    <cellStyle name="Note 3 2 2 3 2 7" xfId="19710"/>
    <cellStyle name="Note 3 2 2 3 2 7 2" xfId="49904"/>
    <cellStyle name="Note 3 2 2 3 2 8" xfId="24117"/>
    <cellStyle name="Note 3 2 2 3 2 8 2" xfId="54304"/>
    <cellStyle name="Note 3 2 2 3 2 9" xfId="26805"/>
    <cellStyle name="Note 3 2 2 3 2 9 2" xfId="56992"/>
    <cellStyle name="Note 3 2 2 3 3" xfId="4616"/>
    <cellStyle name="Note 3 2 2 3 3 10" xfId="34815"/>
    <cellStyle name="Note 3 2 2 3 3 2" xfId="9360"/>
    <cellStyle name="Note 3 2 2 3 3 2 2" xfId="39554"/>
    <cellStyle name="Note 3 2 2 3 3 3" xfId="10958"/>
    <cellStyle name="Note 3 2 2 3 3 3 2" xfId="41152"/>
    <cellStyle name="Note 3 2 2 3 3 4" xfId="2305"/>
    <cellStyle name="Note 3 2 2 3 3 4 2" xfId="32512"/>
    <cellStyle name="Note 3 2 2 3 3 5" xfId="17683"/>
    <cellStyle name="Note 3 2 2 3 3 5 2" xfId="47877"/>
    <cellStyle name="Note 3 2 2 3 3 6" xfId="20547"/>
    <cellStyle name="Note 3 2 2 3 3 6 2" xfId="50741"/>
    <cellStyle name="Note 3 2 2 3 3 7" xfId="24959"/>
    <cellStyle name="Note 3 2 2 3 3 7 2" xfId="55146"/>
    <cellStyle name="Note 3 2 2 3 3 8" xfId="22006"/>
    <cellStyle name="Note 3 2 2 3 3 8 2" xfId="52193"/>
    <cellStyle name="Note 3 2 2 3 3 9" xfId="30850"/>
    <cellStyle name="Note 3 2 2 3 3 9 2" xfId="61037"/>
    <cellStyle name="Note 3 2 2 3 4" xfId="8062"/>
    <cellStyle name="Note 3 2 2 3 4 2" xfId="38256"/>
    <cellStyle name="Note 3 2 2 3 5" xfId="12465"/>
    <cellStyle name="Note 3 2 2 3 5 2" xfId="42659"/>
    <cellStyle name="Note 3 2 2 3 6" xfId="12734"/>
    <cellStyle name="Note 3 2 2 3 6 2" xfId="42928"/>
    <cellStyle name="Note 3 2 2 3 7" xfId="15747"/>
    <cellStyle name="Note 3 2 2 3 7 2" xfId="45941"/>
    <cellStyle name="Note 3 2 2 3 8" xfId="18628"/>
    <cellStyle name="Note 3 2 2 3 8 2" xfId="48822"/>
    <cellStyle name="Note 3 2 2 3 9" xfId="22863"/>
    <cellStyle name="Note 3 2 2 3 9 2" xfId="53050"/>
    <cellStyle name="Note 3 2 2 4" xfId="2940"/>
    <cellStyle name="Note 3 2 2 4 10" xfId="30685"/>
    <cellStyle name="Note 3 2 2 4 10 2" xfId="60872"/>
    <cellStyle name="Note 3 2 2 4 11" xfId="33145"/>
    <cellStyle name="Note 3 2 2 4 2" xfId="6434"/>
    <cellStyle name="Note 3 2 2 4 2 2" xfId="36628"/>
    <cellStyle name="Note 3 2 2 4 3" xfId="2096"/>
    <cellStyle name="Note 3 2 2 4 3 2" xfId="32309"/>
    <cellStyle name="Note 3 2 2 4 4" xfId="3151"/>
    <cellStyle name="Note 3 2 2 4 4 2" xfId="33356"/>
    <cellStyle name="Note 3 2 2 4 5" xfId="13349"/>
    <cellStyle name="Note 3 2 2 4 5 2" xfId="43543"/>
    <cellStyle name="Note 3 2 2 4 6" xfId="16312"/>
    <cellStyle name="Note 3 2 2 4 6 2" xfId="46506"/>
    <cellStyle name="Note 3 2 2 4 7" xfId="19179"/>
    <cellStyle name="Note 3 2 2 4 7 2" xfId="49373"/>
    <cellStyle name="Note 3 2 2 4 8" xfId="23579"/>
    <cellStyle name="Note 3 2 2 4 8 2" xfId="53766"/>
    <cellStyle name="Note 3 2 2 4 9" xfId="28180"/>
    <cellStyle name="Note 3 2 2 4 9 2" xfId="58367"/>
    <cellStyle name="Note 3 2 2 5" xfId="3993"/>
    <cellStyle name="Note 3 2 2 5 10" xfId="29684"/>
    <cellStyle name="Note 3 2 2 5 10 2" xfId="59871"/>
    <cellStyle name="Note 3 2 2 5 11" xfId="34192"/>
    <cellStyle name="Note 3 2 2 5 2" xfId="7336"/>
    <cellStyle name="Note 3 2 2 5 2 2" xfId="37530"/>
    <cellStyle name="Note 3 2 2 5 3" xfId="8881"/>
    <cellStyle name="Note 3 2 2 5 3 2" xfId="39075"/>
    <cellStyle name="Note 3 2 2 5 4" xfId="10091"/>
    <cellStyle name="Note 3 2 2 5 4 2" xfId="40285"/>
    <cellStyle name="Note 3 2 2 5 5" xfId="15222"/>
    <cellStyle name="Note 3 2 2 5 5 2" xfId="45416"/>
    <cellStyle name="Note 3 2 2 5 6" xfId="17205"/>
    <cellStyle name="Note 3 2 2 5 6 2" xfId="47399"/>
    <cellStyle name="Note 3 2 2 5 7" xfId="20069"/>
    <cellStyle name="Note 3 2 2 5 7 2" xfId="50263"/>
    <cellStyle name="Note 3 2 2 5 8" xfId="24480"/>
    <cellStyle name="Note 3 2 2 5 8 2" xfId="54667"/>
    <cellStyle name="Note 3 2 2 5 9" xfId="25900"/>
    <cellStyle name="Note 3 2 2 5 9 2" xfId="56087"/>
    <cellStyle name="Note 3 2 2 6" xfId="2124"/>
    <cellStyle name="Note 3 2 2 6 2" xfId="32337"/>
    <cellStyle name="Note 3 2 2 7" xfId="11741"/>
    <cellStyle name="Note 3 2 2 7 2" xfId="41935"/>
    <cellStyle name="Note 3 2 2 8" xfId="11637"/>
    <cellStyle name="Note 3 2 2 8 2" xfId="41831"/>
    <cellStyle name="Note 3 2 2 9" xfId="9857"/>
    <cellStyle name="Note 3 2 2 9 2" xfId="40051"/>
    <cellStyle name="Note 3 2 3" xfId="1094"/>
    <cellStyle name="Note 3 2 3 10" xfId="22320"/>
    <cellStyle name="Note 3 2 3 10 2" xfId="52507"/>
    <cellStyle name="Note 3 2 3 11" xfId="21595"/>
    <cellStyle name="Note 3 2 3 11 2" xfId="51782"/>
    <cellStyle name="Note 3 2 3 12" xfId="21583"/>
    <cellStyle name="Note 3 2 3 12 2" xfId="51770"/>
    <cellStyle name="Note 3 2 3 13" xfId="31163"/>
    <cellStyle name="Note 3 2 3 2" xfId="1675"/>
    <cellStyle name="Note 3 2 3 2 10" xfId="25707"/>
    <cellStyle name="Note 3 2 3 2 10 2" xfId="55894"/>
    <cellStyle name="Note 3 2 3 2 11" xfId="30611"/>
    <cellStyle name="Note 3 2 3 2 11 2" xfId="60798"/>
    <cellStyle name="Note 3 2 3 2 12" xfId="31625"/>
    <cellStyle name="Note 3 2 3 2 2" xfId="3632"/>
    <cellStyle name="Note 3 2 3 2 2 10" xfId="29097"/>
    <cellStyle name="Note 3 2 3 2 2 10 2" xfId="59284"/>
    <cellStyle name="Note 3 2 3 2 2 11" xfId="33837"/>
    <cellStyle name="Note 3 2 3 2 2 2" xfId="6996"/>
    <cellStyle name="Note 3 2 3 2 2 2 2" xfId="37190"/>
    <cellStyle name="Note 3 2 3 2 2 3" xfId="8541"/>
    <cellStyle name="Note 3 2 3 2 2 3 2" xfId="38735"/>
    <cellStyle name="Note 3 2 3 2 2 4" xfId="12274"/>
    <cellStyle name="Note 3 2 3 2 2 4 2" xfId="42468"/>
    <cellStyle name="Note 3 2 3 2 2 5" xfId="14422"/>
    <cellStyle name="Note 3 2 3 2 2 5 2" xfId="44616"/>
    <cellStyle name="Note 3 2 3 2 2 6" xfId="16867"/>
    <cellStyle name="Note 3 2 3 2 2 6 2" xfId="47061"/>
    <cellStyle name="Note 3 2 3 2 2 7" xfId="19734"/>
    <cellStyle name="Note 3 2 3 2 2 7 2" xfId="49928"/>
    <cellStyle name="Note 3 2 3 2 2 8" xfId="24141"/>
    <cellStyle name="Note 3 2 3 2 2 8 2" xfId="54328"/>
    <cellStyle name="Note 3 2 3 2 2 9" xfId="28127"/>
    <cellStyle name="Note 3 2 3 2 2 9 2" xfId="58314"/>
    <cellStyle name="Note 3 2 3 2 3" xfId="4640"/>
    <cellStyle name="Note 3 2 3 2 3 10" xfId="34839"/>
    <cellStyle name="Note 3 2 3 2 3 2" xfId="9384"/>
    <cellStyle name="Note 3 2 3 2 3 2 2" xfId="39578"/>
    <cellStyle name="Note 3 2 3 2 3 3" xfId="11326"/>
    <cellStyle name="Note 3 2 3 2 3 3 2" xfId="41520"/>
    <cellStyle name="Note 3 2 3 2 3 4" xfId="10998"/>
    <cellStyle name="Note 3 2 3 2 3 4 2" xfId="41192"/>
    <cellStyle name="Note 3 2 3 2 3 5" xfId="17707"/>
    <cellStyle name="Note 3 2 3 2 3 5 2" xfId="47901"/>
    <cellStyle name="Note 3 2 3 2 3 6" xfId="20571"/>
    <cellStyle name="Note 3 2 3 2 3 6 2" xfId="50765"/>
    <cellStyle name="Note 3 2 3 2 3 7" xfId="24983"/>
    <cellStyle name="Note 3 2 3 2 3 7 2" xfId="55170"/>
    <cellStyle name="Note 3 2 3 2 3 8" xfId="22594"/>
    <cellStyle name="Note 3 2 3 2 3 8 2" xfId="52781"/>
    <cellStyle name="Note 3 2 3 2 3 9" xfId="29424"/>
    <cellStyle name="Note 3 2 3 2 3 9 2" xfId="59611"/>
    <cellStyle name="Note 3 2 3 2 4" xfId="5971"/>
    <cellStyle name="Note 3 2 3 2 4 2" xfId="36167"/>
    <cellStyle name="Note 3 2 3 2 5" xfId="11390"/>
    <cellStyle name="Note 3 2 3 2 5 2" xfId="41584"/>
    <cellStyle name="Note 3 2 3 2 6" xfId="9846"/>
    <cellStyle name="Note 3 2 3 2 6 2" xfId="40040"/>
    <cellStyle name="Note 3 2 3 2 7" xfId="15771"/>
    <cellStyle name="Note 3 2 3 2 7 2" xfId="45965"/>
    <cellStyle name="Note 3 2 3 2 8" xfId="18652"/>
    <cellStyle name="Note 3 2 3 2 8 2" xfId="48846"/>
    <cellStyle name="Note 3 2 3 2 9" xfId="22887"/>
    <cellStyle name="Note 3 2 3 2 9 2" xfId="53074"/>
    <cellStyle name="Note 3 2 3 3" xfId="3057"/>
    <cellStyle name="Note 3 2 3 3 10" xfId="26298"/>
    <cellStyle name="Note 3 2 3 3 10 2" xfId="56485"/>
    <cellStyle name="Note 3 2 3 3 11" xfId="33262"/>
    <cellStyle name="Note 3 2 3 3 2" xfId="6488"/>
    <cellStyle name="Note 3 2 3 3 2 2" xfId="36682"/>
    <cellStyle name="Note 3 2 3 3 3" xfId="2399"/>
    <cellStyle name="Note 3 2 3 3 3 2" xfId="32604"/>
    <cellStyle name="Note 3 2 3 3 4" xfId="12646"/>
    <cellStyle name="Note 3 2 3 3 4 2" xfId="42840"/>
    <cellStyle name="Note 3 2 3 3 5" xfId="12677"/>
    <cellStyle name="Note 3 2 3 3 5 2" xfId="42871"/>
    <cellStyle name="Note 3 2 3 3 6" xfId="16363"/>
    <cellStyle name="Note 3 2 3 3 6 2" xfId="46557"/>
    <cellStyle name="Note 3 2 3 3 7" xfId="19230"/>
    <cellStyle name="Note 3 2 3 3 7 2" xfId="49424"/>
    <cellStyle name="Note 3 2 3 3 8" xfId="23633"/>
    <cellStyle name="Note 3 2 3 3 8 2" xfId="53820"/>
    <cellStyle name="Note 3 2 3 3 9" xfId="26498"/>
    <cellStyle name="Note 3 2 3 3 9 2" xfId="56685"/>
    <cellStyle name="Note 3 2 3 4" xfId="4063"/>
    <cellStyle name="Note 3 2 3 4 10" xfId="30057"/>
    <cellStyle name="Note 3 2 3 4 10 2" xfId="60244"/>
    <cellStyle name="Note 3 2 3 4 11" xfId="34262"/>
    <cellStyle name="Note 3 2 3 4 2" xfId="7388"/>
    <cellStyle name="Note 3 2 3 4 2 2" xfId="37582"/>
    <cellStyle name="Note 3 2 3 4 3" xfId="8933"/>
    <cellStyle name="Note 3 2 3 4 3 2" xfId="39127"/>
    <cellStyle name="Note 3 2 3 4 4" xfId="5426"/>
    <cellStyle name="Note 3 2 3 4 4 2" xfId="35625"/>
    <cellStyle name="Note 3 2 3 4 5" xfId="13949"/>
    <cellStyle name="Note 3 2 3 4 5 2" xfId="44143"/>
    <cellStyle name="Note 3 2 3 4 6" xfId="17256"/>
    <cellStyle name="Note 3 2 3 4 6 2" xfId="47450"/>
    <cellStyle name="Note 3 2 3 4 7" xfId="20120"/>
    <cellStyle name="Note 3 2 3 4 7 2" xfId="50314"/>
    <cellStyle name="Note 3 2 3 4 8" xfId="24532"/>
    <cellStyle name="Note 3 2 3 4 8 2" xfId="54719"/>
    <cellStyle name="Note 3 2 3 4 9" xfId="21767"/>
    <cellStyle name="Note 3 2 3 4 9 2" xfId="51954"/>
    <cellStyle name="Note 3 2 3 5" xfId="5621"/>
    <cellStyle name="Note 3 2 3 5 2" xfId="35817"/>
    <cellStyle name="Note 3 2 3 6" xfId="5152"/>
    <cellStyle name="Note 3 2 3 6 2" xfId="35351"/>
    <cellStyle name="Note 3 2 3 7" xfId="15051"/>
    <cellStyle name="Note 3 2 3 7 2" xfId="45245"/>
    <cellStyle name="Note 3 2 3 8" xfId="14183"/>
    <cellStyle name="Note 3 2 3 8 2" xfId="44377"/>
    <cellStyle name="Note 3 2 3 9" xfId="18089"/>
    <cellStyle name="Note 3 2 3 9 2" xfId="48283"/>
    <cellStyle name="Note 3 2 4" xfId="1650"/>
    <cellStyle name="Note 3 2 4 10" xfId="27068"/>
    <cellStyle name="Note 3 2 4 10 2" xfId="57255"/>
    <cellStyle name="Note 3 2 4 11" xfId="26338"/>
    <cellStyle name="Note 3 2 4 11 2" xfId="56525"/>
    <cellStyle name="Note 3 2 4 12" xfId="31600"/>
    <cellStyle name="Note 3 2 4 2" xfId="3607"/>
    <cellStyle name="Note 3 2 4 2 10" xfId="27548"/>
    <cellStyle name="Note 3 2 4 2 10 2" xfId="57735"/>
    <cellStyle name="Note 3 2 4 2 11" xfId="33812"/>
    <cellStyle name="Note 3 2 4 2 2" xfId="6971"/>
    <cellStyle name="Note 3 2 4 2 2 2" xfId="37165"/>
    <cellStyle name="Note 3 2 4 2 3" xfId="8516"/>
    <cellStyle name="Note 3 2 4 2 3 2" xfId="38710"/>
    <cellStyle name="Note 3 2 4 2 4" xfId="10477"/>
    <cellStyle name="Note 3 2 4 2 4 2" xfId="40671"/>
    <cellStyle name="Note 3 2 4 2 5" xfId="14313"/>
    <cellStyle name="Note 3 2 4 2 5 2" xfId="44507"/>
    <cellStyle name="Note 3 2 4 2 6" xfId="16842"/>
    <cellStyle name="Note 3 2 4 2 6 2" xfId="47036"/>
    <cellStyle name="Note 3 2 4 2 7" xfId="19709"/>
    <cellStyle name="Note 3 2 4 2 7 2" xfId="49903"/>
    <cellStyle name="Note 3 2 4 2 8" xfId="24116"/>
    <cellStyle name="Note 3 2 4 2 8 2" xfId="54303"/>
    <cellStyle name="Note 3 2 4 2 9" xfId="27579"/>
    <cellStyle name="Note 3 2 4 2 9 2" xfId="57766"/>
    <cellStyle name="Note 3 2 4 3" xfId="4615"/>
    <cellStyle name="Note 3 2 4 3 10" xfId="34814"/>
    <cellStyle name="Note 3 2 4 3 2" xfId="9359"/>
    <cellStyle name="Note 3 2 4 3 2 2" xfId="39553"/>
    <cellStyle name="Note 3 2 4 3 3" xfId="4024"/>
    <cellStyle name="Note 3 2 4 3 3 2" xfId="34223"/>
    <cellStyle name="Note 3 2 4 3 4" xfId="12889"/>
    <cellStyle name="Note 3 2 4 3 4 2" xfId="43083"/>
    <cellStyle name="Note 3 2 4 3 5" xfId="17682"/>
    <cellStyle name="Note 3 2 4 3 5 2" xfId="47876"/>
    <cellStyle name="Note 3 2 4 3 6" xfId="20546"/>
    <cellStyle name="Note 3 2 4 3 6 2" xfId="50740"/>
    <cellStyle name="Note 3 2 4 3 7" xfId="24958"/>
    <cellStyle name="Note 3 2 4 3 7 2" xfId="55145"/>
    <cellStyle name="Note 3 2 4 3 8" xfId="22005"/>
    <cellStyle name="Note 3 2 4 3 8 2" xfId="52192"/>
    <cellStyle name="Note 3 2 4 3 9" xfId="28795"/>
    <cellStyle name="Note 3 2 4 3 9 2" xfId="58982"/>
    <cellStyle name="Note 3 2 4 4" xfId="5672"/>
    <cellStyle name="Note 3 2 4 4 2" xfId="35868"/>
    <cellStyle name="Note 3 2 4 5" xfId="3333"/>
    <cellStyle name="Note 3 2 4 5 2" xfId="33538"/>
    <cellStyle name="Note 3 2 4 6" xfId="13175"/>
    <cellStyle name="Note 3 2 4 6 2" xfId="43369"/>
    <cellStyle name="Note 3 2 4 7" xfId="15746"/>
    <cellStyle name="Note 3 2 4 7 2" xfId="45940"/>
    <cellStyle name="Note 3 2 4 8" xfId="18627"/>
    <cellStyle name="Note 3 2 4 8 2" xfId="48821"/>
    <cellStyle name="Note 3 2 4 9" xfId="22862"/>
    <cellStyle name="Note 3 2 4 9 2" xfId="53049"/>
    <cellStyle name="Note 3 2 5" xfId="2939"/>
    <cellStyle name="Note 3 2 5 10" xfId="27146"/>
    <cellStyle name="Note 3 2 5 10 2" xfId="57333"/>
    <cellStyle name="Note 3 2 5 11" xfId="33144"/>
    <cellStyle name="Note 3 2 5 2" xfId="6433"/>
    <cellStyle name="Note 3 2 5 2 2" xfId="36627"/>
    <cellStyle name="Note 3 2 5 3" xfId="3966"/>
    <cellStyle name="Note 3 2 5 3 2" xfId="34165"/>
    <cellStyle name="Note 3 2 5 4" xfId="10394"/>
    <cellStyle name="Note 3 2 5 4 2" xfId="40588"/>
    <cellStyle name="Note 3 2 5 5" xfId="12713"/>
    <cellStyle name="Note 3 2 5 5 2" xfId="42907"/>
    <cellStyle name="Note 3 2 5 6" xfId="16311"/>
    <cellStyle name="Note 3 2 5 6 2" xfId="46505"/>
    <cellStyle name="Note 3 2 5 7" xfId="19178"/>
    <cellStyle name="Note 3 2 5 7 2" xfId="49372"/>
    <cellStyle name="Note 3 2 5 8" xfId="23578"/>
    <cellStyle name="Note 3 2 5 8 2" xfId="53765"/>
    <cellStyle name="Note 3 2 5 9" xfId="26835"/>
    <cellStyle name="Note 3 2 5 9 2" xfId="57022"/>
    <cellStyle name="Note 3 2 6" xfId="3992"/>
    <cellStyle name="Note 3 2 6 10" xfId="26092"/>
    <cellStyle name="Note 3 2 6 10 2" xfId="56279"/>
    <cellStyle name="Note 3 2 6 11" xfId="34191"/>
    <cellStyle name="Note 3 2 6 2" xfId="7335"/>
    <cellStyle name="Note 3 2 6 2 2" xfId="37529"/>
    <cellStyle name="Note 3 2 6 3" xfId="8880"/>
    <cellStyle name="Note 3 2 6 3 2" xfId="39074"/>
    <cellStyle name="Note 3 2 6 4" xfId="7587"/>
    <cellStyle name="Note 3 2 6 4 2" xfId="37781"/>
    <cellStyle name="Note 3 2 6 5" xfId="12354"/>
    <cellStyle name="Note 3 2 6 5 2" xfId="42548"/>
    <cellStyle name="Note 3 2 6 6" xfId="17204"/>
    <cellStyle name="Note 3 2 6 6 2" xfId="47398"/>
    <cellStyle name="Note 3 2 6 7" xfId="20068"/>
    <cellStyle name="Note 3 2 6 7 2" xfId="50262"/>
    <cellStyle name="Note 3 2 6 8" xfId="24479"/>
    <cellStyle name="Note 3 2 6 8 2" xfId="54666"/>
    <cellStyle name="Note 3 2 6 9" xfId="27045"/>
    <cellStyle name="Note 3 2 6 9 2" xfId="57232"/>
    <cellStyle name="Note 3 2 7" xfId="2125"/>
    <cellStyle name="Note 3 2 7 2" xfId="32338"/>
    <cellStyle name="Note 3 2 8" xfId="11996"/>
    <cellStyle name="Note 3 2 8 2" xfId="42190"/>
    <cellStyle name="Note 3 2 9" xfId="9880"/>
    <cellStyle name="Note 3 2 9 2" xfId="40074"/>
    <cellStyle name="Note 3 3" xfId="975"/>
    <cellStyle name="Note 3 3 10" xfId="12541"/>
    <cellStyle name="Note 3 3 10 2" xfId="42735"/>
    <cellStyle name="Note 3 3 11" xfId="16101"/>
    <cellStyle name="Note 3 3 11 2" xfId="46295"/>
    <cellStyle name="Note 3 3 12" xfId="22204"/>
    <cellStyle name="Note 3 3 12 2" xfId="52391"/>
    <cellStyle name="Note 3 3 13" xfId="21557"/>
    <cellStyle name="Note 3 3 13 2" xfId="51744"/>
    <cellStyle name="Note 3 3 14" xfId="26396"/>
    <cellStyle name="Note 3 3 14 2" xfId="56583"/>
    <cellStyle name="Note 3 3 15" xfId="31113"/>
    <cellStyle name="Note 3 3 2" xfId="976"/>
    <cellStyle name="Note 3 3 2 10" xfId="7963"/>
    <cellStyle name="Note 3 3 2 10 2" xfId="38157"/>
    <cellStyle name="Note 3 3 2 11" xfId="22205"/>
    <cellStyle name="Note 3 3 2 11 2" xfId="52392"/>
    <cellStyle name="Note 3 3 2 12" xfId="21558"/>
    <cellStyle name="Note 3 3 2 12 2" xfId="51745"/>
    <cellStyle name="Note 3 3 2 13" xfId="26250"/>
    <cellStyle name="Note 3 3 2 13 2" xfId="56437"/>
    <cellStyle name="Note 3 3 2 14" xfId="31114"/>
    <cellStyle name="Note 3 3 2 2" xfId="1097"/>
    <cellStyle name="Note 3 3 2 2 10" xfId="22323"/>
    <cellStyle name="Note 3 3 2 2 10 2" xfId="52510"/>
    <cellStyle name="Note 3 3 2 2 11" xfId="21597"/>
    <cellStyle name="Note 3 3 2 2 11 2" xfId="51784"/>
    <cellStyle name="Note 3 3 2 2 12" xfId="29467"/>
    <cellStyle name="Note 3 3 2 2 12 2" xfId="59654"/>
    <cellStyle name="Note 3 3 2 2 13" xfId="31166"/>
    <cellStyle name="Note 3 3 2 2 2" xfId="1678"/>
    <cellStyle name="Note 3 3 2 2 2 10" xfId="27847"/>
    <cellStyle name="Note 3 3 2 2 2 10 2" xfId="58034"/>
    <cellStyle name="Note 3 3 2 2 2 11" xfId="28186"/>
    <cellStyle name="Note 3 3 2 2 2 11 2" xfId="58373"/>
    <cellStyle name="Note 3 3 2 2 2 12" xfId="31628"/>
    <cellStyle name="Note 3 3 2 2 2 2" xfId="3635"/>
    <cellStyle name="Note 3 3 2 2 2 2 10" xfId="30695"/>
    <cellStyle name="Note 3 3 2 2 2 2 10 2" xfId="60882"/>
    <cellStyle name="Note 3 3 2 2 2 2 11" xfId="33840"/>
    <cellStyle name="Note 3 3 2 2 2 2 2" xfId="6999"/>
    <cellStyle name="Note 3 3 2 2 2 2 2 2" xfId="37193"/>
    <cellStyle name="Note 3 3 2 2 2 2 3" xfId="8544"/>
    <cellStyle name="Note 3 3 2 2 2 2 3 2" xfId="38738"/>
    <cellStyle name="Note 3 3 2 2 2 2 4" xfId="2265"/>
    <cellStyle name="Note 3 3 2 2 2 2 4 2" xfId="32473"/>
    <cellStyle name="Note 3 3 2 2 2 2 5" xfId="13533"/>
    <cellStyle name="Note 3 3 2 2 2 2 5 2" xfId="43727"/>
    <cellStyle name="Note 3 3 2 2 2 2 6" xfId="16870"/>
    <cellStyle name="Note 3 3 2 2 2 2 6 2" xfId="47064"/>
    <cellStyle name="Note 3 3 2 2 2 2 7" xfId="19737"/>
    <cellStyle name="Note 3 3 2 2 2 2 7 2" xfId="49931"/>
    <cellStyle name="Note 3 3 2 2 2 2 8" xfId="24144"/>
    <cellStyle name="Note 3 3 2 2 2 2 8 2" xfId="54331"/>
    <cellStyle name="Note 3 3 2 2 2 2 9" xfId="27981"/>
    <cellStyle name="Note 3 3 2 2 2 2 9 2" xfId="58168"/>
    <cellStyle name="Note 3 3 2 2 2 3" xfId="4643"/>
    <cellStyle name="Note 3 3 2 2 2 3 10" xfId="34842"/>
    <cellStyle name="Note 3 3 2 2 2 3 2" xfId="9387"/>
    <cellStyle name="Note 3 3 2 2 2 3 2 2" xfId="39581"/>
    <cellStyle name="Note 3 3 2 2 2 3 3" xfId="9990"/>
    <cellStyle name="Note 3 3 2 2 2 3 3 2" xfId="40184"/>
    <cellStyle name="Note 3 3 2 2 2 3 4" xfId="13413"/>
    <cellStyle name="Note 3 3 2 2 2 3 4 2" xfId="43607"/>
    <cellStyle name="Note 3 3 2 2 2 3 5" xfId="17710"/>
    <cellStyle name="Note 3 3 2 2 2 3 5 2" xfId="47904"/>
    <cellStyle name="Note 3 3 2 2 2 3 6" xfId="20574"/>
    <cellStyle name="Note 3 3 2 2 2 3 6 2" xfId="50768"/>
    <cellStyle name="Note 3 3 2 2 2 3 7" xfId="24986"/>
    <cellStyle name="Note 3 3 2 2 2 3 7 2" xfId="55173"/>
    <cellStyle name="Note 3 3 2 2 2 3 8" xfId="21296"/>
    <cellStyle name="Note 3 3 2 2 2 3 8 2" xfId="51483"/>
    <cellStyle name="Note 3 3 2 2 2 3 9" xfId="27774"/>
    <cellStyle name="Note 3 3 2 2 2 3 9 2" xfId="57961"/>
    <cellStyle name="Note 3 3 2 2 2 4" xfId="5352"/>
    <cellStyle name="Note 3 3 2 2 2 4 2" xfId="35551"/>
    <cellStyle name="Note 3 3 2 2 2 5" xfId="10113"/>
    <cellStyle name="Note 3 3 2 2 2 5 2" xfId="40307"/>
    <cellStyle name="Note 3 3 2 2 2 6" xfId="10835"/>
    <cellStyle name="Note 3 3 2 2 2 6 2" xfId="41029"/>
    <cellStyle name="Note 3 3 2 2 2 7" xfId="15774"/>
    <cellStyle name="Note 3 3 2 2 2 7 2" xfId="45968"/>
    <cellStyle name="Note 3 3 2 2 2 8" xfId="18655"/>
    <cellStyle name="Note 3 3 2 2 2 8 2" xfId="48849"/>
    <cellStyle name="Note 3 3 2 2 2 9" xfId="22890"/>
    <cellStyle name="Note 3 3 2 2 2 9 2" xfId="53077"/>
    <cellStyle name="Note 3 3 2 2 3" xfId="3060"/>
    <cellStyle name="Note 3 3 2 2 3 10" xfId="30107"/>
    <cellStyle name="Note 3 3 2 2 3 10 2" xfId="60294"/>
    <cellStyle name="Note 3 3 2 2 3 11" xfId="33265"/>
    <cellStyle name="Note 3 3 2 2 3 2" xfId="6491"/>
    <cellStyle name="Note 3 3 2 2 3 2 2" xfId="36685"/>
    <cellStyle name="Note 3 3 2 2 3 3" xfId="2396"/>
    <cellStyle name="Note 3 3 2 2 3 3 2" xfId="32601"/>
    <cellStyle name="Note 3 3 2 2 3 4" xfId="6400"/>
    <cellStyle name="Note 3 3 2 2 3 4 2" xfId="36594"/>
    <cellStyle name="Note 3 3 2 2 3 5" xfId="9764"/>
    <cellStyle name="Note 3 3 2 2 3 5 2" xfId="39958"/>
    <cellStyle name="Note 3 3 2 2 3 6" xfId="16366"/>
    <cellStyle name="Note 3 3 2 2 3 6 2" xfId="46560"/>
    <cellStyle name="Note 3 3 2 2 3 7" xfId="19233"/>
    <cellStyle name="Note 3 3 2 2 3 7 2" xfId="49427"/>
    <cellStyle name="Note 3 3 2 2 3 8" xfId="23636"/>
    <cellStyle name="Note 3 3 2 2 3 8 2" xfId="53823"/>
    <cellStyle name="Note 3 3 2 2 3 9" xfId="25967"/>
    <cellStyle name="Note 3 3 2 2 3 9 2" xfId="56154"/>
    <cellStyle name="Note 3 3 2 2 4" xfId="4066"/>
    <cellStyle name="Note 3 3 2 2 4 10" xfId="29971"/>
    <cellStyle name="Note 3 3 2 2 4 10 2" xfId="60158"/>
    <cellStyle name="Note 3 3 2 2 4 11" xfId="34265"/>
    <cellStyle name="Note 3 3 2 2 4 2" xfId="7391"/>
    <cellStyle name="Note 3 3 2 2 4 2 2" xfId="37585"/>
    <cellStyle name="Note 3 3 2 2 4 3" xfId="8936"/>
    <cellStyle name="Note 3 3 2 2 4 3 2" xfId="39130"/>
    <cellStyle name="Note 3 3 2 2 4 4" xfId="11887"/>
    <cellStyle name="Note 3 3 2 2 4 4 2" xfId="42081"/>
    <cellStyle name="Note 3 3 2 2 4 5" xfId="14579"/>
    <cellStyle name="Note 3 3 2 2 4 5 2" xfId="44773"/>
    <cellStyle name="Note 3 3 2 2 4 6" xfId="17259"/>
    <cellStyle name="Note 3 3 2 2 4 6 2" xfId="47453"/>
    <cellStyle name="Note 3 3 2 2 4 7" xfId="20123"/>
    <cellStyle name="Note 3 3 2 2 4 7 2" xfId="50317"/>
    <cellStyle name="Note 3 3 2 2 4 8" xfId="24535"/>
    <cellStyle name="Note 3 3 2 2 4 8 2" xfId="54722"/>
    <cellStyle name="Note 3 3 2 2 4 9" xfId="25888"/>
    <cellStyle name="Note 3 3 2 2 4 9 2" xfId="56075"/>
    <cellStyle name="Note 3 3 2 2 5" xfId="7962"/>
    <cellStyle name="Note 3 3 2 2 5 2" xfId="38156"/>
    <cellStyle name="Note 3 3 2 2 6" xfId="2927"/>
    <cellStyle name="Note 3 3 2 2 6 2" xfId="33132"/>
    <cellStyle name="Note 3 3 2 2 7" xfId="11023"/>
    <cellStyle name="Note 3 3 2 2 7 2" xfId="41217"/>
    <cellStyle name="Note 3 3 2 2 8" xfId="14185"/>
    <cellStyle name="Note 3 3 2 2 8 2" xfId="44379"/>
    <cellStyle name="Note 3 3 2 2 9" xfId="18092"/>
    <cellStyle name="Note 3 3 2 2 9 2" xfId="48286"/>
    <cellStyle name="Note 3 3 2 3" xfId="1653"/>
    <cellStyle name="Note 3 3 2 3 10" xfId="26872"/>
    <cellStyle name="Note 3 3 2 3 10 2" xfId="57059"/>
    <cellStyle name="Note 3 3 2 3 11" xfId="30698"/>
    <cellStyle name="Note 3 3 2 3 11 2" xfId="60885"/>
    <cellStyle name="Note 3 3 2 3 12" xfId="31603"/>
    <cellStyle name="Note 3 3 2 3 2" xfId="3610"/>
    <cellStyle name="Note 3 3 2 3 2 10" xfId="30108"/>
    <cellStyle name="Note 3 3 2 3 2 10 2" xfId="60295"/>
    <cellStyle name="Note 3 3 2 3 2 11" xfId="33815"/>
    <cellStyle name="Note 3 3 2 3 2 2" xfId="6974"/>
    <cellStyle name="Note 3 3 2 3 2 2 2" xfId="37168"/>
    <cellStyle name="Note 3 3 2 3 2 3" xfId="8519"/>
    <cellStyle name="Note 3 3 2 3 2 3 2" xfId="38713"/>
    <cellStyle name="Note 3 3 2 3 2 4" xfId="11050"/>
    <cellStyle name="Note 3 3 2 3 2 4 2" xfId="41244"/>
    <cellStyle name="Note 3 3 2 3 2 5" xfId="13921"/>
    <cellStyle name="Note 3 3 2 3 2 5 2" xfId="44115"/>
    <cellStyle name="Note 3 3 2 3 2 6" xfId="16845"/>
    <cellStyle name="Note 3 3 2 3 2 6 2" xfId="47039"/>
    <cellStyle name="Note 3 3 2 3 2 7" xfId="19712"/>
    <cellStyle name="Note 3 3 2 3 2 7 2" xfId="49906"/>
    <cellStyle name="Note 3 3 2 3 2 8" xfId="24119"/>
    <cellStyle name="Note 3 3 2 3 2 8 2" xfId="54306"/>
    <cellStyle name="Note 3 3 2 3 2 9" xfId="27362"/>
    <cellStyle name="Note 3 3 2 3 2 9 2" xfId="57549"/>
    <cellStyle name="Note 3 3 2 3 3" xfId="4618"/>
    <cellStyle name="Note 3 3 2 3 3 10" xfId="34817"/>
    <cellStyle name="Note 3 3 2 3 3 2" xfId="9362"/>
    <cellStyle name="Note 3 3 2 3 3 2 2" xfId="39556"/>
    <cellStyle name="Note 3 3 2 3 3 3" xfId="12444"/>
    <cellStyle name="Note 3 3 2 3 3 3 2" xfId="42638"/>
    <cellStyle name="Note 3 3 2 3 3 4" xfId="11387"/>
    <cellStyle name="Note 3 3 2 3 3 4 2" xfId="41581"/>
    <cellStyle name="Note 3 3 2 3 3 5" xfId="17685"/>
    <cellStyle name="Note 3 3 2 3 3 5 2" xfId="47879"/>
    <cellStyle name="Note 3 3 2 3 3 6" xfId="20549"/>
    <cellStyle name="Note 3 3 2 3 3 6 2" xfId="50743"/>
    <cellStyle name="Note 3 3 2 3 3 7" xfId="24961"/>
    <cellStyle name="Note 3 3 2 3 3 7 2" xfId="55148"/>
    <cellStyle name="Note 3 3 2 3 3 8" xfId="21386"/>
    <cellStyle name="Note 3 3 2 3 3 8 2" xfId="51573"/>
    <cellStyle name="Note 3 3 2 3 3 9" xfId="28939"/>
    <cellStyle name="Note 3 3 2 3 3 9 2" xfId="59126"/>
    <cellStyle name="Note 3 3 2 3 4" xfId="7906"/>
    <cellStyle name="Note 3 3 2 3 4 2" xfId="38100"/>
    <cellStyle name="Note 3 3 2 3 5" xfId="10649"/>
    <cellStyle name="Note 3 3 2 3 5 2" xfId="40843"/>
    <cellStyle name="Note 3 3 2 3 6" xfId="4974"/>
    <cellStyle name="Note 3 3 2 3 6 2" xfId="35173"/>
    <cellStyle name="Note 3 3 2 3 7" xfId="15749"/>
    <cellStyle name="Note 3 3 2 3 7 2" xfId="45943"/>
    <cellStyle name="Note 3 3 2 3 8" xfId="18630"/>
    <cellStyle name="Note 3 3 2 3 8 2" xfId="48824"/>
    <cellStyle name="Note 3 3 2 3 9" xfId="22865"/>
    <cellStyle name="Note 3 3 2 3 9 2" xfId="53052"/>
    <cellStyle name="Note 3 3 2 4" xfId="2942"/>
    <cellStyle name="Note 3 3 2 4 10" xfId="28786"/>
    <cellStyle name="Note 3 3 2 4 10 2" xfId="58973"/>
    <cellStyle name="Note 3 3 2 4 11" xfId="33147"/>
    <cellStyle name="Note 3 3 2 4 2" xfId="6436"/>
    <cellStyle name="Note 3 3 2 4 2 2" xfId="36630"/>
    <cellStyle name="Note 3 3 2 4 3" xfId="3107"/>
    <cellStyle name="Note 3 3 2 4 3 2" xfId="33312"/>
    <cellStyle name="Note 3 3 2 4 4" xfId="5083"/>
    <cellStyle name="Note 3 3 2 4 4 2" xfId="35282"/>
    <cellStyle name="Note 3 3 2 4 5" xfId="14004"/>
    <cellStyle name="Note 3 3 2 4 5 2" xfId="44198"/>
    <cellStyle name="Note 3 3 2 4 6" xfId="16314"/>
    <cellStyle name="Note 3 3 2 4 6 2" xfId="46508"/>
    <cellStyle name="Note 3 3 2 4 7" xfId="19181"/>
    <cellStyle name="Note 3 3 2 4 7 2" xfId="49375"/>
    <cellStyle name="Note 3 3 2 4 8" xfId="23581"/>
    <cellStyle name="Note 3 3 2 4 8 2" xfId="53768"/>
    <cellStyle name="Note 3 3 2 4 9" xfId="26252"/>
    <cellStyle name="Note 3 3 2 4 9 2" xfId="56439"/>
    <cellStyle name="Note 3 3 2 5" xfId="3995"/>
    <cellStyle name="Note 3 3 2 5 10" xfId="29428"/>
    <cellStyle name="Note 3 3 2 5 10 2" xfId="59615"/>
    <cellStyle name="Note 3 3 2 5 11" xfId="34194"/>
    <cellStyle name="Note 3 3 2 5 2" xfId="7338"/>
    <cellStyle name="Note 3 3 2 5 2 2" xfId="37532"/>
    <cellStyle name="Note 3 3 2 5 3" xfId="8883"/>
    <cellStyle name="Note 3 3 2 5 3 2" xfId="39077"/>
    <cellStyle name="Note 3 3 2 5 4" xfId="10296"/>
    <cellStyle name="Note 3 3 2 5 4 2" xfId="40490"/>
    <cellStyle name="Note 3 3 2 5 5" xfId="13313"/>
    <cellStyle name="Note 3 3 2 5 5 2" xfId="43507"/>
    <cellStyle name="Note 3 3 2 5 6" xfId="17207"/>
    <cellStyle name="Note 3 3 2 5 6 2" xfId="47401"/>
    <cellStyle name="Note 3 3 2 5 7" xfId="20071"/>
    <cellStyle name="Note 3 3 2 5 7 2" xfId="50265"/>
    <cellStyle name="Note 3 3 2 5 8" xfId="24482"/>
    <cellStyle name="Note 3 3 2 5 8 2" xfId="54669"/>
    <cellStyle name="Note 3 3 2 5 9" xfId="27046"/>
    <cellStyle name="Note 3 3 2 5 9 2" xfId="57233"/>
    <cellStyle name="Note 3 3 2 6" xfId="2030"/>
    <cellStyle name="Note 3 3 2 6 2" xfId="32250"/>
    <cellStyle name="Note 3 3 2 7" xfId="12401"/>
    <cellStyle name="Note 3 3 2 7 2" xfId="42595"/>
    <cellStyle name="Note 3 3 2 8" xfId="14882"/>
    <cellStyle name="Note 3 3 2 8 2" xfId="45076"/>
    <cellStyle name="Note 3 3 2 9" xfId="13168"/>
    <cellStyle name="Note 3 3 2 9 2" xfId="43362"/>
    <cellStyle name="Note 3 3 3" xfId="1096"/>
    <cellStyle name="Note 3 3 3 10" xfId="22322"/>
    <cellStyle name="Note 3 3 3 10 2" xfId="52509"/>
    <cellStyle name="Note 3 3 3 11" xfId="21596"/>
    <cellStyle name="Note 3 3 3 11 2" xfId="51783"/>
    <cellStyle name="Note 3 3 3 12" xfId="29503"/>
    <cellStyle name="Note 3 3 3 12 2" xfId="59690"/>
    <cellStyle name="Note 3 3 3 13" xfId="31165"/>
    <cellStyle name="Note 3 3 3 2" xfId="1677"/>
    <cellStyle name="Note 3 3 3 2 10" xfId="26539"/>
    <cellStyle name="Note 3 3 3 2 10 2" xfId="56726"/>
    <cellStyle name="Note 3 3 3 2 11" xfId="27590"/>
    <cellStyle name="Note 3 3 3 2 11 2" xfId="57777"/>
    <cellStyle name="Note 3 3 3 2 12" xfId="31627"/>
    <cellStyle name="Note 3 3 3 2 2" xfId="3634"/>
    <cellStyle name="Note 3 3 3 2 2 10" xfId="29634"/>
    <cellStyle name="Note 3 3 3 2 2 10 2" xfId="59821"/>
    <cellStyle name="Note 3 3 3 2 2 11" xfId="33839"/>
    <cellStyle name="Note 3 3 3 2 2 2" xfId="6998"/>
    <cellStyle name="Note 3 3 3 2 2 2 2" xfId="37192"/>
    <cellStyle name="Note 3 3 3 2 2 3" xfId="8543"/>
    <cellStyle name="Note 3 3 3 2 2 3 2" xfId="38737"/>
    <cellStyle name="Note 3 3 3 2 2 4" xfId="12179"/>
    <cellStyle name="Note 3 3 3 2 2 4 2" xfId="42373"/>
    <cellStyle name="Note 3 3 3 2 2 5" xfId="13233"/>
    <cellStyle name="Note 3 3 3 2 2 5 2" xfId="43427"/>
    <cellStyle name="Note 3 3 3 2 2 6" xfId="16869"/>
    <cellStyle name="Note 3 3 3 2 2 6 2" xfId="47063"/>
    <cellStyle name="Note 3 3 3 2 2 7" xfId="19736"/>
    <cellStyle name="Note 3 3 3 2 2 7 2" xfId="49930"/>
    <cellStyle name="Note 3 3 3 2 2 8" xfId="24143"/>
    <cellStyle name="Note 3 3 3 2 2 8 2" xfId="54330"/>
    <cellStyle name="Note 3 3 3 2 2 9" xfId="26198"/>
    <cellStyle name="Note 3 3 3 2 2 9 2" xfId="56385"/>
    <cellStyle name="Note 3 3 3 2 3" xfId="4642"/>
    <cellStyle name="Note 3 3 3 2 3 10" xfId="34841"/>
    <cellStyle name="Note 3 3 3 2 3 2" xfId="9386"/>
    <cellStyle name="Note 3 3 3 2 3 2 2" xfId="39580"/>
    <cellStyle name="Note 3 3 3 2 3 3" xfId="11817"/>
    <cellStyle name="Note 3 3 3 2 3 3 2" xfId="42011"/>
    <cellStyle name="Note 3 3 3 2 3 4" xfId="13952"/>
    <cellStyle name="Note 3 3 3 2 3 4 2" xfId="44146"/>
    <cellStyle name="Note 3 3 3 2 3 5" xfId="17709"/>
    <cellStyle name="Note 3 3 3 2 3 5 2" xfId="47903"/>
    <cellStyle name="Note 3 3 3 2 3 6" xfId="20573"/>
    <cellStyle name="Note 3 3 3 2 3 6 2" xfId="50767"/>
    <cellStyle name="Note 3 3 3 2 3 7" xfId="24985"/>
    <cellStyle name="Note 3 3 3 2 3 7 2" xfId="55172"/>
    <cellStyle name="Note 3 3 3 2 3 8" xfId="22015"/>
    <cellStyle name="Note 3 3 3 2 3 8 2" xfId="52202"/>
    <cellStyle name="Note 3 3 3 2 3 9" xfId="28977"/>
    <cellStyle name="Note 3 3 3 2 3 9 2" xfId="59164"/>
    <cellStyle name="Note 3 3 3 2 4" xfId="5816"/>
    <cellStyle name="Note 3 3 3 2 4 2" xfId="36012"/>
    <cellStyle name="Note 3 3 3 2 5" xfId="5109"/>
    <cellStyle name="Note 3 3 3 2 5 2" xfId="35308"/>
    <cellStyle name="Note 3 3 3 2 6" xfId="13365"/>
    <cellStyle name="Note 3 3 3 2 6 2" xfId="43559"/>
    <cellStyle name="Note 3 3 3 2 7" xfId="15773"/>
    <cellStyle name="Note 3 3 3 2 7 2" xfId="45967"/>
    <cellStyle name="Note 3 3 3 2 8" xfId="18654"/>
    <cellStyle name="Note 3 3 3 2 8 2" xfId="48848"/>
    <cellStyle name="Note 3 3 3 2 9" xfId="22889"/>
    <cellStyle name="Note 3 3 3 2 9 2" xfId="53076"/>
    <cellStyle name="Note 3 3 3 3" xfId="3059"/>
    <cellStyle name="Note 3 3 3 3 10" xfId="29768"/>
    <cellStyle name="Note 3 3 3 3 10 2" xfId="59955"/>
    <cellStyle name="Note 3 3 3 3 11" xfId="33264"/>
    <cellStyle name="Note 3 3 3 3 2" xfId="6490"/>
    <cellStyle name="Note 3 3 3 3 2 2" xfId="36684"/>
    <cellStyle name="Note 3 3 3 3 3" xfId="2397"/>
    <cellStyle name="Note 3 3 3 3 3 2" xfId="32602"/>
    <cellStyle name="Note 3 3 3 3 4" xfId="12571"/>
    <cellStyle name="Note 3 3 3 3 4 2" xfId="42765"/>
    <cellStyle name="Note 3 3 3 3 5" xfId="15266"/>
    <cellStyle name="Note 3 3 3 3 5 2" xfId="45460"/>
    <cellStyle name="Note 3 3 3 3 6" xfId="16365"/>
    <cellStyle name="Note 3 3 3 3 6 2" xfId="46559"/>
    <cellStyle name="Note 3 3 3 3 7" xfId="19232"/>
    <cellStyle name="Note 3 3 3 3 7 2" xfId="49426"/>
    <cellStyle name="Note 3 3 3 3 8" xfId="23635"/>
    <cellStyle name="Note 3 3 3 3 8 2" xfId="53822"/>
    <cellStyle name="Note 3 3 3 3 9" xfId="27110"/>
    <cellStyle name="Note 3 3 3 3 9 2" xfId="57297"/>
    <cellStyle name="Note 3 3 3 4" xfId="4065"/>
    <cellStyle name="Note 3 3 3 4 10" xfId="21586"/>
    <cellStyle name="Note 3 3 3 4 10 2" xfId="51773"/>
    <cellStyle name="Note 3 3 3 4 11" xfId="34264"/>
    <cellStyle name="Note 3 3 3 4 2" xfId="7390"/>
    <cellStyle name="Note 3 3 3 4 2 2" xfId="37584"/>
    <cellStyle name="Note 3 3 3 4 3" xfId="8935"/>
    <cellStyle name="Note 3 3 3 4 3 2" xfId="39129"/>
    <cellStyle name="Note 3 3 3 4 4" xfId="10533"/>
    <cellStyle name="Note 3 3 3 4 4 2" xfId="40727"/>
    <cellStyle name="Note 3 3 3 4 5" xfId="14726"/>
    <cellStyle name="Note 3 3 3 4 5 2" xfId="44920"/>
    <cellStyle name="Note 3 3 3 4 6" xfId="17258"/>
    <cellStyle name="Note 3 3 3 4 6 2" xfId="47452"/>
    <cellStyle name="Note 3 3 3 4 7" xfId="20122"/>
    <cellStyle name="Note 3 3 3 4 7 2" xfId="50316"/>
    <cellStyle name="Note 3 3 3 4 8" xfId="24534"/>
    <cellStyle name="Note 3 3 3 4 8 2" xfId="54721"/>
    <cellStyle name="Note 3 3 3 4 9" xfId="27034"/>
    <cellStyle name="Note 3 3 3 4 9 2" xfId="57221"/>
    <cellStyle name="Note 3 3 3 5" xfId="6028"/>
    <cellStyle name="Note 3 3 3 5 2" xfId="36224"/>
    <cellStyle name="Note 3 3 3 6" xfId="6110"/>
    <cellStyle name="Note 3 3 3 6 2" xfId="36304"/>
    <cellStyle name="Note 3 3 3 7" xfId="12952"/>
    <cellStyle name="Note 3 3 3 7 2" xfId="43146"/>
    <cellStyle name="Note 3 3 3 8" xfId="11322"/>
    <cellStyle name="Note 3 3 3 8 2" xfId="41516"/>
    <cellStyle name="Note 3 3 3 9" xfId="18091"/>
    <cellStyle name="Note 3 3 3 9 2" xfId="48285"/>
    <cellStyle name="Note 3 3 4" xfId="1652"/>
    <cellStyle name="Note 3 3 4 10" xfId="27652"/>
    <cellStyle name="Note 3 3 4 10 2" xfId="57839"/>
    <cellStyle name="Note 3 3 4 11" xfId="28154"/>
    <cellStyle name="Note 3 3 4 11 2" xfId="58341"/>
    <cellStyle name="Note 3 3 4 12" xfId="31602"/>
    <cellStyle name="Note 3 3 4 2" xfId="3609"/>
    <cellStyle name="Note 3 3 4 2 10" xfId="29714"/>
    <cellStyle name="Note 3 3 4 2 10 2" xfId="59901"/>
    <cellStyle name="Note 3 3 4 2 11" xfId="33814"/>
    <cellStyle name="Note 3 3 4 2 2" xfId="6973"/>
    <cellStyle name="Note 3 3 4 2 2 2" xfId="37167"/>
    <cellStyle name="Note 3 3 4 2 3" xfId="8518"/>
    <cellStyle name="Note 3 3 4 2 3 2" xfId="38712"/>
    <cellStyle name="Note 3 3 4 2 4" xfId="5078"/>
    <cellStyle name="Note 3 3 4 2 4 2" xfId="35277"/>
    <cellStyle name="Note 3 3 4 2 5" xfId="14894"/>
    <cellStyle name="Note 3 3 4 2 5 2" xfId="45088"/>
    <cellStyle name="Note 3 3 4 2 6" xfId="16844"/>
    <cellStyle name="Note 3 3 4 2 6 2" xfId="47038"/>
    <cellStyle name="Note 3 3 4 2 7" xfId="19711"/>
    <cellStyle name="Note 3 3 4 2 7 2" xfId="49905"/>
    <cellStyle name="Note 3 3 4 2 8" xfId="24118"/>
    <cellStyle name="Note 3 3 4 2 8 2" xfId="54305"/>
    <cellStyle name="Note 3 3 4 2 9" xfId="28146"/>
    <cellStyle name="Note 3 3 4 2 9 2" xfId="58333"/>
    <cellStyle name="Note 3 3 4 3" xfId="4617"/>
    <cellStyle name="Note 3 3 4 3 10" xfId="34816"/>
    <cellStyle name="Note 3 3 4 3 2" xfId="9361"/>
    <cellStyle name="Note 3 3 4 3 2 2" xfId="39555"/>
    <cellStyle name="Note 3 3 4 3 3" xfId="10987"/>
    <cellStyle name="Note 3 3 4 3 3 2" xfId="41181"/>
    <cellStyle name="Note 3 3 4 3 4" xfId="3139"/>
    <cellStyle name="Note 3 3 4 3 4 2" xfId="33344"/>
    <cellStyle name="Note 3 3 4 3 5" xfId="17684"/>
    <cellStyle name="Note 3 3 4 3 5 2" xfId="47878"/>
    <cellStyle name="Note 3 3 4 3 6" xfId="20548"/>
    <cellStyle name="Note 3 3 4 3 6 2" xfId="50742"/>
    <cellStyle name="Note 3 3 4 3 7" xfId="24960"/>
    <cellStyle name="Note 3 3 4 3 7 2" xfId="55147"/>
    <cellStyle name="Note 3 3 4 3 8" xfId="22007"/>
    <cellStyle name="Note 3 3 4 3 8 2" xfId="52194"/>
    <cellStyle name="Note 3 3 4 3 9" xfId="27789"/>
    <cellStyle name="Note 3 3 4 3 9 2" xfId="57976"/>
    <cellStyle name="Note 3 3 4 4" xfId="5972"/>
    <cellStyle name="Note 3 3 4 4 2" xfId="36168"/>
    <cellStyle name="Note 3 3 4 5" xfId="10124"/>
    <cellStyle name="Note 3 3 4 5 2" xfId="40318"/>
    <cellStyle name="Note 3 3 4 6" xfId="15157"/>
    <cellStyle name="Note 3 3 4 6 2" xfId="45351"/>
    <cellStyle name="Note 3 3 4 7" xfId="15748"/>
    <cellStyle name="Note 3 3 4 7 2" xfId="45942"/>
    <cellStyle name="Note 3 3 4 8" xfId="18629"/>
    <cellStyle name="Note 3 3 4 8 2" xfId="48823"/>
    <cellStyle name="Note 3 3 4 9" xfId="22864"/>
    <cellStyle name="Note 3 3 4 9 2" xfId="53051"/>
    <cellStyle name="Note 3 3 5" xfId="2941"/>
    <cellStyle name="Note 3 3 5 10" xfId="29457"/>
    <cellStyle name="Note 3 3 5 10 2" xfId="59644"/>
    <cellStyle name="Note 3 3 5 11" xfId="33146"/>
    <cellStyle name="Note 3 3 5 2" xfId="6435"/>
    <cellStyle name="Note 3 3 5 2 2" xfId="36629"/>
    <cellStyle name="Note 3 3 5 3" xfId="3083"/>
    <cellStyle name="Note 3 3 5 3 2" xfId="33288"/>
    <cellStyle name="Note 3 3 5 4" xfId="10400"/>
    <cellStyle name="Note 3 3 5 4 2" xfId="40594"/>
    <cellStyle name="Note 3 3 5 5" xfId="10268"/>
    <cellStyle name="Note 3 3 5 5 2" xfId="40462"/>
    <cellStyle name="Note 3 3 5 6" xfId="16313"/>
    <cellStyle name="Note 3 3 5 6 2" xfId="46507"/>
    <cellStyle name="Note 3 3 5 7" xfId="19180"/>
    <cellStyle name="Note 3 3 5 7 2" xfId="49374"/>
    <cellStyle name="Note 3 3 5 8" xfId="23580"/>
    <cellStyle name="Note 3 3 5 8 2" xfId="53767"/>
    <cellStyle name="Note 3 3 5 9" xfId="27395"/>
    <cellStyle name="Note 3 3 5 9 2" xfId="57582"/>
    <cellStyle name="Note 3 3 6" xfId="3994"/>
    <cellStyle name="Note 3 3 6 10" xfId="25722"/>
    <cellStyle name="Note 3 3 6 10 2" xfId="55909"/>
    <cellStyle name="Note 3 3 6 11" xfId="34193"/>
    <cellStyle name="Note 3 3 6 2" xfId="7337"/>
    <cellStyle name="Note 3 3 6 2 2" xfId="37531"/>
    <cellStyle name="Note 3 3 6 3" xfId="8882"/>
    <cellStyle name="Note 3 3 6 3 2" xfId="39076"/>
    <cellStyle name="Note 3 3 6 4" xfId="5736"/>
    <cellStyle name="Note 3 3 6 4 2" xfId="35932"/>
    <cellStyle name="Note 3 3 6 5" xfId="12913"/>
    <cellStyle name="Note 3 3 6 5 2" xfId="43107"/>
    <cellStyle name="Note 3 3 6 6" xfId="17206"/>
    <cellStyle name="Note 3 3 6 6 2" xfId="47400"/>
    <cellStyle name="Note 3 3 6 7" xfId="20070"/>
    <cellStyle name="Note 3 3 6 7 2" xfId="50264"/>
    <cellStyle name="Note 3 3 6 8" xfId="24481"/>
    <cellStyle name="Note 3 3 6 8 2" xfId="54668"/>
    <cellStyle name="Note 3 3 6 9" xfId="27824"/>
    <cellStyle name="Note 3 3 6 9 2" xfId="58011"/>
    <cellStyle name="Note 3 3 7" xfId="2123"/>
    <cellStyle name="Note 3 3 7 2" xfId="32336"/>
    <cellStyle name="Note 3 3 8" xfId="12198"/>
    <cellStyle name="Note 3 3 8 2" xfId="42392"/>
    <cellStyle name="Note 3 3 9" xfId="13046"/>
    <cellStyle name="Note 3 3 9 2" xfId="43240"/>
    <cellStyle name="Note 3 4" xfId="977"/>
    <cellStyle name="Note 3 4 10" xfId="14957"/>
    <cellStyle name="Note 3 4 10 2" xfId="45151"/>
    <cellStyle name="Note 3 4 11" xfId="16099"/>
    <cellStyle name="Note 3 4 11 2" xfId="46293"/>
    <cellStyle name="Note 3 4 12" xfId="22206"/>
    <cellStyle name="Note 3 4 12 2" xfId="52393"/>
    <cellStyle name="Note 3 4 13" xfId="22157"/>
    <cellStyle name="Note 3 4 13 2" xfId="52344"/>
    <cellStyle name="Note 3 4 14" xfId="26461"/>
    <cellStyle name="Note 3 4 14 2" xfId="56648"/>
    <cellStyle name="Note 3 4 15" xfId="31115"/>
    <cellStyle name="Note 3 4 2" xfId="978"/>
    <cellStyle name="Note 3 4 2 10" xfId="13599"/>
    <cellStyle name="Note 3 4 2 10 2" xfId="43793"/>
    <cellStyle name="Note 3 4 2 11" xfId="22207"/>
    <cellStyle name="Note 3 4 2 11 2" xfId="52394"/>
    <cellStyle name="Note 3 4 2 12" xfId="26602"/>
    <cellStyle name="Note 3 4 2 12 2" xfId="56789"/>
    <cellStyle name="Note 3 4 2 13" xfId="29955"/>
    <cellStyle name="Note 3 4 2 13 2" xfId="60142"/>
    <cellStyle name="Note 3 4 2 14" xfId="31116"/>
    <cellStyle name="Note 3 4 2 2" xfId="1099"/>
    <cellStyle name="Note 3 4 2 2 10" xfId="22325"/>
    <cellStyle name="Note 3 4 2 2 10 2" xfId="52512"/>
    <cellStyle name="Note 3 4 2 2 11" xfId="26363"/>
    <cellStyle name="Note 3 4 2 2 11 2" xfId="56550"/>
    <cellStyle name="Note 3 4 2 2 12" xfId="26330"/>
    <cellStyle name="Note 3 4 2 2 12 2" xfId="56517"/>
    <cellStyle name="Note 3 4 2 2 13" xfId="31168"/>
    <cellStyle name="Note 3 4 2 2 2" xfId="1680"/>
    <cellStyle name="Note 3 4 2 2 2 10" xfId="25924"/>
    <cellStyle name="Note 3 4 2 2 2 10 2" xfId="56111"/>
    <cellStyle name="Note 3 4 2 2 2 11" xfId="30479"/>
    <cellStyle name="Note 3 4 2 2 2 11 2" xfId="60666"/>
    <cellStyle name="Note 3 4 2 2 2 12" xfId="31630"/>
    <cellStyle name="Note 3 4 2 2 2 2" xfId="3637"/>
    <cellStyle name="Note 3 4 2 2 2 2 10" xfId="26708"/>
    <cellStyle name="Note 3 4 2 2 2 2 10 2" xfId="56895"/>
    <cellStyle name="Note 3 4 2 2 2 2 11" xfId="33842"/>
    <cellStyle name="Note 3 4 2 2 2 2 2" xfId="7001"/>
    <cellStyle name="Note 3 4 2 2 2 2 2 2" xfId="37195"/>
    <cellStyle name="Note 3 4 2 2 2 2 3" xfId="8546"/>
    <cellStyle name="Note 3 4 2 2 2 2 3 2" xfId="38740"/>
    <cellStyle name="Note 3 4 2 2 2 2 4" xfId="9738"/>
    <cellStyle name="Note 3 4 2 2 2 2 4 2" xfId="39932"/>
    <cellStyle name="Note 3 4 2 2 2 2 5" xfId="14279"/>
    <cellStyle name="Note 3 4 2 2 2 2 5 2" xfId="44473"/>
    <cellStyle name="Note 3 4 2 2 2 2 6" xfId="16872"/>
    <cellStyle name="Note 3 4 2 2 2 2 6 2" xfId="47066"/>
    <cellStyle name="Note 3 4 2 2 2 2 7" xfId="19739"/>
    <cellStyle name="Note 3 4 2 2 2 2 7 2" xfId="49933"/>
    <cellStyle name="Note 3 4 2 2 2 2 8" xfId="24146"/>
    <cellStyle name="Note 3 4 2 2 2 2 8 2" xfId="54333"/>
    <cellStyle name="Note 3 4 2 2 2 2 9" xfId="26055"/>
    <cellStyle name="Note 3 4 2 2 2 2 9 2" xfId="56242"/>
    <cellStyle name="Note 3 4 2 2 2 3" xfId="4645"/>
    <cellStyle name="Note 3 4 2 2 2 3 10" xfId="34844"/>
    <cellStyle name="Note 3 4 2 2 2 3 2" xfId="9389"/>
    <cellStyle name="Note 3 4 2 2 2 3 2 2" xfId="39583"/>
    <cellStyle name="Note 3 4 2 2 2 3 3" xfId="5734"/>
    <cellStyle name="Note 3 4 2 2 2 3 3 2" xfId="35930"/>
    <cellStyle name="Note 3 4 2 2 2 3 4" xfId="14799"/>
    <cellStyle name="Note 3 4 2 2 2 3 4 2" xfId="44993"/>
    <cellStyle name="Note 3 4 2 2 2 3 5" xfId="17712"/>
    <cellStyle name="Note 3 4 2 2 2 3 5 2" xfId="47906"/>
    <cellStyle name="Note 3 4 2 2 2 3 6" xfId="20576"/>
    <cellStyle name="Note 3 4 2 2 2 3 6 2" xfId="50770"/>
    <cellStyle name="Note 3 4 2 2 2 3 7" xfId="24988"/>
    <cellStyle name="Note 3 4 2 2 2 3 7 2" xfId="55175"/>
    <cellStyle name="Note 3 4 2 2 2 3 8" xfId="21390"/>
    <cellStyle name="Note 3 4 2 2 2 3 8 2" xfId="51577"/>
    <cellStyle name="Note 3 4 2 2 2 3 9" xfId="29810"/>
    <cellStyle name="Note 3 4 2 2 2 3 9 2" xfId="59997"/>
    <cellStyle name="Note 3 4 2 2 2 4" xfId="4146"/>
    <cellStyle name="Note 3 4 2 2 2 4 2" xfId="34345"/>
    <cellStyle name="Note 3 4 2 2 2 5" xfId="11588"/>
    <cellStyle name="Note 3 4 2 2 2 5 2" xfId="41782"/>
    <cellStyle name="Note 3 4 2 2 2 6" xfId="10919"/>
    <cellStyle name="Note 3 4 2 2 2 6 2" xfId="41113"/>
    <cellStyle name="Note 3 4 2 2 2 7" xfId="15776"/>
    <cellStyle name="Note 3 4 2 2 2 7 2" xfId="45970"/>
    <cellStyle name="Note 3 4 2 2 2 8" xfId="18657"/>
    <cellStyle name="Note 3 4 2 2 2 8 2" xfId="48851"/>
    <cellStyle name="Note 3 4 2 2 2 9" xfId="22892"/>
    <cellStyle name="Note 3 4 2 2 2 9 2" xfId="53079"/>
    <cellStyle name="Note 3 4 2 2 3" xfId="3062"/>
    <cellStyle name="Note 3 4 2 2 3 10" xfId="26908"/>
    <cellStyle name="Note 3 4 2 2 3 10 2" xfId="57095"/>
    <cellStyle name="Note 3 4 2 2 3 11" xfId="33267"/>
    <cellStyle name="Note 3 4 2 2 3 2" xfId="6493"/>
    <cellStyle name="Note 3 4 2 2 3 2 2" xfId="36687"/>
    <cellStyle name="Note 3 4 2 2 3 3" xfId="2395"/>
    <cellStyle name="Note 3 4 2 2 3 3 2" xfId="32600"/>
    <cellStyle name="Note 3 4 2 2 3 4" xfId="10275"/>
    <cellStyle name="Note 3 4 2 2 3 4 2" xfId="40469"/>
    <cellStyle name="Note 3 4 2 2 3 5" xfId="14826"/>
    <cellStyle name="Note 3 4 2 2 3 5 2" xfId="45020"/>
    <cellStyle name="Note 3 4 2 2 3 6" xfId="16368"/>
    <cellStyle name="Note 3 4 2 2 3 6 2" xfId="46562"/>
    <cellStyle name="Note 3 4 2 2 3 7" xfId="19235"/>
    <cellStyle name="Note 3 4 2 2 3 7 2" xfId="49429"/>
    <cellStyle name="Note 3 4 2 2 3 8" xfId="23638"/>
    <cellStyle name="Note 3 4 2 2 3 8 2" xfId="53825"/>
    <cellStyle name="Note 3 4 2 2 3 9" xfId="26831"/>
    <cellStyle name="Note 3 4 2 2 3 9 2" xfId="57018"/>
    <cellStyle name="Note 3 4 2 2 4" xfId="4068"/>
    <cellStyle name="Note 3 4 2 2 4 10" xfId="26120"/>
    <cellStyle name="Note 3 4 2 2 4 10 2" xfId="56307"/>
    <cellStyle name="Note 3 4 2 2 4 11" xfId="34267"/>
    <cellStyle name="Note 3 4 2 2 4 2" xfId="7393"/>
    <cellStyle name="Note 3 4 2 2 4 2 2" xfId="37587"/>
    <cellStyle name="Note 3 4 2 2 4 3" xfId="8938"/>
    <cellStyle name="Note 3 4 2 2 4 3 2" xfId="39132"/>
    <cellStyle name="Note 3 4 2 2 4 4" xfId="9823"/>
    <cellStyle name="Note 3 4 2 2 4 4 2" xfId="40017"/>
    <cellStyle name="Note 3 4 2 2 4 5" xfId="13434"/>
    <cellStyle name="Note 3 4 2 2 4 5 2" xfId="43628"/>
    <cellStyle name="Note 3 4 2 2 4 6" xfId="17261"/>
    <cellStyle name="Note 3 4 2 2 4 6 2" xfId="47455"/>
    <cellStyle name="Note 3 4 2 2 4 7" xfId="20125"/>
    <cellStyle name="Note 3 4 2 2 4 7 2" xfId="50319"/>
    <cellStyle name="Note 3 4 2 2 4 8" xfId="24537"/>
    <cellStyle name="Note 3 4 2 2 4 8 2" xfId="54724"/>
    <cellStyle name="Note 3 4 2 2 4 9" xfId="27035"/>
    <cellStyle name="Note 3 4 2 2 4 9 2" xfId="57222"/>
    <cellStyle name="Note 3 4 2 2 5" xfId="5412"/>
    <cellStyle name="Note 3 4 2 2 5 2" xfId="35611"/>
    <cellStyle name="Note 3 4 2 2 6" xfId="8087"/>
    <cellStyle name="Note 3 4 2 2 6 2" xfId="38281"/>
    <cellStyle name="Note 3 4 2 2 7" xfId="13475"/>
    <cellStyle name="Note 3 4 2 2 7 2" xfId="43669"/>
    <cellStyle name="Note 3 4 2 2 8" xfId="12023"/>
    <cellStyle name="Note 3 4 2 2 8 2" xfId="42217"/>
    <cellStyle name="Note 3 4 2 2 9" xfId="18094"/>
    <cellStyle name="Note 3 4 2 2 9 2" xfId="48288"/>
    <cellStyle name="Note 3 4 2 3" xfId="1655"/>
    <cellStyle name="Note 3 4 2 3 10" xfId="27435"/>
    <cellStyle name="Note 3 4 2 3 10 2" xfId="57622"/>
    <cellStyle name="Note 3 4 2 3 11" xfId="29571"/>
    <cellStyle name="Note 3 4 2 3 11 2" xfId="59758"/>
    <cellStyle name="Note 3 4 2 3 12" xfId="31605"/>
    <cellStyle name="Note 3 4 2 3 2" xfId="3612"/>
    <cellStyle name="Note 3 4 2 3 2 10" xfId="26081"/>
    <cellStyle name="Note 3 4 2 3 2 10 2" xfId="56268"/>
    <cellStyle name="Note 3 4 2 3 2 11" xfId="33817"/>
    <cellStyle name="Note 3 4 2 3 2 2" xfId="6976"/>
    <cellStyle name="Note 3 4 2 3 2 2 2" xfId="37170"/>
    <cellStyle name="Note 3 4 2 3 2 3" xfId="8521"/>
    <cellStyle name="Note 3 4 2 3 2 3 2" xfId="38715"/>
    <cellStyle name="Note 3 4 2 3 2 4" xfId="11309"/>
    <cellStyle name="Note 3 4 2 3 2 4 2" xfId="41503"/>
    <cellStyle name="Note 3 4 2 3 2 5" xfId="14611"/>
    <cellStyle name="Note 3 4 2 3 2 5 2" xfId="44805"/>
    <cellStyle name="Note 3 4 2 3 2 6" xfId="16847"/>
    <cellStyle name="Note 3 4 2 3 2 6 2" xfId="47041"/>
    <cellStyle name="Note 3 4 2 3 2 7" xfId="19714"/>
    <cellStyle name="Note 3 4 2 3 2 7 2" xfId="49908"/>
    <cellStyle name="Note 3 4 2 3 2 8" xfId="24121"/>
    <cellStyle name="Note 3 4 2 3 2 8 2" xfId="54308"/>
    <cellStyle name="Note 3 4 2 3 2 9" xfId="28000"/>
    <cellStyle name="Note 3 4 2 3 2 9 2" xfId="58187"/>
    <cellStyle name="Note 3 4 2 3 3" xfId="4620"/>
    <cellStyle name="Note 3 4 2 3 3 10" xfId="34819"/>
    <cellStyle name="Note 3 4 2 3 3 2" xfId="9364"/>
    <cellStyle name="Note 3 4 2 3 3 2 2" xfId="39558"/>
    <cellStyle name="Note 3 4 2 3 3 3" xfId="10294"/>
    <cellStyle name="Note 3 4 2 3 3 3 2" xfId="40488"/>
    <cellStyle name="Note 3 4 2 3 3 4" xfId="10908"/>
    <cellStyle name="Note 3 4 2 3 3 4 2" xfId="41102"/>
    <cellStyle name="Note 3 4 2 3 3 5" xfId="17687"/>
    <cellStyle name="Note 3 4 2 3 3 5 2" xfId="47881"/>
    <cellStyle name="Note 3 4 2 3 3 6" xfId="20551"/>
    <cellStyle name="Note 3 4 2 3 3 6 2" xfId="50745"/>
    <cellStyle name="Note 3 4 2 3 3 7" xfId="24963"/>
    <cellStyle name="Note 3 4 2 3 3 7 2" xfId="55150"/>
    <cellStyle name="Note 3 4 2 3 3 8" xfId="21500"/>
    <cellStyle name="Note 3 4 2 3 3 8 2" xfId="51687"/>
    <cellStyle name="Note 3 4 2 3 3 9" xfId="30395"/>
    <cellStyle name="Note 3 4 2 3 3 9 2" xfId="60582"/>
    <cellStyle name="Note 3 4 2 3 4" xfId="5353"/>
    <cellStyle name="Note 3 4 2 3 4 2" xfId="35552"/>
    <cellStyle name="Note 3 4 2 3 5" xfId="12056"/>
    <cellStyle name="Note 3 4 2 3 5 2" xfId="42250"/>
    <cellStyle name="Note 3 4 2 3 6" xfId="8109"/>
    <cellStyle name="Note 3 4 2 3 6 2" xfId="38303"/>
    <cellStyle name="Note 3 4 2 3 7" xfId="15751"/>
    <cellStyle name="Note 3 4 2 3 7 2" xfId="45945"/>
    <cellStyle name="Note 3 4 2 3 8" xfId="18632"/>
    <cellStyle name="Note 3 4 2 3 8 2" xfId="48826"/>
    <cellStyle name="Note 3 4 2 3 9" xfId="22867"/>
    <cellStyle name="Note 3 4 2 3 9 2" xfId="53054"/>
    <cellStyle name="Note 3 4 2 4" xfId="2944"/>
    <cellStyle name="Note 3 4 2 4 10" xfId="21535"/>
    <cellStyle name="Note 3 4 2 4 10 2" xfId="51722"/>
    <cellStyle name="Note 3 4 2 4 11" xfId="33149"/>
    <cellStyle name="Note 3 4 2 4 2" xfId="6438"/>
    <cellStyle name="Note 3 4 2 4 2 2" xfId="36632"/>
    <cellStyle name="Note 3 4 2 4 3" xfId="2246"/>
    <cellStyle name="Note 3 4 2 4 3 2" xfId="32455"/>
    <cellStyle name="Note 3 4 2 4 4" xfId="11389"/>
    <cellStyle name="Note 3 4 2 4 4 2" xfId="41583"/>
    <cellStyle name="Note 3 4 2 4 5" xfId="13598"/>
    <cellStyle name="Note 3 4 2 4 5 2" xfId="43792"/>
    <cellStyle name="Note 3 4 2 4 6" xfId="16316"/>
    <cellStyle name="Note 3 4 2 4 6 2" xfId="46510"/>
    <cellStyle name="Note 3 4 2 4 7" xfId="19183"/>
    <cellStyle name="Note 3 4 2 4 7 2" xfId="49377"/>
    <cellStyle name="Note 3 4 2 4 8" xfId="23583"/>
    <cellStyle name="Note 3 4 2 4 8 2" xfId="53770"/>
    <cellStyle name="Note 3 4 2 4 9" xfId="27246"/>
    <cellStyle name="Note 3 4 2 4 9 2" xfId="57433"/>
    <cellStyle name="Note 3 4 2 5" xfId="3997"/>
    <cellStyle name="Note 3 4 2 5 10" xfId="21482"/>
    <cellStyle name="Note 3 4 2 5 10 2" xfId="51669"/>
    <cellStyle name="Note 3 4 2 5 11" xfId="34196"/>
    <cellStyle name="Note 3 4 2 5 2" xfId="7340"/>
    <cellStyle name="Note 3 4 2 5 2 2" xfId="37534"/>
    <cellStyle name="Note 3 4 2 5 3" xfId="8885"/>
    <cellStyle name="Note 3 4 2 5 3 2" xfId="39079"/>
    <cellStyle name="Note 3 4 2 5 4" xfId="3082"/>
    <cellStyle name="Note 3 4 2 5 4 2" xfId="33287"/>
    <cellStyle name="Note 3 4 2 5 5" xfId="11793"/>
    <cellStyle name="Note 3 4 2 5 5 2" xfId="41987"/>
    <cellStyle name="Note 3 4 2 5 6" xfId="17209"/>
    <cellStyle name="Note 3 4 2 5 6 2" xfId="47403"/>
    <cellStyle name="Note 3 4 2 5 7" xfId="20073"/>
    <cellStyle name="Note 3 4 2 5 7 2" xfId="50267"/>
    <cellStyle name="Note 3 4 2 5 8" xfId="24484"/>
    <cellStyle name="Note 3 4 2 5 8 2" xfId="54671"/>
    <cellStyle name="Note 3 4 2 5 9" xfId="21757"/>
    <cellStyle name="Note 3 4 2 5 9 2" xfId="51944"/>
    <cellStyle name="Note 3 4 2 6" xfId="2777"/>
    <cellStyle name="Note 3 4 2 6 2" xfId="32982"/>
    <cellStyle name="Note 3 4 2 7" xfId="6095"/>
    <cellStyle name="Note 3 4 2 7 2" xfId="36291"/>
    <cellStyle name="Note 3 4 2 8" xfId="14350"/>
    <cellStyle name="Note 3 4 2 8 2" xfId="44544"/>
    <cellStyle name="Note 3 4 2 9" xfId="15254"/>
    <cellStyle name="Note 3 4 2 9 2" xfId="45448"/>
    <cellStyle name="Note 3 4 3" xfId="1098"/>
    <cellStyle name="Note 3 4 3 10" xfId="22324"/>
    <cellStyle name="Note 3 4 3 10 2" xfId="52511"/>
    <cellStyle name="Note 3 4 3 11" xfId="22166"/>
    <cellStyle name="Note 3 4 3 11 2" xfId="52353"/>
    <cellStyle name="Note 3 4 3 12" xfId="29455"/>
    <cellStyle name="Note 3 4 3 12 2" xfId="59642"/>
    <cellStyle name="Note 3 4 3 13" xfId="31167"/>
    <cellStyle name="Note 3 4 3 2" xfId="1679"/>
    <cellStyle name="Note 3 4 3 2 10" xfId="27069"/>
    <cellStyle name="Note 3 4 3 2 10 2" xfId="57256"/>
    <cellStyle name="Note 3 4 3 2 11" xfId="21364"/>
    <cellStyle name="Note 3 4 3 2 11 2" xfId="51551"/>
    <cellStyle name="Note 3 4 3 2 12" xfId="31629"/>
    <cellStyle name="Note 3 4 3 2 2" xfId="3636"/>
    <cellStyle name="Note 3 4 3 2 2 10" xfId="30351"/>
    <cellStyle name="Note 3 4 3 2 2 10 2" xfId="60538"/>
    <cellStyle name="Note 3 4 3 2 2 11" xfId="33841"/>
    <cellStyle name="Note 3 4 3 2 2 2" xfId="7000"/>
    <cellStyle name="Note 3 4 3 2 2 2 2" xfId="37194"/>
    <cellStyle name="Note 3 4 3 2 2 3" xfId="8545"/>
    <cellStyle name="Note 3 4 3 2 2 3 2" xfId="38739"/>
    <cellStyle name="Note 3 4 3 2 2 4" xfId="2168"/>
    <cellStyle name="Note 3 4 3 2 2 4 2" xfId="32379"/>
    <cellStyle name="Note 3 4 3 2 2 5" xfId="14900"/>
    <cellStyle name="Note 3 4 3 2 2 5 2" xfId="45094"/>
    <cellStyle name="Note 3 4 3 2 2 6" xfId="16871"/>
    <cellStyle name="Note 3 4 3 2 2 6 2" xfId="47065"/>
    <cellStyle name="Note 3 4 3 2 2 7" xfId="19738"/>
    <cellStyle name="Note 3 4 3 2 2 7 2" xfId="49932"/>
    <cellStyle name="Note 3 4 3 2 2 8" xfId="24145"/>
    <cellStyle name="Note 3 4 3 2 2 8 2" xfId="54332"/>
    <cellStyle name="Note 3 4 3 2 2 9" xfId="27196"/>
    <cellStyle name="Note 3 4 3 2 2 9 2" xfId="57383"/>
    <cellStyle name="Note 3 4 3 2 3" xfId="4644"/>
    <cellStyle name="Note 3 4 3 2 3 10" xfId="34843"/>
    <cellStyle name="Note 3 4 3 2 3 2" xfId="9388"/>
    <cellStyle name="Note 3 4 3 2 3 2 2" xfId="39582"/>
    <cellStyle name="Note 3 4 3 2 3 3" xfId="5889"/>
    <cellStyle name="Note 3 4 3 2 3 3 2" xfId="36085"/>
    <cellStyle name="Note 3 4 3 2 3 4" xfId="7996"/>
    <cellStyle name="Note 3 4 3 2 3 4 2" xfId="38190"/>
    <cellStyle name="Note 3 4 3 2 3 5" xfId="17711"/>
    <cellStyle name="Note 3 4 3 2 3 5 2" xfId="47905"/>
    <cellStyle name="Note 3 4 3 2 3 6" xfId="20575"/>
    <cellStyle name="Note 3 4 3 2 3 6 2" xfId="50769"/>
    <cellStyle name="Note 3 4 3 2 3 7" xfId="24987"/>
    <cellStyle name="Note 3 4 3 2 3 7 2" xfId="55174"/>
    <cellStyle name="Note 3 4 3 2 3 8" xfId="21389"/>
    <cellStyle name="Note 3 4 3 2 3 8 2" xfId="51576"/>
    <cellStyle name="Note 3 4 3 2 3 9" xfId="30637"/>
    <cellStyle name="Note 3 4 3 2 3 9 2" xfId="60824"/>
    <cellStyle name="Note 3 4 3 2 4" xfId="4151"/>
    <cellStyle name="Note 3 4 3 2 4 2" xfId="34350"/>
    <cellStyle name="Note 3 4 3 2 5" xfId="9917"/>
    <cellStyle name="Note 3 4 3 2 5 2" xfId="40111"/>
    <cellStyle name="Note 3 4 3 2 6" xfId="13534"/>
    <cellStyle name="Note 3 4 3 2 6 2" xfId="43728"/>
    <cellStyle name="Note 3 4 3 2 7" xfId="15775"/>
    <cellStyle name="Note 3 4 3 2 7 2" xfId="45969"/>
    <cellStyle name="Note 3 4 3 2 8" xfId="18656"/>
    <cellStyle name="Note 3 4 3 2 8 2" xfId="48850"/>
    <cellStyle name="Note 3 4 3 2 9" xfId="22891"/>
    <cellStyle name="Note 3 4 3 2 9 2" xfId="53078"/>
    <cellStyle name="Note 3 4 3 3" xfId="3061"/>
    <cellStyle name="Note 3 4 3 3 10" xfId="28950"/>
    <cellStyle name="Note 3 4 3 3 10 2" xfId="59137"/>
    <cellStyle name="Note 3 4 3 3 11" xfId="33266"/>
    <cellStyle name="Note 3 4 3 3 2" xfId="6492"/>
    <cellStyle name="Note 3 4 3 3 2 2" xfId="36686"/>
    <cellStyle name="Note 3 4 3 3 3" xfId="2093"/>
    <cellStyle name="Note 3 4 3 3 3 2" xfId="32306"/>
    <cellStyle name="Note 3 4 3 3 4" xfId="11674"/>
    <cellStyle name="Note 3 4 3 3 4 2" xfId="41868"/>
    <cellStyle name="Note 3 4 3 3 5" xfId="14899"/>
    <cellStyle name="Note 3 4 3 3 5 2" xfId="45093"/>
    <cellStyle name="Note 3 4 3 3 6" xfId="16367"/>
    <cellStyle name="Note 3 4 3 3 6 2" xfId="46561"/>
    <cellStyle name="Note 3 4 3 3 7" xfId="19234"/>
    <cellStyle name="Note 3 4 3 3 7 2" xfId="49428"/>
    <cellStyle name="Note 3 4 3 3 8" xfId="23637"/>
    <cellStyle name="Note 3 4 3 3 8 2" xfId="53824"/>
    <cellStyle name="Note 3 4 3 3 9" xfId="27609"/>
    <cellStyle name="Note 3 4 3 3 9 2" xfId="57796"/>
    <cellStyle name="Note 3 4 3 4" xfId="4067"/>
    <cellStyle name="Note 3 4 3 4 10" xfId="30055"/>
    <cellStyle name="Note 3 4 3 4 10 2" xfId="60242"/>
    <cellStyle name="Note 3 4 3 4 11" xfId="34266"/>
    <cellStyle name="Note 3 4 3 4 2" xfId="7392"/>
    <cellStyle name="Note 3 4 3 4 2 2" xfId="37586"/>
    <cellStyle name="Note 3 4 3 4 3" xfId="8937"/>
    <cellStyle name="Note 3 4 3 4 3 2" xfId="39131"/>
    <cellStyle name="Note 3 4 3 4 4" xfId="10454"/>
    <cellStyle name="Note 3 4 3 4 4 2" xfId="40648"/>
    <cellStyle name="Note 3 4 3 4 5" xfId="12978"/>
    <cellStyle name="Note 3 4 3 4 5 2" xfId="43172"/>
    <cellStyle name="Note 3 4 3 4 6" xfId="17260"/>
    <cellStyle name="Note 3 4 3 4 6 2" xfId="47454"/>
    <cellStyle name="Note 3 4 3 4 7" xfId="20124"/>
    <cellStyle name="Note 3 4 3 4 7 2" xfId="50318"/>
    <cellStyle name="Note 3 4 3 4 8" xfId="24536"/>
    <cellStyle name="Note 3 4 3 4 8 2" xfId="54723"/>
    <cellStyle name="Note 3 4 3 4 9" xfId="27812"/>
    <cellStyle name="Note 3 4 3 4 9 2" xfId="57999"/>
    <cellStyle name="Note 3 4 3 5" xfId="5873"/>
    <cellStyle name="Note 3 4 3 5 2" xfId="36069"/>
    <cellStyle name="Note 3 4 3 6" xfId="11181"/>
    <cellStyle name="Note 3 4 3 6 2" xfId="41375"/>
    <cellStyle name="Note 3 4 3 7" xfId="13282"/>
    <cellStyle name="Note 3 4 3 7 2" xfId="43476"/>
    <cellStyle name="Note 3 4 3 8" xfId="15322"/>
    <cellStyle name="Note 3 4 3 8 2" xfId="45516"/>
    <cellStyle name="Note 3 4 3 9" xfId="18093"/>
    <cellStyle name="Note 3 4 3 9 2" xfId="48287"/>
    <cellStyle name="Note 3 4 4" xfId="1654"/>
    <cellStyle name="Note 3 4 4 10" xfId="28222"/>
    <cellStyle name="Note 3 4 4 10 2" xfId="58409"/>
    <cellStyle name="Note 3 4 4 11" xfId="29558"/>
    <cellStyle name="Note 3 4 4 11 2" xfId="59745"/>
    <cellStyle name="Note 3 4 4 12" xfId="31604"/>
    <cellStyle name="Note 3 4 4 2" xfId="3611"/>
    <cellStyle name="Note 3 4 4 2 10" xfId="28021"/>
    <cellStyle name="Note 3 4 4 2 10 2" xfId="58208"/>
    <cellStyle name="Note 3 4 4 2 11" xfId="33816"/>
    <cellStyle name="Note 3 4 4 2 2" xfId="6975"/>
    <cellStyle name="Note 3 4 4 2 2 2" xfId="37169"/>
    <cellStyle name="Note 3 4 4 2 3" xfId="8520"/>
    <cellStyle name="Note 3 4 4 2 3 2" xfId="38714"/>
    <cellStyle name="Note 3 4 4 2 4" xfId="12406"/>
    <cellStyle name="Note 3 4 4 2 4 2" xfId="42600"/>
    <cellStyle name="Note 3 4 4 2 5" xfId="14363"/>
    <cellStyle name="Note 3 4 4 2 5 2" xfId="44557"/>
    <cellStyle name="Note 3 4 4 2 6" xfId="16846"/>
    <cellStyle name="Note 3 4 4 2 6 2" xfId="47040"/>
    <cellStyle name="Note 3 4 4 2 7" xfId="19713"/>
    <cellStyle name="Note 3 4 4 2 7 2" xfId="49907"/>
    <cellStyle name="Note 3 4 4 2 8" xfId="24120"/>
    <cellStyle name="Note 3 4 4 2 8 2" xfId="54307"/>
    <cellStyle name="Note 3 4 4 2 9" xfId="26218"/>
    <cellStyle name="Note 3 4 4 2 9 2" xfId="56405"/>
    <cellStyle name="Note 3 4 4 3" xfId="4619"/>
    <cellStyle name="Note 3 4 4 3 10" xfId="34818"/>
    <cellStyle name="Note 3 4 4 3 2" xfId="9363"/>
    <cellStyle name="Note 3 4 4 3 2 2" xfId="39557"/>
    <cellStyle name="Note 3 4 4 3 3" xfId="9805"/>
    <cellStyle name="Note 3 4 4 3 3 2" xfId="39999"/>
    <cellStyle name="Note 3 4 4 3 4" xfId="14514"/>
    <cellStyle name="Note 3 4 4 3 4 2" xfId="44708"/>
    <cellStyle name="Note 3 4 4 3 5" xfId="17686"/>
    <cellStyle name="Note 3 4 4 3 5 2" xfId="47880"/>
    <cellStyle name="Note 3 4 4 3 6" xfId="20550"/>
    <cellStyle name="Note 3 4 4 3 6 2" xfId="50744"/>
    <cellStyle name="Note 3 4 4 3 7" xfId="24962"/>
    <cellStyle name="Note 3 4 4 3 7 2" xfId="55149"/>
    <cellStyle name="Note 3 4 4 3 8" xfId="26349"/>
    <cellStyle name="Note 3 4 4 3 8 2" xfId="56536"/>
    <cellStyle name="Note 3 4 4 3 9" xfId="26930"/>
    <cellStyle name="Note 3 4 4 3 9 2" xfId="57117"/>
    <cellStyle name="Note 3 4 4 4" xfId="5817"/>
    <cellStyle name="Note 3 4 4 4 2" xfId="36013"/>
    <cellStyle name="Note 3 4 4 5" xfId="12349"/>
    <cellStyle name="Note 3 4 4 5 2" xfId="42543"/>
    <cellStyle name="Note 3 4 4 6" xfId="14190"/>
    <cellStyle name="Note 3 4 4 6 2" xfId="44384"/>
    <cellStyle name="Note 3 4 4 7" xfId="15750"/>
    <cellStyle name="Note 3 4 4 7 2" xfId="45944"/>
    <cellStyle name="Note 3 4 4 8" xfId="18631"/>
    <cellStyle name="Note 3 4 4 8 2" xfId="48825"/>
    <cellStyle name="Note 3 4 4 9" xfId="22866"/>
    <cellStyle name="Note 3 4 4 9 2" xfId="53053"/>
    <cellStyle name="Note 3 4 5" xfId="2943"/>
    <cellStyle name="Note 3 4 5 10" xfId="29910"/>
    <cellStyle name="Note 3 4 5 10 2" xfId="60097"/>
    <cellStyle name="Note 3 4 5 11" xfId="33148"/>
    <cellStyle name="Note 3 4 5 2" xfId="6437"/>
    <cellStyle name="Note 3 4 5 2 2" xfId="36631"/>
    <cellStyle name="Note 3 4 5 3" xfId="3970"/>
    <cellStyle name="Note 3 4 5 3 2" xfId="34169"/>
    <cellStyle name="Note 3 4 5 4" xfId="11533"/>
    <cellStyle name="Note 3 4 5 4 2" xfId="41727"/>
    <cellStyle name="Note 3 4 5 5" xfId="10476"/>
    <cellStyle name="Note 3 4 5 5 2" xfId="40670"/>
    <cellStyle name="Note 3 4 5 6" xfId="16315"/>
    <cellStyle name="Note 3 4 5 6 2" xfId="46509"/>
    <cellStyle name="Note 3 4 5 7" xfId="19182"/>
    <cellStyle name="Note 3 4 5 7 2" xfId="49376"/>
    <cellStyle name="Note 3 4 5 8" xfId="23582"/>
    <cellStyle name="Note 3 4 5 8 2" xfId="53769"/>
    <cellStyle name="Note 3 4 5 9" xfId="28033"/>
    <cellStyle name="Note 3 4 5 9 2" xfId="58220"/>
    <cellStyle name="Note 3 4 6" xfId="3996"/>
    <cellStyle name="Note 3 4 6 10" xfId="30705"/>
    <cellStyle name="Note 3 4 6 10 2" xfId="60892"/>
    <cellStyle name="Note 3 4 6 11" xfId="34195"/>
    <cellStyle name="Note 3 4 6 2" xfId="7339"/>
    <cellStyle name="Note 3 4 6 2 2" xfId="37533"/>
    <cellStyle name="Note 3 4 6 3" xfId="8884"/>
    <cellStyle name="Note 3 4 6 3 2" xfId="39078"/>
    <cellStyle name="Note 3 4 6 4" xfId="11889"/>
    <cellStyle name="Note 3 4 6 4 2" xfId="42083"/>
    <cellStyle name="Note 3 4 6 5" xfId="13403"/>
    <cellStyle name="Note 3 4 6 5 2" xfId="43597"/>
    <cellStyle name="Note 3 4 6 6" xfId="17208"/>
    <cellStyle name="Note 3 4 6 6 2" xfId="47402"/>
    <cellStyle name="Note 3 4 6 7" xfId="20072"/>
    <cellStyle name="Note 3 4 6 7 2" xfId="50266"/>
    <cellStyle name="Note 3 4 6 8" xfId="24483"/>
    <cellStyle name="Note 3 4 6 8 2" xfId="54670"/>
    <cellStyle name="Note 3 4 6 9" xfId="25901"/>
    <cellStyle name="Note 3 4 6 9 2" xfId="56088"/>
    <cellStyle name="Note 3 4 7" xfId="2122"/>
    <cellStyle name="Note 3 4 7 2" xfId="32335"/>
    <cellStyle name="Note 3 4 8" xfId="6355"/>
    <cellStyle name="Note 3 4 8 2" xfId="36549"/>
    <cellStyle name="Note 3 4 9" xfId="11810"/>
    <cellStyle name="Note 3 4 9 2" xfId="42004"/>
    <cellStyle name="Note 3 5" xfId="979"/>
    <cellStyle name="Note 3 5 10" xfId="16097"/>
    <cellStyle name="Note 3 5 10 2" xfId="46291"/>
    <cellStyle name="Note 3 5 11" xfId="22208"/>
    <cellStyle name="Note 3 5 11 2" xfId="52395"/>
    <cellStyle name="Note 3 5 12" xfId="21559"/>
    <cellStyle name="Note 3 5 12 2" xfId="51746"/>
    <cellStyle name="Note 3 5 13" xfId="28821"/>
    <cellStyle name="Note 3 5 13 2" xfId="59008"/>
    <cellStyle name="Note 3 5 14" xfId="31117"/>
    <cellStyle name="Note 3 5 2" xfId="1100"/>
    <cellStyle name="Note 3 5 2 10" xfId="22326"/>
    <cellStyle name="Note 3 5 2 10 2" xfId="52513"/>
    <cellStyle name="Note 3 5 2 11" xfId="27488"/>
    <cellStyle name="Note 3 5 2 11 2" xfId="57675"/>
    <cellStyle name="Note 3 5 2 12" xfId="30304"/>
    <cellStyle name="Note 3 5 2 12 2" xfId="60491"/>
    <cellStyle name="Note 3 5 2 13" xfId="31169"/>
    <cellStyle name="Note 3 5 2 2" xfId="1681"/>
    <cellStyle name="Note 3 5 2 2 10" xfId="27651"/>
    <cellStyle name="Note 3 5 2 2 10 2" xfId="57838"/>
    <cellStyle name="Note 3 5 2 2 11" xfId="26699"/>
    <cellStyle name="Note 3 5 2 2 11 2" xfId="56886"/>
    <cellStyle name="Note 3 5 2 2 12" xfId="31631"/>
    <cellStyle name="Note 3 5 2 2 2" xfId="3638"/>
    <cellStyle name="Note 3 5 2 2 2 10" xfId="29537"/>
    <cellStyle name="Note 3 5 2 2 2 10 2" xfId="59724"/>
    <cellStyle name="Note 3 5 2 2 2 11" xfId="33843"/>
    <cellStyle name="Note 3 5 2 2 2 2" xfId="7002"/>
    <cellStyle name="Note 3 5 2 2 2 2 2" xfId="37196"/>
    <cellStyle name="Note 3 5 2 2 2 3" xfId="8547"/>
    <cellStyle name="Note 3 5 2 2 2 3 2" xfId="38741"/>
    <cellStyle name="Note 3 5 2 2 2 4" xfId="5245"/>
    <cellStyle name="Note 3 5 2 2 2 4 2" xfId="35444"/>
    <cellStyle name="Note 3 5 2 2 2 5" xfId="13204"/>
    <cellStyle name="Note 3 5 2 2 2 5 2" xfId="43398"/>
    <cellStyle name="Note 3 5 2 2 2 6" xfId="16873"/>
    <cellStyle name="Note 3 5 2 2 2 6 2" xfId="47067"/>
    <cellStyle name="Note 3 5 2 2 2 7" xfId="19740"/>
    <cellStyle name="Note 3 5 2 2 2 7 2" xfId="49934"/>
    <cellStyle name="Note 3 5 2 2 2 8" xfId="24147"/>
    <cellStyle name="Note 3 5 2 2 2 8 2" xfId="54334"/>
    <cellStyle name="Note 3 5 2 2 2 9" xfId="25615"/>
    <cellStyle name="Note 3 5 2 2 2 9 2" xfId="55802"/>
    <cellStyle name="Note 3 5 2 2 3" xfId="4646"/>
    <cellStyle name="Note 3 5 2 2 3 10" xfId="34845"/>
    <cellStyle name="Note 3 5 2 2 3 2" xfId="9390"/>
    <cellStyle name="Note 3 5 2 2 3 2 2" xfId="39584"/>
    <cellStyle name="Note 3 5 2 2 3 3" xfId="12610"/>
    <cellStyle name="Note 3 5 2 2 3 3 2" xfId="42804"/>
    <cellStyle name="Note 3 5 2 2 3 4" xfId="15162"/>
    <cellStyle name="Note 3 5 2 2 3 4 2" xfId="45356"/>
    <cellStyle name="Note 3 5 2 2 3 5" xfId="17713"/>
    <cellStyle name="Note 3 5 2 2 3 5 2" xfId="47907"/>
    <cellStyle name="Note 3 5 2 2 3 6" xfId="20577"/>
    <cellStyle name="Note 3 5 2 2 3 6 2" xfId="50771"/>
    <cellStyle name="Note 3 5 2 2 3 7" xfId="24989"/>
    <cellStyle name="Note 3 5 2 2 3 7 2" xfId="55176"/>
    <cellStyle name="Note 3 5 2 2 3 8" xfId="21391"/>
    <cellStyle name="Note 3 5 2 2 3 8 2" xfId="51578"/>
    <cellStyle name="Note 3 5 2 2 3 9" xfId="25828"/>
    <cellStyle name="Note 3 5 2 2 3 9 2" xfId="56015"/>
    <cellStyle name="Note 3 5 2 2 4" xfId="4141"/>
    <cellStyle name="Note 3 5 2 2 4 2" xfId="34340"/>
    <cellStyle name="Note 3 5 2 2 5" xfId="11995"/>
    <cellStyle name="Note 3 5 2 2 5 2" xfId="42189"/>
    <cellStyle name="Note 3 5 2 2 6" xfId="13820"/>
    <cellStyle name="Note 3 5 2 2 6 2" xfId="44014"/>
    <cellStyle name="Note 3 5 2 2 7" xfId="15777"/>
    <cellStyle name="Note 3 5 2 2 7 2" xfId="45971"/>
    <cellStyle name="Note 3 5 2 2 8" xfId="18658"/>
    <cellStyle name="Note 3 5 2 2 8 2" xfId="48852"/>
    <cellStyle name="Note 3 5 2 2 9" xfId="22893"/>
    <cellStyle name="Note 3 5 2 2 9 2" xfId="53080"/>
    <cellStyle name="Note 3 5 2 3" xfId="3063"/>
    <cellStyle name="Note 3 5 2 3 10" xfId="30494"/>
    <cellStyle name="Note 3 5 2 3 10 2" xfId="60681"/>
    <cellStyle name="Note 3 5 2 3 11" xfId="33268"/>
    <cellStyle name="Note 3 5 2 3 2" xfId="6494"/>
    <cellStyle name="Note 3 5 2 3 2 2" xfId="36688"/>
    <cellStyle name="Note 3 5 2 3 3" xfId="2394"/>
    <cellStyle name="Note 3 5 2 3 3 2" xfId="32599"/>
    <cellStyle name="Note 3 5 2 3 4" xfId="11840"/>
    <cellStyle name="Note 3 5 2 3 4 2" xfId="42034"/>
    <cellStyle name="Note 3 5 2 3 5" xfId="9800"/>
    <cellStyle name="Note 3 5 2 3 5 2" xfId="39994"/>
    <cellStyle name="Note 3 5 2 3 6" xfId="16369"/>
    <cellStyle name="Note 3 5 2 3 6 2" xfId="46563"/>
    <cellStyle name="Note 3 5 2 3 7" xfId="19236"/>
    <cellStyle name="Note 3 5 2 3 7 2" xfId="49430"/>
    <cellStyle name="Note 3 5 2 3 8" xfId="23639"/>
    <cellStyle name="Note 3 5 2 3 8 2" xfId="53826"/>
    <cellStyle name="Note 3 5 2 3 9" xfId="28177"/>
    <cellStyle name="Note 3 5 2 3 9 2" xfId="58364"/>
    <cellStyle name="Note 3 5 2 4" xfId="4069"/>
    <cellStyle name="Note 3 5 2 4 10" xfId="30814"/>
    <cellStyle name="Note 3 5 2 4 10 2" xfId="61001"/>
    <cellStyle name="Note 3 5 2 4 11" xfId="34268"/>
    <cellStyle name="Note 3 5 2 4 2" xfId="7394"/>
    <cellStyle name="Note 3 5 2 4 2 2" xfId="37588"/>
    <cellStyle name="Note 3 5 2 4 3" xfId="8939"/>
    <cellStyle name="Note 3 5 2 4 3 2" xfId="39133"/>
    <cellStyle name="Note 3 5 2 4 4" xfId="7972"/>
    <cellStyle name="Note 3 5 2 4 4 2" xfId="38166"/>
    <cellStyle name="Note 3 5 2 4 5" xfId="15169"/>
    <cellStyle name="Note 3 5 2 4 5 2" xfId="45363"/>
    <cellStyle name="Note 3 5 2 4 6" xfId="17262"/>
    <cellStyle name="Note 3 5 2 4 6 2" xfId="47456"/>
    <cellStyle name="Note 3 5 2 4 7" xfId="20126"/>
    <cellStyle name="Note 3 5 2 4 7 2" xfId="50320"/>
    <cellStyle name="Note 3 5 2 4 8" xfId="24538"/>
    <cellStyle name="Note 3 5 2 4 8 2" xfId="54725"/>
    <cellStyle name="Note 3 5 2 4 9" xfId="25889"/>
    <cellStyle name="Note 3 5 2 4 9 2" xfId="56076"/>
    <cellStyle name="Note 3 5 2 5" xfId="2756"/>
    <cellStyle name="Note 3 5 2 5 2" xfId="32961"/>
    <cellStyle name="Note 3 5 2 6" xfId="12379"/>
    <cellStyle name="Note 3 5 2 6 2" xfId="42573"/>
    <cellStyle name="Note 3 5 2 7" xfId="11522"/>
    <cellStyle name="Note 3 5 2 7 2" xfId="41716"/>
    <cellStyle name="Note 3 5 2 8" xfId="14216"/>
    <cellStyle name="Note 3 5 2 8 2" xfId="44410"/>
    <cellStyle name="Note 3 5 2 9" xfId="18095"/>
    <cellStyle name="Note 3 5 2 9 2" xfId="48289"/>
    <cellStyle name="Note 3 5 3" xfId="1656"/>
    <cellStyle name="Note 3 5 3 10" xfId="26291"/>
    <cellStyle name="Note 3 5 3 10 2" xfId="56478"/>
    <cellStyle name="Note 3 5 3 11" xfId="29284"/>
    <cellStyle name="Note 3 5 3 11 2" xfId="59471"/>
    <cellStyle name="Note 3 5 3 12" xfId="31606"/>
    <cellStyle name="Note 3 5 3 2" xfId="3613"/>
    <cellStyle name="Note 3 5 3 2 10" xfId="30707"/>
    <cellStyle name="Note 3 5 3 2 10 2" xfId="60894"/>
    <cellStyle name="Note 3 5 3 2 11" xfId="33818"/>
    <cellStyle name="Note 3 5 3 2 2" xfId="6977"/>
    <cellStyle name="Note 3 5 3 2 2 2" xfId="37171"/>
    <cellStyle name="Note 3 5 3 2 3" xfId="8522"/>
    <cellStyle name="Note 3 5 3 2 3 2" xfId="38716"/>
    <cellStyle name="Note 3 5 3 2 4" xfId="7826"/>
    <cellStyle name="Note 3 5 3 2 4 2" xfId="38020"/>
    <cellStyle name="Note 3 5 3 2 5" xfId="12934"/>
    <cellStyle name="Note 3 5 3 2 5 2" xfId="43128"/>
    <cellStyle name="Note 3 5 3 2 6" xfId="16848"/>
    <cellStyle name="Note 3 5 3 2 6 2" xfId="47042"/>
    <cellStyle name="Note 3 5 3 2 7" xfId="19715"/>
    <cellStyle name="Note 3 5 3 2 7 2" xfId="49909"/>
    <cellStyle name="Note 3 5 3 2 8" xfId="24122"/>
    <cellStyle name="Note 3 5 3 2 8 2" xfId="54309"/>
    <cellStyle name="Note 3 5 3 2 9" xfId="27216"/>
    <cellStyle name="Note 3 5 3 2 9 2" xfId="57403"/>
    <cellStyle name="Note 3 5 3 3" xfId="4621"/>
    <cellStyle name="Note 3 5 3 3 10" xfId="34820"/>
    <cellStyle name="Note 3 5 3 3 2" xfId="9365"/>
    <cellStyle name="Note 3 5 3 3 2 2" xfId="39559"/>
    <cellStyle name="Note 3 5 3 3 3" xfId="12234"/>
    <cellStyle name="Note 3 5 3 3 3 2" xfId="42428"/>
    <cellStyle name="Note 3 5 3 3 4" xfId="15315"/>
    <cellStyle name="Note 3 5 3 3 4 2" xfId="45509"/>
    <cellStyle name="Note 3 5 3 3 5" xfId="17688"/>
    <cellStyle name="Note 3 5 3 3 5 2" xfId="47882"/>
    <cellStyle name="Note 3 5 3 3 6" xfId="20552"/>
    <cellStyle name="Note 3 5 3 3 6 2" xfId="50746"/>
    <cellStyle name="Note 3 5 3 3 7" xfId="24964"/>
    <cellStyle name="Note 3 5 3 3 7 2" xfId="55151"/>
    <cellStyle name="Note 3 5 3 3 8" xfId="26347"/>
    <cellStyle name="Note 3 5 3 3 8 2" xfId="56534"/>
    <cellStyle name="Note 3 5 3 3 9" xfId="27697"/>
    <cellStyle name="Note 3 5 3 3 9 2" xfId="57884"/>
    <cellStyle name="Note 3 5 3 4" xfId="7757"/>
    <cellStyle name="Note 3 5 3 4 2" xfId="37951"/>
    <cellStyle name="Note 3 5 3 5" xfId="11781"/>
    <cellStyle name="Note 3 5 3 5 2" xfId="41975"/>
    <cellStyle name="Note 3 5 3 6" xfId="14869"/>
    <cellStyle name="Note 3 5 3 6 2" xfId="45063"/>
    <cellStyle name="Note 3 5 3 7" xfId="15752"/>
    <cellStyle name="Note 3 5 3 7 2" xfId="45946"/>
    <cellStyle name="Note 3 5 3 8" xfId="18633"/>
    <cellStyle name="Note 3 5 3 8 2" xfId="48827"/>
    <cellStyle name="Note 3 5 3 9" xfId="22868"/>
    <cellStyle name="Note 3 5 3 9 2" xfId="53055"/>
    <cellStyle name="Note 3 5 4" xfId="2945"/>
    <cellStyle name="Note 3 5 4 10" xfId="29039"/>
    <cellStyle name="Note 3 5 4 10 2" xfId="59226"/>
    <cellStyle name="Note 3 5 4 11" xfId="33150"/>
    <cellStyle name="Note 3 5 4 2" xfId="6439"/>
    <cellStyle name="Note 3 5 4 2 2" xfId="36633"/>
    <cellStyle name="Note 3 5 4 3" xfId="4296"/>
    <cellStyle name="Note 3 5 4 3 2" xfId="34495"/>
    <cellStyle name="Note 3 5 4 4" xfId="11898"/>
    <cellStyle name="Note 3 5 4 4 2" xfId="42092"/>
    <cellStyle name="Note 3 5 4 5" xfId="13383"/>
    <cellStyle name="Note 3 5 4 5 2" xfId="43577"/>
    <cellStyle name="Note 3 5 4 6" xfId="16317"/>
    <cellStyle name="Note 3 5 4 6 2" xfId="46511"/>
    <cellStyle name="Note 3 5 4 7" xfId="19184"/>
    <cellStyle name="Note 3 5 4 7 2" xfId="49378"/>
    <cellStyle name="Note 3 5 4 8" xfId="23584"/>
    <cellStyle name="Note 3 5 4 8 2" xfId="53771"/>
    <cellStyle name="Note 3 5 4 9" xfId="26105"/>
    <cellStyle name="Note 3 5 4 9 2" xfId="56292"/>
    <cellStyle name="Note 3 5 5" xfId="3998"/>
    <cellStyle name="Note 3 5 5 10" xfId="30206"/>
    <cellStyle name="Note 3 5 5 10 2" xfId="60393"/>
    <cellStyle name="Note 3 5 5 11" xfId="34197"/>
    <cellStyle name="Note 3 5 5 2" xfId="7341"/>
    <cellStyle name="Note 3 5 5 2 2" xfId="37535"/>
    <cellStyle name="Note 3 5 5 3" xfId="8886"/>
    <cellStyle name="Note 3 5 5 3 2" xfId="39080"/>
    <cellStyle name="Note 3 5 5 4" xfId="12659"/>
    <cellStyle name="Note 3 5 5 4 2" xfId="42853"/>
    <cellStyle name="Note 3 5 5 5" xfId="13290"/>
    <cellStyle name="Note 3 5 5 5 2" xfId="43484"/>
    <cellStyle name="Note 3 5 5 6" xfId="17210"/>
    <cellStyle name="Note 3 5 5 6 2" xfId="47404"/>
    <cellStyle name="Note 3 5 5 7" xfId="20074"/>
    <cellStyle name="Note 3 5 5 7 2" xfId="50268"/>
    <cellStyle name="Note 3 5 5 8" xfId="24485"/>
    <cellStyle name="Note 3 5 5 8 2" xfId="54672"/>
    <cellStyle name="Note 3 5 5 9" xfId="21758"/>
    <cellStyle name="Note 3 5 5 9 2" xfId="51945"/>
    <cellStyle name="Note 3 5 6" xfId="2776"/>
    <cellStyle name="Note 3 5 6 2" xfId="32981"/>
    <cellStyle name="Note 3 5 7" xfId="6041"/>
    <cellStyle name="Note 3 5 7 2" xfId="36237"/>
    <cellStyle name="Note 3 5 8" xfId="11225"/>
    <cellStyle name="Note 3 5 8 2" xfId="41419"/>
    <cellStyle name="Note 3 5 9" xfId="13926"/>
    <cellStyle name="Note 3 5 9 2" xfId="44120"/>
    <cellStyle name="Note 3 6" xfId="1093"/>
    <cellStyle name="Note 3 6 10" xfId="22319"/>
    <cellStyle name="Note 3 6 10 2" xfId="52506"/>
    <cellStyle name="Note 3 6 11" xfId="22164"/>
    <cellStyle name="Note 3 6 11 2" xfId="52351"/>
    <cellStyle name="Note 3 6 12" xfId="28943"/>
    <cellStyle name="Note 3 6 12 2" xfId="59130"/>
    <cellStyle name="Note 3 6 13" xfId="31162"/>
    <cellStyle name="Note 3 6 2" xfId="1674"/>
    <cellStyle name="Note 3 6 2 10" xfId="26140"/>
    <cellStyle name="Note 3 6 2 10 2" xfId="56327"/>
    <cellStyle name="Note 3 6 2 11" xfId="28752"/>
    <cellStyle name="Note 3 6 2 11 2" xfId="58939"/>
    <cellStyle name="Note 3 6 2 12" xfId="31624"/>
    <cellStyle name="Note 3 6 2 2" xfId="3631"/>
    <cellStyle name="Note 3 6 2 2 10" xfId="27225"/>
    <cellStyle name="Note 3 6 2 2 10 2" xfId="57412"/>
    <cellStyle name="Note 3 6 2 2 11" xfId="33836"/>
    <cellStyle name="Note 3 6 2 2 2" xfId="6995"/>
    <cellStyle name="Note 3 6 2 2 2 2" xfId="37189"/>
    <cellStyle name="Note 3 6 2 2 3" xfId="8540"/>
    <cellStyle name="Note 3 6 2 2 3 2" xfId="38734"/>
    <cellStyle name="Note 3 6 2 2 4" xfId="12392"/>
    <cellStyle name="Note 3 6 2 2 4 2" xfId="42586"/>
    <cellStyle name="Note 3 6 2 2 5" xfId="10413"/>
    <cellStyle name="Note 3 6 2 2 5 2" xfId="40607"/>
    <cellStyle name="Note 3 6 2 2 6" xfId="16866"/>
    <cellStyle name="Note 3 6 2 2 6 2" xfId="47060"/>
    <cellStyle name="Note 3 6 2 2 7" xfId="19733"/>
    <cellStyle name="Note 3 6 2 2 7 2" xfId="49927"/>
    <cellStyle name="Note 3 6 2 2 8" xfId="24140"/>
    <cellStyle name="Note 3 6 2 2 8 2" xfId="54327"/>
    <cellStyle name="Note 3 6 2 2 9" xfId="26786"/>
    <cellStyle name="Note 3 6 2 2 9 2" xfId="56973"/>
    <cellStyle name="Note 3 6 2 3" xfId="4639"/>
    <cellStyle name="Note 3 6 2 3 10" xfId="34838"/>
    <cellStyle name="Note 3 6 2 3 2" xfId="9383"/>
    <cellStyle name="Note 3 6 2 3 2 2" xfId="39577"/>
    <cellStyle name="Note 3 6 2 3 3" xfId="9779"/>
    <cellStyle name="Note 3 6 2 3 3 2" xfId="39973"/>
    <cellStyle name="Note 3 6 2 3 4" xfId="14646"/>
    <cellStyle name="Note 3 6 2 3 4 2" xfId="44840"/>
    <cellStyle name="Note 3 6 2 3 5" xfId="17706"/>
    <cellStyle name="Note 3 6 2 3 5 2" xfId="47900"/>
    <cellStyle name="Note 3 6 2 3 6" xfId="20570"/>
    <cellStyle name="Note 3 6 2 3 6 2" xfId="50764"/>
    <cellStyle name="Note 3 6 2 3 7" xfId="24982"/>
    <cellStyle name="Note 3 6 2 3 7 2" xfId="55169"/>
    <cellStyle name="Note 3 6 2 3 8" xfId="22013"/>
    <cellStyle name="Note 3 6 2 3 8 2" xfId="52200"/>
    <cellStyle name="Note 3 6 2 3 9" xfId="26425"/>
    <cellStyle name="Note 3 6 2 3 9 2" xfId="56612"/>
    <cellStyle name="Note 3 6 2 4" xfId="8061"/>
    <cellStyle name="Note 3 6 2 4 2" xfId="38255"/>
    <cellStyle name="Note 3 6 2 5" xfId="11578"/>
    <cellStyle name="Note 3 6 2 5 2" xfId="41772"/>
    <cellStyle name="Note 3 6 2 6" xfId="13850"/>
    <cellStyle name="Note 3 6 2 6 2" xfId="44044"/>
    <cellStyle name="Note 3 6 2 7" xfId="15770"/>
    <cellStyle name="Note 3 6 2 7 2" xfId="45964"/>
    <cellStyle name="Note 3 6 2 8" xfId="18651"/>
    <cellStyle name="Note 3 6 2 8 2" xfId="48845"/>
    <cellStyle name="Note 3 6 2 9" xfId="22886"/>
    <cellStyle name="Note 3 6 2 9 2" xfId="53073"/>
    <cellStyle name="Note 3 6 3" xfId="3056"/>
    <cellStyle name="Note 3 6 3 10" xfId="29293"/>
    <cellStyle name="Note 3 6 3 10 2" xfId="59480"/>
    <cellStyle name="Note 3 6 3 11" xfId="33261"/>
    <cellStyle name="Note 3 6 3 2" xfId="6487"/>
    <cellStyle name="Note 3 6 3 2 2" xfId="36681"/>
    <cellStyle name="Note 3 6 3 3" xfId="2094"/>
    <cellStyle name="Note 3 6 3 3 2" xfId="32307"/>
    <cellStyle name="Note 3 6 3 4" xfId="12035"/>
    <cellStyle name="Note 3 6 3 4 2" xfId="42229"/>
    <cellStyle name="Note 3 6 3 5" xfId="14065"/>
    <cellStyle name="Note 3 6 3 5 2" xfId="44259"/>
    <cellStyle name="Note 3 6 3 6" xfId="16362"/>
    <cellStyle name="Note 3 6 3 6 2" xfId="46556"/>
    <cellStyle name="Note 3 6 3 7" xfId="19229"/>
    <cellStyle name="Note 3 6 3 7 2" xfId="49423"/>
    <cellStyle name="Note 3 6 3 8" xfId="23632"/>
    <cellStyle name="Note 3 6 3 8 2" xfId="53819"/>
    <cellStyle name="Note 3 6 3 9" xfId="26772"/>
    <cellStyle name="Note 3 6 3 9 2" xfId="56959"/>
    <cellStyle name="Note 3 6 4" xfId="4062"/>
    <cellStyle name="Note 3 6 4 10" xfId="30079"/>
    <cellStyle name="Note 3 6 4 10 2" xfId="60266"/>
    <cellStyle name="Note 3 6 4 11" xfId="34261"/>
    <cellStyle name="Note 3 6 4 2" xfId="7387"/>
    <cellStyle name="Note 3 6 4 2 2" xfId="37581"/>
    <cellStyle name="Note 3 6 4 3" xfId="8932"/>
    <cellStyle name="Note 3 6 4 3 2" xfId="39126"/>
    <cellStyle name="Note 3 6 4 4" xfId="10823"/>
    <cellStyle name="Note 3 6 4 4 2" xfId="41017"/>
    <cellStyle name="Note 3 6 4 5" xfId="14501"/>
    <cellStyle name="Note 3 6 4 5 2" xfId="44695"/>
    <cellStyle name="Note 3 6 4 6" xfId="17255"/>
    <cellStyle name="Note 3 6 4 6 2" xfId="47449"/>
    <cellStyle name="Note 3 6 4 7" xfId="20119"/>
    <cellStyle name="Note 3 6 4 7 2" xfId="50313"/>
    <cellStyle name="Note 3 6 4 8" xfId="24531"/>
    <cellStyle name="Note 3 6 4 8 2" xfId="54718"/>
    <cellStyle name="Note 3 6 4 9" xfId="21766"/>
    <cellStyle name="Note 3 6 4 9 2" xfId="51953"/>
    <cellStyle name="Note 3 6 5" xfId="7706"/>
    <cellStyle name="Note 3 6 5 2" xfId="37900"/>
    <cellStyle name="Note 3 6 6" xfId="12119"/>
    <cellStyle name="Note 3 6 6 2" xfId="42313"/>
    <cellStyle name="Note 3 6 7" xfId="12394"/>
    <cellStyle name="Note 3 6 7 2" xfId="42588"/>
    <cellStyle name="Note 3 6 8" xfId="7859"/>
    <cellStyle name="Note 3 6 8 2" xfId="38053"/>
    <cellStyle name="Note 3 6 9" xfId="18088"/>
    <cellStyle name="Note 3 6 9 2" xfId="48282"/>
    <cellStyle name="Note 3 7" xfId="1649"/>
    <cellStyle name="Note 3 7 10" xfId="27846"/>
    <cellStyle name="Note 3 7 10 2" xfId="58033"/>
    <cellStyle name="Note 3 7 11" xfId="29064"/>
    <cellStyle name="Note 3 7 11 2" xfId="59251"/>
    <cellStyle name="Note 3 7 12" xfId="31599"/>
    <cellStyle name="Note 3 7 2" xfId="3606"/>
    <cellStyle name="Note 3 7 2 10" xfId="27442"/>
    <cellStyle name="Note 3 7 2 10 2" xfId="57629"/>
    <cellStyle name="Note 3 7 2 11" xfId="33811"/>
    <cellStyle name="Note 3 7 2 2" xfId="6970"/>
    <cellStyle name="Note 3 7 2 2 2" xfId="37164"/>
    <cellStyle name="Note 3 7 2 3" xfId="8515"/>
    <cellStyle name="Note 3 7 2 3 2" xfId="38709"/>
    <cellStyle name="Note 3 7 2 4" xfId="11530"/>
    <cellStyle name="Note 3 7 2 4 2" xfId="41724"/>
    <cellStyle name="Note 3 7 2 5" xfId="14255"/>
    <cellStyle name="Note 3 7 2 5 2" xfId="44449"/>
    <cellStyle name="Note 3 7 2 6" xfId="16841"/>
    <cellStyle name="Note 3 7 2 6 2" xfId="47035"/>
    <cellStyle name="Note 3 7 2 7" xfId="19708"/>
    <cellStyle name="Note 3 7 2 7 2" xfId="49902"/>
    <cellStyle name="Note 3 7 2 8" xfId="24115"/>
    <cellStyle name="Note 3 7 2 8 2" xfId="54302"/>
    <cellStyle name="Note 3 7 2 9" xfId="25990"/>
    <cellStyle name="Note 3 7 2 9 2" xfId="56177"/>
    <cellStyle name="Note 3 7 3" xfId="4614"/>
    <cellStyle name="Note 3 7 3 10" xfId="34813"/>
    <cellStyle name="Note 3 7 3 2" xfId="9358"/>
    <cellStyle name="Note 3 7 3 2 2" xfId="39552"/>
    <cellStyle name="Note 3 7 3 3" xfId="11191"/>
    <cellStyle name="Note 3 7 3 3 2" xfId="41385"/>
    <cellStyle name="Note 3 7 3 4" xfId="14535"/>
    <cellStyle name="Note 3 7 3 4 2" xfId="44729"/>
    <cellStyle name="Note 3 7 3 5" xfId="17681"/>
    <cellStyle name="Note 3 7 3 5 2" xfId="47875"/>
    <cellStyle name="Note 3 7 3 6" xfId="20545"/>
    <cellStyle name="Note 3 7 3 6 2" xfId="50739"/>
    <cellStyle name="Note 3 7 3 7" xfId="24957"/>
    <cellStyle name="Note 3 7 3 7 2" xfId="55144"/>
    <cellStyle name="Note 3 7 3 8" xfId="22004"/>
    <cellStyle name="Note 3 7 3 8 2" xfId="52191"/>
    <cellStyle name="Note 3 7 3 9" xfId="29951"/>
    <cellStyle name="Note 3 7 3 9 2" xfId="60138"/>
    <cellStyle name="Note 3 7 4" xfId="7758"/>
    <cellStyle name="Note 3 7 4 2" xfId="37952"/>
    <cellStyle name="Note 3 7 5" xfId="11515"/>
    <cellStyle name="Note 3 7 5 2" xfId="41709"/>
    <cellStyle name="Note 3 7 6" xfId="14321"/>
    <cellStyle name="Note 3 7 6 2" xfId="44515"/>
    <cellStyle name="Note 3 7 7" xfId="15745"/>
    <cellStyle name="Note 3 7 7 2" xfId="45939"/>
    <cellStyle name="Note 3 7 8" xfId="18626"/>
    <cellStyle name="Note 3 7 8 2" xfId="48820"/>
    <cellStyle name="Note 3 7 9" xfId="22861"/>
    <cellStyle name="Note 3 7 9 2" xfId="53048"/>
    <cellStyle name="Note 3 8" xfId="2938"/>
    <cellStyle name="Note 3 8 10" xfId="29440"/>
    <cellStyle name="Note 3 8 10 2" xfId="59627"/>
    <cellStyle name="Note 3 8 11" xfId="33143"/>
    <cellStyle name="Note 3 8 2" xfId="6432"/>
    <cellStyle name="Note 3 8 2 2" xfId="36626"/>
    <cellStyle name="Note 3 8 3" xfId="2247"/>
    <cellStyle name="Note 3 8 3 2" xfId="32456"/>
    <cellStyle name="Note 3 8 4" xfId="10825"/>
    <cellStyle name="Note 3 8 4 2" xfId="41019"/>
    <cellStyle name="Note 3 8 5" xfId="14236"/>
    <cellStyle name="Note 3 8 5 2" xfId="44430"/>
    <cellStyle name="Note 3 8 6" xfId="16310"/>
    <cellStyle name="Note 3 8 6 2" xfId="46504"/>
    <cellStyle name="Note 3 8 7" xfId="19177"/>
    <cellStyle name="Note 3 8 7 2" xfId="49371"/>
    <cellStyle name="Note 3 8 8" xfId="23577"/>
    <cellStyle name="Note 3 8 8 2" xfId="53764"/>
    <cellStyle name="Note 3 8 9" xfId="27612"/>
    <cellStyle name="Note 3 8 9 2" xfId="57799"/>
    <cellStyle name="Note 3 9" xfId="3991"/>
    <cellStyle name="Note 3 9 10" xfId="30593"/>
    <cellStyle name="Note 3 9 10 2" xfId="60780"/>
    <cellStyle name="Note 3 9 11" xfId="34190"/>
    <cellStyle name="Note 3 9 2" xfId="7334"/>
    <cellStyle name="Note 3 9 2 2" xfId="37528"/>
    <cellStyle name="Note 3 9 3" xfId="8879"/>
    <cellStyle name="Note 3 9 3 2" xfId="39073"/>
    <cellStyle name="Note 3 9 4" xfId="7954"/>
    <cellStyle name="Note 3 9 4 2" xfId="38148"/>
    <cellStyle name="Note 3 9 5" xfId="15013"/>
    <cellStyle name="Note 3 9 5 2" xfId="45207"/>
    <cellStyle name="Note 3 9 6" xfId="17203"/>
    <cellStyle name="Note 3 9 6 2" xfId="47397"/>
    <cellStyle name="Note 3 9 7" xfId="20067"/>
    <cellStyle name="Note 3 9 7 2" xfId="50261"/>
    <cellStyle name="Note 3 9 8" xfId="24478"/>
    <cellStyle name="Note 3 9 8 2" xfId="54665"/>
    <cellStyle name="Note 3 9 9" xfId="27823"/>
    <cellStyle name="Note 3 9 9 2" xfId="58010"/>
    <cellStyle name="Notiz" xfId="980"/>
    <cellStyle name="Notiz 10" xfId="2775"/>
    <cellStyle name="Notiz 10 2" xfId="32980"/>
    <cellStyle name="Notiz 11" xfId="10092"/>
    <cellStyle name="Notiz 11 2" xfId="40286"/>
    <cellStyle name="Notiz 12" xfId="11114"/>
    <cellStyle name="Notiz 12 2" xfId="41308"/>
    <cellStyle name="Notiz 13" xfId="13839"/>
    <cellStyle name="Notiz 13 2" xfId="44033"/>
    <cellStyle name="Notiz 14" xfId="13608"/>
    <cellStyle name="Notiz 14 2" xfId="43802"/>
    <cellStyle name="Notiz 15" xfId="22209"/>
    <cellStyle name="Notiz 15 2" xfId="52396"/>
    <cellStyle name="Notiz 16" xfId="26600"/>
    <cellStyle name="Notiz 16 2" xfId="56787"/>
    <cellStyle name="Notiz 17" xfId="30788"/>
    <cellStyle name="Notiz 17 2" xfId="60975"/>
    <cellStyle name="Notiz 18" xfId="31118"/>
    <cellStyle name="Notiz 2" xfId="981"/>
    <cellStyle name="Notiz 2 10" xfId="15090"/>
    <cellStyle name="Notiz 2 10 2" xfId="45284"/>
    <cellStyle name="Notiz 2 11" xfId="16095"/>
    <cellStyle name="Notiz 2 11 2" xfId="46289"/>
    <cellStyle name="Notiz 2 12" xfId="22210"/>
    <cellStyle name="Notiz 2 12 2" xfId="52397"/>
    <cellStyle name="Notiz 2 13" xfId="26601"/>
    <cellStyle name="Notiz 2 13 2" xfId="56788"/>
    <cellStyle name="Notiz 2 14" xfId="29812"/>
    <cellStyle name="Notiz 2 14 2" xfId="59999"/>
    <cellStyle name="Notiz 2 15" xfId="31119"/>
    <cellStyle name="Notiz 2 2" xfId="982"/>
    <cellStyle name="Notiz 2 2 10" xfId="10510"/>
    <cellStyle name="Notiz 2 2 10 2" xfId="40704"/>
    <cellStyle name="Notiz 2 2 11" xfId="22211"/>
    <cellStyle name="Notiz 2 2 11 2" xfId="52398"/>
    <cellStyle name="Notiz 2 2 12" xfId="22340"/>
    <cellStyle name="Notiz 2 2 12 2" xfId="52527"/>
    <cellStyle name="Notiz 2 2 13" xfId="30570"/>
    <cellStyle name="Notiz 2 2 13 2" xfId="60757"/>
    <cellStyle name="Notiz 2 2 14" xfId="31120"/>
    <cellStyle name="Notiz 2 2 2" xfId="1103"/>
    <cellStyle name="Notiz 2 2 2 10" xfId="22329"/>
    <cellStyle name="Notiz 2 2 2 10 2" xfId="52516"/>
    <cellStyle name="Notiz 2 2 2 11" xfId="26336"/>
    <cellStyle name="Notiz 2 2 2 11 2" xfId="56523"/>
    <cellStyle name="Notiz 2 2 2 12" xfId="28783"/>
    <cellStyle name="Notiz 2 2 2 12 2" xfId="58970"/>
    <cellStyle name="Notiz 2 2 2 13" xfId="31172"/>
    <cellStyle name="Notiz 2 2 2 2" xfId="1684"/>
    <cellStyle name="Notiz 2 2 2 2 10" xfId="27434"/>
    <cellStyle name="Notiz 2 2 2 2 10 2" xfId="57621"/>
    <cellStyle name="Notiz 2 2 2 2 11" xfId="26500"/>
    <cellStyle name="Notiz 2 2 2 2 11 2" xfId="56687"/>
    <cellStyle name="Notiz 2 2 2 2 12" xfId="31634"/>
    <cellStyle name="Notiz 2 2 2 2 2" xfId="3641"/>
    <cellStyle name="Notiz 2 2 2 2 2 10" xfId="29047"/>
    <cellStyle name="Notiz 2 2 2 2 2 10 2" xfId="59234"/>
    <cellStyle name="Notiz 2 2 2 2 2 11" xfId="33846"/>
    <cellStyle name="Notiz 2 2 2 2 2 2" xfId="7005"/>
    <cellStyle name="Notiz 2 2 2 2 2 2 2" xfId="37199"/>
    <cellStyle name="Notiz 2 2 2 2 2 3" xfId="8550"/>
    <cellStyle name="Notiz 2 2 2 2 2 3 2" xfId="38744"/>
    <cellStyle name="Notiz 2 2 2 2 2 4" xfId="11127"/>
    <cellStyle name="Notiz 2 2 2 2 2 4 2" xfId="41321"/>
    <cellStyle name="Notiz 2 2 2 2 2 5" xfId="4108"/>
    <cellStyle name="Notiz 2 2 2 2 2 5 2" xfId="34307"/>
    <cellStyle name="Notiz 2 2 2 2 2 6" xfId="16876"/>
    <cellStyle name="Notiz 2 2 2 2 2 6 2" xfId="47070"/>
    <cellStyle name="Notiz 2 2 2 2 2 7" xfId="19743"/>
    <cellStyle name="Notiz 2 2 2 2 2 7 2" xfId="49937"/>
    <cellStyle name="Notiz 2 2 2 2 2 8" xfId="24150"/>
    <cellStyle name="Notiz 2 2 2 2 2 8 2" xfId="54337"/>
    <cellStyle name="Notiz 2 2 2 2 2 9" xfId="27915"/>
    <cellStyle name="Notiz 2 2 2 2 2 9 2" xfId="58102"/>
    <cellStyle name="Notiz 2 2 2 2 3" xfId="4649"/>
    <cellStyle name="Notiz 2 2 2 2 3 10" xfId="34848"/>
    <cellStyle name="Notiz 2 2 2 2 3 2" xfId="9393"/>
    <cellStyle name="Notiz 2 2 2 2 3 2 2" xfId="39587"/>
    <cellStyle name="Notiz 2 2 2 2 3 3" xfId="5086"/>
    <cellStyle name="Notiz 2 2 2 2 3 3 2" xfId="35285"/>
    <cellStyle name="Notiz 2 2 2 2 3 4" xfId="13515"/>
    <cellStyle name="Notiz 2 2 2 2 3 4 2" xfId="43709"/>
    <cellStyle name="Notiz 2 2 2 2 3 5" xfId="17716"/>
    <cellStyle name="Notiz 2 2 2 2 3 5 2" xfId="47910"/>
    <cellStyle name="Notiz 2 2 2 2 3 6" xfId="20580"/>
    <cellStyle name="Notiz 2 2 2 2 3 6 2" xfId="50774"/>
    <cellStyle name="Notiz 2 2 2 2 3 7" xfId="24992"/>
    <cellStyle name="Notiz 2 2 2 2 3 7 2" xfId="55179"/>
    <cellStyle name="Notiz 2 2 2 2 3 8" xfId="21404"/>
    <cellStyle name="Notiz 2 2 2 2 3 8 2" xfId="51591"/>
    <cellStyle name="Notiz 2 2 2 2 3 9" xfId="25483"/>
    <cellStyle name="Notiz 2 2 2 2 3 9 2" xfId="55670"/>
    <cellStyle name="Notiz 2 2 2 2 4" xfId="8051"/>
    <cellStyle name="Notiz 2 2 2 2 4 2" xfId="38245"/>
    <cellStyle name="Notiz 2 2 2 2 5" xfId="10006"/>
    <cellStyle name="Notiz 2 2 2 2 5 2" xfId="40200"/>
    <cellStyle name="Notiz 2 2 2 2 6" xfId="7563"/>
    <cellStyle name="Notiz 2 2 2 2 6 2" xfId="37757"/>
    <cellStyle name="Notiz 2 2 2 2 7" xfId="15780"/>
    <cellStyle name="Notiz 2 2 2 2 7 2" xfId="45974"/>
    <cellStyle name="Notiz 2 2 2 2 8" xfId="18661"/>
    <cellStyle name="Notiz 2 2 2 2 8 2" xfId="48855"/>
    <cellStyle name="Notiz 2 2 2 2 9" xfId="22896"/>
    <cellStyle name="Notiz 2 2 2 2 9 2" xfId="53083"/>
    <cellStyle name="Notiz 2 2 2 3" xfId="3066"/>
    <cellStyle name="Notiz 2 2 2 3 10" xfId="28106"/>
    <cellStyle name="Notiz 2 2 2 3 10 2" xfId="58293"/>
    <cellStyle name="Notiz 2 2 2 3 11" xfId="33271"/>
    <cellStyle name="Notiz 2 2 2 3 2" xfId="6497"/>
    <cellStyle name="Notiz 2 2 2 3 2 2" xfId="36691"/>
    <cellStyle name="Notiz 2 2 2 3 3" xfId="2091"/>
    <cellStyle name="Notiz 2 2 2 3 3 2" xfId="32304"/>
    <cellStyle name="Notiz 2 2 2 3 4" xfId="10975"/>
    <cellStyle name="Notiz 2 2 2 3 4 2" xfId="41169"/>
    <cellStyle name="Notiz 2 2 2 3 5" xfId="12025"/>
    <cellStyle name="Notiz 2 2 2 3 5 2" xfId="42219"/>
    <cellStyle name="Notiz 2 2 2 3 6" xfId="16372"/>
    <cellStyle name="Notiz 2 2 2 3 6 2" xfId="46566"/>
    <cellStyle name="Notiz 2 2 2 3 7" xfId="19239"/>
    <cellStyle name="Notiz 2 2 2 3 7 2" xfId="49433"/>
    <cellStyle name="Notiz 2 2 2 3 8" xfId="23642"/>
    <cellStyle name="Notiz 2 2 2 3 8 2" xfId="53829"/>
    <cellStyle name="Notiz 2 2 2 3 9" xfId="28030"/>
    <cellStyle name="Notiz 2 2 2 3 9 2" xfId="58217"/>
    <cellStyle name="Notiz 2 2 2 4" xfId="4072"/>
    <cellStyle name="Notiz 2 2 2 4 10" xfId="29580"/>
    <cellStyle name="Notiz 2 2 2 4 10 2" xfId="59767"/>
    <cellStyle name="Notiz 2 2 2 4 11" xfId="34271"/>
    <cellStyle name="Notiz 2 2 2 4 2" xfId="7397"/>
    <cellStyle name="Notiz 2 2 2 4 2 2" xfId="37591"/>
    <cellStyle name="Notiz 2 2 2 4 3" xfId="8942"/>
    <cellStyle name="Notiz 2 2 2 4 3 2" xfId="39136"/>
    <cellStyle name="Notiz 2 2 2 4 4" xfId="5097"/>
    <cellStyle name="Notiz 2 2 2 4 4 2" xfId="35296"/>
    <cellStyle name="Notiz 2 2 2 4 5" xfId="15309"/>
    <cellStyle name="Notiz 2 2 2 4 5 2" xfId="45503"/>
    <cellStyle name="Notiz 2 2 2 4 6" xfId="17265"/>
    <cellStyle name="Notiz 2 2 2 4 6 2" xfId="47459"/>
    <cellStyle name="Notiz 2 2 2 4 7" xfId="20129"/>
    <cellStyle name="Notiz 2 2 2 4 7 2" xfId="50323"/>
    <cellStyle name="Notiz 2 2 2 4 8" xfId="24541"/>
    <cellStyle name="Notiz 2 2 2 4 8 2" xfId="54728"/>
    <cellStyle name="Notiz 2 2 2 4 9" xfId="21770"/>
    <cellStyle name="Notiz 2 2 2 4 9 2" xfId="51957"/>
    <cellStyle name="Notiz 2 2 2 5" xfId="5624"/>
    <cellStyle name="Notiz 2 2 2 5 2" xfId="35820"/>
    <cellStyle name="Notiz 2 2 2 6" xfId="5643"/>
    <cellStyle name="Notiz 2 2 2 6 2" xfId="35839"/>
    <cellStyle name="Notiz 2 2 2 7" xfId="11827"/>
    <cellStyle name="Notiz 2 2 2 7 2" xfId="42021"/>
    <cellStyle name="Notiz 2 2 2 8" xfId="15181"/>
    <cellStyle name="Notiz 2 2 2 8 2" xfId="45375"/>
    <cellStyle name="Notiz 2 2 2 9" xfId="18098"/>
    <cellStyle name="Notiz 2 2 2 9 2" xfId="48292"/>
    <cellStyle name="Notiz 2 2 3" xfId="1659"/>
    <cellStyle name="Notiz 2 2 3 10" xfId="26142"/>
    <cellStyle name="Notiz 2 2 3 10 2" xfId="56329"/>
    <cellStyle name="Notiz 2 2 3 11" xfId="29060"/>
    <cellStyle name="Notiz 2 2 3 11 2" xfId="59247"/>
    <cellStyle name="Notiz 2 2 3 12" xfId="31609"/>
    <cellStyle name="Notiz 2 2 3 2" xfId="3616"/>
    <cellStyle name="Notiz 2 2 3 2 10" xfId="29286"/>
    <cellStyle name="Notiz 2 2 3 2 10 2" xfId="59473"/>
    <cellStyle name="Notiz 2 2 3 2 11" xfId="33821"/>
    <cellStyle name="Notiz 2 2 3 2 2" xfId="6980"/>
    <cellStyle name="Notiz 2 2 3 2 2 2" xfId="37174"/>
    <cellStyle name="Notiz 2 2 3 2 3" xfId="8525"/>
    <cellStyle name="Notiz 2 2 3 2 3 2" xfId="38719"/>
    <cellStyle name="Notiz 2 2 3 2 4" xfId="2332"/>
    <cellStyle name="Notiz 2 2 3 2 4 2" xfId="32539"/>
    <cellStyle name="Notiz 2 2 3 2 5" xfId="11946"/>
    <cellStyle name="Notiz 2 2 3 2 5 2" xfId="42140"/>
    <cellStyle name="Notiz 2 2 3 2 6" xfId="16851"/>
    <cellStyle name="Notiz 2 2 3 2 6 2" xfId="47045"/>
    <cellStyle name="Notiz 2 2 3 2 7" xfId="19718"/>
    <cellStyle name="Notiz 2 2 3 2 7 2" xfId="49912"/>
    <cellStyle name="Notiz 2 2 3 2 8" xfId="24125"/>
    <cellStyle name="Notiz 2 2 3 2 8 2" xfId="54312"/>
    <cellStyle name="Notiz 2 2 3 2 9" xfId="22413"/>
    <cellStyle name="Notiz 2 2 3 2 9 2" xfId="52600"/>
    <cellStyle name="Notiz 2 2 3 3" xfId="4624"/>
    <cellStyle name="Notiz 2 2 3 3 10" xfId="34823"/>
    <cellStyle name="Notiz 2 2 3 3 2" xfId="9368"/>
    <cellStyle name="Notiz 2 2 3 3 2 2" xfId="39562"/>
    <cellStyle name="Notiz 2 2 3 3 3" xfId="10051"/>
    <cellStyle name="Notiz 2 2 3 3 3 2" xfId="40245"/>
    <cellStyle name="Notiz 2 2 3 3 4" xfId="13853"/>
    <cellStyle name="Notiz 2 2 3 3 4 2" xfId="44047"/>
    <cellStyle name="Notiz 2 2 3 3 5" xfId="17691"/>
    <cellStyle name="Notiz 2 2 3 3 5 2" xfId="47885"/>
    <cellStyle name="Notiz 2 2 3 3 6" xfId="20555"/>
    <cellStyle name="Notiz 2 2 3 3 6 2" xfId="50749"/>
    <cellStyle name="Notiz 2 2 3 3 7" xfId="24967"/>
    <cellStyle name="Notiz 2 2 3 3 7 2" xfId="55154"/>
    <cellStyle name="Notiz 2 2 3 3 8" xfId="21508"/>
    <cellStyle name="Notiz 2 2 3 3 8 2" xfId="51695"/>
    <cellStyle name="Notiz 2 2 3 3 9" xfId="30732"/>
    <cellStyle name="Notiz 2 2 3 3 9 2" xfId="60919"/>
    <cellStyle name="Notiz 2 2 3 4" xfId="5973"/>
    <cellStyle name="Notiz 2 2 3 4 2" xfId="36169"/>
    <cellStyle name="Notiz 2 2 3 5" xfId="9953"/>
    <cellStyle name="Notiz 2 2 3 5 2" xfId="40147"/>
    <cellStyle name="Notiz 2 2 3 6" xfId="14710"/>
    <cellStyle name="Notiz 2 2 3 6 2" xfId="44904"/>
    <cellStyle name="Notiz 2 2 3 7" xfId="15755"/>
    <cellStyle name="Notiz 2 2 3 7 2" xfId="45949"/>
    <cellStyle name="Notiz 2 2 3 8" xfId="18636"/>
    <cellStyle name="Notiz 2 2 3 8 2" xfId="48830"/>
    <cellStyle name="Notiz 2 2 3 9" xfId="22871"/>
    <cellStyle name="Notiz 2 2 3 9 2" xfId="53058"/>
    <cellStyle name="Notiz 2 2 4" xfId="2948"/>
    <cellStyle name="Notiz 2 2 4 10" xfId="21587"/>
    <cellStyle name="Notiz 2 2 4 10 2" xfId="51774"/>
    <cellStyle name="Notiz 2 2 4 11" xfId="33153"/>
    <cellStyle name="Notiz 2 2 4 2" xfId="6442"/>
    <cellStyle name="Notiz 2 2 4 2 2" xfId="36636"/>
    <cellStyle name="Notiz 2 2 4 3" xfId="4343"/>
    <cellStyle name="Notiz 2 2 4 3 2" xfId="34542"/>
    <cellStyle name="Notiz 2 2 4 4" xfId="12562"/>
    <cellStyle name="Notiz 2 2 4 4 2" xfId="42756"/>
    <cellStyle name="Notiz 2 2 4 5" xfId="13899"/>
    <cellStyle name="Notiz 2 2 4 5 2" xfId="44093"/>
    <cellStyle name="Notiz 2 2 4 6" xfId="16320"/>
    <cellStyle name="Notiz 2 2 4 6 2" xfId="46514"/>
    <cellStyle name="Notiz 2 2 4 7" xfId="19187"/>
    <cellStyle name="Notiz 2 2 4 7 2" xfId="49381"/>
    <cellStyle name="Notiz 2 2 4 8" xfId="23587"/>
    <cellStyle name="Notiz 2 2 4 8 2" xfId="53774"/>
    <cellStyle name="Notiz 2 2 4 9" xfId="22396"/>
    <cellStyle name="Notiz 2 2 4 9 2" xfId="52583"/>
    <cellStyle name="Notiz 2 2 5" xfId="4001"/>
    <cellStyle name="Notiz 2 2 5 10" xfId="28447"/>
    <cellStyle name="Notiz 2 2 5 10 2" xfId="58634"/>
    <cellStyle name="Notiz 2 2 5 11" xfId="34200"/>
    <cellStyle name="Notiz 2 2 5 2" xfId="7344"/>
    <cellStyle name="Notiz 2 2 5 2 2" xfId="37538"/>
    <cellStyle name="Notiz 2 2 5 3" xfId="8889"/>
    <cellStyle name="Notiz 2 2 5 3 2" xfId="39083"/>
    <cellStyle name="Notiz 2 2 5 4" xfId="11262"/>
    <cellStyle name="Notiz 2 2 5 4 2" xfId="41456"/>
    <cellStyle name="Notiz 2 2 5 5" xfId="12998"/>
    <cellStyle name="Notiz 2 2 5 5 2" xfId="43192"/>
    <cellStyle name="Notiz 2 2 5 6" xfId="17213"/>
    <cellStyle name="Notiz 2 2 5 6 2" xfId="47407"/>
    <cellStyle name="Notiz 2 2 5 7" xfId="20077"/>
    <cellStyle name="Notiz 2 2 5 7 2" xfId="50271"/>
    <cellStyle name="Notiz 2 2 5 8" xfId="24488"/>
    <cellStyle name="Notiz 2 2 5 8 2" xfId="54675"/>
    <cellStyle name="Notiz 2 2 5 9" xfId="25898"/>
    <cellStyle name="Notiz 2 2 5 9 2" xfId="56085"/>
    <cellStyle name="Notiz 2 2 6" xfId="2300"/>
    <cellStyle name="Notiz 2 2 6 2" xfId="32507"/>
    <cellStyle name="Notiz 2 2 7" xfId="11602"/>
    <cellStyle name="Notiz 2 2 7 2" xfId="41796"/>
    <cellStyle name="Notiz 2 2 8" xfId="13614"/>
    <cellStyle name="Notiz 2 2 8 2" xfId="43808"/>
    <cellStyle name="Notiz 2 2 9" xfId="13443"/>
    <cellStyle name="Notiz 2 2 9 2" xfId="43637"/>
    <cellStyle name="Notiz 2 3" xfId="1102"/>
    <cellStyle name="Notiz 2 3 10" xfId="22328"/>
    <cellStyle name="Notiz 2 3 10 2" xfId="52515"/>
    <cellStyle name="Notiz 2 3 11" xfId="21499"/>
    <cellStyle name="Notiz 2 3 11 2" xfId="51686"/>
    <cellStyle name="Notiz 2 3 12" xfId="29752"/>
    <cellStyle name="Notiz 2 3 12 2" xfId="59939"/>
    <cellStyle name="Notiz 2 3 13" xfId="31171"/>
    <cellStyle name="Notiz 2 3 2" xfId="1683"/>
    <cellStyle name="Notiz 2 3 2 10" xfId="28221"/>
    <cellStyle name="Notiz 2 3 2 10 2" xfId="58408"/>
    <cellStyle name="Notiz 2 3 2 11" xfId="27250"/>
    <cellStyle name="Notiz 2 3 2 11 2" xfId="57437"/>
    <cellStyle name="Notiz 2 3 2 12" xfId="31633"/>
    <cellStyle name="Notiz 2 3 2 2" xfId="3640"/>
    <cellStyle name="Notiz 2 3 2 2 10" xfId="29887"/>
    <cellStyle name="Notiz 2 3 2 2 10 2" xfId="60074"/>
    <cellStyle name="Notiz 2 3 2 2 11" xfId="33845"/>
    <cellStyle name="Notiz 2 3 2 2 2" xfId="7004"/>
    <cellStyle name="Notiz 2 3 2 2 2 2" xfId="37198"/>
    <cellStyle name="Notiz 2 3 2 2 3" xfId="8549"/>
    <cellStyle name="Notiz 2 3 2 2 3 2" xfId="38743"/>
    <cellStyle name="Notiz 2 3 2 2 4" xfId="11193"/>
    <cellStyle name="Notiz 2 3 2 2 4 2" xfId="41387"/>
    <cellStyle name="Notiz 2 3 2 2 5" xfId="13411"/>
    <cellStyle name="Notiz 2 3 2 2 5 2" xfId="43605"/>
    <cellStyle name="Notiz 2 3 2 2 6" xfId="16875"/>
    <cellStyle name="Notiz 2 3 2 2 6 2" xfId="47069"/>
    <cellStyle name="Notiz 2 3 2 2 7" xfId="19742"/>
    <cellStyle name="Notiz 2 3 2 2 7 2" xfId="49936"/>
    <cellStyle name="Notiz 2 3 2 2 8" xfId="24149"/>
    <cellStyle name="Notiz 2 3 2 2 8 2" xfId="54336"/>
    <cellStyle name="Notiz 2 3 2 2 9" xfId="26464"/>
    <cellStyle name="Notiz 2 3 2 2 9 2" xfId="56651"/>
    <cellStyle name="Notiz 2 3 2 3" xfId="4648"/>
    <cellStyle name="Notiz 2 3 2 3 10" xfId="34847"/>
    <cellStyle name="Notiz 2 3 2 3 2" xfId="9392"/>
    <cellStyle name="Notiz 2 3 2 3 2 2" xfId="39586"/>
    <cellStyle name="Notiz 2 3 2 3 3" xfId="10861"/>
    <cellStyle name="Notiz 2 3 2 3 3 2" xfId="41055"/>
    <cellStyle name="Notiz 2 3 2 3 4" xfId="13857"/>
    <cellStyle name="Notiz 2 3 2 3 4 2" xfId="44051"/>
    <cellStyle name="Notiz 2 3 2 3 5" xfId="17715"/>
    <cellStyle name="Notiz 2 3 2 3 5 2" xfId="47909"/>
    <cellStyle name="Notiz 2 3 2 3 6" xfId="20579"/>
    <cellStyle name="Notiz 2 3 2 3 6 2" xfId="50773"/>
    <cellStyle name="Notiz 2 3 2 3 7" xfId="24991"/>
    <cellStyle name="Notiz 2 3 2 3 7 2" xfId="55178"/>
    <cellStyle name="Notiz 2 3 2 3 8" xfId="21393"/>
    <cellStyle name="Notiz 2 3 2 3 8 2" xfId="51580"/>
    <cellStyle name="Notiz 2 3 2 3 9" xfId="29504"/>
    <cellStyle name="Notiz 2 3 2 3 9 2" xfId="59691"/>
    <cellStyle name="Notiz 2 3 2 4" xfId="5680"/>
    <cellStyle name="Notiz 2 3 2 4 2" xfId="35876"/>
    <cellStyle name="Notiz 2 3 2 5" xfId="5904"/>
    <cellStyle name="Notiz 2 3 2 5 2" xfId="36100"/>
    <cellStyle name="Notiz 2 3 2 6" xfId="13931"/>
    <cellStyle name="Notiz 2 3 2 6 2" xfId="44125"/>
    <cellStyle name="Notiz 2 3 2 7" xfId="15779"/>
    <cellStyle name="Notiz 2 3 2 7 2" xfId="45973"/>
    <cellStyle name="Notiz 2 3 2 8" xfId="18660"/>
    <cellStyle name="Notiz 2 3 2 8 2" xfId="48854"/>
    <cellStyle name="Notiz 2 3 2 9" xfId="22895"/>
    <cellStyle name="Notiz 2 3 2 9 2" xfId="53082"/>
    <cellStyle name="Notiz 2 3 3" xfId="3065"/>
    <cellStyle name="Notiz 2 3 3 10" xfId="28993"/>
    <cellStyle name="Notiz 2 3 3 10 2" xfId="59180"/>
    <cellStyle name="Notiz 2 3 3 11" xfId="33270"/>
    <cellStyle name="Notiz 2 3 3 2" xfId="6496"/>
    <cellStyle name="Notiz 2 3 3 2 2" xfId="36690"/>
    <cellStyle name="Notiz 2 3 3 3" xfId="2092"/>
    <cellStyle name="Notiz 2 3 3 3 2" xfId="32305"/>
    <cellStyle name="Notiz 2 3 3 4" xfId="6398"/>
    <cellStyle name="Notiz 2 3 3 4 2" xfId="36592"/>
    <cellStyle name="Notiz 2 3 3 5" xfId="12953"/>
    <cellStyle name="Notiz 2 3 3 5 2" xfId="43147"/>
    <cellStyle name="Notiz 2 3 3 6" xfId="16371"/>
    <cellStyle name="Notiz 2 3 3 6 2" xfId="46565"/>
    <cellStyle name="Notiz 2 3 3 7" xfId="19238"/>
    <cellStyle name="Notiz 2 3 3 7 2" xfId="49432"/>
    <cellStyle name="Notiz 2 3 3 8" xfId="23641"/>
    <cellStyle name="Notiz 2 3 3 8 2" xfId="53828"/>
    <cellStyle name="Notiz 2 3 3 9" xfId="26249"/>
    <cellStyle name="Notiz 2 3 3 9 2" xfId="56436"/>
    <cellStyle name="Notiz 2 3 4" xfId="4071"/>
    <cellStyle name="Notiz 2 3 4 10" xfId="29851"/>
    <cellStyle name="Notiz 2 3 4 10 2" xfId="60038"/>
    <cellStyle name="Notiz 2 3 4 11" xfId="34270"/>
    <cellStyle name="Notiz 2 3 4 2" xfId="7396"/>
    <cellStyle name="Notiz 2 3 4 2 2" xfId="37590"/>
    <cellStyle name="Notiz 2 3 4 3" xfId="8941"/>
    <cellStyle name="Notiz 2 3 4 3 2" xfId="39135"/>
    <cellStyle name="Notiz 2 3 4 4" xfId="10810"/>
    <cellStyle name="Notiz 2 3 4 4 2" xfId="41004"/>
    <cellStyle name="Notiz 2 3 4 5" xfId="12178"/>
    <cellStyle name="Notiz 2 3 4 5 2" xfId="42372"/>
    <cellStyle name="Notiz 2 3 4 6" xfId="17264"/>
    <cellStyle name="Notiz 2 3 4 6 2" xfId="47458"/>
    <cellStyle name="Notiz 2 3 4 7" xfId="20128"/>
    <cellStyle name="Notiz 2 3 4 7 2" xfId="50322"/>
    <cellStyle name="Notiz 2 3 4 8" xfId="24540"/>
    <cellStyle name="Notiz 2 3 4 8 2" xfId="54727"/>
    <cellStyle name="Notiz 2 3 4 9" xfId="21769"/>
    <cellStyle name="Notiz 2 3 4 9 2" xfId="51956"/>
    <cellStyle name="Notiz 2 3 5" xfId="7709"/>
    <cellStyle name="Notiz 2 3 5 2" xfId="37903"/>
    <cellStyle name="Notiz 2 3 6" xfId="7584"/>
    <cellStyle name="Notiz 2 3 6 2" xfId="37778"/>
    <cellStyle name="Notiz 2 3 7" xfId="14168"/>
    <cellStyle name="Notiz 2 3 7 2" xfId="44362"/>
    <cellStyle name="Notiz 2 3 8" xfId="12961"/>
    <cellStyle name="Notiz 2 3 8 2" xfId="43155"/>
    <cellStyle name="Notiz 2 3 9" xfId="18097"/>
    <cellStyle name="Notiz 2 3 9 2" xfId="48291"/>
    <cellStyle name="Notiz 2 4" xfId="1658"/>
    <cellStyle name="Notiz 2 4 10" xfId="27285"/>
    <cellStyle name="Notiz 2 4 10 2" xfId="57472"/>
    <cellStyle name="Notiz 2 4 11" xfId="29861"/>
    <cellStyle name="Notiz 2 4 11 2" xfId="60048"/>
    <cellStyle name="Notiz 2 4 12" xfId="31608"/>
    <cellStyle name="Notiz 2 4 2" xfId="3615"/>
    <cellStyle name="Notiz 2 4 2 10" xfId="26590"/>
    <cellStyle name="Notiz 2 4 2 10 2" xfId="56777"/>
    <cellStyle name="Notiz 2 4 2 11" xfId="33820"/>
    <cellStyle name="Notiz 2 4 2 2" xfId="6979"/>
    <cellStyle name="Notiz 2 4 2 2 2" xfId="37173"/>
    <cellStyle name="Notiz 2 4 2 3" xfId="8524"/>
    <cellStyle name="Notiz 2 4 2 3 2" xfId="38718"/>
    <cellStyle name="Notiz 2 4 2 4" xfId="6093"/>
    <cellStyle name="Notiz 2 4 2 4 2" xfId="36289"/>
    <cellStyle name="Notiz 2 4 2 5" xfId="13300"/>
    <cellStyle name="Notiz 2 4 2 5 2" xfId="43494"/>
    <cellStyle name="Notiz 2 4 2 6" xfId="16850"/>
    <cellStyle name="Notiz 2 4 2 6 2" xfId="47044"/>
    <cellStyle name="Notiz 2 4 2 7" xfId="19717"/>
    <cellStyle name="Notiz 2 4 2 7 2" xfId="49911"/>
    <cellStyle name="Notiz 2 4 2 8" xfId="24124"/>
    <cellStyle name="Notiz 2 4 2 8 2" xfId="54311"/>
    <cellStyle name="Notiz 2 4 2 9" xfId="25635"/>
    <cellStyle name="Notiz 2 4 2 9 2" xfId="55822"/>
    <cellStyle name="Notiz 2 4 3" xfId="4623"/>
    <cellStyle name="Notiz 2 4 3 10" xfId="34822"/>
    <cellStyle name="Notiz 2 4 3 2" xfId="9367"/>
    <cellStyle name="Notiz 2 4 3 2 2" xfId="39561"/>
    <cellStyle name="Notiz 2 4 3 3" xfId="11823"/>
    <cellStyle name="Notiz 2 4 3 3 2" xfId="42017"/>
    <cellStyle name="Notiz 2 4 3 4" xfId="10771"/>
    <cellStyle name="Notiz 2 4 3 4 2" xfId="40965"/>
    <cellStyle name="Notiz 2 4 3 5" xfId="17690"/>
    <cellStyle name="Notiz 2 4 3 5 2" xfId="47884"/>
    <cellStyle name="Notiz 2 4 3 6" xfId="20554"/>
    <cellStyle name="Notiz 2 4 3 6 2" xfId="50748"/>
    <cellStyle name="Notiz 2 4 3 7" xfId="24966"/>
    <cellStyle name="Notiz 2 4 3 7 2" xfId="55153"/>
    <cellStyle name="Notiz 2 4 3 8" xfId="26346"/>
    <cellStyle name="Notiz 2 4 3 8 2" xfId="56533"/>
    <cellStyle name="Notiz 2 4 3 9" xfId="29490"/>
    <cellStyle name="Notiz 2 4 3 9 2" xfId="59677"/>
    <cellStyle name="Notiz 2 4 4" xfId="8063"/>
    <cellStyle name="Notiz 2 4 4 2" xfId="38257"/>
    <cellStyle name="Notiz 2 4 5" xfId="10057"/>
    <cellStyle name="Notiz 2 4 5 2" xfId="40251"/>
    <cellStyle name="Notiz 2 4 6" xfId="14638"/>
    <cellStyle name="Notiz 2 4 6 2" xfId="44832"/>
    <cellStyle name="Notiz 2 4 7" xfId="15754"/>
    <cellStyle name="Notiz 2 4 7 2" xfId="45948"/>
    <cellStyle name="Notiz 2 4 8" xfId="18635"/>
    <cellStyle name="Notiz 2 4 8 2" xfId="48829"/>
    <cellStyle name="Notiz 2 4 9" xfId="22870"/>
    <cellStyle name="Notiz 2 4 9 2" xfId="53057"/>
    <cellStyle name="Notiz 2 5" xfId="2947"/>
    <cellStyle name="Notiz 2 5 10" xfId="25939"/>
    <cellStyle name="Notiz 2 5 10 2" xfId="56126"/>
    <cellStyle name="Notiz 2 5 11" xfId="33152"/>
    <cellStyle name="Notiz 2 5 2" xfId="6441"/>
    <cellStyle name="Notiz 2 5 2 2" xfId="36635"/>
    <cellStyle name="Notiz 2 5 3" xfId="2925"/>
    <cellStyle name="Notiz 2 5 3 2" xfId="33130"/>
    <cellStyle name="Notiz 2 5 4" xfId="11794"/>
    <cellStyle name="Notiz 2 5 4 2" xfId="41988"/>
    <cellStyle name="Notiz 2 5 5" xfId="13032"/>
    <cellStyle name="Notiz 2 5 5 2" xfId="43226"/>
    <cellStyle name="Notiz 2 5 6" xfId="16319"/>
    <cellStyle name="Notiz 2 5 6 2" xfId="46513"/>
    <cellStyle name="Notiz 2 5 7" xfId="19186"/>
    <cellStyle name="Notiz 2 5 7 2" xfId="49380"/>
    <cellStyle name="Notiz 2 5 8" xfId="23586"/>
    <cellStyle name="Notiz 2 5 8 2" xfId="53773"/>
    <cellStyle name="Notiz 2 5 9" xfId="22397"/>
    <cellStyle name="Notiz 2 5 9 2" xfId="52584"/>
    <cellStyle name="Notiz 2 6" xfId="4000"/>
    <cellStyle name="Notiz 2 6 10" xfId="30273"/>
    <cellStyle name="Notiz 2 6 10 2" xfId="60460"/>
    <cellStyle name="Notiz 2 6 11" xfId="34199"/>
    <cellStyle name="Notiz 2 6 2" xfId="7343"/>
    <cellStyle name="Notiz 2 6 2 2" xfId="37537"/>
    <cellStyle name="Notiz 2 6 3" xfId="8888"/>
    <cellStyle name="Notiz 2 6 3 2" xfId="39082"/>
    <cellStyle name="Notiz 2 6 4" xfId="5616"/>
    <cellStyle name="Notiz 2 6 4 2" xfId="35812"/>
    <cellStyle name="Notiz 2 6 5" xfId="13946"/>
    <cellStyle name="Notiz 2 6 5 2" xfId="44140"/>
    <cellStyle name="Notiz 2 6 6" xfId="17212"/>
    <cellStyle name="Notiz 2 6 6 2" xfId="47406"/>
    <cellStyle name="Notiz 2 6 7" xfId="20076"/>
    <cellStyle name="Notiz 2 6 7 2" xfId="50270"/>
    <cellStyle name="Notiz 2 6 8" xfId="24487"/>
    <cellStyle name="Notiz 2 6 8 2" xfId="54674"/>
    <cellStyle name="Notiz 2 6 9" xfId="27043"/>
    <cellStyle name="Notiz 2 6 9 2" xfId="57230"/>
    <cellStyle name="Notiz 2 7" xfId="2774"/>
    <cellStyle name="Notiz 2 7 2" xfId="32979"/>
    <cellStyle name="Notiz 2 8" xfId="12601"/>
    <cellStyle name="Notiz 2 8 2" xfId="42795"/>
    <cellStyle name="Notiz 2 9" xfId="13610"/>
    <cellStyle name="Notiz 2 9 2" xfId="43804"/>
    <cellStyle name="Notiz 3" xfId="983"/>
    <cellStyle name="Notiz 3 10" xfId="9767"/>
    <cellStyle name="Notiz 3 10 2" xfId="39961"/>
    <cellStyle name="Notiz 3 11" xfId="13566"/>
    <cellStyle name="Notiz 3 11 2" xfId="43760"/>
    <cellStyle name="Notiz 3 12" xfId="22212"/>
    <cellStyle name="Notiz 3 12 2" xfId="52399"/>
    <cellStyle name="Notiz 3 13" xfId="22339"/>
    <cellStyle name="Notiz 3 13 2" xfId="52526"/>
    <cellStyle name="Notiz 3 14" xfId="29138"/>
    <cellStyle name="Notiz 3 14 2" xfId="59325"/>
    <cellStyle name="Notiz 3 15" xfId="31121"/>
    <cellStyle name="Notiz 3 2" xfId="984"/>
    <cellStyle name="Notiz 3 2 10" xfId="10182"/>
    <cellStyle name="Notiz 3 2 10 2" xfId="40376"/>
    <cellStyle name="Notiz 3 2 11" xfId="22213"/>
    <cellStyle name="Notiz 3 2 11 2" xfId="52400"/>
    <cellStyle name="Notiz 3 2 12" xfId="26598"/>
    <cellStyle name="Notiz 3 2 12 2" xfId="56785"/>
    <cellStyle name="Notiz 3 2 13" xfId="30247"/>
    <cellStyle name="Notiz 3 2 13 2" xfId="60434"/>
    <cellStyle name="Notiz 3 2 14" xfId="31122"/>
    <cellStyle name="Notiz 3 2 2" xfId="1105"/>
    <cellStyle name="Notiz 3 2 2 10" xfId="22331"/>
    <cellStyle name="Notiz 3 2 2 10 2" xfId="52518"/>
    <cellStyle name="Notiz 3 2 2 11" xfId="26382"/>
    <cellStyle name="Notiz 3 2 2 11 2" xfId="56569"/>
    <cellStyle name="Notiz 3 2 2 12" xfId="29465"/>
    <cellStyle name="Notiz 3 2 2 12 2" xfId="59652"/>
    <cellStyle name="Notiz 3 2 2 13" xfId="31174"/>
    <cellStyle name="Notiz 3 2 2 2" xfId="1686"/>
    <cellStyle name="Notiz 3 2 2 2 10" xfId="28070"/>
    <cellStyle name="Notiz 3 2 2 2 10 2" xfId="58257"/>
    <cellStyle name="Notiz 3 2 2 2 11" xfId="26914"/>
    <cellStyle name="Notiz 3 2 2 2 11 2" xfId="57101"/>
    <cellStyle name="Notiz 3 2 2 2 12" xfId="31636"/>
    <cellStyle name="Notiz 3 2 2 2 2" xfId="3643"/>
    <cellStyle name="Notiz 3 2 2 2 2 10" xfId="30064"/>
    <cellStyle name="Notiz 3 2 2 2 2 10 2" xfId="60251"/>
    <cellStyle name="Notiz 3 2 2 2 2 11" xfId="33848"/>
    <cellStyle name="Notiz 3 2 2 2 2 2" xfId="7007"/>
    <cellStyle name="Notiz 3 2 2 2 2 2 2" xfId="37201"/>
    <cellStyle name="Notiz 3 2 2 2 2 3" xfId="8552"/>
    <cellStyle name="Notiz 3 2 2 2 2 3 2" xfId="38746"/>
    <cellStyle name="Notiz 3 2 2 2 2 4" xfId="7993"/>
    <cellStyle name="Notiz 3 2 2 2 2 4 2" xfId="38187"/>
    <cellStyle name="Notiz 3 2 2 2 2 5" xfId="13260"/>
    <cellStyle name="Notiz 3 2 2 2 2 5 2" xfId="43454"/>
    <cellStyle name="Notiz 3 2 2 2 2 6" xfId="16878"/>
    <cellStyle name="Notiz 3 2 2 2 2 6 2" xfId="47072"/>
    <cellStyle name="Notiz 3 2 2 2 2 7" xfId="19745"/>
    <cellStyle name="Notiz 3 2 2 2 2 7 2" xfId="49939"/>
    <cellStyle name="Notiz 3 2 2 2 2 8" xfId="24152"/>
    <cellStyle name="Notiz 3 2 2 2 2 8 2" xfId="54339"/>
    <cellStyle name="Notiz 3 2 2 2 2 9" xfId="25993"/>
    <cellStyle name="Notiz 3 2 2 2 2 9 2" xfId="56180"/>
    <cellStyle name="Notiz 3 2 2 2 3" xfId="4651"/>
    <cellStyle name="Notiz 3 2 2 2 3 10" xfId="34850"/>
    <cellStyle name="Notiz 3 2 2 2 3 2" xfId="9395"/>
    <cellStyle name="Notiz 3 2 2 2 3 2 2" xfId="39589"/>
    <cellStyle name="Notiz 3 2 2 2 3 3" xfId="10220"/>
    <cellStyle name="Notiz 3 2 2 2 3 3 2" xfId="40414"/>
    <cellStyle name="Notiz 3 2 2 2 3 4" xfId="11750"/>
    <cellStyle name="Notiz 3 2 2 2 3 4 2" xfId="41944"/>
    <cellStyle name="Notiz 3 2 2 2 3 5" xfId="17718"/>
    <cellStyle name="Notiz 3 2 2 2 3 5 2" xfId="47912"/>
    <cellStyle name="Notiz 3 2 2 2 3 6" xfId="20582"/>
    <cellStyle name="Notiz 3 2 2 2 3 6 2" xfId="50776"/>
    <cellStyle name="Notiz 3 2 2 2 3 7" xfId="24994"/>
    <cellStyle name="Notiz 3 2 2 2 3 7 2" xfId="55181"/>
    <cellStyle name="Notiz 3 2 2 2 3 8" xfId="26937"/>
    <cellStyle name="Notiz 3 2 2 2 3 8 2" xfId="57124"/>
    <cellStyle name="Notiz 3 2 2 2 3 9" xfId="29761"/>
    <cellStyle name="Notiz 3 2 2 2 3 9 2" xfId="59948"/>
    <cellStyle name="Notiz 3 2 2 2 4" xfId="7895"/>
    <cellStyle name="Notiz 3 2 2 2 4 2" xfId="38089"/>
    <cellStyle name="Notiz 3 2 2 2 5" xfId="5423"/>
    <cellStyle name="Notiz 3 2 2 2 5 2" xfId="35622"/>
    <cellStyle name="Notiz 3 2 2 2 6" xfId="13088"/>
    <cellStyle name="Notiz 3 2 2 2 6 2" xfId="43282"/>
    <cellStyle name="Notiz 3 2 2 2 7" xfId="15782"/>
    <cellStyle name="Notiz 3 2 2 2 7 2" xfId="45976"/>
    <cellStyle name="Notiz 3 2 2 2 8" xfId="18663"/>
    <cellStyle name="Notiz 3 2 2 2 8 2" xfId="48857"/>
    <cellStyle name="Notiz 3 2 2 2 9" xfId="22898"/>
    <cellStyle name="Notiz 3 2 2 2 9 2" xfId="53085"/>
    <cellStyle name="Notiz 3 2 2 3" xfId="3068"/>
    <cellStyle name="Notiz 3 2 2 3 10" xfId="28886"/>
    <cellStyle name="Notiz 3 2 2 3 10 2" xfId="59073"/>
    <cellStyle name="Notiz 3 2 2 3 11" xfId="33273"/>
    <cellStyle name="Notiz 3 2 2 3 2" xfId="6499"/>
    <cellStyle name="Notiz 3 2 2 3 2 2" xfId="36693"/>
    <cellStyle name="Notiz 3 2 2 3 3" xfId="2059"/>
    <cellStyle name="Notiz 3 2 2 3 3 2" xfId="32279"/>
    <cellStyle name="Notiz 3 2 2 3 4" xfId="12491"/>
    <cellStyle name="Notiz 3 2 2 3 4 2" xfId="42685"/>
    <cellStyle name="Notiz 3 2 2 3 5" xfId="14230"/>
    <cellStyle name="Notiz 3 2 2 3 5 2" xfId="44424"/>
    <cellStyle name="Notiz 3 2 2 3 6" xfId="16374"/>
    <cellStyle name="Notiz 3 2 2 3 6 2" xfId="46568"/>
    <cellStyle name="Notiz 3 2 2 3 7" xfId="19241"/>
    <cellStyle name="Notiz 3 2 2 3 7 2" xfId="49435"/>
    <cellStyle name="Notiz 3 2 2 3 8" xfId="23644"/>
    <cellStyle name="Notiz 3 2 2 3 8 2" xfId="53831"/>
    <cellStyle name="Notiz 3 2 2 3 9" xfId="26101"/>
    <cellStyle name="Notiz 3 2 2 3 9 2" xfId="56288"/>
    <cellStyle name="Notiz 3 2 2 4" xfId="4074"/>
    <cellStyle name="Notiz 3 2 2 4 10" xfId="27611"/>
    <cellStyle name="Notiz 3 2 2 4 10 2" xfId="57798"/>
    <cellStyle name="Notiz 3 2 2 4 11" xfId="34273"/>
    <cellStyle name="Notiz 3 2 2 4 2" xfId="7399"/>
    <cellStyle name="Notiz 3 2 2 4 2 2" xfId="37593"/>
    <cellStyle name="Notiz 3 2 2 4 3" xfId="8944"/>
    <cellStyle name="Notiz 3 2 2 4 3 2" xfId="39138"/>
    <cellStyle name="Notiz 3 2 2 4 4" xfId="9778"/>
    <cellStyle name="Notiz 3 2 2 4 4 2" xfId="39972"/>
    <cellStyle name="Notiz 3 2 2 4 5" xfId="14677"/>
    <cellStyle name="Notiz 3 2 2 4 5 2" xfId="44871"/>
    <cellStyle name="Notiz 3 2 2 4 6" xfId="17267"/>
    <cellStyle name="Notiz 3 2 2 4 6 2" xfId="47461"/>
    <cellStyle name="Notiz 3 2 2 4 7" xfId="20131"/>
    <cellStyle name="Notiz 3 2 2 4 7 2" xfId="50325"/>
    <cellStyle name="Notiz 3 2 2 4 8" xfId="24543"/>
    <cellStyle name="Notiz 3 2 2 4 8 2" xfId="54730"/>
    <cellStyle name="Notiz 3 2 2 4 9" xfId="27029"/>
    <cellStyle name="Notiz 3 2 2 4 9 2" xfId="57216"/>
    <cellStyle name="Notiz 3 2 2 5" xfId="6026"/>
    <cellStyle name="Notiz 3 2 2 5 2" xfId="36222"/>
    <cellStyle name="Notiz 3 2 2 6" xfId="10093"/>
    <cellStyle name="Notiz 3 2 2 6 2" xfId="40287"/>
    <cellStyle name="Notiz 3 2 2 7" xfId="13130"/>
    <cellStyle name="Notiz 3 2 2 7 2" xfId="43324"/>
    <cellStyle name="Notiz 3 2 2 8" xfId="14037"/>
    <cellStyle name="Notiz 3 2 2 8 2" xfId="44231"/>
    <cellStyle name="Notiz 3 2 2 9" xfId="18100"/>
    <cellStyle name="Notiz 3 2 2 9 2" xfId="48294"/>
    <cellStyle name="Notiz 3 2 3" xfId="1661"/>
    <cellStyle name="Notiz 3 2 3 10" xfId="21664"/>
    <cellStyle name="Notiz 3 2 3 10 2" xfId="51851"/>
    <cellStyle name="Notiz 3 2 3 11" xfId="29936"/>
    <cellStyle name="Notiz 3 2 3 11 2" xfId="60123"/>
    <cellStyle name="Notiz 3 2 3 12" xfId="31611"/>
    <cellStyle name="Notiz 3 2 3 2" xfId="3618"/>
    <cellStyle name="Notiz 3 2 3 2 10" xfId="30161"/>
    <cellStyle name="Notiz 3 2 3 2 10 2" xfId="60348"/>
    <cellStyle name="Notiz 3 2 3 2 11" xfId="33823"/>
    <cellStyle name="Notiz 3 2 3 2 2" xfId="6982"/>
    <cellStyle name="Notiz 3 2 3 2 2 2" xfId="37176"/>
    <cellStyle name="Notiz 3 2 3 2 3" xfId="8527"/>
    <cellStyle name="Notiz 3 2 3 2 3 2" xfId="38721"/>
    <cellStyle name="Notiz 3 2 3 2 4" xfId="5235"/>
    <cellStyle name="Notiz 3 2 3 2 4 2" xfId="35434"/>
    <cellStyle name="Notiz 3 2 3 2 5" xfId="12845"/>
    <cellStyle name="Notiz 3 2 3 2 5 2" xfId="43039"/>
    <cellStyle name="Notiz 3 2 3 2 6" xfId="16853"/>
    <cellStyle name="Notiz 3 2 3 2 6 2" xfId="47047"/>
    <cellStyle name="Notiz 3 2 3 2 7" xfId="19720"/>
    <cellStyle name="Notiz 3 2 3 2 7 2" xfId="49914"/>
    <cellStyle name="Notiz 3 2 3 2 8" xfId="24127"/>
    <cellStyle name="Notiz 3 2 3 2 8 2" xfId="54314"/>
    <cellStyle name="Notiz 3 2 3 2 9" xfId="21717"/>
    <cellStyle name="Notiz 3 2 3 2 9 2" xfId="51904"/>
    <cellStyle name="Notiz 3 2 3 3" xfId="4626"/>
    <cellStyle name="Notiz 3 2 3 3 10" xfId="34825"/>
    <cellStyle name="Notiz 3 2 3 3 2" xfId="9370"/>
    <cellStyle name="Notiz 3 2 3 3 2 2" xfId="39564"/>
    <cellStyle name="Notiz 3 2 3 3 3" xfId="5133"/>
    <cellStyle name="Notiz 3 2 3 3 3 2" xfId="35332"/>
    <cellStyle name="Notiz 3 2 3 3 4" xfId="11090"/>
    <cellStyle name="Notiz 3 2 3 3 4 2" xfId="41284"/>
    <cellStyle name="Notiz 3 2 3 3 5" xfId="17693"/>
    <cellStyle name="Notiz 3 2 3 3 5 2" xfId="47887"/>
    <cellStyle name="Notiz 3 2 3 3 6" xfId="20557"/>
    <cellStyle name="Notiz 3 2 3 3 6 2" xfId="50751"/>
    <cellStyle name="Notiz 3 2 3 3 7" xfId="24969"/>
    <cellStyle name="Notiz 3 2 3 3 7 2" xfId="55156"/>
    <cellStyle name="Notiz 3 2 3 3 8" xfId="21510"/>
    <cellStyle name="Notiz 3 2 3 3 8 2" xfId="51697"/>
    <cellStyle name="Notiz 3 2 3 3 9" xfId="30690"/>
    <cellStyle name="Notiz 3 2 3 3 9 2" xfId="60877"/>
    <cellStyle name="Notiz 3 2 3 4" xfId="5818"/>
    <cellStyle name="Notiz 3 2 3 4 2" xfId="36014"/>
    <cellStyle name="Notiz 3 2 3 5" xfId="10549"/>
    <cellStyle name="Notiz 3 2 3 5 2" xfId="40743"/>
    <cellStyle name="Notiz 3 2 3 6" xfId="9815"/>
    <cellStyle name="Notiz 3 2 3 6 2" xfId="40009"/>
    <cellStyle name="Notiz 3 2 3 7" xfId="15757"/>
    <cellStyle name="Notiz 3 2 3 7 2" xfId="45951"/>
    <cellStyle name="Notiz 3 2 3 8" xfId="18638"/>
    <cellStyle name="Notiz 3 2 3 8 2" xfId="48832"/>
    <cellStyle name="Notiz 3 2 3 9" xfId="22873"/>
    <cellStyle name="Notiz 3 2 3 9 2" xfId="53060"/>
    <cellStyle name="Notiz 3 2 4" xfId="2950"/>
    <cellStyle name="Notiz 3 2 4 10" xfId="27598"/>
    <cellStyle name="Notiz 3 2 4 10 2" xfId="57785"/>
    <cellStyle name="Notiz 3 2 4 11" xfId="33155"/>
    <cellStyle name="Notiz 3 2 4 2" xfId="6444"/>
    <cellStyle name="Notiz 3 2 4 2 2" xfId="36638"/>
    <cellStyle name="Notiz 3 2 4 3" xfId="3105"/>
    <cellStyle name="Notiz 3 2 4 3 2" xfId="33310"/>
    <cellStyle name="Notiz 3 2 4 4" xfId="5003"/>
    <cellStyle name="Notiz 3 2 4 4 2" xfId="35202"/>
    <cellStyle name="Notiz 3 2 4 5" xfId="13989"/>
    <cellStyle name="Notiz 3 2 4 5 2" xfId="44183"/>
    <cellStyle name="Notiz 3 2 4 6" xfId="16322"/>
    <cellStyle name="Notiz 3 2 4 6 2" xfId="46516"/>
    <cellStyle name="Notiz 3 2 4 7" xfId="19189"/>
    <cellStyle name="Notiz 3 2 4 7 2" xfId="49383"/>
    <cellStyle name="Notiz 3 2 4 8" xfId="23589"/>
    <cellStyle name="Notiz 3 2 4 8 2" xfId="53776"/>
    <cellStyle name="Notiz 3 2 4 9" xfId="26499"/>
    <cellStyle name="Notiz 3 2 4 9 2" xfId="56686"/>
    <cellStyle name="Notiz 3 2 5" xfId="4003"/>
    <cellStyle name="Notiz 3 2 5 10" xfId="25785"/>
    <cellStyle name="Notiz 3 2 5 10 2" xfId="55972"/>
    <cellStyle name="Notiz 3 2 5 11" xfId="34202"/>
    <cellStyle name="Notiz 3 2 5 2" xfId="7346"/>
    <cellStyle name="Notiz 3 2 5 2 2" xfId="37540"/>
    <cellStyle name="Notiz 3 2 5 3" xfId="8891"/>
    <cellStyle name="Notiz 3 2 5 3 2" xfId="39085"/>
    <cellStyle name="Notiz 3 2 5 4" xfId="11289"/>
    <cellStyle name="Notiz 3 2 5 4 2" xfId="41483"/>
    <cellStyle name="Notiz 3 2 5 5" xfId="14266"/>
    <cellStyle name="Notiz 3 2 5 5 2" xfId="44460"/>
    <cellStyle name="Notiz 3 2 5 6" xfId="17215"/>
    <cellStyle name="Notiz 3 2 5 6 2" xfId="47409"/>
    <cellStyle name="Notiz 3 2 5 7" xfId="20079"/>
    <cellStyle name="Notiz 3 2 5 7 2" xfId="50273"/>
    <cellStyle name="Notiz 3 2 5 8" xfId="24490"/>
    <cellStyle name="Notiz 3 2 5 8 2" xfId="54677"/>
    <cellStyle name="Notiz 3 2 5 9" xfId="27044"/>
    <cellStyle name="Notiz 3 2 5 9 2" xfId="57231"/>
    <cellStyle name="Notiz 3 2 6" xfId="2773"/>
    <cellStyle name="Notiz 3 2 6 2" xfId="32978"/>
    <cellStyle name="Notiz 3 2 7" xfId="3142"/>
    <cellStyle name="Notiz 3 2 7 2" xfId="33347"/>
    <cellStyle name="Notiz 3 2 8" xfId="2172"/>
    <cellStyle name="Notiz 3 2 8 2" xfId="32383"/>
    <cellStyle name="Notiz 3 2 9" xfId="14505"/>
    <cellStyle name="Notiz 3 2 9 2" xfId="44699"/>
    <cellStyle name="Notiz 3 3" xfId="1104"/>
    <cellStyle name="Notiz 3 3 10" xfId="22330"/>
    <cellStyle name="Notiz 3 3 10 2" xfId="52517"/>
    <cellStyle name="Notiz 3 3 11" xfId="26334"/>
    <cellStyle name="Notiz 3 3 11 2" xfId="56521"/>
    <cellStyle name="Notiz 3 3 12" xfId="30712"/>
    <cellStyle name="Notiz 3 3 12 2" xfId="60899"/>
    <cellStyle name="Notiz 3 3 13" xfId="31173"/>
    <cellStyle name="Notiz 3 3 2" xfId="1685"/>
    <cellStyle name="Notiz 3 3 2 10" xfId="26290"/>
    <cellStyle name="Notiz 3 3 2 10 2" xfId="56477"/>
    <cellStyle name="Notiz 3 3 2 11" xfId="30564"/>
    <cellStyle name="Notiz 3 3 2 11 2" xfId="60751"/>
    <cellStyle name="Notiz 3 3 2 12" xfId="31635"/>
    <cellStyle name="Notiz 3 3 2 2" xfId="3642"/>
    <cellStyle name="Notiz 3 3 2 2 10" xfId="26583"/>
    <cellStyle name="Notiz 3 3 2 2 10 2" xfId="56770"/>
    <cellStyle name="Notiz 3 3 2 2 11" xfId="33847"/>
    <cellStyle name="Notiz 3 3 2 2 2" xfId="7006"/>
    <cellStyle name="Notiz 3 3 2 2 2 2" xfId="37200"/>
    <cellStyle name="Notiz 3 3 2 2 3" xfId="8551"/>
    <cellStyle name="Notiz 3 3 2 2 3 2" xfId="38745"/>
    <cellStyle name="Notiz 3 3 2 2 4" xfId="7798"/>
    <cellStyle name="Notiz 3 3 2 2 4 2" xfId="37992"/>
    <cellStyle name="Notiz 3 3 2 2 5" xfId="11093"/>
    <cellStyle name="Notiz 3 3 2 2 5 2" xfId="41287"/>
    <cellStyle name="Notiz 3 3 2 2 6" xfId="16877"/>
    <cellStyle name="Notiz 3 3 2 2 6 2" xfId="47071"/>
    <cellStyle name="Notiz 3 3 2 2 7" xfId="19744"/>
    <cellStyle name="Notiz 3 3 2 2 7 2" xfId="49938"/>
    <cellStyle name="Notiz 3 3 2 2 8" xfId="24151"/>
    <cellStyle name="Notiz 3 3 2 2 8 2" xfId="54338"/>
    <cellStyle name="Notiz 3 3 2 2 9" xfId="27136"/>
    <cellStyle name="Notiz 3 3 2 2 9 2" xfId="57323"/>
    <cellStyle name="Notiz 3 3 2 3" xfId="4650"/>
    <cellStyle name="Notiz 3 3 2 3 10" xfId="34849"/>
    <cellStyle name="Notiz 3 3 2 3 2" xfId="9394"/>
    <cellStyle name="Notiz 3 3 2 3 2 2" xfId="39588"/>
    <cellStyle name="Notiz 3 3 2 3 3" xfId="11973"/>
    <cellStyle name="Notiz 3 3 2 3 3 2" xfId="42167"/>
    <cellStyle name="Notiz 3 3 2 3 4" xfId="13305"/>
    <cellStyle name="Notiz 3 3 2 3 4 2" xfId="43499"/>
    <cellStyle name="Notiz 3 3 2 3 5" xfId="17717"/>
    <cellStyle name="Notiz 3 3 2 3 5 2" xfId="47911"/>
    <cellStyle name="Notiz 3 3 2 3 6" xfId="20581"/>
    <cellStyle name="Notiz 3 3 2 3 6 2" xfId="50775"/>
    <cellStyle name="Notiz 3 3 2 3 7" xfId="24993"/>
    <cellStyle name="Notiz 3 3 2 3 7 2" xfId="55180"/>
    <cellStyle name="Notiz 3 3 2 3 8" xfId="27714"/>
    <cellStyle name="Notiz 3 3 2 3 8 2" xfId="57901"/>
    <cellStyle name="Notiz 3 3 2 3 9" xfId="30054"/>
    <cellStyle name="Notiz 3 3 2 3 9 2" xfId="60241"/>
    <cellStyle name="Notiz 3 3 2 4" xfId="5961"/>
    <cellStyle name="Notiz 3 3 2 4 2" xfId="36157"/>
    <cellStyle name="Notiz 3 3 2 5" xfId="11835"/>
    <cellStyle name="Notiz 3 3 2 5 2" xfId="42029"/>
    <cellStyle name="Notiz 3 3 2 6" xfId="12469"/>
    <cellStyle name="Notiz 3 3 2 6 2" xfId="42663"/>
    <cellStyle name="Notiz 3 3 2 7" xfId="15781"/>
    <cellStyle name="Notiz 3 3 2 7 2" xfId="45975"/>
    <cellStyle name="Notiz 3 3 2 8" xfId="18662"/>
    <cellStyle name="Notiz 3 3 2 8 2" xfId="48856"/>
    <cellStyle name="Notiz 3 3 2 9" xfId="22897"/>
    <cellStyle name="Notiz 3 3 2 9 2" xfId="53084"/>
    <cellStyle name="Notiz 3 3 3" xfId="3067"/>
    <cellStyle name="Notiz 3 3 3 10" xfId="25368"/>
    <cellStyle name="Notiz 3 3 3 10 2" xfId="55555"/>
    <cellStyle name="Notiz 3 3 3 11" xfId="33272"/>
    <cellStyle name="Notiz 3 3 3 2" xfId="6498"/>
    <cellStyle name="Notiz 3 3 3 2 2" xfId="36692"/>
    <cellStyle name="Notiz 3 3 3 3" xfId="2280"/>
    <cellStyle name="Notiz 3 3 3 3 2" xfId="32487"/>
    <cellStyle name="Notiz 3 3 3 4" xfId="7990"/>
    <cellStyle name="Notiz 3 3 3 4 2" xfId="38184"/>
    <cellStyle name="Notiz 3 3 3 5" xfId="15204"/>
    <cellStyle name="Notiz 3 3 3 5 2" xfId="45398"/>
    <cellStyle name="Notiz 3 3 3 6" xfId="16373"/>
    <cellStyle name="Notiz 3 3 3 6 2" xfId="46567"/>
    <cellStyle name="Notiz 3 3 3 7" xfId="19240"/>
    <cellStyle name="Notiz 3 3 3 7 2" xfId="49434"/>
    <cellStyle name="Notiz 3 3 3 8" xfId="23643"/>
    <cellStyle name="Notiz 3 3 3 8 2" xfId="53830"/>
    <cellStyle name="Notiz 3 3 3 9" xfId="27244"/>
    <cellStyle name="Notiz 3 3 3 9 2" xfId="57431"/>
    <cellStyle name="Notiz 3 3 4" xfId="4073"/>
    <cellStyle name="Notiz 3 3 4 10" xfId="25756"/>
    <cellStyle name="Notiz 3 3 4 10 2" xfId="55943"/>
    <cellStyle name="Notiz 3 3 4 11" xfId="34272"/>
    <cellStyle name="Notiz 3 3 4 2" xfId="7398"/>
    <cellStyle name="Notiz 3 3 4 2 2" xfId="37592"/>
    <cellStyle name="Notiz 3 3 4 3" xfId="8943"/>
    <cellStyle name="Notiz 3 3 4 3 2" xfId="39137"/>
    <cellStyle name="Notiz 3 3 4 4" xfId="11590"/>
    <cellStyle name="Notiz 3 3 4 4 2" xfId="41784"/>
    <cellStyle name="Notiz 3 3 4 5" xfId="14078"/>
    <cellStyle name="Notiz 3 3 4 5 2" xfId="44272"/>
    <cellStyle name="Notiz 3 3 4 6" xfId="17266"/>
    <cellStyle name="Notiz 3 3 4 6 2" xfId="47460"/>
    <cellStyle name="Notiz 3 3 4 7" xfId="20130"/>
    <cellStyle name="Notiz 3 3 4 7 2" xfId="50324"/>
    <cellStyle name="Notiz 3 3 4 8" xfId="24542"/>
    <cellStyle name="Notiz 3 3 4 8 2" xfId="54729"/>
    <cellStyle name="Notiz 3 3 4 9" xfId="27807"/>
    <cellStyle name="Notiz 3 3 4 9 2" xfId="57994"/>
    <cellStyle name="Notiz 3 3 5" xfId="8116"/>
    <cellStyle name="Notiz 3 3 5 2" xfId="38310"/>
    <cellStyle name="Notiz 3 3 6" xfId="2310"/>
    <cellStyle name="Notiz 3 3 6 2" xfId="32517"/>
    <cellStyle name="Notiz 3 3 7" xfId="8869"/>
    <cellStyle name="Notiz 3 3 7 2" xfId="39063"/>
    <cellStyle name="Notiz 3 3 8" xfId="12702"/>
    <cellStyle name="Notiz 3 3 8 2" xfId="42896"/>
    <cellStyle name="Notiz 3 3 9" xfId="18099"/>
    <cellStyle name="Notiz 3 3 9 2" xfId="48293"/>
    <cellStyle name="Notiz 3 4" xfId="1660"/>
    <cellStyle name="Notiz 3 4 10" xfId="25709"/>
    <cellStyle name="Notiz 3 4 10 2" xfId="55896"/>
    <cellStyle name="Notiz 3 4 11" xfId="30566"/>
    <cellStyle name="Notiz 3 4 11 2" xfId="60753"/>
    <cellStyle name="Notiz 3 4 12" xfId="31610"/>
    <cellStyle name="Notiz 3 4 2" xfId="3617"/>
    <cellStyle name="Notiz 3 4 2 10" xfId="27090"/>
    <cellStyle name="Notiz 3 4 2 10 2" xfId="57277"/>
    <cellStyle name="Notiz 3 4 2 11" xfId="33822"/>
    <cellStyle name="Notiz 3 4 2 2" xfId="6981"/>
    <cellStyle name="Notiz 3 4 2 2 2" xfId="37175"/>
    <cellStyle name="Notiz 3 4 2 3" xfId="8526"/>
    <cellStyle name="Notiz 3 4 2 3 2" xfId="38720"/>
    <cellStyle name="Notiz 3 4 2 4" xfId="2149"/>
    <cellStyle name="Notiz 3 4 2 4 2" xfId="32362"/>
    <cellStyle name="Notiz 3 4 2 5" xfId="13001"/>
    <cellStyle name="Notiz 3 4 2 5 2" xfId="43195"/>
    <cellStyle name="Notiz 3 4 2 6" xfId="16852"/>
    <cellStyle name="Notiz 3 4 2 6 2" xfId="47046"/>
    <cellStyle name="Notiz 3 4 2 7" xfId="19719"/>
    <cellStyle name="Notiz 3 4 2 7 2" xfId="49913"/>
    <cellStyle name="Notiz 3 4 2 8" xfId="24126"/>
    <cellStyle name="Notiz 3 4 2 8 2" xfId="54313"/>
    <cellStyle name="Notiz 3 4 2 9" xfId="22412"/>
    <cellStyle name="Notiz 3 4 2 9 2" xfId="52599"/>
    <cellStyle name="Notiz 3 4 3" xfId="4625"/>
    <cellStyle name="Notiz 3 4 3 10" xfId="34824"/>
    <cellStyle name="Notiz 3 4 3 2" xfId="9369"/>
    <cellStyle name="Notiz 3 4 3 2 2" xfId="39563"/>
    <cellStyle name="Notiz 3 4 3 3" xfId="12679"/>
    <cellStyle name="Notiz 3 4 3 3 2" xfId="42873"/>
    <cellStyle name="Notiz 3 4 3 4" xfId="14177"/>
    <cellStyle name="Notiz 3 4 3 4 2" xfId="44371"/>
    <cellStyle name="Notiz 3 4 3 5" xfId="17692"/>
    <cellStyle name="Notiz 3 4 3 5 2" xfId="47886"/>
    <cellStyle name="Notiz 3 4 3 6" xfId="20556"/>
    <cellStyle name="Notiz 3 4 3 6 2" xfId="50750"/>
    <cellStyle name="Notiz 3 4 3 7" xfId="24968"/>
    <cellStyle name="Notiz 3 4 3 7 2" xfId="55155"/>
    <cellStyle name="Notiz 3 4 3 8" xfId="26344"/>
    <cellStyle name="Notiz 3 4 3 8 2" xfId="56531"/>
    <cellStyle name="Notiz 3 4 3 9" xfId="21773"/>
    <cellStyle name="Notiz 3 4 3 9 2" xfId="51960"/>
    <cellStyle name="Notiz 3 4 4" xfId="7907"/>
    <cellStyle name="Notiz 3 4 4 2" xfId="38101"/>
    <cellStyle name="Notiz 3 4 5" xfId="9955"/>
    <cellStyle name="Notiz 3 4 5 2" xfId="40149"/>
    <cellStyle name="Notiz 3 4 6" xfId="14551"/>
    <cellStyle name="Notiz 3 4 6 2" xfId="44745"/>
    <cellStyle name="Notiz 3 4 7" xfId="15756"/>
    <cellStyle name="Notiz 3 4 7 2" xfId="45950"/>
    <cellStyle name="Notiz 3 4 8" xfId="18637"/>
    <cellStyle name="Notiz 3 4 8 2" xfId="48831"/>
    <cellStyle name="Notiz 3 4 9" xfId="22872"/>
    <cellStyle name="Notiz 3 4 9 2" xfId="53059"/>
    <cellStyle name="Notiz 3 5" xfId="2949"/>
    <cellStyle name="Notiz 3 5 10" xfId="29250"/>
    <cellStyle name="Notiz 3 5 10 2" xfId="59437"/>
    <cellStyle name="Notiz 3 5 11" xfId="33154"/>
    <cellStyle name="Notiz 3 5 2" xfId="6443"/>
    <cellStyle name="Notiz 3 5 2 2" xfId="36637"/>
    <cellStyle name="Notiz 3 5 3" xfId="3100"/>
    <cellStyle name="Notiz 3 5 3 2" xfId="33305"/>
    <cellStyle name="Notiz 3 5 4" xfId="11740"/>
    <cellStyle name="Notiz 3 5 4 2" xfId="41934"/>
    <cellStyle name="Notiz 3 5 5" xfId="13127"/>
    <cellStyle name="Notiz 3 5 5 2" xfId="43321"/>
    <cellStyle name="Notiz 3 5 6" xfId="16321"/>
    <cellStyle name="Notiz 3 5 6 2" xfId="46515"/>
    <cellStyle name="Notiz 3 5 7" xfId="19188"/>
    <cellStyle name="Notiz 3 5 7 2" xfId="49382"/>
    <cellStyle name="Notiz 3 5 8" xfId="23588"/>
    <cellStyle name="Notiz 3 5 8 2" xfId="53775"/>
    <cellStyle name="Notiz 3 5 9" xfId="26417"/>
    <cellStyle name="Notiz 3 5 9 2" xfId="56604"/>
    <cellStyle name="Notiz 3 6" xfId="4002"/>
    <cellStyle name="Notiz 3 6 10" xfId="29381"/>
    <cellStyle name="Notiz 3 6 10 2" xfId="59568"/>
    <cellStyle name="Notiz 3 6 11" xfId="34201"/>
    <cellStyle name="Notiz 3 6 2" xfId="7345"/>
    <cellStyle name="Notiz 3 6 2 2" xfId="37539"/>
    <cellStyle name="Notiz 3 6 3" xfId="8890"/>
    <cellStyle name="Notiz 3 6 3 2" xfId="39084"/>
    <cellStyle name="Notiz 3 6 4" xfId="3150"/>
    <cellStyle name="Notiz 3 6 4 2" xfId="33355"/>
    <cellStyle name="Notiz 3 6 5" xfId="12754"/>
    <cellStyle name="Notiz 3 6 5 2" xfId="42948"/>
    <cellStyle name="Notiz 3 6 6" xfId="17214"/>
    <cellStyle name="Notiz 3 6 6 2" xfId="47408"/>
    <cellStyle name="Notiz 3 6 7" xfId="20078"/>
    <cellStyle name="Notiz 3 6 7 2" xfId="50272"/>
    <cellStyle name="Notiz 3 6 8" xfId="24489"/>
    <cellStyle name="Notiz 3 6 8 2" xfId="54676"/>
    <cellStyle name="Notiz 3 6 9" xfId="27822"/>
    <cellStyle name="Notiz 3 6 9 2" xfId="58009"/>
    <cellStyle name="Notiz 3 7" xfId="3073"/>
    <cellStyle name="Notiz 3 7 2" xfId="33278"/>
    <cellStyle name="Notiz 3 8" xfId="12556"/>
    <cellStyle name="Notiz 3 8 2" xfId="42750"/>
    <cellStyle name="Notiz 3 9" xfId="5722"/>
    <cellStyle name="Notiz 3 9 2" xfId="35918"/>
    <cellStyle name="Notiz 4" xfId="985"/>
    <cellStyle name="Notiz 4 10" xfId="14864"/>
    <cellStyle name="Notiz 4 10 2" xfId="45058"/>
    <cellStyle name="Notiz 4 11" xfId="13686"/>
    <cellStyle name="Notiz 4 11 2" xfId="43880"/>
    <cellStyle name="Notiz 4 12" xfId="22214"/>
    <cellStyle name="Notiz 4 12 2" xfId="52401"/>
    <cellStyle name="Notiz 4 13" xfId="26599"/>
    <cellStyle name="Notiz 4 13 2" xfId="56786"/>
    <cellStyle name="Notiz 4 14" xfId="29401"/>
    <cellStyle name="Notiz 4 14 2" xfId="59588"/>
    <cellStyle name="Notiz 4 15" xfId="31123"/>
    <cellStyle name="Notiz 4 2" xfId="986"/>
    <cellStyle name="Notiz 4 2 10" xfId="13703"/>
    <cellStyle name="Notiz 4 2 10 2" xfId="43897"/>
    <cellStyle name="Notiz 4 2 11" xfId="22215"/>
    <cellStyle name="Notiz 4 2 11 2" xfId="52402"/>
    <cellStyle name="Notiz 4 2 12" xfId="21560"/>
    <cellStyle name="Notiz 4 2 12 2" xfId="51747"/>
    <cellStyle name="Notiz 4 2 13" xfId="21686"/>
    <cellStyle name="Notiz 4 2 13 2" xfId="51873"/>
    <cellStyle name="Notiz 4 2 14" xfId="31124"/>
    <cellStyle name="Notiz 4 2 2" xfId="1107"/>
    <cellStyle name="Notiz 4 2 2 10" xfId="22333"/>
    <cellStyle name="Notiz 4 2 2 10 2" xfId="52520"/>
    <cellStyle name="Notiz 4 2 2 11" xfId="26378"/>
    <cellStyle name="Notiz 4 2 2 11 2" xfId="56565"/>
    <cellStyle name="Notiz 4 2 2 12" xfId="21436"/>
    <cellStyle name="Notiz 4 2 2 12 2" xfId="51623"/>
    <cellStyle name="Notiz 4 2 2 13" xfId="31176"/>
    <cellStyle name="Notiz 4 2 2 2" xfId="1688"/>
    <cellStyle name="Notiz 4 2 2 2 10" xfId="26141"/>
    <cellStyle name="Notiz 4 2 2 2 10 2" xfId="56328"/>
    <cellStyle name="Notiz 4 2 2 2 11" xfId="30495"/>
    <cellStyle name="Notiz 4 2 2 2 11 2" xfId="60682"/>
    <cellStyle name="Notiz 4 2 2 2 12" xfId="31638"/>
    <cellStyle name="Notiz 4 2 2 2 2" xfId="3645"/>
    <cellStyle name="Notiz 4 2 2 2 2 10" xfId="29235"/>
    <cellStyle name="Notiz 4 2 2 2 2 10 2" xfId="59422"/>
    <cellStyle name="Notiz 4 2 2 2 2 11" xfId="33850"/>
    <cellStyle name="Notiz 4 2 2 2 2 2" xfId="7009"/>
    <cellStyle name="Notiz 4 2 2 2 2 2 2" xfId="37203"/>
    <cellStyle name="Notiz 4 2 2 2 2 3" xfId="8554"/>
    <cellStyle name="Notiz 4 2 2 2 2 3 2" xfId="38748"/>
    <cellStyle name="Notiz 4 2 2 2 2 4" xfId="10095"/>
    <cellStyle name="Notiz 4 2 2 2 2 4 2" xfId="40289"/>
    <cellStyle name="Notiz 4 2 2 2 2 5" xfId="15215"/>
    <cellStyle name="Notiz 4 2 2 2 2 5 2" xfId="45409"/>
    <cellStyle name="Notiz 4 2 2 2 2 6" xfId="16880"/>
    <cellStyle name="Notiz 4 2 2 2 2 6 2" xfId="47074"/>
    <cellStyle name="Notiz 4 2 2 2 2 7" xfId="19747"/>
    <cellStyle name="Notiz 4 2 2 2 2 7 2" xfId="49941"/>
    <cellStyle name="Notiz 4 2 2 2 2 8" xfId="24154"/>
    <cellStyle name="Notiz 4 2 2 2 2 8 2" xfId="54341"/>
    <cellStyle name="Notiz 4 2 2 2 2 9" xfId="26801"/>
    <cellStyle name="Notiz 4 2 2 2 2 9 2" xfId="56988"/>
    <cellStyle name="Notiz 4 2 2 2 3" xfId="4653"/>
    <cellStyle name="Notiz 4 2 2 2 3 10" xfId="34852"/>
    <cellStyle name="Notiz 4 2 2 2 3 2" xfId="9397"/>
    <cellStyle name="Notiz 4 2 2 2 3 2 2" xfId="39591"/>
    <cellStyle name="Notiz 4 2 2 2 3 3" xfId="10074"/>
    <cellStyle name="Notiz 4 2 2 2 3 3 2" xfId="40268"/>
    <cellStyle name="Notiz 4 2 2 2 3 4" xfId="14394"/>
    <cellStyle name="Notiz 4 2 2 2 3 4 2" xfId="44588"/>
    <cellStyle name="Notiz 4 2 2 2 3 5" xfId="17720"/>
    <cellStyle name="Notiz 4 2 2 2 3 5 2" xfId="47914"/>
    <cellStyle name="Notiz 4 2 2 2 3 6" xfId="20584"/>
    <cellStyle name="Notiz 4 2 2 2 3 6 2" xfId="50778"/>
    <cellStyle name="Notiz 4 2 2 2 3 7" xfId="24996"/>
    <cellStyle name="Notiz 4 2 2 2 3 7 2" xfId="55183"/>
    <cellStyle name="Notiz 4 2 2 2 3 8" xfId="27719"/>
    <cellStyle name="Notiz 4 2 2 2 3 8 2" xfId="57906"/>
    <cellStyle name="Notiz 4 2 2 2 3 9" xfId="26497"/>
    <cellStyle name="Notiz 4 2 2 2 3 9 2" xfId="56684"/>
    <cellStyle name="Notiz 4 2 2 2 4" xfId="5342"/>
    <cellStyle name="Notiz 4 2 2 2 4 2" xfId="35541"/>
    <cellStyle name="Notiz 4 2 2 2 5" xfId="11696"/>
    <cellStyle name="Notiz 4 2 2 2 5 2" xfId="41890"/>
    <cellStyle name="Notiz 4 2 2 2 6" xfId="12862"/>
    <cellStyle name="Notiz 4 2 2 2 6 2" xfId="43056"/>
    <cellStyle name="Notiz 4 2 2 2 7" xfId="15784"/>
    <cellStyle name="Notiz 4 2 2 2 7 2" xfId="45978"/>
    <cellStyle name="Notiz 4 2 2 2 8" xfId="18665"/>
    <cellStyle name="Notiz 4 2 2 2 8 2" xfId="48859"/>
    <cellStyle name="Notiz 4 2 2 2 9" xfId="22900"/>
    <cellStyle name="Notiz 4 2 2 2 9 2" xfId="53087"/>
    <cellStyle name="Notiz 4 2 2 3" xfId="3070"/>
    <cellStyle name="Notiz 4 2 2 3 10" xfId="27952"/>
    <cellStyle name="Notiz 4 2 2 3 10 2" xfId="58139"/>
    <cellStyle name="Notiz 4 2 2 3 11" xfId="33275"/>
    <cellStyle name="Notiz 4 2 2 3 2" xfId="6501"/>
    <cellStyle name="Notiz 4 2 2 3 2 2" xfId="36695"/>
    <cellStyle name="Notiz 4 2 2 3 3" xfId="2089"/>
    <cellStyle name="Notiz 4 2 2 3 3 2" xfId="32302"/>
    <cellStyle name="Notiz 4 2 2 3 4" xfId="10456"/>
    <cellStyle name="Notiz 4 2 2 3 4 2" xfId="40650"/>
    <cellStyle name="Notiz 4 2 2 3 5" xfId="13765"/>
    <cellStyle name="Notiz 4 2 2 3 5 2" xfId="43959"/>
    <cellStyle name="Notiz 4 2 2 3 6" xfId="16376"/>
    <cellStyle name="Notiz 4 2 2 3 6 2" xfId="46570"/>
    <cellStyle name="Notiz 4 2 2 3 7" xfId="19243"/>
    <cellStyle name="Notiz 4 2 2 3 7 2" xfId="49437"/>
    <cellStyle name="Notiz 4 2 2 3 8" xfId="23646"/>
    <cellStyle name="Notiz 4 2 2 3 8 2" xfId="53833"/>
    <cellStyle name="Notiz 4 2 2 3 9" xfId="21702"/>
    <cellStyle name="Notiz 4 2 2 3 9 2" xfId="51889"/>
    <cellStyle name="Notiz 4 2 2 4" xfId="4076"/>
    <cellStyle name="Notiz 4 2 2 4 10" xfId="30368"/>
    <cellStyle name="Notiz 4 2 2 4 10 2" xfId="60555"/>
    <cellStyle name="Notiz 4 2 2 4 11" xfId="34275"/>
    <cellStyle name="Notiz 4 2 2 4 2" xfId="7401"/>
    <cellStyle name="Notiz 4 2 2 4 2 2" xfId="37595"/>
    <cellStyle name="Notiz 4 2 2 4 3" xfId="8946"/>
    <cellStyle name="Notiz 4 2 2 4 3 2" xfId="39140"/>
    <cellStyle name="Notiz 4 2 2 4 4" xfId="11956"/>
    <cellStyle name="Notiz 4 2 2 4 4 2" xfId="42150"/>
    <cellStyle name="Notiz 4 2 2 4 5" xfId="13963"/>
    <cellStyle name="Notiz 4 2 2 4 5 2" xfId="44157"/>
    <cellStyle name="Notiz 4 2 2 4 6" xfId="17269"/>
    <cellStyle name="Notiz 4 2 2 4 6 2" xfId="47463"/>
    <cellStyle name="Notiz 4 2 2 4 7" xfId="20133"/>
    <cellStyle name="Notiz 4 2 2 4 7 2" xfId="50327"/>
    <cellStyle name="Notiz 4 2 2 4 8" xfId="24545"/>
    <cellStyle name="Notiz 4 2 2 4 8 2" xfId="54732"/>
    <cellStyle name="Notiz 4 2 2 4 9" xfId="27810"/>
    <cellStyle name="Notiz 4 2 2 4 9 2" xfId="57997"/>
    <cellStyle name="Notiz 4 2 2 5" xfId="5870"/>
    <cellStyle name="Notiz 4 2 2 5 2" xfId="36066"/>
    <cellStyle name="Notiz 4 2 2 6" xfId="10847"/>
    <cellStyle name="Notiz 4 2 2 6 2" xfId="41041"/>
    <cellStyle name="Notiz 4 2 2 7" xfId="14008"/>
    <cellStyle name="Notiz 4 2 2 7 2" xfId="44202"/>
    <cellStyle name="Notiz 4 2 2 8" xfId="13381"/>
    <cellStyle name="Notiz 4 2 2 8 2" xfId="43575"/>
    <cellStyle name="Notiz 4 2 2 9" xfId="18102"/>
    <cellStyle name="Notiz 4 2 2 9 2" xfId="48296"/>
    <cellStyle name="Notiz 4 2 3" xfId="1663"/>
    <cellStyle name="Notiz 4 2 3 10" xfId="26538"/>
    <cellStyle name="Notiz 4 2 3 10 2" xfId="56725"/>
    <cellStyle name="Notiz 4 2 3 11" xfId="27275"/>
    <cellStyle name="Notiz 4 2 3 11 2" xfId="57462"/>
    <cellStyle name="Notiz 4 2 3 12" xfId="31613"/>
    <cellStyle name="Notiz 4 2 3 2" xfId="3620"/>
    <cellStyle name="Notiz 4 2 3 2 10" xfId="28295"/>
    <cellStyle name="Notiz 4 2 3 2 10 2" xfId="58482"/>
    <cellStyle name="Notiz 4 2 3 2 11" xfId="33825"/>
    <cellStyle name="Notiz 4 2 3 2 2" xfId="6984"/>
    <cellStyle name="Notiz 4 2 3 2 2 2" xfId="37178"/>
    <cellStyle name="Notiz 4 2 3 2 3" xfId="8529"/>
    <cellStyle name="Notiz 4 2 3 2 3 2" xfId="38723"/>
    <cellStyle name="Notiz 4 2 3 2 4" xfId="8120"/>
    <cellStyle name="Notiz 4 2 3 2 4 2" xfId="38314"/>
    <cellStyle name="Notiz 4 2 3 2 5" xfId="14492"/>
    <cellStyle name="Notiz 4 2 3 2 5 2" xfId="44686"/>
    <cellStyle name="Notiz 4 2 3 2 6" xfId="16855"/>
    <cellStyle name="Notiz 4 2 3 2 6 2" xfId="47049"/>
    <cellStyle name="Notiz 4 2 3 2 7" xfId="19722"/>
    <cellStyle name="Notiz 4 2 3 2 7 2" xfId="49916"/>
    <cellStyle name="Notiz 4 2 3 2 8" xfId="24129"/>
    <cellStyle name="Notiz 4 2 3 2 8 2" xfId="54316"/>
    <cellStyle name="Notiz 4 2 3 2 9" xfId="26465"/>
    <cellStyle name="Notiz 4 2 3 2 9 2" xfId="56652"/>
    <cellStyle name="Notiz 4 2 3 3" xfId="4628"/>
    <cellStyle name="Notiz 4 2 3 3 10" xfId="34827"/>
    <cellStyle name="Notiz 4 2 3 3 2" xfId="9372"/>
    <cellStyle name="Notiz 4 2 3 3 2 2" xfId="39566"/>
    <cellStyle name="Notiz 4 2 3 3 3" xfId="11517"/>
    <cellStyle name="Notiz 4 2 3 3 3 2" xfId="41711"/>
    <cellStyle name="Notiz 4 2 3 3 4" xfId="14210"/>
    <cellStyle name="Notiz 4 2 3 3 4 2" xfId="44404"/>
    <cellStyle name="Notiz 4 2 3 3 5" xfId="17695"/>
    <cellStyle name="Notiz 4 2 3 3 5 2" xfId="47889"/>
    <cellStyle name="Notiz 4 2 3 3 6" xfId="20559"/>
    <cellStyle name="Notiz 4 2 3 3 6 2" xfId="50753"/>
    <cellStyle name="Notiz 4 2 3 3 7" xfId="24971"/>
    <cellStyle name="Notiz 4 2 3 3 7 2" xfId="55158"/>
    <cellStyle name="Notiz 4 2 3 3 8" xfId="22275"/>
    <cellStyle name="Notiz 4 2 3 3 8 2" xfId="52462"/>
    <cellStyle name="Notiz 4 2 3 3 9" xfId="30316"/>
    <cellStyle name="Notiz 4 2 3 3 9 2" xfId="60503"/>
    <cellStyle name="Notiz 4 2 3 4" xfId="2636"/>
    <cellStyle name="Notiz 4 2 3 4 2" xfId="32841"/>
    <cellStyle name="Notiz 4 2 3 5" xfId="6035"/>
    <cellStyle name="Notiz 4 2 3 5 2" xfId="36231"/>
    <cellStyle name="Notiz 4 2 3 6" xfId="15251"/>
    <cellStyle name="Notiz 4 2 3 6 2" xfId="45445"/>
    <cellStyle name="Notiz 4 2 3 7" xfId="15759"/>
    <cellStyle name="Notiz 4 2 3 7 2" xfId="45953"/>
    <cellStyle name="Notiz 4 2 3 8" xfId="18640"/>
    <cellStyle name="Notiz 4 2 3 8 2" xfId="48834"/>
    <cellStyle name="Notiz 4 2 3 9" xfId="22875"/>
    <cellStyle name="Notiz 4 2 3 9 2" xfId="53062"/>
    <cellStyle name="Notiz 4 2 4" xfId="2952"/>
    <cellStyle name="Notiz 4 2 4 10" xfId="29480"/>
    <cellStyle name="Notiz 4 2 4 10 2" xfId="59667"/>
    <cellStyle name="Notiz 4 2 4 11" xfId="33157"/>
    <cellStyle name="Notiz 4 2 4 2" xfId="6446"/>
    <cellStyle name="Notiz 4 2 4 2 2" xfId="36640"/>
    <cellStyle name="Notiz 4 2 4 3" xfId="3106"/>
    <cellStyle name="Notiz 4 2 4 3 2" xfId="33311"/>
    <cellStyle name="Notiz 4 2 4 4" xfId="4981"/>
    <cellStyle name="Notiz 4 2 4 4 2" xfId="35180"/>
    <cellStyle name="Notiz 4 2 4 5" xfId="11295"/>
    <cellStyle name="Notiz 4 2 4 5 2" xfId="41489"/>
    <cellStyle name="Notiz 4 2 4 6" xfId="16324"/>
    <cellStyle name="Notiz 4 2 4 6 2" xfId="46518"/>
    <cellStyle name="Notiz 4 2 4 7" xfId="19191"/>
    <cellStyle name="Notiz 4 2 4 7 2" xfId="49385"/>
    <cellStyle name="Notiz 4 2 4 8" xfId="23591"/>
    <cellStyle name="Notiz 4 2 4 8 2" xfId="53778"/>
    <cellStyle name="Notiz 4 2 4 9" xfId="27109"/>
    <cellStyle name="Notiz 4 2 4 9 2" xfId="57296"/>
    <cellStyle name="Notiz 4 2 5" xfId="4005"/>
    <cellStyle name="Notiz 4 2 5 10" xfId="26631"/>
    <cellStyle name="Notiz 4 2 5 10 2" xfId="56818"/>
    <cellStyle name="Notiz 4 2 5 11" xfId="34204"/>
    <cellStyle name="Notiz 4 2 5 2" xfId="7348"/>
    <cellStyle name="Notiz 4 2 5 2 2" xfId="37542"/>
    <cellStyle name="Notiz 4 2 5 3" xfId="8893"/>
    <cellStyle name="Notiz 4 2 5 3 2" xfId="39087"/>
    <cellStyle name="Notiz 4 2 5 4" xfId="12665"/>
    <cellStyle name="Notiz 4 2 5 4 2" xfId="42859"/>
    <cellStyle name="Notiz 4 2 5 5" xfId="14223"/>
    <cellStyle name="Notiz 4 2 5 5 2" xfId="44417"/>
    <cellStyle name="Notiz 4 2 5 6" xfId="17217"/>
    <cellStyle name="Notiz 4 2 5 6 2" xfId="47411"/>
    <cellStyle name="Notiz 4 2 5 7" xfId="20081"/>
    <cellStyle name="Notiz 4 2 5 7 2" xfId="50275"/>
    <cellStyle name="Notiz 4 2 5 8" xfId="24492"/>
    <cellStyle name="Notiz 4 2 5 8 2" xfId="54679"/>
    <cellStyle name="Notiz 4 2 5 9" xfId="21759"/>
    <cellStyle name="Notiz 4 2 5 9 2" xfId="51946"/>
    <cellStyle name="Notiz 4 2 6" xfId="2772"/>
    <cellStyle name="Notiz 4 2 6 2" xfId="32977"/>
    <cellStyle name="Notiz 4 2 7" xfId="12693"/>
    <cellStyle name="Notiz 4 2 7 2" xfId="42887"/>
    <cellStyle name="Notiz 4 2 8" xfId="12924"/>
    <cellStyle name="Notiz 4 2 8 2" xfId="43118"/>
    <cellStyle name="Notiz 4 2 9" xfId="12708"/>
    <cellStyle name="Notiz 4 2 9 2" xfId="42902"/>
    <cellStyle name="Notiz 4 3" xfId="1106"/>
    <cellStyle name="Notiz 4 3 10" xfId="22332"/>
    <cellStyle name="Notiz 4 3 10 2" xfId="52519"/>
    <cellStyle name="Notiz 4 3 11" xfId="22024"/>
    <cellStyle name="Notiz 4 3 11 2" xfId="52211"/>
    <cellStyle name="Notiz 4 3 12" xfId="29483"/>
    <cellStyle name="Notiz 4 3 12 2" xfId="59670"/>
    <cellStyle name="Notiz 4 3 13" xfId="31175"/>
    <cellStyle name="Notiz 4 3 2" xfId="1687"/>
    <cellStyle name="Notiz 4 3 2 10" xfId="27284"/>
    <cellStyle name="Notiz 4 3 2 10 2" xfId="57471"/>
    <cellStyle name="Notiz 4 3 2 11" xfId="27327"/>
    <cellStyle name="Notiz 4 3 2 11 2" xfId="57514"/>
    <cellStyle name="Notiz 4 3 2 12" xfId="31637"/>
    <cellStyle name="Notiz 4 3 2 2" xfId="3644"/>
    <cellStyle name="Notiz 4 3 2 2 10" xfId="29441"/>
    <cellStyle name="Notiz 4 3 2 2 10 2" xfId="59628"/>
    <cellStyle name="Notiz 4 3 2 2 11" xfId="33849"/>
    <cellStyle name="Notiz 4 3 2 2 2" xfId="7008"/>
    <cellStyle name="Notiz 4 3 2 2 2 2" xfId="37202"/>
    <cellStyle name="Notiz 4 3 2 2 3" xfId="8553"/>
    <cellStyle name="Notiz 4 3 2 2 3 2" xfId="38747"/>
    <cellStyle name="Notiz 4 3 2 2 4" xfId="10874"/>
    <cellStyle name="Notiz 4 3 2 2 4 2" xfId="41068"/>
    <cellStyle name="Notiz 4 3 2 2 5" xfId="10885"/>
    <cellStyle name="Notiz 4 3 2 2 5 2" xfId="41079"/>
    <cellStyle name="Notiz 4 3 2 2 6" xfId="16879"/>
    <cellStyle name="Notiz 4 3 2 2 6 2" xfId="47073"/>
    <cellStyle name="Notiz 4 3 2 2 7" xfId="19746"/>
    <cellStyle name="Notiz 4 3 2 2 7 2" xfId="49940"/>
    <cellStyle name="Notiz 4 3 2 2 8" xfId="24153"/>
    <cellStyle name="Notiz 4 3 2 2 8 2" xfId="54340"/>
    <cellStyle name="Notiz 4 3 2 2 9" xfId="27575"/>
    <cellStyle name="Notiz 4 3 2 2 9 2" xfId="57762"/>
    <cellStyle name="Notiz 4 3 2 3" xfId="4652"/>
    <cellStyle name="Notiz 4 3 2 3 10" xfId="34851"/>
    <cellStyle name="Notiz 4 3 2 3 2" xfId="9396"/>
    <cellStyle name="Notiz 4 3 2 3 2 2" xfId="39590"/>
    <cellStyle name="Notiz 4 3 2 3 3" xfId="10921"/>
    <cellStyle name="Notiz 4 3 2 3 3 2" xfId="41115"/>
    <cellStyle name="Notiz 4 3 2 3 4" xfId="14000"/>
    <cellStyle name="Notiz 4 3 2 3 4 2" xfId="44194"/>
    <cellStyle name="Notiz 4 3 2 3 5" xfId="17719"/>
    <cellStyle name="Notiz 4 3 2 3 5 2" xfId="47913"/>
    <cellStyle name="Notiz 4 3 2 3 6" xfId="20583"/>
    <cellStyle name="Notiz 4 3 2 3 6 2" xfId="50777"/>
    <cellStyle name="Notiz 4 3 2 3 7" xfId="24995"/>
    <cellStyle name="Notiz 4 3 2 3 7 2" xfId="55182"/>
    <cellStyle name="Notiz 4 3 2 3 8" xfId="25789"/>
    <cellStyle name="Notiz 4 3 2 3 8 2" xfId="55976"/>
    <cellStyle name="Notiz 4 3 2 3 9" xfId="30221"/>
    <cellStyle name="Notiz 4 3 2 3 9 2" xfId="60408"/>
    <cellStyle name="Notiz 4 3 2 4" xfId="5806"/>
    <cellStyle name="Notiz 4 3 2 4 2" xfId="36002"/>
    <cellStyle name="Notiz 4 3 2 5" xfId="2304"/>
    <cellStyle name="Notiz 4 3 2 5 2" xfId="32511"/>
    <cellStyle name="Notiz 4 3 2 6" xfId="14308"/>
    <cellStyle name="Notiz 4 3 2 6 2" xfId="44502"/>
    <cellStyle name="Notiz 4 3 2 7" xfId="15783"/>
    <cellStyle name="Notiz 4 3 2 7 2" xfId="45977"/>
    <cellStyle name="Notiz 4 3 2 8" xfId="18664"/>
    <cellStyle name="Notiz 4 3 2 8 2" xfId="48858"/>
    <cellStyle name="Notiz 4 3 2 9" xfId="22899"/>
    <cellStyle name="Notiz 4 3 2 9 2" xfId="53086"/>
    <cellStyle name="Notiz 4 3 3" xfId="3069"/>
    <cellStyle name="Notiz 4 3 3 10" xfId="30222"/>
    <cellStyle name="Notiz 4 3 3 10 2" xfId="60409"/>
    <cellStyle name="Notiz 4 3 3 11" xfId="33274"/>
    <cellStyle name="Notiz 4 3 3 2" xfId="6500"/>
    <cellStyle name="Notiz 4 3 3 2 2" xfId="36694"/>
    <cellStyle name="Notiz 4 3 3 3" xfId="2090"/>
    <cellStyle name="Notiz 4 3 3 3 2" xfId="32303"/>
    <cellStyle name="Notiz 4 3 3 4" xfId="12580"/>
    <cellStyle name="Notiz 4 3 3 4 2" xfId="42774"/>
    <cellStyle name="Notiz 4 3 3 5" xfId="13706"/>
    <cellStyle name="Notiz 4 3 3 5 2" xfId="43900"/>
    <cellStyle name="Notiz 4 3 3 6" xfId="16375"/>
    <cellStyle name="Notiz 4 3 3 6 2" xfId="46569"/>
    <cellStyle name="Notiz 4 3 3 7" xfId="19242"/>
    <cellStyle name="Notiz 4 3 3 7 2" xfId="49436"/>
    <cellStyle name="Notiz 4 3 3 8" xfId="23645"/>
    <cellStyle name="Notiz 4 3 3 8 2" xfId="53832"/>
    <cellStyle name="Notiz 4 3 3 9" xfId="25663"/>
    <cellStyle name="Notiz 4 3 3 9 2" xfId="55850"/>
    <cellStyle name="Notiz 4 3 4" xfId="4075"/>
    <cellStyle name="Notiz 4 3 4 10" xfId="25746"/>
    <cellStyle name="Notiz 4 3 4 10 2" xfId="55933"/>
    <cellStyle name="Notiz 4 3 4 11" xfId="34274"/>
    <cellStyle name="Notiz 4 3 4 2" xfId="7400"/>
    <cellStyle name="Notiz 4 3 4 2 2" xfId="37594"/>
    <cellStyle name="Notiz 4 3 4 3" xfId="8945"/>
    <cellStyle name="Notiz 4 3 4 3 2" xfId="39139"/>
    <cellStyle name="Notiz 4 3 4 4" xfId="7594"/>
    <cellStyle name="Notiz 4 3 4 4 2" xfId="37788"/>
    <cellStyle name="Notiz 4 3 4 5" xfId="10937"/>
    <cellStyle name="Notiz 4 3 4 5 2" xfId="41131"/>
    <cellStyle name="Notiz 4 3 4 6" xfId="17268"/>
    <cellStyle name="Notiz 4 3 4 6 2" xfId="47462"/>
    <cellStyle name="Notiz 4 3 4 7" xfId="20132"/>
    <cellStyle name="Notiz 4 3 4 7 2" xfId="50326"/>
    <cellStyle name="Notiz 4 3 4 8" xfId="24544"/>
    <cellStyle name="Notiz 4 3 4 8 2" xfId="54731"/>
    <cellStyle name="Notiz 4 3 4 9" xfId="25883"/>
    <cellStyle name="Notiz 4 3 4 9 2" xfId="56070"/>
    <cellStyle name="Notiz 4 3 5" xfId="7960"/>
    <cellStyle name="Notiz 4 3 5 2" xfId="38154"/>
    <cellStyle name="Notiz 4 3 6" xfId="10876"/>
    <cellStyle name="Notiz 4 3 6 2" xfId="41070"/>
    <cellStyle name="Notiz 4 3 7" xfId="13151"/>
    <cellStyle name="Notiz 4 3 7 2" xfId="43345"/>
    <cellStyle name="Notiz 4 3 8" xfId="13786"/>
    <cellStyle name="Notiz 4 3 8 2" xfId="43980"/>
    <cellStyle name="Notiz 4 3 9" xfId="18101"/>
    <cellStyle name="Notiz 4 3 9 2" xfId="48295"/>
    <cellStyle name="Notiz 4 4" xfId="1662"/>
    <cellStyle name="Notiz 4 4 10" xfId="26746"/>
    <cellStyle name="Notiz 4 4 10 2" xfId="56933"/>
    <cellStyle name="Notiz 4 4 11" xfId="26822"/>
    <cellStyle name="Notiz 4 4 11 2" xfId="57009"/>
    <cellStyle name="Notiz 4 4 12" xfId="31612"/>
    <cellStyle name="Notiz 4 4 2" xfId="3619"/>
    <cellStyle name="Notiz 4 4 2 10" xfId="30277"/>
    <cellStyle name="Notiz 4 4 2 10 2" xfId="60464"/>
    <cellStyle name="Notiz 4 4 2 11" xfId="33824"/>
    <cellStyle name="Notiz 4 4 2 2" xfId="6983"/>
    <cellStyle name="Notiz 4 4 2 2 2" xfId="37177"/>
    <cellStyle name="Notiz 4 4 2 3" xfId="8528"/>
    <cellStyle name="Notiz 4 4 2 3 2" xfId="38722"/>
    <cellStyle name="Notiz 4 4 2 4" xfId="7988"/>
    <cellStyle name="Notiz 4 4 2 4 2" xfId="38182"/>
    <cellStyle name="Notiz 4 4 2 5" xfId="13232"/>
    <cellStyle name="Notiz 4 4 2 5 2" xfId="43426"/>
    <cellStyle name="Notiz 4 4 2 6" xfId="16854"/>
    <cellStyle name="Notiz 4 4 2 6 2" xfId="47048"/>
    <cellStyle name="Notiz 4 4 2 7" xfId="19721"/>
    <cellStyle name="Notiz 4 4 2 7 2" xfId="49915"/>
    <cellStyle name="Notiz 4 4 2 8" xfId="24128"/>
    <cellStyle name="Notiz 4 4 2 8 2" xfId="54315"/>
    <cellStyle name="Notiz 4 4 2 9" xfId="26433"/>
    <cellStyle name="Notiz 4 4 2 9 2" xfId="56620"/>
    <cellStyle name="Notiz 4 4 3" xfId="4627"/>
    <cellStyle name="Notiz 4 4 3 10" xfId="34826"/>
    <cellStyle name="Notiz 4 4 3 2" xfId="9371"/>
    <cellStyle name="Notiz 4 4 3 2 2" xfId="39565"/>
    <cellStyle name="Notiz 4 4 3 3" xfId="12155"/>
    <cellStyle name="Notiz 4 4 3 3 2" xfId="42349"/>
    <cellStyle name="Notiz 4 4 3 4" xfId="5903"/>
    <cellStyle name="Notiz 4 4 3 4 2" xfId="36099"/>
    <cellStyle name="Notiz 4 4 3 5" xfId="17694"/>
    <cellStyle name="Notiz 4 4 3 5 2" xfId="47888"/>
    <cellStyle name="Notiz 4 4 3 6" xfId="20558"/>
    <cellStyle name="Notiz 4 4 3 6 2" xfId="50752"/>
    <cellStyle name="Notiz 4 4 3 7" xfId="24970"/>
    <cellStyle name="Notiz 4 4 3 7 2" xfId="55157"/>
    <cellStyle name="Notiz 4 4 3 8" xfId="26342"/>
    <cellStyle name="Notiz 4 4 3 8 2" xfId="56529"/>
    <cellStyle name="Notiz 4 4 3 9" xfId="27659"/>
    <cellStyle name="Notiz 4 4 3 9 2" xfId="57846"/>
    <cellStyle name="Notiz 4 4 4" xfId="5354"/>
    <cellStyle name="Notiz 4 4 4 2" xfId="35553"/>
    <cellStyle name="Notiz 4 4 5" xfId="11921"/>
    <cellStyle name="Notiz 4 4 5 2" xfId="42115"/>
    <cellStyle name="Notiz 4 4 6" xfId="14034"/>
    <cellStyle name="Notiz 4 4 6 2" xfId="44228"/>
    <cellStyle name="Notiz 4 4 7" xfId="15758"/>
    <cellStyle name="Notiz 4 4 7 2" xfId="45952"/>
    <cellStyle name="Notiz 4 4 8" xfId="18639"/>
    <cellStyle name="Notiz 4 4 8 2" xfId="48833"/>
    <cellStyle name="Notiz 4 4 9" xfId="22874"/>
    <cellStyle name="Notiz 4 4 9 2" xfId="53061"/>
    <cellStyle name="Notiz 4 5" xfId="2951"/>
    <cellStyle name="Notiz 4 5 10" xfId="29257"/>
    <cellStyle name="Notiz 4 5 10 2" xfId="59444"/>
    <cellStyle name="Notiz 4 5 11" xfId="33156"/>
    <cellStyle name="Notiz 4 5 2" xfId="6445"/>
    <cellStyle name="Notiz 4 5 2 2" xfId="36639"/>
    <cellStyle name="Notiz 4 5 3" xfId="3977"/>
    <cellStyle name="Notiz 4 5 3 2" xfId="34176"/>
    <cellStyle name="Notiz 4 5 4" xfId="11636"/>
    <cellStyle name="Notiz 4 5 4 2" xfId="41830"/>
    <cellStyle name="Notiz 4 5 5" xfId="10207"/>
    <cellStyle name="Notiz 4 5 5 2" xfId="40401"/>
    <cellStyle name="Notiz 4 5 6" xfId="16323"/>
    <cellStyle name="Notiz 4 5 6 2" xfId="46517"/>
    <cellStyle name="Notiz 4 5 7" xfId="19190"/>
    <cellStyle name="Notiz 4 5 7 2" xfId="49384"/>
    <cellStyle name="Notiz 4 5 8" xfId="23590"/>
    <cellStyle name="Notiz 4 5 8 2" xfId="53777"/>
    <cellStyle name="Notiz 4 5 9" xfId="27888"/>
    <cellStyle name="Notiz 4 5 9 2" xfId="58075"/>
    <cellStyle name="Notiz 4 6" xfId="4004"/>
    <cellStyle name="Notiz 4 6 10" xfId="28107"/>
    <cellStyle name="Notiz 4 6 10 2" xfId="58294"/>
    <cellStyle name="Notiz 4 6 11" xfId="34203"/>
    <cellStyle name="Notiz 4 6 2" xfId="7347"/>
    <cellStyle name="Notiz 4 6 2 2" xfId="37541"/>
    <cellStyle name="Notiz 4 6 3" xfId="8892"/>
    <cellStyle name="Notiz 4 6 3 2" xfId="39086"/>
    <cellStyle name="Notiz 4 6 4" xfId="11130"/>
    <cellStyle name="Notiz 4 6 4 2" xfId="41324"/>
    <cellStyle name="Notiz 4 6 5" xfId="14698"/>
    <cellStyle name="Notiz 4 6 5 2" xfId="44892"/>
    <cellStyle name="Notiz 4 6 6" xfId="17216"/>
    <cellStyle name="Notiz 4 6 6 2" xfId="47410"/>
    <cellStyle name="Notiz 4 6 7" xfId="20080"/>
    <cellStyle name="Notiz 4 6 7 2" xfId="50274"/>
    <cellStyle name="Notiz 4 6 8" xfId="24491"/>
    <cellStyle name="Notiz 4 6 8 2" xfId="54678"/>
    <cellStyle name="Notiz 4 6 9" xfId="25899"/>
    <cellStyle name="Notiz 4 6 9 2" xfId="56086"/>
    <cellStyle name="Notiz 4 7" xfId="2769"/>
    <cellStyle name="Notiz 4 7 2" xfId="32974"/>
    <cellStyle name="Notiz 4 8" xfId="11790"/>
    <cellStyle name="Notiz 4 8 2" xfId="41984"/>
    <cellStyle name="Notiz 4 9" xfId="13129"/>
    <cellStyle name="Notiz 4 9 2" xfId="43323"/>
    <cellStyle name="Notiz 5" xfId="987"/>
    <cellStyle name="Notiz 5 10" xfId="13796"/>
    <cellStyle name="Notiz 5 10 2" xfId="43990"/>
    <cellStyle name="Notiz 5 11" xfId="22216"/>
    <cellStyle name="Notiz 5 11 2" xfId="52403"/>
    <cellStyle name="Notiz 5 12" xfId="21561"/>
    <cellStyle name="Notiz 5 12 2" xfId="51748"/>
    <cellStyle name="Notiz 5 13" xfId="25374"/>
    <cellStyle name="Notiz 5 13 2" xfId="55561"/>
    <cellStyle name="Notiz 5 14" xfId="31125"/>
    <cellStyle name="Notiz 5 2" xfId="1108"/>
    <cellStyle name="Notiz 5 2 10" xfId="22334"/>
    <cellStyle name="Notiz 5 2 10 2" xfId="52521"/>
    <cellStyle name="Notiz 5 2 11" xfId="22168"/>
    <cellStyle name="Notiz 5 2 11 2" xfId="52355"/>
    <cellStyle name="Notiz 5 2 12" xfId="30253"/>
    <cellStyle name="Notiz 5 2 12 2" xfId="60440"/>
    <cellStyle name="Notiz 5 2 13" xfId="31177"/>
    <cellStyle name="Notiz 5 2 2" xfId="1689"/>
    <cellStyle name="Notiz 5 2 2 10" xfId="25708"/>
    <cellStyle name="Notiz 5 2 2 10 2" xfId="55895"/>
    <cellStyle name="Notiz 5 2 2 11" xfId="29431"/>
    <cellStyle name="Notiz 5 2 2 11 2" xfId="59618"/>
    <cellStyle name="Notiz 5 2 2 12" xfId="31639"/>
    <cellStyle name="Notiz 5 2 2 2" xfId="3646"/>
    <cellStyle name="Notiz 5 2 2 2 10" xfId="30701"/>
    <cellStyle name="Notiz 5 2 2 2 10 2" xfId="60888"/>
    <cellStyle name="Notiz 5 2 2 2 11" xfId="33851"/>
    <cellStyle name="Notiz 5 2 2 2 2" xfId="7010"/>
    <cellStyle name="Notiz 5 2 2 2 2 2" xfId="37204"/>
    <cellStyle name="Notiz 5 2 2 2 3" xfId="8555"/>
    <cellStyle name="Notiz 5 2 2 2 3 2" xfId="38749"/>
    <cellStyle name="Notiz 5 2 2 2 4" xfId="5899"/>
    <cellStyle name="Notiz 5 2 2 2 4 2" xfId="36095"/>
    <cellStyle name="Notiz 5 2 2 2 5" xfId="14803"/>
    <cellStyle name="Notiz 5 2 2 2 5 2" xfId="44997"/>
    <cellStyle name="Notiz 5 2 2 2 6" xfId="16881"/>
    <cellStyle name="Notiz 5 2 2 2 6 2" xfId="47075"/>
    <cellStyle name="Notiz 5 2 2 2 7" xfId="19748"/>
    <cellStyle name="Notiz 5 2 2 2 7 2" xfId="49942"/>
    <cellStyle name="Notiz 5 2 2 2 8" xfId="24155"/>
    <cellStyle name="Notiz 5 2 2 2 8 2" xfId="54342"/>
    <cellStyle name="Notiz 5 2 2 2 9" xfId="28142"/>
    <cellStyle name="Notiz 5 2 2 2 9 2" xfId="58329"/>
    <cellStyle name="Notiz 5 2 2 3" xfId="4654"/>
    <cellStyle name="Notiz 5 2 2 3 10" xfId="34853"/>
    <cellStyle name="Notiz 5 2 2 3 2" xfId="9398"/>
    <cellStyle name="Notiz 5 2 2 3 2 2" xfId="39592"/>
    <cellStyle name="Notiz 5 2 2 3 3" xfId="9771"/>
    <cellStyle name="Notiz 5 2 2 3 3 2" xfId="39965"/>
    <cellStyle name="Notiz 5 2 2 3 4" xfId="15232"/>
    <cellStyle name="Notiz 5 2 2 3 4 2" xfId="45426"/>
    <cellStyle name="Notiz 5 2 2 3 5" xfId="17721"/>
    <cellStyle name="Notiz 5 2 2 3 5 2" xfId="47915"/>
    <cellStyle name="Notiz 5 2 2 3 6" xfId="20585"/>
    <cellStyle name="Notiz 5 2 2 3 6 2" xfId="50779"/>
    <cellStyle name="Notiz 5 2 2 3 7" xfId="24997"/>
    <cellStyle name="Notiz 5 2 2 3 7 2" xfId="55184"/>
    <cellStyle name="Notiz 5 2 2 3 8" xfId="26942"/>
    <cellStyle name="Notiz 5 2 2 3 8 2" xfId="57129"/>
    <cellStyle name="Notiz 5 2 2 3 9" xfId="21641"/>
    <cellStyle name="Notiz 5 2 2 3 9 2" xfId="51828"/>
    <cellStyle name="Notiz 5 2 2 4" xfId="7761"/>
    <cellStyle name="Notiz 5 2 2 4 2" xfId="37955"/>
    <cellStyle name="Notiz 5 2 2 5" xfId="12403"/>
    <cellStyle name="Notiz 5 2 2 5 2" xfId="42597"/>
    <cellStyle name="Notiz 5 2 2 6" xfId="14305"/>
    <cellStyle name="Notiz 5 2 2 6 2" xfId="44499"/>
    <cellStyle name="Notiz 5 2 2 7" xfId="15785"/>
    <cellStyle name="Notiz 5 2 2 7 2" xfId="45979"/>
    <cellStyle name="Notiz 5 2 2 8" xfId="18666"/>
    <cellStyle name="Notiz 5 2 2 8 2" xfId="48860"/>
    <cellStyle name="Notiz 5 2 2 9" xfId="22901"/>
    <cellStyle name="Notiz 5 2 2 9 2" xfId="53088"/>
    <cellStyle name="Notiz 5 2 3" xfId="3071"/>
    <cellStyle name="Notiz 5 2 3 10" xfId="26715"/>
    <cellStyle name="Notiz 5 2 3 10 2" xfId="56902"/>
    <cellStyle name="Notiz 5 2 3 11" xfId="33276"/>
    <cellStyle name="Notiz 5 2 3 2" xfId="6502"/>
    <cellStyle name="Notiz 5 2 3 2 2" xfId="36696"/>
    <cellStyle name="Notiz 5 2 3 3" xfId="2088"/>
    <cellStyle name="Notiz 5 2 3 3 2" xfId="32301"/>
    <cellStyle name="Notiz 5 2 3 4" xfId="12643"/>
    <cellStyle name="Notiz 5 2 3 4 2" xfId="42837"/>
    <cellStyle name="Notiz 5 2 3 5" xfId="12532"/>
    <cellStyle name="Notiz 5 2 3 5 2" xfId="42726"/>
    <cellStyle name="Notiz 5 2 3 6" xfId="16377"/>
    <cellStyle name="Notiz 5 2 3 6 2" xfId="46571"/>
    <cellStyle name="Notiz 5 2 3 7" xfId="19244"/>
    <cellStyle name="Notiz 5 2 3 7 2" xfId="49438"/>
    <cellStyle name="Notiz 5 2 3 8" xfId="23647"/>
    <cellStyle name="Notiz 5 2 3 8 2" xfId="53834"/>
    <cellStyle name="Notiz 5 2 3 9" xfId="21703"/>
    <cellStyle name="Notiz 5 2 3 9 2" xfId="51890"/>
    <cellStyle name="Notiz 5 2 4" xfId="4077"/>
    <cellStyle name="Notiz 5 2 4 10" xfId="30066"/>
    <cellStyle name="Notiz 5 2 4 10 2" xfId="60253"/>
    <cellStyle name="Notiz 5 2 4 11" xfId="34276"/>
    <cellStyle name="Notiz 5 2 4 2" xfId="7402"/>
    <cellStyle name="Notiz 5 2 4 2 2" xfId="37596"/>
    <cellStyle name="Notiz 5 2 4 3" xfId="8947"/>
    <cellStyle name="Notiz 5 2 4 3 2" xfId="39141"/>
    <cellStyle name="Notiz 5 2 4 4" xfId="2219"/>
    <cellStyle name="Notiz 5 2 4 4 2" xfId="32428"/>
    <cellStyle name="Notiz 5 2 4 5" xfId="13299"/>
    <cellStyle name="Notiz 5 2 4 5 2" xfId="43493"/>
    <cellStyle name="Notiz 5 2 4 6" xfId="17270"/>
    <cellStyle name="Notiz 5 2 4 6 2" xfId="47464"/>
    <cellStyle name="Notiz 5 2 4 7" xfId="20134"/>
    <cellStyle name="Notiz 5 2 4 7 2" xfId="50328"/>
    <cellStyle name="Notiz 5 2 4 8" xfId="24546"/>
    <cellStyle name="Notiz 5 2 4 8 2" xfId="54733"/>
    <cellStyle name="Notiz 5 2 4 9" xfId="27032"/>
    <cellStyle name="Notiz 5 2 4 9 2" xfId="57219"/>
    <cellStyle name="Notiz 5 2 5" xfId="5409"/>
    <cellStyle name="Notiz 5 2 5 2" xfId="35608"/>
    <cellStyle name="Notiz 5 2 6" xfId="2223"/>
    <cellStyle name="Notiz 5 2 6 2" xfId="32432"/>
    <cellStyle name="Notiz 5 2 7" xfId="6706"/>
    <cellStyle name="Notiz 5 2 7 2" xfId="36900"/>
    <cellStyle name="Notiz 5 2 8" xfId="13538"/>
    <cellStyle name="Notiz 5 2 8 2" xfId="43732"/>
    <cellStyle name="Notiz 5 2 9" xfId="18103"/>
    <cellStyle name="Notiz 5 2 9 2" xfId="48297"/>
    <cellStyle name="Notiz 5 3" xfId="1664"/>
    <cellStyle name="Notiz 5 3 10" xfId="27848"/>
    <cellStyle name="Notiz 5 3 10 2" xfId="58035"/>
    <cellStyle name="Notiz 5 3 11" xfId="30478"/>
    <cellStyle name="Notiz 5 3 11 2" xfId="60665"/>
    <cellStyle name="Notiz 5 3 12" xfId="31614"/>
    <cellStyle name="Notiz 5 3 2" xfId="3621"/>
    <cellStyle name="Notiz 5 3 2 10" xfId="29540"/>
    <cellStyle name="Notiz 5 3 2 10 2" xfId="59727"/>
    <cellStyle name="Notiz 5 3 2 11" xfId="33826"/>
    <cellStyle name="Notiz 5 3 2 2" xfId="6985"/>
    <cellStyle name="Notiz 5 3 2 2 2" xfId="37179"/>
    <cellStyle name="Notiz 5 3 2 3" xfId="8530"/>
    <cellStyle name="Notiz 5 3 2 3 2" xfId="38724"/>
    <cellStyle name="Notiz 5 3 2 4" xfId="12683"/>
    <cellStyle name="Notiz 5 3 2 4 2" xfId="42877"/>
    <cellStyle name="Notiz 5 3 2 5" xfId="14998"/>
    <cellStyle name="Notiz 5 3 2 5 2" xfId="45192"/>
    <cellStyle name="Notiz 5 3 2 6" xfId="16856"/>
    <cellStyle name="Notiz 5 3 2 6 2" xfId="47050"/>
    <cellStyle name="Notiz 5 3 2 7" xfId="19723"/>
    <cellStyle name="Notiz 5 3 2 7 2" xfId="49917"/>
    <cellStyle name="Notiz 5 3 2 8" xfId="24130"/>
    <cellStyle name="Notiz 5 3 2 8 2" xfId="54317"/>
    <cellStyle name="Notiz 5 3 2 9" xfId="22414"/>
    <cellStyle name="Notiz 5 3 2 9 2" xfId="52601"/>
    <cellStyle name="Notiz 5 3 3" xfId="4629"/>
    <cellStyle name="Notiz 5 3 3 10" xfId="34828"/>
    <cellStyle name="Notiz 5 3 3 2" xfId="9373"/>
    <cellStyle name="Notiz 5 3 3 2 2" xfId="39567"/>
    <cellStyle name="Notiz 5 3 3 3" xfId="11312"/>
    <cellStyle name="Notiz 5 3 3 3 2" xfId="41506"/>
    <cellStyle name="Notiz 5 3 3 4" xfId="14373"/>
    <cellStyle name="Notiz 5 3 3 4 2" xfId="44567"/>
    <cellStyle name="Notiz 5 3 3 5" xfId="17696"/>
    <cellStyle name="Notiz 5 3 3 5 2" xfId="47890"/>
    <cellStyle name="Notiz 5 3 3 6" xfId="20560"/>
    <cellStyle name="Notiz 5 3 3 6 2" xfId="50754"/>
    <cellStyle name="Notiz 5 3 3 7" xfId="24972"/>
    <cellStyle name="Notiz 5 3 3 7 2" xfId="55159"/>
    <cellStyle name="Notiz 5 3 3 8" xfId="26340"/>
    <cellStyle name="Notiz 5 3 3 8 2" xfId="56527"/>
    <cellStyle name="Notiz 5 3 3 9" xfId="27321"/>
    <cellStyle name="Notiz 5 3 3 9 2" xfId="57508"/>
    <cellStyle name="Notiz 5 3 4" xfId="4152"/>
    <cellStyle name="Notiz 5 3 4 2" xfId="34351"/>
    <cellStyle name="Notiz 5 3 5" xfId="12480"/>
    <cellStyle name="Notiz 5 3 5 2" xfId="42674"/>
    <cellStyle name="Notiz 5 3 6" xfId="14901"/>
    <cellStyle name="Notiz 5 3 6 2" xfId="45095"/>
    <cellStyle name="Notiz 5 3 7" xfId="15760"/>
    <cellStyle name="Notiz 5 3 7 2" xfId="45954"/>
    <cellStyle name="Notiz 5 3 8" xfId="18641"/>
    <cellStyle name="Notiz 5 3 8 2" xfId="48835"/>
    <cellStyle name="Notiz 5 3 9" xfId="22876"/>
    <cellStyle name="Notiz 5 3 9 2" xfId="53063"/>
    <cellStyle name="Notiz 5 4" xfId="2953"/>
    <cellStyle name="Notiz 5 4 10" xfId="29131"/>
    <cellStyle name="Notiz 5 4 10 2" xfId="59318"/>
    <cellStyle name="Notiz 5 4 11" xfId="33158"/>
    <cellStyle name="Notiz 5 4 2" xfId="6447"/>
    <cellStyle name="Notiz 5 4 2 2" xfId="36641"/>
    <cellStyle name="Notiz 5 4 3" xfId="2421"/>
    <cellStyle name="Notiz 5 4 3 2" xfId="32626"/>
    <cellStyle name="Notiz 5 4 4" xfId="12041"/>
    <cellStyle name="Notiz 5 4 4 2" xfId="42235"/>
    <cellStyle name="Notiz 5 4 5" xfId="14711"/>
    <cellStyle name="Notiz 5 4 5 2" xfId="44905"/>
    <cellStyle name="Notiz 5 4 6" xfId="16325"/>
    <cellStyle name="Notiz 5 4 6 2" xfId="46519"/>
    <cellStyle name="Notiz 5 4 7" xfId="19192"/>
    <cellStyle name="Notiz 5 4 7 2" xfId="49386"/>
    <cellStyle name="Notiz 5 4 8" xfId="23592"/>
    <cellStyle name="Notiz 5 4 8 2" xfId="53779"/>
    <cellStyle name="Notiz 5 4 9" xfId="25966"/>
    <cellStyle name="Notiz 5 4 9 2" xfId="56153"/>
    <cellStyle name="Notiz 5 5" xfId="4006"/>
    <cellStyle name="Notiz 5 5 10" xfId="22375"/>
    <cellStyle name="Notiz 5 5 10 2" xfId="52562"/>
    <cellStyle name="Notiz 5 5 11" xfId="34205"/>
    <cellStyle name="Notiz 5 5 2" xfId="7349"/>
    <cellStyle name="Notiz 5 5 2 2" xfId="37543"/>
    <cellStyle name="Notiz 5 5 3" xfId="8894"/>
    <cellStyle name="Notiz 5 5 3 2" xfId="39088"/>
    <cellStyle name="Notiz 5 5 4" xfId="10205"/>
    <cellStyle name="Notiz 5 5 4 2" xfId="40399"/>
    <cellStyle name="Notiz 5 5 5" xfId="13176"/>
    <cellStyle name="Notiz 5 5 5 2" xfId="43370"/>
    <cellStyle name="Notiz 5 5 6" xfId="17218"/>
    <cellStyle name="Notiz 5 5 6 2" xfId="47412"/>
    <cellStyle name="Notiz 5 5 7" xfId="20082"/>
    <cellStyle name="Notiz 5 5 7 2" xfId="50276"/>
    <cellStyle name="Notiz 5 5 8" xfId="24493"/>
    <cellStyle name="Notiz 5 5 8 2" xfId="54680"/>
    <cellStyle name="Notiz 5 5 9" xfId="21760"/>
    <cellStyle name="Notiz 5 5 9 2" xfId="51947"/>
    <cellStyle name="Notiz 5 6" xfId="2771"/>
    <cellStyle name="Notiz 5 6 2" xfId="32976"/>
    <cellStyle name="Notiz 5 7" xfId="10626"/>
    <cellStyle name="Notiz 5 7 2" xfId="40820"/>
    <cellStyle name="Notiz 5 8" xfId="14909"/>
    <cellStyle name="Notiz 5 8 2" xfId="45103"/>
    <cellStyle name="Notiz 5 9" xfId="15008"/>
    <cellStyle name="Notiz 5 9 2" xfId="45202"/>
    <cellStyle name="Notiz 6" xfId="1101"/>
    <cellStyle name="Notiz 6 10" xfId="22327"/>
    <cellStyle name="Notiz 6 10 2" xfId="52514"/>
    <cellStyle name="Notiz 6 11" xfId="22260"/>
    <cellStyle name="Notiz 6 11 2" xfId="52447"/>
    <cellStyle name="Notiz 6 12" xfId="29993"/>
    <cellStyle name="Notiz 6 12 2" xfId="60180"/>
    <cellStyle name="Notiz 6 13" xfId="31170"/>
    <cellStyle name="Notiz 6 2" xfId="1682"/>
    <cellStyle name="Notiz 6 2 10" xfId="26871"/>
    <cellStyle name="Notiz 6 2 10 2" xfId="57058"/>
    <cellStyle name="Notiz 6 2 11" xfId="30017"/>
    <cellStyle name="Notiz 6 2 11 2" xfId="60204"/>
    <cellStyle name="Notiz 6 2 12" xfId="31632"/>
    <cellStyle name="Notiz 6 2 2" xfId="3639"/>
    <cellStyle name="Notiz 6 2 2 10" xfId="30063"/>
    <cellStyle name="Notiz 6 2 2 10 2" xfId="60250"/>
    <cellStyle name="Notiz 6 2 2 11" xfId="33844"/>
    <cellStyle name="Notiz 6 2 2 2" xfId="7003"/>
    <cellStyle name="Notiz 6 2 2 2 2" xfId="37197"/>
    <cellStyle name="Notiz 6 2 2 3" xfId="8548"/>
    <cellStyle name="Notiz 6 2 2 3 2" xfId="38742"/>
    <cellStyle name="Notiz 6 2 2 4" xfId="11529"/>
    <cellStyle name="Notiz 6 2 2 4 2" xfId="41723"/>
    <cellStyle name="Notiz 6 2 2 5" xfId="14503"/>
    <cellStyle name="Notiz 6 2 2 5 2" xfId="44697"/>
    <cellStyle name="Notiz 6 2 2 6" xfId="16874"/>
    <cellStyle name="Notiz 6 2 2 6 2" xfId="47068"/>
    <cellStyle name="Notiz 6 2 2 7" xfId="19741"/>
    <cellStyle name="Notiz 6 2 2 7 2" xfId="49935"/>
    <cellStyle name="Notiz 6 2 2 8" xfId="24148"/>
    <cellStyle name="Notiz 6 2 2 8 2" xfId="54335"/>
    <cellStyle name="Notiz 6 2 2 9" xfId="26367"/>
    <cellStyle name="Notiz 6 2 2 9 2" xfId="56554"/>
    <cellStyle name="Notiz 6 2 3" xfId="4647"/>
    <cellStyle name="Notiz 6 2 3 10" xfId="34846"/>
    <cellStyle name="Notiz 6 2 3 2" xfId="9391"/>
    <cellStyle name="Notiz 6 2 3 2 2" xfId="39585"/>
    <cellStyle name="Notiz 6 2 3 3" xfId="10405"/>
    <cellStyle name="Notiz 6 2 3 3 2" xfId="40599"/>
    <cellStyle name="Notiz 6 2 3 4" xfId="11462"/>
    <cellStyle name="Notiz 6 2 3 4 2" xfId="41656"/>
    <cellStyle name="Notiz 6 2 3 5" xfId="17714"/>
    <cellStyle name="Notiz 6 2 3 5 2" xfId="47908"/>
    <cellStyle name="Notiz 6 2 3 6" xfId="20578"/>
    <cellStyle name="Notiz 6 2 3 6 2" xfId="50772"/>
    <cellStyle name="Notiz 6 2 3 7" xfId="24990"/>
    <cellStyle name="Notiz 6 2 3 7 2" xfId="55177"/>
    <cellStyle name="Notiz 6 2 3 8" xfId="21392"/>
    <cellStyle name="Notiz 6 2 3 8 2" xfId="51579"/>
    <cellStyle name="Notiz 6 2 3 9" xfId="29351"/>
    <cellStyle name="Notiz 6 2 3 9 2" xfId="59538"/>
    <cellStyle name="Notiz 6 2 4" xfId="7766"/>
    <cellStyle name="Notiz 6 2 4 2" xfId="37960"/>
    <cellStyle name="Notiz 6 2 5" xfId="6022"/>
    <cellStyle name="Notiz 6 2 5 2" xfId="36218"/>
    <cellStyle name="Notiz 6 2 6" xfId="13135"/>
    <cellStyle name="Notiz 6 2 6 2" xfId="43329"/>
    <cellStyle name="Notiz 6 2 7" xfId="15778"/>
    <cellStyle name="Notiz 6 2 7 2" xfId="45972"/>
    <cellStyle name="Notiz 6 2 8" xfId="18659"/>
    <cellStyle name="Notiz 6 2 8 2" xfId="48853"/>
    <cellStyle name="Notiz 6 2 9" xfId="22894"/>
    <cellStyle name="Notiz 6 2 9 2" xfId="53081"/>
    <cellStyle name="Notiz 6 3" xfId="3064"/>
    <cellStyle name="Notiz 6 3 10" xfId="28773"/>
    <cellStyle name="Notiz 6 3 10 2" xfId="58960"/>
    <cellStyle name="Notiz 6 3 11" xfId="33269"/>
    <cellStyle name="Notiz 6 3 2" xfId="6495"/>
    <cellStyle name="Notiz 6 3 2 2" xfId="36689"/>
    <cellStyle name="Notiz 6 3 3" xfId="2393"/>
    <cellStyle name="Notiz 6 3 3 2" xfId="32598"/>
    <cellStyle name="Notiz 6 3 4" xfId="11599"/>
    <cellStyle name="Notiz 6 3 4 2" xfId="41793"/>
    <cellStyle name="Notiz 6 3 5" xfId="14393"/>
    <cellStyle name="Notiz 6 3 5 2" xfId="44587"/>
    <cellStyle name="Notiz 6 3 6" xfId="16370"/>
    <cellStyle name="Notiz 6 3 6 2" xfId="46564"/>
    <cellStyle name="Notiz 6 3 7" xfId="19237"/>
    <cellStyle name="Notiz 6 3 7 2" xfId="49431"/>
    <cellStyle name="Notiz 6 3 8" xfId="23640"/>
    <cellStyle name="Notiz 6 3 8 2" xfId="53827"/>
    <cellStyle name="Notiz 6 3 9" xfId="27391"/>
    <cellStyle name="Notiz 6 3 9 2" xfId="57578"/>
    <cellStyle name="Notiz 6 4" xfId="4070"/>
    <cellStyle name="Notiz 6 4 10" xfId="29820"/>
    <cellStyle name="Notiz 6 4 10 2" xfId="60007"/>
    <cellStyle name="Notiz 6 4 11" xfId="34269"/>
    <cellStyle name="Notiz 6 4 2" xfId="7395"/>
    <cellStyle name="Notiz 6 4 2 2" xfId="37589"/>
    <cellStyle name="Notiz 6 4 3" xfId="8940"/>
    <cellStyle name="Notiz 6 4 3 2" xfId="39134"/>
    <cellStyle name="Notiz 6 4 4" xfId="12515"/>
    <cellStyle name="Notiz 6 4 4 2" xfId="42709"/>
    <cellStyle name="Notiz 6 4 5" xfId="13148"/>
    <cellStyle name="Notiz 6 4 5 2" xfId="43342"/>
    <cellStyle name="Notiz 6 4 6" xfId="17263"/>
    <cellStyle name="Notiz 6 4 6 2" xfId="47457"/>
    <cellStyle name="Notiz 6 4 7" xfId="20127"/>
    <cellStyle name="Notiz 6 4 7 2" xfId="50321"/>
    <cellStyle name="Notiz 6 4 8" xfId="24539"/>
    <cellStyle name="Notiz 6 4 8 2" xfId="54726"/>
    <cellStyle name="Notiz 6 4 9" xfId="21768"/>
    <cellStyle name="Notiz 6 4 9 2" xfId="51955"/>
    <cellStyle name="Notiz 6 5" xfId="2755"/>
    <cellStyle name="Notiz 6 5 2" xfId="32960"/>
    <cellStyle name="Notiz 6 6" xfId="11207"/>
    <cellStyle name="Notiz 6 6 2" xfId="41401"/>
    <cellStyle name="Notiz 6 7" xfId="10291"/>
    <cellStyle name="Notiz 6 7 2" xfId="40485"/>
    <cellStyle name="Notiz 6 8" xfId="14875"/>
    <cellStyle name="Notiz 6 8 2" xfId="45069"/>
    <cellStyle name="Notiz 6 9" xfId="18096"/>
    <cellStyle name="Notiz 6 9 2" xfId="48290"/>
    <cellStyle name="Notiz 7" xfId="1657"/>
    <cellStyle name="Notiz 7 10" xfId="28071"/>
    <cellStyle name="Notiz 7 10 2" xfId="58258"/>
    <cellStyle name="Notiz 7 11" xfId="27539"/>
    <cellStyle name="Notiz 7 11 2" xfId="57726"/>
    <cellStyle name="Notiz 7 12" xfId="31607"/>
    <cellStyle name="Notiz 7 2" xfId="3614"/>
    <cellStyle name="Notiz 7 2 10" xfId="30684"/>
    <cellStyle name="Notiz 7 2 10 2" xfId="60871"/>
    <cellStyle name="Notiz 7 2 11" xfId="33819"/>
    <cellStyle name="Notiz 7 2 2" xfId="6978"/>
    <cellStyle name="Notiz 7 2 2 2" xfId="37172"/>
    <cellStyle name="Notiz 7 2 3" xfId="8523"/>
    <cellStyle name="Notiz 7 2 3 2" xfId="38717"/>
    <cellStyle name="Notiz 7 2 4" xfId="9948"/>
    <cellStyle name="Notiz 7 2 4 2" xfId="40142"/>
    <cellStyle name="Notiz 7 2 5" xfId="6109"/>
    <cellStyle name="Notiz 7 2 5 2" xfId="36303"/>
    <cellStyle name="Notiz 7 2 6" xfId="16849"/>
    <cellStyle name="Notiz 7 2 6 2" xfId="47043"/>
    <cellStyle name="Notiz 7 2 7" xfId="19716"/>
    <cellStyle name="Notiz 7 2 7 2" xfId="49910"/>
    <cellStyle name="Notiz 7 2 8" xfId="24123"/>
    <cellStyle name="Notiz 7 2 8 2" xfId="54310"/>
    <cellStyle name="Notiz 7 2 9" xfId="26073"/>
    <cellStyle name="Notiz 7 2 9 2" xfId="56260"/>
    <cellStyle name="Notiz 7 3" xfId="4622"/>
    <cellStyle name="Notiz 7 3 10" xfId="34821"/>
    <cellStyle name="Notiz 7 3 2" xfId="9366"/>
    <cellStyle name="Notiz 7 3 2 2" xfId="39560"/>
    <cellStyle name="Notiz 7 3 3" xfId="11148"/>
    <cellStyle name="Notiz 7 3 3 2" xfId="41342"/>
    <cellStyle name="Notiz 7 3 4" xfId="13018"/>
    <cellStyle name="Notiz 7 3 4 2" xfId="43212"/>
    <cellStyle name="Notiz 7 3 5" xfId="17689"/>
    <cellStyle name="Notiz 7 3 5 2" xfId="47883"/>
    <cellStyle name="Notiz 7 3 6" xfId="20553"/>
    <cellStyle name="Notiz 7 3 6 2" xfId="50747"/>
    <cellStyle name="Notiz 7 3 7" xfId="24965"/>
    <cellStyle name="Notiz 7 3 7 2" xfId="55152"/>
    <cellStyle name="Notiz 7 3 8" xfId="21504"/>
    <cellStyle name="Notiz 7 3 8 2" xfId="51691"/>
    <cellStyle name="Notiz 7 3 9" xfId="21996"/>
    <cellStyle name="Notiz 7 3 9 2" xfId="52183"/>
    <cellStyle name="Notiz 7 4" xfId="5671"/>
    <cellStyle name="Notiz 7 4 2" xfId="35867"/>
    <cellStyle name="Notiz 7 5" xfId="2267"/>
    <cellStyle name="Notiz 7 5 2" xfId="32475"/>
    <cellStyle name="Notiz 7 6" xfId="12919"/>
    <cellStyle name="Notiz 7 6 2" xfId="43113"/>
    <cellStyle name="Notiz 7 7" xfId="15753"/>
    <cellStyle name="Notiz 7 7 2" xfId="45947"/>
    <cellStyle name="Notiz 7 8" xfId="18634"/>
    <cellStyle name="Notiz 7 8 2" xfId="48828"/>
    <cellStyle name="Notiz 7 9" xfId="22869"/>
    <cellStyle name="Notiz 7 9 2" xfId="53056"/>
    <cellStyle name="Notiz 8" xfId="2946"/>
    <cellStyle name="Notiz 8 10" xfId="30540"/>
    <cellStyle name="Notiz 8 10 2" xfId="60727"/>
    <cellStyle name="Notiz 8 11" xfId="33151"/>
    <cellStyle name="Notiz 8 2" xfId="6440"/>
    <cellStyle name="Notiz 8 2 2" xfId="36634"/>
    <cellStyle name="Notiz 8 3" xfId="2422"/>
    <cellStyle name="Notiz 8 3 2" xfId="32627"/>
    <cellStyle name="Notiz 8 4" xfId="11254"/>
    <cellStyle name="Notiz 8 4 2" xfId="41448"/>
    <cellStyle name="Notiz 8 5" xfId="14953"/>
    <cellStyle name="Notiz 8 5 2" xfId="45147"/>
    <cellStyle name="Notiz 8 6" xfId="16318"/>
    <cellStyle name="Notiz 8 6 2" xfId="46512"/>
    <cellStyle name="Notiz 8 7" xfId="19185"/>
    <cellStyle name="Notiz 8 7 2" xfId="49379"/>
    <cellStyle name="Notiz 8 8" xfId="23585"/>
    <cellStyle name="Notiz 8 8 2" xfId="53772"/>
    <cellStyle name="Notiz 8 9" xfId="25667"/>
    <cellStyle name="Notiz 8 9 2" xfId="55854"/>
    <cellStyle name="Notiz 9" xfId="3999"/>
    <cellStyle name="Notiz 9 10" xfId="30159"/>
    <cellStyle name="Notiz 9 10 2" xfId="60346"/>
    <cellStyle name="Notiz 9 11" xfId="34198"/>
    <cellStyle name="Notiz 9 2" xfId="7342"/>
    <cellStyle name="Notiz 9 2 2" xfId="37536"/>
    <cellStyle name="Notiz 9 3" xfId="8887"/>
    <cellStyle name="Notiz 9 3 2" xfId="39081"/>
    <cellStyle name="Notiz 9 4" xfId="9979"/>
    <cellStyle name="Notiz 9 4 2" xfId="40173"/>
    <cellStyle name="Notiz 9 5" xfId="15141"/>
    <cellStyle name="Notiz 9 5 2" xfId="45335"/>
    <cellStyle name="Notiz 9 6" xfId="17211"/>
    <cellStyle name="Notiz 9 6 2" xfId="47405"/>
    <cellStyle name="Notiz 9 7" xfId="20075"/>
    <cellStyle name="Notiz 9 7 2" xfId="50269"/>
    <cellStyle name="Notiz 9 8" xfId="24486"/>
    <cellStyle name="Notiz 9 8 2" xfId="54673"/>
    <cellStyle name="Notiz 9 9" xfId="27821"/>
    <cellStyle name="Notiz 9 9 2" xfId="58008"/>
    <cellStyle name="Odd" xfId="1375"/>
    <cellStyle name="Odd 2" xfId="2079"/>
    <cellStyle name="Odd 2 2" xfId="3958"/>
    <cellStyle name="Odd 3" xfId="5454"/>
    <cellStyle name="ofwhich" xfId="988"/>
    <cellStyle name="Output 2" xfId="989"/>
    <cellStyle name="Output 2 10" xfId="12565"/>
    <cellStyle name="Output 2 10 2" xfId="42759"/>
    <cellStyle name="Output 2 11" xfId="13613"/>
    <cellStyle name="Output 2 11 2" xfId="43807"/>
    <cellStyle name="Output 2 12" xfId="14009"/>
    <cellStyle name="Output 2 12 2" xfId="44203"/>
    <cellStyle name="Output 2 13" xfId="4053"/>
    <cellStyle name="Output 2 13 2" xfId="34252"/>
    <cellStyle name="Output 2 14" xfId="22218"/>
    <cellStyle name="Output 2 14 2" xfId="52405"/>
    <cellStyle name="Output 2 15" xfId="27478"/>
    <cellStyle name="Output 2 15 2" xfId="57665"/>
    <cellStyle name="Output 2 16" xfId="25965"/>
    <cellStyle name="Output 2 16 2" xfId="56152"/>
    <cellStyle name="Output 2 17" xfId="31126"/>
    <cellStyle name="Output 2 2" xfId="990"/>
    <cellStyle name="Output 2 2 10" xfId="9802"/>
    <cellStyle name="Output 2 2 10 2" xfId="39996"/>
    <cellStyle name="Output 2 2 11" xfId="14063"/>
    <cellStyle name="Output 2 2 11 2" xfId="44257"/>
    <cellStyle name="Output 2 2 12" xfId="22219"/>
    <cellStyle name="Output 2 2 12 2" xfId="52406"/>
    <cellStyle name="Output 2 2 13" xfId="28258"/>
    <cellStyle name="Output 2 2 13 2" xfId="58445"/>
    <cellStyle name="Output 2 2 14" xfId="29776"/>
    <cellStyle name="Output 2 2 14 2" xfId="59963"/>
    <cellStyle name="Output 2 2 15" xfId="31127"/>
    <cellStyle name="Output 2 2 2" xfId="991"/>
    <cellStyle name="Output 2 2 2 10" xfId="13617"/>
    <cellStyle name="Output 2 2 2 10 2" xfId="43811"/>
    <cellStyle name="Output 2 2 2 11" xfId="22220"/>
    <cellStyle name="Output 2 2 2 11 2" xfId="52407"/>
    <cellStyle name="Output 2 2 2 12" xfId="26913"/>
    <cellStyle name="Output 2 2 2 12 2" xfId="57100"/>
    <cellStyle name="Output 2 2 2 13" xfId="26571"/>
    <cellStyle name="Output 2 2 2 13 2" xfId="56758"/>
    <cellStyle name="Output 2 2 2 14" xfId="31128"/>
    <cellStyle name="Output 2 2 2 2" xfId="1347"/>
    <cellStyle name="Output 2 2 2 2 10" xfId="18340"/>
    <cellStyle name="Output 2 2 2 2 10 2" xfId="48534"/>
    <cellStyle name="Output 2 2 2 2 11" xfId="22560"/>
    <cellStyle name="Output 2 2 2 2 11 2" xfId="52747"/>
    <cellStyle name="Output 2 2 2 2 12" xfId="27739"/>
    <cellStyle name="Output 2 2 2 2 12 2" xfId="57926"/>
    <cellStyle name="Output 2 2 2 2 13" xfId="27908"/>
    <cellStyle name="Output 2 2 2 2 13 2" xfId="58095"/>
    <cellStyle name="Output 2 2 2 2 14" xfId="31313"/>
    <cellStyle name="Output 2 2 2 2 2" xfId="1815"/>
    <cellStyle name="Output 2 2 2 2 2 10" xfId="21708"/>
    <cellStyle name="Output 2 2 2 2 2 10 2" xfId="51895"/>
    <cellStyle name="Output 2 2 2 2 2 11" xfId="29469"/>
    <cellStyle name="Output 2 2 2 2 2 11 2" xfId="59656"/>
    <cellStyle name="Output 2 2 2 2 2 12" xfId="31765"/>
    <cellStyle name="Output 2 2 2 2 2 2" xfId="3772"/>
    <cellStyle name="Output 2 2 2 2 2 2 10" xfId="29963"/>
    <cellStyle name="Output 2 2 2 2 2 2 10 2" xfId="60150"/>
    <cellStyle name="Output 2 2 2 2 2 2 11" xfId="33977"/>
    <cellStyle name="Output 2 2 2 2 2 2 2" xfId="7136"/>
    <cellStyle name="Output 2 2 2 2 2 2 2 2" xfId="37330"/>
    <cellStyle name="Output 2 2 2 2 2 2 3" xfId="8681"/>
    <cellStyle name="Output 2 2 2 2 2 2 3 2" xfId="38875"/>
    <cellStyle name="Output 2 2 2 2 2 2 4" xfId="12642"/>
    <cellStyle name="Output 2 2 2 2 2 2 4 2" xfId="42836"/>
    <cellStyle name="Output 2 2 2 2 2 2 5" xfId="14254"/>
    <cellStyle name="Output 2 2 2 2 2 2 5 2" xfId="44448"/>
    <cellStyle name="Output 2 2 2 2 2 2 6" xfId="17007"/>
    <cellStyle name="Output 2 2 2 2 2 2 6 2" xfId="47201"/>
    <cellStyle name="Output 2 2 2 2 2 2 7" xfId="19874"/>
    <cellStyle name="Output 2 2 2 2 2 2 7 2" xfId="50068"/>
    <cellStyle name="Output 2 2 2 2 2 2 8" xfId="24281"/>
    <cellStyle name="Output 2 2 2 2 2 2 8 2" xfId="54468"/>
    <cellStyle name="Output 2 2 2 2 2 2 9" xfId="25760"/>
    <cellStyle name="Output 2 2 2 2 2 2 9 2" xfId="55947"/>
    <cellStyle name="Output 2 2 2 2 2 3" xfId="4780"/>
    <cellStyle name="Output 2 2 2 2 2 3 10" xfId="34979"/>
    <cellStyle name="Output 2 2 2 2 2 3 2" xfId="9524"/>
    <cellStyle name="Output 2 2 2 2 2 3 2 2" xfId="39718"/>
    <cellStyle name="Output 2 2 2 2 2 3 3" xfId="11047"/>
    <cellStyle name="Output 2 2 2 2 2 3 3 2" xfId="41241"/>
    <cellStyle name="Output 2 2 2 2 2 3 4" xfId="14569"/>
    <cellStyle name="Output 2 2 2 2 2 3 4 2" xfId="44763"/>
    <cellStyle name="Output 2 2 2 2 2 3 5" xfId="17847"/>
    <cellStyle name="Output 2 2 2 2 2 3 5 2" xfId="48041"/>
    <cellStyle name="Output 2 2 2 2 2 3 6" xfId="20711"/>
    <cellStyle name="Output 2 2 2 2 2 3 6 2" xfId="50905"/>
    <cellStyle name="Output 2 2 2 2 2 3 7" xfId="25123"/>
    <cellStyle name="Output 2 2 2 2 2 3 7 2" xfId="55310"/>
    <cellStyle name="Output 2 2 2 2 2 3 8" xfId="28560"/>
    <cellStyle name="Output 2 2 2 2 2 3 8 2" xfId="58747"/>
    <cellStyle name="Output 2 2 2 2 2 3 9" xfId="30386"/>
    <cellStyle name="Output 2 2 2 2 2 3 9 2" xfId="60573"/>
    <cellStyle name="Output 2 2 2 2 2 4" xfId="7880"/>
    <cellStyle name="Output 2 2 2 2 2 4 2" xfId="38074"/>
    <cellStyle name="Output 2 2 2 2 2 5" xfId="11028"/>
    <cellStyle name="Output 2 2 2 2 2 5 2" xfId="41222"/>
    <cellStyle name="Output 2 2 2 2 2 6" xfId="14931"/>
    <cellStyle name="Output 2 2 2 2 2 6 2" xfId="45125"/>
    <cellStyle name="Output 2 2 2 2 2 7" xfId="15911"/>
    <cellStyle name="Output 2 2 2 2 2 7 2" xfId="46105"/>
    <cellStyle name="Output 2 2 2 2 2 8" xfId="18792"/>
    <cellStyle name="Output 2 2 2 2 2 8 2" xfId="48986"/>
    <cellStyle name="Output 2 2 2 2 2 9" xfId="23027"/>
    <cellStyle name="Output 2 2 2 2 2 9 2" xfId="53214"/>
    <cellStyle name="Output 2 2 2 2 3" xfId="1973"/>
    <cellStyle name="Output 2 2 2 2 3 10" xfId="26413"/>
    <cellStyle name="Output 2 2 2 2 3 10 2" xfId="56600"/>
    <cellStyle name="Output 2 2 2 2 3 11" xfId="29110"/>
    <cellStyle name="Output 2 2 2 2 3 11 2" xfId="59297"/>
    <cellStyle name="Output 2 2 2 2 3 12" xfId="31923"/>
    <cellStyle name="Output 2 2 2 2 3 2" xfId="3930"/>
    <cellStyle name="Output 2 2 2 2 3 2 10" xfId="30493"/>
    <cellStyle name="Output 2 2 2 2 3 2 10 2" xfId="60680"/>
    <cellStyle name="Output 2 2 2 2 3 2 11" xfId="34135"/>
    <cellStyle name="Output 2 2 2 2 3 2 2" xfId="7294"/>
    <cellStyle name="Output 2 2 2 2 3 2 2 2" xfId="37488"/>
    <cellStyle name="Output 2 2 2 2 3 2 3" xfId="8839"/>
    <cellStyle name="Output 2 2 2 2 3 2 3 2" xfId="39033"/>
    <cellStyle name="Output 2 2 2 2 3 2 4" xfId="12622"/>
    <cellStyle name="Output 2 2 2 2 3 2 4 2" xfId="42816"/>
    <cellStyle name="Output 2 2 2 2 3 2 5" xfId="14582"/>
    <cellStyle name="Output 2 2 2 2 3 2 5 2" xfId="44776"/>
    <cellStyle name="Output 2 2 2 2 3 2 6" xfId="17165"/>
    <cellStyle name="Output 2 2 2 2 3 2 6 2" xfId="47359"/>
    <cellStyle name="Output 2 2 2 2 3 2 7" xfId="20032"/>
    <cellStyle name="Output 2 2 2 2 3 2 7 2" xfId="50226"/>
    <cellStyle name="Output 2 2 2 2 3 2 8" xfId="24439"/>
    <cellStyle name="Output 2 2 2 2 3 2 8 2" xfId="54626"/>
    <cellStyle name="Output 2 2 2 2 3 2 9" xfId="26194"/>
    <cellStyle name="Output 2 2 2 2 3 2 9 2" xfId="56381"/>
    <cellStyle name="Output 2 2 2 2 3 3" xfId="4938"/>
    <cellStyle name="Output 2 2 2 2 3 3 10" xfId="35137"/>
    <cellStyle name="Output 2 2 2 2 3 3 2" xfId="9682"/>
    <cellStyle name="Output 2 2 2 2 3 3 2 2" xfId="39876"/>
    <cellStyle name="Output 2 2 2 2 3 3 3" xfId="5188"/>
    <cellStyle name="Output 2 2 2 2 3 3 3 2" xfId="35387"/>
    <cellStyle name="Output 2 2 2 2 3 3 4" xfId="12303"/>
    <cellStyle name="Output 2 2 2 2 3 3 4 2" xfId="42497"/>
    <cellStyle name="Output 2 2 2 2 3 3 5" xfId="18005"/>
    <cellStyle name="Output 2 2 2 2 3 3 5 2" xfId="48199"/>
    <cellStyle name="Output 2 2 2 2 3 3 6" xfId="20869"/>
    <cellStyle name="Output 2 2 2 2 3 3 6 2" xfId="51063"/>
    <cellStyle name="Output 2 2 2 2 3 3 7" xfId="25281"/>
    <cellStyle name="Output 2 2 2 2 3 3 7 2" xfId="55468"/>
    <cellStyle name="Output 2 2 2 2 3 3 8" xfId="28718"/>
    <cellStyle name="Output 2 2 2 2 3 3 8 2" xfId="58905"/>
    <cellStyle name="Output 2 2 2 2 3 3 9" xfId="30111"/>
    <cellStyle name="Output 2 2 2 2 3 3 9 2" xfId="60298"/>
    <cellStyle name="Output 2 2 2 2 3 4" xfId="2620"/>
    <cellStyle name="Output 2 2 2 2 3 4 2" xfId="32825"/>
    <cellStyle name="Output 2 2 2 2 3 5" xfId="9763"/>
    <cellStyle name="Output 2 2 2 2 3 5 2" xfId="39957"/>
    <cellStyle name="Output 2 2 2 2 3 6" xfId="11201"/>
    <cellStyle name="Output 2 2 2 2 3 6 2" xfId="41395"/>
    <cellStyle name="Output 2 2 2 2 3 7" xfId="16069"/>
    <cellStyle name="Output 2 2 2 2 3 7 2" xfId="46263"/>
    <cellStyle name="Output 2 2 2 2 3 8" xfId="18950"/>
    <cellStyle name="Output 2 2 2 2 3 8 2" xfId="49144"/>
    <cellStyle name="Output 2 2 2 2 3 9" xfId="23185"/>
    <cellStyle name="Output 2 2 2 2 3 9 2" xfId="53372"/>
    <cellStyle name="Output 2 2 2 2 4" xfId="3307"/>
    <cellStyle name="Output 2 2 2 2 4 10" xfId="30004"/>
    <cellStyle name="Output 2 2 2 2 4 10 2" xfId="60191"/>
    <cellStyle name="Output 2 2 2 2 4 11" xfId="33512"/>
    <cellStyle name="Output 2 2 2 2 4 2" xfId="6680"/>
    <cellStyle name="Output 2 2 2 2 4 2 2" xfId="36874"/>
    <cellStyle name="Output 2 2 2 2 4 3" xfId="8225"/>
    <cellStyle name="Output 2 2 2 2 4 3 2" xfId="38419"/>
    <cellStyle name="Output 2 2 2 2 4 4" xfId="5448"/>
    <cellStyle name="Output 2 2 2 2 4 4 2" xfId="35647"/>
    <cellStyle name="Output 2 2 2 2 4 5" xfId="14129"/>
    <cellStyle name="Output 2 2 2 2 4 5 2" xfId="44323"/>
    <cellStyle name="Output 2 2 2 2 4 6" xfId="16555"/>
    <cellStyle name="Output 2 2 2 2 4 6 2" xfId="46749"/>
    <cellStyle name="Output 2 2 2 2 4 7" xfId="19422"/>
    <cellStyle name="Output 2 2 2 2 4 7 2" xfId="49616"/>
    <cellStyle name="Output 2 2 2 2 4 8" xfId="23825"/>
    <cellStyle name="Output 2 2 2 2 4 8 2" xfId="54012"/>
    <cellStyle name="Output 2 2 2 2 4 9" xfId="27979"/>
    <cellStyle name="Output 2 2 2 2 4 9 2" xfId="58166"/>
    <cellStyle name="Output 2 2 2 2 5" xfId="4315"/>
    <cellStyle name="Output 2 2 2 2 5 10" xfId="30006"/>
    <cellStyle name="Output 2 2 2 2 5 10 2" xfId="60193"/>
    <cellStyle name="Output 2 2 2 2 5 11" xfId="34514"/>
    <cellStyle name="Output 2 2 2 2 5 2" xfId="7527"/>
    <cellStyle name="Output 2 2 2 2 5 2 2" xfId="37721"/>
    <cellStyle name="Output 2 2 2 2 5 3" xfId="9072"/>
    <cellStyle name="Output 2 2 2 2 5 3 2" xfId="39266"/>
    <cellStyle name="Output 2 2 2 2 5 4" xfId="10193"/>
    <cellStyle name="Output 2 2 2 2 5 4 2" xfId="40387"/>
    <cellStyle name="Output 2 2 2 2 5 5" xfId="13265"/>
    <cellStyle name="Output 2 2 2 2 5 5 2" xfId="43459"/>
    <cellStyle name="Output 2 2 2 2 5 6" xfId="17395"/>
    <cellStyle name="Output 2 2 2 2 5 6 2" xfId="47589"/>
    <cellStyle name="Output 2 2 2 2 5 7" xfId="20259"/>
    <cellStyle name="Output 2 2 2 2 5 7 2" xfId="50453"/>
    <cellStyle name="Output 2 2 2 2 5 8" xfId="24671"/>
    <cellStyle name="Output 2 2 2 2 5 8 2" xfId="54858"/>
    <cellStyle name="Output 2 2 2 2 5 9" xfId="26352"/>
    <cellStyle name="Output 2 2 2 2 5 9 2" xfId="56539"/>
    <cellStyle name="Output 2 2 2 2 6" xfId="8067"/>
    <cellStyle name="Output 2 2 2 2 6 2" xfId="38261"/>
    <cellStyle name="Output 2 2 2 2 7" xfId="10640"/>
    <cellStyle name="Output 2 2 2 2 7 2" xfId="40834"/>
    <cellStyle name="Output 2 2 2 2 8" xfId="10216"/>
    <cellStyle name="Output 2 2 2 2 8 2" xfId="40410"/>
    <cellStyle name="Output 2 2 2 2 9" xfId="15456"/>
    <cellStyle name="Output 2 2 2 2 9 2" xfId="45650"/>
    <cellStyle name="Output 2 2 2 3" xfId="1429"/>
    <cellStyle name="Output 2 2 2 3 10" xfId="27864"/>
    <cellStyle name="Output 2 2 2 3 10 2" xfId="58051"/>
    <cellStyle name="Output 2 2 2 3 11" xfId="29611"/>
    <cellStyle name="Output 2 2 2 3 11 2" xfId="59798"/>
    <cellStyle name="Output 2 2 2 3 12" xfId="31379"/>
    <cellStyle name="Output 2 2 2 3 2" xfId="3386"/>
    <cellStyle name="Output 2 2 2 3 2 10" xfId="28900"/>
    <cellStyle name="Output 2 2 2 3 2 10 2" xfId="59087"/>
    <cellStyle name="Output 2 2 2 3 2 11" xfId="33591"/>
    <cellStyle name="Output 2 2 2 3 2 2" xfId="6750"/>
    <cellStyle name="Output 2 2 2 3 2 2 2" xfId="36944"/>
    <cellStyle name="Output 2 2 2 3 2 3" xfId="8295"/>
    <cellStyle name="Output 2 2 2 3 2 3 2" xfId="38489"/>
    <cellStyle name="Output 2 2 2 3 2 4" xfId="10816"/>
    <cellStyle name="Output 2 2 2 3 2 4 2" xfId="41010"/>
    <cellStyle name="Output 2 2 2 3 2 5" xfId="14371"/>
    <cellStyle name="Output 2 2 2 3 2 5 2" xfId="44565"/>
    <cellStyle name="Output 2 2 2 3 2 6" xfId="16621"/>
    <cellStyle name="Output 2 2 2 3 2 6 2" xfId="46815"/>
    <cellStyle name="Output 2 2 2 3 2 7" xfId="19488"/>
    <cellStyle name="Output 2 2 2 3 2 7 2" xfId="49682"/>
    <cellStyle name="Output 2 2 2 3 2 8" xfId="23895"/>
    <cellStyle name="Output 2 2 2 3 2 8 2" xfId="54082"/>
    <cellStyle name="Output 2 2 2 3 2 9" xfId="25796"/>
    <cellStyle name="Output 2 2 2 3 2 9 2" xfId="55983"/>
    <cellStyle name="Output 2 2 2 3 3" xfId="4394"/>
    <cellStyle name="Output 2 2 2 3 3 10" xfId="34593"/>
    <cellStyle name="Output 2 2 2 3 3 2" xfId="9138"/>
    <cellStyle name="Output 2 2 2 3 3 2 2" xfId="39332"/>
    <cellStyle name="Output 2 2 2 3 3 3" xfId="6337"/>
    <cellStyle name="Output 2 2 2 3 3 3 2" xfId="36531"/>
    <cellStyle name="Output 2 2 2 3 3 4" xfId="13826"/>
    <cellStyle name="Output 2 2 2 3 3 4 2" xfId="44020"/>
    <cellStyle name="Output 2 2 2 3 3 5" xfId="17461"/>
    <cellStyle name="Output 2 2 2 3 3 5 2" xfId="47655"/>
    <cellStyle name="Output 2 2 2 3 3 6" xfId="20325"/>
    <cellStyle name="Output 2 2 2 3 3 6 2" xfId="50519"/>
    <cellStyle name="Output 2 2 2 3 3 7" xfId="24737"/>
    <cellStyle name="Output 2 2 2 3 3 7 2" xfId="54924"/>
    <cellStyle name="Output 2 2 2 3 3 8" xfId="25840"/>
    <cellStyle name="Output 2 2 2 3 3 8 2" xfId="56027"/>
    <cellStyle name="Output 2 2 2 3 3 9" xfId="29216"/>
    <cellStyle name="Output 2 2 2 3 3 9 2" xfId="59403"/>
    <cellStyle name="Output 2 2 2 3 4" xfId="5373"/>
    <cellStyle name="Output 2 2 2 3 4 2" xfId="35572"/>
    <cellStyle name="Output 2 2 2 3 5" xfId="11089"/>
    <cellStyle name="Output 2 2 2 3 5 2" xfId="41283"/>
    <cellStyle name="Output 2 2 2 3 6" xfId="14322"/>
    <cellStyle name="Output 2 2 2 3 6 2" xfId="44516"/>
    <cellStyle name="Output 2 2 2 3 7" xfId="15525"/>
    <cellStyle name="Output 2 2 2 3 7 2" xfId="45719"/>
    <cellStyle name="Output 2 2 2 3 8" xfId="18406"/>
    <cellStyle name="Output 2 2 2 3 8 2" xfId="48600"/>
    <cellStyle name="Output 2 2 2 3 9" xfId="22641"/>
    <cellStyle name="Output 2 2 2 3 9 2" xfId="52828"/>
    <cellStyle name="Output 2 2 2 4" xfId="2956"/>
    <cellStyle name="Output 2 2 2 4 10" xfId="30429"/>
    <cellStyle name="Output 2 2 2 4 10 2" xfId="60616"/>
    <cellStyle name="Output 2 2 2 4 11" xfId="33161"/>
    <cellStyle name="Output 2 2 2 4 2" xfId="6450"/>
    <cellStyle name="Output 2 2 2 4 2 2" xfId="36644"/>
    <cellStyle name="Output 2 2 2 4 3" xfId="3103"/>
    <cellStyle name="Output 2 2 2 4 3 2" xfId="33308"/>
    <cellStyle name="Output 2 2 2 4 4" xfId="12046"/>
    <cellStyle name="Output 2 2 2 4 4 2" xfId="42240"/>
    <cellStyle name="Output 2 2 2 4 5" xfId="14005"/>
    <cellStyle name="Output 2 2 2 4 5 2" xfId="44199"/>
    <cellStyle name="Output 2 2 2 4 6" xfId="16328"/>
    <cellStyle name="Output 2 2 2 4 6 2" xfId="46522"/>
    <cellStyle name="Output 2 2 2 4 7" xfId="19195"/>
    <cellStyle name="Output 2 2 2 4 7 2" xfId="49389"/>
    <cellStyle name="Output 2 2 2 4 8" xfId="23595"/>
    <cellStyle name="Output 2 2 2 4 8 2" xfId="53782"/>
    <cellStyle name="Output 2 2 2 4 9" xfId="26792"/>
    <cellStyle name="Output 2 2 2 4 9 2" xfId="56979"/>
    <cellStyle name="Output 2 2 2 5" xfId="4010"/>
    <cellStyle name="Output 2 2 2 5 10" xfId="25647"/>
    <cellStyle name="Output 2 2 2 5 10 2" xfId="55834"/>
    <cellStyle name="Output 2 2 2 5 11" xfId="34209"/>
    <cellStyle name="Output 2 2 2 5 2" xfId="7352"/>
    <cellStyle name="Output 2 2 2 5 2 2" xfId="37546"/>
    <cellStyle name="Output 2 2 2 5 3" xfId="8897"/>
    <cellStyle name="Output 2 2 2 5 3 2" xfId="39091"/>
    <cellStyle name="Output 2 2 2 5 4" xfId="10543"/>
    <cellStyle name="Output 2 2 2 5 4 2" xfId="40737"/>
    <cellStyle name="Output 2 2 2 5 5" xfId="14390"/>
    <cellStyle name="Output 2 2 2 5 5 2" xfId="44584"/>
    <cellStyle name="Output 2 2 2 5 6" xfId="17221"/>
    <cellStyle name="Output 2 2 2 5 6 2" xfId="47415"/>
    <cellStyle name="Output 2 2 2 5 7" xfId="20085"/>
    <cellStyle name="Output 2 2 2 5 7 2" xfId="50279"/>
    <cellStyle name="Output 2 2 2 5 8" xfId="24496"/>
    <cellStyle name="Output 2 2 2 5 8 2" xfId="54683"/>
    <cellStyle name="Output 2 2 2 5 9" xfId="21871"/>
    <cellStyle name="Output 2 2 2 5 9 2" xfId="52058"/>
    <cellStyle name="Output 2 2 2 6" xfId="7702"/>
    <cellStyle name="Output 2 2 2 6 2" xfId="37896"/>
    <cellStyle name="Output 2 2 2 7" xfId="10185"/>
    <cellStyle name="Output 2 2 2 7 2" xfId="40379"/>
    <cellStyle name="Output 2 2 2 8" xfId="12778"/>
    <cellStyle name="Output 2 2 2 8 2" xfId="42972"/>
    <cellStyle name="Output 2 2 2 9" xfId="11760"/>
    <cellStyle name="Output 2 2 2 9 2" xfId="41954"/>
    <cellStyle name="Output 2 2 3" xfId="1346"/>
    <cellStyle name="Output 2 2 3 10" xfId="18339"/>
    <cellStyle name="Output 2 2 3 10 2" xfId="48533"/>
    <cellStyle name="Output 2 2 3 11" xfId="22559"/>
    <cellStyle name="Output 2 2 3 11 2" xfId="52746"/>
    <cellStyle name="Output 2 2 3 12" xfId="28038"/>
    <cellStyle name="Output 2 2 3 12 2" xfId="58225"/>
    <cellStyle name="Output 2 2 3 13" xfId="30033"/>
    <cellStyle name="Output 2 2 3 13 2" xfId="60220"/>
    <cellStyle name="Output 2 2 3 14" xfId="31312"/>
    <cellStyle name="Output 2 2 3 2" xfId="1814"/>
    <cellStyle name="Output 2 2 3 2 10" xfId="25857"/>
    <cellStyle name="Output 2 2 3 2 10 2" xfId="56044"/>
    <cellStyle name="Output 2 2 3 2 11" xfId="30881"/>
    <cellStyle name="Output 2 2 3 2 11 2" xfId="61068"/>
    <cellStyle name="Output 2 2 3 2 12" xfId="31764"/>
    <cellStyle name="Output 2 2 3 2 2" xfId="3771"/>
    <cellStyle name="Output 2 2 3 2 2 10" xfId="29002"/>
    <cellStyle name="Output 2 2 3 2 2 10 2" xfId="59189"/>
    <cellStyle name="Output 2 2 3 2 2 11" xfId="33976"/>
    <cellStyle name="Output 2 2 3 2 2 2" xfId="7135"/>
    <cellStyle name="Output 2 2 3 2 2 2 2" xfId="37329"/>
    <cellStyle name="Output 2 2 3 2 2 3" xfId="8680"/>
    <cellStyle name="Output 2 2 3 2 2 3 2" xfId="38874"/>
    <cellStyle name="Output 2 2 3 2 2 4" xfId="5760"/>
    <cellStyle name="Output 2 2 3 2 2 4 2" xfId="35956"/>
    <cellStyle name="Output 2 2 3 2 2 5" xfId="14478"/>
    <cellStyle name="Output 2 2 3 2 2 5 2" xfId="44672"/>
    <cellStyle name="Output 2 2 3 2 2 6" xfId="17006"/>
    <cellStyle name="Output 2 2 3 2 2 6 2" xfId="47200"/>
    <cellStyle name="Output 2 2 3 2 2 7" xfId="19873"/>
    <cellStyle name="Output 2 2 3 2 2 7 2" xfId="50067"/>
    <cellStyle name="Output 2 2 3 2 2 8" xfId="24280"/>
    <cellStyle name="Output 2 2 3 2 2 8 2" xfId="54467"/>
    <cellStyle name="Output 2 2 3 2 2 9" xfId="27226"/>
    <cellStyle name="Output 2 2 3 2 2 9 2" xfId="57413"/>
    <cellStyle name="Output 2 2 3 2 3" xfId="4779"/>
    <cellStyle name="Output 2 2 3 2 3 10" xfId="34978"/>
    <cellStyle name="Output 2 2 3 2 3 2" xfId="9523"/>
    <cellStyle name="Output 2 2 3 2 3 2 2" xfId="39717"/>
    <cellStyle name="Output 2 2 3 2 3 3" xfId="2145"/>
    <cellStyle name="Output 2 2 3 2 3 3 2" xfId="32358"/>
    <cellStyle name="Output 2 2 3 2 3 4" xfId="13420"/>
    <cellStyle name="Output 2 2 3 2 3 4 2" xfId="43614"/>
    <cellStyle name="Output 2 2 3 2 3 5" xfId="17846"/>
    <cellStyle name="Output 2 2 3 2 3 5 2" xfId="48040"/>
    <cellStyle name="Output 2 2 3 2 3 6" xfId="20710"/>
    <cellStyle name="Output 2 2 3 2 3 6 2" xfId="50904"/>
    <cellStyle name="Output 2 2 3 2 3 7" xfId="25122"/>
    <cellStyle name="Output 2 2 3 2 3 7 2" xfId="55309"/>
    <cellStyle name="Output 2 2 3 2 3 8" xfId="28559"/>
    <cellStyle name="Output 2 2 3 2 3 8 2" xfId="58746"/>
    <cellStyle name="Output 2 2 3 2 3 9" xfId="30262"/>
    <cellStyle name="Output 2 2 3 2 3 9 2" xfId="60449"/>
    <cellStyle name="Output 2 2 3 2 4" xfId="5946"/>
    <cellStyle name="Output 2 2 3 2 4 2" xfId="36142"/>
    <cellStyle name="Output 2 2 3 2 5" xfId="10889"/>
    <cellStyle name="Output 2 2 3 2 5 2" xfId="41083"/>
    <cellStyle name="Output 2 2 3 2 6" xfId="14756"/>
    <cellStyle name="Output 2 2 3 2 6 2" xfId="44950"/>
    <cellStyle name="Output 2 2 3 2 7" xfId="15910"/>
    <cellStyle name="Output 2 2 3 2 7 2" xfId="46104"/>
    <cellStyle name="Output 2 2 3 2 8" xfId="18791"/>
    <cellStyle name="Output 2 2 3 2 8 2" xfId="48985"/>
    <cellStyle name="Output 2 2 3 2 9" xfId="23026"/>
    <cellStyle name="Output 2 2 3 2 9 2" xfId="53213"/>
    <cellStyle name="Output 2 2 3 3" xfId="1972"/>
    <cellStyle name="Output 2 2 3 3 10" xfId="25660"/>
    <cellStyle name="Output 2 2 3 3 10 2" xfId="55847"/>
    <cellStyle name="Output 2 2 3 3 11" xfId="27108"/>
    <cellStyle name="Output 2 2 3 3 11 2" xfId="57295"/>
    <cellStyle name="Output 2 2 3 3 12" xfId="31922"/>
    <cellStyle name="Output 2 2 3 3 2" xfId="3929"/>
    <cellStyle name="Output 2 2 3 3 2 10" xfId="30076"/>
    <cellStyle name="Output 2 2 3 3 2 10 2" xfId="60263"/>
    <cellStyle name="Output 2 2 3 3 2 11" xfId="34134"/>
    <cellStyle name="Output 2 2 3 3 2 2" xfId="7293"/>
    <cellStyle name="Output 2 2 3 3 2 2 2" xfId="37487"/>
    <cellStyle name="Output 2 2 3 3 2 3" xfId="8838"/>
    <cellStyle name="Output 2 2 3 3 2 3 2" xfId="39032"/>
    <cellStyle name="Output 2 2 3 3 2 4" xfId="11707"/>
    <cellStyle name="Output 2 2 3 3 2 4 2" xfId="41901"/>
    <cellStyle name="Output 2 2 3 3 2 5" xfId="14586"/>
    <cellStyle name="Output 2 2 3 3 2 5 2" xfId="44780"/>
    <cellStyle name="Output 2 2 3 3 2 6" xfId="17164"/>
    <cellStyle name="Output 2 2 3 3 2 6 2" xfId="47358"/>
    <cellStyle name="Output 2 2 3 3 2 7" xfId="20031"/>
    <cellStyle name="Output 2 2 3 3 2 7 2" xfId="50225"/>
    <cellStyle name="Output 2 2 3 3 2 8" xfId="24438"/>
    <cellStyle name="Output 2 2 3 3 2 8 2" xfId="54625"/>
    <cellStyle name="Output 2 2 3 3 2 9" xfId="27750"/>
    <cellStyle name="Output 2 2 3 3 2 9 2" xfId="57937"/>
    <cellStyle name="Output 2 2 3 3 3" xfId="4937"/>
    <cellStyle name="Output 2 2 3 3 3 10" xfId="35136"/>
    <cellStyle name="Output 2 2 3 3 3 2" xfId="9681"/>
    <cellStyle name="Output 2 2 3 3 3 2 2" xfId="39875"/>
    <cellStyle name="Output 2 2 3 3 3 3" xfId="10198"/>
    <cellStyle name="Output 2 2 3 3 3 3 2" xfId="40392"/>
    <cellStyle name="Output 2 2 3 3 3 4" xfId="14676"/>
    <cellStyle name="Output 2 2 3 3 3 4 2" xfId="44870"/>
    <cellStyle name="Output 2 2 3 3 3 5" xfId="18004"/>
    <cellStyle name="Output 2 2 3 3 3 5 2" xfId="48198"/>
    <cellStyle name="Output 2 2 3 3 3 6" xfId="20868"/>
    <cellStyle name="Output 2 2 3 3 3 6 2" xfId="51062"/>
    <cellStyle name="Output 2 2 3 3 3 7" xfId="25280"/>
    <cellStyle name="Output 2 2 3 3 3 7 2" xfId="55467"/>
    <cellStyle name="Output 2 2 3 3 3 8" xfId="28717"/>
    <cellStyle name="Output 2 2 3 3 3 8 2" xfId="58904"/>
    <cellStyle name="Output 2 2 3 3 3 9" xfId="21655"/>
    <cellStyle name="Output 2 2 3 3 3 9 2" xfId="51842"/>
    <cellStyle name="Output 2 2 3 3 4" xfId="5316"/>
    <cellStyle name="Output 2 2 3 3 4 2" xfId="35515"/>
    <cellStyle name="Output 2 2 3 3 5" xfId="12388"/>
    <cellStyle name="Output 2 2 3 3 5 2" xfId="42582"/>
    <cellStyle name="Output 2 2 3 3 6" xfId="14333"/>
    <cellStyle name="Output 2 2 3 3 6 2" xfId="44527"/>
    <cellStyle name="Output 2 2 3 3 7" xfId="16068"/>
    <cellStyle name="Output 2 2 3 3 7 2" xfId="46262"/>
    <cellStyle name="Output 2 2 3 3 8" xfId="18949"/>
    <cellStyle name="Output 2 2 3 3 8 2" xfId="49143"/>
    <cellStyle name="Output 2 2 3 3 9" xfId="23184"/>
    <cellStyle name="Output 2 2 3 3 9 2" xfId="53371"/>
    <cellStyle name="Output 2 2 3 4" xfId="3306"/>
    <cellStyle name="Output 2 2 3 4 10" xfId="29941"/>
    <cellStyle name="Output 2 2 3 4 10 2" xfId="60128"/>
    <cellStyle name="Output 2 2 3 4 11" xfId="33511"/>
    <cellStyle name="Output 2 2 3 4 2" xfId="6679"/>
    <cellStyle name="Output 2 2 3 4 2 2" xfId="36873"/>
    <cellStyle name="Output 2 2 3 4 3" xfId="8224"/>
    <cellStyle name="Output 2 2 3 4 3 2" xfId="38418"/>
    <cellStyle name="Output 2 2 3 4 4" xfId="11666"/>
    <cellStyle name="Output 2 2 3 4 4 2" xfId="41860"/>
    <cellStyle name="Output 2 2 3 4 5" xfId="14443"/>
    <cellStyle name="Output 2 2 3 4 5 2" xfId="44637"/>
    <cellStyle name="Output 2 2 3 4 6" xfId="16554"/>
    <cellStyle name="Output 2 2 3 4 6 2" xfId="46748"/>
    <cellStyle name="Output 2 2 3 4 7" xfId="19421"/>
    <cellStyle name="Output 2 2 3 4 7 2" xfId="49615"/>
    <cellStyle name="Output 2 2 3 4 8" xfId="23824"/>
    <cellStyle name="Output 2 2 3 4 8 2" xfId="54011"/>
    <cellStyle name="Output 2 2 3 4 9" xfId="27195"/>
    <cellStyle name="Output 2 2 3 4 9 2" xfId="57382"/>
    <cellStyle name="Output 2 2 3 5" xfId="4314"/>
    <cellStyle name="Output 2 2 3 5 10" xfId="26704"/>
    <cellStyle name="Output 2 2 3 5 10 2" xfId="56891"/>
    <cellStyle name="Output 2 2 3 5 11" xfId="34513"/>
    <cellStyle name="Output 2 2 3 5 2" xfId="7526"/>
    <cellStyle name="Output 2 2 3 5 2 2" xfId="37720"/>
    <cellStyle name="Output 2 2 3 5 3" xfId="9071"/>
    <cellStyle name="Output 2 2 3 5 3 2" xfId="39265"/>
    <cellStyle name="Output 2 2 3 5 4" xfId="2456"/>
    <cellStyle name="Output 2 2 3 5 4 2" xfId="32661"/>
    <cellStyle name="Output 2 2 3 5 5" xfId="12850"/>
    <cellStyle name="Output 2 2 3 5 5 2" xfId="43044"/>
    <cellStyle name="Output 2 2 3 5 6" xfId="17394"/>
    <cellStyle name="Output 2 2 3 5 6 2" xfId="47588"/>
    <cellStyle name="Output 2 2 3 5 7" xfId="20258"/>
    <cellStyle name="Output 2 2 3 5 7 2" xfId="50452"/>
    <cellStyle name="Output 2 2 3 5 8" xfId="24670"/>
    <cellStyle name="Output 2 2 3 5 8 2" xfId="54857"/>
    <cellStyle name="Output 2 2 3 5 9" xfId="25918"/>
    <cellStyle name="Output 2 2 3 5 9 2" xfId="56105"/>
    <cellStyle name="Output 2 2 3 6" xfId="3075"/>
    <cellStyle name="Output 2 2 3 6 2" xfId="33280"/>
    <cellStyle name="Output 2 2 3 7" xfId="10740"/>
    <cellStyle name="Output 2 2 3 7 2" xfId="40934"/>
    <cellStyle name="Output 2 2 3 8" xfId="14892"/>
    <cellStyle name="Output 2 2 3 8 2" xfId="45086"/>
    <cellStyle name="Output 2 2 3 9" xfId="15455"/>
    <cellStyle name="Output 2 2 3 9 2" xfId="45649"/>
    <cellStyle name="Output 2 2 4" xfId="1430"/>
    <cellStyle name="Output 2 2 4 10" xfId="28272"/>
    <cellStyle name="Output 2 2 4 10 2" xfId="58459"/>
    <cellStyle name="Output 2 2 4 11" xfId="30012"/>
    <cellStyle name="Output 2 2 4 11 2" xfId="60199"/>
    <cellStyle name="Output 2 2 4 12" xfId="31380"/>
    <cellStyle name="Output 2 2 4 2" xfId="3387"/>
    <cellStyle name="Output 2 2 4 2 10" xfId="28789"/>
    <cellStyle name="Output 2 2 4 2 10 2" xfId="58976"/>
    <cellStyle name="Output 2 2 4 2 11" xfId="33592"/>
    <cellStyle name="Output 2 2 4 2 2" xfId="6751"/>
    <cellStyle name="Output 2 2 4 2 2 2" xfId="36945"/>
    <cellStyle name="Output 2 2 4 2 3" xfId="8296"/>
    <cellStyle name="Output 2 2 4 2 3 2" xfId="38490"/>
    <cellStyle name="Output 2 2 4 2 4" xfId="11100"/>
    <cellStyle name="Output 2 2 4 2 4 2" xfId="41294"/>
    <cellStyle name="Output 2 2 4 2 5" xfId="9900"/>
    <cellStyle name="Output 2 2 4 2 5 2" xfId="40094"/>
    <cellStyle name="Output 2 2 4 2 6" xfId="16622"/>
    <cellStyle name="Output 2 2 4 2 6 2" xfId="46816"/>
    <cellStyle name="Output 2 2 4 2 7" xfId="19489"/>
    <cellStyle name="Output 2 2 4 2 7 2" xfId="49683"/>
    <cellStyle name="Output 2 2 4 2 8" xfId="23896"/>
    <cellStyle name="Output 2 2 4 2 8 2" xfId="54083"/>
    <cellStyle name="Output 2 2 4 2 9" xfId="26463"/>
    <cellStyle name="Output 2 2 4 2 9 2" xfId="56650"/>
    <cellStyle name="Output 2 2 4 3" xfId="4395"/>
    <cellStyle name="Output 2 2 4 3 10" xfId="34594"/>
    <cellStyle name="Output 2 2 4 3 2" xfId="9139"/>
    <cellStyle name="Output 2 2 4 3 2 2" xfId="39333"/>
    <cellStyle name="Output 2 2 4 3 3" xfId="10625"/>
    <cellStyle name="Output 2 2 4 3 3 2" xfId="40819"/>
    <cellStyle name="Output 2 2 4 3 4" xfId="13783"/>
    <cellStyle name="Output 2 2 4 3 4 2" xfId="43977"/>
    <cellStyle name="Output 2 2 4 3 5" xfId="17462"/>
    <cellStyle name="Output 2 2 4 3 5 2" xfId="47656"/>
    <cellStyle name="Output 2 2 4 3 6" xfId="20326"/>
    <cellStyle name="Output 2 2 4 3 6 2" xfId="50520"/>
    <cellStyle name="Output 2 2 4 3 7" xfId="24738"/>
    <cellStyle name="Output 2 2 4 3 7 2" xfId="54925"/>
    <cellStyle name="Output 2 2 4 3 8" xfId="25981"/>
    <cellStyle name="Output 2 2 4 3 8 2" xfId="56168"/>
    <cellStyle name="Output 2 2 4 3 9" xfId="21691"/>
    <cellStyle name="Output 2 2 4 3 9 2" xfId="51878"/>
    <cellStyle name="Output 2 2 4 4" xfId="7738"/>
    <cellStyle name="Output 2 2 4 4 2" xfId="37932"/>
    <cellStyle name="Output 2 2 4 5" xfId="11367"/>
    <cellStyle name="Output 2 2 4 5 2" xfId="41561"/>
    <cellStyle name="Output 2 2 4 6" xfId="14760"/>
    <cellStyle name="Output 2 2 4 6 2" xfId="44954"/>
    <cellStyle name="Output 2 2 4 7" xfId="15526"/>
    <cellStyle name="Output 2 2 4 7 2" xfId="45720"/>
    <cellStyle name="Output 2 2 4 8" xfId="18407"/>
    <cellStyle name="Output 2 2 4 8 2" xfId="48601"/>
    <cellStyle name="Output 2 2 4 9" xfId="22642"/>
    <cellStyle name="Output 2 2 4 9 2" xfId="52829"/>
    <cellStyle name="Output 2 2 5" xfId="2955"/>
    <cellStyle name="Output 2 2 5 10" xfId="30142"/>
    <cellStyle name="Output 2 2 5 10 2" xfId="60329"/>
    <cellStyle name="Output 2 2 5 11" xfId="33160"/>
    <cellStyle name="Output 2 2 5 2" xfId="6449"/>
    <cellStyle name="Output 2 2 5 2 2" xfId="36643"/>
    <cellStyle name="Output 2 2 5 3" xfId="4049"/>
    <cellStyle name="Output 2 2 5 3 2" xfId="34248"/>
    <cellStyle name="Output 2 2 5 4" xfId="11183"/>
    <cellStyle name="Output 2 2 5 4 2" xfId="41377"/>
    <cellStyle name="Output 2 2 5 5" xfId="13492"/>
    <cellStyle name="Output 2 2 5 5 2" xfId="43686"/>
    <cellStyle name="Output 2 2 5 6" xfId="16327"/>
    <cellStyle name="Output 2 2 5 6 2" xfId="46521"/>
    <cellStyle name="Output 2 2 5 7" xfId="19194"/>
    <cellStyle name="Output 2 2 5 7 2" xfId="49388"/>
    <cellStyle name="Output 2 2 5 8" xfId="23594"/>
    <cellStyle name="Output 2 2 5 8 2" xfId="53781"/>
    <cellStyle name="Output 2 2 5 9" xfId="28339"/>
    <cellStyle name="Output 2 2 5 9 2" xfId="58526"/>
    <cellStyle name="Output 2 2 6" xfId="4009"/>
    <cellStyle name="Output 2 2 6 10" xfId="29822"/>
    <cellStyle name="Output 2 2 6 10 2" xfId="60009"/>
    <cellStyle name="Output 2 2 6 11" xfId="34208"/>
    <cellStyle name="Output 2 2 6 2" xfId="7351"/>
    <cellStyle name="Output 2 2 6 2 2" xfId="37545"/>
    <cellStyle name="Output 2 2 6 3" xfId="8896"/>
    <cellStyle name="Output 2 2 6 3 2" xfId="39090"/>
    <cellStyle name="Output 2 2 6 4" xfId="11546"/>
    <cellStyle name="Output 2 2 6 4 2" xfId="41740"/>
    <cellStyle name="Output 2 2 6 5" xfId="14027"/>
    <cellStyle name="Output 2 2 6 5 2" xfId="44221"/>
    <cellStyle name="Output 2 2 6 6" xfId="17220"/>
    <cellStyle name="Output 2 2 6 6 2" xfId="47414"/>
    <cellStyle name="Output 2 2 6 7" xfId="20084"/>
    <cellStyle name="Output 2 2 6 7 2" xfId="50278"/>
    <cellStyle name="Output 2 2 6 8" xfId="24495"/>
    <cellStyle name="Output 2 2 6 8 2" xfId="54682"/>
    <cellStyle name="Output 2 2 6 9" xfId="27731"/>
    <cellStyle name="Output 2 2 6 9 2" xfId="57918"/>
    <cellStyle name="Output 2 2 7" xfId="2768"/>
    <cellStyle name="Output 2 2 7 2" xfId="32973"/>
    <cellStyle name="Output 2 2 8" xfId="10000"/>
    <cellStyle name="Output 2 2 8 2" xfId="40194"/>
    <cellStyle name="Output 2 2 9" xfId="13465"/>
    <cellStyle name="Output 2 2 9 2" xfId="43659"/>
    <cellStyle name="Output 2 3" xfId="992"/>
    <cellStyle name="Output 2 3 10" xfId="14487"/>
    <cellStyle name="Output 2 3 10 2" xfId="44681"/>
    <cellStyle name="Output 2 3 11" xfId="13618"/>
    <cellStyle name="Output 2 3 11 2" xfId="43812"/>
    <cellStyle name="Output 2 3 12" xfId="22221"/>
    <cellStyle name="Output 2 3 12 2" xfId="52408"/>
    <cellStyle name="Output 2 3 13" xfId="27691"/>
    <cellStyle name="Output 2 3 13 2" xfId="57878"/>
    <cellStyle name="Output 2 3 14" xfId="29152"/>
    <cellStyle name="Output 2 3 14 2" xfId="59339"/>
    <cellStyle name="Output 2 3 15" xfId="31129"/>
    <cellStyle name="Output 2 3 2" xfId="993"/>
    <cellStyle name="Output 2 3 2 10" xfId="13600"/>
    <cellStyle name="Output 2 3 2 10 2" xfId="43794"/>
    <cellStyle name="Output 2 3 2 11" xfId="22222"/>
    <cellStyle name="Output 2 3 2 11 2" xfId="52409"/>
    <cellStyle name="Output 2 3 2 12" xfId="25471"/>
    <cellStyle name="Output 2 3 2 12 2" xfId="55658"/>
    <cellStyle name="Output 2 3 2 13" xfId="26733"/>
    <cellStyle name="Output 2 3 2 13 2" xfId="56920"/>
    <cellStyle name="Output 2 3 2 14" xfId="31130"/>
    <cellStyle name="Output 2 3 2 2" xfId="1349"/>
    <cellStyle name="Output 2 3 2 2 10" xfId="18342"/>
    <cellStyle name="Output 2 3 2 2 10 2" xfId="48536"/>
    <cellStyle name="Output 2 3 2 2 11" xfId="22562"/>
    <cellStyle name="Output 2 3 2 2 11 2" xfId="52749"/>
    <cellStyle name="Output 2 3 2 2 12" xfId="27065"/>
    <cellStyle name="Output 2 3 2 2 12 2" xfId="57252"/>
    <cellStyle name="Output 2 3 2 2 13" xfId="22383"/>
    <cellStyle name="Output 2 3 2 2 13 2" xfId="52570"/>
    <cellStyle name="Output 2 3 2 2 14" xfId="31315"/>
    <cellStyle name="Output 2 3 2 2 2" xfId="1817"/>
    <cellStyle name="Output 2 3 2 2 2 10" xfId="27982"/>
    <cellStyle name="Output 2 3 2 2 2 10 2" xfId="58169"/>
    <cellStyle name="Output 2 3 2 2 2 11" xfId="30472"/>
    <cellStyle name="Output 2 3 2 2 2 11 2" xfId="60659"/>
    <cellStyle name="Output 2 3 2 2 2 12" xfId="31767"/>
    <cellStyle name="Output 2 3 2 2 2 2" xfId="3774"/>
    <cellStyle name="Output 2 3 2 2 2 2 10" xfId="30030"/>
    <cellStyle name="Output 2 3 2 2 2 2 10 2" xfId="60217"/>
    <cellStyle name="Output 2 3 2 2 2 2 11" xfId="33979"/>
    <cellStyle name="Output 2 3 2 2 2 2 2" xfId="7138"/>
    <cellStyle name="Output 2 3 2 2 2 2 2 2" xfId="37332"/>
    <cellStyle name="Output 2 3 2 2 2 2 3" xfId="8683"/>
    <cellStyle name="Output 2 3 2 2 2 2 3 2" xfId="38877"/>
    <cellStyle name="Output 2 3 2 2 2 2 4" xfId="2222"/>
    <cellStyle name="Output 2 3 2 2 2 2 4 2" xfId="32431"/>
    <cellStyle name="Output 2 3 2 2 2 2 5" xfId="13651"/>
    <cellStyle name="Output 2 3 2 2 2 2 5 2" xfId="43845"/>
    <cellStyle name="Output 2 3 2 2 2 2 6" xfId="17009"/>
    <cellStyle name="Output 2 3 2 2 2 2 6 2" xfId="47203"/>
    <cellStyle name="Output 2 3 2 2 2 2 7" xfId="19876"/>
    <cellStyle name="Output 2 3 2 2 2 2 7 2" xfId="50070"/>
    <cellStyle name="Output 2 3 2 2 2 2 8" xfId="24283"/>
    <cellStyle name="Output 2 3 2 2 2 2 8 2" xfId="54470"/>
    <cellStyle name="Output 2 3 2 2 2 2 9" xfId="27743"/>
    <cellStyle name="Output 2 3 2 2 2 2 9 2" xfId="57930"/>
    <cellStyle name="Output 2 3 2 2 2 3" xfId="4782"/>
    <cellStyle name="Output 2 3 2 2 2 3 10" xfId="34981"/>
    <cellStyle name="Output 2 3 2 2 2 3 2" xfId="9526"/>
    <cellStyle name="Output 2 3 2 2 2 3 2 2" xfId="39720"/>
    <cellStyle name="Output 2 3 2 2 2 3 3" xfId="11165"/>
    <cellStyle name="Output 2 3 2 2 2 3 3 2" xfId="41359"/>
    <cellStyle name="Output 2 3 2 2 2 3 4" xfId="14989"/>
    <cellStyle name="Output 2 3 2 2 2 3 4 2" xfId="45183"/>
    <cellStyle name="Output 2 3 2 2 2 3 5" xfId="17849"/>
    <cellStyle name="Output 2 3 2 2 2 3 5 2" xfId="48043"/>
    <cellStyle name="Output 2 3 2 2 2 3 6" xfId="20713"/>
    <cellStyle name="Output 2 3 2 2 2 3 6 2" xfId="50907"/>
    <cellStyle name="Output 2 3 2 2 2 3 7" xfId="25125"/>
    <cellStyle name="Output 2 3 2 2 2 3 7 2" xfId="55312"/>
    <cellStyle name="Output 2 3 2 2 2 3 8" xfId="28562"/>
    <cellStyle name="Output 2 3 2 2 2 3 8 2" xfId="58749"/>
    <cellStyle name="Output 2 3 2 2 2 3 9" xfId="29840"/>
    <cellStyle name="Output 2 3 2 2 2 3 9 2" xfId="60027"/>
    <cellStyle name="Output 2 3 2 2 2 4" xfId="5327"/>
    <cellStyle name="Output 2 3 2 2 2 4 2" xfId="35526"/>
    <cellStyle name="Output 2 3 2 2 2 5" xfId="11124"/>
    <cellStyle name="Output 2 3 2 2 2 5 2" xfId="41318"/>
    <cellStyle name="Output 2 3 2 2 2 6" xfId="13526"/>
    <cellStyle name="Output 2 3 2 2 2 6 2" xfId="43720"/>
    <cellStyle name="Output 2 3 2 2 2 7" xfId="15913"/>
    <cellStyle name="Output 2 3 2 2 2 7 2" xfId="46107"/>
    <cellStyle name="Output 2 3 2 2 2 8" xfId="18794"/>
    <cellStyle name="Output 2 3 2 2 2 8 2" xfId="48988"/>
    <cellStyle name="Output 2 3 2 2 2 9" xfId="23029"/>
    <cellStyle name="Output 2 3 2 2 2 9 2" xfId="53216"/>
    <cellStyle name="Output 2 3 2 2 3" xfId="1975"/>
    <cellStyle name="Output 2 3 2 2 3 10" xfId="27219"/>
    <cellStyle name="Output 2 3 2 2 3 10 2" xfId="57406"/>
    <cellStyle name="Output 2 3 2 2 3 11" xfId="29719"/>
    <cellStyle name="Output 2 3 2 2 3 11 2" xfId="59906"/>
    <cellStyle name="Output 2 3 2 2 3 12" xfId="31925"/>
    <cellStyle name="Output 2 3 2 2 3 2" xfId="3932"/>
    <cellStyle name="Output 2 3 2 2 3 2 10" xfId="30272"/>
    <cellStyle name="Output 2 3 2 2 3 2 10 2" xfId="60459"/>
    <cellStyle name="Output 2 3 2 2 3 2 11" xfId="34137"/>
    <cellStyle name="Output 2 3 2 2 3 2 2" xfId="7296"/>
    <cellStyle name="Output 2 3 2 2 3 2 2 2" xfId="37490"/>
    <cellStyle name="Output 2 3 2 2 3 2 3" xfId="8841"/>
    <cellStyle name="Output 2 3 2 2 3 2 3 2" xfId="39035"/>
    <cellStyle name="Output 2 3 2 2 3 2 4" xfId="12416"/>
    <cellStyle name="Output 2 3 2 2 3 2 4 2" xfId="42610"/>
    <cellStyle name="Output 2 3 2 2 3 2 5" xfId="14825"/>
    <cellStyle name="Output 2 3 2 2 3 2 5 2" xfId="45019"/>
    <cellStyle name="Output 2 3 2 2 3 2 6" xfId="17167"/>
    <cellStyle name="Output 2 3 2 2 3 2 6 2" xfId="47361"/>
    <cellStyle name="Output 2 3 2 2 3 2 7" xfId="20034"/>
    <cellStyle name="Output 2 3 2 2 3 2 7 2" xfId="50228"/>
    <cellStyle name="Output 2 3 2 2 3 2 8" xfId="24441"/>
    <cellStyle name="Output 2 3 2 2 3 2 8 2" xfId="54628"/>
    <cellStyle name="Output 2 3 2 2 3 2 9" xfId="21609"/>
    <cellStyle name="Output 2 3 2 2 3 2 9 2" xfId="51796"/>
    <cellStyle name="Output 2 3 2 2 3 3" xfId="4940"/>
    <cellStyle name="Output 2 3 2 2 3 3 10" xfId="35139"/>
    <cellStyle name="Output 2 3 2 2 3 3 2" xfId="9684"/>
    <cellStyle name="Output 2 3 2 2 3 3 2 2" xfId="39878"/>
    <cellStyle name="Output 2 3 2 2 3 3 3" xfId="12690"/>
    <cellStyle name="Output 2 3 2 2 3 3 3 2" xfId="42884"/>
    <cellStyle name="Output 2 3 2 2 3 3 4" xfId="14932"/>
    <cellStyle name="Output 2 3 2 2 3 3 4 2" xfId="45126"/>
    <cellStyle name="Output 2 3 2 2 3 3 5" xfId="18007"/>
    <cellStyle name="Output 2 3 2 2 3 3 5 2" xfId="48201"/>
    <cellStyle name="Output 2 3 2 2 3 3 6" xfId="20871"/>
    <cellStyle name="Output 2 3 2 2 3 3 6 2" xfId="51065"/>
    <cellStyle name="Output 2 3 2 2 3 3 7" xfId="25283"/>
    <cellStyle name="Output 2 3 2 2 3 3 7 2" xfId="55470"/>
    <cellStyle name="Output 2 3 2 2 3 3 8" xfId="28720"/>
    <cellStyle name="Output 2 3 2 2 3 3 8 2" xfId="58907"/>
    <cellStyle name="Output 2 3 2 2 3 3 9" xfId="27474"/>
    <cellStyle name="Output 2 3 2 2 3 3 9 2" xfId="57661"/>
    <cellStyle name="Output 2 3 2 2 3 4" xfId="7791"/>
    <cellStyle name="Output 2 3 2 2 3 4 2" xfId="37985"/>
    <cellStyle name="Output 2 3 2 2 3 5" xfId="9760"/>
    <cellStyle name="Output 2 3 2 2 3 5 2" xfId="39954"/>
    <cellStyle name="Output 2 3 2 2 3 6" xfId="13230"/>
    <cellStyle name="Output 2 3 2 2 3 6 2" xfId="43424"/>
    <cellStyle name="Output 2 3 2 2 3 7" xfId="16071"/>
    <cellStyle name="Output 2 3 2 2 3 7 2" xfId="46265"/>
    <cellStyle name="Output 2 3 2 2 3 8" xfId="18952"/>
    <cellStyle name="Output 2 3 2 2 3 8 2" xfId="49146"/>
    <cellStyle name="Output 2 3 2 2 3 9" xfId="23187"/>
    <cellStyle name="Output 2 3 2 2 3 9 2" xfId="53374"/>
    <cellStyle name="Output 2 3 2 2 4" xfId="3309"/>
    <cellStyle name="Output 2 3 2 2 4 10" xfId="26389"/>
    <cellStyle name="Output 2 3 2 2 4 10 2" xfId="56576"/>
    <cellStyle name="Output 2 3 2 2 4 11" xfId="33514"/>
    <cellStyle name="Output 2 3 2 2 4 2" xfId="6682"/>
    <cellStyle name="Output 2 3 2 2 4 2 2" xfId="36876"/>
    <cellStyle name="Output 2 3 2 2 4 3" xfId="8227"/>
    <cellStyle name="Output 2 3 2 2 4 3 2" xfId="38421"/>
    <cellStyle name="Output 2 3 2 2 4 4" xfId="10977"/>
    <cellStyle name="Output 2 3 2 2 4 4 2" xfId="41171"/>
    <cellStyle name="Output 2 3 2 2 4 5" xfId="11775"/>
    <cellStyle name="Output 2 3 2 2 4 5 2" xfId="41969"/>
    <cellStyle name="Output 2 3 2 2 4 6" xfId="16557"/>
    <cellStyle name="Output 2 3 2 2 4 6 2" xfId="46751"/>
    <cellStyle name="Output 2 3 2 2 4 7" xfId="19424"/>
    <cellStyle name="Output 2 3 2 2 4 7 2" xfId="49618"/>
    <cellStyle name="Output 2 3 2 2 4 8" xfId="23827"/>
    <cellStyle name="Output 2 3 2 2 4 8 2" xfId="54014"/>
    <cellStyle name="Output 2 3 2 2 4 9" xfId="25677"/>
    <cellStyle name="Output 2 3 2 2 4 9 2" xfId="55864"/>
    <cellStyle name="Output 2 3 2 2 5" xfId="4317"/>
    <cellStyle name="Output 2 3 2 2 5 10" xfId="29569"/>
    <cellStyle name="Output 2 3 2 2 5 10 2" xfId="59756"/>
    <cellStyle name="Output 2 3 2 2 5 11" xfId="34516"/>
    <cellStyle name="Output 2 3 2 2 5 2" xfId="7529"/>
    <cellStyle name="Output 2 3 2 2 5 2 2" xfId="37723"/>
    <cellStyle name="Output 2 3 2 2 5 3" xfId="9074"/>
    <cellStyle name="Output 2 3 2 2 5 3 2" xfId="39268"/>
    <cellStyle name="Output 2 3 2 2 5 4" xfId="9712"/>
    <cellStyle name="Output 2 3 2 2 5 4 2" xfId="39906"/>
    <cellStyle name="Output 2 3 2 2 5 5" xfId="15100"/>
    <cellStyle name="Output 2 3 2 2 5 5 2" xfId="45294"/>
    <cellStyle name="Output 2 3 2 2 5 6" xfId="17397"/>
    <cellStyle name="Output 2 3 2 2 5 6 2" xfId="47591"/>
    <cellStyle name="Output 2 3 2 2 5 7" xfId="20261"/>
    <cellStyle name="Output 2 3 2 2 5 7 2" xfId="50455"/>
    <cellStyle name="Output 2 3 2 2 5 8" xfId="24673"/>
    <cellStyle name="Output 2 3 2 2 5 8 2" xfId="54860"/>
    <cellStyle name="Output 2 3 2 2 5 9" xfId="27126"/>
    <cellStyle name="Output 2 3 2 2 5 9 2" xfId="57313"/>
    <cellStyle name="Output 2 3 2 2 6" xfId="7911"/>
    <cellStyle name="Output 2 3 2 2 6 2" xfId="38105"/>
    <cellStyle name="Output 2 3 2 2 7" xfId="2328"/>
    <cellStyle name="Output 2 3 2 2 7 2" xfId="32535"/>
    <cellStyle name="Output 2 3 2 2 8" xfId="14516"/>
    <cellStyle name="Output 2 3 2 2 8 2" xfId="44710"/>
    <cellStyle name="Output 2 3 2 2 9" xfId="15458"/>
    <cellStyle name="Output 2 3 2 2 9 2" xfId="45652"/>
    <cellStyle name="Output 2 3 2 3" xfId="1427"/>
    <cellStyle name="Output 2 3 2 3 10" xfId="28417"/>
    <cellStyle name="Output 2 3 2 3 10 2" xfId="58604"/>
    <cellStyle name="Output 2 3 2 3 11" xfId="30703"/>
    <cellStyle name="Output 2 3 2 3 11 2" xfId="60890"/>
    <cellStyle name="Output 2 3 2 3 12" xfId="31377"/>
    <cellStyle name="Output 2 3 2 3 2" xfId="3384"/>
    <cellStyle name="Output 2 3 2 3 2 10" xfId="21373"/>
    <cellStyle name="Output 2 3 2 3 2 10 2" xfId="51560"/>
    <cellStyle name="Output 2 3 2 3 2 11" xfId="33589"/>
    <cellStyle name="Output 2 3 2 3 2 2" xfId="6748"/>
    <cellStyle name="Output 2 3 2 3 2 2 2" xfId="36942"/>
    <cellStyle name="Output 2 3 2 3 2 3" xfId="8293"/>
    <cellStyle name="Output 2 3 2 3 2 3 2" xfId="38487"/>
    <cellStyle name="Output 2 3 2 3 2 4" xfId="9709"/>
    <cellStyle name="Output 2 3 2 3 2 4 2" xfId="39903"/>
    <cellStyle name="Output 2 3 2 3 2 5" xfId="9848"/>
    <cellStyle name="Output 2 3 2 3 2 5 2" xfId="40042"/>
    <cellStyle name="Output 2 3 2 3 2 6" xfId="16619"/>
    <cellStyle name="Output 2 3 2 3 2 6 2" xfId="46813"/>
    <cellStyle name="Output 2 3 2 3 2 7" xfId="19486"/>
    <cellStyle name="Output 2 3 2 3 2 7 2" xfId="49680"/>
    <cellStyle name="Output 2 3 2 3 2 8" xfId="23893"/>
    <cellStyle name="Output 2 3 2 3 2 8 2" xfId="54080"/>
    <cellStyle name="Output 2 3 2 3 2 9" xfId="27986"/>
    <cellStyle name="Output 2 3 2 3 2 9 2" xfId="58173"/>
    <cellStyle name="Output 2 3 2 3 3" xfId="4392"/>
    <cellStyle name="Output 2 3 2 3 3 10" xfId="34591"/>
    <cellStyle name="Output 2 3 2 3 3 2" xfId="9136"/>
    <cellStyle name="Output 2 3 2 3 3 2 2" xfId="39330"/>
    <cellStyle name="Output 2 3 2 3 3 3" xfId="10429"/>
    <cellStyle name="Output 2 3 2 3 3 3 2" xfId="40623"/>
    <cellStyle name="Output 2 3 2 3 3 4" xfId="13467"/>
    <cellStyle name="Output 2 3 2 3 3 4 2" xfId="43661"/>
    <cellStyle name="Output 2 3 2 3 3 5" xfId="17459"/>
    <cellStyle name="Output 2 3 2 3 3 5 2" xfId="47653"/>
    <cellStyle name="Output 2 3 2 3 3 6" xfId="20323"/>
    <cellStyle name="Output 2 3 2 3 3 6 2" xfId="50517"/>
    <cellStyle name="Output 2 3 2 3 3 7" xfId="24735"/>
    <cellStyle name="Output 2 3 2 3 3 7 2" xfId="54922"/>
    <cellStyle name="Output 2 3 2 3 3 8" xfId="25805"/>
    <cellStyle name="Output 2 3 2 3 3 8 2" xfId="55992"/>
    <cellStyle name="Output 2 3 2 3 3 9" xfId="21853"/>
    <cellStyle name="Output 2 3 2 3 3 9 2" xfId="52040"/>
    <cellStyle name="Output 2 3 2 3 4" xfId="7925"/>
    <cellStyle name="Output 2 3 2 3 4 2" xfId="38119"/>
    <cellStyle name="Output 2 3 2 3 5" xfId="8010"/>
    <cellStyle name="Output 2 3 2 3 5 2" xfId="38204"/>
    <cellStyle name="Output 2 3 2 3 6" xfId="14072"/>
    <cellStyle name="Output 2 3 2 3 6 2" xfId="44266"/>
    <cellStyle name="Output 2 3 2 3 7" xfId="15523"/>
    <cellStyle name="Output 2 3 2 3 7 2" xfId="45717"/>
    <cellStyle name="Output 2 3 2 3 8" xfId="18404"/>
    <cellStyle name="Output 2 3 2 3 8 2" xfId="48598"/>
    <cellStyle name="Output 2 3 2 3 9" xfId="22639"/>
    <cellStyle name="Output 2 3 2 3 9 2" xfId="52826"/>
    <cellStyle name="Output 2 3 2 4" xfId="2958"/>
    <cellStyle name="Output 2 3 2 4 10" xfId="30873"/>
    <cellStyle name="Output 2 3 2 4 10 2" xfId="61060"/>
    <cellStyle name="Output 2 3 2 4 11" xfId="33163"/>
    <cellStyle name="Output 2 3 2 4 2" xfId="6452"/>
    <cellStyle name="Output 2 3 2 4 2 2" xfId="36646"/>
    <cellStyle name="Output 2 3 2 4 3" xfId="4344"/>
    <cellStyle name="Output 2 3 2 4 3 2" xfId="34543"/>
    <cellStyle name="Output 2 3 2 4 4" xfId="11498"/>
    <cellStyle name="Output 2 3 2 4 4 2" xfId="41692"/>
    <cellStyle name="Output 2 3 2 4 5" xfId="13287"/>
    <cellStyle name="Output 2 3 2 4 5 2" xfId="43481"/>
    <cellStyle name="Output 2 3 2 4 6" xfId="16330"/>
    <cellStyle name="Output 2 3 2 4 6 2" xfId="46524"/>
    <cellStyle name="Output 2 3 2 4 7" xfId="19197"/>
    <cellStyle name="Output 2 3 2 4 7 2" xfId="49391"/>
    <cellStyle name="Output 2 3 2 4 8" xfId="23597"/>
    <cellStyle name="Output 2 3 2 4 8 2" xfId="53784"/>
    <cellStyle name="Output 2 3 2 4 9" xfId="26943"/>
    <cellStyle name="Output 2 3 2 4 9 2" xfId="57130"/>
    <cellStyle name="Output 2 3 2 5" xfId="4012"/>
    <cellStyle name="Output 2 3 2 5 10" xfId="30630"/>
    <cellStyle name="Output 2 3 2 5 10 2" xfId="60817"/>
    <cellStyle name="Output 2 3 2 5 11" xfId="34211"/>
    <cellStyle name="Output 2 3 2 5 2" xfId="7354"/>
    <cellStyle name="Output 2 3 2 5 2 2" xfId="37548"/>
    <cellStyle name="Output 2 3 2 5 3" xfId="8899"/>
    <cellStyle name="Output 2 3 2 5 3 2" xfId="39093"/>
    <cellStyle name="Output 2 3 2 5 4" xfId="6317"/>
    <cellStyle name="Output 2 3 2 5 4 2" xfId="36511"/>
    <cellStyle name="Output 2 3 2 5 5" xfId="13337"/>
    <cellStyle name="Output 2 3 2 5 5 2" xfId="43531"/>
    <cellStyle name="Output 2 3 2 5 6" xfId="17223"/>
    <cellStyle name="Output 2 3 2 5 6 2" xfId="47417"/>
    <cellStyle name="Output 2 3 2 5 7" xfId="20087"/>
    <cellStyle name="Output 2 3 2 5 7 2" xfId="50281"/>
    <cellStyle name="Output 2 3 2 5 8" xfId="24498"/>
    <cellStyle name="Output 2 3 2 5 8 2" xfId="54685"/>
    <cellStyle name="Output 2 3 2 5 9" xfId="21651"/>
    <cellStyle name="Output 2 3 2 5 9 2" xfId="51838"/>
    <cellStyle name="Output 2 3 2 6" xfId="8123"/>
    <cellStyle name="Output 2 3 2 6 2" xfId="38317"/>
    <cellStyle name="Output 2 3 2 7" xfId="12575"/>
    <cellStyle name="Output 2 3 2 7 2" xfId="42769"/>
    <cellStyle name="Output 2 3 2 8" xfId="11352"/>
    <cellStyle name="Output 2 3 2 8 2" xfId="41546"/>
    <cellStyle name="Output 2 3 2 9" xfId="12954"/>
    <cellStyle name="Output 2 3 2 9 2" xfId="43148"/>
    <cellStyle name="Output 2 3 3" xfId="1348"/>
    <cellStyle name="Output 2 3 3 10" xfId="18341"/>
    <cellStyle name="Output 2 3 3 10 2" xfId="48535"/>
    <cellStyle name="Output 2 3 3 11" xfId="22561"/>
    <cellStyle name="Output 2 3 3 11 2" xfId="52748"/>
    <cellStyle name="Output 2 3 3 12" xfId="25992"/>
    <cellStyle name="Output 2 3 3 12 2" xfId="56179"/>
    <cellStyle name="Output 2 3 3 13" xfId="30521"/>
    <cellStyle name="Output 2 3 3 13 2" xfId="60708"/>
    <cellStyle name="Output 2 3 3 14" xfId="31314"/>
    <cellStyle name="Output 2 3 3 2" xfId="1816"/>
    <cellStyle name="Output 2 3 3 2 10" xfId="28385"/>
    <cellStyle name="Output 2 3 3 2 10 2" xfId="58572"/>
    <cellStyle name="Output 2 3 3 2 11" xfId="27063"/>
    <cellStyle name="Output 2 3 3 2 11 2" xfId="57250"/>
    <cellStyle name="Output 2 3 3 2 12" xfId="31766"/>
    <cellStyle name="Output 2 3 3 2 2" xfId="3773"/>
    <cellStyle name="Output 2 3 3 2 2 10" xfId="28061"/>
    <cellStyle name="Output 2 3 3 2 2 10 2" xfId="58248"/>
    <cellStyle name="Output 2 3 3 2 2 11" xfId="33978"/>
    <cellStyle name="Output 2 3 3 2 2 2" xfId="7137"/>
    <cellStyle name="Output 2 3 3 2 2 2 2" xfId="37331"/>
    <cellStyle name="Output 2 3 3 2 2 3" xfId="8682"/>
    <cellStyle name="Output 2 3 3 2 2 3 2" xfId="38876"/>
    <cellStyle name="Output 2 3 3 2 2 4" xfId="12030"/>
    <cellStyle name="Output 2 3 3 2 2 4 2" xfId="42224"/>
    <cellStyle name="Output 2 3 3 2 2 5" xfId="14624"/>
    <cellStyle name="Output 2 3 3 2 2 5 2" xfId="44818"/>
    <cellStyle name="Output 2 3 3 2 2 6" xfId="17008"/>
    <cellStyle name="Output 2 3 3 2 2 6 2" xfId="47202"/>
    <cellStyle name="Output 2 3 3 2 2 7" xfId="19875"/>
    <cellStyle name="Output 2 3 3 2 2 7 2" xfId="50069"/>
    <cellStyle name="Output 2 3 3 2 2 8" xfId="24282"/>
    <cellStyle name="Output 2 3 3 2 2 8 2" xfId="54469"/>
    <cellStyle name="Output 2 3 3 2 2 9" xfId="21474"/>
    <cellStyle name="Output 2 3 3 2 2 9 2" xfId="51661"/>
    <cellStyle name="Output 2 3 3 2 3" xfId="4781"/>
    <cellStyle name="Output 2 3 3 2 3 10" xfId="34980"/>
    <cellStyle name="Output 2 3 3 2 3 2" xfId="9525"/>
    <cellStyle name="Output 2 3 3 2 3 2 2" xfId="39719"/>
    <cellStyle name="Output 2 3 3 2 3 3" xfId="10101"/>
    <cellStyle name="Output 2 3 3 2 3 3 2" xfId="40295"/>
    <cellStyle name="Output 2 3 3 2 3 4" xfId="2003"/>
    <cellStyle name="Output 2 3 3 2 3 4 2" xfId="32225"/>
    <cellStyle name="Output 2 3 3 2 3 5" xfId="17848"/>
    <cellStyle name="Output 2 3 3 2 3 5 2" xfId="48042"/>
    <cellStyle name="Output 2 3 3 2 3 6" xfId="20712"/>
    <cellStyle name="Output 2 3 3 2 3 6 2" xfId="50906"/>
    <cellStyle name="Output 2 3 3 2 3 7" xfId="25124"/>
    <cellStyle name="Output 2 3 3 2 3 7 2" xfId="55311"/>
    <cellStyle name="Output 2 3 3 2 3 8" xfId="28561"/>
    <cellStyle name="Output 2 3 3 2 3 8 2" xfId="58748"/>
    <cellStyle name="Output 2 3 3 2 3 9" xfId="21379"/>
    <cellStyle name="Output 2 3 3 2 3 9 2" xfId="51566"/>
    <cellStyle name="Output 2 3 3 2 4" xfId="5791"/>
    <cellStyle name="Output 2 3 3 2 4 2" xfId="35987"/>
    <cellStyle name="Output 2 3 3 2 5" xfId="12211"/>
    <cellStyle name="Output 2 3 3 2 5 2" xfId="42405"/>
    <cellStyle name="Output 2 3 3 2 6" xfId="12366"/>
    <cellStyle name="Output 2 3 3 2 6 2" xfId="42560"/>
    <cellStyle name="Output 2 3 3 2 7" xfId="15912"/>
    <cellStyle name="Output 2 3 3 2 7 2" xfId="46106"/>
    <cellStyle name="Output 2 3 3 2 8" xfId="18793"/>
    <cellStyle name="Output 2 3 3 2 8 2" xfId="48987"/>
    <cellStyle name="Output 2 3 3 2 9" xfId="23028"/>
    <cellStyle name="Output 2 3 3 2 9 2" xfId="53215"/>
    <cellStyle name="Output 2 3 3 3" xfId="1974"/>
    <cellStyle name="Output 2 3 3 3 10" xfId="24468"/>
    <cellStyle name="Output 2 3 3 3 10 2" xfId="54655"/>
    <cellStyle name="Output 2 3 3 3 11" xfId="30286"/>
    <cellStyle name="Output 2 3 3 3 11 2" xfId="60473"/>
    <cellStyle name="Output 2 3 3 3 12" xfId="31924"/>
    <cellStyle name="Output 2 3 3 3 2" xfId="3931"/>
    <cellStyle name="Output 2 3 3 3 2 10" xfId="29179"/>
    <cellStyle name="Output 2 3 3 3 2 10 2" xfId="59366"/>
    <cellStyle name="Output 2 3 3 3 2 11" xfId="34136"/>
    <cellStyle name="Output 2 3 3 3 2 2" xfId="7295"/>
    <cellStyle name="Output 2 3 3 3 2 2 2" xfId="37489"/>
    <cellStyle name="Output 2 3 3 3 2 3" xfId="8840"/>
    <cellStyle name="Output 2 3 3 3 2 3 2" xfId="39034"/>
    <cellStyle name="Output 2 3 3 3 2 4" xfId="12216"/>
    <cellStyle name="Output 2 3 3 3 2 4 2" xfId="42410"/>
    <cellStyle name="Output 2 3 3 3 2 5" xfId="13358"/>
    <cellStyle name="Output 2 3 3 3 2 5 2" xfId="43552"/>
    <cellStyle name="Output 2 3 3 3 2 6" xfId="17166"/>
    <cellStyle name="Output 2 3 3 3 2 6 2" xfId="47360"/>
    <cellStyle name="Output 2 3 3 3 2 7" xfId="20033"/>
    <cellStyle name="Output 2 3 3 3 2 7 2" xfId="50227"/>
    <cellStyle name="Output 2 3 3 3 2 8" xfId="24440"/>
    <cellStyle name="Output 2 3 3 3 2 8 2" xfId="54627"/>
    <cellStyle name="Output 2 3 3 3 2 9" xfId="21360"/>
    <cellStyle name="Output 2 3 3 3 2 9 2" xfId="51547"/>
    <cellStyle name="Output 2 3 3 3 3" xfId="4939"/>
    <cellStyle name="Output 2 3 3 3 3 10" xfId="35138"/>
    <cellStyle name="Output 2 3 3 3 3 2" xfId="9683"/>
    <cellStyle name="Output 2 3 3 3 3 2 2" xfId="39877"/>
    <cellStyle name="Output 2 3 3 3 3 3" xfId="5476"/>
    <cellStyle name="Output 2 3 3 3 3 3 2" xfId="35672"/>
    <cellStyle name="Output 2 3 3 3 3 4" xfId="14524"/>
    <cellStyle name="Output 2 3 3 3 3 4 2" xfId="44718"/>
    <cellStyle name="Output 2 3 3 3 3 5" xfId="18006"/>
    <cellStyle name="Output 2 3 3 3 3 5 2" xfId="48200"/>
    <cellStyle name="Output 2 3 3 3 3 6" xfId="20870"/>
    <cellStyle name="Output 2 3 3 3 3 6 2" xfId="51064"/>
    <cellStyle name="Output 2 3 3 3 3 7" xfId="25282"/>
    <cellStyle name="Output 2 3 3 3 3 7 2" xfId="55469"/>
    <cellStyle name="Output 2 3 3 3 3 8" xfId="28719"/>
    <cellStyle name="Output 2 3 3 3 3 8 2" xfId="58906"/>
    <cellStyle name="Output 2 3 3 3 3 9" xfId="30186"/>
    <cellStyle name="Output 2 3 3 3 3 9 2" xfId="60373"/>
    <cellStyle name="Output 2 3 3 3 4" xfId="2619"/>
    <cellStyle name="Output 2 3 3 3 4 2" xfId="32824"/>
    <cellStyle name="Output 2 3 3 3 5" xfId="12292"/>
    <cellStyle name="Output 2 3 3 3 5 2" xfId="42486"/>
    <cellStyle name="Output 2 3 3 3 6" xfId="12839"/>
    <cellStyle name="Output 2 3 3 3 6 2" xfId="43033"/>
    <cellStyle name="Output 2 3 3 3 7" xfId="16070"/>
    <cellStyle name="Output 2 3 3 3 7 2" xfId="46264"/>
    <cellStyle name="Output 2 3 3 3 8" xfId="18951"/>
    <cellStyle name="Output 2 3 3 3 8 2" xfId="49145"/>
    <cellStyle name="Output 2 3 3 3 9" xfId="23186"/>
    <cellStyle name="Output 2 3 3 3 9 2" xfId="53373"/>
    <cellStyle name="Output 2 3 3 4" xfId="3308"/>
    <cellStyle name="Output 2 3 3 4 10" xfId="27324"/>
    <cellStyle name="Output 2 3 3 4 10 2" xfId="57511"/>
    <cellStyle name="Output 2 3 3 4 11" xfId="33513"/>
    <cellStyle name="Output 2 3 3 4 2" xfId="6681"/>
    <cellStyle name="Output 2 3 3 4 2 2" xfId="36875"/>
    <cellStyle name="Output 2 3 3 4 3" xfId="8226"/>
    <cellStyle name="Output 2 3 3 4 3 2" xfId="38420"/>
    <cellStyle name="Output 2 3 3 4 4" xfId="12117"/>
    <cellStyle name="Output 2 3 3 4 4 2" xfId="42311"/>
    <cellStyle name="Output 2 3 3 4 5" xfId="13308"/>
    <cellStyle name="Output 2 3 3 4 5 2" xfId="43502"/>
    <cellStyle name="Output 2 3 3 4 6" xfId="16556"/>
    <cellStyle name="Output 2 3 3 4 6 2" xfId="46750"/>
    <cellStyle name="Output 2 3 3 4 7" xfId="19423"/>
    <cellStyle name="Output 2 3 3 4 7 2" xfId="49617"/>
    <cellStyle name="Output 2 3 3 4 8" xfId="23826"/>
    <cellStyle name="Output 2 3 3 4 8 2" xfId="54013"/>
    <cellStyle name="Output 2 3 3 4 9" xfId="28120"/>
    <cellStyle name="Output 2 3 3 4 9 2" xfId="58307"/>
    <cellStyle name="Output 2 3 3 5" xfId="4316"/>
    <cellStyle name="Output 2 3 3 5 10" xfId="30348"/>
    <cellStyle name="Output 2 3 3 5 10 2" xfId="60535"/>
    <cellStyle name="Output 2 3 3 5 11" xfId="34515"/>
    <cellStyle name="Output 2 3 3 5 2" xfId="7528"/>
    <cellStyle name="Output 2 3 3 5 2 2" xfId="37722"/>
    <cellStyle name="Output 2 3 3 5 3" xfId="9073"/>
    <cellStyle name="Output 2 3 3 5 3 2" xfId="39267"/>
    <cellStyle name="Output 2 3 3 5 4" xfId="5177"/>
    <cellStyle name="Output 2 3 3 5 4 2" xfId="35376"/>
    <cellStyle name="Output 2 3 3 5 5" xfId="14462"/>
    <cellStyle name="Output 2 3 3 5 5 2" xfId="44656"/>
    <cellStyle name="Output 2 3 3 5 6" xfId="17396"/>
    <cellStyle name="Output 2 3 3 5 6 2" xfId="47590"/>
    <cellStyle name="Output 2 3 3 5 7" xfId="20260"/>
    <cellStyle name="Output 2 3 3 5 7 2" xfId="50454"/>
    <cellStyle name="Output 2 3 3 5 8" xfId="24672"/>
    <cellStyle name="Output 2 3 3 5 8 2" xfId="54859"/>
    <cellStyle name="Output 2 3 3 5 9" xfId="27736"/>
    <cellStyle name="Output 2 3 3 5 9 2" xfId="57923"/>
    <cellStyle name="Output 2 3 3 6" xfId="5977"/>
    <cellStyle name="Output 2 3 3 6 2" xfId="36173"/>
    <cellStyle name="Output 2 3 3 7" xfId="12218"/>
    <cellStyle name="Output 2 3 3 7 2" xfId="42412"/>
    <cellStyle name="Output 2 3 3 8" xfId="13900"/>
    <cellStyle name="Output 2 3 3 8 2" xfId="44094"/>
    <cellStyle name="Output 2 3 3 9" xfId="15457"/>
    <cellStyle name="Output 2 3 3 9 2" xfId="45651"/>
    <cellStyle name="Output 2 3 4" xfId="1428"/>
    <cellStyle name="Output 2 3 4 10" xfId="21732"/>
    <cellStyle name="Output 2 3 4 10 2" xfId="51919"/>
    <cellStyle name="Output 2 3 4 11" xfId="29024"/>
    <cellStyle name="Output 2 3 4 11 2" xfId="59211"/>
    <cellStyle name="Output 2 3 4 12" xfId="31378"/>
    <cellStyle name="Output 2 3 4 2" xfId="3385"/>
    <cellStyle name="Output 2 3 4 2 10" xfId="30811"/>
    <cellStyle name="Output 2 3 4 2 10 2" xfId="60998"/>
    <cellStyle name="Output 2 3 4 2 11" xfId="33590"/>
    <cellStyle name="Output 2 3 4 2 2" xfId="6749"/>
    <cellStyle name="Output 2 3 4 2 2 2" xfId="36943"/>
    <cellStyle name="Output 2 3 4 2 3" xfId="8294"/>
    <cellStyle name="Output 2 3 4 2 3 2" xfId="38488"/>
    <cellStyle name="Output 2 3 4 2 4" xfId="11858"/>
    <cellStyle name="Output 2 3 4 2 4 2" xfId="42052"/>
    <cellStyle name="Output 2 3 4 2 5" xfId="13316"/>
    <cellStyle name="Output 2 3 4 2 5 2" xfId="43510"/>
    <cellStyle name="Output 2 3 4 2 6" xfId="16620"/>
    <cellStyle name="Output 2 3 4 2 6 2" xfId="46814"/>
    <cellStyle name="Output 2 3 4 2 7" xfId="19487"/>
    <cellStyle name="Output 2 3 4 2 7 2" xfId="49681"/>
    <cellStyle name="Output 2 3 4 2 8" xfId="23894"/>
    <cellStyle name="Output 2 3 4 2 8 2" xfId="54081"/>
    <cellStyle name="Output 2 3 4 2 9" xfId="21670"/>
    <cellStyle name="Output 2 3 4 2 9 2" xfId="51857"/>
    <cellStyle name="Output 2 3 4 3" xfId="4393"/>
    <cellStyle name="Output 2 3 4 3 10" xfId="34592"/>
    <cellStyle name="Output 2 3 4 3 2" xfId="9137"/>
    <cellStyle name="Output 2 3 4 3 2 2" xfId="39331"/>
    <cellStyle name="Output 2 3 4 3 3" xfId="9839"/>
    <cellStyle name="Output 2 3 4 3 3 2" xfId="40033"/>
    <cellStyle name="Output 2 3 4 3 4" xfId="11784"/>
    <cellStyle name="Output 2 3 4 3 4 2" xfId="41978"/>
    <cellStyle name="Output 2 3 4 3 5" xfId="17460"/>
    <cellStyle name="Output 2 3 4 3 5 2" xfId="47654"/>
    <cellStyle name="Output 2 3 4 3 6" xfId="20324"/>
    <cellStyle name="Output 2 3 4 3 6 2" xfId="50518"/>
    <cellStyle name="Output 2 3 4 3 7" xfId="24736"/>
    <cellStyle name="Output 2 3 4 3 7 2" xfId="54923"/>
    <cellStyle name="Output 2 3 4 3 8" xfId="26953"/>
    <cellStyle name="Output 2 3 4 3 8 2" xfId="57140"/>
    <cellStyle name="Output 2 3 4 3 9" xfId="29003"/>
    <cellStyle name="Output 2 3 4 3 9 2" xfId="59190"/>
    <cellStyle name="Output 2 3 4 4" xfId="5836"/>
    <cellStyle name="Output 2 3 4 4 2" xfId="36032"/>
    <cellStyle name="Output 2 3 4 5" xfId="4089"/>
    <cellStyle name="Output 2 3 4 5 2" xfId="34288"/>
    <cellStyle name="Output 2 3 4 6" xfId="13910"/>
    <cellStyle name="Output 2 3 4 6 2" xfId="44104"/>
    <cellStyle name="Output 2 3 4 7" xfId="15524"/>
    <cellStyle name="Output 2 3 4 7 2" xfId="45718"/>
    <cellStyle name="Output 2 3 4 8" xfId="18405"/>
    <cellStyle name="Output 2 3 4 8 2" xfId="48599"/>
    <cellStyle name="Output 2 3 4 9" xfId="22640"/>
    <cellStyle name="Output 2 3 4 9 2" xfId="52827"/>
    <cellStyle name="Output 2 3 5" xfId="2957"/>
    <cellStyle name="Output 2 3 5 10" xfId="25893"/>
    <cellStyle name="Output 2 3 5 10 2" xfId="56080"/>
    <cellStyle name="Output 2 3 5 11" xfId="33162"/>
    <cellStyle name="Output 2 3 5 2" xfId="6451"/>
    <cellStyle name="Output 2 3 5 2 2" xfId="36645"/>
    <cellStyle name="Output 2 3 5 3" xfId="3104"/>
    <cellStyle name="Output 2 3 5 3 2" xfId="33309"/>
    <cellStyle name="Output 2 3 5 4" xfId="12153"/>
    <cellStyle name="Output 2 3 5 4 2" xfId="42347"/>
    <cellStyle name="Output 2 3 5 5" xfId="13338"/>
    <cellStyle name="Output 2 3 5 5 2" xfId="43532"/>
    <cellStyle name="Output 2 3 5 6" xfId="16329"/>
    <cellStyle name="Output 2 3 5 6 2" xfId="46523"/>
    <cellStyle name="Output 2 3 5 7" xfId="19196"/>
    <cellStyle name="Output 2 3 5 7 2" xfId="49390"/>
    <cellStyle name="Output 2 3 5 8" xfId="23596"/>
    <cellStyle name="Output 2 3 5 8 2" xfId="53783"/>
    <cellStyle name="Output 2 3 5 9" xfId="27274"/>
    <cellStyle name="Output 2 3 5 9 2" xfId="57461"/>
    <cellStyle name="Output 2 3 6" xfId="4011"/>
    <cellStyle name="Output 2 3 6 10" xfId="30633"/>
    <cellStyle name="Output 2 3 6 10 2" xfId="60820"/>
    <cellStyle name="Output 2 3 6 11" xfId="34210"/>
    <cellStyle name="Output 2 3 6 2" xfId="7353"/>
    <cellStyle name="Output 2 3 6 2 2" xfId="37547"/>
    <cellStyle name="Output 2 3 6 3" xfId="8898"/>
    <cellStyle name="Output 2 3 6 3 2" xfId="39092"/>
    <cellStyle name="Output 2 3 6 4" xfId="10964"/>
    <cellStyle name="Output 2 3 6 4 2" xfId="41158"/>
    <cellStyle name="Output 2 3 6 5" xfId="11512"/>
    <cellStyle name="Output 2 3 6 5 2" xfId="41706"/>
    <cellStyle name="Output 2 3 6 6" xfId="17222"/>
    <cellStyle name="Output 2 3 6 6 2" xfId="47416"/>
    <cellStyle name="Output 2 3 6 7" xfId="20086"/>
    <cellStyle name="Output 2 3 6 7 2" xfId="50280"/>
    <cellStyle name="Output 2 3 6 8" xfId="24497"/>
    <cellStyle name="Output 2 3 6 8 2" xfId="54684"/>
    <cellStyle name="Output 2 3 6 9" xfId="28155"/>
    <cellStyle name="Output 2 3 6 9 2" xfId="58342"/>
    <cellStyle name="Output 2 3 7" xfId="5617"/>
    <cellStyle name="Output 2 3 7 2" xfId="35813"/>
    <cellStyle name="Output 2 3 8" xfId="6333"/>
    <cellStyle name="Output 2 3 8 2" xfId="36527"/>
    <cellStyle name="Output 2 3 9" xfId="2922"/>
    <cellStyle name="Output 2 3 9 2" xfId="33127"/>
    <cellStyle name="Output 2 4" xfId="994"/>
    <cellStyle name="Output 2 4 10" xfId="14729"/>
    <cellStyle name="Output 2 4 10 2" xfId="44923"/>
    <cellStyle name="Output 2 4 11" xfId="22223"/>
    <cellStyle name="Output 2 4 11 2" xfId="52410"/>
    <cellStyle name="Output 2 4 12" xfId="27961"/>
    <cellStyle name="Output 2 4 12 2" xfId="58148"/>
    <cellStyle name="Output 2 4 13" xfId="29623"/>
    <cellStyle name="Output 2 4 13 2" xfId="59810"/>
    <cellStyle name="Output 2 4 14" xfId="31131"/>
    <cellStyle name="Output 2 4 2" xfId="1350"/>
    <cellStyle name="Output 2 4 2 10" xfId="18343"/>
    <cellStyle name="Output 2 4 2 10 2" xfId="48537"/>
    <cellStyle name="Output 2 4 2 11" xfId="22563"/>
    <cellStyle name="Output 2 4 2 11 2" xfId="52750"/>
    <cellStyle name="Output 2 4 2 12" xfId="25859"/>
    <cellStyle name="Output 2 4 2 12 2" xfId="56046"/>
    <cellStyle name="Output 2 4 2 13" xfId="26777"/>
    <cellStyle name="Output 2 4 2 13 2" xfId="56964"/>
    <cellStyle name="Output 2 4 2 14" xfId="31316"/>
    <cellStyle name="Output 2 4 2 2" xfId="1818"/>
    <cellStyle name="Output 2 4 2 2 10" xfId="26405"/>
    <cellStyle name="Output 2 4 2 2 10 2" xfId="56592"/>
    <cellStyle name="Output 2 4 2 2 11" xfId="30257"/>
    <cellStyle name="Output 2 4 2 2 11 2" xfId="60444"/>
    <cellStyle name="Output 2 4 2 2 12" xfId="31768"/>
    <cellStyle name="Output 2 4 2 2 2" xfId="3775"/>
    <cellStyle name="Output 2 4 2 2 2 10" xfId="21606"/>
    <cellStyle name="Output 2 4 2 2 2 10 2" xfId="51793"/>
    <cellStyle name="Output 2 4 2 2 2 11" xfId="33980"/>
    <cellStyle name="Output 2 4 2 2 2 2" xfId="7139"/>
    <cellStyle name="Output 2 4 2 2 2 2 2" xfId="37333"/>
    <cellStyle name="Output 2 4 2 2 2 3" xfId="8684"/>
    <cellStyle name="Output 2 4 2 2 2 3 2" xfId="38878"/>
    <cellStyle name="Output 2 4 2 2 2 4" xfId="10598"/>
    <cellStyle name="Output 2 4 2 2 2 4 2" xfId="40792"/>
    <cellStyle name="Output 2 4 2 2 2 5" xfId="11979"/>
    <cellStyle name="Output 2 4 2 2 2 5 2" xfId="42173"/>
    <cellStyle name="Output 2 4 2 2 2 6" xfId="17010"/>
    <cellStyle name="Output 2 4 2 2 2 6 2" xfId="47204"/>
    <cellStyle name="Output 2 4 2 2 2 7" xfId="19877"/>
    <cellStyle name="Output 2 4 2 2 2 7 2" xfId="50071"/>
    <cellStyle name="Output 2 4 2 2 2 8" xfId="24284"/>
    <cellStyle name="Output 2 4 2 2 2 8 2" xfId="54471"/>
    <cellStyle name="Output 2 4 2 2 2 9" xfId="27587"/>
    <cellStyle name="Output 2 4 2 2 2 9 2" xfId="57774"/>
    <cellStyle name="Output 2 4 2 2 3" xfId="4783"/>
    <cellStyle name="Output 2 4 2 2 3 10" xfId="34982"/>
    <cellStyle name="Output 2 4 2 2 3 2" xfId="9527"/>
    <cellStyle name="Output 2 4 2 2 3 2 2" xfId="39721"/>
    <cellStyle name="Output 2 4 2 2 3 3" xfId="11275"/>
    <cellStyle name="Output 2 4 2 2 3 3 2" xfId="41469"/>
    <cellStyle name="Output 2 4 2 2 3 4" xfId="12288"/>
    <cellStyle name="Output 2 4 2 2 3 4 2" xfId="42482"/>
    <cellStyle name="Output 2 4 2 2 3 5" xfId="17850"/>
    <cellStyle name="Output 2 4 2 2 3 5 2" xfId="48044"/>
    <cellStyle name="Output 2 4 2 2 3 6" xfId="20714"/>
    <cellStyle name="Output 2 4 2 2 3 6 2" xfId="50908"/>
    <cellStyle name="Output 2 4 2 2 3 7" xfId="25126"/>
    <cellStyle name="Output 2 4 2 2 3 7 2" xfId="55313"/>
    <cellStyle name="Output 2 4 2 2 3 8" xfId="28563"/>
    <cellStyle name="Output 2 4 2 2 3 8 2" xfId="58750"/>
    <cellStyle name="Output 2 4 2 2 3 9" xfId="26648"/>
    <cellStyle name="Output 2 4 2 2 3 9 2" xfId="56835"/>
    <cellStyle name="Output 2 4 2 2 4" xfId="7774"/>
    <cellStyle name="Output 2 4 2 2 4 2" xfId="37968"/>
    <cellStyle name="Output 2 4 2 2 5" xfId="2765"/>
    <cellStyle name="Output 2 4 2 2 5 2" xfId="32970"/>
    <cellStyle name="Output 2 4 2 2 6" xfId="13953"/>
    <cellStyle name="Output 2 4 2 2 6 2" xfId="44147"/>
    <cellStyle name="Output 2 4 2 2 7" xfId="15914"/>
    <cellStyle name="Output 2 4 2 2 7 2" xfId="46108"/>
    <cellStyle name="Output 2 4 2 2 8" xfId="18795"/>
    <cellStyle name="Output 2 4 2 2 8 2" xfId="48989"/>
    <cellStyle name="Output 2 4 2 2 9" xfId="23030"/>
    <cellStyle name="Output 2 4 2 2 9 2" xfId="53217"/>
    <cellStyle name="Output 2 4 2 3" xfId="1976"/>
    <cellStyle name="Output 2 4 2 3 10" xfId="26294"/>
    <cellStyle name="Output 2 4 2 3 10 2" xfId="56481"/>
    <cellStyle name="Output 2 4 2 3 11" xfId="26113"/>
    <cellStyle name="Output 2 4 2 3 11 2" xfId="56300"/>
    <cellStyle name="Output 2 4 2 3 12" xfId="31926"/>
    <cellStyle name="Output 2 4 2 3 2" xfId="3933"/>
    <cellStyle name="Output 2 4 2 3 2 10" xfId="28299"/>
    <cellStyle name="Output 2 4 2 3 2 10 2" xfId="58486"/>
    <cellStyle name="Output 2 4 2 3 2 11" xfId="34138"/>
    <cellStyle name="Output 2 4 2 3 2 2" xfId="7297"/>
    <cellStyle name="Output 2 4 2 3 2 2 2" xfId="37491"/>
    <cellStyle name="Output 2 4 2 3 2 3" xfId="8842"/>
    <cellStyle name="Output 2 4 2 3 2 3 2" xfId="39036"/>
    <cellStyle name="Output 2 4 2 3 2 4" xfId="9773"/>
    <cellStyle name="Output 2 4 2 3 2 4 2" xfId="39967"/>
    <cellStyle name="Output 2 4 2 3 2 5" xfId="13649"/>
    <cellStyle name="Output 2 4 2 3 2 5 2" xfId="43843"/>
    <cellStyle name="Output 2 4 2 3 2 6" xfId="17168"/>
    <cellStyle name="Output 2 4 2 3 2 6 2" xfId="47362"/>
    <cellStyle name="Output 2 4 2 3 2 7" xfId="20035"/>
    <cellStyle name="Output 2 4 2 3 2 7 2" xfId="50229"/>
    <cellStyle name="Output 2 4 2 3 2 8" xfId="24442"/>
    <cellStyle name="Output 2 4 2 3 2 8 2" xfId="54629"/>
    <cellStyle name="Output 2 4 2 3 2 9" xfId="26974"/>
    <cellStyle name="Output 2 4 2 3 2 9 2" xfId="57161"/>
    <cellStyle name="Output 2 4 2 3 3" xfId="4941"/>
    <cellStyle name="Output 2 4 2 3 3 10" xfId="35140"/>
    <cellStyle name="Output 2 4 2 3 3 2" xfId="9685"/>
    <cellStyle name="Output 2 4 2 3 3 2 2" xfId="39879"/>
    <cellStyle name="Output 2 4 2 3 3 3" xfId="11214"/>
    <cellStyle name="Output 2 4 2 3 3 3 2" xfId="41408"/>
    <cellStyle name="Output 2 4 2 3 3 4" xfId="14100"/>
    <cellStyle name="Output 2 4 2 3 3 4 2" xfId="44294"/>
    <cellStyle name="Output 2 4 2 3 3 5" xfId="18008"/>
    <cellStyle name="Output 2 4 2 3 3 5 2" xfId="48202"/>
    <cellStyle name="Output 2 4 2 3 3 6" xfId="20872"/>
    <cellStyle name="Output 2 4 2 3 3 6 2" xfId="51066"/>
    <cellStyle name="Output 2 4 2 3 3 7" xfId="25284"/>
    <cellStyle name="Output 2 4 2 3 3 7 2" xfId="55471"/>
    <cellStyle name="Output 2 4 2 3 3 8" xfId="28721"/>
    <cellStyle name="Output 2 4 2 3 3 8 2" xfId="58908"/>
    <cellStyle name="Output 2 4 2 3 3 9" xfId="29898"/>
    <cellStyle name="Output 2 4 2 3 3 9 2" xfId="60085"/>
    <cellStyle name="Output 2 4 2 3 4" xfId="5705"/>
    <cellStyle name="Output 2 4 2 3 4 2" xfId="35901"/>
    <cellStyle name="Output 2 4 2 3 5" xfId="11606"/>
    <cellStyle name="Output 2 4 2 3 5 2" xfId="41800"/>
    <cellStyle name="Output 2 4 2 3 6" xfId="13352"/>
    <cellStyle name="Output 2 4 2 3 6 2" xfId="43546"/>
    <cellStyle name="Output 2 4 2 3 7" xfId="16072"/>
    <cellStyle name="Output 2 4 2 3 7 2" xfId="46266"/>
    <cellStyle name="Output 2 4 2 3 8" xfId="18953"/>
    <cellStyle name="Output 2 4 2 3 8 2" xfId="49147"/>
    <cellStyle name="Output 2 4 2 3 9" xfId="23188"/>
    <cellStyle name="Output 2 4 2 3 9 2" xfId="53375"/>
    <cellStyle name="Output 2 4 2 4" xfId="3310"/>
    <cellStyle name="Output 2 4 2 4 10" xfId="29943"/>
    <cellStyle name="Output 2 4 2 4 10 2" xfId="60130"/>
    <cellStyle name="Output 2 4 2 4 11" xfId="33515"/>
    <cellStyle name="Output 2 4 2 4 2" xfId="6683"/>
    <cellStyle name="Output 2 4 2 4 2 2" xfId="36877"/>
    <cellStyle name="Output 2 4 2 4 3" xfId="8228"/>
    <cellStyle name="Output 2 4 2 4 3 2" xfId="38422"/>
    <cellStyle name="Output 2 4 2 4 4" xfId="5215"/>
    <cellStyle name="Output 2 4 2 4 4 2" xfId="35414"/>
    <cellStyle name="Output 2 4 2 4 5" xfId="13273"/>
    <cellStyle name="Output 2 4 2 4 5 2" xfId="43467"/>
    <cellStyle name="Output 2 4 2 4 6" xfId="16558"/>
    <cellStyle name="Output 2 4 2 4 6 2" xfId="46752"/>
    <cellStyle name="Output 2 4 2 4 7" xfId="19425"/>
    <cellStyle name="Output 2 4 2 4 7 2" xfId="49619"/>
    <cellStyle name="Output 2 4 2 4 8" xfId="23828"/>
    <cellStyle name="Output 2 4 2 4 8 2" xfId="54015"/>
    <cellStyle name="Output 2 4 2 4 9" xfId="21983"/>
    <cellStyle name="Output 2 4 2 4 9 2" xfId="52170"/>
    <cellStyle name="Output 2 4 2 5" xfId="4318"/>
    <cellStyle name="Output 2 4 2 5 10" xfId="29252"/>
    <cellStyle name="Output 2 4 2 5 10 2" xfId="59439"/>
    <cellStyle name="Output 2 4 2 5 11" xfId="34517"/>
    <cellStyle name="Output 2 4 2 5 2" xfId="7530"/>
    <cellStyle name="Output 2 4 2 5 2 2" xfId="37724"/>
    <cellStyle name="Output 2 4 2 5 3" xfId="9075"/>
    <cellStyle name="Output 2 4 2 5 3 2" xfId="39269"/>
    <cellStyle name="Output 2 4 2 5 4" xfId="2326"/>
    <cellStyle name="Output 2 4 2 5 4 2" xfId="32533"/>
    <cellStyle name="Output 2 4 2 5 5" xfId="14734"/>
    <cellStyle name="Output 2 4 2 5 5 2" xfId="44928"/>
    <cellStyle name="Output 2 4 2 5 6" xfId="17398"/>
    <cellStyle name="Output 2 4 2 5 6 2" xfId="47592"/>
    <cellStyle name="Output 2 4 2 5 7" xfId="20262"/>
    <cellStyle name="Output 2 4 2 5 7 2" xfId="50456"/>
    <cellStyle name="Output 2 4 2 5 8" xfId="24674"/>
    <cellStyle name="Output 2 4 2 5 8 2" xfId="54861"/>
    <cellStyle name="Output 2 4 2 5 9" xfId="27660"/>
    <cellStyle name="Output 2 4 2 5 9 2" xfId="57847"/>
    <cellStyle name="Output 2 4 2 6" xfId="5822"/>
    <cellStyle name="Output 2 4 2 6 2" xfId="36018"/>
    <cellStyle name="Output 2 4 2 7" xfId="5648"/>
    <cellStyle name="Output 2 4 2 7 2" xfId="35844"/>
    <cellStyle name="Output 2 4 2 8" xfId="11802"/>
    <cellStyle name="Output 2 4 2 8 2" xfId="41996"/>
    <cellStyle name="Output 2 4 2 9" xfId="15459"/>
    <cellStyle name="Output 2 4 2 9 2" xfId="45653"/>
    <cellStyle name="Output 2 4 3" xfId="1426"/>
    <cellStyle name="Output 2 4 3 10" xfId="27898"/>
    <cellStyle name="Output 2 4 3 10 2" xfId="58085"/>
    <cellStyle name="Output 2 4 3 11" xfId="27118"/>
    <cellStyle name="Output 2 4 3 11 2" xfId="57305"/>
    <cellStyle name="Output 2 4 3 12" xfId="31376"/>
    <cellStyle name="Output 2 4 3 2" xfId="3383"/>
    <cellStyle name="Output 2 4 3 2 10" xfId="28991"/>
    <cellStyle name="Output 2 4 3 2 10 2" xfId="59178"/>
    <cellStyle name="Output 2 4 3 2 11" xfId="33588"/>
    <cellStyle name="Output 2 4 3 2 2" xfId="6747"/>
    <cellStyle name="Output 2 4 3 2 2 2" xfId="36941"/>
    <cellStyle name="Output 2 4 3 2 3" xfId="8292"/>
    <cellStyle name="Output 2 4 3 2 3 2" xfId="38486"/>
    <cellStyle name="Output 2 4 3 2 4" xfId="10646"/>
    <cellStyle name="Output 2 4 3 2 4 2" xfId="40840"/>
    <cellStyle name="Output 2 4 3 2 5" xfId="15194"/>
    <cellStyle name="Output 2 4 3 2 5 2" xfId="45388"/>
    <cellStyle name="Output 2 4 3 2 6" xfId="16618"/>
    <cellStyle name="Output 2 4 3 2 6 2" xfId="46812"/>
    <cellStyle name="Output 2 4 3 2 7" xfId="19485"/>
    <cellStyle name="Output 2 4 3 2 7 2" xfId="49679"/>
    <cellStyle name="Output 2 4 3 2 8" xfId="23892"/>
    <cellStyle name="Output 2 4 3 2 8 2" xfId="54079"/>
    <cellStyle name="Output 2 4 3 2 9" xfId="28343"/>
    <cellStyle name="Output 2 4 3 2 9 2" xfId="58530"/>
    <cellStyle name="Output 2 4 3 3" xfId="4391"/>
    <cellStyle name="Output 2 4 3 3 10" xfId="34590"/>
    <cellStyle name="Output 2 4 3 3 2" xfId="9135"/>
    <cellStyle name="Output 2 4 3 3 2 2" xfId="39329"/>
    <cellStyle name="Output 2 4 3 3 3" xfId="11466"/>
    <cellStyle name="Output 2 4 3 3 3 2" xfId="41660"/>
    <cellStyle name="Output 2 4 3 3 4" xfId="12963"/>
    <cellStyle name="Output 2 4 3 3 4 2" xfId="43157"/>
    <cellStyle name="Output 2 4 3 3 5" xfId="17458"/>
    <cellStyle name="Output 2 4 3 3 5 2" xfId="47652"/>
    <cellStyle name="Output 2 4 3 3 6" xfId="20322"/>
    <cellStyle name="Output 2 4 3 3 6 2" xfId="50516"/>
    <cellStyle name="Output 2 4 3 3 7" xfId="24734"/>
    <cellStyle name="Output 2 4 3 3 7 2" xfId="54921"/>
    <cellStyle name="Output 2 4 3 3 8" xfId="22179"/>
    <cellStyle name="Output 2 4 3 3 8 2" xfId="52366"/>
    <cellStyle name="Output 2 4 3 3 9" xfId="29074"/>
    <cellStyle name="Output 2 4 3 3 9 2" xfId="59261"/>
    <cellStyle name="Output 2 4 3 4" xfId="5991"/>
    <cellStyle name="Output 2 4 3 4 2" xfId="36187"/>
    <cellStyle name="Output 2 4 3 5" xfId="11639"/>
    <cellStyle name="Output 2 4 3 5 2" xfId="41833"/>
    <cellStyle name="Output 2 4 3 6" xfId="13498"/>
    <cellStyle name="Output 2 4 3 6 2" xfId="43692"/>
    <cellStyle name="Output 2 4 3 7" xfId="15522"/>
    <cellStyle name="Output 2 4 3 7 2" xfId="45716"/>
    <cellStyle name="Output 2 4 3 8" xfId="18403"/>
    <cellStyle name="Output 2 4 3 8 2" xfId="48597"/>
    <cellStyle name="Output 2 4 3 9" xfId="22638"/>
    <cellStyle name="Output 2 4 3 9 2" xfId="52825"/>
    <cellStyle name="Output 2 4 4" xfId="2959"/>
    <cellStyle name="Output 2 4 4 10" xfId="29083"/>
    <cellStyle name="Output 2 4 4 10 2" xfId="59270"/>
    <cellStyle name="Output 2 4 4 11" xfId="33164"/>
    <cellStyle name="Output 2 4 4 2" xfId="6453"/>
    <cellStyle name="Output 2 4 4 2 2" xfId="36647"/>
    <cellStyle name="Output 2 4 4 3" xfId="2419"/>
    <cellStyle name="Output 2 4 4 3 2" xfId="32624"/>
    <cellStyle name="Output 2 4 4 4" xfId="4985"/>
    <cellStyle name="Output 2 4 4 4 2" xfId="35184"/>
    <cellStyle name="Output 2 4 4 5" xfId="14092"/>
    <cellStyle name="Output 2 4 4 5 2" xfId="44286"/>
    <cellStyle name="Output 2 4 4 6" xfId="16331"/>
    <cellStyle name="Output 2 4 4 6 2" xfId="46525"/>
    <cellStyle name="Output 2 4 4 7" xfId="19198"/>
    <cellStyle name="Output 2 4 4 7 2" xfId="49392"/>
    <cellStyle name="Output 2 4 4 8" xfId="23598"/>
    <cellStyle name="Output 2 4 4 8 2" xfId="53785"/>
    <cellStyle name="Output 2 4 4 9" xfId="27210"/>
    <cellStyle name="Output 2 4 4 9 2" xfId="57397"/>
    <cellStyle name="Output 2 4 5" xfId="4013"/>
    <cellStyle name="Output 2 4 5 10" xfId="30601"/>
    <cellStyle name="Output 2 4 5 10 2" xfId="60788"/>
    <cellStyle name="Output 2 4 5 11" xfId="34212"/>
    <cellStyle name="Output 2 4 5 2" xfId="7355"/>
    <cellStyle name="Output 2 4 5 2 2" xfId="37549"/>
    <cellStyle name="Output 2 4 5 3" xfId="8900"/>
    <cellStyle name="Output 2 4 5 3 2" xfId="39094"/>
    <cellStyle name="Output 2 4 5 4" xfId="12250"/>
    <cellStyle name="Output 2 4 5 4 2" xfId="42444"/>
    <cellStyle name="Output 2 4 5 5" xfId="14686"/>
    <cellStyle name="Output 2 4 5 5 2" xfId="44880"/>
    <cellStyle name="Output 2 4 5 6" xfId="17224"/>
    <cellStyle name="Output 2 4 5 6 2" xfId="47418"/>
    <cellStyle name="Output 2 4 5 7" xfId="20088"/>
    <cellStyle name="Output 2 4 5 7 2" xfId="50282"/>
    <cellStyle name="Output 2 4 5 8" xfId="24499"/>
    <cellStyle name="Output 2 4 5 8 2" xfId="54686"/>
    <cellStyle name="Output 2 4 5 9" xfId="22588"/>
    <cellStyle name="Output 2 4 5 9 2" xfId="52775"/>
    <cellStyle name="Output 2 4 6" xfId="6032"/>
    <cellStyle name="Output 2 4 6 2" xfId="36228"/>
    <cellStyle name="Output 2 4 7" xfId="10109"/>
    <cellStyle name="Output 2 4 7 2" xfId="40303"/>
    <cellStyle name="Output 2 4 8" xfId="14924"/>
    <cellStyle name="Output 2 4 8 2" xfId="45118"/>
    <cellStyle name="Output 2 4 9" xfId="14012"/>
    <cellStyle name="Output 2 4 9 2" xfId="44206"/>
    <cellStyle name="Output 2 5" xfId="1345"/>
    <cellStyle name="Output 2 5 10" xfId="18338"/>
    <cellStyle name="Output 2 5 10 2" xfId="48532"/>
    <cellStyle name="Output 2 5 11" xfId="22558"/>
    <cellStyle name="Output 2 5 11 2" xfId="52745"/>
    <cellStyle name="Output 2 5 12" xfId="27261"/>
    <cellStyle name="Output 2 5 12 2" xfId="57448"/>
    <cellStyle name="Output 2 5 13" xfId="29178"/>
    <cellStyle name="Output 2 5 13 2" xfId="59365"/>
    <cellStyle name="Output 2 5 14" xfId="31311"/>
    <cellStyle name="Output 2 5 2" xfId="1813"/>
    <cellStyle name="Output 2 5 2 10" xfId="28225"/>
    <cellStyle name="Output 2 5 2 10 2" xfId="58412"/>
    <cellStyle name="Output 2 5 2 11" xfId="29885"/>
    <cellStyle name="Output 2 5 2 11 2" xfId="60072"/>
    <cellStyle name="Output 2 5 2 12" xfId="31763"/>
    <cellStyle name="Output 2 5 2 2" xfId="3770"/>
    <cellStyle name="Output 2 5 2 2 10" xfId="27585"/>
    <cellStyle name="Output 2 5 2 2 10 2" xfId="57772"/>
    <cellStyle name="Output 2 5 2 2 11" xfId="33975"/>
    <cellStyle name="Output 2 5 2 2 2" xfId="7134"/>
    <cellStyle name="Output 2 5 2 2 2 2" xfId="37328"/>
    <cellStyle name="Output 2 5 2 2 3" xfId="8679"/>
    <cellStyle name="Output 2 5 2 2 3 2" xfId="38873"/>
    <cellStyle name="Output 2 5 2 2 4" xfId="5434"/>
    <cellStyle name="Output 2 5 2 2 4 2" xfId="35633"/>
    <cellStyle name="Output 2 5 2 2 5" xfId="12962"/>
    <cellStyle name="Output 2 5 2 2 5 2" xfId="43156"/>
    <cellStyle name="Output 2 5 2 2 6" xfId="17005"/>
    <cellStyle name="Output 2 5 2 2 6 2" xfId="47199"/>
    <cellStyle name="Output 2 5 2 2 7" xfId="19872"/>
    <cellStyle name="Output 2 5 2 2 7 2" xfId="50066"/>
    <cellStyle name="Output 2 5 2 2 8" xfId="24279"/>
    <cellStyle name="Output 2 5 2 2 8 2" xfId="54466"/>
    <cellStyle name="Output 2 5 2 2 9" xfId="26961"/>
    <cellStyle name="Output 2 5 2 2 9 2" xfId="57148"/>
    <cellStyle name="Output 2 5 2 3" xfId="4778"/>
    <cellStyle name="Output 2 5 2 3 10" xfId="34977"/>
    <cellStyle name="Output 2 5 2 3 2" xfId="9522"/>
    <cellStyle name="Output 2 5 2 3 2 2" xfId="39716"/>
    <cellStyle name="Output 2 5 2 3 3" xfId="6390"/>
    <cellStyle name="Output 2 5 2 3 3 2" xfId="36584"/>
    <cellStyle name="Output 2 5 2 3 4" xfId="15331"/>
    <cellStyle name="Output 2 5 2 3 4 2" xfId="45525"/>
    <cellStyle name="Output 2 5 2 3 5" xfId="17845"/>
    <cellStyle name="Output 2 5 2 3 5 2" xfId="48039"/>
    <cellStyle name="Output 2 5 2 3 6" xfId="20709"/>
    <cellStyle name="Output 2 5 2 3 6 2" xfId="50903"/>
    <cellStyle name="Output 2 5 2 3 7" xfId="25121"/>
    <cellStyle name="Output 2 5 2 3 7 2" xfId="55308"/>
    <cellStyle name="Output 2 5 2 3 8" xfId="28558"/>
    <cellStyle name="Output 2 5 2 3 8 2" xfId="58745"/>
    <cellStyle name="Output 2 5 2 3 9" xfId="29185"/>
    <cellStyle name="Output 2 5 2 3 9 2" xfId="59372"/>
    <cellStyle name="Output 2 5 2 4" xfId="8036"/>
    <cellStyle name="Output 2 5 2 4 2" xfId="38230"/>
    <cellStyle name="Output 2 5 2 5" xfId="6039"/>
    <cellStyle name="Output 2 5 2 5 2" xfId="36235"/>
    <cellStyle name="Output 2 5 2 6" xfId="13022"/>
    <cellStyle name="Output 2 5 2 6 2" xfId="43216"/>
    <cellStyle name="Output 2 5 2 7" xfId="15909"/>
    <cellStyle name="Output 2 5 2 7 2" xfId="46103"/>
    <cellStyle name="Output 2 5 2 8" xfId="18790"/>
    <cellStyle name="Output 2 5 2 8 2" xfId="48984"/>
    <cellStyle name="Output 2 5 2 9" xfId="23025"/>
    <cellStyle name="Output 2 5 2 9 2" xfId="53212"/>
    <cellStyle name="Output 2 5 3" xfId="1971"/>
    <cellStyle name="Output 2 5 3 10" xfId="27051"/>
    <cellStyle name="Output 2 5 3 10 2" xfId="57238"/>
    <cellStyle name="Output 2 5 3 11" xfId="29844"/>
    <cellStyle name="Output 2 5 3 11 2" xfId="60031"/>
    <cellStyle name="Output 2 5 3 12" xfId="31921"/>
    <cellStyle name="Output 2 5 3 2" xfId="3928"/>
    <cellStyle name="Output 2 5 3 2 10" xfId="30749"/>
    <cellStyle name="Output 2 5 3 2 10 2" xfId="60936"/>
    <cellStyle name="Output 2 5 3 2 11" xfId="34133"/>
    <cellStyle name="Output 2 5 3 2 2" xfId="7292"/>
    <cellStyle name="Output 2 5 3 2 2 2" xfId="37486"/>
    <cellStyle name="Output 2 5 3 2 3" xfId="8837"/>
    <cellStyle name="Output 2 5 3 2 3 2" xfId="39031"/>
    <cellStyle name="Output 2 5 3 2 4" xfId="12093"/>
    <cellStyle name="Output 2 5 3 2 4 2" xfId="42287"/>
    <cellStyle name="Output 2 5 3 2 5" xfId="14923"/>
    <cellStyle name="Output 2 5 3 2 5 2" xfId="45117"/>
    <cellStyle name="Output 2 5 3 2 6" xfId="17163"/>
    <cellStyle name="Output 2 5 3 2 6 2" xfId="47357"/>
    <cellStyle name="Output 2 5 3 2 7" xfId="20030"/>
    <cellStyle name="Output 2 5 3 2 7 2" xfId="50224"/>
    <cellStyle name="Output 2 5 3 2 8" xfId="24437"/>
    <cellStyle name="Output 2 5 3 2 8 2" xfId="54624"/>
    <cellStyle name="Output 2 5 3 2 9" xfId="25736"/>
    <cellStyle name="Output 2 5 3 2 9 2" xfId="55923"/>
    <cellStyle name="Output 2 5 3 3" xfId="4936"/>
    <cellStyle name="Output 2 5 3 3 10" xfId="35135"/>
    <cellStyle name="Output 2 5 3 3 2" xfId="9680"/>
    <cellStyle name="Output 2 5 3 3 2 2" xfId="39874"/>
    <cellStyle name="Output 2 5 3 3 3" xfId="11856"/>
    <cellStyle name="Output 2 5 3 3 3 2" xfId="42050"/>
    <cellStyle name="Output 2 5 3 3 4" xfId="14241"/>
    <cellStyle name="Output 2 5 3 3 4 2" xfId="44435"/>
    <cellStyle name="Output 2 5 3 3 5" xfId="18003"/>
    <cellStyle name="Output 2 5 3 3 5 2" xfId="48197"/>
    <cellStyle name="Output 2 5 3 3 6" xfId="20867"/>
    <cellStyle name="Output 2 5 3 3 6 2" xfId="51061"/>
    <cellStyle name="Output 2 5 3 3 7" xfId="25279"/>
    <cellStyle name="Output 2 5 3 3 7 2" xfId="55466"/>
    <cellStyle name="Output 2 5 3 3 8" xfId="28716"/>
    <cellStyle name="Output 2 5 3 3 8 2" xfId="58903"/>
    <cellStyle name="Output 2 5 3 3 9" xfId="29050"/>
    <cellStyle name="Output 2 5 3 3 9 2" xfId="59237"/>
    <cellStyle name="Output 2 5 3 4" xfId="5780"/>
    <cellStyle name="Output 2 5 3 4 2" xfId="35976"/>
    <cellStyle name="Output 2 5 3 5" xfId="5099"/>
    <cellStyle name="Output 2 5 3 5 2" xfId="35298"/>
    <cellStyle name="Output 2 5 3 6" xfId="13666"/>
    <cellStyle name="Output 2 5 3 6 2" xfId="43860"/>
    <cellStyle name="Output 2 5 3 7" xfId="16067"/>
    <cellStyle name="Output 2 5 3 7 2" xfId="46261"/>
    <cellStyle name="Output 2 5 3 8" xfId="18948"/>
    <cellStyle name="Output 2 5 3 8 2" xfId="49142"/>
    <cellStyle name="Output 2 5 3 9" xfId="23183"/>
    <cellStyle name="Output 2 5 3 9 2" xfId="53370"/>
    <cellStyle name="Output 2 5 4" xfId="3305"/>
    <cellStyle name="Output 2 5 4 10" xfId="29669"/>
    <cellStyle name="Output 2 5 4 10 2" xfId="59856"/>
    <cellStyle name="Output 2 5 4 11" xfId="33510"/>
    <cellStyle name="Output 2 5 4 2" xfId="6678"/>
    <cellStyle name="Output 2 5 4 2 2" xfId="36872"/>
    <cellStyle name="Output 2 5 4 3" xfId="8223"/>
    <cellStyle name="Output 2 5 4 3 2" xfId="38417"/>
    <cellStyle name="Output 2 5 4 4" xfId="10481"/>
    <cellStyle name="Output 2 5 4 4 2" xfId="40675"/>
    <cellStyle name="Output 2 5 4 5" xfId="15275"/>
    <cellStyle name="Output 2 5 4 5 2" xfId="45469"/>
    <cellStyle name="Output 2 5 4 6" xfId="16553"/>
    <cellStyle name="Output 2 5 4 6 2" xfId="46747"/>
    <cellStyle name="Output 2 5 4 7" xfId="19420"/>
    <cellStyle name="Output 2 5 4 7 2" xfId="49614"/>
    <cellStyle name="Output 2 5 4 8" xfId="23823"/>
    <cellStyle name="Output 2 5 4 8 2" xfId="54010"/>
    <cellStyle name="Output 2 5 4 9" xfId="26053"/>
    <cellStyle name="Output 2 5 4 9 2" xfId="56240"/>
    <cellStyle name="Output 2 5 5" xfId="4313"/>
    <cellStyle name="Output 2 5 5 10" xfId="28448"/>
    <cellStyle name="Output 2 5 5 10 2" xfId="58635"/>
    <cellStyle name="Output 2 5 5 11" xfId="34512"/>
    <cellStyle name="Output 2 5 5 2" xfId="7525"/>
    <cellStyle name="Output 2 5 5 2 2" xfId="37719"/>
    <cellStyle name="Output 2 5 5 3" xfId="9070"/>
    <cellStyle name="Output 2 5 5 3 2" xfId="39264"/>
    <cellStyle name="Output 2 5 5 4" xfId="9710"/>
    <cellStyle name="Output 2 5 5 4 2" xfId="39904"/>
    <cellStyle name="Output 2 5 5 5" xfId="14411"/>
    <cellStyle name="Output 2 5 5 5 2" xfId="44605"/>
    <cellStyle name="Output 2 5 5 6" xfId="17393"/>
    <cellStyle name="Output 2 5 5 6 2" xfId="47587"/>
    <cellStyle name="Output 2 5 5 7" xfId="20257"/>
    <cellStyle name="Output 2 5 5 7 2" xfId="50451"/>
    <cellStyle name="Output 2 5 5 8" xfId="24669"/>
    <cellStyle name="Output 2 5 5 8 2" xfId="54856"/>
    <cellStyle name="Output 2 5 5 9" xfId="27904"/>
    <cellStyle name="Output 2 5 5 9 2" xfId="58091"/>
    <cellStyle name="Output 2 5 6" xfId="4020"/>
    <cellStyle name="Output 2 5 6 2" xfId="34219"/>
    <cellStyle name="Output 2 5 7" xfId="9825"/>
    <cellStyle name="Output 2 5 7 2" xfId="40019"/>
    <cellStyle name="Output 2 5 8" xfId="14499"/>
    <cellStyle name="Output 2 5 8 2" xfId="44693"/>
    <cellStyle name="Output 2 5 9" xfId="15454"/>
    <cellStyle name="Output 2 5 9 2" xfId="45648"/>
    <cellStyle name="Output 2 6" xfId="1390"/>
    <cellStyle name="Output 2 6 10" xfId="26409"/>
    <cellStyle name="Output 2 6 10 2" xfId="56596"/>
    <cellStyle name="Output 2 6 11" xfId="26408"/>
    <cellStyle name="Output 2 6 11 2" xfId="56595"/>
    <cellStyle name="Output 2 6 12" xfId="31341"/>
    <cellStyle name="Output 2 6 2" xfId="3347"/>
    <cellStyle name="Output 2 6 2 10" xfId="30723"/>
    <cellStyle name="Output 2 6 2 10 2" xfId="60910"/>
    <cellStyle name="Output 2 6 2 11" xfId="33552"/>
    <cellStyle name="Output 2 6 2 2" xfId="6711"/>
    <cellStyle name="Output 2 6 2 2 2" xfId="36905"/>
    <cellStyle name="Output 2 6 2 3" xfId="8256"/>
    <cellStyle name="Output 2 6 2 3 2" xfId="38450"/>
    <cellStyle name="Output 2 6 2 4" xfId="5437"/>
    <cellStyle name="Output 2 6 2 4 2" xfId="35636"/>
    <cellStyle name="Output 2 6 2 5" xfId="13038"/>
    <cellStyle name="Output 2 6 2 5 2" xfId="43232"/>
    <cellStyle name="Output 2 6 2 6" xfId="16583"/>
    <cellStyle name="Output 2 6 2 6 2" xfId="46777"/>
    <cellStyle name="Output 2 6 2 7" xfId="19450"/>
    <cellStyle name="Output 2 6 2 7 2" xfId="49644"/>
    <cellStyle name="Output 2 6 2 8" xfId="23856"/>
    <cellStyle name="Output 2 6 2 8 2" xfId="54043"/>
    <cellStyle name="Output 2 6 2 9" xfId="27099"/>
    <cellStyle name="Output 2 6 2 9 2" xfId="57286"/>
    <cellStyle name="Output 2 6 3" xfId="4355"/>
    <cellStyle name="Output 2 6 3 10" xfId="34554"/>
    <cellStyle name="Output 2 6 3 2" xfId="9100"/>
    <cellStyle name="Output 2 6 3 2 2" xfId="39294"/>
    <cellStyle name="Output 2 6 3 3" xfId="12605"/>
    <cellStyle name="Output 2 6 3 3 2" xfId="42799"/>
    <cellStyle name="Output 2 6 3 4" xfId="14407"/>
    <cellStyle name="Output 2 6 3 4 2" xfId="44601"/>
    <cellStyle name="Output 2 6 3 5" xfId="17423"/>
    <cellStyle name="Output 2 6 3 5 2" xfId="47617"/>
    <cellStyle name="Output 2 6 3 6" xfId="20287"/>
    <cellStyle name="Output 2 6 3 6 2" xfId="50481"/>
    <cellStyle name="Output 2 6 3 7" xfId="24699"/>
    <cellStyle name="Output 2 6 3 7 2" xfId="54886"/>
    <cellStyle name="Output 2 6 3 8" xfId="25838"/>
    <cellStyle name="Output 2 6 3 8 2" xfId="56025"/>
    <cellStyle name="Output 2 6 3 9" xfId="29226"/>
    <cellStyle name="Output 2 6 3 9 2" xfId="59413"/>
    <cellStyle name="Output 2 6 4" xfId="4109"/>
    <cellStyle name="Output 2 6 4 2" xfId="34308"/>
    <cellStyle name="Output 2 6 5" xfId="10833"/>
    <cellStyle name="Output 2 6 5 2" xfId="41027"/>
    <cellStyle name="Output 2 6 6" xfId="13940"/>
    <cellStyle name="Output 2 6 6 2" xfId="44134"/>
    <cellStyle name="Output 2 6 7" xfId="15487"/>
    <cellStyle name="Output 2 6 7 2" xfId="45681"/>
    <cellStyle name="Output 2 6 8" xfId="18368"/>
    <cellStyle name="Output 2 6 8 2" xfId="48562"/>
    <cellStyle name="Output 2 6 9" xfId="22602"/>
    <cellStyle name="Output 2 6 9 2" xfId="52789"/>
    <cellStyle name="Output 2 7" xfId="2954"/>
    <cellStyle name="Output 2 7 10" xfId="29207"/>
    <cellStyle name="Output 2 7 10 2" xfId="59394"/>
    <cellStyle name="Output 2 7 11" xfId="33159"/>
    <cellStyle name="Output 2 7 2" xfId="6448"/>
    <cellStyle name="Output 2 7 2 2" xfId="36642"/>
    <cellStyle name="Output 2 7 3" xfId="2420"/>
    <cellStyle name="Output 2 7 3 2" xfId="32625"/>
    <cellStyle name="Output 2 7 4" xfId="10592"/>
    <cellStyle name="Output 2 7 4 2" xfId="40786"/>
    <cellStyle name="Output 2 7 5" xfId="10313"/>
    <cellStyle name="Output 2 7 5 2" xfId="40507"/>
    <cellStyle name="Output 2 7 6" xfId="16326"/>
    <cellStyle name="Output 2 7 6 2" xfId="46520"/>
    <cellStyle name="Output 2 7 7" xfId="19193"/>
    <cellStyle name="Output 2 7 7 2" xfId="49387"/>
    <cellStyle name="Output 2 7 8" xfId="23593"/>
    <cellStyle name="Output 2 7 8 2" xfId="53780"/>
    <cellStyle name="Output 2 7 9" xfId="27238"/>
    <cellStyle name="Output 2 7 9 2" xfId="57425"/>
    <cellStyle name="Output 2 8" xfId="4008"/>
    <cellStyle name="Output 2 8 10" xfId="27377"/>
    <cellStyle name="Output 2 8 10 2" xfId="57564"/>
    <cellStyle name="Output 2 8 11" xfId="34207"/>
    <cellStyle name="Output 2 8 2" xfId="7350"/>
    <cellStyle name="Output 2 8 2 2" xfId="37544"/>
    <cellStyle name="Output 2 8 3" xfId="8895"/>
    <cellStyle name="Output 2 8 3 2" xfId="39089"/>
    <cellStyle name="Output 2 8 4" xfId="10936"/>
    <cellStyle name="Output 2 8 4 2" xfId="41130"/>
    <cellStyle name="Output 2 8 5" xfId="14323"/>
    <cellStyle name="Output 2 8 5 2" xfId="44517"/>
    <cellStyle name="Output 2 8 6" xfId="17219"/>
    <cellStyle name="Output 2 8 6 2" xfId="47413"/>
    <cellStyle name="Output 2 8 7" xfId="20083"/>
    <cellStyle name="Output 2 8 7 2" xfId="50277"/>
    <cellStyle name="Output 2 8 8" xfId="24494"/>
    <cellStyle name="Output 2 8 8 2" xfId="54681"/>
    <cellStyle name="Output 2 8 9" xfId="26955"/>
    <cellStyle name="Output 2 8 9 2" xfId="57142"/>
    <cellStyle name="Output 2 9" xfId="3076"/>
    <cellStyle name="Output 2 9 2" xfId="33281"/>
    <cellStyle name="Output 3" xfId="995"/>
    <cellStyle name="Output 3 10" xfId="10493"/>
    <cellStyle name="Output 3 10 2" xfId="40687"/>
    <cellStyle name="Output 3 11" xfId="12077"/>
    <cellStyle name="Output 3 11 2" xfId="42271"/>
    <cellStyle name="Output 3 12" xfId="13161"/>
    <cellStyle name="Output 3 12 2" xfId="43355"/>
    <cellStyle name="Output 3 13" xfId="14330"/>
    <cellStyle name="Output 3 13 2" xfId="44524"/>
    <cellStyle name="Output 3 14" xfId="22224"/>
    <cellStyle name="Output 3 14 2" xfId="52411"/>
    <cellStyle name="Output 3 15" xfId="26717"/>
    <cellStyle name="Output 3 15 2" xfId="56904"/>
    <cellStyle name="Output 3 16" xfId="27078"/>
    <cellStyle name="Output 3 16 2" xfId="57265"/>
    <cellStyle name="Output 3 17" xfId="31132"/>
    <cellStyle name="Output 3 2" xfId="996"/>
    <cellStyle name="Output 3 2 10" xfId="13495"/>
    <cellStyle name="Output 3 2 10 2" xfId="43689"/>
    <cellStyle name="Output 3 2 11" xfId="14533"/>
    <cellStyle name="Output 3 2 11 2" xfId="44727"/>
    <cellStyle name="Output 3 2 12" xfId="22225"/>
    <cellStyle name="Output 3 2 12 2" xfId="52412"/>
    <cellStyle name="Output 3 2 13" xfId="21676"/>
    <cellStyle name="Output 3 2 13 2" xfId="51863"/>
    <cellStyle name="Output 3 2 14" xfId="26328"/>
    <cellStyle name="Output 3 2 14 2" xfId="56515"/>
    <cellStyle name="Output 3 2 15" xfId="31133"/>
    <cellStyle name="Output 3 2 2" xfId="997"/>
    <cellStyle name="Output 3 2 2 10" xfId="14529"/>
    <cellStyle name="Output 3 2 2 10 2" xfId="44723"/>
    <cellStyle name="Output 3 2 2 11" xfId="22226"/>
    <cellStyle name="Output 3 2 2 11 2" xfId="52413"/>
    <cellStyle name="Output 3 2 2 12" xfId="26262"/>
    <cellStyle name="Output 3 2 2 12 2" xfId="56449"/>
    <cellStyle name="Output 3 2 2 13" xfId="28080"/>
    <cellStyle name="Output 3 2 2 13 2" xfId="58267"/>
    <cellStyle name="Output 3 2 2 14" xfId="31134"/>
    <cellStyle name="Output 3 2 2 2" xfId="1353"/>
    <cellStyle name="Output 3 2 2 2 10" xfId="18346"/>
    <cellStyle name="Output 3 2 2 2 10 2" xfId="48540"/>
    <cellStyle name="Output 3 2 2 2 11" xfId="22566"/>
    <cellStyle name="Output 3 2 2 2 11 2" xfId="52753"/>
    <cellStyle name="Output 3 2 2 2 12" xfId="22431"/>
    <cellStyle name="Output 3 2 2 2 12 2" xfId="52618"/>
    <cellStyle name="Output 3 2 2 2 13" xfId="27367"/>
    <cellStyle name="Output 3 2 2 2 13 2" xfId="57554"/>
    <cellStyle name="Output 3 2 2 2 14" xfId="31319"/>
    <cellStyle name="Output 3 2 2 2 2" xfId="1821"/>
    <cellStyle name="Output 3 2 2 2 2 10" xfId="25937"/>
    <cellStyle name="Output 3 2 2 2 2 10 2" xfId="56124"/>
    <cellStyle name="Output 3 2 2 2 2 11" xfId="29866"/>
    <cellStyle name="Output 3 2 2 2 2 11 2" xfId="60053"/>
    <cellStyle name="Output 3 2 2 2 2 12" xfId="31771"/>
    <cellStyle name="Output 3 2 2 2 2 2" xfId="3778"/>
    <cellStyle name="Output 3 2 2 2 2 2 10" xfId="29610"/>
    <cellStyle name="Output 3 2 2 2 2 2 10 2" xfId="59797"/>
    <cellStyle name="Output 3 2 2 2 2 2 11" xfId="33983"/>
    <cellStyle name="Output 3 2 2 2 2 2 2" xfId="7142"/>
    <cellStyle name="Output 3 2 2 2 2 2 2 2" xfId="37336"/>
    <cellStyle name="Output 3 2 2 2 2 2 3" xfId="8687"/>
    <cellStyle name="Output 3 2 2 2 2 2 3 2" xfId="38881"/>
    <cellStyle name="Output 3 2 2 2 2 2 4" xfId="9711"/>
    <cellStyle name="Output 3 2 2 2 2 2 4 2" xfId="39905"/>
    <cellStyle name="Output 3 2 2 2 2 2 5" xfId="14696"/>
    <cellStyle name="Output 3 2 2 2 2 2 5 2" xfId="44890"/>
    <cellStyle name="Output 3 2 2 2 2 2 6" xfId="17013"/>
    <cellStyle name="Output 3 2 2 2 2 2 6 2" xfId="47207"/>
    <cellStyle name="Output 3 2 2 2 2 2 7" xfId="19880"/>
    <cellStyle name="Output 3 2 2 2 2 2 7 2" xfId="50074"/>
    <cellStyle name="Output 3 2 2 2 2 2 8" xfId="24287"/>
    <cellStyle name="Output 3 2 2 2 2 2 8 2" xfId="54474"/>
    <cellStyle name="Output 3 2 2 2 2 2 9" xfId="27311"/>
    <cellStyle name="Output 3 2 2 2 2 2 9 2" xfId="57498"/>
    <cellStyle name="Output 3 2 2 2 2 3" xfId="4786"/>
    <cellStyle name="Output 3 2 2 2 2 3 10" xfId="34985"/>
    <cellStyle name="Output 3 2 2 2 2 3 2" xfId="9530"/>
    <cellStyle name="Output 3 2 2 2 2 3 2 2" xfId="39724"/>
    <cellStyle name="Output 3 2 2 2 2 3 3" xfId="9827"/>
    <cellStyle name="Output 3 2 2 2 2 3 3 2" xfId="40021"/>
    <cellStyle name="Output 3 2 2 2 2 3 4" xfId="14209"/>
    <cellStyle name="Output 3 2 2 2 2 3 4 2" xfId="44403"/>
    <cellStyle name="Output 3 2 2 2 2 3 5" xfId="17853"/>
    <cellStyle name="Output 3 2 2 2 2 3 5 2" xfId="48047"/>
    <cellStyle name="Output 3 2 2 2 2 3 6" xfId="20717"/>
    <cellStyle name="Output 3 2 2 2 2 3 6 2" xfId="50911"/>
    <cellStyle name="Output 3 2 2 2 2 3 7" xfId="25129"/>
    <cellStyle name="Output 3 2 2 2 2 3 7 2" xfId="55316"/>
    <cellStyle name="Output 3 2 2 2 2 3 8" xfId="28566"/>
    <cellStyle name="Output 3 2 2 2 2 3 8 2" xfId="58753"/>
    <cellStyle name="Output 3 2 2 2 2 3 9" xfId="27270"/>
    <cellStyle name="Output 3 2 2 2 2 3 9 2" xfId="57457"/>
    <cellStyle name="Output 3 2 2 2 2 4" xfId="5953"/>
    <cellStyle name="Output 3 2 2 2 2 4 2" xfId="36149"/>
    <cellStyle name="Output 3 2 2 2 2 5" xfId="9922"/>
    <cellStyle name="Output 3 2 2 2 2 5 2" xfId="40116"/>
    <cellStyle name="Output 3 2 2 2 2 6" xfId="14398"/>
    <cellStyle name="Output 3 2 2 2 2 6 2" xfId="44592"/>
    <cellStyle name="Output 3 2 2 2 2 7" xfId="15917"/>
    <cellStyle name="Output 3 2 2 2 2 7 2" xfId="46111"/>
    <cellStyle name="Output 3 2 2 2 2 8" xfId="18798"/>
    <cellStyle name="Output 3 2 2 2 2 8 2" xfId="48992"/>
    <cellStyle name="Output 3 2 2 2 2 9" xfId="23033"/>
    <cellStyle name="Output 3 2 2 2 2 9 2" xfId="53220"/>
    <cellStyle name="Output 3 2 2 2 3" xfId="1979"/>
    <cellStyle name="Output 3 2 2 2 3 10" xfId="28383"/>
    <cellStyle name="Output 3 2 2 2 3 10 2" xfId="58570"/>
    <cellStyle name="Output 3 2 2 2 3 11" xfId="29748"/>
    <cellStyle name="Output 3 2 2 2 3 11 2" xfId="59935"/>
    <cellStyle name="Output 3 2 2 2 3 12" xfId="31929"/>
    <cellStyle name="Output 3 2 2 2 3 2" xfId="3936"/>
    <cellStyle name="Output 3 2 2 2 3 2 10" xfId="30370"/>
    <cellStyle name="Output 3 2 2 2 3 2 10 2" xfId="60557"/>
    <cellStyle name="Output 3 2 2 2 3 2 11" xfId="34141"/>
    <cellStyle name="Output 3 2 2 2 3 2 2" xfId="7300"/>
    <cellStyle name="Output 3 2 2 2 3 2 2 2" xfId="37494"/>
    <cellStyle name="Output 3 2 2 2 3 2 3" xfId="8845"/>
    <cellStyle name="Output 3 2 2 2 3 2 3 2" xfId="39039"/>
    <cellStyle name="Output 3 2 2 2 3 2 4" xfId="12000"/>
    <cellStyle name="Output 3 2 2 2 3 2 4 2" xfId="42194"/>
    <cellStyle name="Output 3 2 2 2 3 2 5" xfId="13399"/>
    <cellStyle name="Output 3 2 2 2 3 2 5 2" xfId="43593"/>
    <cellStyle name="Output 3 2 2 2 3 2 6" xfId="17171"/>
    <cellStyle name="Output 3 2 2 2 3 2 6 2" xfId="47365"/>
    <cellStyle name="Output 3 2 2 2 3 2 7" xfId="20038"/>
    <cellStyle name="Output 3 2 2 2 3 2 7 2" xfId="50232"/>
    <cellStyle name="Output 3 2 2 2 3 2 8" xfId="24445"/>
    <cellStyle name="Output 3 2 2 2 3 2 8 2" xfId="54632"/>
    <cellStyle name="Output 3 2 2 2 3 2 9" xfId="22234"/>
    <cellStyle name="Output 3 2 2 2 3 2 9 2" xfId="52421"/>
    <cellStyle name="Output 3 2 2 2 3 3" xfId="4944"/>
    <cellStyle name="Output 3 2 2 2 3 3 10" xfId="35143"/>
    <cellStyle name="Output 3 2 2 2 3 3 2" xfId="9688"/>
    <cellStyle name="Output 3 2 2 2 3 3 2 2" xfId="39882"/>
    <cellStyle name="Output 3 2 2 2 3 3 3" xfId="12425"/>
    <cellStyle name="Output 3 2 2 2 3 3 3 2" xfId="42619"/>
    <cellStyle name="Output 3 2 2 2 3 3 4" xfId="14527"/>
    <cellStyle name="Output 3 2 2 2 3 3 4 2" xfId="44721"/>
    <cellStyle name="Output 3 2 2 2 3 3 5" xfId="18011"/>
    <cellStyle name="Output 3 2 2 2 3 3 5 2" xfId="48205"/>
    <cellStyle name="Output 3 2 2 2 3 3 6" xfId="20875"/>
    <cellStyle name="Output 3 2 2 2 3 3 6 2" xfId="51069"/>
    <cellStyle name="Output 3 2 2 2 3 3 7" xfId="25287"/>
    <cellStyle name="Output 3 2 2 2 3 3 7 2" xfId="55474"/>
    <cellStyle name="Output 3 2 2 2 3 3 8" xfId="28724"/>
    <cellStyle name="Output 3 2 2 2 3 3 8 2" xfId="58911"/>
    <cellStyle name="Output 3 2 2 2 3 3 9" xfId="30371"/>
    <cellStyle name="Output 3 2 2 2 3 3 9 2" xfId="60558"/>
    <cellStyle name="Output 3 2 2 2 3 4" xfId="7866"/>
    <cellStyle name="Output 3 2 2 2 3 4 2" xfId="38060"/>
    <cellStyle name="Output 3 2 2 2 3 5" xfId="10783"/>
    <cellStyle name="Output 3 2 2 2 3 5 2" xfId="40977"/>
    <cellStyle name="Output 3 2 2 2 3 6" xfId="12309"/>
    <cellStyle name="Output 3 2 2 2 3 6 2" xfId="42503"/>
    <cellStyle name="Output 3 2 2 2 3 7" xfId="16075"/>
    <cellStyle name="Output 3 2 2 2 3 7 2" xfId="46269"/>
    <cellStyle name="Output 3 2 2 2 3 8" xfId="18956"/>
    <cellStyle name="Output 3 2 2 2 3 8 2" xfId="49150"/>
    <cellStyle name="Output 3 2 2 2 3 9" xfId="23191"/>
    <cellStyle name="Output 3 2 2 2 3 9 2" xfId="53378"/>
    <cellStyle name="Output 3 2 2 2 4" xfId="3313"/>
    <cellStyle name="Output 3 2 2 2 4 10" xfId="27093"/>
    <cellStyle name="Output 3 2 2 2 4 10 2" xfId="57280"/>
    <cellStyle name="Output 3 2 2 2 4 11" xfId="33518"/>
    <cellStyle name="Output 3 2 2 2 4 2" xfId="6686"/>
    <cellStyle name="Output 3 2 2 2 4 2 2" xfId="36880"/>
    <cellStyle name="Output 3 2 2 2 4 3" xfId="8231"/>
    <cellStyle name="Output 3 2 2 2 4 3 2" xfId="38425"/>
    <cellStyle name="Output 3 2 2 2 4 4" xfId="11925"/>
    <cellStyle name="Output 3 2 2 2 4 4 2" xfId="42119"/>
    <cellStyle name="Output 3 2 2 2 4 5" xfId="12641"/>
    <cellStyle name="Output 3 2 2 2 4 5 2" xfId="42835"/>
    <cellStyle name="Output 3 2 2 2 4 6" xfId="16561"/>
    <cellStyle name="Output 3 2 2 2 4 6 2" xfId="46755"/>
    <cellStyle name="Output 3 2 2 2 4 7" xfId="19428"/>
    <cellStyle name="Output 3 2 2 2 4 7 2" xfId="49622"/>
    <cellStyle name="Output 3 2 2 2 4 8" xfId="23831"/>
    <cellStyle name="Output 3 2 2 2 4 8 2" xfId="54018"/>
    <cellStyle name="Output 3 2 2 2 4 9" xfId="25880"/>
    <cellStyle name="Output 3 2 2 2 4 9 2" xfId="56067"/>
    <cellStyle name="Output 3 2 2 2 5" xfId="4321"/>
    <cellStyle name="Output 3 2 2 2 5 10" xfId="28781"/>
    <cellStyle name="Output 3 2 2 2 5 10 2" xfId="58968"/>
    <cellStyle name="Output 3 2 2 2 5 11" xfId="34520"/>
    <cellStyle name="Output 3 2 2 2 5 2" xfId="7533"/>
    <cellStyle name="Output 3 2 2 2 5 2 2" xfId="37727"/>
    <cellStyle name="Output 3 2 2 2 5 3" xfId="9078"/>
    <cellStyle name="Output 3 2 2 2 5 3 2" xfId="39272"/>
    <cellStyle name="Output 3 2 2 2 5 4" xfId="8144"/>
    <cellStyle name="Output 3 2 2 2 5 4 2" xfId="38338"/>
    <cellStyle name="Output 3 2 2 2 5 5" xfId="13593"/>
    <cellStyle name="Output 3 2 2 2 5 5 2" xfId="43787"/>
    <cellStyle name="Output 3 2 2 2 5 6" xfId="17401"/>
    <cellStyle name="Output 3 2 2 2 5 6 2" xfId="47595"/>
    <cellStyle name="Output 3 2 2 2 5 7" xfId="20265"/>
    <cellStyle name="Output 3 2 2 2 5 7 2" xfId="50459"/>
    <cellStyle name="Output 3 2 2 2 5 8" xfId="24677"/>
    <cellStyle name="Output 3 2 2 2 5 8 2" xfId="54864"/>
    <cellStyle name="Output 3 2 2 2 5 9" xfId="27520"/>
    <cellStyle name="Output 3 2 2 2 5 9 2" xfId="57707"/>
    <cellStyle name="Output 3 2 2 2 6" xfId="5646"/>
    <cellStyle name="Output 3 2 2 2 6 2" xfId="35842"/>
    <cellStyle name="Output 3 2 2 2 7" xfId="5733"/>
    <cellStyle name="Output 3 2 2 2 7 2" xfId="35929"/>
    <cellStyle name="Output 3 2 2 2 8" xfId="14634"/>
    <cellStyle name="Output 3 2 2 2 8 2" xfId="44828"/>
    <cellStyle name="Output 3 2 2 2 9" xfId="15462"/>
    <cellStyle name="Output 3 2 2 2 9 2" xfId="45656"/>
    <cellStyle name="Output 3 2 2 3" xfId="1423"/>
    <cellStyle name="Output 3 2 2 3 10" xfId="27360"/>
    <cellStyle name="Output 3 2 2 3 10 2" xfId="57547"/>
    <cellStyle name="Output 3 2 2 3 11" xfId="29702"/>
    <cellStyle name="Output 3 2 2 3 11 2" xfId="59889"/>
    <cellStyle name="Output 3 2 2 3 12" xfId="31373"/>
    <cellStyle name="Output 3 2 2 3 2" xfId="3380"/>
    <cellStyle name="Output 3 2 2 3 2 10" xfId="29491"/>
    <cellStyle name="Output 3 2 2 3 2 10 2" xfId="59678"/>
    <cellStyle name="Output 3 2 2 3 2 11" xfId="33585"/>
    <cellStyle name="Output 3 2 2 3 2 2" xfId="6744"/>
    <cellStyle name="Output 3 2 2 3 2 2 2" xfId="36938"/>
    <cellStyle name="Output 3 2 2 3 2 3" xfId="8289"/>
    <cellStyle name="Output 3 2 2 3 2 3 2" xfId="38483"/>
    <cellStyle name="Output 3 2 2 3 2 4" xfId="10660"/>
    <cellStyle name="Output 3 2 2 3 2 4 2" xfId="40854"/>
    <cellStyle name="Output 3 2 2 3 2 5" xfId="2252"/>
    <cellStyle name="Output 3 2 2 3 2 5 2" xfId="32461"/>
    <cellStyle name="Output 3 2 2 3 2 6" xfId="16615"/>
    <cellStyle name="Output 3 2 2 3 2 6 2" xfId="46809"/>
    <cellStyle name="Output 3 2 2 3 2 7" xfId="19482"/>
    <cellStyle name="Output 3 2 2 3 2 7 2" xfId="49676"/>
    <cellStyle name="Output 3 2 2 3 2 8" xfId="23889"/>
    <cellStyle name="Output 3 2 2 3 2 8 2" xfId="54076"/>
    <cellStyle name="Output 3 2 2 3 2 9" xfId="27844"/>
    <cellStyle name="Output 3 2 2 3 2 9 2" xfId="58031"/>
    <cellStyle name="Output 3 2 2 3 3" xfId="4388"/>
    <cellStyle name="Output 3 2 2 3 3 10" xfId="34587"/>
    <cellStyle name="Output 3 2 2 3 3 2" xfId="9132"/>
    <cellStyle name="Output 3 2 2 3 3 2 2" xfId="39326"/>
    <cellStyle name="Output 3 2 2 3 3 3" xfId="10871"/>
    <cellStyle name="Output 3 2 2 3 3 3 2" xfId="41065"/>
    <cellStyle name="Output 3 2 2 3 3 4" xfId="13418"/>
    <cellStyle name="Output 3 2 2 3 3 4 2" xfId="43612"/>
    <cellStyle name="Output 3 2 2 3 3 5" xfId="17455"/>
    <cellStyle name="Output 3 2 2 3 3 5 2" xfId="47649"/>
    <cellStyle name="Output 3 2 2 3 3 6" xfId="20319"/>
    <cellStyle name="Output 3 2 2 3 3 6 2" xfId="50513"/>
    <cellStyle name="Output 3 2 2 3 3 7" xfId="24731"/>
    <cellStyle name="Output 3 2 2 3 3 7 2" xfId="54918"/>
    <cellStyle name="Output 3 2 2 3 3 8" xfId="26985"/>
    <cellStyle name="Output 3 2 2 3 3 8 2" xfId="57172"/>
    <cellStyle name="Output 3 2 2 3 3 9" xfId="21536"/>
    <cellStyle name="Output 3 2 2 3 3 9 2" xfId="51723"/>
    <cellStyle name="Output 3 2 2 3 4" xfId="7739"/>
    <cellStyle name="Output 3 2 2 3 4 2" xfId="37933"/>
    <cellStyle name="Output 3 2 2 3 5" xfId="11147"/>
    <cellStyle name="Output 3 2 2 3 5 2" xfId="41341"/>
    <cellStyle name="Output 3 2 2 3 6" xfId="5238"/>
    <cellStyle name="Output 3 2 2 3 6 2" xfId="35437"/>
    <cellStyle name="Output 3 2 2 3 7" xfId="15519"/>
    <cellStyle name="Output 3 2 2 3 7 2" xfId="45713"/>
    <cellStyle name="Output 3 2 2 3 8" xfId="18400"/>
    <cellStyle name="Output 3 2 2 3 8 2" xfId="48594"/>
    <cellStyle name="Output 3 2 2 3 9" xfId="22635"/>
    <cellStyle name="Output 3 2 2 3 9 2" xfId="52822"/>
    <cellStyle name="Output 3 2 2 4" xfId="2962"/>
    <cellStyle name="Output 3 2 2 4 10" xfId="29888"/>
    <cellStyle name="Output 3 2 2 4 10 2" xfId="60075"/>
    <cellStyle name="Output 3 2 2 4 11" xfId="33167"/>
    <cellStyle name="Output 3 2 2 4 2" xfId="6456"/>
    <cellStyle name="Output 3 2 2 4 2 2" xfId="36650"/>
    <cellStyle name="Output 3 2 2 4 3" xfId="3102"/>
    <cellStyle name="Output 3 2 2 4 3 2" xfId="33307"/>
    <cellStyle name="Output 3 2 2 4 4" xfId="11310"/>
    <cellStyle name="Output 3 2 2 4 4 2" xfId="41504"/>
    <cellStyle name="Output 3 2 2 4 5" xfId="14713"/>
    <cellStyle name="Output 3 2 2 4 5 2" xfId="44907"/>
    <cellStyle name="Output 3 2 2 4 6" xfId="16334"/>
    <cellStyle name="Output 3 2 2 4 6 2" xfId="46528"/>
    <cellStyle name="Output 3 2 2 4 7" xfId="19201"/>
    <cellStyle name="Output 3 2 2 4 7 2" xfId="49395"/>
    <cellStyle name="Output 3 2 2 4 8" xfId="23601"/>
    <cellStyle name="Output 3 2 2 4 8 2" xfId="53788"/>
    <cellStyle name="Output 3 2 2 4 9" xfId="27698"/>
    <cellStyle name="Output 3 2 2 4 9 2" xfId="57885"/>
    <cellStyle name="Output 3 2 2 5" xfId="4016"/>
    <cellStyle name="Output 3 2 2 5 10" xfId="29009"/>
    <cellStyle name="Output 3 2 2 5 10 2" xfId="59196"/>
    <cellStyle name="Output 3 2 2 5 11" xfId="34215"/>
    <cellStyle name="Output 3 2 2 5 2" xfId="7358"/>
    <cellStyle name="Output 3 2 2 5 2 2" xfId="37552"/>
    <cellStyle name="Output 3 2 2 5 3" xfId="8903"/>
    <cellStyle name="Output 3 2 2 5 3 2" xfId="39097"/>
    <cellStyle name="Output 3 2 2 5 4" xfId="12574"/>
    <cellStyle name="Output 3 2 2 5 4 2" xfId="42768"/>
    <cellStyle name="Output 3 2 2 5 5" xfId="11376"/>
    <cellStyle name="Output 3 2 2 5 5 2" xfId="41570"/>
    <cellStyle name="Output 3 2 2 5 6" xfId="17227"/>
    <cellStyle name="Output 3 2 2 5 6 2" xfId="47421"/>
    <cellStyle name="Output 3 2 2 5 7" xfId="20091"/>
    <cellStyle name="Output 3 2 2 5 7 2" xfId="50285"/>
    <cellStyle name="Output 3 2 2 5 8" xfId="24502"/>
    <cellStyle name="Output 3 2 2 5 8 2" xfId="54689"/>
    <cellStyle name="Output 3 2 2 5 9" xfId="21358"/>
    <cellStyle name="Output 3 2 2 5 9 2" xfId="51545"/>
    <cellStyle name="Output 3 2 2 6" xfId="5416"/>
    <cellStyle name="Output 3 2 2 6 2" xfId="35615"/>
    <cellStyle name="Output 3 2 2 7" xfId="10674"/>
    <cellStyle name="Output 3 2 2 7 2" xfId="40868"/>
    <cellStyle name="Output 3 2 2 8" xfId="13612"/>
    <cellStyle name="Output 3 2 2 8 2" xfId="43806"/>
    <cellStyle name="Output 3 2 2 9" xfId="13346"/>
    <cellStyle name="Output 3 2 2 9 2" xfId="43540"/>
    <cellStyle name="Output 3 2 3" xfId="1352"/>
    <cellStyle name="Output 3 2 3 10" xfId="18345"/>
    <cellStyle name="Output 3 2 3 10 2" xfId="48539"/>
    <cellStyle name="Output 3 2 3 11" xfId="22565"/>
    <cellStyle name="Output 3 2 3 11 2" xfId="52752"/>
    <cellStyle name="Output 3 2 3 12" xfId="28423"/>
    <cellStyle name="Output 3 2 3 12 2" xfId="58610"/>
    <cellStyle name="Output 3 2 3 13" xfId="22217"/>
    <cellStyle name="Output 3 2 3 13 2" xfId="52404"/>
    <cellStyle name="Output 3 2 3 14" xfId="31318"/>
    <cellStyle name="Output 3 2 3 2" xfId="1820"/>
    <cellStyle name="Output 3 2 3 2 10" xfId="26440"/>
    <cellStyle name="Output 3 2 3 2 10 2" xfId="56627"/>
    <cellStyle name="Output 3 2 3 2 11" xfId="26794"/>
    <cellStyle name="Output 3 2 3 2 11 2" xfId="56981"/>
    <cellStyle name="Output 3 2 3 2 12" xfId="31770"/>
    <cellStyle name="Output 3 2 3 2 2" xfId="3777"/>
    <cellStyle name="Output 3 2 3 2 2 10" xfId="29811"/>
    <cellStyle name="Output 3 2 3 2 2 10 2" xfId="59998"/>
    <cellStyle name="Output 3 2 3 2 2 11" xfId="33982"/>
    <cellStyle name="Output 3 2 3 2 2 2" xfId="7141"/>
    <cellStyle name="Output 3 2 3 2 2 2 2" xfId="37335"/>
    <cellStyle name="Output 3 2 3 2 2 3" xfId="8686"/>
    <cellStyle name="Output 3 2 3 2 2 3 2" xfId="38880"/>
    <cellStyle name="Output 3 2 3 2 2 4" xfId="11433"/>
    <cellStyle name="Output 3 2 3 2 2 4 2" xfId="41627"/>
    <cellStyle name="Output 3 2 3 2 2 5" xfId="15221"/>
    <cellStyle name="Output 3 2 3 2 2 5 2" xfId="45415"/>
    <cellStyle name="Output 3 2 3 2 2 6" xfId="17012"/>
    <cellStyle name="Output 3 2 3 2 2 6 2" xfId="47206"/>
    <cellStyle name="Output 3 2 3 2 2 7" xfId="19879"/>
    <cellStyle name="Output 3 2 3 2 2 7 2" xfId="50073"/>
    <cellStyle name="Output 3 2 3 2 2 8" xfId="24286"/>
    <cellStyle name="Output 3 2 3 2 2 8 2" xfId="54473"/>
    <cellStyle name="Output 3 2 3 2 2 9" xfId="21413"/>
    <cellStyle name="Output 3 2 3 2 2 9 2" xfId="51600"/>
    <cellStyle name="Output 3 2 3 2 3" xfId="4785"/>
    <cellStyle name="Output 3 2 3 2 3 10" xfId="34984"/>
    <cellStyle name="Output 3 2 3 2 3 2" xfId="9529"/>
    <cellStyle name="Output 3 2 3 2 3 2 2" xfId="39723"/>
    <cellStyle name="Output 3 2 3 2 3 3" xfId="11908"/>
    <cellStyle name="Output 3 2 3 2 3 3 2" xfId="42102"/>
    <cellStyle name="Output 3 2 3 2 3 4" xfId="13303"/>
    <cellStyle name="Output 3 2 3 2 3 4 2" xfId="43497"/>
    <cellStyle name="Output 3 2 3 2 3 5" xfId="17852"/>
    <cellStyle name="Output 3 2 3 2 3 5 2" xfId="48046"/>
    <cellStyle name="Output 3 2 3 2 3 6" xfId="20716"/>
    <cellStyle name="Output 3 2 3 2 3 6 2" xfId="50910"/>
    <cellStyle name="Output 3 2 3 2 3 7" xfId="25128"/>
    <cellStyle name="Output 3 2 3 2 3 7 2" xfId="55315"/>
    <cellStyle name="Output 3 2 3 2 3 8" xfId="28565"/>
    <cellStyle name="Output 3 2 3 2 3 8 2" xfId="58752"/>
    <cellStyle name="Output 3 2 3 2 3 9" xfId="21842"/>
    <cellStyle name="Output 3 2 3 2 3 9 2" xfId="52029"/>
    <cellStyle name="Output 3 2 3 2 4" xfId="8043"/>
    <cellStyle name="Output 3 2 3 2 4 2" xfId="38237"/>
    <cellStyle name="Output 3 2 3 2 5" xfId="12603"/>
    <cellStyle name="Output 3 2 3 2 5 2" xfId="42797"/>
    <cellStyle name="Output 3 2 3 2 6" xfId="14972"/>
    <cellStyle name="Output 3 2 3 2 6 2" xfId="45166"/>
    <cellStyle name="Output 3 2 3 2 7" xfId="15916"/>
    <cellStyle name="Output 3 2 3 2 7 2" xfId="46110"/>
    <cellStyle name="Output 3 2 3 2 8" xfId="18797"/>
    <cellStyle name="Output 3 2 3 2 8 2" xfId="48991"/>
    <cellStyle name="Output 3 2 3 2 9" xfId="23032"/>
    <cellStyle name="Output 3 2 3 2 9 2" xfId="53219"/>
    <cellStyle name="Output 3 2 3 3" xfId="1978"/>
    <cellStyle name="Output 3 2 3 3 10" xfId="21706"/>
    <cellStyle name="Output 3 2 3 3 10 2" xfId="51893"/>
    <cellStyle name="Output 3 2 3 3 11" xfId="29564"/>
    <cellStyle name="Output 3 2 3 3 11 2" xfId="59751"/>
    <cellStyle name="Output 3 2 3 3 12" xfId="31928"/>
    <cellStyle name="Output 3 2 3 3 2" xfId="3935"/>
    <cellStyle name="Output 3 2 3 3 2 10" xfId="30338"/>
    <cellStyle name="Output 3 2 3 3 2 10 2" xfId="60525"/>
    <cellStyle name="Output 3 2 3 3 2 11" xfId="34140"/>
    <cellStyle name="Output 3 2 3 3 2 2" xfId="7299"/>
    <cellStyle name="Output 3 2 3 3 2 2 2" xfId="37493"/>
    <cellStyle name="Output 3 2 3 3 2 3" xfId="8844"/>
    <cellStyle name="Output 3 2 3 3 2 3 2" xfId="39038"/>
    <cellStyle name="Output 3 2 3 3 2 4" xfId="5611"/>
    <cellStyle name="Output 3 2 3 3 2 4 2" xfId="35807"/>
    <cellStyle name="Output 3 2 3 3 2 5" xfId="13984"/>
    <cellStyle name="Output 3 2 3 3 2 5 2" xfId="44178"/>
    <cellStyle name="Output 3 2 3 3 2 6" xfId="17170"/>
    <cellStyle name="Output 3 2 3 3 2 6 2" xfId="47364"/>
    <cellStyle name="Output 3 2 3 3 2 7" xfId="20037"/>
    <cellStyle name="Output 3 2 3 3 2 7 2" xfId="50231"/>
    <cellStyle name="Output 3 2 3 3 2 8" xfId="24444"/>
    <cellStyle name="Output 3 2 3 3 2 8 2" xfId="54631"/>
    <cellStyle name="Output 3 2 3 3 2 9" xfId="21656"/>
    <cellStyle name="Output 3 2 3 3 2 9 2" xfId="51843"/>
    <cellStyle name="Output 3 2 3 3 3" xfId="4943"/>
    <cellStyle name="Output 3 2 3 3 3 10" xfId="35142"/>
    <cellStyle name="Output 3 2 3 3 3 2" xfId="9687"/>
    <cellStyle name="Output 3 2 3 3 3 2 2" xfId="39881"/>
    <cellStyle name="Output 3 2 3 3 3 3" xfId="6352"/>
    <cellStyle name="Output 3 2 3 3 3 3 2" xfId="36546"/>
    <cellStyle name="Output 3 2 3 3 3 4" xfId="15324"/>
    <cellStyle name="Output 3 2 3 3 3 4 2" xfId="45518"/>
    <cellStyle name="Output 3 2 3 3 3 5" xfId="18010"/>
    <cellStyle name="Output 3 2 3 3 3 5 2" xfId="48204"/>
    <cellStyle name="Output 3 2 3 3 3 6" xfId="20874"/>
    <cellStyle name="Output 3 2 3 3 3 6 2" xfId="51068"/>
    <cellStyle name="Output 3 2 3 3 3 7" xfId="25286"/>
    <cellStyle name="Output 3 2 3 3 3 7 2" xfId="55473"/>
    <cellStyle name="Output 3 2 3 3 3 8" xfId="28723"/>
    <cellStyle name="Output 3 2 3 3 3 8 2" xfId="58910"/>
    <cellStyle name="Output 3 2 3 3 3 9" xfId="21354"/>
    <cellStyle name="Output 3 2 3 3 3 9 2" xfId="51541"/>
    <cellStyle name="Output 3 2 3 3 4" xfId="5932"/>
    <cellStyle name="Output 3 2 3 3 4 2" xfId="36128"/>
    <cellStyle name="Output 3 2 3 3 5" xfId="11789"/>
    <cellStyle name="Output 3 2 3 3 5 2" xfId="41983"/>
    <cellStyle name="Output 3 2 3 3 6" xfId="14231"/>
    <cellStyle name="Output 3 2 3 3 6 2" xfId="44425"/>
    <cellStyle name="Output 3 2 3 3 7" xfId="16074"/>
    <cellStyle name="Output 3 2 3 3 7 2" xfId="46268"/>
    <cellStyle name="Output 3 2 3 3 8" xfId="18955"/>
    <cellStyle name="Output 3 2 3 3 8 2" xfId="49149"/>
    <cellStyle name="Output 3 2 3 3 9" xfId="23190"/>
    <cellStyle name="Output 3 2 3 3 9 2" xfId="53377"/>
    <cellStyle name="Output 3 2 3 4" xfId="3312"/>
    <cellStyle name="Output 3 2 3 4 10" xfId="25747"/>
    <cellStyle name="Output 3 2 3 4 10 2" xfId="55934"/>
    <cellStyle name="Output 3 2 3 4 11" xfId="33517"/>
    <cellStyle name="Output 3 2 3 4 2" xfId="6685"/>
    <cellStyle name="Output 3 2 3 4 2 2" xfId="36879"/>
    <cellStyle name="Output 3 2 3 4 3" xfId="8230"/>
    <cellStyle name="Output 3 2 3 4 3 2" xfId="38424"/>
    <cellStyle name="Output 3 2 3 4 4" xfId="10678"/>
    <cellStyle name="Output 3 2 3 4 4 2" xfId="40872"/>
    <cellStyle name="Output 3 2 3 4 5" xfId="14262"/>
    <cellStyle name="Output 3 2 3 4 5 2" xfId="44456"/>
    <cellStyle name="Output 3 2 3 4 6" xfId="16560"/>
    <cellStyle name="Output 3 2 3 4 6 2" xfId="46754"/>
    <cellStyle name="Output 3 2 3 4 7" xfId="19427"/>
    <cellStyle name="Output 3 2 3 4 7 2" xfId="49621"/>
    <cellStyle name="Output 3 2 3 4 8" xfId="23830"/>
    <cellStyle name="Output 3 2 3 4 8 2" xfId="54017"/>
    <cellStyle name="Output 3 2 3 4 9" xfId="27654"/>
    <cellStyle name="Output 3 2 3 4 9 2" xfId="57841"/>
    <cellStyle name="Output 3 2 3 5" xfId="4320"/>
    <cellStyle name="Output 3 2 3 5 10" xfId="30518"/>
    <cellStyle name="Output 3 2 3 5 10 2" xfId="60705"/>
    <cellStyle name="Output 3 2 3 5 11" xfId="34519"/>
    <cellStyle name="Output 3 2 3 5 2" xfId="7532"/>
    <cellStyle name="Output 3 2 3 5 2 2" xfId="37726"/>
    <cellStyle name="Output 3 2 3 5 3" xfId="9077"/>
    <cellStyle name="Output 3 2 3 5 3 2" xfId="39271"/>
    <cellStyle name="Output 3 2 3 5 4" xfId="10407"/>
    <cellStyle name="Output 3 2 3 5 4 2" xfId="40601"/>
    <cellStyle name="Output 3 2 3 5 5" xfId="13049"/>
    <cellStyle name="Output 3 2 3 5 5 2" xfId="43243"/>
    <cellStyle name="Output 3 2 3 5 6" xfId="17400"/>
    <cellStyle name="Output 3 2 3 5 6 2" xfId="47594"/>
    <cellStyle name="Output 3 2 3 5 7" xfId="20264"/>
    <cellStyle name="Output 3 2 3 5 7 2" xfId="50458"/>
    <cellStyle name="Output 3 2 3 5 8" xfId="24676"/>
    <cellStyle name="Output 3 2 3 5 8 2" xfId="54863"/>
    <cellStyle name="Output 3 2 3 5 9" xfId="26694"/>
    <cellStyle name="Output 3 2 3 5 9 2" xfId="56881"/>
    <cellStyle name="Output 3 2 3 6" xfId="7731"/>
    <cellStyle name="Output 3 2 3 6 2" xfId="37925"/>
    <cellStyle name="Output 3 2 3 7" xfId="11967"/>
    <cellStyle name="Output 3 2 3 7 2" xfId="42161"/>
    <cellStyle name="Output 3 2 3 8" xfId="10614"/>
    <cellStyle name="Output 3 2 3 8 2" xfId="40808"/>
    <cellStyle name="Output 3 2 3 9" xfId="15461"/>
    <cellStyle name="Output 3 2 3 9 2" xfId="45655"/>
    <cellStyle name="Output 3 2 4" xfId="1424"/>
    <cellStyle name="Output 3 2 4 10" xfId="28227"/>
    <cellStyle name="Output 3 2 4 10 2" xfId="58414"/>
    <cellStyle name="Output 3 2 4 11" xfId="26394"/>
    <cellStyle name="Output 3 2 4 11 2" xfId="56581"/>
    <cellStyle name="Output 3 2 4 12" xfId="31374"/>
    <cellStyle name="Output 3 2 4 2" xfId="3381"/>
    <cellStyle name="Output 3 2 4 2 10" xfId="25717"/>
    <cellStyle name="Output 3 2 4 2 10 2" xfId="55904"/>
    <cellStyle name="Output 3 2 4 2 11" xfId="33586"/>
    <cellStyle name="Output 3 2 4 2 2" xfId="6745"/>
    <cellStyle name="Output 3 2 4 2 2 2" xfId="36939"/>
    <cellStyle name="Output 3 2 4 2 3" xfId="8290"/>
    <cellStyle name="Output 3 2 4 2 3 2" xfId="38484"/>
    <cellStyle name="Output 3 2 4 2 4" xfId="11359"/>
    <cellStyle name="Output 3 2 4 2 4 2" xfId="41553"/>
    <cellStyle name="Output 3 2 4 2 5" xfId="12916"/>
    <cellStyle name="Output 3 2 4 2 5 2" xfId="43110"/>
    <cellStyle name="Output 3 2 4 2 6" xfId="16616"/>
    <cellStyle name="Output 3 2 4 2 6 2" xfId="46810"/>
    <cellStyle name="Output 3 2 4 2 7" xfId="19483"/>
    <cellStyle name="Output 3 2 4 2 7 2" xfId="49677"/>
    <cellStyle name="Output 3 2 4 2 8" xfId="23890"/>
    <cellStyle name="Output 3 2 4 2 8 2" xfId="54077"/>
    <cellStyle name="Output 3 2 4 2 9" xfId="27021"/>
    <cellStyle name="Output 3 2 4 2 9 2" xfId="57208"/>
    <cellStyle name="Output 3 2 4 3" xfId="4389"/>
    <cellStyle name="Output 3 2 4 3 10" xfId="34588"/>
    <cellStyle name="Output 3 2 4 3 2" xfId="9133"/>
    <cellStyle name="Output 3 2 4 3 2 2" xfId="39327"/>
    <cellStyle name="Output 3 2 4 3 3" xfId="10540"/>
    <cellStyle name="Output 3 2 4 3 3 2" xfId="40734"/>
    <cellStyle name="Output 3 2 4 3 4" xfId="12808"/>
    <cellStyle name="Output 3 2 4 3 4 2" xfId="43002"/>
    <cellStyle name="Output 3 2 4 3 5" xfId="17456"/>
    <cellStyle name="Output 3 2 4 3 5 2" xfId="47650"/>
    <cellStyle name="Output 3 2 4 3 6" xfId="20320"/>
    <cellStyle name="Output 3 2 4 3 6 2" xfId="50514"/>
    <cellStyle name="Output 3 2 4 3 7" xfId="24732"/>
    <cellStyle name="Output 3 2 4 3 7 2" xfId="54919"/>
    <cellStyle name="Output 3 2 4 3 8" xfId="28159"/>
    <cellStyle name="Output 3 2 4 3 8 2" xfId="58346"/>
    <cellStyle name="Output 3 2 4 3 9" xfId="28885"/>
    <cellStyle name="Output 3 2 4 3 9 2" xfId="59072"/>
    <cellStyle name="Output 3 2 4 4" xfId="5653"/>
    <cellStyle name="Output 3 2 4 4 2" xfId="35849"/>
    <cellStyle name="Output 3 2 4 5" xfId="5719"/>
    <cellStyle name="Output 3 2 4 5 2" xfId="35915"/>
    <cellStyle name="Output 3 2 4 6" xfId="12928"/>
    <cellStyle name="Output 3 2 4 6 2" xfId="43122"/>
    <cellStyle name="Output 3 2 4 7" xfId="15520"/>
    <cellStyle name="Output 3 2 4 7 2" xfId="45714"/>
    <cellStyle name="Output 3 2 4 8" xfId="18401"/>
    <cellStyle name="Output 3 2 4 8 2" xfId="48595"/>
    <cellStyle name="Output 3 2 4 9" xfId="22636"/>
    <cellStyle name="Output 3 2 4 9 2" xfId="52823"/>
    <cellStyle name="Output 3 2 5" xfId="2961"/>
    <cellStyle name="Output 3 2 5 10" xfId="29916"/>
    <cellStyle name="Output 3 2 5 10 2" xfId="60103"/>
    <cellStyle name="Output 3 2 5 11" xfId="33166"/>
    <cellStyle name="Output 3 2 5 2" xfId="6455"/>
    <cellStyle name="Output 3 2 5 2 2" xfId="36649"/>
    <cellStyle name="Output 3 2 5 3" xfId="3101"/>
    <cellStyle name="Output 3 2 5 3 2" xfId="33306"/>
    <cellStyle name="Output 3 2 5 4" xfId="10449"/>
    <cellStyle name="Output 3 2 5 4 2" xfId="40643"/>
    <cellStyle name="Output 3 2 5 5" xfId="14196"/>
    <cellStyle name="Output 3 2 5 5 2" xfId="44390"/>
    <cellStyle name="Output 3 2 5 6" xfId="16333"/>
    <cellStyle name="Output 3 2 5 6 2" xfId="46527"/>
    <cellStyle name="Output 3 2 5 7" xfId="19200"/>
    <cellStyle name="Output 3 2 5 7 2" xfId="49394"/>
    <cellStyle name="Output 3 2 5 8" xfId="23600"/>
    <cellStyle name="Output 3 2 5 8 2" xfId="53787"/>
    <cellStyle name="Output 3 2 5 9" xfId="21637"/>
    <cellStyle name="Output 3 2 5 9 2" xfId="51824"/>
    <cellStyle name="Output 3 2 6" xfId="4015"/>
    <cellStyle name="Output 3 2 6 10" xfId="30849"/>
    <cellStyle name="Output 3 2 6 10 2" xfId="61036"/>
    <cellStyle name="Output 3 2 6 11" xfId="34214"/>
    <cellStyle name="Output 3 2 6 2" xfId="7357"/>
    <cellStyle name="Output 3 2 6 2 2" xfId="37551"/>
    <cellStyle name="Output 3 2 6 3" xfId="8902"/>
    <cellStyle name="Output 3 2 6 3 2" xfId="39096"/>
    <cellStyle name="Output 3 2 6 4" xfId="5240"/>
    <cellStyle name="Output 3 2 6 4 2" xfId="35439"/>
    <cellStyle name="Output 3 2 6 5" xfId="14902"/>
    <cellStyle name="Output 3 2 6 5 2" xfId="45096"/>
    <cellStyle name="Output 3 2 6 6" xfId="17226"/>
    <cellStyle name="Output 3 2 6 6 2" xfId="47420"/>
    <cellStyle name="Output 3 2 6 7" xfId="20090"/>
    <cellStyle name="Output 3 2 6 7 2" xfId="50284"/>
    <cellStyle name="Output 3 2 6 8" xfId="24501"/>
    <cellStyle name="Output 3 2 6 8 2" xfId="54688"/>
    <cellStyle name="Output 3 2 6 9" xfId="27370"/>
    <cellStyle name="Output 3 2 6 9 2" xfId="57557"/>
    <cellStyle name="Output 3 2 7" xfId="5876"/>
    <cellStyle name="Output 3 2 7 2" xfId="36072"/>
    <cellStyle name="Output 3 2 8" xfId="10366"/>
    <cellStyle name="Output 3 2 8 2" xfId="40560"/>
    <cellStyle name="Output 3 2 9" xfId="13611"/>
    <cellStyle name="Output 3 2 9 2" xfId="43805"/>
    <cellStyle name="Output 3 3" xfId="998"/>
    <cellStyle name="Output 3 3 10" xfId="15209"/>
    <cellStyle name="Output 3 3 10 2" xfId="45403"/>
    <cellStyle name="Output 3 3 11" xfId="15055"/>
    <cellStyle name="Output 3 3 11 2" xfId="45249"/>
    <cellStyle name="Output 3 3 12" xfId="22227"/>
    <cellStyle name="Output 3 3 12 2" xfId="52414"/>
    <cellStyle name="Output 3 3 13" xfId="26235"/>
    <cellStyle name="Output 3 3 13 2" xfId="56422"/>
    <cellStyle name="Output 3 3 14" xfId="30118"/>
    <cellStyle name="Output 3 3 14 2" xfId="60305"/>
    <cellStyle name="Output 3 3 15" xfId="31135"/>
    <cellStyle name="Output 3 3 2" xfId="999"/>
    <cellStyle name="Output 3 3 2 10" xfId="11094"/>
    <cellStyle name="Output 3 3 2 10 2" xfId="41288"/>
    <cellStyle name="Output 3 3 2 11" xfId="22228"/>
    <cellStyle name="Output 3 3 2 11 2" xfId="52415"/>
    <cellStyle name="Output 3 3 2 12" xfId="27300"/>
    <cellStyle name="Output 3 3 2 12 2" xfId="57487"/>
    <cellStyle name="Output 3 3 2 13" xfId="29495"/>
    <cellStyle name="Output 3 3 2 13 2" xfId="59682"/>
    <cellStyle name="Output 3 3 2 14" xfId="31136"/>
    <cellStyle name="Output 3 3 2 2" xfId="1355"/>
    <cellStyle name="Output 3 3 2 2 10" xfId="18348"/>
    <cellStyle name="Output 3 3 2 2 10 2" xfId="48542"/>
    <cellStyle name="Output 3 3 2 2 11" xfId="22568"/>
    <cellStyle name="Output 3 3 2 2 11 2" xfId="52755"/>
    <cellStyle name="Output 3 3 2 2 12" xfId="28278"/>
    <cellStyle name="Output 3 3 2 2 12 2" xfId="58465"/>
    <cellStyle name="Output 3 3 2 2 13" xfId="30587"/>
    <cellStyle name="Output 3 3 2 2 13 2" xfId="60774"/>
    <cellStyle name="Output 3 3 2 2 14" xfId="31321"/>
    <cellStyle name="Output 3 3 2 2 2" xfId="1823"/>
    <cellStyle name="Output 3 3 2 2 2 10" xfId="27388"/>
    <cellStyle name="Output 3 3 2 2 2 10 2" xfId="57575"/>
    <cellStyle name="Output 3 3 2 2 2 11" xfId="21666"/>
    <cellStyle name="Output 3 3 2 2 2 11 2" xfId="51853"/>
    <cellStyle name="Output 3 3 2 2 2 12" xfId="31773"/>
    <cellStyle name="Output 3 3 2 2 2 2" xfId="3780"/>
    <cellStyle name="Output 3 3 2 2 2 2 10" xfId="27969"/>
    <cellStyle name="Output 3 3 2 2 2 2 10 2" xfId="58156"/>
    <cellStyle name="Output 3 3 2 2 2 2 11" xfId="33985"/>
    <cellStyle name="Output 3 3 2 2 2 2 2" xfId="7144"/>
    <cellStyle name="Output 3 3 2 2 2 2 2 2" xfId="37338"/>
    <cellStyle name="Output 3 3 2 2 2 2 3" xfId="8689"/>
    <cellStyle name="Output 3 3 2 2 2 2 3 2" xfId="38883"/>
    <cellStyle name="Output 3 3 2 2 2 2 4" xfId="11712"/>
    <cellStyle name="Output 3 3 2 2 2 2 4 2" xfId="41906"/>
    <cellStyle name="Output 3 3 2 2 2 2 5" xfId="13513"/>
    <cellStyle name="Output 3 3 2 2 2 2 5 2" xfId="43707"/>
    <cellStyle name="Output 3 3 2 2 2 2 6" xfId="17015"/>
    <cellStyle name="Output 3 3 2 2 2 2 6 2" xfId="47209"/>
    <cellStyle name="Output 3 3 2 2 2 2 7" xfId="19882"/>
    <cellStyle name="Output 3 3 2 2 2 2 7 2" xfId="50076"/>
    <cellStyle name="Output 3 3 2 2 2 2 8" xfId="24289"/>
    <cellStyle name="Output 3 3 2 2 2 2 8 2" xfId="54476"/>
    <cellStyle name="Output 3 3 2 2 2 2 9" xfId="26079"/>
    <cellStyle name="Output 3 3 2 2 2 2 9 2" xfId="56266"/>
    <cellStyle name="Output 3 3 2 2 2 3" xfId="4788"/>
    <cellStyle name="Output 3 3 2 2 2 3 10" xfId="34987"/>
    <cellStyle name="Output 3 3 2 2 2 3 2" xfId="9532"/>
    <cellStyle name="Output 3 3 2 2 2 3 2 2" xfId="39726"/>
    <cellStyle name="Output 3 3 2 2 2 3 3" xfId="5893"/>
    <cellStyle name="Output 3 3 2 2 2 3 3 2" xfId="36089"/>
    <cellStyle name="Output 3 3 2 2 2 3 4" xfId="14268"/>
    <cellStyle name="Output 3 3 2 2 2 3 4 2" xfId="44462"/>
    <cellStyle name="Output 3 3 2 2 2 3 5" xfId="17855"/>
    <cellStyle name="Output 3 3 2 2 2 3 5 2" xfId="48049"/>
    <cellStyle name="Output 3 3 2 2 2 3 6" xfId="20719"/>
    <cellStyle name="Output 3 3 2 2 2 3 6 2" xfId="50913"/>
    <cellStyle name="Output 3 3 2 2 2 3 7" xfId="25131"/>
    <cellStyle name="Output 3 3 2 2 2 3 7 2" xfId="55318"/>
    <cellStyle name="Output 3 3 2 2 2 3 8" xfId="28568"/>
    <cellStyle name="Output 3 3 2 2 2 3 8 2" xfId="58755"/>
    <cellStyle name="Output 3 3 2 2 2 3 9" xfId="29753"/>
    <cellStyle name="Output 3 3 2 2 2 3 9 2" xfId="59940"/>
    <cellStyle name="Output 3 3 2 2 2 4" xfId="5798"/>
    <cellStyle name="Output 3 3 2 2 2 4 2" xfId="35994"/>
    <cellStyle name="Output 3 3 2 2 2 5" xfId="11244"/>
    <cellStyle name="Output 3 3 2 2 2 5 2" xfId="41438"/>
    <cellStyle name="Output 3 3 2 2 2 6" xfId="13293"/>
    <cellStyle name="Output 3 3 2 2 2 6 2" xfId="43487"/>
    <cellStyle name="Output 3 3 2 2 2 7" xfId="15919"/>
    <cellStyle name="Output 3 3 2 2 2 7 2" xfId="46113"/>
    <cellStyle name="Output 3 3 2 2 2 8" xfId="18800"/>
    <cellStyle name="Output 3 3 2 2 2 8 2" xfId="48994"/>
    <cellStyle name="Output 3 3 2 2 2 9" xfId="23035"/>
    <cellStyle name="Output 3 3 2 2 2 9 2" xfId="53222"/>
    <cellStyle name="Output 3 3 2 2 3" xfId="1981"/>
    <cellStyle name="Output 3 3 2 2 3 10" xfId="26125"/>
    <cellStyle name="Output 3 3 2 2 3 10 2" xfId="56312"/>
    <cellStyle name="Output 3 3 2 2 3 11" xfId="28253"/>
    <cellStyle name="Output 3 3 2 2 3 11 2" xfId="58440"/>
    <cellStyle name="Output 3 3 2 2 3 12" xfId="31931"/>
    <cellStyle name="Output 3 3 2 2 3 2" xfId="3938"/>
    <cellStyle name="Output 3 3 2 2 3 2 10" xfId="21838"/>
    <cellStyle name="Output 3 3 2 2 3 2 10 2" xfId="52025"/>
    <cellStyle name="Output 3 3 2 2 3 2 11" xfId="34143"/>
    <cellStyle name="Output 3 3 2 2 3 2 2" xfId="7302"/>
    <cellStyle name="Output 3 3 2 2 3 2 2 2" xfId="37496"/>
    <cellStyle name="Output 3 3 2 2 3 2 3" xfId="8847"/>
    <cellStyle name="Output 3 3 2 2 3 2 3 2" xfId="39041"/>
    <cellStyle name="Output 3 3 2 2 3 2 4" xfId="10330"/>
    <cellStyle name="Output 3 3 2 2 3 2 4 2" xfId="40524"/>
    <cellStyle name="Output 3 3 2 2 3 2 5" xfId="15053"/>
    <cellStyle name="Output 3 3 2 2 3 2 5 2" xfId="45247"/>
    <cellStyle name="Output 3 3 2 2 3 2 6" xfId="17173"/>
    <cellStyle name="Output 3 3 2 2 3 2 6 2" xfId="47367"/>
    <cellStyle name="Output 3 3 2 2 3 2 7" xfId="20040"/>
    <cellStyle name="Output 3 3 2 2 3 2 7 2" xfId="50234"/>
    <cellStyle name="Output 3 3 2 2 3 2 8" xfId="24447"/>
    <cellStyle name="Output 3 3 2 2 3 2 8 2" xfId="54634"/>
    <cellStyle name="Output 3 3 2 2 3 2 9" xfId="27312"/>
    <cellStyle name="Output 3 3 2 2 3 2 9 2" xfId="57499"/>
    <cellStyle name="Output 3 3 2 2 3 3" xfId="4946"/>
    <cellStyle name="Output 3 3 2 2 3 3 10" xfId="35145"/>
    <cellStyle name="Output 3 3 2 2 3 3 2" xfId="9690"/>
    <cellStyle name="Output 3 3 2 2 3 3 2 2" xfId="39884"/>
    <cellStyle name="Output 3 3 2 2 3 3 3" xfId="11836"/>
    <cellStyle name="Output 3 3 2 2 3 3 3 2" xfId="42030"/>
    <cellStyle name="Output 3 3 2 2 3 3 4" xfId="14064"/>
    <cellStyle name="Output 3 3 2 2 3 3 4 2" xfId="44258"/>
    <cellStyle name="Output 3 3 2 2 3 3 5" xfId="18013"/>
    <cellStyle name="Output 3 3 2 2 3 3 5 2" xfId="48207"/>
    <cellStyle name="Output 3 3 2 2 3 3 6" xfId="20877"/>
    <cellStyle name="Output 3 3 2 2 3 3 6 2" xfId="51071"/>
    <cellStyle name="Output 3 3 2 2 3 3 7" xfId="25289"/>
    <cellStyle name="Output 3 3 2 2 3 3 7 2" xfId="55476"/>
    <cellStyle name="Output 3 3 2 2 3 3 8" xfId="28726"/>
    <cellStyle name="Output 3 3 2 2 3 3 8 2" xfId="58913"/>
    <cellStyle name="Output 3 3 2 2 3 3 9" xfId="30507"/>
    <cellStyle name="Output 3 3 2 2 3 3 9 2" xfId="60694"/>
    <cellStyle name="Output 3 3 2 2 3 4" xfId="5313"/>
    <cellStyle name="Output 3 3 2 2 3 4 2" xfId="35512"/>
    <cellStyle name="Output 3 3 2 2 3 5" xfId="11443"/>
    <cellStyle name="Output 3 3 2 2 3 5 2" xfId="41637"/>
    <cellStyle name="Output 3 3 2 2 3 6" xfId="7957"/>
    <cellStyle name="Output 3 3 2 2 3 6 2" xfId="38151"/>
    <cellStyle name="Output 3 3 2 2 3 7" xfId="16077"/>
    <cellStyle name="Output 3 3 2 2 3 7 2" xfId="46271"/>
    <cellStyle name="Output 3 3 2 2 3 8" xfId="18958"/>
    <cellStyle name="Output 3 3 2 2 3 8 2" xfId="49152"/>
    <cellStyle name="Output 3 3 2 2 3 9" xfId="23193"/>
    <cellStyle name="Output 3 3 2 2 3 9 2" xfId="53380"/>
    <cellStyle name="Output 3 3 2 2 4" xfId="3315"/>
    <cellStyle name="Output 3 3 2 2 4 10" xfId="29015"/>
    <cellStyle name="Output 3 3 2 2 4 10 2" xfId="59202"/>
    <cellStyle name="Output 3 3 2 2 4 11" xfId="33520"/>
    <cellStyle name="Output 3 3 2 2 4 2" xfId="6688"/>
    <cellStyle name="Output 3 3 2 2 4 2 2" xfId="36882"/>
    <cellStyle name="Output 3 3 2 2 4 3" xfId="8233"/>
    <cellStyle name="Output 3 3 2 2 4 3 2" xfId="38427"/>
    <cellStyle name="Output 3 3 2 2 4 4" xfId="11422"/>
    <cellStyle name="Output 3 3 2 2 4 4 2" xfId="41616"/>
    <cellStyle name="Output 3 3 2 2 4 5" xfId="14649"/>
    <cellStyle name="Output 3 3 2 2 4 5 2" xfId="44843"/>
    <cellStyle name="Output 3 3 2 2 4 6" xfId="16563"/>
    <cellStyle name="Output 3 3 2 2 4 6 2" xfId="46757"/>
    <cellStyle name="Output 3 3 2 2 4 7" xfId="19430"/>
    <cellStyle name="Output 3 3 2 2 4 7 2" xfId="49624"/>
    <cellStyle name="Output 3 3 2 2 4 8" xfId="23833"/>
    <cellStyle name="Output 3 3 2 2 4 8 2" xfId="54020"/>
    <cellStyle name="Output 3 3 2 2 4 9" xfId="28340"/>
    <cellStyle name="Output 3 3 2 2 4 9 2" xfId="58527"/>
    <cellStyle name="Output 3 3 2 2 5" xfId="4323"/>
    <cellStyle name="Output 3 3 2 2 5 10" xfId="27152"/>
    <cellStyle name="Output 3 3 2 2 5 10 2" xfId="57339"/>
    <cellStyle name="Output 3 3 2 2 5 11" xfId="34522"/>
    <cellStyle name="Output 3 3 2 2 5 2" xfId="7535"/>
    <cellStyle name="Output 3 3 2 2 5 2 2" xfId="37729"/>
    <cellStyle name="Output 3 3 2 2 5 3" xfId="9080"/>
    <cellStyle name="Output 3 3 2 2 5 3 2" xfId="39274"/>
    <cellStyle name="Output 3 3 2 2 5 4" xfId="11999"/>
    <cellStyle name="Output 3 3 2 2 5 4 2" xfId="42193"/>
    <cellStyle name="Output 3 3 2 2 5 5" xfId="9745"/>
    <cellStyle name="Output 3 3 2 2 5 5 2" xfId="39939"/>
    <cellStyle name="Output 3 3 2 2 5 6" xfId="17403"/>
    <cellStyle name="Output 3 3 2 2 5 6 2" xfId="47597"/>
    <cellStyle name="Output 3 3 2 2 5 7" xfId="20267"/>
    <cellStyle name="Output 3 3 2 2 5 7 2" xfId="50461"/>
    <cellStyle name="Output 3 3 2 2 5 8" xfId="24679"/>
    <cellStyle name="Output 3 3 2 2 5 8 2" xfId="54866"/>
    <cellStyle name="Output 3 3 2 2 5 9" xfId="26426"/>
    <cellStyle name="Output 3 3 2 2 5 9 2" xfId="56613"/>
    <cellStyle name="Output 3 3 2 2 6" xfId="6000"/>
    <cellStyle name="Output 3 3 2 2 6 2" xfId="36196"/>
    <cellStyle name="Output 3 3 2 2 7" xfId="6038"/>
    <cellStyle name="Output 3 3 2 2 7 2" xfId="36234"/>
    <cellStyle name="Output 3 3 2 2 8" xfId="15125"/>
    <cellStyle name="Output 3 3 2 2 8 2" xfId="45319"/>
    <cellStyle name="Output 3 3 2 2 9" xfId="15464"/>
    <cellStyle name="Output 3 3 2 2 9 2" xfId="45658"/>
    <cellStyle name="Output 3 3 2 3" xfId="1421"/>
    <cellStyle name="Output 3 3 2 3 10" xfId="25958"/>
    <cellStyle name="Output 3 3 2 3 10 2" xfId="56145"/>
    <cellStyle name="Output 3 3 2 3 11" xfId="25787"/>
    <cellStyle name="Output 3 3 2 3 11 2" xfId="55974"/>
    <cellStyle name="Output 3 3 2 3 12" xfId="31371"/>
    <cellStyle name="Output 3 3 2 3 2" xfId="3378"/>
    <cellStyle name="Output 3 3 2 3 2 10" xfId="30202"/>
    <cellStyle name="Output 3 3 2 3 2 10 2" xfId="60389"/>
    <cellStyle name="Output 3 3 2 3 2 11" xfId="33583"/>
    <cellStyle name="Output 3 3 2 3 2 2" xfId="6742"/>
    <cellStyle name="Output 3 3 2 3 2 2 2" xfId="36936"/>
    <cellStyle name="Output 3 3 2 3 2 3" xfId="8287"/>
    <cellStyle name="Output 3 3 2 3 2 3 2" xfId="38481"/>
    <cellStyle name="Output 3 3 2 3 2 4" xfId="6391"/>
    <cellStyle name="Output 3 3 2 3 2 4 2" xfId="36585"/>
    <cellStyle name="Output 3 3 2 3 2 5" xfId="13246"/>
    <cellStyle name="Output 3 3 2 3 2 5 2" xfId="43440"/>
    <cellStyle name="Output 3 3 2 3 2 6" xfId="16613"/>
    <cellStyle name="Output 3 3 2 3 2 6 2" xfId="46807"/>
    <cellStyle name="Output 3 3 2 3 2 7" xfId="19480"/>
    <cellStyle name="Output 3 3 2 3 2 7 2" xfId="49674"/>
    <cellStyle name="Output 3 3 2 3 2 8" xfId="23887"/>
    <cellStyle name="Output 3 3 2 3 2 8 2" xfId="54074"/>
    <cellStyle name="Output 3 3 2 3 2 9" xfId="21980"/>
    <cellStyle name="Output 3 3 2 3 2 9 2" xfId="52167"/>
    <cellStyle name="Output 3 3 2 3 3" xfId="4386"/>
    <cellStyle name="Output 3 3 2 3 3 10" xfId="34585"/>
    <cellStyle name="Output 3 3 2 3 3 2" xfId="9130"/>
    <cellStyle name="Output 3 3 2 3 3 2 2" xfId="39324"/>
    <cellStyle name="Output 3 3 2 3 3 3" xfId="12687"/>
    <cellStyle name="Output 3 3 2 3 3 3 2" xfId="42881"/>
    <cellStyle name="Output 3 3 2 3 3 4" xfId="12883"/>
    <cellStyle name="Output 3 3 2 3 3 4 2" xfId="43077"/>
    <cellStyle name="Output 3 3 2 3 3 5" xfId="17453"/>
    <cellStyle name="Output 3 3 2 3 3 5 2" xfId="47647"/>
    <cellStyle name="Output 3 3 2 3 3 6" xfId="20317"/>
    <cellStyle name="Output 3 3 2 3 3 6 2" xfId="50511"/>
    <cellStyle name="Output 3 3 2 3 3 7" xfId="24729"/>
    <cellStyle name="Output 3 3 2 3 3 7 2" xfId="54916"/>
    <cellStyle name="Output 3 3 2 3 3 8" xfId="26302"/>
    <cellStyle name="Output 3 3 2 3 3 8 2" xfId="56489"/>
    <cellStyle name="Output 3 3 2 3 3 9" xfId="28757"/>
    <cellStyle name="Output 3 3 2 3 3 9 2" xfId="58944"/>
    <cellStyle name="Output 3 3 2 3 4" xfId="5375"/>
    <cellStyle name="Output 3 3 2 3 4 2" xfId="35574"/>
    <cellStyle name="Output 3 3 2 3 5" xfId="10267"/>
    <cellStyle name="Output 3 3 2 3 5 2" xfId="40461"/>
    <cellStyle name="Output 3 3 2 3 6" xfId="13787"/>
    <cellStyle name="Output 3 3 2 3 6 2" xfId="43981"/>
    <cellStyle name="Output 3 3 2 3 7" xfId="15517"/>
    <cellStyle name="Output 3 3 2 3 7 2" xfId="45711"/>
    <cellStyle name="Output 3 3 2 3 8" xfId="18398"/>
    <cellStyle name="Output 3 3 2 3 8 2" xfId="48592"/>
    <cellStyle name="Output 3 3 2 3 9" xfId="22633"/>
    <cellStyle name="Output 3 3 2 3 9 2" xfId="52820"/>
    <cellStyle name="Output 3 3 2 4" xfId="2964"/>
    <cellStyle name="Output 3 3 2 4 10" xfId="28957"/>
    <cellStyle name="Output 3 3 2 4 10 2" xfId="59144"/>
    <cellStyle name="Output 3 3 2 4 11" xfId="33169"/>
    <cellStyle name="Output 3 3 2 4 2" xfId="6458"/>
    <cellStyle name="Output 3 3 2 4 2 2" xfId="36652"/>
    <cellStyle name="Output 3 3 2 4 3" xfId="2416"/>
    <cellStyle name="Output 3 3 2 4 3 2" xfId="32621"/>
    <cellStyle name="Output 3 3 2 4 4" xfId="11911"/>
    <cellStyle name="Output 3 3 2 4 4 2" xfId="42105"/>
    <cellStyle name="Output 3 3 2 4 5" xfId="6066"/>
    <cellStyle name="Output 3 3 2 4 5 2" xfId="36262"/>
    <cellStyle name="Output 3 3 2 4 6" xfId="16336"/>
    <cellStyle name="Output 3 3 2 4 6 2" xfId="46530"/>
    <cellStyle name="Output 3 3 2 4 7" xfId="19203"/>
    <cellStyle name="Output 3 3 2 4 7 2" xfId="49397"/>
    <cellStyle name="Output 3 3 2 4 8" xfId="23603"/>
    <cellStyle name="Output 3 3 2 4 8 2" xfId="53790"/>
    <cellStyle name="Output 3 3 2 4 9" xfId="21956"/>
    <cellStyle name="Output 3 3 2 4 9 2" xfId="52143"/>
    <cellStyle name="Output 3 3 2 5" xfId="4018"/>
    <cellStyle name="Output 3 3 2 5 10" xfId="30834"/>
    <cellStyle name="Output 3 3 2 5 10 2" xfId="61021"/>
    <cellStyle name="Output 3 3 2 5 11" xfId="34217"/>
    <cellStyle name="Output 3 3 2 5 2" xfId="7360"/>
    <cellStyle name="Output 3 3 2 5 2 2" xfId="37554"/>
    <cellStyle name="Output 3 3 2 5 3" xfId="8905"/>
    <cellStyle name="Output 3 3 2 5 3 2" xfId="39099"/>
    <cellStyle name="Output 3 3 2 5 4" xfId="11628"/>
    <cellStyle name="Output 3 3 2 5 4 2" xfId="41822"/>
    <cellStyle name="Output 3 3 2 5 5" xfId="14986"/>
    <cellStyle name="Output 3 3 2 5 5 2" xfId="45180"/>
    <cellStyle name="Output 3 3 2 5 6" xfId="17229"/>
    <cellStyle name="Output 3 3 2 5 6 2" xfId="47423"/>
    <cellStyle name="Output 3 3 2 5 7" xfId="20093"/>
    <cellStyle name="Output 3 3 2 5 7 2" xfId="50287"/>
    <cellStyle name="Output 3 3 2 5 8" xfId="24504"/>
    <cellStyle name="Output 3 3 2 5 8 2" xfId="54691"/>
    <cellStyle name="Output 3 3 2 5 9" xfId="26691"/>
    <cellStyle name="Output 3 3 2 5 9 2" xfId="56878"/>
    <cellStyle name="Output 3 3 2 6" xfId="5610"/>
    <cellStyle name="Output 3 3 2 6 2" xfId="35806"/>
    <cellStyle name="Output 3 3 2 7" xfId="11396"/>
    <cellStyle name="Output 3 3 2 7 2" xfId="41590"/>
    <cellStyle name="Output 3 3 2 8" xfId="13732"/>
    <cellStyle name="Output 3 3 2 8 2" xfId="43926"/>
    <cellStyle name="Output 3 3 2 9" xfId="14395"/>
    <cellStyle name="Output 3 3 2 9 2" xfId="44589"/>
    <cellStyle name="Output 3 3 3" xfId="1354"/>
    <cellStyle name="Output 3 3 3 10" xfId="18347"/>
    <cellStyle name="Output 3 3 3 10 2" xfId="48541"/>
    <cellStyle name="Output 3 3 3 11" xfId="22567"/>
    <cellStyle name="Output 3 3 3 11 2" xfId="52754"/>
    <cellStyle name="Output 3 3 3 12" xfId="27417"/>
    <cellStyle name="Output 3 3 3 12 2" xfId="57604"/>
    <cellStyle name="Output 3 3 3 13" xfId="26432"/>
    <cellStyle name="Output 3 3 3 13 2" xfId="56619"/>
    <cellStyle name="Output 3 3 3 14" xfId="31320"/>
    <cellStyle name="Output 3 3 3 2" xfId="1822"/>
    <cellStyle name="Output 3 3 3 2 10" xfId="26892"/>
    <cellStyle name="Output 3 3 3 2 10 2" xfId="57079"/>
    <cellStyle name="Output 3 3 3 2 11" xfId="29454"/>
    <cellStyle name="Output 3 3 3 2 11 2" xfId="59641"/>
    <cellStyle name="Output 3 3 3 2 12" xfId="31772"/>
    <cellStyle name="Output 3 3 3 2 2" xfId="3779"/>
    <cellStyle name="Output 3 3 3 2 2 10" xfId="25324"/>
    <cellStyle name="Output 3 3 3 2 2 10 2" xfId="55511"/>
    <cellStyle name="Output 3 3 3 2 2 11" xfId="33984"/>
    <cellStyle name="Output 3 3 3 2 2 2" xfId="7143"/>
    <cellStyle name="Output 3 3 3 2 2 2 2" xfId="37337"/>
    <cellStyle name="Output 3 3 3 2 2 3" xfId="8688"/>
    <cellStyle name="Output 3 3 3 2 2 3 2" xfId="38882"/>
    <cellStyle name="Output 3 3 3 2 2 4" xfId="11177"/>
    <cellStyle name="Output 3 3 3 2 2 4 2" xfId="41371"/>
    <cellStyle name="Output 3 3 3 2 2 5" xfId="13679"/>
    <cellStyle name="Output 3 3 3 2 2 5 2" xfId="43873"/>
    <cellStyle name="Output 3 3 3 2 2 6" xfId="17014"/>
    <cellStyle name="Output 3 3 3 2 2 6 2" xfId="47208"/>
    <cellStyle name="Output 3 3 3 2 2 7" xfId="19881"/>
    <cellStyle name="Output 3 3 3 2 2 7 2" xfId="50075"/>
    <cellStyle name="Output 3 3 3 2 2 8" xfId="24288"/>
    <cellStyle name="Output 3 3 3 2 2 8 2" xfId="54475"/>
    <cellStyle name="Output 3 3 3 2 2 9" xfId="26969"/>
    <cellStyle name="Output 3 3 3 2 2 9 2" xfId="57156"/>
    <cellStyle name="Output 3 3 3 2 3" xfId="4787"/>
    <cellStyle name="Output 3 3 3 2 3 10" xfId="34986"/>
    <cellStyle name="Output 3 3 3 2 3 2" xfId="9531"/>
    <cellStyle name="Output 3 3 3 2 3 2 2" xfId="39725"/>
    <cellStyle name="Output 3 3 3 2 3 3" xfId="12372"/>
    <cellStyle name="Output 3 3 3 2 3 3 2" xfId="42566"/>
    <cellStyle name="Output 3 3 3 2 3 4" xfId="13681"/>
    <cellStyle name="Output 3 3 3 2 3 4 2" xfId="43875"/>
    <cellStyle name="Output 3 3 3 2 3 5" xfId="17854"/>
    <cellStyle name="Output 3 3 3 2 3 5 2" xfId="48048"/>
    <cellStyle name="Output 3 3 3 2 3 6" xfId="20718"/>
    <cellStyle name="Output 3 3 3 2 3 6 2" xfId="50912"/>
    <cellStyle name="Output 3 3 3 2 3 7" xfId="25130"/>
    <cellStyle name="Output 3 3 3 2 3 7 2" xfId="55317"/>
    <cellStyle name="Output 3 3 3 2 3 8" xfId="28567"/>
    <cellStyle name="Output 3 3 3 2 3 8 2" xfId="58754"/>
    <cellStyle name="Output 3 3 3 2 3 9" xfId="27630"/>
    <cellStyle name="Output 3 3 3 2 3 9 2" xfId="57817"/>
    <cellStyle name="Output 3 3 3 2 4" xfId="7887"/>
    <cellStyle name="Output 3 3 3 2 4 2" xfId="38081"/>
    <cellStyle name="Output 3 3 3 2 5" xfId="10322"/>
    <cellStyle name="Output 3 3 3 2 5 2" xfId="40516"/>
    <cellStyle name="Output 3 3 3 2 6" xfId="14299"/>
    <cellStyle name="Output 3 3 3 2 6 2" xfId="44493"/>
    <cellStyle name="Output 3 3 3 2 7" xfId="15918"/>
    <cellStyle name="Output 3 3 3 2 7 2" xfId="46112"/>
    <cellStyle name="Output 3 3 3 2 8" xfId="18799"/>
    <cellStyle name="Output 3 3 3 2 8 2" xfId="48993"/>
    <cellStyle name="Output 3 3 3 2 9" xfId="23034"/>
    <cellStyle name="Output 3 3 3 2 9 2" xfId="53221"/>
    <cellStyle name="Output 3 3 3 3" xfId="1980"/>
    <cellStyle name="Output 3 3 3 3 10" xfId="27344"/>
    <cellStyle name="Output 3 3 3 3 10 2" xfId="57531"/>
    <cellStyle name="Output 3 3 3 3 11" xfId="30543"/>
    <cellStyle name="Output 3 3 3 3 11 2" xfId="60730"/>
    <cellStyle name="Output 3 3 3 3 12" xfId="31930"/>
    <cellStyle name="Output 3 3 3 3 2" xfId="3937"/>
    <cellStyle name="Output 3 3 3 3 2 10" xfId="29299"/>
    <cellStyle name="Output 3 3 3 3 2 10 2" xfId="59486"/>
    <cellStyle name="Output 3 3 3 3 2 11" xfId="34142"/>
    <cellStyle name="Output 3 3 3 3 2 2" xfId="7301"/>
    <cellStyle name="Output 3 3 3 3 2 2 2" xfId="37495"/>
    <cellStyle name="Output 3 3 3 3 2 3" xfId="8846"/>
    <cellStyle name="Output 3 3 3 3 2 3 2" xfId="39040"/>
    <cellStyle name="Output 3 3 3 3 2 4" xfId="12129"/>
    <cellStyle name="Output 3 3 3 3 2 4 2" xfId="42323"/>
    <cellStyle name="Output 3 3 3 3 2 5" xfId="14447"/>
    <cellStyle name="Output 3 3 3 3 2 5 2" xfId="44641"/>
    <cellStyle name="Output 3 3 3 3 2 6" xfId="17172"/>
    <cellStyle name="Output 3 3 3 3 2 6 2" xfId="47366"/>
    <cellStyle name="Output 3 3 3 3 2 7" xfId="20039"/>
    <cellStyle name="Output 3 3 3 3 2 7 2" xfId="50233"/>
    <cellStyle name="Output 3 3 3 3 2 8" xfId="24446"/>
    <cellStyle name="Output 3 3 3 3 2 8 2" xfId="54633"/>
    <cellStyle name="Output 3 3 3 3 2 9" xfId="26172"/>
    <cellStyle name="Output 3 3 3 3 2 9 2" xfId="56359"/>
    <cellStyle name="Output 3 3 3 3 3" xfId="4945"/>
    <cellStyle name="Output 3 3 3 3 3 10" xfId="35144"/>
    <cellStyle name="Output 3 3 3 3 3 2" xfId="9689"/>
    <cellStyle name="Output 3 3 3 3 3 2 2" xfId="39883"/>
    <cellStyle name="Output 3 3 3 3 3 3" xfId="10981"/>
    <cellStyle name="Output 3 3 3 3 3 3 2" xfId="41175"/>
    <cellStyle name="Output 3 3 3 3 3 4" xfId="13573"/>
    <cellStyle name="Output 3 3 3 3 3 4 2" xfId="43767"/>
    <cellStyle name="Output 3 3 3 3 3 5" xfId="18012"/>
    <cellStyle name="Output 3 3 3 3 3 5 2" xfId="48206"/>
    <cellStyle name="Output 3 3 3 3 3 6" xfId="20876"/>
    <cellStyle name="Output 3 3 3 3 3 6 2" xfId="51070"/>
    <cellStyle name="Output 3 3 3 3 3 7" xfId="25288"/>
    <cellStyle name="Output 3 3 3 3 3 7 2" xfId="55475"/>
    <cellStyle name="Output 3 3 3 3 3 8" xfId="28725"/>
    <cellStyle name="Output 3 3 3 3 3 8 2" xfId="58912"/>
    <cellStyle name="Output 3 3 3 3 3 9" xfId="30117"/>
    <cellStyle name="Output 3 3 3 3 3 9 2" xfId="60304"/>
    <cellStyle name="Output 3 3 3 3 4" xfId="5777"/>
    <cellStyle name="Output 3 3 3 3 4 2" xfId="35973"/>
    <cellStyle name="Output 3 3 3 3 5" xfId="3146"/>
    <cellStyle name="Output 3 3 3 3 5 2" xfId="33351"/>
    <cellStyle name="Output 3 3 3 3 6" xfId="12948"/>
    <cellStyle name="Output 3 3 3 3 6 2" xfId="43142"/>
    <cellStyle name="Output 3 3 3 3 7" xfId="16076"/>
    <cellStyle name="Output 3 3 3 3 7 2" xfId="46270"/>
    <cellStyle name="Output 3 3 3 3 8" xfId="18957"/>
    <cellStyle name="Output 3 3 3 3 8 2" xfId="49151"/>
    <cellStyle name="Output 3 3 3 3 9" xfId="23192"/>
    <cellStyle name="Output 3 3 3 3 9 2" xfId="53379"/>
    <cellStyle name="Output 3 3 3 4" xfId="3314"/>
    <cellStyle name="Output 3 3 3 4 10" xfId="29946"/>
    <cellStyle name="Output 3 3 3 4 10 2" xfId="60133"/>
    <cellStyle name="Output 3 3 3 4 11" xfId="33519"/>
    <cellStyle name="Output 3 3 3 4 2" xfId="6687"/>
    <cellStyle name="Output 3 3 3 4 2 2" xfId="36881"/>
    <cellStyle name="Output 3 3 3 4 3" xfId="8232"/>
    <cellStyle name="Output 3 3 3 4 3 2" xfId="38426"/>
    <cellStyle name="Output 3 3 3 4 4" xfId="11384"/>
    <cellStyle name="Output 3 3 3 4 4 2" xfId="41578"/>
    <cellStyle name="Output 3 3 3 4 5" xfId="14421"/>
    <cellStyle name="Output 3 3 3 4 5 2" xfId="44615"/>
    <cellStyle name="Output 3 3 3 4 6" xfId="16562"/>
    <cellStyle name="Output 3 3 3 4 6 2" xfId="46756"/>
    <cellStyle name="Output 3 3 3 4 7" xfId="19429"/>
    <cellStyle name="Output 3 3 3 4 7 2" xfId="49623"/>
    <cellStyle name="Output 3 3 3 4 8" xfId="23832"/>
    <cellStyle name="Output 3 3 3 4 8 2" xfId="54019"/>
    <cellStyle name="Output 3 3 3 4 9" xfId="26094"/>
    <cellStyle name="Output 3 3 3 4 9 2" xfId="56281"/>
    <cellStyle name="Output 3 3 3 5" xfId="4322"/>
    <cellStyle name="Output 3 3 3 5 10" xfId="30019"/>
    <cellStyle name="Output 3 3 3 5 10 2" xfId="60206"/>
    <cellStyle name="Output 3 3 3 5 11" xfId="34521"/>
    <cellStyle name="Output 3 3 3 5 2" xfId="7534"/>
    <cellStyle name="Output 3 3 3 5 2 2" xfId="37728"/>
    <cellStyle name="Output 3 3 3 5 3" xfId="9079"/>
    <cellStyle name="Output 3 3 3 5 3 2" xfId="39273"/>
    <cellStyle name="Output 3 3 3 5 4" xfId="10775"/>
    <cellStyle name="Output 3 3 3 5 4 2" xfId="40969"/>
    <cellStyle name="Output 3 3 3 5 5" xfId="12868"/>
    <cellStyle name="Output 3 3 3 5 5 2" xfId="43062"/>
    <cellStyle name="Output 3 3 3 5 6" xfId="17402"/>
    <cellStyle name="Output 3 3 3 5 6 2" xfId="47596"/>
    <cellStyle name="Output 3 3 3 5 7" xfId="20266"/>
    <cellStyle name="Output 3 3 3 5 7 2" xfId="50460"/>
    <cellStyle name="Output 3 3 3 5 8" xfId="24678"/>
    <cellStyle name="Output 3 3 3 5 8 2" xfId="54865"/>
    <cellStyle name="Output 3 3 3 5 9" xfId="21493"/>
    <cellStyle name="Output 3 3 3 5 9 2" xfId="51680"/>
    <cellStyle name="Output 3 3 3 6" xfId="8090"/>
    <cellStyle name="Output 3 3 3 6 2" xfId="38284"/>
    <cellStyle name="Output 3 3 3 7" xfId="10722"/>
    <cellStyle name="Output 3 3 3 7 2" xfId="40916"/>
    <cellStyle name="Output 3 3 3 8" xfId="10911"/>
    <cellStyle name="Output 3 3 3 8 2" xfId="41105"/>
    <cellStyle name="Output 3 3 3 9" xfId="15463"/>
    <cellStyle name="Output 3 3 3 9 2" xfId="45657"/>
    <cellStyle name="Output 3 3 4" xfId="1422"/>
    <cellStyle name="Output 3 3 4 10" xfId="21884"/>
    <cellStyle name="Output 3 3 4 10 2" xfId="52071"/>
    <cellStyle name="Output 3 3 4 11" xfId="26963"/>
    <cellStyle name="Output 3 3 4 11 2" xfId="57150"/>
    <cellStyle name="Output 3 3 4 12" xfId="31372"/>
    <cellStyle name="Output 3 3 4 2" xfId="3379"/>
    <cellStyle name="Output 3 3 4 2 10" xfId="29896"/>
    <cellStyle name="Output 3 3 4 2 10 2" xfId="60083"/>
    <cellStyle name="Output 3 3 4 2 11" xfId="33584"/>
    <cellStyle name="Output 3 3 4 2 2" xfId="6743"/>
    <cellStyle name="Output 3 3 4 2 2 2" xfId="36937"/>
    <cellStyle name="Output 3 3 4 2 3" xfId="8288"/>
    <cellStyle name="Output 3 3 4 2 3 2" xfId="38482"/>
    <cellStyle name="Output 3 3 4 2 4" xfId="10382"/>
    <cellStyle name="Output 3 3 4 2 4 2" xfId="40576"/>
    <cellStyle name="Output 3 3 4 2 5" xfId="13642"/>
    <cellStyle name="Output 3 3 4 2 5 2" xfId="43836"/>
    <cellStyle name="Output 3 3 4 2 6" xfId="16614"/>
    <cellStyle name="Output 3 3 4 2 6 2" xfId="46808"/>
    <cellStyle name="Output 3 3 4 2 7" xfId="19481"/>
    <cellStyle name="Output 3 3 4 2 7 2" xfId="49675"/>
    <cellStyle name="Output 3 3 4 2 8" xfId="23888"/>
    <cellStyle name="Output 3 3 4 2 8 2" xfId="54075"/>
    <cellStyle name="Output 3 3 4 2 9" xfId="25988"/>
    <cellStyle name="Output 3 3 4 2 9 2" xfId="56175"/>
    <cellStyle name="Output 3 3 4 3" xfId="4387"/>
    <cellStyle name="Output 3 3 4 3 10" xfId="34586"/>
    <cellStyle name="Output 3 3 4 3 2" xfId="9131"/>
    <cellStyle name="Output 3 3 4 3 2 2" xfId="39325"/>
    <cellStyle name="Output 3 3 4 3 3" xfId="11670"/>
    <cellStyle name="Output 3 3 4 3 3 2" xfId="41864"/>
    <cellStyle name="Output 3 3 4 3 4" xfId="12437"/>
    <cellStyle name="Output 3 3 4 3 4 2" xfId="42631"/>
    <cellStyle name="Output 3 3 4 3 5" xfId="17454"/>
    <cellStyle name="Output 3 3 4 3 5 2" xfId="47648"/>
    <cellStyle name="Output 3 3 4 3 6" xfId="20318"/>
    <cellStyle name="Output 3 3 4 3 6 2" xfId="50512"/>
    <cellStyle name="Output 3 3 4 3 7" xfId="24730"/>
    <cellStyle name="Output 3 3 4 3 7 2" xfId="54917"/>
    <cellStyle name="Output 3 3 4 3 8" xfId="22178"/>
    <cellStyle name="Output 3 3 4 3 8 2" xfId="52365"/>
    <cellStyle name="Output 3 3 4 3 9" xfId="29774"/>
    <cellStyle name="Output 3 3 4 3 9 2" xfId="59961"/>
    <cellStyle name="Output 3 3 4 4" xfId="4111"/>
    <cellStyle name="Output 3 3 4 4 2" xfId="34310"/>
    <cellStyle name="Output 3 3 4 5" xfId="11557"/>
    <cellStyle name="Output 3 3 4 5 2" xfId="41751"/>
    <cellStyle name="Output 3 3 4 6" xfId="15156"/>
    <cellStyle name="Output 3 3 4 6 2" xfId="45350"/>
    <cellStyle name="Output 3 3 4 7" xfId="15518"/>
    <cellStyle name="Output 3 3 4 7 2" xfId="45712"/>
    <cellStyle name="Output 3 3 4 8" xfId="18399"/>
    <cellStyle name="Output 3 3 4 8 2" xfId="48593"/>
    <cellStyle name="Output 3 3 4 9" xfId="22634"/>
    <cellStyle name="Output 3 3 4 9 2" xfId="52821"/>
    <cellStyle name="Output 3 3 5" xfId="2963"/>
    <cellStyle name="Output 3 3 5 10" xfId="29979"/>
    <cellStyle name="Output 3 3 5 10 2" xfId="60166"/>
    <cellStyle name="Output 3 3 5 11" xfId="33168"/>
    <cellStyle name="Output 3 3 5 2" xfId="6457"/>
    <cellStyle name="Output 3 3 5 2 2" xfId="36651"/>
    <cellStyle name="Output 3 3 5 3" xfId="2417"/>
    <cellStyle name="Output 3 3 5 3 2" xfId="32622"/>
    <cellStyle name="Output 3 3 5 4" xfId="12267"/>
    <cellStyle name="Output 3 3 5 4 2" xfId="42461"/>
    <cellStyle name="Output 3 3 5 5" xfId="12775"/>
    <cellStyle name="Output 3 3 5 5 2" xfId="42969"/>
    <cellStyle name="Output 3 3 5 6" xfId="16335"/>
    <cellStyle name="Output 3 3 5 6 2" xfId="46529"/>
    <cellStyle name="Output 3 3 5 7" xfId="19202"/>
    <cellStyle name="Output 3 3 5 7 2" xfId="49396"/>
    <cellStyle name="Output 3 3 5 8" xfId="23602"/>
    <cellStyle name="Output 3 3 5 8 2" xfId="53789"/>
    <cellStyle name="Output 3 3 5 9" xfId="26844"/>
    <cellStyle name="Output 3 3 5 9 2" xfId="57031"/>
    <cellStyle name="Output 3 3 6" xfId="4017"/>
    <cellStyle name="Output 3 3 6 10" xfId="30080"/>
    <cellStyle name="Output 3 3 6 10 2" xfId="60267"/>
    <cellStyle name="Output 3 3 6 11" xfId="34216"/>
    <cellStyle name="Output 3 3 6 2" xfId="7359"/>
    <cellStyle name="Output 3 3 6 2 2" xfId="37553"/>
    <cellStyle name="Output 3 3 6 3" xfId="8904"/>
    <cellStyle name="Output 3 3 6 3 2" xfId="39098"/>
    <cellStyle name="Output 3 3 6 4" xfId="10518"/>
    <cellStyle name="Output 3 3 6 4 2" xfId="40712"/>
    <cellStyle name="Output 3 3 6 5" xfId="15059"/>
    <cellStyle name="Output 3 3 6 5 2" xfId="45253"/>
    <cellStyle name="Output 3 3 6 6" xfId="17228"/>
    <cellStyle name="Output 3 3 6 6 2" xfId="47422"/>
    <cellStyle name="Output 3 3 6 7" xfId="20092"/>
    <cellStyle name="Output 3 3 6 7 2" xfId="50286"/>
    <cellStyle name="Output 3 3 6 8" xfId="24503"/>
    <cellStyle name="Output 3 3 6 8 2" xfId="54690"/>
    <cellStyle name="Output 3 3 6 9" xfId="21607"/>
    <cellStyle name="Output 3 3 6 9 2" xfId="51794"/>
    <cellStyle name="Output 3 3 7" xfId="7695"/>
    <cellStyle name="Output 3 3 7 2" xfId="37889"/>
    <cellStyle name="Output 3 3 8" xfId="11474"/>
    <cellStyle name="Output 3 3 8 2" xfId="41668"/>
    <cellStyle name="Output 3 3 9" xfId="12792"/>
    <cellStyle name="Output 3 3 9 2" xfId="42986"/>
    <cellStyle name="Output 3 4" xfId="1000"/>
    <cellStyle name="Output 3 4 10" xfId="12799"/>
    <cellStyle name="Output 3 4 10 2" xfId="42993"/>
    <cellStyle name="Output 3 4 11" xfId="22229"/>
    <cellStyle name="Output 3 4 11 2" xfId="52416"/>
    <cellStyle name="Output 3 4 12" xfId="26516"/>
    <cellStyle name="Output 3 4 12 2" xfId="56703"/>
    <cellStyle name="Output 3 4 13" xfId="28822"/>
    <cellStyle name="Output 3 4 13 2" xfId="59009"/>
    <cellStyle name="Output 3 4 14" xfId="31137"/>
    <cellStyle name="Output 3 4 2" xfId="1356"/>
    <cellStyle name="Output 3 4 2 10" xfId="18349"/>
    <cellStyle name="Output 3 4 2 10 2" xfId="48543"/>
    <cellStyle name="Output 3 4 2 11" xfId="22569"/>
    <cellStyle name="Output 3 4 2 11 2" xfId="52756"/>
    <cellStyle name="Output 3 4 2 12" xfId="26207"/>
    <cellStyle name="Output 3 4 2 12 2" xfId="56394"/>
    <cellStyle name="Output 3 4 2 13" xfId="27307"/>
    <cellStyle name="Output 3 4 2 13 2" xfId="57494"/>
    <cellStyle name="Output 3 4 2 14" xfId="31322"/>
    <cellStyle name="Output 3 4 2 2" xfId="1824"/>
    <cellStyle name="Output 3 4 2 2 10" xfId="26258"/>
    <cellStyle name="Output 3 4 2 2 10 2" xfId="56445"/>
    <cellStyle name="Output 3 4 2 2 11" xfId="28788"/>
    <cellStyle name="Output 3 4 2 2 11 2" xfId="58975"/>
    <cellStyle name="Output 3 4 2 2 12" xfId="31774"/>
    <cellStyle name="Output 3 4 2 2 2" xfId="3781"/>
    <cellStyle name="Output 3 4 2 2 2 10" xfId="28202"/>
    <cellStyle name="Output 3 4 2 2 2 10 2" xfId="58389"/>
    <cellStyle name="Output 3 4 2 2 2 11" xfId="33986"/>
    <cellStyle name="Output 3 4 2 2 2 2" xfId="7145"/>
    <cellStyle name="Output 3 4 2 2 2 2 2" xfId="37339"/>
    <cellStyle name="Output 3 4 2 2 2 3" xfId="8690"/>
    <cellStyle name="Output 3 4 2 2 2 3 2" xfId="38884"/>
    <cellStyle name="Output 3 4 2 2 2 4" xfId="12440"/>
    <cellStyle name="Output 3 4 2 2 2 4 2" xfId="42634"/>
    <cellStyle name="Output 3 4 2 2 2 5" xfId="13812"/>
    <cellStyle name="Output 3 4 2 2 2 5 2" xfId="44006"/>
    <cellStyle name="Output 3 4 2 2 2 6" xfId="17016"/>
    <cellStyle name="Output 3 4 2 2 2 6 2" xfId="47210"/>
    <cellStyle name="Output 3 4 2 2 2 7" xfId="19883"/>
    <cellStyle name="Output 3 4 2 2 2 7 2" xfId="50077"/>
    <cellStyle name="Output 3 4 2 2 2 8" xfId="24290"/>
    <cellStyle name="Output 3 4 2 2 2 8 2" xfId="54477"/>
    <cellStyle name="Output 3 4 2 2 2 9" xfId="26276"/>
    <cellStyle name="Output 3 4 2 2 2 9 2" xfId="56463"/>
    <cellStyle name="Output 3 4 2 2 3" xfId="4789"/>
    <cellStyle name="Output 3 4 2 2 3 10" xfId="34988"/>
    <cellStyle name="Output 3 4 2 2 3 2" xfId="9533"/>
    <cellStyle name="Output 3 4 2 2 3 2 2" xfId="39727"/>
    <cellStyle name="Output 3 4 2 2 3 3" xfId="9734"/>
    <cellStyle name="Output 3 4 2 2 3 3 2" xfId="39928"/>
    <cellStyle name="Output 3 4 2 2 3 4" xfId="15064"/>
    <cellStyle name="Output 3 4 2 2 3 4 2" xfId="45258"/>
    <cellStyle name="Output 3 4 2 2 3 5" xfId="17856"/>
    <cellStyle name="Output 3 4 2 2 3 5 2" xfId="48050"/>
    <cellStyle name="Output 3 4 2 2 3 6" xfId="20720"/>
    <cellStyle name="Output 3 4 2 2 3 6 2" xfId="50914"/>
    <cellStyle name="Output 3 4 2 2 3 7" xfId="25132"/>
    <cellStyle name="Output 3 4 2 2 3 7 2" xfId="55319"/>
    <cellStyle name="Output 3 4 2 2 3 8" xfId="28569"/>
    <cellStyle name="Output 3 4 2 2 3 8 2" xfId="58756"/>
    <cellStyle name="Output 3 4 2 2 3 9" xfId="27003"/>
    <cellStyle name="Output 3 4 2 2 3 9 2" xfId="57190"/>
    <cellStyle name="Output 3 4 2 2 4" xfId="5334"/>
    <cellStyle name="Output 3 4 2 2 4 2" xfId="35533"/>
    <cellStyle name="Output 3 4 2 2 5" xfId="10226"/>
    <cellStyle name="Output 3 4 2 2 5 2" xfId="40420"/>
    <cellStyle name="Output 3 4 2 2 6" xfId="13685"/>
    <cellStyle name="Output 3 4 2 2 6 2" xfId="43879"/>
    <cellStyle name="Output 3 4 2 2 7" xfId="15920"/>
    <cellStyle name="Output 3 4 2 2 7 2" xfId="46114"/>
    <cellStyle name="Output 3 4 2 2 8" xfId="18801"/>
    <cellStyle name="Output 3 4 2 2 8 2" xfId="48995"/>
    <cellStyle name="Output 3 4 2 2 9" xfId="23036"/>
    <cellStyle name="Output 3 4 2 2 9 2" xfId="53223"/>
    <cellStyle name="Output 3 4 2 3" xfId="1982"/>
    <cellStyle name="Output 3 4 2 3 10" xfId="22270"/>
    <cellStyle name="Output 3 4 2 3 10 2" xfId="52457"/>
    <cellStyle name="Output 3 4 2 3 11" xfId="27662"/>
    <cellStyle name="Output 3 4 2 3 11 2" xfId="57849"/>
    <cellStyle name="Output 3 4 2 3 12" xfId="31932"/>
    <cellStyle name="Output 3 4 2 3 2" xfId="3939"/>
    <cellStyle name="Output 3 4 2 3 2 10" xfId="30614"/>
    <cellStyle name="Output 3 4 2 3 2 10 2" xfId="60801"/>
    <cellStyle name="Output 3 4 2 3 2 11" xfId="34144"/>
    <cellStyle name="Output 3 4 2 3 2 2" xfId="7303"/>
    <cellStyle name="Output 3 4 2 3 2 2 2" xfId="37497"/>
    <cellStyle name="Output 3 4 2 3 2 3" xfId="8848"/>
    <cellStyle name="Output 3 4 2 3 2 3 2" xfId="39042"/>
    <cellStyle name="Output 3 4 2 3 2 4" xfId="10559"/>
    <cellStyle name="Output 3 4 2 3 2 4 2" xfId="40753"/>
    <cellStyle name="Output 3 4 2 3 2 5" xfId="13395"/>
    <cellStyle name="Output 3 4 2 3 2 5 2" xfId="43589"/>
    <cellStyle name="Output 3 4 2 3 2 6" xfId="17174"/>
    <cellStyle name="Output 3 4 2 3 2 6 2" xfId="47368"/>
    <cellStyle name="Output 3 4 2 3 2 7" xfId="20041"/>
    <cellStyle name="Output 3 4 2 3 2 7 2" xfId="50235"/>
    <cellStyle name="Output 3 4 2 3 2 8" xfId="24448"/>
    <cellStyle name="Output 3 4 2 3 2 8 2" xfId="54635"/>
    <cellStyle name="Output 3 4 2 3 2 9" xfId="28099"/>
    <cellStyle name="Output 3 4 2 3 2 9 2" xfId="58286"/>
    <cellStyle name="Output 3 4 2 3 3" xfId="4947"/>
    <cellStyle name="Output 3 4 2 3 3 10" xfId="35146"/>
    <cellStyle name="Output 3 4 2 3 3 2" xfId="9691"/>
    <cellStyle name="Output 3 4 2 3 3 2 2" xfId="39885"/>
    <cellStyle name="Output 3 4 2 3 3 3" xfId="10967"/>
    <cellStyle name="Output 3 4 2 3 3 3 2" xfId="41161"/>
    <cellStyle name="Output 3 4 2 3 3 4" xfId="10133"/>
    <cellStyle name="Output 3 4 2 3 3 4 2" xfId="40327"/>
    <cellStyle name="Output 3 4 2 3 3 5" xfId="18014"/>
    <cellStyle name="Output 3 4 2 3 3 5 2" xfId="48208"/>
    <cellStyle name="Output 3 4 2 3 3 6" xfId="20878"/>
    <cellStyle name="Output 3 4 2 3 3 6 2" xfId="51072"/>
    <cellStyle name="Output 3 4 2 3 3 7" xfId="25290"/>
    <cellStyle name="Output 3 4 2 3 3 7 2" xfId="55477"/>
    <cellStyle name="Output 3 4 2 3 3 8" xfId="28727"/>
    <cellStyle name="Output 3 4 2 3 3 8 2" xfId="58914"/>
    <cellStyle name="Output 3 4 2 3 3 9" xfId="29037"/>
    <cellStyle name="Output 3 4 2 3 3 9 2" xfId="59224"/>
    <cellStyle name="Output 3 4 2 3 4" xfId="7790"/>
    <cellStyle name="Output 3 4 2 3 4 2" xfId="37984"/>
    <cellStyle name="Output 3 4 2 3 5" xfId="10778"/>
    <cellStyle name="Output 3 4 2 3 5 2" xfId="40972"/>
    <cellStyle name="Output 3 4 2 3 6" xfId="15015"/>
    <cellStyle name="Output 3 4 2 3 6 2" xfId="45209"/>
    <cellStyle name="Output 3 4 2 3 7" xfId="16078"/>
    <cellStyle name="Output 3 4 2 3 7 2" xfId="46272"/>
    <cellStyle name="Output 3 4 2 3 8" xfId="18959"/>
    <cellStyle name="Output 3 4 2 3 8 2" xfId="49153"/>
    <cellStyle name="Output 3 4 2 3 9" xfId="23194"/>
    <cellStyle name="Output 3 4 2 3 9 2" xfId="53381"/>
    <cellStyle name="Output 3 4 2 4" xfId="3316"/>
    <cellStyle name="Output 3 4 2 4 10" xfId="29072"/>
    <cellStyle name="Output 3 4 2 4 10 2" xfId="59259"/>
    <cellStyle name="Output 3 4 2 4 11" xfId="33521"/>
    <cellStyle name="Output 3 4 2 4 2" xfId="6689"/>
    <cellStyle name="Output 3 4 2 4 2 2" xfId="36883"/>
    <cellStyle name="Output 3 4 2 4 3" xfId="8234"/>
    <cellStyle name="Output 3 4 2 4 3 2" xfId="38428"/>
    <cellStyle name="Output 3 4 2 4 4" xfId="5421"/>
    <cellStyle name="Output 3 4 2 4 4 2" xfId="35620"/>
    <cellStyle name="Output 3 4 2 4 5" xfId="10358"/>
    <cellStyle name="Output 3 4 2 4 5 2" xfId="40552"/>
    <cellStyle name="Output 3 4 2 4 6" xfId="16564"/>
    <cellStyle name="Output 3 4 2 4 6 2" xfId="46758"/>
    <cellStyle name="Output 3 4 2 4 7" xfId="19431"/>
    <cellStyle name="Output 3 4 2 4 7 2" xfId="49625"/>
    <cellStyle name="Output 3 4 2 4 8" xfId="23834"/>
    <cellStyle name="Output 3 4 2 4 8 2" xfId="54021"/>
    <cellStyle name="Output 3 4 2 4 9" xfId="28133"/>
    <cellStyle name="Output 3 4 2 4 9 2" xfId="58320"/>
    <cellStyle name="Output 3 4 2 5" xfId="4324"/>
    <cellStyle name="Output 3 4 2 5 10" xfId="29579"/>
    <cellStyle name="Output 3 4 2 5 10 2" xfId="59766"/>
    <cellStyle name="Output 3 4 2 5 11" xfId="34523"/>
    <cellStyle name="Output 3 4 2 5 2" xfId="7536"/>
    <cellStyle name="Output 3 4 2 5 2 2" xfId="37730"/>
    <cellStyle name="Output 3 4 2 5 3" xfId="9081"/>
    <cellStyle name="Output 3 4 2 5 3 2" xfId="39275"/>
    <cellStyle name="Output 3 4 2 5 4" xfId="12123"/>
    <cellStyle name="Output 3 4 2 5 4 2" xfId="42317"/>
    <cellStyle name="Output 3 4 2 5 5" xfId="11676"/>
    <cellStyle name="Output 3 4 2 5 5 2" xfId="41870"/>
    <cellStyle name="Output 3 4 2 5 6" xfId="17404"/>
    <cellStyle name="Output 3 4 2 5 6 2" xfId="47598"/>
    <cellStyle name="Output 3 4 2 5 7" xfId="20268"/>
    <cellStyle name="Output 3 4 2 5 7 2" xfId="50462"/>
    <cellStyle name="Output 3 4 2 5 8" xfId="24680"/>
    <cellStyle name="Output 3 4 2 5 8 2" xfId="54867"/>
    <cellStyle name="Output 3 4 2 5 9" xfId="27840"/>
    <cellStyle name="Output 3 4 2 5 9 2" xfId="58027"/>
    <cellStyle name="Output 3 4 2 6" xfId="7934"/>
    <cellStyle name="Output 3 4 2 6 2" xfId="38128"/>
    <cellStyle name="Output 3 4 2 7" xfId="12661"/>
    <cellStyle name="Output 3 4 2 7 2" xfId="42855"/>
    <cellStyle name="Output 3 4 2 8" xfId="10837"/>
    <cellStyle name="Output 3 4 2 8 2" xfId="41031"/>
    <cellStyle name="Output 3 4 2 9" xfId="15465"/>
    <cellStyle name="Output 3 4 2 9 2" xfId="45659"/>
    <cellStyle name="Output 3 4 3" xfId="1420"/>
    <cellStyle name="Output 3 4 3 10" xfId="26239"/>
    <cellStyle name="Output 3 4 3 10 2" xfId="56426"/>
    <cellStyle name="Output 3 4 3 11" xfId="29553"/>
    <cellStyle name="Output 3 4 3 11 2" xfId="59740"/>
    <cellStyle name="Output 3 4 3 12" xfId="31370"/>
    <cellStyle name="Output 3 4 3 2" xfId="3377"/>
    <cellStyle name="Output 3 4 3 2 10" xfId="27369"/>
    <cellStyle name="Output 3 4 3 2 10 2" xfId="57556"/>
    <cellStyle name="Output 3 4 3 2 11" xfId="33582"/>
    <cellStyle name="Output 3 4 3 2 2" xfId="6741"/>
    <cellStyle name="Output 3 4 3 2 2 2" xfId="36935"/>
    <cellStyle name="Output 3 4 3 2 3" xfId="8286"/>
    <cellStyle name="Output 3 4 3 2 3 2" xfId="38480"/>
    <cellStyle name="Output 3 4 3 2 4" xfId="3144"/>
    <cellStyle name="Output 3 4 3 2 4 2" xfId="33349"/>
    <cellStyle name="Output 3 4 3 2 5" xfId="13502"/>
    <cellStyle name="Output 3 4 3 2 5 2" xfId="43696"/>
    <cellStyle name="Output 3 4 3 2 6" xfId="16612"/>
    <cellStyle name="Output 3 4 3 2 6 2" xfId="46806"/>
    <cellStyle name="Output 3 4 3 2 7" xfId="19479"/>
    <cellStyle name="Output 3 4 3 2 7 2" xfId="49673"/>
    <cellStyle name="Output 3 4 3 2 8" xfId="23886"/>
    <cellStyle name="Output 3 4 3 2 8 2" xfId="54073"/>
    <cellStyle name="Output 3 4 3 2 9" xfId="26510"/>
    <cellStyle name="Output 3 4 3 2 9 2" xfId="56697"/>
    <cellStyle name="Output 3 4 3 3" xfId="4385"/>
    <cellStyle name="Output 3 4 3 3 10" xfId="34584"/>
    <cellStyle name="Output 3 4 3 3 2" xfId="9129"/>
    <cellStyle name="Output 3 4 3 3 2 2" xfId="39323"/>
    <cellStyle name="Output 3 4 3 3 3" xfId="5024"/>
    <cellStyle name="Output 3 4 3 3 3 2" xfId="35223"/>
    <cellStyle name="Output 3 4 3 3 4" xfId="9961"/>
    <cellStyle name="Output 3 4 3 3 4 2" xfId="40155"/>
    <cellStyle name="Output 3 4 3 3 5" xfId="17452"/>
    <cellStyle name="Output 3 4 3 3 5 2" xfId="47646"/>
    <cellStyle name="Output 3 4 3 3 6" xfId="20316"/>
    <cellStyle name="Output 3 4 3 3 6 2" xfId="50510"/>
    <cellStyle name="Output 3 4 3 3 7" xfId="24728"/>
    <cellStyle name="Output 3 4 3 3 7 2" xfId="54915"/>
    <cellStyle name="Output 3 4 3 3 8" xfId="26817"/>
    <cellStyle name="Output 3 4 3 3 8 2" xfId="57004"/>
    <cellStyle name="Output 3 4 3 3 9" xfId="29675"/>
    <cellStyle name="Output 3 4 3 3 9 2" xfId="59862"/>
    <cellStyle name="Output 3 4 3 4" xfId="5838"/>
    <cellStyle name="Output 3 4 3 4 2" xfId="36034"/>
    <cellStyle name="Output 3 4 3 5" xfId="7557"/>
    <cellStyle name="Output 3 4 3 5 2" xfId="37751"/>
    <cellStyle name="Output 3 4 3 6" xfId="12783"/>
    <cellStyle name="Output 3 4 3 6 2" xfId="42977"/>
    <cellStyle name="Output 3 4 3 7" xfId="15516"/>
    <cellStyle name="Output 3 4 3 7 2" xfId="45710"/>
    <cellStyle name="Output 3 4 3 8" xfId="18397"/>
    <cellStyle name="Output 3 4 3 8 2" xfId="48591"/>
    <cellStyle name="Output 3 4 3 9" xfId="22632"/>
    <cellStyle name="Output 3 4 3 9 2" xfId="52819"/>
    <cellStyle name="Output 3 4 4" xfId="2965"/>
    <cellStyle name="Output 3 4 4 10" xfId="30653"/>
    <cellStyle name="Output 3 4 4 10 2" xfId="60840"/>
    <cellStyle name="Output 3 4 4 11" xfId="33170"/>
    <cellStyle name="Output 3 4 4 2" xfId="6459"/>
    <cellStyle name="Output 3 4 4 2 2" xfId="36653"/>
    <cellStyle name="Output 3 4 4 3" xfId="2415"/>
    <cellStyle name="Output 3 4 4 3 2" xfId="32620"/>
    <cellStyle name="Output 3 4 4 4" xfId="11886"/>
    <cellStyle name="Output 3 4 4 4 2" xfId="42080"/>
    <cellStyle name="Output 3 4 4 5" xfId="13347"/>
    <cellStyle name="Output 3 4 4 5 2" xfId="43541"/>
    <cellStyle name="Output 3 4 4 6" xfId="16337"/>
    <cellStyle name="Output 3 4 4 6 2" xfId="46531"/>
    <cellStyle name="Output 3 4 4 7" xfId="19204"/>
    <cellStyle name="Output 3 4 4 7 2" xfId="49398"/>
    <cellStyle name="Output 3 4 4 8" xfId="23604"/>
    <cellStyle name="Output 3 4 4 8 2" xfId="53791"/>
    <cellStyle name="Output 3 4 4 9" xfId="27911"/>
    <cellStyle name="Output 3 4 4 9 2" xfId="58098"/>
    <cellStyle name="Output 3 4 5" xfId="4019"/>
    <cellStyle name="Output 3 4 5 10" xfId="30794"/>
    <cellStyle name="Output 3 4 5 10 2" xfId="60981"/>
    <cellStyle name="Output 3 4 5 11" xfId="34218"/>
    <cellStyle name="Output 3 4 5 2" xfId="7361"/>
    <cellStyle name="Output 3 4 5 2 2" xfId="37555"/>
    <cellStyle name="Output 3 4 5 3" xfId="8906"/>
    <cellStyle name="Output 3 4 5 3 2" xfId="39100"/>
    <cellStyle name="Output 3 4 5 4" xfId="11667"/>
    <cellStyle name="Output 3 4 5 4 2" xfId="41861"/>
    <cellStyle name="Output 3 4 5 5" xfId="14762"/>
    <cellStyle name="Output 3 4 5 5 2" xfId="44956"/>
    <cellStyle name="Output 3 4 5 6" xfId="17230"/>
    <cellStyle name="Output 3 4 5 6 2" xfId="47424"/>
    <cellStyle name="Output 3 4 5 7" xfId="20094"/>
    <cellStyle name="Output 3 4 5 7 2" xfId="50288"/>
    <cellStyle name="Output 3 4 5 8" xfId="24505"/>
    <cellStyle name="Output 3 4 5 8 2" xfId="54692"/>
    <cellStyle name="Output 3 4 5 9" xfId="27517"/>
    <cellStyle name="Output 3 4 5 9 2" xfId="57704"/>
    <cellStyle name="Output 3 4 6" xfId="8130"/>
    <cellStyle name="Output 3 4 6 2" xfId="38324"/>
    <cellStyle name="Output 3 4 7" xfId="5005"/>
    <cellStyle name="Output 3 4 7 2" xfId="35204"/>
    <cellStyle name="Output 3 4 8" xfId="11732"/>
    <cellStyle name="Output 3 4 8 2" xfId="41926"/>
    <cellStyle name="Output 3 4 9" xfId="15182"/>
    <cellStyle name="Output 3 4 9 2" xfId="45376"/>
    <cellStyle name="Output 3 5" xfId="1351"/>
    <cellStyle name="Output 3 5 10" xfId="18344"/>
    <cellStyle name="Output 3 5 10 2" xfId="48538"/>
    <cellStyle name="Output 3 5 11" xfId="22564"/>
    <cellStyle name="Output 3 5 11 2" xfId="52751"/>
    <cellStyle name="Output 3 5 12" xfId="27379"/>
    <cellStyle name="Output 3 5 12 2" xfId="57566"/>
    <cellStyle name="Output 3 5 13" xfId="29641"/>
    <cellStyle name="Output 3 5 13 2" xfId="59828"/>
    <cellStyle name="Output 3 5 14" xfId="31317"/>
    <cellStyle name="Output 3 5 2" xfId="1819"/>
    <cellStyle name="Output 3 5 2 10" xfId="22276"/>
    <cellStyle name="Output 3 5 2 10 2" xfId="52463"/>
    <cellStyle name="Output 3 5 2 11" xfId="29628"/>
    <cellStyle name="Output 3 5 2 11 2" xfId="59815"/>
    <cellStyle name="Output 3 5 2 12" xfId="31769"/>
    <cellStyle name="Output 3 5 2 2" xfId="3776"/>
    <cellStyle name="Output 3 5 2 2 10" xfId="26234"/>
    <cellStyle name="Output 3 5 2 2 10 2" xfId="56421"/>
    <cellStyle name="Output 3 5 2 2 11" xfId="33981"/>
    <cellStyle name="Output 3 5 2 2 2" xfId="7140"/>
    <cellStyle name="Output 3 5 2 2 2 2" xfId="37334"/>
    <cellStyle name="Output 3 5 2 2 3" xfId="8685"/>
    <cellStyle name="Output 3 5 2 2 3 2" xfId="38879"/>
    <cellStyle name="Output 3 5 2 2 4" xfId="11222"/>
    <cellStyle name="Output 3 5 2 2 4 2" xfId="41416"/>
    <cellStyle name="Output 3 5 2 2 5" xfId="12203"/>
    <cellStyle name="Output 3 5 2 2 5 2" xfId="42397"/>
    <cellStyle name="Output 3 5 2 2 6" xfId="17011"/>
    <cellStyle name="Output 3 5 2 2 6 2" xfId="47205"/>
    <cellStyle name="Output 3 5 2 2 7" xfId="19878"/>
    <cellStyle name="Output 3 5 2 2 7 2" xfId="50072"/>
    <cellStyle name="Output 3 5 2 2 8" xfId="24285"/>
    <cellStyle name="Output 3 5 2 2 8 2" xfId="54472"/>
    <cellStyle name="Output 3 5 2 2 9" xfId="27841"/>
    <cellStyle name="Output 3 5 2 2 9 2" xfId="58028"/>
    <cellStyle name="Output 3 5 2 3" xfId="4784"/>
    <cellStyle name="Output 3 5 2 3 10" xfId="34983"/>
    <cellStyle name="Output 3 5 2 3 2" xfId="9528"/>
    <cellStyle name="Output 3 5 2 3 2 2" xfId="39722"/>
    <cellStyle name="Output 3 5 2 3 3" xfId="2046"/>
    <cellStyle name="Output 3 5 2 3 3 2" xfId="32266"/>
    <cellStyle name="Output 3 5 2 3 4" xfId="12781"/>
    <cellStyle name="Output 3 5 2 3 4 2" xfId="42975"/>
    <cellStyle name="Output 3 5 2 3 5" xfId="17851"/>
    <cellStyle name="Output 3 5 2 3 5 2" xfId="48045"/>
    <cellStyle name="Output 3 5 2 3 6" xfId="20715"/>
    <cellStyle name="Output 3 5 2 3 6 2" xfId="50909"/>
    <cellStyle name="Output 3 5 2 3 7" xfId="25127"/>
    <cellStyle name="Output 3 5 2 3 7 2" xfId="55314"/>
    <cellStyle name="Output 3 5 2 3 8" xfId="28564"/>
    <cellStyle name="Output 3 5 2 3 8 2" xfId="58751"/>
    <cellStyle name="Output 3 5 2 3 9" xfId="30736"/>
    <cellStyle name="Output 3 5 2 3 9 2" xfId="60923"/>
    <cellStyle name="Output 3 5 2 4" xfId="5688"/>
    <cellStyle name="Output 3 5 2 4 2" xfId="35884"/>
    <cellStyle name="Output 3 5 2 5" xfId="9943"/>
    <cellStyle name="Output 3 5 2 5 2" xfId="40137"/>
    <cellStyle name="Output 3 5 2 6" xfId="14151"/>
    <cellStyle name="Output 3 5 2 6 2" xfId="44345"/>
    <cellStyle name="Output 3 5 2 7" xfId="15915"/>
    <cellStyle name="Output 3 5 2 7 2" xfId="46109"/>
    <cellStyle name="Output 3 5 2 8" xfId="18796"/>
    <cellStyle name="Output 3 5 2 8 2" xfId="48990"/>
    <cellStyle name="Output 3 5 2 9" xfId="23031"/>
    <cellStyle name="Output 3 5 2 9 2" xfId="53218"/>
    <cellStyle name="Output 3 5 3" xfId="1977"/>
    <cellStyle name="Output 3 5 3 10" xfId="27784"/>
    <cellStyle name="Output 3 5 3 10 2" xfId="57971"/>
    <cellStyle name="Output 3 5 3 11" xfId="30069"/>
    <cellStyle name="Output 3 5 3 11 2" xfId="60256"/>
    <cellStyle name="Output 3 5 3 12" xfId="31927"/>
    <cellStyle name="Output 3 5 3 2" xfId="3934"/>
    <cellStyle name="Output 3 5 3 2 10" xfId="30263"/>
    <cellStyle name="Output 3 5 3 2 10 2" xfId="60450"/>
    <cellStyle name="Output 3 5 3 2 11" xfId="34139"/>
    <cellStyle name="Output 3 5 3 2 2" xfId="7298"/>
    <cellStyle name="Output 3 5 3 2 2 2" xfId="37492"/>
    <cellStyle name="Output 3 5 3 2 3" xfId="8843"/>
    <cellStyle name="Output 3 5 3 2 3 2" xfId="39037"/>
    <cellStyle name="Output 3 5 3 2 4" xfId="5730"/>
    <cellStyle name="Output 3 5 3 2 4 2" xfId="35926"/>
    <cellStyle name="Output 3 5 3 2 5" xfId="15121"/>
    <cellStyle name="Output 3 5 3 2 5 2" xfId="45315"/>
    <cellStyle name="Output 3 5 3 2 6" xfId="17169"/>
    <cellStyle name="Output 3 5 3 2 6 2" xfId="47363"/>
    <cellStyle name="Output 3 5 3 2 7" xfId="20036"/>
    <cellStyle name="Output 3 5 3 2 7 2" xfId="50230"/>
    <cellStyle name="Output 3 5 3 2 8" xfId="24443"/>
    <cellStyle name="Output 3 5 3 2 8 2" xfId="54630"/>
    <cellStyle name="Output 3 5 3 2 9" xfId="27589"/>
    <cellStyle name="Output 3 5 3 2 9 2" xfId="57776"/>
    <cellStyle name="Output 3 5 3 3" xfId="4942"/>
    <cellStyle name="Output 3 5 3 3 10" xfId="35141"/>
    <cellStyle name="Output 3 5 3 3 2" xfId="9686"/>
    <cellStyle name="Output 3 5 3 3 2 2" xfId="39880"/>
    <cellStyle name="Output 3 5 3 3 3" xfId="11564"/>
    <cellStyle name="Output 3 5 3 3 3 2" xfId="41758"/>
    <cellStyle name="Output 3 5 3 3 4" xfId="12955"/>
    <cellStyle name="Output 3 5 3 3 4 2" xfId="43149"/>
    <cellStyle name="Output 3 5 3 3 5" xfId="18009"/>
    <cellStyle name="Output 3 5 3 3 5 2" xfId="48203"/>
    <cellStyle name="Output 3 5 3 3 6" xfId="20873"/>
    <cellStyle name="Output 3 5 3 3 6 2" xfId="51067"/>
    <cellStyle name="Output 3 5 3 3 7" xfId="25285"/>
    <cellStyle name="Output 3 5 3 3 7 2" xfId="55472"/>
    <cellStyle name="Output 3 5 3 3 8" xfId="28722"/>
    <cellStyle name="Output 3 5 3 3 8 2" xfId="58909"/>
    <cellStyle name="Output 3 5 3 3 9" xfId="30000"/>
    <cellStyle name="Output 3 5 3 3 9 2" xfId="60187"/>
    <cellStyle name="Output 3 5 3 4" xfId="8022"/>
    <cellStyle name="Output 3 5 3 4 2" xfId="38216"/>
    <cellStyle name="Output 3 5 3 5" xfId="4095"/>
    <cellStyle name="Output 3 5 3 5 2" xfId="34294"/>
    <cellStyle name="Output 3 5 3 6" xfId="14919"/>
    <cellStyle name="Output 3 5 3 6 2" xfId="45113"/>
    <cellStyle name="Output 3 5 3 7" xfId="16073"/>
    <cellStyle name="Output 3 5 3 7 2" xfId="46267"/>
    <cellStyle name="Output 3 5 3 8" xfId="18954"/>
    <cellStyle name="Output 3 5 3 8 2" xfId="49148"/>
    <cellStyle name="Output 3 5 3 9" xfId="23189"/>
    <cellStyle name="Output 3 5 3 9 2" xfId="53376"/>
    <cellStyle name="Output 3 5 4" xfId="3311"/>
    <cellStyle name="Output 3 5 4 10" xfId="29617"/>
    <cellStyle name="Output 3 5 4 10 2" xfId="59804"/>
    <cellStyle name="Output 3 5 4 11" xfId="33516"/>
    <cellStyle name="Output 3 5 4 2" xfId="6684"/>
    <cellStyle name="Output 3 5 4 2 2" xfId="36878"/>
    <cellStyle name="Output 3 5 4 3" xfId="8229"/>
    <cellStyle name="Output 3 5 4 3 2" xfId="38423"/>
    <cellStyle name="Output 3 5 4 4" xfId="11162"/>
    <cellStyle name="Output 3 5 4 4 2" xfId="41356"/>
    <cellStyle name="Output 3 5 4 5" xfId="5087"/>
    <cellStyle name="Output 3 5 4 5 2" xfId="35286"/>
    <cellStyle name="Output 3 5 4 6" xfId="16559"/>
    <cellStyle name="Output 3 5 4 6 2" xfId="46753"/>
    <cellStyle name="Output 3 5 4 7" xfId="19426"/>
    <cellStyle name="Output 3 5 4 7 2" xfId="49620"/>
    <cellStyle name="Output 3 5 4 8" xfId="23829"/>
    <cellStyle name="Output 3 5 4 8 2" xfId="54016"/>
    <cellStyle name="Output 3 5 4 9" xfId="28148"/>
    <cellStyle name="Output 3 5 4 9 2" xfId="58335"/>
    <cellStyle name="Output 3 5 5" xfId="4319"/>
    <cellStyle name="Output 3 5 5 10" xfId="27457"/>
    <cellStyle name="Output 3 5 5 10 2" xfId="57644"/>
    <cellStyle name="Output 3 5 5 11" xfId="34518"/>
    <cellStyle name="Output 3 5 5 2" xfId="7531"/>
    <cellStyle name="Output 3 5 5 2 2" xfId="37725"/>
    <cellStyle name="Output 3 5 5 3" xfId="9076"/>
    <cellStyle name="Output 3 5 5 3 2" xfId="39270"/>
    <cellStyle name="Output 3 5 5 4" xfId="11205"/>
    <cellStyle name="Output 3 5 5 4 2" xfId="41399"/>
    <cellStyle name="Output 3 5 5 5" xfId="12506"/>
    <cellStyle name="Output 3 5 5 5 2" xfId="42700"/>
    <cellStyle name="Output 3 5 5 6" xfId="17399"/>
    <cellStyle name="Output 3 5 5 6 2" xfId="47593"/>
    <cellStyle name="Output 3 5 5 7" xfId="20263"/>
    <cellStyle name="Output 3 5 5 7 2" xfId="50457"/>
    <cellStyle name="Output 3 5 5 8" xfId="24675"/>
    <cellStyle name="Output 3 5 5 8 2" xfId="54862"/>
    <cellStyle name="Output 3 5 5 9" xfId="22183"/>
    <cellStyle name="Output 3 5 5 9 2" xfId="52370"/>
    <cellStyle name="Output 3 5 6" xfId="5359"/>
    <cellStyle name="Output 3 5 6 2" xfId="35558"/>
    <cellStyle name="Output 3 5 7" xfId="11486"/>
    <cellStyle name="Output 3 5 7 2" xfId="41680"/>
    <cellStyle name="Output 3 5 8" xfId="14927"/>
    <cellStyle name="Output 3 5 8 2" xfId="45121"/>
    <cellStyle name="Output 3 5 9" xfId="15460"/>
    <cellStyle name="Output 3 5 9 2" xfId="45654"/>
    <cellStyle name="Output 3 6" xfId="1425"/>
    <cellStyle name="Output 3 6 10" xfId="27787"/>
    <cellStyle name="Output 3 6 10 2" xfId="57974"/>
    <cellStyle name="Output 3 6 11" xfId="21578"/>
    <cellStyle name="Output 3 6 11 2" xfId="51765"/>
    <cellStyle name="Output 3 6 12" xfId="31375"/>
    <cellStyle name="Output 3 6 2" xfId="3382"/>
    <cellStyle name="Output 3 6 2 10" xfId="29269"/>
    <cellStyle name="Output 3 6 2 10 2" xfId="59456"/>
    <cellStyle name="Output 3 6 2 11" xfId="33587"/>
    <cellStyle name="Output 3 6 2 2" xfId="6746"/>
    <cellStyle name="Output 3 6 2 2 2" xfId="36940"/>
    <cellStyle name="Output 3 6 2 3" xfId="8291"/>
    <cellStyle name="Output 3 6 2 3 2" xfId="38485"/>
    <cellStyle name="Output 3 6 2 4" xfId="5461"/>
    <cellStyle name="Output 3 6 2 4 2" xfId="35657"/>
    <cellStyle name="Output 3 6 2 5" xfId="13701"/>
    <cellStyle name="Output 3 6 2 5 2" xfId="43895"/>
    <cellStyle name="Output 3 6 2 6" xfId="16617"/>
    <cellStyle name="Output 3 6 2 6 2" xfId="46811"/>
    <cellStyle name="Output 3 6 2 7" xfId="19484"/>
    <cellStyle name="Output 3 6 2 7 2" xfId="49678"/>
    <cellStyle name="Output 3 6 2 8" xfId="23891"/>
    <cellStyle name="Output 3 6 2 8 2" xfId="54078"/>
    <cellStyle name="Output 3 6 2 9" xfId="26492"/>
    <cellStyle name="Output 3 6 2 9 2" xfId="56679"/>
    <cellStyle name="Output 3 6 3" xfId="4390"/>
    <cellStyle name="Output 3 6 3 10" xfId="34589"/>
    <cellStyle name="Output 3 6 3 2" xfId="9134"/>
    <cellStyle name="Output 3 6 3 2 2" xfId="39328"/>
    <cellStyle name="Output 3 6 3 3" xfId="10993"/>
    <cellStyle name="Output 3 6 3 3 2" xfId="41187"/>
    <cellStyle name="Output 3 6 3 4" xfId="2351"/>
    <cellStyle name="Output 3 6 3 4 2" xfId="32558"/>
    <cellStyle name="Output 3 6 3 5" xfId="17457"/>
    <cellStyle name="Output 3 6 3 5 2" xfId="47651"/>
    <cellStyle name="Output 3 6 3 6" xfId="20321"/>
    <cellStyle name="Output 3 6 3 6 2" xfId="50515"/>
    <cellStyle name="Output 3 6 3 7" xfId="24733"/>
    <cellStyle name="Output 3 6 3 7 2" xfId="54920"/>
    <cellStyle name="Output 3 6 3 8" xfId="28083"/>
    <cellStyle name="Output 3 6 3 8 2" xfId="58270"/>
    <cellStyle name="Output 3 6 3 9" xfId="28453"/>
    <cellStyle name="Output 3 6 3 9 2" xfId="58640"/>
    <cellStyle name="Output 3 6 4" xfId="8081"/>
    <cellStyle name="Output 3 6 4 2" xfId="38275"/>
    <cellStyle name="Output 3 6 5" xfId="12194"/>
    <cellStyle name="Output 3 6 5 2" xfId="42388"/>
    <cellStyle name="Output 3 6 6" xfId="13269"/>
    <cellStyle name="Output 3 6 6 2" xfId="43463"/>
    <cellStyle name="Output 3 6 7" xfId="15521"/>
    <cellStyle name="Output 3 6 7 2" xfId="45715"/>
    <cellStyle name="Output 3 6 8" xfId="18402"/>
    <cellStyle name="Output 3 6 8 2" xfId="48596"/>
    <cellStyle name="Output 3 6 9" xfId="22637"/>
    <cellStyle name="Output 3 6 9 2" xfId="52824"/>
    <cellStyle name="Output 3 7" xfId="2960"/>
    <cellStyle name="Output 3 7 10" xfId="30310"/>
    <cellStyle name="Output 3 7 10 2" xfId="60497"/>
    <cellStyle name="Output 3 7 11" xfId="33165"/>
    <cellStyle name="Output 3 7 2" xfId="6454"/>
    <cellStyle name="Output 3 7 2 2" xfId="36648"/>
    <cellStyle name="Output 3 7 3" xfId="2418"/>
    <cellStyle name="Output 3 7 3 2" xfId="32623"/>
    <cellStyle name="Output 3 7 4" xfId="11095"/>
    <cellStyle name="Output 3 7 4 2" xfId="41289"/>
    <cellStyle name="Output 3 7 5" xfId="14625"/>
    <cellStyle name="Output 3 7 5 2" xfId="44819"/>
    <cellStyle name="Output 3 7 6" xfId="16332"/>
    <cellStyle name="Output 3 7 6 2" xfId="46526"/>
    <cellStyle name="Output 3 7 7" xfId="19199"/>
    <cellStyle name="Output 3 7 7 2" xfId="49393"/>
    <cellStyle name="Output 3 7 8" xfId="23599"/>
    <cellStyle name="Output 3 7 8 2" xfId="53786"/>
    <cellStyle name="Output 3 7 9" xfId="27849"/>
    <cellStyle name="Output 3 7 9 2" xfId="58036"/>
    <cellStyle name="Output 3 8" xfId="4014"/>
    <cellStyle name="Output 3 8 10" xfId="30031"/>
    <cellStyle name="Output 3 8 10 2" xfId="60218"/>
    <cellStyle name="Output 3 8 11" xfId="34213"/>
    <cellStyle name="Output 3 8 2" xfId="7356"/>
    <cellStyle name="Output 3 8 2 2" xfId="37550"/>
    <cellStyle name="Output 3 8 3" xfId="8901"/>
    <cellStyle name="Output 3 8 3 2" xfId="39095"/>
    <cellStyle name="Output 3 8 4" xfId="3040"/>
    <cellStyle name="Output 3 8 4 2" xfId="33245"/>
    <cellStyle name="Output 3 8 5" xfId="13099"/>
    <cellStyle name="Output 3 8 5 2" xfId="43293"/>
    <cellStyle name="Output 3 8 6" xfId="17225"/>
    <cellStyle name="Output 3 8 6 2" xfId="47419"/>
    <cellStyle name="Output 3 8 7" xfId="20089"/>
    <cellStyle name="Output 3 8 7 2" xfId="50283"/>
    <cellStyle name="Output 3 8 8" xfId="24500"/>
    <cellStyle name="Output 3 8 8 2" xfId="54687"/>
    <cellStyle name="Output 3 8 9" xfId="27748"/>
    <cellStyle name="Output 3 8 9 2" xfId="57935"/>
    <cellStyle name="Output 3 9" xfId="7966"/>
    <cellStyle name="Output 3 9 2" xfId="38160"/>
    <cellStyle name="Pattern" xfId="194"/>
    <cellStyle name="Pattern 10" xfId="21568"/>
    <cellStyle name="Pattern 10 2" xfId="51755"/>
    <cellStyle name="Pattern 11" xfId="30347"/>
    <cellStyle name="Pattern 11 2" xfId="60534"/>
    <cellStyle name="Pattern 12" xfId="30899"/>
    <cellStyle name="Pattern 2" xfId="1001"/>
    <cellStyle name="Pattern 2 10" xfId="26840"/>
    <cellStyle name="Pattern 2 10 2" xfId="57027"/>
    <cellStyle name="Pattern 2 11" xfId="29807"/>
    <cellStyle name="Pattern 2 11 2" xfId="59994"/>
    <cellStyle name="Pattern 2 12" xfId="30929"/>
    <cellStyle name="Pattern 2 2" xfId="1002"/>
    <cellStyle name="Pattern 2 2 10" xfId="26134"/>
    <cellStyle name="Pattern 2 2 10 2" xfId="56321"/>
    <cellStyle name="Pattern 2 2 11" xfId="30928"/>
    <cellStyle name="Pattern 2 2 2" xfId="1003"/>
    <cellStyle name="Pattern 2 2 2 10" xfId="30927"/>
    <cellStyle name="Pattern 2 2 2 2" xfId="5743"/>
    <cellStyle name="Pattern 2 2 2 2 2" xfId="35939"/>
    <cellStyle name="Pattern 2 2 2 3" xfId="11607"/>
    <cellStyle name="Pattern 2 2 2 3 2" xfId="41801"/>
    <cellStyle name="Pattern 2 2 2 4" xfId="14060"/>
    <cellStyle name="Pattern 2 2 2 4 2" xfId="44254"/>
    <cellStyle name="Pattern 2 2 2 5" xfId="18031"/>
    <cellStyle name="Pattern 2 2 2 5 2" xfId="48225"/>
    <cellStyle name="Pattern 2 2 2 6" xfId="21114"/>
    <cellStyle name="Pattern 2 2 2 6 2" xfId="51308"/>
    <cellStyle name="Pattern 2 2 2 7" xfId="25409"/>
    <cellStyle name="Pattern 2 2 2 7 2" xfId="55596"/>
    <cellStyle name="Pattern 2 2 2 8" xfId="29386"/>
    <cellStyle name="Pattern 2 2 2 8 2" xfId="59573"/>
    <cellStyle name="Pattern 2 2 2 9" xfId="26578"/>
    <cellStyle name="Pattern 2 2 2 9 2" xfId="56765"/>
    <cellStyle name="Pattern 2 2 3" xfId="10765"/>
    <cellStyle name="Pattern 2 2 3 2" xfId="40959"/>
    <cellStyle name="Pattern 2 2 4" xfId="2350"/>
    <cellStyle name="Pattern 2 2 4 2" xfId="32557"/>
    <cellStyle name="Pattern 2 2 5" xfId="14275"/>
    <cellStyle name="Pattern 2 2 5 2" xfId="44469"/>
    <cellStyle name="Pattern 2 2 6" xfId="11278"/>
    <cellStyle name="Pattern 2 2 6 2" xfId="41472"/>
    <cellStyle name="Pattern 2 2 7" xfId="21113"/>
    <cellStyle name="Pattern 2 2 7 2" xfId="51307"/>
    <cellStyle name="Pattern 2 2 8" xfId="25408"/>
    <cellStyle name="Pattern 2 2 8 2" xfId="55595"/>
    <cellStyle name="Pattern 2 2 9" xfId="29383"/>
    <cellStyle name="Pattern 2 2 9 2" xfId="59570"/>
    <cellStyle name="Pattern 2 3" xfId="1004"/>
    <cellStyle name="Pattern 2 3 10" xfId="30926"/>
    <cellStyle name="Pattern 2 3 2" xfId="10763"/>
    <cellStyle name="Pattern 2 3 2 2" xfId="40957"/>
    <cellStyle name="Pattern 2 3 3" xfId="10881"/>
    <cellStyle name="Pattern 2 3 3 2" xfId="41075"/>
    <cellStyle name="Pattern 2 3 4" xfId="13744"/>
    <cellStyle name="Pattern 2 3 4 2" xfId="43938"/>
    <cellStyle name="Pattern 2 3 5" xfId="18032"/>
    <cellStyle name="Pattern 2 3 5 2" xfId="48226"/>
    <cellStyle name="Pattern 2 3 6" xfId="21115"/>
    <cellStyle name="Pattern 2 3 6 2" xfId="51309"/>
    <cellStyle name="Pattern 2 3 7" xfId="25410"/>
    <cellStyle name="Pattern 2 3 7 2" xfId="55597"/>
    <cellStyle name="Pattern 2 3 8" xfId="22590"/>
    <cellStyle name="Pattern 2 3 8 2" xfId="52777"/>
    <cellStyle name="Pattern 2 3 9" xfId="30233"/>
    <cellStyle name="Pattern 2 3 9 2" xfId="60420"/>
    <cellStyle name="Pattern 2 4" xfId="10762"/>
    <cellStyle name="Pattern 2 4 2" xfId="40956"/>
    <cellStyle name="Pattern 2 5" xfId="9828"/>
    <cellStyle name="Pattern 2 5 2" xfId="40022"/>
    <cellStyle name="Pattern 2 6" xfId="13517"/>
    <cellStyle name="Pattern 2 6 2" xfId="43711"/>
    <cellStyle name="Pattern 2 7" xfId="13439"/>
    <cellStyle name="Pattern 2 7 2" xfId="43633"/>
    <cellStyle name="Pattern 2 8" xfId="21112"/>
    <cellStyle name="Pattern 2 8 2" xfId="51306"/>
    <cellStyle name="Pattern 2 9" xfId="25407"/>
    <cellStyle name="Pattern 2 9 2" xfId="55594"/>
    <cellStyle name="Pattern 3" xfId="1005"/>
    <cellStyle name="Pattern 3 10" xfId="25411"/>
    <cellStyle name="Pattern 3 10 2" xfId="55598"/>
    <cellStyle name="Pattern 3 11" xfId="29384"/>
    <cellStyle name="Pattern 3 11 2" xfId="59571"/>
    <cellStyle name="Pattern 3 12" xfId="22391"/>
    <cellStyle name="Pattern 3 12 2" xfId="52578"/>
    <cellStyle name="Pattern 3 13" xfId="30925"/>
    <cellStyle name="Pattern 3 2" xfId="1006"/>
    <cellStyle name="Pattern 3 2 10" xfId="21851"/>
    <cellStyle name="Pattern 3 2 10 2" xfId="52038"/>
    <cellStyle name="Pattern 3 2 11" xfId="30894"/>
    <cellStyle name="Pattern 3 2 2" xfId="1007"/>
    <cellStyle name="Pattern 3 2 2 10" xfId="30924"/>
    <cellStyle name="Pattern 3 2 2 2" xfId="8111"/>
    <cellStyle name="Pattern 3 2 2 2 2" xfId="38305"/>
    <cellStyle name="Pattern 3 2 2 3" xfId="9748"/>
    <cellStyle name="Pattern 3 2 2 3 2" xfId="39942"/>
    <cellStyle name="Pattern 3 2 2 4" xfId="13247"/>
    <cellStyle name="Pattern 3 2 2 4 2" xfId="43441"/>
    <cellStyle name="Pattern 3 2 2 5" xfId="18035"/>
    <cellStyle name="Pattern 3 2 2 5 2" xfId="48229"/>
    <cellStyle name="Pattern 3 2 2 6" xfId="21118"/>
    <cellStyle name="Pattern 3 2 2 6 2" xfId="51312"/>
    <cellStyle name="Pattern 3 2 2 7" xfId="25413"/>
    <cellStyle name="Pattern 3 2 2 7 2" xfId="55600"/>
    <cellStyle name="Pattern 3 2 2 8" xfId="26530"/>
    <cellStyle name="Pattern 3 2 2 8 2" xfId="56717"/>
    <cellStyle name="Pattern 3 2 2 9" xfId="30585"/>
    <cellStyle name="Pattern 3 2 2 9 2" xfId="60772"/>
    <cellStyle name="Pattern 3 2 3" xfId="6021"/>
    <cellStyle name="Pattern 3 2 3 2" xfId="36217"/>
    <cellStyle name="Pattern 3 2 4" xfId="5410"/>
    <cellStyle name="Pattern 3 2 4 2" xfId="35609"/>
    <cellStyle name="Pattern 3 2 5" xfId="11383"/>
    <cellStyle name="Pattern 3 2 5 2" xfId="41577"/>
    <cellStyle name="Pattern 3 2 6" xfId="18034"/>
    <cellStyle name="Pattern 3 2 6 2" xfId="48228"/>
    <cellStyle name="Pattern 3 2 7" xfId="21117"/>
    <cellStyle name="Pattern 3 2 7 2" xfId="51311"/>
    <cellStyle name="Pattern 3 2 8" xfId="25412"/>
    <cellStyle name="Pattern 3 2 8 2" xfId="55599"/>
    <cellStyle name="Pattern 3 2 9" xfId="29385"/>
    <cellStyle name="Pattern 3 2 9 2" xfId="59572"/>
    <cellStyle name="Pattern 3 3" xfId="1008"/>
    <cellStyle name="Pattern 3 3 10" xfId="27322"/>
    <cellStyle name="Pattern 3 3 10 2" xfId="57509"/>
    <cellStyle name="Pattern 3 3 11" xfId="30923"/>
    <cellStyle name="Pattern 3 3 2" xfId="1009"/>
    <cellStyle name="Pattern 3 3 2 10" xfId="30922"/>
    <cellStyle name="Pattern 3 3 2 2" xfId="10754"/>
    <cellStyle name="Pattern 3 3 2 2 2" xfId="40948"/>
    <cellStyle name="Pattern 3 3 2 3" xfId="12285"/>
    <cellStyle name="Pattern 3 3 2 3 2" xfId="42479"/>
    <cellStyle name="Pattern 3 3 2 4" xfId="11364"/>
    <cellStyle name="Pattern 3 3 2 4 2" xfId="41558"/>
    <cellStyle name="Pattern 3 3 2 5" xfId="18037"/>
    <cellStyle name="Pattern 3 3 2 5 2" xfId="48231"/>
    <cellStyle name="Pattern 3 3 2 6" xfId="21120"/>
    <cellStyle name="Pattern 3 3 2 6 2" xfId="51314"/>
    <cellStyle name="Pattern 3 3 2 7" xfId="25415"/>
    <cellStyle name="Pattern 3 3 2 7 2" xfId="55602"/>
    <cellStyle name="Pattern 3 3 2 8" xfId="27019"/>
    <cellStyle name="Pattern 3 3 2 8 2" xfId="57206"/>
    <cellStyle name="Pattern 3 3 2 9" xfId="29762"/>
    <cellStyle name="Pattern 3 3 2 9 2" xfId="59949"/>
    <cellStyle name="Pattern 3 3 3" xfId="7953"/>
    <cellStyle name="Pattern 3 3 3 2" xfId="38147"/>
    <cellStyle name="Pattern 3 3 4" xfId="11253"/>
    <cellStyle name="Pattern 3 3 4 2" xfId="41447"/>
    <cellStyle name="Pattern 3 3 5" xfId="12115"/>
    <cellStyle name="Pattern 3 3 5 2" xfId="42309"/>
    <cellStyle name="Pattern 3 3 6" xfId="18036"/>
    <cellStyle name="Pattern 3 3 6 2" xfId="48230"/>
    <cellStyle name="Pattern 3 3 7" xfId="21119"/>
    <cellStyle name="Pattern 3 3 7 2" xfId="51313"/>
    <cellStyle name="Pattern 3 3 8" xfId="25414"/>
    <cellStyle name="Pattern 3 3 8 2" xfId="55601"/>
    <cellStyle name="Pattern 3 3 9" xfId="28079"/>
    <cellStyle name="Pattern 3 3 9 2" xfId="58266"/>
    <cellStyle name="Pattern 3 4" xfId="1010"/>
    <cellStyle name="Pattern 3 4 10" xfId="30722"/>
    <cellStyle name="Pattern 3 4 10 2" xfId="60909"/>
    <cellStyle name="Pattern 3 4 11" xfId="30921"/>
    <cellStyle name="Pattern 3 4 2" xfId="1011"/>
    <cellStyle name="Pattern 3 4 2 10" xfId="30920"/>
    <cellStyle name="Pattern 3 4 2 2" xfId="5166"/>
    <cellStyle name="Pattern 3 4 2 2 2" xfId="35365"/>
    <cellStyle name="Pattern 3 4 2 3" xfId="11901"/>
    <cellStyle name="Pattern 3 4 2 3 2" xfId="42095"/>
    <cellStyle name="Pattern 3 4 2 4" xfId="10241"/>
    <cellStyle name="Pattern 3 4 2 4 2" xfId="40435"/>
    <cellStyle name="Pattern 3 4 2 5" xfId="18039"/>
    <cellStyle name="Pattern 3 4 2 5 2" xfId="48233"/>
    <cellStyle name="Pattern 3 4 2 6" xfId="21122"/>
    <cellStyle name="Pattern 3 4 2 6 2" xfId="51316"/>
    <cellStyle name="Pattern 3 4 2 7" xfId="25417"/>
    <cellStyle name="Pattern 3 4 2 7 2" xfId="55604"/>
    <cellStyle name="Pattern 3 4 2 8" xfId="29382"/>
    <cellStyle name="Pattern 3 4 2 8 2" xfId="59569"/>
    <cellStyle name="Pattern 3 4 2 9" xfId="27259"/>
    <cellStyle name="Pattern 3 4 2 9 2" xfId="57446"/>
    <cellStyle name="Pattern 3 4 3" xfId="10761"/>
    <cellStyle name="Pattern 3 4 3 2" xfId="40955"/>
    <cellStyle name="Pattern 3 4 4" xfId="5237"/>
    <cellStyle name="Pattern 3 4 4 2" xfId="35436"/>
    <cellStyle name="Pattern 3 4 5" xfId="13410"/>
    <cellStyle name="Pattern 3 4 5 2" xfId="43604"/>
    <cellStyle name="Pattern 3 4 6" xfId="18038"/>
    <cellStyle name="Pattern 3 4 6 2" xfId="48232"/>
    <cellStyle name="Pattern 3 4 7" xfId="21121"/>
    <cellStyle name="Pattern 3 4 7 2" xfId="51315"/>
    <cellStyle name="Pattern 3 4 8" xfId="25416"/>
    <cellStyle name="Pattern 3 4 8 2" xfId="55603"/>
    <cellStyle name="Pattern 3 4 9" xfId="29376"/>
    <cellStyle name="Pattern 3 4 9 2" xfId="59563"/>
    <cellStyle name="Pattern 3 5" xfId="10764"/>
    <cellStyle name="Pattern 3 5 2" xfId="40958"/>
    <cellStyle name="Pattern 3 6" xfId="12393"/>
    <cellStyle name="Pattern 3 6 2" xfId="42587"/>
    <cellStyle name="Pattern 3 7" xfId="12483"/>
    <cellStyle name="Pattern 3 7 2" xfId="42677"/>
    <cellStyle name="Pattern 3 8" xfId="18033"/>
    <cellStyle name="Pattern 3 8 2" xfId="48227"/>
    <cellStyle name="Pattern 3 9" xfId="21116"/>
    <cellStyle name="Pattern 3 9 2" xfId="51310"/>
    <cellStyle name="Pattern 4" xfId="11880"/>
    <cellStyle name="Pattern 4 2" xfId="42074"/>
    <cellStyle name="Pattern 5" xfId="5234"/>
    <cellStyle name="Pattern 5 2" xfId="35433"/>
    <cellStyle name="Pattern 6" xfId="13557"/>
    <cellStyle name="Pattern 6 2" xfId="43751"/>
    <cellStyle name="Pattern 7" xfId="13398"/>
    <cellStyle name="Pattern 7 2" xfId="43592"/>
    <cellStyle name="Pattern 8" xfId="20924"/>
    <cellStyle name="Pattern 8 2" xfId="51118"/>
    <cellStyle name="Pattern 9" xfId="21456"/>
    <cellStyle name="Pattern 9 2" xfId="51643"/>
    <cellStyle name="Percent 2" xfId="195"/>
    <cellStyle name="Percent 2 2" xfId="1013"/>
    <cellStyle name="Percent 2 3" xfId="1012"/>
    <cellStyle name="Percent 3" xfId="196"/>
    <cellStyle name="Percent 3 2" xfId="197"/>
    <cellStyle name="Percent 3 3" xfId="1014"/>
    <cellStyle name="Percent 3 4" xfId="2210"/>
    <cellStyle name="Percent 3 4 2" xfId="23257"/>
    <cellStyle name="Percent 3 4 2 2" xfId="53444"/>
    <cellStyle name="Percent 3 4 3" xfId="32420"/>
    <cellStyle name="Percent 3 5" xfId="20925"/>
    <cellStyle name="Percent 3 5 2" xfId="51119"/>
    <cellStyle name="Percent 3 6" xfId="21475"/>
    <cellStyle name="Percent 3 6 2" xfId="51662"/>
    <cellStyle name="Percent 3 7" xfId="32091"/>
    <cellStyle name="Percent 4" xfId="198"/>
    <cellStyle name="Pourcentage 10" xfId="199"/>
    <cellStyle name="Pourcentage 11" xfId="200"/>
    <cellStyle name="Pourcentage 12" xfId="1015"/>
    <cellStyle name="Pourcentage 13" xfId="1373"/>
    <cellStyle name="Pourcentage 14" xfId="1383"/>
    <cellStyle name="Pourcentage 15" xfId="2004"/>
    <cellStyle name="Pourcentage 15 2" xfId="23215"/>
    <cellStyle name="Pourcentage 15 2 2" xfId="53402"/>
    <cellStyle name="Pourcentage 15 3" xfId="32226"/>
    <cellStyle name="Pourcentage 16" xfId="20910"/>
    <cellStyle name="Pourcentage 16 2" xfId="51104"/>
    <cellStyle name="Pourcentage 17" xfId="21279"/>
    <cellStyle name="Pourcentage 17 2" xfId="51466"/>
    <cellStyle name="Pourcentage 2" xfId="15"/>
    <cellStyle name="Pourcentage 2 2" xfId="201"/>
    <cellStyle name="Pourcentage 2 3" xfId="1999"/>
    <cellStyle name="Pourcentage 3" xfId="16"/>
    <cellStyle name="Pourcentage 3 2" xfId="202"/>
    <cellStyle name="Pourcentage 3 3" xfId="2068"/>
    <cellStyle name="Pourcentage 3 4" xfId="2277"/>
    <cellStyle name="Pourcentage 3 4 2" xfId="32484"/>
    <cellStyle name="Pourcentage 3 5" xfId="21343"/>
    <cellStyle name="Pourcentage 3 5 2" xfId="51530"/>
    <cellStyle name="Pourcentage 3 6" xfId="32066"/>
    <cellStyle name="Pourcentage 4" xfId="14"/>
    <cellStyle name="Pourcentage 4 10" xfId="3959"/>
    <cellStyle name="Pourcentage 4 11" xfId="2080"/>
    <cellStyle name="Pourcentage 4 11 2" xfId="6097"/>
    <cellStyle name="Pourcentage 4 2" xfId="203"/>
    <cellStyle name="Pourcentage 4 3" xfId="204"/>
    <cellStyle name="Pourcentage 4 4" xfId="205"/>
    <cellStyle name="Pourcentage 4 5" xfId="206"/>
    <cellStyle name="Pourcentage 4 6" xfId="207"/>
    <cellStyle name="Pourcentage 4 6 2" xfId="208"/>
    <cellStyle name="Pourcentage 4 6 2 2" xfId="209"/>
    <cellStyle name="Pourcentage 4 6 2 3" xfId="210"/>
    <cellStyle name="Pourcentage 4 6 3" xfId="211"/>
    <cellStyle name="Pourcentage 4 7" xfId="212"/>
    <cellStyle name="Pourcentage 4 8" xfId="213"/>
    <cellStyle name="Pourcentage 4 9" xfId="2217"/>
    <cellStyle name="Pourcentage 5" xfId="58"/>
    <cellStyle name="Pourcentage 5 2" xfId="214"/>
    <cellStyle name="Pourcentage 5 3" xfId="2279"/>
    <cellStyle name="Pourcentage 5 3 2" xfId="32486"/>
    <cellStyle name="Pourcentage 5 4" xfId="21345"/>
    <cellStyle name="Pourcentage 5 4 2" xfId="51532"/>
    <cellStyle name="Pourcentage 5 5" xfId="32080"/>
    <cellStyle name="Pourcentage 6" xfId="215"/>
    <cellStyle name="Pourcentage 7" xfId="216"/>
    <cellStyle name="Pourcentage 8" xfId="217"/>
    <cellStyle name="Pourcentage 9" xfId="218"/>
    <cellStyle name="Procent 2" xfId="21266"/>
    <cellStyle name="Prozent 2" xfId="1016"/>
    <cellStyle name="RowLevel_1 2" xfId="1017"/>
    <cellStyle name="Satisfaisant" xfId="22" builtinId="26" customBuiltin="1"/>
    <cellStyle name="Schlecht" xfId="1018"/>
    <cellStyle name="Shade" xfId="219"/>
    <cellStyle name="Shade 10" xfId="20926"/>
    <cellStyle name="Shade 10 2" xfId="51120"/>
    <cellStyle name="Shade 11" xfId="24467"/>
    <cellStyle name="Shade 11 2" xfId="54654"/>
    <cellStyle name="Shade 12" xfId="26832"/>
    <cellStyle name="Shade 12 2" xfId="57019"/>
    <cellStyle name="Shade 13" xfId="29706"/>
    <cellStyle name="Shade 13 2" xfId="59893"/>
    <cellStyle name="Shade 14" xfId="31099"/>
    <cellStyle name="Shade 2" xfId="220"/>
    <cellStyle name="Shade 2 10" xfId="30114"/>
    <cellStyle name="Shade 2 10 2" xfId="60301"/>
    <cellStyle name="Shade 2 11" xfId="23247"/>
    <cellStyle name="Shade 2 11 2" xfId="53434"/>
    <cellStyle name="Shade 2 12" xfId="31098"/>
    <cellStyle name="Shade 2 2" xfId="1019"/>
    <cellStyle name="Shade 2 2 10" xfId="27352"/>
    <cellStyle name="Shade 2 2 10 2" xfId="57539"/>
    <cellStyle name="Shade 2 2 11" xfId="30433"/>
    <cellStyle name="Shade 2 2 11 2" xfId="60620"/>
    <cellStyle name="Shade 2 2 12" xfId="30892"/>
    <cellStyle name="Shade 2 2 2" xfId="1020"/>
    <cellStyle name="Shade 2 2 2 10" xfId="29715"/>
    <cellStyle name="Shade 2 2 2 10 2" xfId="59902"/>
    <cellStyle name="Shade 2 2 2 11" xfId="30891"/>
    <cellStyle name="Shade 2 2 2 2" xfId="1021"/>
    <cellStyle name="Shade 2 2 2 2 10" xfId="30890"/>
    <cellStyle name="Shade 2 2 2 2 2" xfId="5436"/>
    <cellStyle name="Shade 2 2 2 2 2 2" xfId="35635"/>
    <cellStyle name="Shade 2 2 2 2 3" xfId="10517"/>
    <cellStyle name="Shade 2 2 2 2 3 2" xfId="40711"/>
    <cellStyle name="Shade 2 2 2 2 4" xfId="11448"/>
    <cellStyle name="Shade 2 2 2 2 4 2" xfId="41642"/>
    <cellStyle name="Shade 2 2 2 2 5" xfId="18042"/>
    <cellStyle name="Shade 2 2 2 2 5 2" xfId="48236"/>
    <cellStyle name="Shade 2 2 2 2 6" xfId="21125"/>
    <cellStyle name="Shade 2 2 2 2 6 2" xfId="51319"/>
    <cellStyle name="Shade 2 2 2 2 7" xfId="25427"/>
    <cellStyle name="Shade 2 2 2 2 7 2" xfId="55614"/>
    <cellStyle name="Shade 2 2 2 2 8" xfId="29379"/>
    <cellStyle name="Shade 2 2 2 2 8 2" xfId="59566"/>
    <cellStyle name="Shade 2 2 2 2 9" xfId="25968"/>
    <cellStyle name="Shade 2 2 2 2 9 2" xfId="56155"/>
    <cellStyle name="Shade 2 2 2 3" xfId="10757"/>
    <cellStyle name="Shade 2 2 2 3 2" xfId="40951"/>
    <cellStyle name="Shade 2 2 2 4" xfId="5500"/>
    <cellStyle name="Shade 2 2 2 4 2" xfId="35696"/>
    <cellStyle name="Shade 2 2 2 5" xfId="14073"/>
    <cellStyle name="Shade 2 2 2 5 2" xfId="44267"/>
    <cellStyle name="Shade 2 2 2 6" xfId="18041"/>
    <cellStyle name="Shade 2 2 2 6 2" xfId="48235"/>
    <cellStyle name="Shade 2 2 2 7" xfId="21124"/>
    <cellStyle name="Shade 2 2 2 7 2" xfId="51318"/>
    <cellStyle name="Shade 2 2 2 8" xfId="25426"/>
    <cellStyle name="Shade 2 2 2 8 2" xfId="55613"/>
    <cellStyle name="Shade 2 2 2 9" xfId="29378"/>
    <cellStyle name="Shade 2 2 2 9 2" xfId="59565"/>
    <cellStyle name="Shade 2 2 3" xfId="1022"/>
    <cellStyle name="Shade 2 2 3 10" xfId="30889"/>
    <cellStyle name="Shade 2 2 3 2" xfId="7564"/>
    <cellStyle name="Shade 2 2 3 2 2" xfId="37758"/>
    <cellStyle name="Shade 2 2 3 3" xfId="9761"/>
    <cellStyle name="Shade 2 2 3 3 2" xfId="39955"/>
    <cellStyle name="Shade 2 2 3 4" xfId="10488"/>
    <cellStyle name="Shade 2 2 3 4 2" xfId="40682"/>
    <cellStyle name="Shade 2 2 3 5" xfId="18043"/>
    <cellStyle name="Shade 2 2 3 5 2" xfId="48237"/>
    <cellStyle name="Shade 2 2 3 6" xfId="21126"/>
    <cellStyle name="Shade 2 2 3 6 2" xfId="51320"/>
    <cellStyle name="Shade 2 2 3 7" xfId="25428"/>
    <cellStyle name="Shade 2 2 3 7 2" xfId="55615"/>
    <cellStyle name="Shade 2 2 3 8" xfId="27574"/>
    <cellStyle name="Shade 2 2 3 8 2" xfId="57761"/>
    <cellStyle name="Shade 2 2 3 9" xfId="27564"/>
    <cellStyle name="Shade 2 2 3 9 2" xfId="57751"/>
    <cellStyle name="Shade 2 2 4" xfId="10756"/>
    <cellStyle name="Shade 2 2 4 2" xfId="40950"/>
    <cellStyle name="Shade 2 2 5" xfId="10389"/>
    <cellStyle name="Shade 2 2 5 2" xfId="40583"/>
    <cellStyle name="Shade 2 2 6" xfId="14130"/>
    <cellStyle name="Shade 2 2 6 2" xfId="44324"/>
    <cellStyle name="Shade 2 2 7" xfId="18040"/>
    <cellStyle name="Shade 2 2 7 2" xfId="48234"/>
    <cellStyle name="Shade 2 2 8" xfId="21123"/>
    <cellStyle name="Shade 2 2 8 2" xfId="51317"/>
    <cellStyle name="Shade 2 2 9" xfId="25425"/>
    <cellStyle name="Shade 2 2 9 2" xfId="55612"/>
    <cellStyle name="Shade 2 3" xfId="1023"/>
    <cellStyle name="Shade 2 3 10" xfId="25429"/>
    <cellStyle name="Shade 2 3 10 2" xfId="55616"/>
    <cellStyle name="Shade 2 3 11" xfId="26560"/>
    <cellStyle name="Shade 2 3 11 2" xfId="56747"/>
    <cellStyle name="Shade 2 3 12" xfId="30143"/>
    <cellStyle name="Shade 2 3 12 2" xfId="60330"/>
    <cellStyle name="Shade 2 3 13" xfId="30888"/>
    <cellStyle name="Shade 2 3 2" xfId="1024"/>
    <cellStyle name="Shade 2 3 2 10" xfId="28953"/>
    <cellStyle name="Shade 2 3 2 10 2" xfId="59140"/>
    <cellStyle name="Shade 2 3 2 11" xfId="30887"/>
    <cellStyle name="Shade 2 3 2 2" xfId="1025"/>
    <cellStyle name="Shade 2 3 2 2 10" xfId="30919"/>
    <cellStyle name="Shade 2 3 2 2 2" xfId="10753"/>
    <cellStyle name="Shade 2 3 2 2 2 2" xfId="40947"/>
    <cellStyle name="Shade 2 3 2 2 3" xfId="5929"/>
    <cellStyle name="Shade 2 3 2 2 3 2" xfId="36125"/>
    <cellStyle name="Shade 2 3 2 2 4" xfId="13059"/>
    <cellStyle name="Shade 2 3 2 2 4 2" xfId="43253"/>
    <cellStyle name="Shade 2 3 2 2 5" xfId="18046"/>
    <cellStyle name="Shade 2 3 2 2 5 2" xfId="48240"/>
    <cellStyle name="Shade 2 3 2 2 6" xfId="21129"/>
    <cellStyle name="Shade 2 3 2 2 6 2" xfId="51323"/>
    <cellStyle name="Shade 2 3 2 2 7" xfId="25431"/>
    <cellStyle name="Shade 2 3 2 2 7 2" xfId="55618"/>
    <cellStyle name="Shade 2 3 2 2 8" xfId="22366"/>
    <cellStyle name="Shade 2 3 2 2 8 2" xfId="52553"/>
    <cellStyle name="Shade 2 3 2 2 9" xfId="29027"/>
    <cellStyle name="Shade 2 3 2 2 9 2" xfId="59214"/>
    <cellStyle name="Shade 2 3 2 3" xfId="5726"/>
    <cellStyle name="Shade 2 3 2 3 2" xfId="35922"/>
    <cellStyle name="Shade 2 3 2 4" xfId="5732"/>
    <cellStyle name="Shade 2 3 2 4 2" xfId="35928"/>
    <cellStyle name="Shade 2 3 2 5" xfId="12798"/>
    <cellStyle name="Shade 2 3 2 5 2" xfId="42992"/>
    <cellStyle name="Shade 2 3 2 6" xfId="18045"/>
    <cellStyle name="Shade 2 3 2 6 2" xfId="48239"/>
    <cellStyle name="Shade 2 3 2 7" xfId="21128"/>
    <cellStyle name="Shade 2 3 2 7 2" xfId="51322"/>
    <cellStyle name="Shade 2 3 2 8" xfId="25430"/>
    <cellStyle name="Shade 2 3 2 8 2" xfId="55617"/>
    <cellStyle name="Shade 2 3 2 9" xfId="22277"/>
    <cellStyle name="Shade 2 3 2 9 2" xfId="52464"/>
    <cellStyle name="Shade 2 3 3" xfId="1026"/>
    <cellStyle name="Shade 2 3 3 10" xfId="29790"/>
    <cellStyle name="Shade 2 3 3 10 2" xfId="59977"/>
    <cellStyle name="Shade 2 3 3 11" xfId="30918"/>
    <cellStyle name="Shade 2 3 3 2" xfId="1027"/>
    <cellStyle name="Shade 2 3 3 2 10" xfId="30917"/>
    <cellStyle name="Shade 2 3 3 2 2" xfId="10751"/>
    <cellStyle name="Shade 2 3 3 2 2 2" xfId="40945"/>
    <cellStyle name="Shade 2 3 3 2 3" xfId="11792"/>
    <cellStyle name="Shade 2 3 3 2 3 2" xfId="41986"/>
    <cellStyle name="Shade 2 3 3 2 4" xfId="13141"/>
    <cellStyle name="Shade 2 3 3 2 4 2" xfId="43335"/>
    <cellStyle name="Shade 2 3 3 2 5" xfId="18048"/>
    <cellStyle name="Shade 2 3 3 2 5 2" xfId="48242"/>
    <cellStyle name="Shade 2 3 3 2 6" xfId="21131"/>
    <cellStyle name="Shade 2 3 3 2 6 2" xfId="51325"/>
    <cellStyle name="Shade 2 3 3 2 7" xfId="25433"/>
    <cellStyle name="Shade 2 3 3 2 7 2" xfId="55620"/>
    <cellStyle name="Shade 2 3 3 2 8" xfId="21693"/>
    <cellStyle name="Shade 2 3 3 2 8 2" xfId="51880"/>
    <cellStyle name="Shade 2 3 3 2 9" xfId="26089"/>
    <cellStyle name="Shade 2 3 3 2 9 2" xfId="56276"/>
    <cellStyle name="Shade 2 3 3 3" xfId="7836"/>
    <cellStyle name="Shade 2 3 3 3 2" xfId="38030"/>
    <cellStyle name="Shade 2 3 3 4" xfId="2615"/>
    <cellStyle name="Shade 2 3 3 4 2" xfId="32820"/>
    <cellStyle name="Shade 2 3 3 5" xfId="12859"/>
    <cellStyle name="Shade 2 3 3 5 2" xfId="43053"/>
    <cellStyle name="Shade 2 3 3 6" xfId="18047"/>
    <cellStyle name="Shade 2 3 3 6 2" xfId="48241"/>
    <cellStyle name="Shade 2 3 3 7" xfId="21130"/>
    <cellStyle name="Shade 2 3 3 7 2" xfId="51324"/>
    <cellStyle name="Shade 2 3 3 8" xfId="25432"/>
    <cellStyle name="Shade 2 3 3 8 2" xfId="55619"/>
    <cellStyle name="Shade 2 3 3 9" xfId="29375"/>
    <cellStyle name="Shade 2 3 3 9 2" xfId="59562"/>
    <cellStyle name="Shade 2 3 4" xfId="1028"/>
    <cellStyle name="Shade 2 3 4 10" xfId="28996"/>
    <cellStyle name="Shade 2 3 4 10 2" xfId="59183"/>
    <cellStyle name="Shade 2 3 4 11" xfId="30916"/>
    <cellStyle name="Shade 2 3 4 2" xfId="1029"/>
    <cellStyle name="Shade 2 3 4 2 10" xfId="30915"/>
    <cellStyle name="Shade 2 3 4 2 2" xfId="7714"/>
    <cellStyle name="Shade 2 3 4 2 2 2" xfId="37908"/>
    <cellStyle name="Shade 2 3 4 2 3" xfId="10251"/>
    <cellStyle name="Shade 2 3 4 2 3 2" xfId="40445"/>
    <cellStyle name="Shade 2 3 4 2 4" xfId="10467"/>
    <cellStyle name="Shade 2 3 4 2 4 2" xfId="40661"/>
    <cellStyle name="Shade 2 3 4 2 5" xfId="18050"/>
    <cellStyle name="Shade 2 3 4 2 5 2" xfId="48244"/>
    <cellStyle name="Shade 2 3 4 2 6" xfId="21133"/>
    <cellStyle name="Shade 2 3 4 2 6 2" xfId="51327"/>
    <cellStyle name="Shade 2 3 4 2 7" xfId="25435"/>
    <cellStyle name="Shade 2 3 4 2 7 2" xfId="55622"/>
    <cellStyle name="Shade 2 3 4 2 8" xfId="29374"/>
    <cellStyle name="Shade 2 3 4 2 8 2" xfId="59561"/>
    <cellStyle name="Shade 2 3 4 2 9" xfId="30501"/>
    <cellStyle name="Shade 2 3 4 2 9 2" xfId="60688"/>
    <cellStyle name="Shade 2 3 4 3" xfId="10752"/>
    <cellStyle name="Shade 2 3 4 3 2" xfId="40946"/>
    <cellStyle name="Shade 2 3 4 4" xfId="11038"/>
    <cellStyle name="Shade 2 3 4 4 2" xfId="41232"/>
    <cellStyle name="Shade 2 3 4 5" xfId="14125"/>
    <cellStyle name="Shade 2 3 4 5 2" xfId="44319"/>
    <cellStyle name="Shade 2 3 4 6" xfId="18049"/>
    <cellStyle name="Shade 2 3 4 6 2" xfId="48243"/>
    <cellStyle name="Shade 2 3 4 7" xfId="21132"/>
    <cellStyle name="Shade 2 3 4 7 2" xfId="51326"/>
    <cellStyle name="Shade 2 3 4 8" xfId="25434"/>
    <cellStyle name="Shade 2 3 4 8 2" xfId="55621"/>
    <cellStyle name="Shade 2 3 4 9" xfId="29373"/>
    <cellStyle name="Shade 2 3 4 9 2" xfId="59560"/>
    <cellStyle name="Shade 2 3 5" xfId="7812"/>
    <cellStyle name="Shade 2 3 5 2" xfId="38006"/>
    <cellStyle name="Shade 2 3 6" xfId="5627"/>
    <cellStyle name="Shade 2 3 6 2" xfId="35823"/>
    <cellStyle name="Shade 2 3 7" xfId="11320"/>
    <cellStyle name="Shade 2 3 7 2" xfId="41514"/>
    <cellStyle name="Shade 2 3 8" xfId="18044"/>
    <cellStyle name="Shade 2 3 8 2" xfId="48238"/>
    <cellStyle name="Shade 2 3 9" xfId="21127"/>
    <cellStyle name="Shade 2 3 9 2" xfId="51321"/>
    <cellStyle name="Shade 2 4" xfId="10843"/>
    <cellStyle name="Shade 2 4 2" xfId="41037"/>
    <cellStyle name="Shade 2 5" xfId="10672"/>
    <cellStyle name="Shade 2 5 2" xfId="40866"/>
    <cellStyle name="Shade 2 6" xfId="10055"/>
    <cellStyle name="Shade 2 6 2" xfId="40249"/>
    <cellStyle name="Shade 2 7" xfId="12131"/>
    <cellStyle name="Shade 2 7 2" xfId="42325"/>
    <cellStyle name="Shade 2 8" xfId="20927"/>
    <cellStyle name="Shade 2 8 2" xfId="51121"/>
    <cellStyle name="Shade 2 9" xfId="21328"/>
    <cellStyle name="Shade 2 9 2" xfId="51515"/>
    <cellStyle name="Shade 3" xfId="1030"/>
    <cellStyle name="Shade 3 10" xfId="26562"/>
    <cellStyle name="Shade 3 10 2" xfId="56749"/>
    <cellStyle name="Shade 3 11" xfId="28165"/>
    <cellStyle name="Shade 3 11 2" xfId="58352"/>
    <cellStyle name="Shade 3 12" xfId="30914"/>
    <cellStyle name="Shade 3 2" xfId="1031"/>
    <cellStyle name="Shade 3 2 10" xfId="28863"/>
    <cellStyle name="Shade 3 2 10 2" xfId="59050"/>
    <cellStyle name="Shade 3 2 11" xfId="30913"/>
    <cellStyle name="Shade 3 2 2" xfId="1032"/>
    <cellStyle name="Shade 3 2 2 10" xfId="30912"/>
    <cellStyle name="Shade 3 2 2 2" xfId="10750"/>
    <cellStyle name="Shade 3 2 2 2 2" xfId="40944"/>
    <cellStyle name="Shade 3 2 2 3" xfId="11528"/>
    <cellStyle name="Shade 3 2 2 3 2" xfId="41722"/>
    <cellStyle name="Shade 3 2 2 4" xfId="13716"/>
    <cellStyle name="Shade 3 2 2 4 2" xfId="43910"/>
    <cellStyle name="Shade 3 2 2 5" xfId="18053"/>
    <cellStyle name="Shade 3 2 2 5 2" xfId="48247"/>
    <cellStyle name="Shade 3 2 2 6" xfId="21136"/>
    <cellStyle name="Shade 3 2 2 6 2" xfId="51330"/>
    <cellStyle name="Shade 3 2 2 7" xfId="25438"/>
    <cellStyle name="Shade 3 2 2 7 2" xfId="55625"/>
    <cellStyle name="Shade 3 2 2 8" xfId="29369"/>
    <cellStyle name="Shade 3 2 2 8 2" xfId="59556"/>
    <cellStyle name="Shade 3 2 2 9" xfId="29230"/>
    <cellStyle name="Shade 3 2 2 9 2" xfId="59417"/>
    <cellStyle name="Shade 3 2 3" xfId="10747"/>
    <cellStyle name="Shade 3 2 3 2" xfId="40941"/>
    <cellStyle name="Shade 3 2 4" xfId="5132"/>
    <cellStyle name="Shade 3 2 4 2" xfId="35331"/>
    <cellStyle name="Shade 3 2 5" xfId="13400"/>
    <cellStyle name="Shade 3 2 5 2" xfId="43594"/>
    <cellStyle name="Shade 3 2 6" xfId="18052"/>
    <cellStyle name="Shade 3 2 6 2" xfId="48246"/>
    <cellStyle name="Shade 3 2 7" xfId="21135"/>
    <cellStyle name="Shade 3 2 7 2" xfId="51329"/>
    <cellStyle name="Shade 3 2 8" xfId="25437"/>
    <cellStyle name="Shade 3 2 8 2" xfId="55624"/>
    <cellStyle name="Shade 3 2 9" xfId="27777"/>
    <cellStyle name="Shade 3 2 9 2" xfId="57964"/>
    <cellStyle name="Shade 3 3" xfId="1033"/>
    <cellStyle name="Shade 3 3 10" xfId="30911"/>
    <cellStyle name="Shade 3 3 2" xfId="5750"/>
    <cellStyle name="Shade 3 3 2 2" xfId="35946"/>
    <cellStyle name="Shade 3 3 3" xfId="10603"/>
    <cellStyle name="Shade 3 3 3 2" xfId="40797"/>
    <cellStyle name="Shade 3 3 4" xfId="12751"/>
    <cellStyle name="Shade 3 3 4 2" xfId="42945"/>
    <cellStyle name="Shade 3 3 5" xfId="18054"/>
    <cellStyle name="Shade 3 3 5 2" xfId="48248"/>
    <cellStyle name="Shade 3 3 6" xfId="21137"/>
    <cellStyle name="Shade 3 3 6 2" xfId="51331"/>
    <cellStyle name="Shade 3 3 7" xfId="25439"/>
    <cellStyle name="Shade 3 3 7 2" xfId="55626"/>
    <cellStyle name="Shade 3 3 8" xfId="29372"/>
    <cellStyle name="Shade 3 3 8 2" xfId="59559"/>
    <cellStyle name="Shade 3 3 9" xfId="29973"/>
    <cellStyle name="Shade 3 3 9 2" xfId="60160"/>
    <cellStyle name="Shade 3 4" xfId="4098"/>
    <cellStyle name="Shade 3 4 2" xfId="34297"/>
    <cellStyle name="Shade 3 5" xfId="11538"/>
    <cellStyle name="Shade 3 5 2" xfId="41732"/>
    <cellStyle name="Shade 3 6" xfId="11984"/>
    <cellStyle name="Shade 3 6 2" xfId="42178"/>
    <cellStyle name="Shade 3 7" xfId="18051"/>
    <cellStyle name="Shade 3 7 2" xfId="48245"/>
    <cellStyle name="Shade 3 8" xfId="21134"/>
    <cellStyle name="Shade 3 8 2" xfId="51328"/>
    <cellStyle name="Shade 3 9" xfId="25436"/>
    <cellStyle name="Shade 3 9 2" xfId="55623"/>
    <cellStyle name="Shade 4" xfId="1034"/>
    <cellStyle name="Shade 4 10" xfId="25440"/>
    <cellStyle name="Shade 4 10 2" xfId="55627"/>
    <cellStyle name="Shade 4 11" xfId="27899"/>
    <cellStyle name="Shade 4 11 2" xfId="58086"/>
    <cellStyle name="Shade 4 12" xfId="26010"/>
    <cellStyle name="Shade 4 12 2" xfId="56197"/>
    <cellStyle name="Shade 4 13" xfId="30910"/>
    <cellStyle name="Shade 4 2" xfId="1035"/>
    <cellStyle name="Shade 4 2 10" xfId="29370"/>
    <cellStyle name="Shade 4 2 10 2" xfId="59557"/>
    <cellStyle name="Shade 4 2 11" xfId="30341"/>
    <cellStyle name="Shade 4 2 11 2" xfId="60528"/>
    <cellStyle name="Shade 4 2 12" xfId="30909"/>
    <cellStyle name="Shade 4 2 2" xfId="1036"/>
    <cellStyle name="Shade 4 2 2 10" xfId="30908"/>
    <cellStyle name="Shade 4 2 2 2" xfId="5629"/>
    <cellStyle name="Shade 4 2 2 2 2" xfId="35825"/>
    <cellStyle name="Shade 4 2 2 3" xfId="8146"/>
    <cellStyle name="Shade 4 2 2 3 2" xfId="38340"/>
    <cellStyle name="Shade 4 2 2 4" xfId="14788"/>
    <cellStyle name="Shade 4 2 2 4 2" xfId="44982"/>
    <cellStyle name="Shade 4 2 2 5" xfId="18057"/>
    <cellStyle name="Shade 4 2 2 5 2" xfId="48251"/>
    <cellStyle name="Shade 4 2 2 6" xfId="21140"/>
    <cellStyle name="Shade 4 2 2 6 2" xfId="51334"/>
    <cellStyle name="Shade 4 2 2 7" xfId="25442"/>
    <cellStyle name="Shade 4 2 2 7 2" xfId="55629"/>
    <cellStyle name="Shade 4 2 2 8" xfId="29371"/>
    <cellStyle name="Shade 4 2 2 8 2" xfId="59558"/>
    <cellStyle name="Shade 4 2 2 9" xfId="30451"/>
    <cellStyle name="Shade 4 2 2 9 2" xfId="60638"/>
    <cellStyle name="Shade 4 2 3" xfId="1037"/>
    <cellStyle name="Shade 4 2 3 10" xfId="30907"/>
    <cellStyle name="Shade 4 2 3 2" xfId="2726"/>
    <cellStyle name="Shade 4 2 3 2 2" xfId="32931"/>
    <cellStyle name="Shade 4 2 3 3" xfId="4096"/>
    <cellStyle name="Shade 4 2 3 3 2" xfId="34295"/>
    <cellStyle name="Shade 4 2 3 4" xfId="13549"/>
    <cellStyle name="Shade 4 2 3 4 2" xfId="43743"/>
    <cellStyle name="Shade 4 2 3 5" xfId="18058"/>
    <cellStyle name="Shade 4 2 3 5 2" xfId="48252"/>
    <cellStyle name="Shade 4 2 3 6" xfId="21141"/>
    <cellStyle name="Shade 4 2 3 6 2" xfId="51335"/>
    <cellStyle name="Shade 4 2 3 7" xfId="25443"/>
    <cellStyle name="Shade 4 2 3 7 2" xfId="55630"/>
    <cellStyle name="Shade 4 2 3 8" xfId="28451"/>
    <cellStyle name="Shade 4 2 3 8 2" xfId="58638"/>
    <cellStyle name="Shade 4 2 3 9" xfId="29725"/>
    <cellStyle name="Shade 4 2 3 9 2" xfId="59912"/>
    <cellStyle name="Shade 4 2 4" xfId="10749"/>
    <cellStyle name="Shade 4 2 4 2" xfId="40943"/>
    <cellStyle name="Shade 4 2 5" xfId="9890"/>
    <cellStyle name="Shade 4 2 5 2" xfId="40084"/>
    <cellStyle name="Shade 4 2 6" xfId="12780"/>
    <cellStyle name="Shade 4 2 6 2" xfId="42974"/>
    <cellStyle name="Shade 4 2 7" xfId="18056"/>
    <cellStyle name="Shade 4 2 7 2" xfId="48250"/>
    <cellStyle name="Shade 4 2 8" xfId="21139"/>
    <cellStyle name="Shade 4 2 8 2" xfId="51333"/>
    <cellStyle name="Shade 4 2 9" xfId="25441"/>
    <cellStyle name="Shade 4 2 9 2" xfId="55628"/>
    <cellStyle name="Shade 4 3" xfId="1038"/>
    <cellStyle name="Shade 4 3 10" xfId="30147"/>
    <cellStyle name="Shade 4 3 10 2" xfId="60334"/>
    <cellStyle name="Shade 4 3 11" xfId="30906"/>
    <cellStyle name="Shade 4 3 2" xfId="1039"/>
    <cellStyle name="Shade 4 3 2 10" xfId="30905"/>
    <cellStyle name="Shade 4 3 2 2" xfId="10739"/>
    <cellStyle name="Shade 4 3 2 2 2" xfId="40933"/>
    <cellStyle name="Shade 4 3 2 3" xfId="10049"/>
    <cellStyle name="Shade 4 3 2 3 2" xfId="40243"/>
    <cellStyle name="Shade 4 3 2 4" xfId="12510"/>
    <cellStyle name="Shade 4 3 2 4 2" xfId="42704"/>
    <cellStyle name="Shade 4 3 2 5" xfId="18060"/>
    <cellStyle name="Shade 4 3 2 5 2" xfId="48254"/>
    <cellStyle name="Shade 4 3 2 6" xfId="21143"/>
    <cellStyle name="Shade 4 3 2 6 2" xfId="51337"/>
    <cellStyle name="Shade 4 3 2 7" xfId="25445"/>
    <cellStyle name="Shade 4 3 2 7 2" xfId="55632"/>
    <cellStyle name="Shade 4 3 2 8" xfId="26411"/>
    <cellStyle name="Shade 4 3 2 8 2" xfId="56598"/>
    <cellStyle name="Shade 4 3 2 9" xfId="21567"/>
    <cellStyle name="Shade 4 3 2 9 2" xfId="51754"/>
    <cellStyle name="Shade 4 3 3" xfId="5173"/>
    <cellStyle name="Shade 4 3 3 2" xfId="35372"/>
    <cellStyle name="Shade 4 3 4" xfId="12089"/>
    <cellStyle name="Shade 4 3 4 2" xfId="42283"/>
    <cellStyle name="Shade 4 3 5" xfId="15303"/>
    <cellStyle name="Shade 4 3 5 2" xfId="45497"/>
    <cellStyle name="Shade 4 3 6" xfId="18059"/>
    <cellStyle name="Shade 4 3 6 2" xfId="48253"/>
    <cellStyle name="Shade 4 3 7" xfId="21142"/>
    <cellStyle name="Shade 4 3 7 2" xfId="51336"/>
    <cellStyle name="Shade 4 3 8" xfId="25444"/>
    <cellStyle name="Shade 4 3 8 2" xfId="55631"/>
    <cellStyle name="Shade 4 3 9" xfId="21486"/>
    <cellStyle name="Shade 4 3 9 2" xfId="51673"/>
    <cellStyle name="Shade 4 4" xfId="1040"/>
    <cellStyle name="Shade 4 4 10" xfId="30404"/>
    <cellStyle name="Shade 4 4 10 2" xfId="60591"/>
    <cellStyle name="Shade 4 4 11" xfId="30904"/>
    <cellStyle name="Shade 4 4 2" xfId="1041"/>
    <cellStyle name="Shade 4 4 2 10" xfId="30903"/>
    <cellStyle name="Shade 4 4 2 2" xfId="5056"/>
    <cellStyle name="Shade 4 4 2 2 2" xfId="35255"/>
    <cellStyle name="Shade 4 4 2 3" xfId="2218"/>
    <cellStyle name="Shade 4 4 2 3 2" xfId="32427"/>
    <cellStyle name="Shade 4 4 2 4" xfId="11366"/>
    <cellStyle name="Shade 4 4 2 4 2" xfId="41560"/>
    <cellStyle name="Shade 4 4 2 5" xfId="18062"/>
    <cellStyle name="Shade 4 4 2 5 2" xfId="48256"/>
    <cellStyle name="Shade 4 4 2 6" xfId="21145"/>
    <cellStyle name="Shade 4 4 2 6 2" xfId="51339"/>
    <cellStyle name="Shade 4 4 2 7" xfId="25447"/>
    <cellStyle name="Shade 4 4 2 7 2" xfId="55634"/>
    <cellStyle name="Shade 4 4 2 8" xfId="29368"/>
    <cellStyle name="Shade 4 4 2 8 2" xfId="59555"/>
    <cellStyle name="Shade 4 4 2 9" xfId="29043"/>
    <cellStyle name="Shade 4 4 2 9 2" xfId="59230"/>
    <cellStyle name="Shade 4 4 3" xfId="10746"/>
    <cellStyle name="Shade 4 4 3 2" xfId="40940"/>
    <cellStyle name="Shade 4 4 4" xfId="10571"/>
    <cellStyle name="Shade 4 4 4 2" xfId="40765"/>
    <cellStyle name="Shade 4 4 5" xfId="13190"/>
    <cellStyle name="Shade 4 4 5 2" xfId="43384"/>
    <cellStyle name="Shade 4 4 6" xfId="18061"/>
    <cellStyle name="Shade 4 4 6 2" xfId="48255"/>
    <cellStyle name="Shade 4 4 7" xfId="21144"/>
    <cellStyle name="Shade 4 4 7 2" xfId="51338"/>
    <cellStyle name="Shade 4 4 8" xfId="25446"/>
    <cellStyle name="Shade 4 4 8 2" xfId="55633"/>
    <cellStyle name="Shade 4 4 9" xfId="29364"/>
    <cellStyle name="Shade 4 4 9 2" xfId="59551"/>
    <cellStyle name="Shade 4 5" xfId="10748"/>
    <cellStyle name="Shade 4 5 2" xfId="40942"/>
    <cellStyle name="Shade 4 6" xfId="11765"/>
    <cellStyle name="Shade 4 6 2" xfId="41959"/>
    <cellStyle name="Shade 4 7" xfId="14207"/>
    <cellStyle name="Shade 4 7 2" xfId="44401"/>
    <cellStyle name="Shade 4 8" xfId="18055"/>
    <cellStyle name="Shade 4 8 2" xfId="48249"/>
    <cellStyle name="Shade 4 9" xfId="21138"/>
    <cellStyle name="Shade 4 9 2" xfId="51332"/>
    <cellStyle name="Shade 5" xfId="1042"/>
    <cellStyle name="Shade 5 10" xfId="30902"/>
    <cellStyle name="Shade 5 2" xfId="10744"/>
    <cellStyle name="Shade 5 2 2" xfId="40938"/>
    <cellStyle name="Shade 5 3" xfId="11395"/>
    <cellStyle name="Shade 5 3 2" xfId="41589"/>
    <cellStyle name="Shade 5 4" xfId="2266"/>
    <cellStyle name="Shade 5 4 2" xfId="32474"/>
    <cellStyle name="Shade 5 5" xfId="18063"/>
    <cellStyle name="Shade 5 5 2" xfId="48257"/>
    <cellStyle name="Shade 5 6" xfId="21146"/>
    <cellStyle name="Shade 5 6 2" xfId="51340"/>
    <cellStyle name="Shade 5 7" xfId="25448"/>
    <cellStyle name="Shade 5 7 2" xfId="55635"/>
    <cellStyle name="Shade 5 8" xfId="28307"/>
    <cellStyle name="Shade 5 8 2" xfId="58494"/>
    <cellStyle name="Shade 5 9" xfId="30831"/>
    <cellStyle name="Shade 5 9 2" xfId="61018"/>
    <cellStyle name="Shade 6" xfId="11711"/>
    <cellStyle name="Shade 6 2" xfId="41905"/>
    <cellStyle name="Shade 7" xfId="12352"/>
    <cellStyle name="Shade 7 2" xfId="42546"/>
    <cellStyle name="Shade 8" xfId="11975"/>
    <cellStyle name="Shade 8 2" xfId="42169"/>
    <cellStyle name="Shade 9" xfId="16300"/>
    <cellStyle name="Shade 9 2" xfId="46494"/>
    <cellStyle name="Shade_B_border2" xfId="221"/>
    <cellStyle name="Sortie" xfId="26" builtinId="21" customBuiltin="1"/>
    <cellStyle name="source" xfId="222"/>
    <cellStyle name="source 2" xfId="223"/>
    <cellStyle name="source 3" xfId="224"/>
    <cellStyle name="source 4" xfId="225"/>
    <cellStyle name="source 5" xfId="226"/>
    <cellStyle name="source 6" xfId="227"/>
    <cellStyle name="source 6 2" xfId="228"/>
    <cellStyle name="source 6 2 2" xfId="229"/>
    <cellStyle name="source 6 2 3" xfId="230"/>
    <cellStyle name="source 6 3" xfId="231"/>
    <cellStyle name="source 7" xfId="232"/>
    <cellStyle name="source 8" xfId="233"/>
    <cellStyle name="Standaard 10" xfId="6"/>
    <cellStyle name="Standaard 10 2" xfId="2269"/>
    <cellStyle name="Standaard 10 2 2" xfId="32477"/>
    <cellStyle name="Standaard 10 3" xfId="21333"/>
    <cellStyle name="Standaard 10 3 2" xfId="51520"/>
    <cellStyle name="Standaard 10 4" xfId="32063"/>
    <cellStyle name="Standaard 2" xfId="2"/>
    <cellStyle name="Standaard 2 2" xfId="21272"/>
    <cellStyle name="Standaard 3" xfId="21268"/>
    <cellStyle name="Standaard 3 2" xfId="30885"/>
    <cellStyle name="Standaard 3 2 2" xfId="61072"/>
    <cellStyle name="Standaard 3 3" xfId="51461"/>
    <cellStyle name="Standaard 4" xfId="21273"/>
    <cellStyle name="Standaard 5" xfId="21274"/>
    <cellStyle name="Standaard 6" xfId="4"/>
    <cellStyle name="Standaard 9" xfId="5"/>
    <cellStyle name="Standaard 9 2" xfId="2268"/>
    <cellStyle name="Standaard 9 2 2" xfId="32476"/>
    <cellStyle name="Standaard 9 3" xfId="21332"/>
    <cellStyle name="Standaard 9 3 2" xfId="51519"/>
    <cellStyle name="Standaard 9 4" xfId="32062"/>
    <cellStyle name="Standaard_CRFReport-template" xfId="234"/>
    <cellStyle name="Standaard2" xfId="1043"/>
    <cellStyle name="Standard 2" xfId="1"/>
    <cellStyle name="Standard 2 2" xfId="1045"/>
    <cellStyle name="Standard 2 2 2" xfId="1046"/>
    <cellStyle name="Standard 2 2 2 2" xfId="3011"/>
    <cellStyle name="Standard 2 2 2 2 2" xfId="23606"/>
    <cellStyle name="Standard 2 2 2 2 2 2" xfId="53793"/>
    <cellStyle name="Standard 2 2 2 2 3" xfId="33216"/>
    <cellStyle name="Standard 2 2 2 3" xfId="21148"/>
    <cellStyle name="Standard 2 2 2 3 2" xfId="51342"/>
    <cellStyle name="Standard 2 2 2 4" xfId="22273"/>
    <cellStyle name="Standard 2 2 2 4 2" xfId="52460"/>
    <cellStyle name="Standard 2 2 2 5" xfId="32216"/>
    <cellStyle name="Standard 2 2 3" xfId="21275"/>
    <cellStyle name="Standard 2 3" xfId="1047"/>
    <cellStyle name="Standard 2 3 2" xfId="3012"/>
    <cellStyle name="Standard 2 3 2 2" xfId="23607"/>
    <cellStyle name="Standard 2 3 2 2 2" xfId="53794"/>
    <cellStyle name="Standard 2 3 2 3" xfId="33217"/>
    <cellStyle name="Standard 2 3 3" xfId="21149"/>
    <cellStyle name="Standard 2 3 3 2" xfId="51343"/>
    <cellStyle name="Standard 2 3 4" xfId="22274"/>
    <cellStyle name="Standard 2 3 4 2" xfId="52461"/>
    <cellStyle name="Standard 2 3 5" xfId="32217"/>
    <cellStyle name="Standard 2 4" xfId="1044"/>
    <cellStyle name="Standard 2 4 2" xfId="3009"/>
    <cellStyle name="Standard 2 4 2 2" xfId="23605"/>
    <cellStyle name="Standard 2 4 2 2 2" xfId="53792"/>
    <cellStyle name="Standard 2 4 2 3" xfId="33214"/>
    <cellStyle name="Standard 2 4 3" xfId="22271"/>
    <cellStyle name="Standard 2 4 3 2" xfId="52458"/>
    <cellStyle name="Standard 2 4 4" xfId="32215"/>
    <cellStyle name="Standard 2 5" xfId="21147"/>
    <cellStyle name="Standard 2 5 2" xfId="51341"/>
    <cellStyle name="Standard 2_TP09 check AT v0.4" xfId="1048"/>
    <cellStyle name="Standard 3" xfId="1049"/>
    <cellStyle name="Standard 3 2" xfId="1050"/>
    <cellStyle name="Standard 6" xfId="21276"/>
    <cellStyle name="Standard 6 2" xfId="30886"/>
    <cellStyle name="Standard 6 2 2" xfId="61073"/>
    <cellStyle name="Standard 6 3" xfId="51464"/>
    <cellStyle name="Standard_Data" xfId="235"/>
    <cellStyle name="Texte explicatif" xfId="31" builtinId="53" customBuiltin="1"/>
    <cellStyle name="Title 2" xfId="1051"/>
    <cellStyle name="Title 3" xfId="1052"/>
    <cellStyle name="Titre" xfId="17" builtinId="15" customBuiltin="1"/>
    <cellStyle name="Titre 1" xfId="18" builtinId="16" customBuiltin="1"/>
    <cellStyle name="Titre 2" xfId="19" builtinId="17" customBuiltin="1"/>
    <cellStyle name="Titre 3" xfId="20" builtinId="18" customBuiltin="1"/>
    <cellStyle name="Titre 4" xfId="21" builtinId="19" customBuiltin="1"/>
    <cellStyle name="Total" xfId="32" builtinId="25" customBuiltin="1"/>
    <cellStyle name="Total 2" xfId="1053"/>
    <cellStyle name="Total 2 10" xfId="2761"/>
    <cellStyle name="Total 2 10 2" xfId="32966"/>
    <cellStyle name="Total 2 11" xfId="4350"/>
    <cellStyle name="Total 2 11 2" xfId="34549"/>
    <cellStyle name="Total 2 12" xfId="10282"/>
    <cellStyle name="Total 2 12 2" xfId="40476"/>
    <cellStyle name="Total 2 13" xfId="5753"/>
    <cellStyle name="Total 2 13 2" xfId="35949"/>
    <cellStyle name="Total 2 14" xfId="18064"/>
    <cellStyle name="Total 2 14 2" xfId="48258"/>
    <cellStyle name="Total 2 15" xfId="22280"/>
    <cellStyle name="Total 2 15 2" xfId="52467"/>
    <cellStyle name="Total 2 16" xfId="26037"/>
    <cellStyle name="Total 2 16 2" xfId="56224"/>
    <cellStyle name="Total 2 17" xfId="21849"/>
    <cellStyle name="Total 2 17 2" xfId="52036"/>
    <cellStyle name="Total 2 18" xfId="31138"/>
    <cellStyle name="Total 2 2" xfId="1054"/>
    <cellStyle name="Total 2 2 10" xfId="13625"/>
    <cellStyle name="Total 2 2 10 2" xfId="43819"/>
    <cellStyle name="Total 2 2 11" xfId="18065"/>
    <cellStyle name="Total 2 2 11 2" xfId="48259"/>
    <cellStyle name="Total 2 2 12" xfId="22281"/>
    <cellStyle name="Total 2 2 12 2" xfId="52468"/>
    <cellStyle name="Total 2 2 13" xfId="27180"/>
    <cellStyle name="Total 2 2 13 2" xfId="57367"/>
    <cellStyle name="Total 2 2 14" xfId="22367"/>
    <cellStyle name="Total 2 2 14 2" xfId="52554"/>
    <cellStyle name="Total 2 2 15" xfId="31139"/>
    <cellStyle name="Total 2 2 2" xfId="1055"/>
    <cellStyle name="Total 2 2 2 10" xfId="18066"/>
    <cellStyle name="Total 2 2 2 10 2" xfId="48260"/>
    <cellStyle name="Total 2 2 2 11" xfId="22282"/>
    <cellStyle name="Total 2 2 2 11 2" xfId="52469"/>
    <cellStyle name="Total 2 2 2 12" xfId="25466"/>
    <cellStyle name="Total 2 2 2 12 2" xfId="55653"/>
    <cellStyle name="Total 2 2 2 13" xfId="26581"/>
    <cellStyle name="Total 2 2 2 13 2" xfId="56768"/>
    <cellStyle name="Total 2 2 2 14" xfId="31140"/>
    <cellStyle name="Total 2 2 2 2" xfId="1359"/>
    <cellStyle name="Total 2 2 2 2 10" xfId="18352"/>
    <cellStyle name="Total 2 2 2 2 10 2" xfId="48546"/>
    <cellStyle name="Total 2 2 2 2 11" xfId="22572"/>
    <cellStyle name="Total 2 2 2 2 11 2" xfId="52759"/>
    <cellStyle name="Total 2 2 2 2 12" xfId="27942"/>
    <cellStyle name="Total 2 2 2 2 12 2" xfId="58129"/>
    <cellStyle name="Total 2 2 2 2 13" xfId="30154"/>
    <cellStyle name="Total 2 2 2 2 13 2" xfId="60341"/>
    <cellStyle name="Total 2 2 2 2 14" xfId="31325"/>
    <cellStyle name="Total 2 2 2 2 2" xfId="1827"/>
    <cellStyle name="Total 2 2 2 2 2 10" xfId="26397"/>
    <cellStyle name="Total 2 2 2 2 2 10 2" xfId="56584"/>
    <cellStyle name="Total 2 2 2 2 2 11" xfId="28962"/>
    <cellStyle name="Total 2 2 2 2 2 11 2" xfId="59149"/>
    <cellStyle name="Total 2 2 2 2 2 12" xfId="31777"/>
    <cellStyle name="Total 2 2 2 2 2 2" xfId="3784"/>
    <cellStyle name="Total 2 2 2 2 2 2 10" xfId="30557"/>
    <cellStyle name="Total 2 2 2 2 2 2 10 2" xfId="60744"/>
    <cellStyle name="Total 2 2 2 2 2 2 11" xfId="33989"/>
    <cellStyle name="Total 2 2 2 2 2 2 2" xfId="7148"/>
    <cellStyle name="Total 2 2 2 2 2 2 2 2" xfId="37342"/>
    <cellStyle name="Total 2 2 2 2 2 2 3" xfId="8693"/>
    <cellStyle name="Total 2 2 2 2 2 2 3 2" xfId="38887"/>
    <cellStyle name="Total 2 2 2 2 2 2 4" xfId="4028"/>
    <cellStyle name="Total 2 2 2 2 2 2 4 2" xfId="34227"/>
    <cellStyle name="Total 2 2 2 2 2 2 5" xfId="12486"/>
    <cellStyle name="Total 2 2 2 2 2 2 5 2" xfId="42680"/>
    <cellStyle name="Total 2 2 2 2 2 2 6" xfId="17019"/>
    <cellStyle name="Total 2 2 2 2 2 2 6 2" xfId="47213"/>
    <cellStyle name="Total 2 2 2 2 2 2 7" xfId="19886"/>
    <cellStyle name="Total 2 2 2 2 2 2 7 2" xfId="50080"/>
    <cellStyle name="Total 2 2 2 2 2 2 8" xfId="24293"/>
    <cellStyle name="Total 2 2 2 2 2 2 8 2" xfId="54480"/>
    <cellStyle name="Total 2 2 2 2 2 2 9" xfId="27127"/>
    <cellStyle name="Total 2 2 2 2 2 2 9 2" xfId="57314"/>
    <cellStyle name="Total 2 2 2 2 2 3" xfId="4792"/>
    <cellStyle name="Total 2 2 2 2 2 3 10" xfId="34991"/>
    <cellStyle name="Total 2 2 2 2 2 3 2" xfId="9536"/>
    <cellStyle name="Total 2 2 2 2 2 3 2 2" xfId="39730"/>
    <cellStyle name="Total 2 2 2 2 2 3 3" xfId="12411"/>
    <cellStyle name="Total 2 2 2 2 2 3 3 2" xfId="42605"/>
    <cellStyle name="Total 2 2 2 2 2 3 4" xfId="13508"/>
    <cellStyle name="Total 2 2 2 2 2 3 4 2" xfId="43702"/>
    <cellStyle name="Total 2 2 2 2 2 3 5" xfId="17859"/>
    <cellStyle name="Total 2 2 2 2 2 3 5 2" xfId="48053"/>
    <cellStyle name="Total 2 2 2 2 2 3 6" xfId="20723"/>
    <cellStyle name="Total 2 2 2 2 2 3 6 2" xfId="50917"/>
    <cellStyle name="Total 2 2 2 2 2 3 7" xfId="25135"/>
    <cellStyle name="Total 2 2 2 2 2 3 7 2" xfId="55322"/>
    <cellStyle name="Total 2 2 2 2 2 3 8" xfId="28572"/>
    <cellStyle name="Total 2 2 2 2 2 3 8 2" xfId="58759"/>
    <cellStyle name="Total 2 2 2 2 2 3 9" xfId="29988"/>
    <cellStyle name="Total 2 2 2 2 2 3 9 2" xfId="60175"/>
    <cellStyle name="Total 2 2 2 2 2 4" xfId="5690"/>
    <cellStyle name="Total 2 2 2 2 2 4 2" xfId="35886"/>
    <cellStyle name="Total 2 2 2 2 2 5" xfId="10249"/>
    <cellStyle name="Total 2 2 2 2 2 5 2" xfId="40443"/>
    <cellStyle name="Total 2 2 2 2 2 6" xfId="14435"/>
    <cellStyle name="Total 2 2 2 2 2 6 2" xfId="44629"/>
    <cellStyle name="Total 2 2 2 2 2 7" xfId="15923"/>
    <cellStyle name="Total 2 2 2 2 2 7 2" xfId="46117"/>
    <cellStyle name="Total 2 2 2 2 2 8" xfId="18804"/>
    <cellStyle name="Total 2 2 2 2 2 8 2" xfId="48998"/>
    <cellStyle name="Total 2 2 2 2 2 9" xfId="23039"/>
    <cellStyle name="Total 2 2 2 2 2 9 2" xfId="53226"/>
    <cellStyle name="Total 2 2 2 2 3" xfId="1985"/>
    <cellStyle name="Total 2 2 2 2 3 10" xfId="25906"/>
    <cellStyle name="Total 2 2 2 2 3 10 2" xfId="56093"/>
    <cellStyle name="Total 2 2 2 2 3 11" xfId="22390"/>
    <cellStyle name="Total 2 2 2 2 3 11 2" xfId="52577"/>
    <cellStyle name="Total 2 2 2 2 3 12" xfId="31935"/>
    <cellStyle name="Total 2 2 2 2 3 2" xfId="3942"/>
    <cellStyle name="Total 2 2 2 2 3 2 10" xfId="30520"/>
    <cellStyle name="Total 2 2 2 2 3 2 10 2" xfId="60707"/>
    <cellStyle name="Total 2 2 2 2 3 2 11" xfId="34147"/>
    <cellStyle name="Total 2 2 2 2 3 2 2" xfId="7306"/>
    <cellStyle name="Total 2 2 2 2 3 2 2 2" xfId="37500"/>
    <cellStyle name="Total 2 2 2 2 3 2 3" xfId="8851"/>
    <cellStyle name="Total 2 2 2 2 3 2 3 2" xfId="39045"/>
    <cellStyle name="Total 2 2 2 2 3 2 4" xfId="5894"/>
    <cellStyle name="Total 2 2 2 2 3 2 4 2" xfId="36090"/>
    <cellStyle name="Total 2 2 2 2 3 2 5" xfId="12931"/>
    <cellStyle name="Total 2 2 2 2 3 2 5 2" xfId="43125"/>
    <cellStyle name="Total 2 2 2 2 3 2 6" xfId="17177"/>
    <cellStyle name="Total 2 2 2 2 3 2 6 2" xfId="47371"/>
    <cellStyle name="Total 2 2 2 2 3 2 7" xfId="20044"/>
    <cellStyle name="Total 2 2 2 2 3 2 7 2" xfId="50238"/>
    <cellStyle name="Total 2 2 2 2 3 2 8" xfId="24451"/>
    <cellStyle name="Total 2 2 2 2 3 2 8 2" xfId="54638"/>
    <cellStyle name="Total 2 2 2 2 3 2 9" xfId="21359"/>
    <cellStyle name="Total 2 2 2 2 3 2 9 2" xfId="51546"/>
    <cellStyle name="Total 2 2 2 2 3 3" xfId="4950"/>
    <cellStyle name="Total 2 2 2 2 3 3 10" xfId="35149"/>
    <cellStyle name="Total 2 2 2 2 3 3 2" xfId="9694"/>
    <cellStyle name="Total 2 2 2 2 3 3 2 2" xfId="39888"/>
    <cellStyle name="Total 2 2 2 2 3 3 3" xfId="12495"/>
    <cellStyle name="Total 2 2 2 2 3 3 3 2" xfId="42689"/>
    <cellStyle name="Total 2 2 2 2 3 3 4" xfId="13671"/>
    <cellStyle name="Total 2 2 2 2 3 3 4 2" xfId="43865"/>
    <cellStyle name="Total 2 2 2 2 3 3 5" xfId="18017"/>
    <cellStyle name="Total 2 2 2 2 3 3 5 2" xfId="48211"/>
    <cellStyle name="Total 2 2 2 2 3 3 6" xfId="20881"/>
    <cellStyle name="Total 2 2 2 2 3 3 6 2" xfId="51075"/>
    <cellStyle name="Total 2 2 2 2 3 3 7" xfId="25293"/>
    <cellStyle name="Total 2 2 2 2 3 3 7 2" xfId="55480"/>
    <cellStyle name="Total 2 2 2 2 3 3 8" xfId="28730"/>
    <cellStyle name="Total 2 2 2 2 3 3 8 2" xfId="58917"/>
    <cellStyle name="Total 2 2 2 2 3 3 9" xfId="28435"/>
    <cellStyle name="Total 2 2 2 2 3 3 9 2" xfId="58622"/>
    <cellStyle name="Total 2 2 2 2 3 4" xfId="5933"/>
    <cellStyle name="Total 2 2 2 2 3 4 2" xfId="36129"/>
    <cellStyle name="Total 2 2 2 2 3 5" xfId="11527"/>
    <cellStyle name="Total 2 2 2 2 3 5 2" xfId="41721"/>
    <cellStyle name="Total 2 2 2 2 3 6" xfId="10537"/>
    <cellStyle name="Total 2 2 2 2 3 6 2" xfId="40731"/>
    <cellStyle name="Total 2 2 2 2 3 7" xfId="16081"/>
    <cellStyle name="Total 2 2 2 2 3 7 2" xfId="46275"/>
    <cellStyle name="Total 2 2 2 2 3 8" xfId="18962"/>
    <cellStyle name="Total 2 2 2 2 3 8 2" xfId="49156"/>
    <cellStyle name="Total 2 2 2 2 3 9" xfId="23197"/>
    <cellStyle name="Total 2 2 2 2 3 9 2" xfId="53384"/>
    <cellStyle name="Total 2 2 2 2 4" xfId="3319"/>
    <cellStyle name="Total 2 2 2 2 4 10" xfId="28908"/>
    <cellStyle name="Total 2 2 2 2 4 10 2" xfId="59095"/>
    <cellStyle name="Total 2 2 2 2 4 11" xfId="33524"/>
    <cellStyle name="Total 2 2 2 2 4 2" xfId="6692"/>
    <cellStyle name="Total 2 2 2 2 4 2 2" xfId="36886"/>
    <cellStyle name="Total 2 2 2 2 4 3" xfId="8237"/>
    <cellStyle name="Total 2 2 2 2 4 3 2" xfId="38431"/>
    <cellStyle name="Total 2 2 2 2 4 4" xfId="5248"/>
    <cellStyle name="Total 2 2 2 2 4 4 2" xfId="35447"/>
    <cellStyle name="Total 2 2 2 2 4 5" xfId="13442"/>
    <cellStyle name="Total 2 2 2 2 4 5 2" xfId="43636"/>
    <cellStyle name="Total 2 2 2 2 4 6" xfId="16567"/>
    <cellStyle name="Total 2 2 2 2 4 6 2" xfId="46761"/>
    <cellStyle name="Total 2 2 2 2 4 7" xfId="19434"/>
    <cellStyle name="Total 2 2 2 2 4 7 2" xfId="49628"/>
    <cellStyle name="Total 2 2 2 2 4 8" xfId="23837"/>
    <cellStyle name="Total 2 2 2 2 4 8 2" xfId="54024"/>
    <cellStyle name="Total 2 2 2 2 4 9" xfId="26067"/>
    <cellStyle name="Total 2 2 2 2 4 9 2" xfId="56254"/>
    <cellStyle name="Total 2 2 2 2 5" xfId="4327"/>
    <cellStyle name="Total 2 2 2 2 5 10" xfId="25894"/>
    <cellStyle name="Total 2 2 2 2 5 10 2" xfId="56081"/>
    <cellStyle name="Total 2 2 2 2 5 11" xfId="34526"/>
    <cellStyle name="Total 2 2 2 2 5 2" xfId="7539"/>
    <cellStyle name="Total 2 2 2 2 5 2 2" xfId="37733"/>
    <cellStyle name="Total 2 2 2 2 5 3" xfId="9084"/>
    <cellStyle name="Total 2 2 2 2 5 3 2" xfId="39278"/>
    <cellStyle name="Total 2 2 2 2 5 4" xfId="11591"/>
    <cellStyle name="Total 2 2 2 2 5 4 2" xfId="41785"/>
    <cellStyle name="Total 2 2 2 2 5 5" xfId="14033"/>
    <cellStyle name="Total 2 2 2 2 5 5 2" xfId="44227"/>
    <cellStyle name="Total 2 2 2 2 5 6" xfId="17407"/>
    <cellStyle name="Total 2 2 2 2 5 6 2" xfId="47601"/>
    <cellStyle name="Total 2 2 2 2 5 7" xfId="20271"/>
    <cellStyle name="Total 2 2 2 2 5 7 2" xfId="50465"/>
    <cellStyle name="Total 2 2 2 2 5 8" xfId="24683"/>
    <cellStyle name="Total 2 2 2 2 5 8 2" xfId="54870"/>
    <cellStyle name="Total 2 2 2 2 5 9" xfId="26479"/>
    <cellStyle name="Total 2 2 2 2 5 9 2" xfId="56666"/>
    <cellStyle name="Total 2 2 2 2 6" xfId="2718"/>
    <cellStyle name="Total 2 2 2 2 6 2" xfId="32923"/>
    <cellStyle name="Total 2 2 2 2 7" xfId="11113"/>
    <cellStyle name="Total 2 2 2 2 7 2" xfId="41307"/>
    <cellStyle name="Total 2 2 2 2 8" xfId="13170"/>
    <cellStyle name="Total 2 2 2 2 8 2" xfId="43364"/>
    <cellStyle name="Total 2 2 2 2 9" xfId="15468"/>
    <cellStyle name="Total 2 2 2 2 9 2" xfId="45662"/>
    <cellStyle name="Total 2 2 2 3" xfId="1405"/>
    <cellStyle name="Total 2 2 2 3 10" xfId="28185"/>
    <cellStyle name="Total 2 2 2 3 10 2" xfId="58372"/>
    <cellStyle name="Total 2 2 2 3 11" xfId="29788"/>
    <cellStyle name="Total 2 2 2 3 11 2" xfId="59975"/>
    <cellStyle name="Total 2 2 2 3 12" xfId="31355"/>
    <cellStyle name="Total 2 2 2 3 2" xfId="3362"/>
    <cellStyle name="Total 2 2 2 3 2 10" xfId="29602"/>
    <cellStyle name="Total 2 2 2 3 2 10 2" xfId="59789"/>
    <cellStyle name="Total 2 2 2 3 2 11" xfId="33567"/>
    <cellStyle name="Total 2 2 2 3 2 2" xfId="6726"/>
    <cellStyle name="Total 2 2 2 3 2 2 2" xfId="36920"/>
    <cellStyle name="Total 2 2 2 3 2 3" xfId="8271"/>
    <cellStyle name="Total 2 2 2 3 2 3 2" xfId="38465"/>
    <cellStyle name="Total 2 2 2 3 2 4" xfId="6051"/>
    <cellStyle name="Total 2 2 2 3 2 4 2" xfId="36247"/>
    <cellStyle name="Total 2 2 2 3 2 5" xfId="13889"/>
    <cellStyle name="Total 2 2 2 3 2 5 2" xfId="44083"/>
    <cellStyle name="Total 2 2 2 3 2 6" xfId="16597"/>
    <cellStyle name="Total 2 2 2 3 2 6 2" xfId="46791"/>
    <cellStyle name="Total 2 2 2 3 2 7" xfId="19464"/>
    <cellStyle name="Total 2 2 2 3 2 7 2" xfId="49658"/>
    <cellStyle name="Total 2 2 2 3 2 8" xfId="23871"/>
    <cellStyle name="Total 2 2 2 3 2 8 2" xfId="54058"/>
    <cellStyle name="Total 2 2 2 3 2 9" xfId="21382"/>
    <cellStyle name="Total 2 2 2 3 2 9 2" xfId="51569"/>
    <cellStyle name="Total 2 2 2 3 3" xfId="4370"/>
    <cellStyle name="Total 2 2 2 3 3 10" xfId="34569"/>
    <cellStyle name="Total 2 2 2 3 3 2" xfId="9114"/>
    <cellStyle name="Total 2 2 2 3 3 2 2" xfId="39308"/>
    <cellStyle name="Total 2 2 2 3 3 3" xfId="2309"/>
    <cellStyle name="Total 2 2 2 3 3 3 2" xfId="32516"/>
    <cellStyle name="Total 2 2 2 3 3 4" xfId="14046"/>
    <cellStyle name="Total 2 2 2 3 3 4 2" xfId="44240"/>
    <cellStyle name="Total 2 2 2 3 3 5" xfId="17437"/>
    <cellStyle name="Total 2 2 2 3 3 5 2" xfId="47631"/>
    <cellStyle name="Total 2 2 2 3 3 6" xfId="20301"/>
    <cellStyle name="Total 2 2 2 3 3 6 2" xfId="50495"/>
    <cellStyle name="Total 2 2 2 3 3 7" xfId="24713"/>
    <cellStyle name="Total 2 2 2 3 3 7 2" xfId="54900"/>
    <cellStyle name="Total 2 2 2 3 3 8" xfId="28012"/>
    <cellStyle name="Total 2 2 2 3 3 8 2" xfId="58199"/>
    <cellStyle name="Total 2 2 2 3 3 9" xfId="27406"/>
    <cellStyle name="Total 2 2 2 3 3 9 2" xfId="57593"/>
    <cellStyle name="Total 2 2 2 3 4" xfId="5377"/>
    <cellStyle name="Total 2 2 2 3 4 2" xfId="35576"/>
    <cellStyle name="Total 2 2 2 3 5" xfId="12370"/>
    <cellStyle name="Total 2 2 2 3 5 2" xfId="42564"/>
    <cellStyle name="Total 2 2 2 3 6" xfId="12443"/>
    <cellStyle name="Total 2 2 2 3 6 2" xfId="42637"/>
    <cellStyle name="Total 2 2 2 3 7" xfId="15501"/>
    <cellStyle name="Total 2 2 2 3 7 2" xfId="45695"/>
    <cellStyle name="Total 2 2 2 3 8" xfId="18382"/>
    <cellStyle name="Total 2 2 2 3 8 2" xfId="48576"/>
    <cellStyle name="Total 2 2 2 3 9" xfId="22617"/>
    <cellStyle name="Total 2 2 2 3 9 2" xfId="52804"/>
    <cellStyle name="Total 2 2 2 4" xfId="3020"/>
    <cellStyle name="Total 2 2 2 4 10" xfId="30261"/>
    <cellStyle name="Total 2 2 2 4 10 2" xfId="60448"/>
    <cellStyle name="Total 2 2 2 4 11" xfId="33225"/>
    <cellStyle name="Total 2 2 2 4 2" xfId="6465"/>
    <cellStyle name="Total 2 2 2 4 2 2" xfId="36659"/>
    <cellStyle name="Total 2 2 2 4 3" xfId="3971"/>
    <cellStyle name="Total 2 2 2 4 3 2" xfId="34170"/>
    <cellStyle name="Total 2 2 2 4 4" xfId="5164"/>
    <cellStyle name="Total 2 2 2 4 4 2" xfId="35363"/>
    <cellStyle name="Total 2 2 2 4 5" xfId="13165"/>
    <cellStyle name="Total 2 2 2 4 5 2" xfId="43359"/>
    <cellStyle name="Total 2 2 2 4 6" xfId="16340"/>
    <cellStyle name="Total 2 2 2 4 6 2" xfId="46534"/>
    <cellStyle name="Total 2 2 2 4 7" xfId="19207"/>
    <cellStyle name="Total 2 2 2 4 7 2" xfId="49401"/>
    <cellStyle name="Total 2 2 2 4 8" xfId="23610"/>
    <cellStyle name="Total 2 2 2 4 8 2" xfId="53797"/>
    <cellStyle name="Total 2 2 2 4 9" xfId="27084"/>
    <cellStyle name="Total 2 2 2 4 9 2" xfId="57271"/>
    <cellStyle name="Total 2 2 2 5" xfId="4033"/>
    <cellStyle name="Total 2 2 2 5 10" xfId="29543"/>
    <cellStyle name="Total 2 2 2 5 10 2" xfId="59730"/>
    <cellStyle name="Total 2 2 2 5 11" xfId="34232"/>
    <cellStyle name="Total 2 2 2 5 2" xfId="7364"/>
    <cellStyle name="Total 2 2 2 5 2 2" xfId="37558"/>
    <cellStyle name="Total 2 2 2 5 3" xfId="8909"/>
    <cellStyle name="Total 2 2 2 5 3 2" xfId="39103"/>
    <cellStyle name="Total 2 2 2 5 4" xfId="12110"/>
    <cellStyle name="Total 2 2 2 5 4 2" xfId="42304"/>
    <cellStyle name="Total 2 2 2 5 5" xfId="14106"/>
    <cellStyle name="Total 2 2 2 5 5 2" xfId="44300"/>
    <cellStyle name="Total 2 2 2 5 6" xfId="17233"/>
    <cellStyle name="Total 2 2 2 5 6 2" xfId="47427"/>
    <cellStyle name="Total 2 2 2 5 7" xfId="20097"/>
    <cellStyle name="Total 2 2 2 5 7 2" xfId="50291"/>
    <cellStyle name="Total 2 2 2 5 8" xfId="24508"/>
    <cellStyle name="Total 2 2 2 5 8 2" xfId="54695"/>
    <cellStyle name="Total 2 2 2 5 9" xfId="28125"/>
    <cellStyle name="Total 2 2 2 5 9 2" xfId="58312"/>
    <cellStyle name="Total 2 2 2 6" xfId="8006"/>
    <cellStyle name="Total 2 2 2 6 2" xfId="38200"/>
    <cellStyle name="Total 2 2 2 7" xfId="7817"/>
    <cellStyle name="Total 2 2 2 7 2" xfId="38011"/>
    <cellStyle name="Total 2 2 2 8" xfId="13606"/>
    <cellStyle name="Total 2 2 2 8 2" xfId="43800"/>
    <cellStyle name="Total 2 2 2 9" xfId="10725"/>
    <cellStyle name="Total 2 2 2 9 2" xfId="40919"/>
    <cellStyle name="Total 2 2 3" xfId="1358"/>
    <cellStyle name="Total 2 2 3 10" xfId="18351"/>
    <cellStyle name="Total 2 2 3 10 2" xfId="48545"/>
    <cellStyle name="Total 2 2 3 11" xfId="22571"/>
    <cellStyle name="Total 2 2 3 11 2" xfId="52758"/>
    <cellStyle name="Total 2 2 3 12" xfId="21640"/>
    <cellStyle name="Total 2 2 3 12 2" xfId="51827"/>
    <cellStyle name="Total 2 2 3 13" xfId="28860"/>
    <cellStyle name="Total 2 2 3 13 2" xfId="59047"/>
    <cellStyle name="Total 2 2 3 14" xfId="31324"/>
    <cellStyle name="Total 2 2 3 2" xfId="1826"/>
    <cellStyle name="Total 2 2 3 2 10" xfId="27909"/>
    <cellStyle name="Total 2 2 3 2 10 2" xfId="58096"/>
    <cellStyle name="Total 2 2 3 2 11" xfId="29588"/>
    <cellStyle name="Total 2 2 3 2 11 2" xfId="59775"/>
    <cellStyle name="Total 2 2 3 2 12" xfId="31776"/>
    <cellStyle name="Total 2 2 3 2 2" xfId="3783"/>
    <cellStyle name="Total 2 2 3 2 2 10" xfId="29475"/>
    <cellStyle name="Total 2 2 3 2 2 10 2" xfId="59662"/>
    <cellStyle name="Total 2 2 3 2 2 11" xfId="33988"/>
    <cellStyle name="Total 2 2 3 2 2 2" xfId="7147"/>
    <cellStyle name="Total 2 2 3 2 2 2 2" xfId="37341"/>
    <cellStyle name="Total 2 2 3 2 2 3" xfId="8692"/>
    <cellStyle name="Total 2 2 3 2 2 3 2" xfId="38886"/>
    <cellStyle name="Total 2 2 3 2 2 4" xfId="10110"/>
    <cellStyle name="Total 2 2 3 2 2 4 2" xfId="40304"/>
    <cellStyle name="Total 2 2 3 2 2 5" xfId="15271"/>
    <cellStyle name="Total 2 2 3 2 2 5 2" xfId="45465"/>
    <cellStyle name="Total 2 2 3 2 2 6" xfId="17018"/>
    <cellStyle name="Total 2 2 3 2 2 6 2" xfId="47212"/>
    <cellStyle name="Total 2 2 3 2 2 7" xfId="19885"/>
    <cellStyle name="Total 2 2 3 2 2 7 2" xfId="50079"/>
    <cellStyle name="Total 2 2 3 2 2 8" xfId="24292"/>
    <cellStyle name="Total 2 2 3 2 2 8 2" xfId="54479"/>
    <cellStyle name="Total 2 2 3 2 2 9" xfId="26966"/>
    <cellStyle name="Total 2 2 3 2 2 9 2" xfId="57153"/>
    <cellStyle name="Total 2 2 3 2 3" xfId="4791"/>
    <cellStyle name="Total 2 2 3 2 3 10" xfId="34990"/>
    <cellStyle name="Total 2 2 3 2 3 2" xfId="9535"/>
    <cellStyle name="Total 2 2 3 2 3 2 2" xfId="39729"/>
    <cellStyle name="Total 2 2 3 2 3 3" xfId="12647"/>
    <cellStyle name="Total 2 2 3 2 3 3 2" xfId="42841"/>
    <cellStyle name="Total 2 2 3 2 3 4" xfId="13197"/>
    <cellStyle name="Total 2 2 3 2 3 4 2" xfId="43391"/>
    <cellStyle name="Total 2 2 3 2 3 5" xfId="17858"/>
    <cellStyle name="Total 2 2 3 2 3 5 2" xfId="48052"/>
    <cellStyle name="Total 2 2 3 2 3 6" xfId="20722"/>
    <cellStyle name="Total 2 2 3 2 3 6 2" xfId="50916"/>
    <cellStyle name="Total 2 2 3 2 3 7" xfId="25134"/>
    <cellStyle name="Total 2 2 3 2 3 7 2" xfId="55321"/>
    <cellStyle name="Total 2 2 3 2 3 8" xfId="28571"/>
    <cellStyle name="Total 2 2 3 2 3 8 2" xfId="58758"/>
    <cellStyle name="Total 2 2 3 2 3 9" xfId="27207"/>
    <cellStyle name="Total 2 2 3 2 3 9 2" xfId="57394"/>
    <cellStyle name="Total 2 2 3 2 4" xfId="7776"/>
    <cellStyle name="Total 2 2 3 2 4 2" xfId="37970"/>
    <cellStyle name="Total 2 2 3 2 5" xfId="10443"/>
    <cellStyle name="Total 2 2 3 2 5 2" xfId="40637"/>
    <cellStyle name="Total 2 2 3 2 6" xfId="14199"/>
    <cellStyle name="Total 2 2 3 2 6 2" xfId="44393"/>
    <cellStyle name="Total 2 2 3 2 7" xfId="15922"/>
    <cellStyle name="Total 2 2 3 2 7 2" xfId="46116"/>
    <cellStyle name="Total 2 2 3 2 8" xfId="18803"/>
    <cellStyle name="Total 2 2 3 2 8 2" xfId="48997"/>
    <cellStyle name="Total 2 2 3 2 9" xfId="23038"/>
    <cellStyle name="Total 2 2 3 2 9 2" xfId="53225"/>
    <cellStyle name="Total 2 2 3 3" xfId="1984"/>
    <cellStyle name="Total 2 2 3 3 10" xfId="27860"/>
    <cellStyle name="Total 2 2 3 3 10 2" xfId="58047"/>
    <cellStyle name="Total 2 2 3 3 11" xfId="21751"/>
    <cellStyle name="Total 2 2 3 3 11 2" xfId="51938"/>
    <cellStyle name="Total 2 2 3 3 12" xfId="31934"/>
    <cellStyle name="Total 2 2 3 3 2" xfId="3941"/>
    <cellStyle name="Total 2 2 3 3 2 10" xfId="30144"/>
    <cellStyle name="Total 2 2 3 3 2 10 2" xfId="60331"/>
    <cellStyle name="Total 2 2 3 3 2 11" xfId="34146"/>
    <cellStyle name="Total 2 2 3 3 2 2" xfId="7305"/>
    <cellStyle name="Total 2 2 3 3 2 2 2" xfId="37499"/>
    <cellStyle name="Total 2 2 3 3 2 3" xfId="8850"/>
    <cellStyle name="Total 2 2 3 3 2 3 2" xfId="39044"/>
    <cellStyle name="Total 2 2 3 3 2 4" xfId="7588"/>
    <cellStyle name="Total 2 2 3 3 2 4 2" xfId="37782"/>
    <cellStyle name="Total 2 2 3 3 2 5" xfId="13235"/>
    <cellStyle name="Total 2 2 3 3 2 5 2" xfId="43429"/>
    <cellStyle name="Total 2 2 3 3 2 6" xfId="17176"/>
    <cellStyle name="Total 2 2 3 3 2 6 2" xfId="47370"/>
    <cellStyle name="Total 2 2 3 3 2 7" xfId="20043"/>
    <cellStyle name="Total 2 2 3 3 2 7 2" xfId="50237"/>
    <cellStyle name="Total 2 2 3 3 2 8" xfId="24450"/>
    <cellStyle name="Total 2 2 3 3 2 8 2" xfId="54637"/>
    <cellStyle name="Total 2 2 3 3 2 9" xfId="25642"/>
    <cellStyle name="Total 2 2 3 3 2 9 2" xfId="55829"/>
    <cellStyle name="Total 2 2 3 3 3" xfId="4949"/>
    <cellStyle name="Total 2 2 3 3 3 10" xfId="35148"/>
    <cellStyle name="Total 2 2 3 3 3 2" xfId="9693"/>
    <cellStyle name="Total 2 2 3 3 3 2 2" xfId="39887"/>
    <cellStyle name="Total 2 2 3 3 3 3" xfId="5139"/>
    <cellStyle name="Total 2 2 3 3 3 3 2" xfId="35338"/>
    <cellStyle name="Total 2 2 3 3 3 4" xfId="11870"/>
    <cellStyle name="Total 2 2 3 3 3 4 2" xfId="42064"/>
    <cellStyle name="Total 2 2 3 3 3 5" xfId="18016"/>
    <cellStyle name="Total 2 2 3 3 3 5 2" xfId="48210"/>
    <cellStyle name="Total 2 2 3 3 3 6" xfId="20880"/>
    <cellStyle name="Total 2 2 3 3 3 6 2" xfId="51074"/>
    <cellStyle name="Total 2 2 3 3 3 7" xfId="25292"/>
    <cellStyle name="Total 2 2 3 3 3 7 2" xfId="55479"/>
    <cellStyle name="Total 2 2 3 3 3 8" xfId="28729"/>
    <cellStyle name="Total 2 2 3 3 3 8 2" xfId="58916"/>
    <cellStyle name="Total 2 2 3 3 3 9" xfId="21867"/>
    <cellStyle name="Total 2 2 3 3 3 9 2" xfId="52054"/>
    <cellStyle name="Total 2 2 3 3 4" xfId="8023"/>
    <cellStyle name="Total 2 2 3 3 4 2" xfId="38217"/>
    <cellStyle name="Total 2 2 3 3 5" xfId="11938"/>
    <cellStyle name="Total 2 2 3 3 5 2" xfId="42132"/>
    <cellStyle name="Total 2 2 3 3 6" xfId="10595"/>
    <cellStyle name="Total 2 2 3 3 6 2" xfId="40789"/>
    <cellStyle name="Total 2 2 3 3 7" xfId="16080"/>
    <cellStyle name="Total 2 2 3 3 7 2" xfId="46274"/>
    <cellStyle name="Total 2 2 3 3 8" xfId="18961"/>
    <cellStyle name="Total 2 2 3 3 8 2" xfId="49155"/>
    <cellStyle name="Total 2 2 3 3 9" xfId="23196"/>
    <cellStyle name="Total 2 2 3 3 9 2" xfId="53383"/>
    <cellStyle name="Total 2 2 3 4" xfId="3318"/>
    <cellStyle name="Total 2 2 3 4 10" xfId="26936"/>
    <cellStyle name="Total 2 2 3 4 10 2" xfId="57123"/>
    <cellStyle name="Total 2 2 3 4 11" xfId="33523"/>
    <cellStyle name="Total 2 2 3 4 2" xfId="6691"/>
    <cellStyle name="Total 2 2 3 4 2 2" xfId="36885"/>
    <cellStyle name="Total 2 2 3 4 3" xfId="8236"/>
    <cellStyle name="Total 2 2 3 4 3 2" xfId="38430"/>
    <cellStyle name="Total 2 2 3 4 4" xfId="5114"/>
    <cellStyle name="Total 2 2 3 4 4 2" xfId="35313"/>
    <cellStyle name="Total 2 2 3 4 5" xfId="12310"/>
    <cellStyle name="Total 2 2 3 4 5 2" xfId="42504"/>
    <cellStyle name="Total 2 2 3 4 6" xfId="16566"/>
    <cellStyle name="Total 2 2 3 4 6 2" xfId="46760"/>
    <cellStyle name="Total 2 2 3 4 7" xfId="19433"/>
    <cellStyle name="Total 2 2 3 4 7 2" xfId="49627"/>
    <cellStyle name="Total 2 2 3 4 8" xfId="23836"/>
    <cellStyle name="Total 2 2 3 4 8 2" xfId="54023"/>
    <cellStyle name="Total 2 2 3 4 9" xfId="25795"/>
    <cellStyle name="Total 2 2 3 4 9 2" xfId="55982"/>
    <cellStyle name="Total 2 2 3 5" xfId="4326"/>
    <cellStyle name="Total 2 2 3 5 10" xfId="30303"/>
    <cellStyle name="Total 2 2 3 5 10 2" xfId="60490"/>
    <cellStyle name="Total 2 2 3 5 11" xfId="34525"/>
    <cellStyle name="Total 2 2 3 5 2" xfId="7538"/>
    <cellStyle name="Total 2 2 3 5 2 2" xfId="37732"/>
    <cellStyle name="Total 2 2 3 5 3" xfId="9083"/>
    <cellStyle name="Total 2 2 3 5 3 2" xfId="39277"/>
    <cellStyle name="Total 2 2 3 5 4" xfId="10877"/>
    <cellStyle name="Total 2 2 3 5 4 2" xfId="41071"/>
    <cellStyle name="Total 2 2 3 5 5" xfId="14506"/>
    <cellStyle name="Total 2 2 3 5 5 2" xfId="44700"/>
    <cellStyle name="Total 2 2 3 5 6" xfId="17406"/>
    <cellStyle name="Total 2 2 3 5 6 2" xfId="47600"/>
    <cellStyle name="Total 2 2 3 5 7" xfId="20270"/>
    <cellStyle name="Total 2 2 3 5 7 2" xfId="50464"/>
    <cellStyle name="Total 2 2 3 5 8" xfId="24682"/>
    <cellStyle name="Total 2 2 3 5 8 2" xfId="54869"/>
    <cellStyle name="Total 2 2 3 5 9" xfId="21494"/>
    <cellStyle name="Total 2 2 3 5 9 2" xfId="51681"/>
    <cellStyle name="Total 2 2 3 6" xfId="5382"/>
    <cellStyle name="Total 2 2 3 6 2" xfId="35581"/>
    <cellStyle name="Total 2 2 3 7" xfId="11001"/>
    <cellStyle name="Total 2 2 3 7 2" xfId="41195"/>
    <cellStyle name="Total 2 2 3 8" xfId="4348"/>
    <cellStyle name="Total 2 2 3 8 2" xfId="34547"/>
    <cellStyle name="Total 2 2 3 9" xfId="15467"/>
    <cellStyle name="Total 2 2 3 9 2" xfId="45661"/>
    <cellStyle name="Total 2 2 4" xfId="1406"/>
    <cellStyle name="Total 2 2 4 10" xfId="28279"/>
    <cellStyle name="Total 2 2 4 10 2" xfId="58466"/>
    <cellStyle name="Total 2 2 4 11" xfId="29915"/>
    <cellStyle name="Total 2 2 4 11 2" xfId="60102"/>
    <cellStyle name="Total 2 2 4 12" xfId="31356"/>
    <cellStyle name="Total 2 2 4 2" xfId="3363"/>
    <cellStyle name="Total 2 2 4 2 10" xfId="30242"/>
    <cellStyle name="Total 2 2 4 2 10 2" xfId="60429"/>
    <cellStyle name="Total 2 2 4 2 11" xfId="33568"/>
    <cellStyle name="Total 2 2 4 2 2" xfId="6727"/>
    <cellStyle name="Total 2 2 4 2 2 2" xfId="36921"/>
    <cellStyle name="Total 2 2 4 2 3" xfId="8272"/>
    <cellStyle name="Total 2 2 4 2 3 2" xfId="38466"/>
    <cellStyle name="Total 2 2 4 2 4" xfId="10680"/>
    <cellStyle name="Total 2 2 4 2 4 2" xfId="40874"/>
    <cellStyle name="Total 2 2 4 2 5" xfId="12774"/>
    <cellStyle name="Total 2 2 4 2 5 2" xfId="42968"/>
    <cellStyle name="Total 2 2 4 2 6" xfId="16598"/>
    <cellStyle name="Total 2 2 4 2 6 2" xfId="46792"/>
    <cellStyle name="Total 2 2 4 2 7" xfId="19465"/>
    <cellStyle name="Total 2 2 4 2 7 2" xfId="49659"/>
    <cellStyle name="Total 2 2 4 2 8" xfId="23872"/>
    <cellStyle name="Total 2 2 4 2 8 2" xfId="54059"/>
    <cellStyle name="Total 2 2 4 2 9" xfId="26470"/>
    <cellStyle name="Total 2 2 4 2 9 2" xfId="56657"/>
    <cellStyle name="Total 2 2 4 3" xfId="4371"/>
    <cellStyle name="Total 2 2 4 3 10" xfId="34570"/>
    <cellStyle name="Total 2 2 4 3 2" xfId="9115"/>
    <cellStyle name="Total 2 2 4 3 2 2" xfId="39309"/>
    <cellStyle name="Total 2 2 4 3 3" xfId="11135"/>
    <cellStyle name="Total 2 2 4 3 3 2" xfId="41329"/>
    <cellStyle name="Total 2 2 4 3 4" xfId="11013"/>
    <cellStyle name="Total 2 2 4 3 4 2" xfId="41207"/>
    <cellStyle name="Total 2 2 4 3 5" xfId="17438"/>
    <cellStyle name="Total 2 2 4 3 5 2" xfId="47632"/>
    <cellStyle name="Total 2 2 4 3 6" xfId="20302"/>
    <cellStyle name="Total 2 2 4 3 6 2" xfId="50496"/>
    <cellStyle name="Total 2 2 4 3 7" xfId="24714"/>
    <cellStyle name="Total 2 2 4 3 7 2" xfId="54901"/>
    <cellStyle name="Total 2 2 4 3 8" xfId="25721"/>
    <cellStyle name="Total 2 2 4 3 8 2" xfId="55908"/>
    <cellStyle name="Total 2 2 4 3 9" xfId="21575"/>
    <cellStyle name="Total 2 2 4 3 9 2" xfId="51762"/>
    <cellStyle name="Total 2 2 4 4" xfId="2715"/>
    <cellStyle name="Total 2 2 4 4 2" xfId="32920"/>
    <cellStyle name="Total 2 2 4 5" xfId="11434"/>
    <cellStyle name="Total 2 2 4 5 2" xfId="41628"/>
    <cellStyle name="Total 2 2 4 6" xfId="11136"/>
    <cellStyle name="Total 2 2 4 6 2" xfId="41330"/>
    <cellStyle name="Total 2 2 4 7" xfId="15502"/>
    <cellStyle name="Total 2 2 4 7 2" xfId="45696"/>
    <cellStyle name="Total 2 2 4 8" xfId="18383"/>
    <cellStyle name="Total 2 2 4 8 2" xfId="48577"/>
    <cellStyle name="Total 2 2 4 9" xfId="22618"/>
    <cellStyle name="Total 2 2 4 9 2" xfId="52805"/>
    <cellStyle name="Total 2 2 5" xfId="3019"/>
    <cellStyle name="Total 2 2 5 10" xfId="27164"/>
    <cellStyle name="Total 2 2 5 10 2" xfId="57351"/>
    <cellStyle name="Total 2 2 5 11" xfId="33224"/>
    <cellStyle name="Total 2 2 5 2" xfId="6464"/>
    <cellStyle name="Total 2 2 5 2 2" xfId="36658"/>
    <cellStyle name="Total 2 2 5 3" xfId="3967"/>
    <cellStyle name="Total 2 2 5 3 2" xfId="34166"/>
    <cellStyle name="Total 2 2 5 4" xfId="10849"/>
    <cellStyle name="Total 2 2 5 4 2" xfId="41043"/>
    <cellStyle name="Total 2 2 5 5" xfId="13380"/>
    <cellStyle name="Total 2 2 5 5 2" xfId="43574"/>
    <cellStyle name="Total 2 2 5 6" xfId="16339"/>
    <cellStyle name="Total 2 2 5 6 2" xfId="46533"/>
    <cellStyle name="Total 2 2 5 7" xfId="19206"/>
    <cellStyle name="Total 2 2 5 7 2" xfId="49400"/>
    <cellStyle name="Total 2 2 5 8" xfId="23609"/>
    <cellStyle name="Total 2 2 5 8 2" xfId="53796"/>
    <cellStyle name="Total 2 2 5 9" xfId="26442"/>
    <cellStyle name="Total 2 2 5 9 2" xfId="56629"/>
    <cellStyle name="Total 2 2 6" xfId="4032"/>
    <cellStyle name="Total 2 2 6 10" xfId="25498"/>
    <cellStyle name="Total 2 2 6 10 2" xfId="55685"/>
    <cellStyle name="Total 2 2 6 11" xfId="34231"/>
    <cellStyle name="Total 2 2 6 2" xfId="7363"/>
    <cellStyle name="Total 2 2 6 2 2" xfId="37557"/>
    <cellStyle name="Total 2 2 6 3" xfId="8908"/>
    <cellStyle name="Total 2 2 6 3 2" xfId="39102"/>
    <cellStyle name="Total 2 2 6 4" xfId="5128"/>
    <cellStyle name="Total 2 2 6 4 2" xfId="35327"/>
    <cellStyle name="Total 2 2 6 5" xfId="15167"/>
    <cellStyle name="Total 2 2 6 5 2" xfId="45361"/>
    <cellStyle name="Total 2 2 6 6" xfId="17232"/>
    <cellStyle name="Total 2 2 6 6 2" xfId="47426"/>
    <cellStyle name="Total 2 2 6 7" xfId="20096"/>
    <cellStyle name="Total 2 2 6 7 2" xfId="50290"/>
    <cellStyle name="Total 2 2 6 8" xfId="24507"/>
    <cellStyle name="Total 2 2 6 8 2" xfId="54694"/>
    <cellStyle name="Total 2 2 6 9" xfId="27754"/>
    <cellStyle name="Total 2 2 6 9 2" xfId="57941"/>
    <cellStyle name="Total 2 2 7" xfId="2760"/>
    <cellStyle name="Total 2 2 7 2" xfId="32965"/>
    <cellStyle name="Total 2 2 8" xfId="12254"/>
    <cellStyle name="Total 2 2 8 2" xfId="42448"/>
    <cellStyle name="Total 2 2 9" xfId="13895"/>
    <cellStyle name="Total 2 2 9 2" xfId="44089"/>
    <cellStyle name="Total 2 3" xfId="1056"/>
    <cellStyle name="Total 2 3 10" xfId="13626"/>
    <cellStyle name="Total 2 3 10 2" xfId="43820"/>
    <cellStyle name="Total 2 3 11" xfId="18067"/>
    <cellStyle name="Total 2 3 11 2" xfId="48261"/>
    <cellStyle name="Total 2 3 12" xfId="22283"/>
    <cellStyle name="Total 2 3 12 2" xfId="52470"/>
    <cellStyle name="Total 2 3 13" xfId="26718"/>
    <cellStyle name="Total 2 3 13 2" xfId="56905"/>
    <cellStyle name="Total 2 3 14" xfId="29241"/>
    <cellStyle name="Total 2 3 14 2" xfId="59428"/>
    <cellStyle name="Total 2 3 15" xfId="31141"/>
    <cellStyle name="Total 2 3 2" xfId="1057"/>
    <cellStyle name="Total 2 3 2 10" xfId="18068"/>
    <cellStyle name="Total 2 3 2 10 2" xfId="48262"/>
    <cellStyle name="Total 2 3 2 11" xfId="22284"/>
    <cellStyle name="Total 2 3 2 11 2" xfId="52471"/>
    <cellStyle name="Total 2 3 2 12" xfId="27117"/>
    <cellStyle name="Total 2 3 2 12 2" xfId="57304"/>
    <cellStyle name="Total 2 3 2 13" xfId="29094"/>
    <cellStyle name="Total 2 3 2 13 2" xfId="59281"/>
    <cellStyle name="Total 2 3 2 14" xfId="31142"/>
    <cellStyle name="Total 2 3 2 2" xfId="1361"/>
    <cellStyle name="Total 2 3 2 2 10" xfId="18354"/>
    <cellStyle name="Total 2 3 2 2 10 2" xfId="48548"/>
    <cellStyle name="Total 2 3 2 2 11" xfId="22574"/>
    <cellStyle name="Total 2 3 2 2 11 2" xfId="52761"/>
    <cellStyle name="Total 2 3 2 2 12" xfId="27400"/>
    <cellStyle name="Total 2 3 2 2 12 2" xfId="57587"/>
    <cellStyle name="Total 2 3 2 2 13" xfId="29901"/>
    <cellStyle name="Total 2 3 2 2 13 2" xfId="60088"/>
    <cellStyle name="Total 2 3 2 2 14" xfId="31327"/>
    <cellStyle name="Total 2 3 2 2 2" xfId="1829"/>
    <cellStyle name="Total 2 3 2 2 2 10" xfId="26802"/>
    <cellStyle name="Total 2 3 2 2 2 10 2" xfId="56989"/>
    <cellStyle name="Total 2 3 2 2 2 11" xfId="30753"/>
    <cellStyle name="Total 2 3 2 2 2 11 2" xfId="60940"/>
    <cellStyle name="Total 2 3 2 2 2 12" xfId="31779"/>
    <cellStyle name="Total 2 3 2 2 2 2" xfId="3786"/>
    <cellStyle name="Total 2 3 2 2 2 2 10" xfId="30228"/>
    <cellStyle name="Total 2 3 2 2 2 2 10 2" xfId="60415"/>
    <cellStyle name="Total 2 3 2 2 2 2 11" xfId="33991"/>
    <cellStyle name="Total 2 3 2 2 2 2 2" xfId="7150"/>
    <cellStyle name="Total 2 3 2 2 2 2 2 2" xfId="37344"/>
    <cellStyle name="Total 2 3 2 2 2 2 3" xfId="8695"/>
    <cellStyle name="Total 2 3 2 2 2 2 3 2" xfId="38889"/>
    <cellStyle name="Total 2 3 2 2 2 2 4" xfId="5420"/>
    <cellStyle name="Total 2 3 2 2 2 2 4 2" xfId="35619"/>
    <cellStyle name="Total 2 3 2 2 2 2 5" xfId="2042"/>
    <cellStyle name="Total 2 3 2 2 2 2 5 2" xfId="32262"/>
    <cellStyle name="Total 2 3 2 2 2 2 6" xfId="17021"/>
    <cellStyle name="Total 2 3 2 2 2 2 6 2" xfId="47215"/>
    <cellStyle name="Total 2 3 2 2 2 2 7" xfId="19888"/>
    <cellStyle name="Total 2 3 2 2 2 2 7 2" xfId="50082"/>
    <cellStyle name="Total 2 3 2 2 2 2 8" xfId="24295"/>
    <cellStyle name="Total 2 3 2 2 2 2 8 2" xfId="54482"/>
    <cellStyle name="Total 2 3 2 2 2 2 9" xfId="26354"/>
    <cellStyle name="Total 2 3 2 2 2 2 9 2" xfId="56541"/>
    <cellStyle name="Total 2 3 2 2 2 3" xfId="4794"/>
    <cellStyle name="Total 2 3 2 2 2 3 10" xfId="34993"/>
    <cellStyle name="Total 2 3 2 2 2 3 2" xfId="9538"/>
    <cellStyle name="Total 2 3 2 2 2 3 2 2" xfId="39732"/>
    <cellStyle name="Total 2 3 2 2 2 3 3" xfId="11184"/>
    <cellStyle name="Total 2 3 2 2 2 3 3 2" xfId="41378"/>
    <cellStyle name="Total 2 3 2 2 2 3 4" xfId="11942"/>
    <cellStyle name="Total 2 3 2 2 2 3 4 2" xfId="42136"/>
    <cellStyle name="Total 2 3 2 2 2 3 5" xfId="17861"/>
    <cellStyle name="Total 2 3 2 2 2 3 5 2" xfId="48055"/>
    <cellStyle name="Total 2 3 2 2 2 3 6" xfId="20725"/>
    <cellStyle name="Total 2 3 2 2 2 3 6 2" xfId="50919"/>
    <cellStyle name="Total 2 3 2 2 2 3 7" xfId="25137"/>
    <cellStyle name="Total 2 3 2 2 2 3 7 2" xfId="55324"/>
    <cellStyle name="Total 2 3 2 2 2 3 8" xfId="28574"/>
    <cellStyle name="Total 2 3 2 2 2 3 8 2" xfId="58761"/>
    <cellStyle name="Total 2 3 2 2 2 3 9" xfId="29729"/>
    <cellStyle name="Total 2 3 2 2 2 3 9 2" xfId="59916"/>
    <cellStyle name="Total 2 3 2 2 2 4" xfId="5951"/>
    <cellStyle name="Total 2 3 2 2 2 4 2" xfId="36147"/>
    <cellStyle name="Total 2 3 2 2 2 5" xfId="11078"/>
    <cellStyle name="Total 2 3 2 2 2 5 2" xfId="41272"/>
    <cellStyle name="Total 2 3 2 2 2 6" xfId="12033"/>
    <cellStyle name="Total 2 3 2 2 2 6 2" xfId="42227"/>
    <cellStyle name="Total 2 3 2 2 2 7" xfId="15925"/>
    <cellStyle name="Total 2 3 2 2 2 7 2" xfId="46119"/>
    <cellStyle name="Total 2 3 2 2 2 8" xfId="18806"/>
    <cellStyle name="Total 2 3 2 2 2 8 2" xfId="49000"/>
    <cellStyle name="Total 2 3 2 2 2 9" xfId="23041"/>
    <cellStyle name="Total 2 3 2 2 2 9 2" xfId="53228"/>
    <cellStyle name="Total 2 3 2 2 3" xfId="1987"/>
    <cellStyle name="Total 2 3 2 2 3 10" xfId="26045"/>
    <cellStyle name="Total 2 3 2 2 3 10 2" xfId="56232"/>
    <cellStyle name="Total 2 3 2 2 3 11" xfId="29826"/>
    <cellStyle name="Total 2 3 2 2 3 11 2" xfId="60013"/>
    <cellStyle name="Total 2 3 2 2 3 12" xfId="31937"/>
    <cellStyle name="Total 2 3 2 2 3 2" xfId="3944"/>
    <cellStyle name="Total 2 3 2 2 3 2 10" xfId="30503"/>
    <cellStyle name="Total 2 3 2 2 3 2 10 2" xfId="60690"/>
    <cellStyle name="Total 2 3 2 2 3 2 11" xfId="34149"/>
    <cellStyle name="Total 2 3 2 2 3 2 2" xfId="7308"/>
    <cellStyle name="Total 2 3 2 2 3 2 2 2" xfId="37502"/>
    <cellStyle name="Total 2 3 2 2 3 2 3" xfId="8853"/>
    <cellStyle name="Total 2 3 2 2 3 2 3 2" xfId="39047"/>
    <cellStyle name="Total 2 3 2 2 3 2 4" xfId="10675"/>
    <cellStyle name="Total 2 3 2 2 3 2 4 2" xfId="40869"/>
    <cellStyle name="Total 2 3 2 2 3 2 5" xfId="15115"/>
    <cellStyle name="Total 2 3 2 2 3 2 5 2" xfId="45309"/>
    <cellStyle name="Total 2 3 2 2 3 2 6" xfId="17179"/>
    <cellStyle name="Total 2 3 2 2 3 2 6 2" xfId="47373"/>
    <cellStyle name="Total 2 3 2 2 3 2 7" xfId="20046"/>
    <cellStyle name="Total 2 3 2 2 3 2 7 2" xfId="50240"/>
    <cellStyle name="Total 2 3 2 2 3 2 8" xfId="24453"/>
    <cellStyle name="Total 2 3 2 2 3 2 8 2" xfId="54640"/>
    <cellStyle name="Total 2 3 2 2 3 2 9" xfId="26973"/>
    <cellStyle name="Total 2 3 2 2 3 2 9 2" xfId="57160"/>
    <cellStyle name="Total 2 3 2 2 3 3" xfId="4952"/>
    <cellStyle name="Total 2 3 2 2 3 3 10" xfId="35151"/>
    <cellStyle name="Total 2 3 2 2 3 3 2" xfId="9696"/>
    <cellStyle name="Total 2 3 2 2 3 3 2 2" xfId="39890"/>
    <cellStyle name="Total 2 3 2 2 3 3 3" xfId="10945"/>
    <cellStyle name="Total 2 3 2 2 3 3 3 2" xfId="41139"/>
    <cellStyle name="Total 2 3 2 2 3 3 4" xfId="10233"/>
    <cellStyle name="Total 2 3 2 2 3 3 4 2" xfId="40427"/>
    <cellStyle name="Total 2 3 2 2 3 3 5" xfId="18019"/>
    <cellStyle name="Total 2 3 2 2 3 3 5 2" xfId="48213"/>
    <cellStyle name="Total 2 3 2 2 3 3 6" xfId="20883"/>
    <cellStyle name="Total 2 3 2 2 3 3 6 2" xfId="51077"/>
    <cellStyle name="Total 2 3 2 2 3 3 7" xfId="25295"/>
    <cellStyle name="Total 2 3 2 2 3 3 7 2" xfId="55482"/>
    <cellStyle name="Total 2 3 2 2 3 3 8" xfId="28732"/>
    <cellStyle name="Total 2 3 2 2 3 3 8 2" xfId="58919"/>
    <cellStyle name="Total 2 3 2 2 3 3 9" xfId="30796"/>
    <cellStyle name="Total 2 3 2 2 3 3 9 2" xfId="60983"/>
    <cellStyle name="Total 2 3 2 2 3 4" xfId="5778"/>
    <cellStyle name="Total 2 3 2 2 3 4 2" xfId="35974"/>
    <cellStyle name="Total 2 3 2 2 3 5" xfId="8017"/>
    <cellStyle name="Total 2 3 2 2 3 5 2" xfId="38211"/>
    <cellStyle name="Total 2 3 2 2 3 6" xfId="15043"/>
    <cellStyle name="Total 2 3 2 2 3 6 2" xfId="45237"/>
    <cellStyle name="Total 2 3 2 2 3 7" xfId="16083"/>
    <cellStyle name="Total 2 3 2 2 3 7 2" xfId="46277"/>
    <cellStyle name="Total 2 3 2 2 3 8" xfId="18964"/>
    <cellStyle name="Total 2 3 2 2 3 8 2" xfId="49158"/>
    <cellStyle name="Total 2 3 2 2 3 9" xfId="23199"/>
    <cellStyle name="Total 2 3 2 2 3 9 2" xfId="53386"/>
    <cellStyle name="Total 2 3 2 2 4" xfId="3321"/>
    <cellStyle name="Total 2 3 2 2 4 10" xfId="30365"/>
    <cellStyle name="Total 2 3 2 2 4 10 2" xfId="60552"/>
    <cellStyle name="Total 2 3 2 2 4 11" xfId="33526"/>
    <cellStyle name="Total 2 3 2 2 4 2" xfId="6694"/>
    <cellStyle name="Total 2 3 2 2 4 2 2" xfId="36888"/>
    <cellStyle name="Total 2 3 2 2 4 3" xfId="8239"/>
    <cellStyle name="Total 2 3 2 2 4 3 2" xfId="38433"/>
    <cellStyle name="Total 2 3 2 2 4 4" xfId="5306"/>
    <cellStyle name="Total 2 3 2 2 4 4 2" xfId="35505"/>
    <cellStyle name="Total 2 3 2 2 4 5" xfId="14847"/>
    <cellStyle name="Total 2 3 2 2 4 5 2" xfId="45041"/>
    <cellStyle name="Total 2 3 2 2 4 6" xfId="16569"/>
    <cellStyle name="Total 2 3 2 2 4 6 2" xfId="46763"/>
    <cellStyle name="Total 2 3 2 2 4 7" xfId="19436"/>
    <cellStyle name="Total 2 3 2 2 4 7 2" xfId="49630"/>
    <cellStyle name="Total 2 3 2 2 4 8" xfId="23839"/>
    <cellStyle name="Total 2 3 2 2 4 8 2" xfId="54026"/>
    <cellStyle name="Total 2 3 2 2 4 9" xfId="26741"/>
    <cellStyle name="Total 2 3 2 2 4 9 2" xfId="56928"/>
    <cellStyle name="Total 2 3 2 2 5" xfId="4329"/>
    <cellStyle name="Total 2 3 2 2 5 10" xfId="29023"/>
    <cellStyle name="Total 2 3 2 2 5 10 2" xfId="59210"/>
    <cellStyle name="Total 2 3 2 2 5 11" xfId="34528"/>
    <cellStyle name="Total 2 3 2 2 5 2" xfId="7541"/>
    <cellStyle name="Total 2 3 2 2 5 2 2" xfId="37735"/>
    <cellStyle name="Total 2 3 2 2 5 3" xfId="9086"/>
    <cellStyle name="Total 2 3 2 2 5 3 2" xfId="39280"/>
    <cellStyle name="Total 2 3 2 2 5 4" xfId="10654"/>
    <cellStyle name="Total 2 3 2 2 5 4 2" xfId="40848"/>
    <cellStyle name="Total 2 3 2 2 5 5" xfId="14414"/>
    <cellStyle name="Total 2 3 2 2 5 5 2" xfId="44608"/>
    <cellStyle name="Total 2 3 2 2 5 6" xfId="17409"/>
    <cellStyle name="Total 2 3 2 2 5 6 2" xfId="47603"/>
    <cellStyle name="Total 2 3 2 2 5 7" xfId="20273"/>
    <cellStyle name="Total 2 3 2 2 5 7 2" xfId="50467"/>
    <cellStyle name="Total 2 3 2 2 5 8" xfId="24685"/>
    <cellStyle name="Total 2 3 2 2 5 8 2" xfId="54872"/>
    <cellStyle name="Total 2 3 2 2 5 9" xfId="26370"/>
    <cellStyle name="Total 2 3 2 2 5 9 2" xfId="56557"/>
    <cellStyle name="Total 2 3 2 2 6" xfId="5647"/>
    <cellStyle name="Total 2 3 2 2 6 2" xfId="35843"/>
    <cellStyle name="Total 2 3 2 2 7" xfId="5082"/>
    <cellStyle name="Total 2 3 2 2 7 2" xfId="35281"/>
    <cellStyle name="Total 2 3 2 2 8" xfId="13854"/>
    <cellStyle name="Total 2 3 2 2 8 2" xfId="44048"/>
    <cellStyle name="Total 2 3 2 2 9" xfId="15470"/>
    <cellStyle name="Total 2 3 2 2 9 2" xfId="45664"/>
    <cellStyle name="Total 2 3 2 3" xfId="1403"/>
    <cellStyle name="Total 2 3 2 3 10" xfId="28091"/>
    <cellStyle name="Total 2 3 2 3 10 2" xfId="58278"/>
    <cellStyle name="Total 2 3 2 3 11" xfId="30790"/>
    <cellStyle name="Total 2 3 2 3 11 2" xfId="60977"/>
    <cellStyle name="Total 2 3 2 3 12" xfId="31353"/>
    <cellStyle name="Total 2 3 2 3 2" xfId="3360"/>
    <cellStyle name="Total 2 3 2 3 2 10" xfId="29858"/>
    <cellStyle name="Total 2 3 2 3 2 10 2" xfId="60045"/>
    <cellStyle name="Total 2 3 2 3 2 11" xfId="33565"/>
    <cellStyle name="Total 2 3 2 3 2 2" xfId="6724"/>
    <cellStyle name="Total 2 3 2 3 2 2 2" xfId="36918"/>
    <cellStyle name="Total 2 3 2 3 2 3" xfId="8269"/>
    <cellStyle name="Total 2 3 2 3 2 3 2" xfId="38463"/>
    <cellStyle name="Total 2 3 2 3 2 4" xfId="10219"/>
    <cellStyle name="Total 2 3 2 3 2 4 2" xfId="40413"/>
    <cellStyle name="Total 2 3 2 3 2 5" xfId="12958"/>
    <cellStyle name="Total 2 3 2 3 2 5 2" xfId="43152"/>
    <cellStyle name="Total 2 3 2 3 2 6" xfId="16595"/>
    <cellStyle name="Total 2 3 2 3 2 6 2" xfId="46789"/>
    <cellStyle name="Total 2 3 2 3 2 7" xfId="19462"/>
    <cellStyle name="Total 2 3 2 3 2 7 2" xfId="49656"/>
    <cellStyle name="Total 2 3 2 3 2 8" xfId="23869"/>
    <cellStyle name="Total 2 3 2 3 2 8 2" xfId="54056"/>
    <cellStyle name="Total 2 3 2 3 2 9" xfId="26827"/>
    <cellStyle name="Total 2 3 2 3 2 9 2" xfId="57014"/>
    <cellStyle name="Total 2 3 2 3 3" xfId="4368"/>
    <cellStyle name="Total 2 3 2 3 3 10" xfId="34567"/>
    <cellStyle name="Total 2 3 2 3 3 2" xfId="9112"/>
    <cellStyle name="Total 2 3 2 3 3 2 2" xfId="39306"/>
    <cellStyle name="Total 2 3 2 3 3 3" xfId="12422"/>
    <cellStyle name="Total 2 3 2 3 3 3 2" xfId="42616"/>
    <cellStyle name="Total 2 3 2 3 3 4" xfId="15158"/>
    <cellStyle name="Total 2 3 2 3 3 4 2" xfId="45352"/>
    <cellStyle name="Total 2 3 2 3 3 5" xfId="17435"/>
    <cellStyle name="Total 2 3 2 3 3 5 2" xfId="47629"/>
    <cellStyle name="Total 2 3 2 3 3 6" xfId="20299"/>
    <cellStyle name="Total 2 3 2 3 3 6 2" xfId="50493"/>
    <cellStyle name="Total 2 3 2 3 3 7" xfId="24711"/>
    <cellStyle name="Total 2 3 2 3 3 7 2" xfId="54898"/>
    <cellStyle name="Total 2 3 2 3 3 8" xfId="25763"/>
    <cellStyle name="Total 2 3 2 3 3 8 2" xfId="55950"/>
    <cellStyle name="Total 2 3 2 3 3 9" xfId="30817"/>
    <cellStyle name="Total 2 3 2 3 3 9 2" xfId="61004"/>
    <cellStyle name="Total 2 3 2 3 4" xfId="7929"/>
    <cellStyle name="Total 2 3 2 3 4 2" xfId="38123"/>
    <cellStyle name="Total 2 3 2 3 5" xfId="5043"/>
    <cellStyle name="Total 2 3 2 3 5 2" xfId="35242"/>
    <cellStyle name="Total 2 3 2 3 6" xfId="11604"/>
    <cellStyle name="Total 2 3 2 3 6 2" xfId="41798"/>
    <cellStyle name="Total 2 3 2 3 7" xfId="15499"/>
    <cellStyle name="Total 2 3 2 3 7 2" xfId="45693"/>
    <cellStyle name="Total 2 3 2 3 8" xfId="18380"/>
    <cellStyle name="Total 2 3 2 3 8 2" xfId="48574"/>
    <cellStyle name="Total 2 3 2 3 9" xfId="22615"/>
    <cellStyle name="Total 2 3 2 3 9 2" xfId="52802"/>
    <cellStyle name="Total 2 3 2 4" xfId="3022"/>
    <cellStyle name="Total 2 3 2 4 10" xfId="28919"/>
    <cellStyle name="Total 2 3 2 4 10 2" xfId="59106"/>
    <cellStyle name="Total 2 3 2 4 11" xfId="33227"/>
    <cellStyle name="Total 2 3 2 4 2" xfId="6467"/>
    <cellStyle name="Total 2 3 2 4 2 2" xfId="36661"/>
    <cellStyle name="Total 2 3 2 4 3" xfId="3978"/>
    <cellStyle name="Total 2 3 2 4 3 2" xfId="34177"/>
    <cellStyle name="Total 2 3 2 4 4" xfId="2972"/>
    <cellStyle name="Total 2 3 2 4 4 2" xfId="33177"/>
    <cellStyle name="Total 2 3 2 4 5" xfId="15328"/>
    <cellStyle name="Total 2 3 2 4 5 2" xfId="45522"/>
    <cellStyle name="Total 2 3 2 4 6" xfId="16342"/>
    <cellStyle name="Total 2 3 2 4 6 2" xfId="46536"/>
    <cellStyle name="Total 2 3 2 4 7" xfId="19209"/>
    <cellStyle name="Total 2 3 2 4 7 2" xfId="49403"/>
    <cellStyle name="Total 2 3 2 4 8" xfId="23612"/>
    <cellStyle name="Total 2 3 2 4 8 2" xfId="53799"/>
    <cellStyle name="Total 2 3 2 4 9" xfId="25997"/>
    <cellStyle name="Total 2 3 2 4 9 2" xfId="56184"/>
    <cellStyle name="Total 2 3 2 5" xfId="4035"/>
    <cellStyle name="Total 2 3 2 5 10" xfId="30330"/>
    <cellStyle name="Total 2 3 2 5 10 2" xfId="60517"/>
    <cellStyle name="Total 2 3 2 5 11" xfId="34234"/>
    <cellStyle name="Total 2 3 2 5 2" xfId="7366"/>
    <cellStyle name="Total 2 3 2 5 2 2" xfId="37560"/>
    <cellStyle name="Total 2 3 2 5 3" xfId="8911"/>
    <cellStyle name="Total 2 3 2 5 3 2" xfId="39105"/>
    <cellStyle name="Total 2 3 2 5 4" xfId="12644"/>
    <cellStyle name="Total 2 3 2 5 4 2" xfId="42838"/>
    <cellStyle name="Total 2 3 2 5 5" xfId="10994"/>
    <cellStyle name="Total 2 3 2 5 5 2" xfId="41188"/>
    <cellStyle name="Total 2 3 2 5 6" xfId="17235"/>
    <cellStyle name="Total 2 3 2 5 6 2" xfId="47429"/>
    <cellStyle name="Total 2 3 2 5 7" xfId="20099"/>
    <cellStyle name="Total 2 3 2 5 7 2" xfId="50293"/>
    <cellStyle name="Total 2 3 2 5 8" xfId="24510"/>
    <cellStyle name="Total 2 3 2 5 8 2" xfId="54697"/>
    <cellStyle name="Total 2 3 2 5 9" xfId="21283"/>
    <cellStyle name="Total 2 3 2 5 9 2" xfId="51470"/>
    <cellStyle name="Total 2 3 2 6" xfId="8115"/>
    <cellStyle name="Total 2 3 2 6 2" xfId="38309"/>
    <cellStyle name="Total 2 3 2 7" xfId="10387"/>
    <cellStyle name="Total 2 3 2 7 2" xfId="40581"/>
    <cellStyle name="Total 2 3 2 8" xfId="13137"/>
    <cellStyle name="Total 2 3 2 8 2" xfId="43331"/>
    <cellStyle name="Total 2 3 2 9" xfId="12340"/>
    <cellStyle name="Total 2 3 2 9 2" xfId="42534"/>
    <cellStyle name="Total 2 3 3" xfId="1360"/>
    <cellStyle name="Total 2 3 3 10" xfId="18353"/>
    <cellStyle name="Total 2 3 3 10 2" xfId="48547"/>
    <cellStyle name="Total 2 3 3 11" xfId="22573"/>
    <cellStyle name="Total 2 3 3 11 2" xfId="52760"/>
    <cellStyle name="Total 2 3 3 12" xfId="26118"/>
    <cellStyle name="Total 2 3 3 12 2" xfId="56305"/>
    <cellStyle name="Total 2 3 3 13" xfId="30366"/>
    <cellStyle name="Total 2 3 3 13 2" xfId="60553"/>
    <cellStyle name="Total 2 3 3 14" xfId="31326"/>
    <cellStyle name="Total 2 3 3 2" xfId="1828"/>
    <cellStyle name="Total 2 3 3 2 10" xfId="27794"/>
    <cellStyle name="Total 2 3 3 2 10 2" xfId="57981"/>
    <cellStyle name="Total 2 3 3 2 11" xfId="30710"/>
    <cellStyle name="Total 2 3 3 2 11 2" xfId="60897"/>
    <cellStyle name="Total 2 3 3 2 12" xfId="31778"/>
    <cellStyle name="Total 2 3 3 2 2" xfId="3785"/>
    <cellStyle name="Total 2 3 3 2 2 10" xfId="21588"/>
    <cellStyle name="Total 2 3 3 2 2 10 2" xfId="51775"/>
    <cellStyle name="Total 2 3 3 2 2 11" xfId="33990"/>
    <cellStyle name="Total 2 3 3 2 2 2" xfId="7149"/>
    <cellStyle name="Total 2 3 3 2 2 2 2" xfId="37343"/>
    <cellStyle name="Total 2 3 3 2 2 3" xfId="8694"/>
    <cellStyle name="Total 2 3 3 2 2 3 2" xfId="38888"/>
    <cellStyle name="Total 2 3 3 2 2 4" xfId="2052"/>
    <cellStyle name="Total 2 3 3 2 2 4 2" xfId="32272"/>
    <cellStyle name="Total 2 3 3 2 2 5" xfId="13066"/>
    <cellStyle name="Total 2 3 3 2 2 5 2" xfId="43260"/>
    <cellStyle name="Total 2 3 3 2 2 6" xfId="17020"/>
    <cellStyle name="Total 2 3 3 2 2 6 2" xfId="47214"/>
    <cellStyle name="Total 2 3 3 2 2 7" xfId="19887"/>
    <cellStyle name="Total 2 3 3 2 2 7 2" xfId="50081"/>
    <cellStyle name="Total 2 3 3 2 2 8" xfId="24294"/>
    <cellStyle name="Total 2 3 3 2 2 8 2" xfId="54481"/>
    <cellStyle name="Total 2 3 3 2 2 9" xfId="26365"/>
    <cellStyle name="Total 2 3 3 2 2 9 2" xfId="56552"/>
    <cellStyle name="Total 2 3 3 2 3" xfId="4793"/>
    <cellStyle name="Total 2 3 3 2 3 10" xfId="34992"/>
    <cellStyle name="Total 2 3 3 2 3 2" xfId="9537"/>
    <cellStyle name="Total 2 3 3 2 3 2 2" xfId="39731"/>
    <cellStyle name="Total 2 3 3 2 3 3" xfId="6024"/>
    <cellStyle name="Total 2 3 3 2 3 3 2" xfId="36220"/>
    <cellStyle name="Total 2 3 3 2 3 4" xfId="14459"/>
    <cellStyle name="Total 2 3 3 2 3 4 2" xfId="44653"/>
    <cellStyle name="Total 2 3 3 2 3 5" xfId="17860"/>
    <cellStyle name="Total 2 3 3 2 3 5 2" xfId="48054"/>
    <cellStyle name="Total 2 3 3 2 3 6" xfId="20724"/>
    <cellStyle name="Total 2 3 3 2 3 6 2" xfId="50918"/>
    <cellStyle name="Total 2 3 3 2 3 7" xfId="25136"/>
    <cellStyle name="Total 2 3 3 2 3 7 2" xfId="55323"/>
    <cellStyle name="Total 2 3 3 2 3 8" xfId="28573"/>
    <cellStyle name="Total 2 3 3 2 3 8 2" xfId="58760"/>
    <cellStyle name="Total 2 3 3 2 3 9" xfId="26570"/>
    <cellStyle name="Total 2 3 3 2 3 9 2" xfId="56757"/>
    <cellStyle name="Total 2 3 3 2 4" xfId="8041"/>
    <cellStyle name="Total 2 3 3 2 4 2" xfId="38235"/>
    <cellStyle name="Total 2 3 3 2 5" xfId="12615"/>
    <cellStyle name="Total 2 3 3 2 5 2" xfId="42809"/>
    <cellStyle name="Total 2 3 3 2 6" xfId="13819"/>
    <cellStyle name="Total 2 3 3 2 6 2" xfId="44013"/>
    <cellStyle name="Total 2 3 3 2 7" xfId="15924"/>
    <cellStyle name="Total 2 3 3 2 7 2" xfId="46118"/>
    <cellStyle name="Total 2 3 3 2 8" xfId="18805"/>
    <cellStyle name="Total 2 3 3 2 8 2" xfId="48999"/>
    <cellStyle name="Total 2 3 3 2 9" xfId="23040"/>
    <cellStyle name="Total 2 3 3 2 9 2" xfId="53227"/>
    <cellStyle name="Total 2 3 3 3" xfId="1986"/>
    <cellStyle name="Total 2 3 3 3 10" xfId="25493"/>
    <cellStyle name="Total 2 3 3 3 10 2" xfId="55680"/>
    <cellStyle name="Total 2 3 3 3 11" xfId="29871"/>
    <cellStyle name="Total 2 3 3 3 11 2" xfId="60058"/>
    <cellStyle name="Total 2 3 3 3 12" xfId="31936"/>
    <cellStyle name="Total 2 3 3 3 2" xfId="3943"/>
    <cellStyle name="Total 2 3 3 3 2 10" xfId="29528"/>
    <cellStyle name="Total 2 3 3 3 2 10 2" xfId="59715"/>
    <cellStyle name="Total 2 3 3 3 2 11" xfId="34148"/>
    <cellStyle name="Total 2 3 3 3 2 2" xfId="7307"/>
    <cellStyle name="Total 2 3 3 3 2 2 2" xfId="37501"/>
    <cellStyle name="Total 2 3 3 3 2 3" xfId="8852"/>
    <cellStyle name="Total 2 3 3 3 2 3 2" xfId="39046"/>
    <cellStyle name="Total 2 3 3 3 2 4" xfId="7979"/>
    <cellStyle name="Total 2 3 3 3 2 4 2" xfId="38173"/>
    <cellStyle name="Total 2 3 3 3 2 5" xfId="13031"/>
    <cellStyle name="Total 2 3 3 3 2 5 2" xfId="43225"/>
    <cellStyle name="Total 2 3 3 3 2 6" xfId="17178"/>
    <cellStyle name="Total 2 3 3 3 2 6 2" xfId="47372"/>
    <cellStyle name="Total 2 3 3 3 2 7" xfId="20045"/>
    <cellStyle name="Total 2 3 3 3 2 7 2" xfId="50239"/>
    <cellStyle name="Total 2 3 3 3 2 8" xfId="24452"/>
    <cellStyle name="Total 2 3 3 3 2 8 2" xfId="54639"/>
    <cellStyle name="Total 2 3 3 3 2 9" xfId="22231"/>
    <cellStyle name="Total 2 3 3 3 2 9 2" xfId="52418"/>
    <cellStyle name="Total 2 3 3 3 3" xfId="4951"/>
    <cellStyle name="Total 2 3 3 3 3 10" xfId="35150"/>
    <cellStyle name="Total 2 3 3 3 3 2" xfId="9695"/>
    <cellStyle name="Total 2 3 3 3 3 2 2" xfId="39889"/>
    <cellStyle name="Total 2 3 3 3 3 3" xfId="12265"/>
    <cellStyle name="Total 2 3 3 3 3 3 2" xfId="42459"/>
    <cellStyle name="Total 2 3 3 3 3 4" xfId="14603"/>
    <cellStyle name="Total 2 3 3 3 3 4 2" xfId="44797"/>
    <cellStyle name="Total 2 3 3 3 3 5" xfId="18018"/>
    <cellStyle name="Total 2 3 3 3 3 5 2" xfId="48212"/>
    <cellStyle name="Total 2 3 3 3 3 6" xfId="20882"/>
    <cellStyle name="Total 2 3 3 3 3 6 2" xfId="51076"/>
    <cellStyle name="Total 2 3 3 3 3 7" xfId="25294"/>
    <cellStyle name="Total 2 3 3 3 3 7 2" xfId="55481"/>
    <cellStyle name="Total 2 3 3 3 3 8" xfId="28731"/>
    <cellStyle name="Total 2 3 3 3 3 8 2" xfId="58918"/>
    <cellStyle name="Total 2 3 3 3 3 9" xfId="30437"/>
    <cellStyle name="Total 2 3 3 3 3 9 2" xfId="60624"/>
    <cellStyle name="Total 2 3 3 3 4" xfId="7867"/>
    <cellStyle name="Total 2 3 3 3 4 2" xfId="38061"/>
    <cellStyle name="Total 2 3 3 3 5" xfId="10437"/>
    <cellStyle name="Total 2 3 3 3 5 2" xfId="40631"/>
    <cellStyle name="Total 2 3 3 3 6" xfId="14536"/>
    <cellStyle name="Total 2 3 3 3 6 2" xfId="44730"/>
    <cellStyle name="Total 2 3 3 3 7" xfId="16082"/>
    <cellStyle name="Total 2 3 3 3 7 2" xfId="46276"/>
    <cellStyle name="Total 2 3 3 3 8" xfId="18963"/>
    <cellStyle name="Total 2 3 3 3 8 2" xfId="49157"/>
    <cellStyle name="Total 2 3 3 3 9" xfId="23198"/>
    <cellStyle name="Total 2 3 3 3 9 2" xfId="53385"/>
    <cellStyle name="Total 2 3 3 4" xfId="3320"/>
    <cellStyle name="Total 2 3 3 4 10" xfId="29552"/>
    <cellStyle name="Total 2 3 3 4 10 2" xfId="59739"/>
    <cellStyle name="Total 2 3 3 4 11" xfId="33525"/>
    <cellStyle name="Total 2 3 3 4 2" xfId="6693"/>
    <cellStyle name="Total 2 3 3 4 2 2" xfId="36887"/>
    <cellStyle name="Total 2 3 3 4 3" xfId="8238"/>
    <cellStyle name="Total 2 3 3 4 3 2" xfId="38432"/>
    <cellStyle name="Total 2 3 3 4 4" xfId="10071"/>
    <cellStyle name="Total 2 3 3 4 4 2" xfId="40265"/>
    <cellStyle name="Total 2 3 3 4 5" xfId="12559"/>
    <cellStyle name="Total 2 3 3 4 5 2" xfId="42753"/>
    <cellStyle name="Total 2 3 3 4 6" xfId="16568"/>
    <cellStyle name="Total 2 3 3 4 6 2" xfId="46762"/>
    <cellStyle name="Total 2 3 3 4 7" xfId="19435"/>
    <cellStyle name="Total 2 3 3 4 7 2" xfId="49629"/>
    <cellStyle name="Total 2 3 3 4 8" xfId="23838"/>
    <cellStyle name="Total 2 3 3 4 8 2" xfId="54025"/>
    <cellStyle name="Total 2 3 3 4 9" xfId="27071"/>
    <cellStyle name="Total 2 3 3 4 9 2" xfId="57258"/>
    <cellStyle name="Total 2 3 3 5" xfId="4328"/>
    <cellStyle name="Total 2 3 3 5 10" xfId="26418"/>
    <cellStyle name="Total 2 3 3 5 10 2" xfId="56605"/>
    <cellStyle name="Total 2 3 3 5 11" xfId="34527"/>
    <cellStyle name="Total 2 3 3 5 2" xfId="7540"/>
    <cellStyle name="Total 2 3 3 5 2 2" xfId="37734"/>
    <cellStyle name="Total 2 3 3 5 3" xfId="9085"/>
    <cellStyle name="Total 2 3 3 5 3 2" xfId="39279"/>
    <cellStyle name="Total 2 3 3 5 4" xfId="10368"/>
    <cellStyle name="Total 2 3 3 5 4 2" xfId="40562"/>
    <cellStyle name="Total 2 3 3 5 5" xfId="13925"/>
    <cellStyle name="Total 2 3 3 5 5 2" xfId="44119"/>
    <cellStyle name="Total 2 3 3 5 6" xfId="17408"/>
    <cellStyle name="Total 2 3 3 5 6 2" xfId="47602"/>
    <cellStyle name="Total 2 3 3 5 7" xfId="20272"/>
    <cellStyle name="Total 2 3 3 5 7 2" xfId="50466"/>
    <cellStyle name="Total 2 3 3 5 8" xfId="24684"/>
    <cellStyle name="Total 2 3 3 5 8 2" xfId="54871"/>
    <cellStyle name="Total 2 3 3 5 9" xfId="27062"/>
    <cellStyle name="Total 2 3 3 5 9 2" xfId="57249"/>
    <cellStyle name="Total 2 3 3 6" xfId="7732"/>
    <cellStyle name="Total 2 3 3 6 2" xfId="37926"/>
    <cellStyle name="Total 2 3 3 7" xfId="6099"/>
    <cellStyle name="Total 2 3 3 7 2" xfId="36293"/>
    <cellStyle name="Total 2 3 3 8" xfId="13344"/>
    <cellStyle name="Total 2 3 3 8 2" xfId="43538"/>
    <cellStyle name="Total 2 3 3 9" xfId="15469"/>
    <cellStyle name="Total 2 3 3 9 2" xfId="45663"/>
    <cellStyle name="Total 2 3 4" xfId="1404"/>
    <cellStyle name="Total 2 3 4 10" xfId="25681"/>
    <cellStyle name="Total 2 3 4 10 2" xfId="55868"/>
    <cellStyle name="Total 2 3 4 11" xfId="25819"/>
    <cellStyle name="Total 2 3 4 11 2" xfId="56006"/>
    <cellStyle name="Total 2 3 4 12" xfId="31354"/>
    <cellStyle name="Total 2 3 4 2" xfId="3361"/>
    <cellStyle name="Total 2 3 4 2 10" xfId="29903"/>
    <cellStyle name="Total 2 3 4 2 10 2" xfId="60090"/>
    <cellStyle name="Total 2 3 4 2 11" xfId="33566"/>
    <cellStyle name="Total 2 3 4 2 2" xfId="6725"/>
    <cellStyle name="Total 2 3 4 2 2 2" xfId="36919"/>
    <cellStyle name="Total 2 3 4 2 3" xfId="8270"/>
    <cellStyle name="Total 2 3 4 2 3 2" xfId="38464"/>
    <cellStyle name="Total 2 3 4 2 4" xfId="11284"/>
    <cellStyle name="Total 2 3 4 2 4 2" xfId="41478"/>
    <cellStyle name="Total 2 3 4 2 5" xfId="14358"/>
    <cellStyle name="Total 2 3 4 2 5 2" xfId="44552"/>
    <cellStyle name="Total 2 3 4 2 6" xfId="16596"/>
    <cellStyle name="Total 2 3 4 2 6 2" xfId="46790"/>
    <cellStyle name="Total 2 3 4 2 7" xfId="19463"/>
    <cellStyle name="Total 2 3 4 2 7 2" xfId="49657"/>
    <cellStyle name="Total 2 3 4 2 8" xfId="23870"/>
    <cellStyle name="Total 2 3 4 2 8 2" xfId="54057"/>
    <cellStyle name="Total 2 3 4 2 9" xfId="25955"/>
    <cellStyle name="Total 2 3 4 2 9 2" xfId="56142"/>
    <cellStyle name="Total 2 3 4 3" xfId="4369"/>
    <cellStyle name="Total 2 3 4 3 10" xfId="34568"/>
    <cellStyle name="Total 2 3 4 3 2" xfId="9113"/>
    <cellStyle name="Total 2 3 4 3 2 2" xfId="39307"/>
    <cellStyle name="Total 2 3 4 3 3" xfId="10949"/>
    <cellStyle name="Total 2 3 4 3 3 2" xfId="41143"/>
    <cellStyle name="Total 2 3 4 3 4" xfId="13330"/>
    <cellStyle name="Total 2 3 4 3 4 2" xfId="43524"/>
    <cellStyle name="Total 2 3 4 3 5" xfId="17436"/>
    <cellStyle name="Total 2 3 4 3 5 2" xfId="47630"/>
    <cellStyle name="Total 2 3 4 3 6" xfId="20300"/>
    <cellStyle name="Total 2 3 4 3 6 2" xfId="50494"/>
    <cellStyle name="Total 2 3 4 3 7" xfId="24712"/>
    <cellStyle name="Total 2 3 4 3 7 2" xfId="54899"/>
    <cellStyle name="Total 2 3 4 3 8" xfId="26986"/>
    <cellStyle name="Total 2 3 4 3 8 2" xfId="57173"/>
    <cellStyle name="Total 2 3 4 3 9" xfId="30768"/>
    <cellStyle name="Total 2 3 4 3 9 2" xfId="60955"/>
    <cellStyle name="Total 2 3 4 4" xfId="5840"/>
    <cellStyle name="Total 2 3 4 4 2" xfId="36036"/>
    <cellStyle name="Total 2 3 4 5" xfId="12221"/>
    <cellStyle name="Total 2 3 4 5 2" xfId="42415"/>
    <cellStyle name="Total 2 3 4 6" xfId="14886"/>
    <cellStyle name="Total 2 3 4 6 2" xfId="45080"/>
    <cellStyle name="Total 2 3 4 7" xfId="15500"/>
    <cellStyle name="Total 2 3 4 7 2" xfId="45694"/>
    <cellStyle name="Total 2 3 4 8" xfId="18381"/>
    <cellStyle name="Total 2 3 4 8 2" xfId="48575"/>
    <cellStyle name="Total 2 3 4 9" xfId="22616"/>
    <cellStyle name="Total 2 3 4 9 2" xfId="52803"/>
    <cellStyle name="Total 2 3 5" xfId="3021"/>
    <cellStyle name="Total 2 3 5 10" xfId="29670"/>
    <cellStyle name="Total 2 3 5 10 2" xfId="59857"/>
    <cellStyle name="Total 2 3 5 11" xfId="33226"/>
    <cellStyle name="Total 2 3 5 2" xfId="6466"/>
    <cellStyle name="Total 2 3 5 2 2" xfId="36660"/>
    <cellStyle name="Total 2 3 5 3" xfId="2924"/>
    <cellStyle name="Total 2 3 5 3 2" xfId="33129"/>
    <cellStyle name="Total 2 3 5 4" xfId="9934"/>
    <cellStyle name="Total 2 3 5 4 2" xfId="40128"/>
    <cellStyle name="Total 2 3 5 5" xfId="13760"/>
    <cellStyle name="Total 2 3 5 5 2" xfId="43954"/>
    <cellStyle name="Total 2 3 5 6" xfId="16341"/>
    <cellStyle name="Total 2 3 5 6 2" xfId="46535"/>
    <cellStyle name="Total 2 3 5 7" xfId="19208"/>
    <cellStyle name="Total 2 3 5 7 2" xfId="49402"/>
    <cellStyle name="Total 2 3 5 8" xfId="23611"/>
    <cellStyle name="Total 2 3 5 8 2" xfId="53798"/>
    <cellStyle name="Total 2 3 5 9" xfId="21401"/>
    <cellStyle name="Total 2 3 5 9 2" xfId="51588"/>
    <cellStyle name="Total 2 3 6" xfId="4034"/>
    <cellStyle name="Total 2 3 6 10" xfId="25936"/>
    <cellStyle name="Total 2 3 6 10 2" xfId="56123"/>
    <cellStyle name="Total 2 3 6 11" xfId="34233"/>
    <cellStyle name="Total 2 3 6 2" xfId="7365"/>
    <cellStyle name="Total 2 3 6 2 2" xfId="37559"/>
    <cellStyle name="Total 2 3 6 3" xfId="8910"/>
    <cellStyle name="Total 2 3 6 3 2" xfId="39104"/>
    <cellStyle name="Total 2 3 6 4" xfId="6392"/>
    <cellStyle name="Total 2 3 6 4 2" xfId="36586"/>
    <cellStyle name="Total 2 3 6 5" xfId="14936"/>
    <cellStyle name="Total 2 3 6 5 2" xfId="45130"/>
    <cellStyle name="Total 2 3 6 6" xfId="17234"/>
    <cellStyle name="Total 2 3 6 6 2" xfId="47428"/>
    <cellStyle name="Total 2 3 6 7" xfId="20098"/>
    <cellStyle name="Total 2 3 6 7 2" xfId="50292"/>
    <cellStyle name="Total 2 3 6 8" xfId="24509"/>
    <cellStyle name="Total 2 3 6 8 2" xfId="54696"/>
    <cellStyle name="Total 2 3 6 9" xfId="21355"/>
    <cellStyle name="Total 2 3 6 9 2" xfId="51542"/>
    <cellStyle name="Total 2 3 7" xfId="5916"/>
    <cellStyle name="Total 2 3 7 2" xfId="36112"/>
    <cellStyle name="Total 2 3 8" xfId="11377"/>
    <cellStyle name="Total 2 3 8 2" xfId="41571"/>
    <cellStyle name="Total 2 3 9" xfId="13988"/>
    <cellStyle name="Total 2 3 9 2" xfId="44182"/>
    <cellStyle name="Total 2 4" xfId="1058"/>
    <cellStyle name="Total 2 4 10" xfId="12828"/>
    <cellStyle name="Total 2 4 10 2" xfId="43022"/>
    <cellStyle name="Total 2 4 11" xfId="18069"/>
    <cellStyle name="Total 2 4 11 2" xfId="48263"/>
    <cellStyle name="Total 2 4 12" xfId="22285"/>
    <cellStyle name="Total 2 4 12 2" xfId="52472"/>
    <cellStyle name="Total 2 4 13" xfId="26504"/>
    <cellStyle name="Total 2 4 13 2" xfId="56691"/>
    <cellStyle name="Total 2 4 14" xfId="28899"/>
    <cellStyle name="Total 2 4 14 2" xfId="59086"/>
    <cellStyle name="Total 2 4 15" xfId="31143"/>
    <cellStyle name="Total 2 4 2" xfId="1059"/>
    <cellStyle name="Total 2 4 2 10" xfId="18070"/>
    <cellStyle name="Total 2 4 2 10 2" xfId="48264"/>
    <cellStyle name="Total 2 4 2 11" xfId="22286"/>
    <cellStyle name="Total 2 4 2 11 2" xfId="52473"/>
    <cellStyle name="Total 2 4 2 12" xfId="25813"/>
    <cellStyle name="Total 2 4 2 12 2" xfId="56000"/>
    <cellStyle name="Total 2 4 2 13" xfId="30309"/>
    <cellStyle name="Total 2 4 2 13 2" xfId="60496"/>
    <cellStyle name="Total 2 4 2 14" xfId="31144"/>
    <cellStyle name="Total 2 4 2 2" xfId="1363"/>
    <cellStyle name="Total 2 4 2 2 10" xfId="18356"/>
    <cellStyle name="Total 2 4 2 2 10 2" xfId="48550"/>
    <cellStyle name="Total 2 4 2 2 11" xfId="22576"/>
    <cellStyle name="Total 2 4 2 2 11 2" xfId="52763"/>
    <cellStyle name="Total 2 4 2 2 12" xfId="26803"/>
    <cellStyle name="Total 2 4 2 2 12 2" xfId="56990"/>
    <cellStyle name="Total 2 4 2 2 13" xfId="28764"/>
    <cellStyle name="Total 2 4 2 2 13 2" xfId="58951"/>
    <cellStyle name="Total 2 4 2 2 14" xfId="31329"/>
    <cellStyle name="Total 2 4 2 2 2" xfId="1831"/>
    <cellStyle name="Total 2 4 2 2 2 10" xfId="27148"/>
    <cellStyle name="Total 2 4 2 2 2 10 2" xfId="57335"/>
    <cellStyle name="Total 2 4 2 2 2 11" xfId="29746"/>
    <cellStyle name="Total 2 4 2 2 2 11 2" xfId="59933"/>
    <cellStyle name="Total 2 4 2 2 2 12" xfId="31781"/>
    <cellStyle name="Total 2 4 2 2 2 2" xfId="3788"/>
    <cellStyle name="Total 2 4 2 2 2 2 10" xfId="26672"/>
    <cellStyle name="Total 2 4 2 2 2 2 10 2" xfId="56859"/>
    <cellStyle name="Total 2 4 2 2 2 2 11" xfId="33993"/>
    <cellStyle name="Total 2 4 2 2 2 2 2" xfId="7152"/>
    <cellStyle name="Total 2 4 2 2 2 2 2 2" xfId="37346"/>
    <cellStyle name="Total 2 4 2 2 2 2 3" xfId="8697"/>
    <cellStyle name="Total 2 4 2 2 2 2 3 2" xfId="38891"/>
    <cellStyle name="Total 2 4 2 2 2 2 4" xfId="4051"/>
    <cellStyle name="Total 2 4 2 2 2 2 4 2" xfId="34250"/>
    <cellStyle name="Total 2 4 2 2 2 2 5" xfId="10126"/>
    <cellStyle name="Total 2 4 2 2 2 2 5 2" xfId="40320"/>
    <cellStyle name="Total 2 4 2 2 2 2 6" xfId="17023"/>
    <cellStyle name="Total 2 4 2 2 2 2 6 2" xfId="47217"/>
    <cellStyle name="Total 2 4 2 2 2 2 7" xfId="19890"/>
    <cellStyle name="Total 2 4 2 2 2 2 7 2" xfId="50084"/>
    <cellStyle name="Total 2 4 2 2 2 2 8" xfId="24297"/>
    <cellStyle name="Total 2 4 2 2 2 2 8 2" xfId="54484"/>
    <cellStyle name="Total 2 4 2 2 2 2 9" xfId="25984"/>
    <cellStyle name="Total 2 4 2 2 2 2 9 2" xfId="56171"/>
    <cellStyle name="Total 2 4 2 2 2 3" xfId="4796"/>
    <cellStyle name="Total 2 4 2 2 2 3 10" xfId="34995"/>
    <cellStyle name="Total 2 4 2 2 2 3 2" xfId="9540"/>
    <cellStyle name="Total 2 4 2 2 2 3 2 2" xfId="39734"/>
    <cellStyle name="Total 2 4 2 2 2 3 3" xfId="12351"/>
    <cellStyle name="Total 2 4 2 2 2 3 3 2" xfId="42545"/>
    <cellStyle name="Total 2 4 2 2 2 3 4" xfId="12805"/>
    <cellStyle name="Total 2 4 2 2 2 3 4 2" xfId="42999"/>
    <cellStyle name="Total 2 4 2 2 2 3 5" xfId="17863"/>
    <cellStyle name="Total 2 4 2 2 2 3 5 2" xfId="48057"/>
    <cellStyle name="Total 2 4 2 2 2 3 6" xfId="20727"/>
    <cellStyle name="Total 2 4 2 2 2 3 6 2" xfId="50921"/>
    <cellStyle name="Total 2 4 2 2 2 3 7" xfId="25139"/>
    <cellStyle name="Total 2 4 2 2 2 3 7 2" xfId="55326"/>
    <cellStyle name="Total 2 4 2 2 2 3 8" xfId="28576"/>
    <cellStyle name="Total 2 4 2 2 2 3 8 2" xfId="58763"/>
    <cellStyle name="Total 2 4 2 2 2 3 9" xfId="28381"/>
    <cellStyle name="Total 2 4 2 2 2 3 9 2" xfId="58568"/>
    <cellStyle name="Total 2 4 2 2 2 4" xfId="5796"/>
    <cellStyle name="Total 2 4 2 2 2 4 2" xfId="35992"/>
    <cellStyle name="Total 2 4 2 2 2 5" xfId="12498"/>
    <cellStyle name="Total 2 4 2 2 2 5 2" xfId="42692"/>
    <cellStyle name="Total 2 4 2 2 2 6" xfId="12871"/>
    <cellStyle name="Total 2 4 2 2 2 6 2" xfId="43065"/>
    <cellStyle name="Total 2 4 2 2 2 7" xfId="15927"/>
    <cellStyle name="Total 2 4 2 2 2 7 2" xfId="46121"/>
    <cellStyle name="Total 2 4 2 2 2 8" xfId="18808"/>
    <cellStyle name="Total 2 4 2 2 2 8 2" xfId="49002"/>
    <cellStyle name="Total 2 4 2 2 2 9" xfId="23043"/>
    <cellStyle name="Total 2 4 2 2 2 9 2" xfId="53230"/>
    <cellStyle name="Total 2 4 2 2 3" xfId="1989"/>
    <cellStyle name="Total 2 4 2 2 3 10" xfId="27251"/>
    <cellStyle name="Total 2 4 2 2 3 10 2" xfId="57438"/>
    <cellStyle name="Total 2 4 2 2 3 11" xfId="30297"/>
    <cellStyle name="Total 2 4 2 2 3 11 2" xfId="60484"/>
    <cellStyle name="Total 2 4 2 2 3 12" xfId="31939"/>
    <cellStyle name="Total 2 4 2 2 3 2" xfId="3946"/>
    <cellStyle name="Total 2 4 2 2 3 2 10" xfId="26066"/>
    <cellStyle name="Total 2 4 2 2 3 2 10 2" xfId="56253"/>
    <cellStyle name="Total 2 4 2 2 3 2 11" xfId="34151"/>
    <cellStyle name="Total 2 4 2 2 3 2 2" xfId="7310"/>
    <cellStyle name="Total 2 4 2 2 3 2 2 2" xfId="37504"/>
    <cellStyle name="Total 2 4 2 2 3 2 3" xfId="8855"/>
    <cellStyle name="Total 2 4 2 2 3 2 3 2" xfId="39049"/>
    <cellStyle name="Total 2 4 2 2 3 2 4" xfId="10324"/>
    <cellStyle name="Total 2 4 2 2 3 2 4 2" xfId="40518"/>
    <cellStyle name="Total 2 4 2 2 3 2 5" xfId="10070"/>
    <cellStyle name="Total 2 4 2 2 3 2 5 2" xfId="40264"/>
    <cellStyle name="Total 2 4 2 2 3 2 6" xfId="17181"/>
    <cellStyle name="Total 2 4 2 2 3 2 6 2" xfId="47375"/>
    <cellStyle name="Total 2 4 2 2 3 2 7" xfId="20048"/>
    <cellStyle name="Total 2 4 2 2 3 2 7 2" xfId="50242"/>
    <cellStyle name="Total 2 4 2 2 3 2 8" xfId="24455"/>
    <cellStyle name="Total 2 4 2 2 3 2 8 2" xfId="54642"/>
    <cellStyle name="Total 2 4 2 2 3 2 9" xfId="26360"/>
    <cellStyle name="Total 2 4 2 2 3 2 9 2" xfId="56547"/>
    <cellStyle name="Total 2 4 2 2 3 3" xfId="4954"/>
    <cellStyle name="Total 2 4 2 2 3 3 10" xfId="35153"/>
    <cellStyle name="Total 2 4 2 2 3 3 2" xfId="9698"/>
    <cellStyle name="Total 2 4 2 2 3 3 2 2" xfId="39892"/>
    <cellStyle name="Total 2 4 2 2 3 3 3" xfId="10534"/>
    <cellStyle name="Total 2 4 2 2 3 3 3 2" xfId="40728"/>
    <cellStyle name="Total 2 4 2 2 3 3 4" xfId="10378"/>
    <cellStyle name="Total 2 4 2 2 3 3 4 2" xfId="40572"/>
    <cellStyle name="Total 2 4 2 2 3 3 5" xfId="18021"/>
    <cellStyle name="Total 2 4 2 2 3 3 5 2" xfId="48215"/>
    <cellStyle name="Total 2 4 2 2 3 3 6" xfId="20885"/>
    <cellStyle name="Total 2 4 2 2 3 3 6 2" xfId="51079"/>
    <cellStyle name="Total 2 4 2 2 3 3 7" xfId="25297"/>
    <cellStyle name="Total 2 4 2 2 3 3 7 2" xfId="55484"/>
    <cellStyle name="Total 2 4 2 2 3 3 8" xfId="28734"/>
    <cellStyle name="Total 2 4 2 2 3 3 8 2" xfId="58921"/>
    <cellStyle name="Total 2 4 2 2 3 3 9" xfId="22269"/>
    <cellStyle name="Total 2 4 2 2 3 3 9 2" xfId="52456"/>
    <cellStyle name="Total 2 4 2 2 3 4" xfId="2618"/>
    <cellStyle name="Total 2 4 2 2 3 4 2" xfId="32823"/>
    <cellStyle name="Total 2 4 2 2 3 5" xfId="12511"/>
    <cellStyle name="Total 2 4 2 2 3 5 2" xfId="42705"/>
    <cellStyle name="Total 2 4 2 2 3 6" xfId="12709"/>
    <cellStyle name="Total 2 4 2 2 3 6 2" xfId="42903"/>
    <cellStyle name="Total 2 4 2 2 3 7" xfId="16085"/>
    <cellStyle name="Total 2 4 2 2 3 7 2" xfId="46279"/>
    <cellStyle name="Total 2 4 2 2 3 8" xfId="18966"/>
    <cellStyle name="Total 2 4 2 2 3 8 2" xfId="49160"/>
    <cellStyle name="Total 2 4 2 2 3 9" xfId="23201"/>
    <cellStyle name="Total 2 4 2 2 3 9 2" xfId="53388"/>
    <cellStyle name="Total 2 4 2 2 4" xfId="3323"/>
    <cellStyle name="Total 2 4 2 2 4 10" xfId="29311"/>
    <cellStyle name="Total 2 4 2 2 4 10 2" xfId="59498"/>
    <cellStyle name="Total 2 4 2 2 4 11" xfId="33528"/>
    <cellStyle name="Total 2 4 2 2 4 2" xfId="6696"/>
    <cellStyle name="Total 2 4 2 2 4 2 2" xfId="36890"/>
    <cellStyle name="Total 2 4 2 2 4 3" xfId="8241"/>
    <cellStyle name="Total 2 4 2 2 4 3 2" xfId="38435"/>
    <cellStyle name="Total 2 4 2 2 4 4" xfId="12268"/>
    <cellStyle name="Total 2 4 2 2 4 4 2" xfId="42462"/>
    <cellStyle name="Total 2 4 2 2 4 5" xfId="13073"/>
    <cellStyle name="Total 2 4 2 2 4 5 2" xfId="43267"/>
    <cellStyle name="Total 2 4 2 2 4 6" xfId="16571"/>
    <cellStyle name="Total 2 4 2 2 4 6 2" xfId="46765"/>
    <cellStyle name="Total 2 4 2 2 4 7" xfId="19438"/>
    <cellStyle name="Total 2 4 2 2 4 7 2" xfId="49632"/>
    <cellStyle name="Total 2 4 2 2 4 8" xfId="23841"/>
    <cellStyle name="Total 2 4 2 2 4 8 2" xfId="54028"/>
    <cellStyle name="Total 2 4 2 2 4 9" xfId="27620"/>
    <cellStyle name="Total 2 4 2 2 4 9 2" xfId="57807"/>
    <cellStyle name="Total 2 4 2 2 5" xfId="4331"/>
    <cellStyle name="Total 2 4 2 2 5 10" xfId="21395"/>
    <cellStyle name="Total 2 4 2 2 5 10 2" xfId="51582"/>
    <cellStyle name="Total 2 4 2 2 5 11" xfId="34530"/>
    <cellStyle name="Total 2 4 2 2 5 2" xfId="7543"/>
    <cellStyle name="Total 2 4 2 2 5 2 2" xfId="37737"/>
    <cellStyle name="Total 2 4 2 2 5 3" xfId="9088"/>
    <cellStyle name="Total 2 4 2 2 5 3 2" xfId="39282"/>
    <cellStyle name="Total 2 4 2 2 5 4" xfId="12081"/>
    <cellStyle name="Total 2 4 2 2 5 4 2" xfId="42275"/>
    <cellStyle name="Total 2 4 2 2 5 5" xfId="13278"/>
    <cellStyle name="Total 2 4 2 2 5 5 2" xfId="43472"/>
    <cellStyle name="Total 2 4 2 2 5 6" xfId="17411"/>
    <cellStyle name="Total 2 4 2 2 5 6 2" xfId="47605"/>
    <cellStyle name="Total 2 4 2 2 5 7" xfId="20275"/>
    <cellStyle name="Total 2 4 2 2 5 7 2" xfId="50469"/>
    <cellStyle name="Total 2 4 2 2 5 8" xfId="24687"/>
    <cellStyle name="Total 2 4 2 2 5 8 2" xfId="54874"/>
    <cellStyle name="Total 2 4 2 2 5 9" xfId="26174"/>
    <cellStyle name="Total 2 4 2 2 5 9 2" xfId="56361"/>
    <cellStyle name="Total 2 4 2 2 6" xfId="5998"/>
    <cellStyle name="Total 2 4 2 2 6 2" xfId="36194"/>
    <cellStyle name="Total 2 4 2 2 7" xfId="11249"/>
    <cellStyle name="Total 2 4 2 2 7 2" xfId="41443"/>
    <cellStyle name="Total 2 4 2 2 8" xfId="15295"/>
    <cellStyle name="Total 2 4 2 2 8 2" xfId="45489"/>
    <cellStyle name="Total 2 4 2 2 9" xfId="15472"/>
    <cellStyle name="Total 2 4 2 2 9 2" xfId="45666"/>
    <cellStyle name="Total 2 4 2 3" xfId="1401"/>
    <cellStyle name="Total 2 4 2 3 10" xfId="27568"/>
    <cellStyle name="Total 2 4 2 3 10 2" xfId="57755"/>
    <cellStyle name="Total 2 4 2 3 11" xfId="29629"/>
    <cellStyle name="Total 2 4 2 3 11 2" xfId="59816"/>
    <cellStyle name="Total 2 4 2 3 12" xfId="31351"/>
    <cellStyle name="Total 2 4 2 3 2" xfId="3358"/>
    <cellStyle name="Total 2 4 2 3 2 10" xfId="25783"/>
    <cellStyle name="Total 2 4 2 3 2 10 2" xfId="55970"/>
    <cellStyle name="Total 2 4 2 3 2 11" xfId="33563"/>
    <cellStyle name="Total 2 4 2 3 2 2" xfId="6722"/>
    <cellStyle name="Total 2 4 2 3 2 2 2" xfId="36916"/>
    <cellStyle name="Total 2 4 2 3 2 3" xfId="8267"/>
    <cellStyle name="Total 2 4 2 3 2 3 2" xfId="38461"/>
    <cellStyle name="Total 2 4 2 3 2 4" xfId="11493"/>
    <cellStyle name="Total 2 4 2 3 2 4 2" xfId="41687"/>
    <cellStyle name="Total 2 4 2 3 2 5" xfId="13782"/>
    <cellStyle name="Total 2 4 2 3 2 5 2" xfId="43976"/>
    <cellStyle name="Total 2 4 2 3 2 6" xfId="16593"/>
    <cellStyle name="Total 2 4 2 3 2 6 2" xfId="46787"/>
    <cellStyle name="Total 2 4 2 3 2 7" xfId="19460"/>
    <cellStyle name="Total 2 4 2 3 2 7 2" xfId="49654"/>
    <cellStyle name="Total 2 4 2 3 2 8" xfId="23867"/>
    <cellStyle name="Total 2 4 2 3 2 8 2" xfId="54054"/>
    <cellStyle name="Total 2 4 2 3 2 9" xfId="27432"/>
    <cellStyle name="Total 2 4 2 3 2 9 2" xfId="57619"/>
    <cellStyle name="Total 2 4 2 3 3" xfId="4366"/>
    <cellStyle name="Total 2 4 2 3 3 10" xfId="34565"/>
    <cellStyle name="Total 2 4 2 3 3 2" xfId="9110"/>
    <cellStyle name="Total 2 4 2 3 3 2 2" xfId="39304"/>
    <cellStyle name="Total 2 4 2 3 3 3" xfId="10009"/>
    <cellStyle name="Total 2 4 2 3 3 3 2" xfId="40203"/>
    <cellStyle name="Total 2 4 2 3 3 4" xfId="14256"/>
    <cellStyle name="Total 2 4 2 3 3 4 2" xfId="44450"/>
    <cellStyle name="Total 2 4 2 3 3 5" xfId="17433"/>
    <cellStyle name="Total 2 4 2 3 3 5 2" xfId="47627"/>
    <cellStyle name="Total 2 4 2 3 3 6" xfId="20297"/>
    <cellStyle name="Total 2 4 2 3 3 6 2" xfId="50491"/>
    <cellStyle name="Total 2 4 2 3 3 7" xfId="24709"/>
    <cellStyle name="Total 2 4 2 3 3 7 2" xfId="54896"/>
    <cellStyle name="Total 2 4 2 3 3 8" xfId="26231"/>
    <cellStyle name="Total 2 4 2 3 3 8 2" xfId="56418"/>
    <cellStyle name="Total 2 4 2 3 3 9" xfId="28828"/>
    <cellStyle name="Total 2 4 2 3 3 9 2" xfId="59015"/>
    <cellStyle name="Total 2 4 2 3 4" xfId="8085"/>
    <cellStyle name="Total 2 4 2 3 4 2" xfId="38279"/>
    <cellStyle name="Total 2 4 2 3 5" xfId="3143"/>
    <cellStyle name="Total 2 4 2 3 5 2" xfId="33348"/>
    <cellStyle name="Total 2 4 2 3 6" xfId="2216"/>
    <cellStyle name="Total 2 4 2 3 6 2" xfId="32426"/>
    <cellStyle name="Total 2 4 2 3 7" xfId="15497"/>
    <cellStyle name="Total 2 4 2 3 7 2" xfId="45691"/>
    <cellStyle name="Total 2 4 2 3 8" xfId="18378"/>
    <cellStyle name="Total 2 4 2 3 8 2" xfId="48572"/>
    <cellStyle name="Total 2 4 2 3 9" xfId="22613"/>
    <cellStyle name="Total 2 4 2 3 9 2" xfId="52800"/>
    <cellStyle name="Total 2 4 2 4" xfId="3024"/>
    <cellStyle name="Total 2 4 2 4 10" xfId="21566"/>
    <cellStyle name="Total 2 4 2 4 10 2" xfId="51753"/>
    <cellStyle name="Total 2 4 2 4 11" xfId="33229"/>
    <cellStyle name="Total 2 4 2 4 2" xfId="6469"/>
    <cellStyle name="Total 2 4 2 4 2 2" xfId="36663"/>
    <cellStyle name="Total 2 4 2 4 3" xfId="3097"/>
    <cellStyle name="Total 2 4 2 4 3 2" xfId="33302"/>
    <cellStyle name="Total 2 4 2 4 4" xfId="10152"/>
    <cellStyle name="Total 2 4 2 4 4 2" xfId="40346"/>
    <cellStyle name="Total 2 4 2 4 5" xfId="10276"/>
    <cellStyle name="Total 2 4 2 4 5 2" xfId="40470"/>
    <cellStyle name="Total 2 4 2 4 6" xfId="16344"/>
    <cellStyle name="Total 2 4 2 4 6 2" xfId="46538"/>
    <cellStyle name="Total 2 4 2 4 7" xfId="19211"/>
    <cellStyle name="Total 2 4 2 4 7 2" xfId="49405"/>
    <cellStyle name="Total 2 4 2 4 8" xfId="23614"/>
    <cellStyle name="Total 2 4 2 4 8 2" xfId="53801"/>
    <cellStyle name="Total 2 4 2 4 9" xfId="27456"/>
    <cellStyle name="Total 2 4 2 4 9 2" xfId="57643"/>
    <cellStyle name="Total 2 4 2 5" xfId="4037"/>
    <cellStyle name="Total 2 4 2 5 10" xfId="29245"/>
    <cellStyle name="Total 2 4 2 5 10 2" xfId="59432"/>
    <cellStyle name="Total 2 4 2 5 11" xfId="34236"/>
    <cellStyle name="Total 2 4 2 5 2" xfId="7368"/>
    <cellStyle name="Total 2 4 2 5 2 2" xfId="37562"/>
    <cellStyle name="Total 2 4 2 5 3" xfId="8913"/>
    <cellStyle name="Total 2 4 2 5 3 2" xfId="39107"/>
    <cellStyle name="Total 2 4 2 5 4" xfId="6018"/>
    <cellStyle name="Total 2 4 2 5 4 2" xfId="36214"/>
    <cellStyle name="Total 2 4 2 5 5" xfId="13118"/>
    <cellStyle name="Total 2 4 2 5 5 2" xfId="43312"/>
    <cellStyle name="Total 2 4 2 5 6" xfId="17237"/>
    <cellStyle name="Total 2 4 2 5 6 2" xfId="47431"/>
    <cellStyle name="Total 2 4 2 5 7" xfId="20101"/>
    <cellStyle name="Total 2 4 2 5 7 2" xfId="50295"/>
    <cellStyle name="Total 2 4 2 5 8" xfId="24512"/>
    <cellStyle name="Total 2 4 2 5 8 2" xfId="54699"/>
    <cellStyle name="Total 2 4 2 5 9" xfId="27588"/>
    <cellStyle name="Total 2 4 2 5 9 2" xfId="57775"/>
    <cellStyle name="Total 2 4 2 6" xfId="7959"/>
    <cellStyle name="Total 2 4 2 6 2" xfId="38153"/>
    <cellStyle name="Total 2 4 2 7" xfId="5142"/>
    <cellStyle name="Total 2 4 2 7 2" xfId="35341"/>
    <cellStyle name="Total 2 4 2 8" xfId="13551"/>
    <cellStyle name="Total 2 4 2 8 2" xfId="43745"/>
    <cellStyle name="Total 2 4 2 9" xfId="11998"/>
    <cellStyle name="Total 2 4 2 9 2" xfId="42192"/>
    <cellStyle name="Total 2 4 3" xfId="1362"/>
    <cellStyle name="Total 2 4 3 10" xfId="18355"/>
    <cellStyle name="Total 2 4 3 10 2" xfId="48549"/>
    <cellStyle name="Total 2 4 3 11" xfId="22575"/>
    <cellStyle name="Total 2 4 3 11 2" xfId="52762"/>
    <cellStyle name="Total 2 4 3 12" xfId="25815"/>
    <cellStyle name="Total 2 4 3 12 2" xfId="56002"/>
    <cellStyle name="Total 2 4 3 13" xfId="29197"/>
    <cellStyle name="Total 2 4 3 13 2" xfId="59384"/>
    <cellStyle name="Total 2 4 3 14" xfId="31328"/>
    <cellStyle name="Total 2 4 3 2" xfId="1830"/>
    <cellStyle name="Total 2 4 3 2 10" xfId="28392"/>
    <cellStyle name="Total 2 4 3 2 10 2" xfId="58579"/>
    <cellStyle name="Total 2 4 3 2 11" xfId="30542"/>
    <cellStyle name="Total 2 4 3 2 11 2" xfId="60729"/>
    <cellStyle name="Total 2 4 3 2 12" xfId="31780"/>
    <cellStyle name="Total 2 4 3 2 2" xfId="3787"/>
    <cellStyle name="Total 2 4 3 2 2 10" xfId="29638"/>
    <cellStyle name="Total 2 4 3 2 2 10 2" xfId="59825"/>
    <cellStyle name="Total 2 4 3 2 2 11" xfId="33992"/>
    <cellStyle name="Total 2 4 3 2 2 2" xfId="7151"/>
    <cellStyle name="Total 2 4 3 2 2 2 2" xfId="37345"/>
    <cellStyle name="Total 2 4 3 2 2 3" xfId="8696"/>
    <cellStyle name="Total 2 4 3 2 2 3 2" xfId="38890"/>
    <cellStyle name="Total 2 4 3 2 2 4" xfId="2616"/>
    <cellStyle name="Total 2 4 3 2 2 4 2" xfId="32821"/>
    <cellStyle name="Total 2 4 3 2 2 5" xfId="13669"/>
    <cellStyle name="Total 2 4 3 2 2 5 2" xfId="43863"/>
    <cellStyle name="Total 2 4 3 2 2 6" xfId="17022"/>
    <cellStyle name="Total 2 4 3 2 2 6 2" xfId="47216"/>
    <cellStyle name="Total 2 4 3 2 2 7" xfId="19889"/>
    <cellStyle name="Total 2 4 3 2 2 7 2" xfId="50083"/>
    <cellStyle name="Total 2 4 3 2 2 8" xfId="24296"/>
    <cellStyle name="Total 2 4 3 2 2 8 2" xfId="54483"/>
    <cellStyle name="Total 2 4 3 2 2 9" xfId="25818"/>
    <cellStyle name="Total 2 4 3 2 2 9 2" xfId="56005"/>
    <cellStyle name="Total 2 4 3 2 3" xfId="4795"/>
    <cellStyle name="Total 2 4 3 2 3 10" xfId="34994"/>
    <cellStyle name="Total 2 4 3 2 3 2" xfId="9539"/>
    <cellStyle name="Total 2 4 3 2 3 2 2" xfId="39733"/>
    <cellStyle name="Total 2 4 3 2 3 3" xfId="11727"/>
    <cellStyle name="Total 2 4 3 2 3 3 2" xfId="41921"/>
    <cellStyle name="Total 2 4 3 2 3 4" xfId="14345"/>
    <cellStyle name="Total 2 4 3 2 3 4 2" xfId="44539"/>
    <cellStyle name="Total 2 4 3 2 3 5" xfId="17862"/>
    <cellStyle name="Total 2 4 3 2 3 5 2" xfId="48056"/>
    <cellStyle name="Total 2 4 3 2 3 6" xfId="20726"/>
    <cellStyle name="Total 2 4 3 2 3 6 2" xfId="50920"/>
    <cellStyle name="Total 2 4 3 2 3 7" xfId="25138"/>
    <cellStyle name="Total 2 4 3 2 3 7 2" xfId="55325"/>
    <cellStyle name="Total 2 4 3 2 3 8" xfId="28575"/>
    <cellStyle name="Total 2 4 3 2 3 8 2" xfId="58762"/>
    <cellStyle name="Total 2 4 3 2 3 9" xfId="29642"/>
    <cellStyle name="Total 2 4 3 2 3 9 2" xfId="59829"/>
    <cellStyle name="Total 2 4 3 2 4" xfId="7885"/>
    <cellStyle name="Total 2 4 3 2 4 2" xfId="38079"/>
    <cellStyle name="Total 2 4 3 2 5" xfId="11562"/>
    <cellStyle name="Total 2 4 3 2 5 2" xfId="41756"/>
    <cellStyle name="Total 2 4 3 2 6" xfId="13655"/>
    <cellStyle name="Total 2 4 3 2 6 2" xfId="43849"/>
    <cellStyle name="Total 2 4 3 2 7" xfId="15926"/>
    <cellStyle name="Total 2 4 3 2 7 2" xfId="46120"/>
    <cellStyle name="Total 2 4 3 2 8" xfId="18807"/>
    <cellStyle name="Total 2 4 3 2 8 2" xfId="49001"/>
    <cellStyle name="Total 2 4 3 2 9" xfId="23042"/>
    <cellStyle name="Total 2 4 3 2 9 2" xfId="53229"/>
    <cellStyle name="Total 2 4 3 3" xfId="1988"/>
    <cellStyle name="Total 2 4 3 3 10" xfId="27095"/>
    <cellStyle name="Total 2 4 3 3 10 2" xfId="57282"/>
    <cellStyle name="Total 2 4 3 3 11" xfId="28881"/>
    <cellStyle name="Total 2 4 3 3 11 2" xfId="59068"/>
    <cellStyle name="Total 2 4 3 3 12" xfId="31938"/>
    <cellStyle name="Total 2 4 3 3 2" xfId="3945"/>
    <cellStyle name="Total 2 4 3 3 2 10" xfId="29500"/>
    <cellStyle name="Total 2 4 3 3 2 10 2" xfId="59687"/>
    <cellStyle name="Total 2 4 3 3 2 11" xfId="34150"/>
    <cellStyle name="Total 2 4 3 3 2 2" xfId="7309"/>
    <cellStyle name="Total 2 4 3 3 2 2 2" xfId="37503"/>
    <cellStyle name="Total 2 4 3 3 2 3" xfId="8854"/>
    <cellStyle name="Total 2 4 3 3 2 3 2" xfId="39048"/>
    <cellStyle name="Total 2 4 3 3 2 4" xfId="12538"/>
    <cellStyle name="Total 2 4 3 3 2 4 2" xfId="42732"/>
    <cellStyle name="Total 2 4 3 3 2 5" xfId="14818"/>
    <cellStyle name="Total 2 4 3 3 2 5 2" xfId="45012"/>
    <cellStyle name="Total 2 4 3 3 2 6" xfId="17180"/>
    <cellStyle name="Total 2 4 3 3 2 6 2" xfId="47374"/>
    <cellStyle name="Total 2 4 3 3 2 7" xfId="20047"/>
    <cellStyle name="Total 2 4 3 3 2 7 2" xfId="50241"/>
    <cellStyle name="Total 2 4 3 3 2 8" xfId="24454"/>
    <cellStyle name="Total 2 4 3 3 2 8 2" xfId="54641"/>
    <cellStyle name="Total 2 4 3 3 2 9" xfId="28123"/>
    <cellStyle name="Total 2 4 3 3 2 9 2" xfId="58310"/>
    <cellStyle name="Total 2 4 3 3 3" xfId="4953"/>
    <cellStyle name="Total 2 4 3 3 3 10" xfId="35152"/>
    <cellStyle name="Total 2 4 3 3 3 2" xfId="9697"/>
    <cellStyle name="Total 2 4 3 3 3 2 2" xfId="39891"/>
    <cellStyle name="Total 2 4 3 3 3 3" xfId="11625"/>
    <cellStyle name="Total 2 4 3 3 3 3 2" xfId="41819"/>
    <cellStyle name="Total 2 4 3 3 3 4" xfId="13569"/>
    <cellStyle name="Total 2 4 3 3 3 4 2" xfId="43763"/>
    <cellStyle name="Total 2 4 3 3 3 5" xfId="18020"/>
    <cellStyle name="Total 2 4 3 3 3 5 2" xfId="48214"/>
    <cellStyle name="Total 2 4 3 3 3 6" xfId="20884"/>
    <cellStyle name="Total 2 4 3 3 3 6 2" xfId="51078"/>
    <cellStyle name="Total 2 4 3 3 3 7" xfId="25296"/>
    <cellStyle name="Total 2 4 3 3 3 7 2" xfId="55483"/>
    <cellStyle name="Total 2 4 3 3 3 8" xfId="28733"/>
    <cellStyle name="Total 2 4 3 3 3 8 2" xfId="58920"/>
    <cellStyle name="Total 2 4 3 3 3 9" xfId="30620"/>
    <cellStyle name="Total 2 4 3 3 3 9 2" xfId="60807"/>
    <cellStyle name="Total 2 4 3 3 4" xfId="5314"/>
    <cellStyle name="Total 2 4 3 3 4 2" xfId="35513"/>
    <cellStyle name="Total 2 4 3 3 5" xfId="11959"/>
    <cellStyle name="Total 2 4 3 3 5 2" xfId="42153"/>
    <cellStyle name="Total 2 4 3 3 6" xfId="13108"/>
    <cellStyle name="Total 2 4 3 3 6 2" xfId="43302"/>
    <cellStyle name="Total 2 4 3 3 7" xfId="16084"/>
    <cellStyle name="Total 2 4 3 3 7 2" xfId="46278"/>
    <cellStyle name="Total 2 4 3 3 8" xfId="18965"/>
    <cellStyle name="Total 2 4 3 3 8 2" xfId="49159"/>
    <cellStyle name="Total 2 4 3 3 9" xfId="23200"/>
    <cellStyle name="Total 2 4 3 3 9 2" xfId="53387"/>
    <cellStyle name="Total 2 4 3 4" xfId="3322"/>
    <cellStyle name="Total 2 4 3 4 10" xfId="27816"/>
    <cellStyle name="Total 2 4 3 4 10 2" xfId="58003"/>
    <cellStyle name="Total 2 4 3 4 11" xfId="33527"/>
    <cellStyle name="Total 2 4 3 4 2" xfId="6695"/>
    <cellStyle name="Total 2 4 3 4 2 2" xfId="36889"/>
    <cellStyle name="Total 2 4 3 4 3" xfId="8240"/>
    <cellStyle name="Total 2 4 3 4 3 2" xfId="38434"/>
    <cellStyle name="Total 2 4 3 4 4" xfId="5115"/>
    <cellStyle name="Total 2 4 3 4 4 2" xfId="35314"/>
    <cellStyle name="Total 2 4 3 4 5" xfId="14141"/>
    <cellStyle name="Total 2 4 3 4 5 2" xfId="44335"/>
    <cellStyle name="Total 2 4 3 4 6" xfId="16570"/>
    <cellStyle name="Total 2 4 3 4 6 2" xfId="46764"/>
    <cellStyle name="Total 2 4 3 4 7" xfId="19437"/>
    <cellStyle name="Total 2 4 3 4 7 2" xfId="49631"/>
    <cellStyle name="Total 2 4 3 4 8" xfId="23840"/>
    <cellStyle name="Total 2 4 3 4 8 2" xfId="54027"/>
    <cellStyle name="Total 2 4 3 4 9" xfId="27624"/>
    <cellStyle name="Total 2 4 3 4 9 2" xfId="57811"/>
    <cellStyle name="Total 2 4 3 5" xfId="4330"/>
    <cellStyle name="Total 2 4 3 5 10" xfId="25465"/>
    <cellStyle name="Total 2 4 3 5 10 2" xfId="55652"/>
    <cellStyle name="Total 2 4 3 5 11" xfId="34529"/>
    <cellStyle name="Total 2 4 3 5 2" xfId="7542"/>
    <cellStyle name="Total 2 4 3 5 2 2" xfId="37736"/>
    <cellStyle name="Total 2 4 3 5 3" xfId="9087"/>
    <cellStyle name="Total 2 4 3 5 3 2" xfId="39281"/>
    <cellStyle name="Total 2 4 3 5 4" xfId="9884"/>
    <cellStyle name="Total 2 4 3 5 4 2" xfId="40078"/>
    <cellStyle name="Total 2 4 3 5 5" xfId="14971"/>
    <cellStyle name="Total 2 4 3 5 5 2" xfId="45165"/>
    <cellStyle name="Total 2 4 3 5 6" xfId="17410"/>
    <cellStyle name="Total 2 4 3 5 6 2" xfId="47604"/>
    <cellStyle name="Total 2 4 3 5 7" xfId="20274"/>
    <cellStyle name="Total 2 4 3 5 7 2" xfId="50468"/>
    <cellStyle name="Total 2 4 3 5 8" xfId="24686"/>
    <cellStyle name="Total 2 4 3 5 8 2" xfId="54873"/>
    <cellStyle name="Total 2 4 3 5 9" xfId="25738"/>
    <cellStyle name="Total 2 4 3 5 9 2" xfId="55925"/>
    <cellStyle name="Total 2 4 3 6" xfId="8088"/>
    <cellStyle name="Total 2 4 3 6 2" xfId="38282"/>
    <cellStyle name="Total 2 4 3 7" xfId="10153"/>
    <cellStyle name="Total 2 4 3 7 2" xfId="40347"/>
    <cellStyle name="Total 2 4 3 8" xfId="13425"/>
    <cellStyle name="Total 2 4 3 8 2" xfId="43619"/>
    <cellStyle name="Total 2 4 3 9" xfId="15471"/>
    <cellStyle name="Total 2 4 3 9 2" xfId="45665"/>
    <cellStyle name="Total 2 4 4" xfId="1402"/>
    <cellStyle name="Total 2 4 4 10" xfId="26282"/>
    <cellStyle name="Total 2 4 4 10 2" xfId="56469"/>
    <cellStyle name="Total 2 4 4 11" xfId="30576"/>
    <cellStyle name="Total 2 4 4 11 2" xfId="60763"/>
    <cellStyle name="Total 2 4 4 12" xfId="31352"/>
    <cellStyle name="Total 2 4 4 2" xfId="3359"/>
    <cellStyle name="Total 2 4 4 2 10" xfId="27799"/>
    <cellStyle name="Total 2 4 4 2 10 2" xfId="57986"/>
    <cellStyle name="Total 2 4 4 2 11" xfId="33564"/>
    <cellStyle name="Total 2 4 4 2 2" xfId="6723"/>
    <cellStyle name="Total 2 4 4 2 2 2" xfId="36917"/>
    <cellStyle name="Total 2 4 4 2 3" xfId="8268"/>
    <cellStyle name="Total 2 4 4 2 3 2" xfId="38462"/>
    <cellStyle name="Total 2 4 4 2 4" xfId="2308"/>
    <cellStyle name="Total 2 4 4 2 4 2" xfId="32515"/>
    <cellStyle name="Total 2 4 4 2 5" xfId="13376"/>
    <cellStyle name="Total 2 4 4 2 5 2" xfId="43570"/>
    <cellStyle name="Total 2 4 4 2 6" xfId="16594"/>
    <cellStyle name="Total 2 4 4 2 6 2" xfId="46788"/>
    <cellStyle name="Total 2 4 4 2 7" xfId="19461"/>
    <cellStyle name="Total 2 4 4 2 7 2" xfId="49655"/>
    <cellStyle name="Total 2 4 4 2 8" xfId="23868"/>
    <cellStyle name="Total 2 4 4 2 8 2" xfId="54055"/>
    <cellStyle name="Total 2 4 4 2 9" xfId="27666"/>
    <cellStyle name="Total 2 4 4 2 9 2" xfId="57853"/>
    <cellStyle name="Total 2 4 4 3" xfId="4367"/>
    <cellStyle name="Total 2 4 4 3 10" xfId="34566"/>
    <cellStyle name="Total 2 4 4 3 2" xfId="9111"/>
    <cellStyle name="Total 2 4 4 3 2 2" xfId="39305"/>
    <cellStyle name="Total 2 4 4 3 3" xfId="2974"/>
    <cellStyle name="Total 2 4 4 3 3 2" xfId="33179"/>
    <cellStyle name="Total 2 4 4 3 4" xfId="11242"/>
    <cellStyle name="Total 2 4 4 3 4 2" xfId="41436"/>
    <cellStyle name="Total 2 4 4 3 5" xfId="17434"/>
    <cellStyle name="Total 2 4 4 3 5 2" xfId="47628"/>
    <cellStyle name="Total 2 4 4 3 6" xfId="20298"/>
    <cellStyle name="Total 2 4 4 3 6 2" xfId="50492"/>
    <cellStyle name="Total 2 4 4 3 7" xfId="24710"/>
    <cellStyle name="Total 2 4 4 3 7 2" xfId="54897"/>
    <cellStyle name="Total 2 4 4 3 8" xfId="26155"/>
    <cellStyle name="Total 2 4 4 3 8 2" xfId="56342"/>
    <cellStyle name="Total 2 4 4 3 9" xfId="27960"/>
    <cellStyle name="Total 2 4 4 3 9 2" xfId="58147"/>
    <cellStyle name="Total 2 4 4 4" xfId="5995"/>
    <cellStyle name="Total 2 4 4 4 2" xfId="36191"/>
    <cellStyle name="Total 2 4 4 5" xfId="7971"/>
    <cellStyle name="Total 2 4 4 5 2" xfId="38165"/>
    <cellStyle name="Total 2 4 4 6" xfId="13763"/>
    <cellStyle name="Total 2 4 4 6 2" xfId="43957"/>
    <cellStyle name="Total 2 4 4 7" xfId="15498"/>
    <cellStyle name="Total 2 4 4 7 2" xfId="45692"/>
    <cellStyle name="Total 2 4 4 8" xfId="18379"/>
    <cellStyle name="Total 2 4 4 8 2" xfId="48573"/>
    <cellStyle name="Total 2 4 4 9" xfId="22614"/>
    <cellStyle name="Total 2 4 4 9 2" xfId="52801"/>
    <cellStyle name="Total 2 4 5" xfId="3023"/>
    <cellStyle name="Total 2 4 5 10" xfId="26628"/>
    <cellStyle name="Total 2 4 5 10 2" xfId="56815"/>
    <cellStyle name="Total 2 4 5 11" xfId="33228"/>
    <cellStyle name="Total 2 4 5 2" xfId="6468"/>
    <cellStyle name="Total 2 4 5 2 2" xfId="36662"/>
    <cellStyle name="Total 2 4 5 3" xfId="2414"/>
    <cellStyle name="Total 2 4 5 3 2" xfId="32619"/>
    <cellStyle name="Total 2 4 5 4" xfId="5217"/>
    <cellStyle name="Total 2 4 5 4 2" xfId="35416"/>
    <cellStyle name="Total 2 4 5 5" xfId="14213"/>
    <cellStyle name="Total 2 4 5 5 2" xfId="44407"/>
    <cellStyle name="Total 2 4 5 6" xfId="16343"/>
    <cellStyle name="Total 2 4 5 6 2" xfId="46537"/>
    <cellStyle name="Total 2 4 5 7" xfId="19210"/>
    <cellStyle name="Total 2 4 5 7 2" xfId="49404"/>
    <cellStyle name="Total 2 4 5 8" xfId="23613"/>
    <cellStyle name="Total 2 4 5 8 2" xfId="53800"/>
    <cellStyle name="Total 2 4 5 9" xfId="26285"/>
    <cellStyle name="Total 2 4 5 9 2" xfId="56472"/>
    <cellStyle name="Total 2 4 6" xfId="4036"/>
    <cellStyle name="Total 2 4 6 10" xfId="30795"/>
    <cellStyle name="Total 2 4 6 10 2" xfId="60982"/>
    <cellStyle name="Total 2 4 6 11" xfId="34235"/>
    <cellStyle name="Total 2 4 6 2" xfId="7367"/>
    <cellStyle name="Total 2 4 6 2 2" xfId="37561"/>
    <cellStyle name="Total 2 4 6 3" xfId="8912"/>
    <cellStyle name="Total 2 4 6 3 2" xfId="39106"/>
    <cellStyle name="Total 2 4 6 4" xfId="3099"/>
    <cellStyle name="Total 2 4 6 4 2" xfId="33304"/>
    <cellStyle name="Total 2 4 6 5" xfId="15307"/>
    <cellStyle name="Total 2 4 6 5 2" xfId="45501"/>
    <cellStyle name="Total 2 4 6 6" xfId="17236"/>
    <cellStyle name="Total 2 4 6 6 2" xfId="47430"/>
    <cellStyle name="Total 2 4 6 7" xfId="20100"/>
    <cellStyle name="Total 2 4 6 7 2" xfId="50294"/>
    <cellStyle name="Total 2 4 6 8" xfId="24511"/>
    <cellStyle name="Total 2 4 6 8 2" xfId="54698"/>
    <cellStyle name="Total 2 4 6 9" xfId="21869"/>
    <cellStyle name="Total 2 4 6 9 2" xfId="52056"/>
    <cellStyle name="Total 2 4 7" xfId="6025"/>
    <cellStyle name="Total 2 4 7 2" xfId="36221"/>
    <cellStyle name="Total 2 4 8" xfId="5203"/>
    <cellStyle name="Total 2 4 8 2" xfId="35402"/>
    <cellStyle name="Total 2 4 9" xfId="13607"/>
    <cellStyle name="Total 2 4 9 2" xfId="43801"/>
    <cellStyle name="Total 2 5" xfId="1060"/>
    <cellStyle name="Total 2 5 10" xfId="18071"/>
    <cellStyle name="Total 2 5 10 2" xfId="48265"/>
    <cellStyle name="Total 2 5 11" xfId="22287"/>
    <cellStyle name="Total 2 5 11 2" xfId="52474"/>
    <cellStyle name="Total 2 5 12" xfId="25641"/>
    <cellStyle name="Total 2 5 12 2" xfId="55828"/>
    <cellStyle name="Total 2 5 13" xfId="28925"/>
    <cellStyle name="Total 2 5 13 2" xfId="59112"/>
    <cellStyle name="Total 2 5 14" xfId="31145"/>
    <cellStyle name="Total 2 5 2" xfId="1364"/>
    <cellStyle name="Total 2 5 2 10" xfId="18357"/>
    <cellStyle name="Total 2 5 2 10 2" xfId="48551"/>
    <cellStyle name="Total 2 5 2 11" xfId="22577"/>
    <cellStyle name="Total 2 5 2 11 2" xfId="52764"/>
    <cellStyle name="Total 2 5 2 12" xfId="27657"/>
    <cellStyle name="Total 2 5 2 12 2" xfId="57844"/>
    <cellStyle name="Total 2 5 2 13" xfId="28790"/>
    <cellStyle name="Total 2 5 2 13 2" xfId="58977"/>
    <cellStyle name="Total 2 5 2 14" xfId="31330"/>
    <cellStyle name="Total 2 5 2 2" xfId="1832"/>
    <cellStyle name="Total 2 5 2 2 10" xfId="28204"/>
    <cellStyle name="Total 2 5 2 2 10 2" xfId="58391"/>
    <cellStyle name="Total 2 5 2 2 11" xfId="30062"/>
    <cellStyle name="Total 2 5 2 2 11 2" xfId="60249"/>
    <cellStyle name="Total 2 5 2 2 12" xfId="31782"/>
    <cellStyle name="Total 2 5 2 2 2" xfId="3789"/>
    <cellStyle name="Total 2 5 2 2 2 10" xfId="29581"/>
    <cellStyle name="Total 2 5 2 2 2 10 2" xfId="59768"/>
    <cellStyle name="Total 2 5 2 2 2 11" xfId="33994"/>
    <cellStyle name="Total 2 5 2 2 2 2" xfId="7153"/>
    <cellStyle name="Total 2 5 2 2 2 2 2" xfId="37347"/>
    <cellStyle name="Total 2 5 2 2 2 3" xfId="8698"/>
    <cellStyle name="Total 2 5 2 2 2 3 2" xfId="38892"/>
    <cellStyle name="Total 2 5 2 2 2 4" xfId="11235"/>
    <cellStyle name="Total 2 5 2 2 2 4 2" xfId="41429"/>
    <cellStyle name="Total 2 5 2 2 2 5" xfId="15168"/>
    <cellStyle name="Total 2 5 2 2 2 5 2" xfId="45362"/>
    <cellStyle name="Total 2 5 2 2 2 6" xfId="17024"/>
    <cellStyle name="Total 2 5 2 2 2 6 2" xfId="47218"/>
    <cellStyle name="Total 2 5 2 2 2 7" xfId="19891"/>
    <cellStyle name="Total 2 5 2 2 2 7 2" xfId="50085"/>
    <cellStyle name="Total 2 5 2 2 2 8" xfId="24298"/>
    <cellStyle name="Total 2 5 2 2 2 8 2" xfId="54485"/>
    <cellStyle name="Total 2 5 2 2 2 9" xfId="26547"/>
    <cellStyle name="Total 2 5 2 2 2 9 2" xfId="56734"/>
    <cellStyle name="Total 2 5 2 2 3" xfId="4797"/>
    <cellStyle name="Total 2 5 2 2 3 10" xfId="34996"/>
    <cellStyle name="Total 2 5 2 2 3 2" xfId="9541"/>
    <cellStyle name="Total 2 5 2 2 3 2 2" xfId="39735"/>
    <cellStyle name="Total 2 5 2 2 3 3" xfId="9742"/>
    <cellStyle name="Total 2 5 2 2 3 3 2" xfId="39936"/>
    <cellStyle name="Total 2 5 2 2 3 4" xfId="14450"/>
    <cellStyle name="Total 2 5 2 2 3 4 2" xfId="44644"/>
    <cellStyle name="Total 2 5 2 2 3 5" xfId="17864"/>
    <cellStyle name="Total 2 5 2 2 3 5 2" xfId="48058"/>
    <cellStyle name="Total 2 5 2 2 3 6" xfId="20728"/>
    <cellStyle name="Total 2 5 2 2 3 6 2" xfId="50922"/>
    <cellStyle name="Total 2 5 2 2 3 7" xfId="25140"/>
    <cellStyle name="Total 2 5 2 2 3 7 2" xfId="55327"/>
    <cellStyle name="Total 2 5 2 2 3 8" xfId="28577"/>
    <cellStyle name="Total 2 5 2 2 3 8 2" xfId="58764"/>
    <cellStyle name="Total 2 5 2 2 3 9" xfId="29073"/>
    <cellStyle name="Total 2 5 2 2 3 9 2" xfId="59260"/>
    <cellStyle name="Total 2 5 2 2 4" xfId="5332"/>
    <cellStyle name="Total 2 5 2 2 4 2" xfId="35531"/>
    <cellStyle name="Total 2 5 2 2 5" xfId="9753"/>
    <cellStyle name="Total 2 5 2 2 5 2" xfId="39947"/>
    <cellStyle name="Total 2 5 2 2 6" xfId="13770"/>
    <cellStyle name="Total 2 5 2 2 6 2" xfId="43964"/>
    <cellStyle name="Total 2 5 2 2 7" xfId="15928"/>
    <cellStyle name="Total 2 5 2 2 7 2" xfId="46122"/>
    <cellStyle name="Total 2 5 2 2 8" xfId="18809"/>
    <cellStyle name="Total 2 5 2 2 8 2" xfId="49003"/>
    <cellStyle name="Total 2 5 2 2 9" xfId="23044"/>
    <cellStyle name="Total 2 5 2 2 9 2" xfId="53231"/>
    <cellStyle name="Total 2 5 2 3" xfId="1990"/>
    <cellStyle name="Total 2 5 2 3 10" xfId="21945"/>
    <cellStyle name="Total 2 5 2 3 10 2" xfId="52132"/>
    <cellStyle name="Total 2 5 2 3 11" xfId="30220"/>
    <cellStyle name="Total 2 5 2 3 11 2" xfId="60407"/>
    <cellStyle name="Total 2 5 2 3 12" xfId="31940"/>
    <cellStyle name="Total 2 5 2 3 2" xfId="3947"/>
    <cellStyle name="Total 2 5 2 3 2 10" xfId="22589"/>
    <cellStyle name="Total 2 5 2 3 2 10 2" xfId="52776"/>
    <cellStyle name="Total 2 5 2 3 2 11" xfId="34152"/>
    <cellStyle name="Total 2 5 2 3 2 2" xfId="7311"/>
    <cellStyle name="Total 2 5 2 3 2 2 2" xfId="37505"/>
    <cellStyle name="Total 2 5 2 3 2 3" xfId="8856"/>
    <cellStyle name="Total 2 5 2 3 2 3 2" xfId="39050"/>
    <cellStyle name="Total 2 5 2 3 2 4" xfId="10041"/>
    <cellStyle name="Total 2 5 2 3 2 4 2" xfId="40235"/>
    <cellStyle name="Total 2 5 2 3 2 5" xfId="15045"/>
    <cellStyle name="Total 2 5 2 3 2 5 2" xfId="45239"/>
    <cellStyle name="Total 2 5 2 3 2 6" xfId="17182"/>
    <cellStyle name="Total 2 5 2 3 2 6 2" xfId="47376"/>
    <cellStyle name="Total 2 5 2 3 2 7" xfId="20049"/>
    <cellStyle name="Total 2 5 2 3 2 7 2" xfId="50243"/>
    <cellStyle name="Total 2 5 2 3 2 8" xfId="24456"/>
    <cellStyle name="Total 2 5 2 3 2 8 2" xfId="54643"/>
    <cellStyle name="Total 2 5 2 3 2 9" xfId="21513"/>
    <cellStyle name="Total 2 5 2 3 2 9 2" xfId="51700"/>
    <cellStyle name="Total 2 5 2 3 3" xfId="4955"/>
    <cellStyle name="Total 2 5 2 3 3 10" xfId="35154"/>
    <cellStyle name="Total 2 5 2 3 3 2" xfId="9699"/>
    <cellStyle name="Total 2 5 2 3 3 2 2" xfId="39893"/>
    <cellStyle name="Total 2 5 2 3 3 3" xfId="11083"/>
    <cellStyle name="Total 2 5 2 3 3 3 2" xfId="41277"/>
    <cellStyle name="Total 2 5 2 3 3 4" xfId="10729"/>
    <cellStyle name="Total 2 5 2 3 3 4 2" xfId="40923"/>
    <cellStyle name="Total 2 5 2 3 3 5" xfId="18022"/>
    <cellStyle name="Total 2 5 2 3 3 5 2" xfId="48216"/>
    <cellStyle name="Total 2 5 2 3 3 6" xfId="20886"/>
    <cellStyle name="Total 2 5 2 3 3 6 2" xfId="51080"/>
    <cellStyle name="Total 2 5 2 3 3 7" xfId="25298"/>
    <cellStyle name="Total 2 5 2 3 3 7 2" xfId="55485"/>
    <cellStyle name="Total 2 5 2 3 3 8" xfId="28735"/>
    <cellStyle name="Total 2 5 2 3 3 8 2" xfId="58922"/>
    <cellStyle name="Total 2 5 2 3 3 9" xfId="29795"/>
    <cellStyle name="Total 2 5 2 3 3 9 2" xfId="59982"/>
    <cellStyle name="Total 2 5 2 3 4" xfId="4173"/>
    <cellStyle name="Total 2 5 2 3 4 2" xfId="34372"/>
    <cellStyle name="Total 2 5 2 3 5" xfId="10834"/>
    <cellStyle name="Total 2 5 2 3 5 2" xfId="41028"/>
    <cellStyle name="Total 2 5 2 3 6" xfId="15139"/>
    <cellStyle name="Total 2 5 2 3 6 2" xfId="45333"/>
    <cellStyle name="Total 2 5 2 3 7" xfId="16086"/>
    <cellStyle name="Total 2 5 2 3 7 2" xfId="46280"/>
    <cellStyle name="Total 2 5 2 3 8" xfId="18967"/>
    <cellStyle name="Total 2 5 2 3 8 2" xfId="49161"/>
    <cellStyle name="Total 2 5 2 3 9" xfId="23202"/>
    <cellStyle name="Total 2 5 2 3 9 2" xfId="53389"/>
    <cellStyle name="Total 2 5 2 4" xfId="3324"/>
    <cellStyle name="Total 2 5 2 4 10" xfId="29215"/>
    <cellStyle name="Total 2 5 2 4 10 2" xfId="59402"/>
    <cellStyle name="Total 2 5 2 4 11" xfId="33529"/>
    <cellStyle name="Total 2 5 2 4 2" xfId="6697"/>
    <cellStyle name="Total 2 5 2 4 2 2" xfId="36891"/>
    <cellStyle name="Total 2 5 2 4 3" xfId="8242"/>
    <cellStyle name="Total 2 5 2 4 3 2" xfId="38436"/>
    <cellStyle name="Total 2 5 2 4 4" xfId="9842"/>
    <cellStyle name="Total 2 5 2 4 4 2" xfId="40036"/>
    <cellStyle name="Total 2 5 2 4 5" xfId="5162"/>
    <cellStyle name="Total 2 5 2 4 5 2" xfId="35361"/>
    <cellStyle name="Total 2 5 2 4 6" xfId="16572"/>
    <cellStyle name="Total 2 5 2 4 6 2" xfId="46766"/>
    <cellStyle name="Total 2 5 2 4 7" xfId="19439"/>
    <cellStyle name="Total 2 5 2 4 7 2" xfId="49633"/>
    <cellStyle name="Total 2 5 2 4 8" xfId="23842"/>
    <cellStyle name="Total 2 5 2 4 8 2" xfId="54029"/>
    <cellStyle name="Total 2 5 2 4 9" xfId="28321"/>
    <cellStyle name="Total 2 5 2 4 9 2" xfId="58508"/>
    <cellStyle name="Total 2 5 2 5" xfId="4332"/>
    <cellStyle name="Total 2 5 2 5 10" xfId="30389"/>
    <cellStyle name="Total 2 5 2 5 10 2" xfId="60576"/>
    <cellStyle name="Total 2 5 2 5 11" xfId="34531"/>
    <cellStyle name="Total 2 5 2 5 2" xfId="7544"/>
    <cellStyle name="Total 2 5 2 5 2 2" xfId="37738"/>
    <cellStyle name="Total 2 5 2 5 3" xfId="9089"/>
    <cellStyle name="Total 2 5 2 5 3 2" xfId="39283"/>
    <cellStyle name="Total 2 5 2 5 4" xfId="10970"/>
    <cellStyle name="Total 2 5 2 5 4 2" xfId="41164"/>
    <cellStyle name="Total 2 5 2 5 5" xfId="14484"/>
    <cellStyle name="Total 2 5 2 5 5 2" xfId="44678"/>
    <cellStyle name="Total 2 5 2 5 6" xfId="17412"/>
    <cellStyle name="Total 2 5 2 5 6 2" xfId="47606"/>
    <cellStyle name="Total 2 5 2 5 7" xfId="20276"/>
    <cellStyle name="Total 2 5 2 5 7 2" xfId="50470"/>
    <cellStyle name="Total 2 5 2 5 8" xfId="24688"/>
    <cellStyle name="Total 2 5 2 5 8 2" xfId="54875"/>
    <cellStyle name="Total 2 5 2 5 9" xfId="21862"/>
    <cellStyle name="Total 2 5 2 5 9 2" xfId="52049"/>
    <cellStyle name="Total 2 5 2 6" xfId="7932"/>
    <cellStyle name="Total 2 5 2 6 2" xfId="38126"/>
    <cellStyle name="Total 2 5 2 7" xfId="11004"/>
    <cellStyle name="Total 2 5 2 7 2" xfId="41198"/>
    <cellStyle name="Total 2 5 2 8" xfId="15117"/>
    <cellStyle name="Total 2 5 2 8 2" xfId="45311"/>
    <cellStyle name="Total 2 5 2 9" xfId="15473"/>
    <cellStyle name="Total 2 5 2 9 2" xfId="45667"/>
    <cellStyle name="Total 2 5 3" xfId="1400"/>
    <cellStyle name="Total 2 5 3 10" xfId="28274"/>
    <cellStyle name="Total 2 5 3 10 2" xfId="58461"/>
    <cellStyle name="Total 2 5 3 11" xfId="30531"/>
    <cellStyle name="Total 2 5 3 11 2" xfId="60718"/>
    <cellStyle name="Total 2 5 3 12" xfId="31350"/>
    <cellStyle name="Total 2 5 3 2" xfId="3357"/>
    <cellStyle name="Total 2 5 3 2 10" xfId="29613"/>
    <cellStyle name="Total 2 5 3 2 10 2" xfId="59800"/>
    <cellStyle name="Total 2 5 3 2 11" xfId="33562"/>
    <cellStyle name="Total 2 5 3 2 2" xfId="6721"/>
    <cellStyle name="Total 2 5 3 2 2 2" xfId="36915"/>
    <cellStyle name="Total 2 5 3 2 3" xfId="8266"/>
    <cellStyle name="Total 2 5 3 2 3 2" xfId="38460"/>
    <cellStyle name="Total 2 5 3 2 4" xfId="11288"/>
    <cellStyle name="Total 2 5 3 2 4 2" xfId="41482"/>
    <cellStyle name="Total 2 5 3 2 5" xfId="12996"/>
    <cellStyle name="Total 2 5 3 2 5 2" xfId="43190"/>
    <cellStyle name="Total 2 5 3 2 6" xfId="16592"/>
    <cellStyle name="Total 2 5 3 2 6 2" xfId="46786"/>
    <cellStyle name="Total 2 5 3 2 7" xfId="19459"/>
    <cellStyle name="Total 2 5 3 2 7 2" xfId="49653"/>
    <cellStyle name="Total 2 5 3 2 8" xfId="23866"/>
    <cellStyle name="Total 2 5 3 2 8 2" xfId="54053"/>
    <cellStyle name="Total 2 5 3 2 9" xfId="27137"/>
    <cellStyle name="Total 2 5 3 2 9 2" xfId="57324"/>
    <cellStyle name="Total 2 5 3 3" xfId="4365"/>
    <cellStyle name="Total 2 5 3 3 10" xfId="34564"/>
    <cellStyle name="Total 2 5 3 3 2" xfId="9109"/>
    <cellStyle name="Total 2 5 3 3 2 2" xfId="39303"/>
    <cellStyle name="Total 2 5 3 3 3" xfId="11051"/>
    <cellStyle name="Total 2 5 3 3 3 2" xfId="41245"/>
    <cellStyle name="Total 2 5 3 3 4" xfId="14992"/>
    <cellStyle name="Total 2 5 3 3 4 2" xfId="45186"/>
    <cellStyle name="Total 2 5 3 3 5" xfId="17432"/>
    <cellStyle name="Total 2 5 3 3 5 2" xfId="47626"/>
    <cellStyle name="Total 2 5 3 3 6" xfId="20296"/>
    <cellStyle name="Total 2 5 3 3 6 2" xfId="50490"/>
    <cellStyle name="Total 2 5 3 3 7" xfId="24708"/>
    <cellStyle name="Total 2 5 3 3 7 2" xfId="54895"/>
    <cellStyle name="Total 2 5 3 3 8" xfId="27764"/>
    <cellStyle name="Total 2 5 3 3 8 2" xfId="57951"/>
    <cellStyle name="Total 2 5 3 3 9" xfId="29926"/>
    <cellStyle name="Total 2 5 3 3 9 2" xfId="60113"/>
    <cellStyle name="Total 2 5 3 4" xfId="5649"/>
    <cellStyle name="Total 2 5 3 4 2" xfId="35845"/>
    <cellStyle name="Total 2 5 3 5" xfId="12523"/>
    <cellStyle name="Total 2 5 3 5 2" xfId="42717"/>
    <cellStyle name="Total 2 5 3 6" xfId="14776"/>
    <cellStyle name="Total 2 5 3 6 2" xfId="44970"/>
    <cellStyle name="Total 2 5 3 7" xfId="15496"/>
    <cellStyle name="Total 2 5 3 7 2" xfId="45690"/>
    <cellStyle name="Total 2 5 3 8" xfId="18377"/>
    <cellStyle name="Total 2 5 3 8 2" xfId="48571"/>
    <cellStyle name="Total 2 5 3 9" xfId="22612"/>
    <cellStyle name="Total 2 5 3 9 2" xfId="52799"/>
    <cellStyle name="Total 2 5 4" xfId="3025"/>
    <cellStyle name="Total 2 5 4 10" xfId="30397"/>
    <cellStyle name="Total 2 5 4 10 2" xfId="60584"/>
    <cellStyle name="Total 2 5 4 11" xfId="33230"/>
    <cellStyle name="Total 2 5 4 2" xfId="6470"/>
    <cellStyle name="Total 2 5 4 2 2" xfId="36664"/>
    <cellStyle name="Total 2 5 4 3" xfId="3098"/>
    <cellStyle name="Total 2 5 4 3 2" xfId="33303"/>
    <cellStyle name="Total 2 5 4 4" xfId="6342"/>
    <cellStyle name="Total 2 5 4 4 2" xfId="36536"/>
    <cellStyle name="Total 2 5 4 5" xfId="14540"/>
    <cellStyle name="Total 2 5 4 5 2" xfId="44734"/>
    <cellStyle name="Total 2 5 4 6" xfId="16345"/>
    <cellStyle name="Total 2 5 4 6 2" xfId="46539"/>
    <cellStyle name="Total 2 5 4 7" xfId="19212"/>
    <cellStyle name="Total 2 5 4 7 2" xfId="49406"/>
    <cellStyle name="Total 2 5 4 8" xfId="23615"/>
    <cellStyle name="Total 2 5 4 8 2" xfId="53802"/>
    <cellStyle name="Total 2 5 4 9" xfId="27192"/>
    <cellStyle name="Total 2 5 4 9 2" xfId="57379"/>
    <cellStyle name="Total 2 5 5" xfId="4038"/>
    <cellStyle name="Total 2 5 5 10" xfId="28990"/>
    <cellStyle name="Total 2 5 5 10 2" xfId="59177"/>
    <cellStyle name="Total 2 5 5 11" xfId="34237"/>
    <cellStyle name="Total 2 5 5 2" xfId="7369"/>
    <cellStyle name="Total 2 5 5 2 2" xfId="37563"/>
    <cellStyle name="Total 2 5 5 3" xfId="8914"/>
    <cellStyle name="Total 2 5 5 3 2" xfId="39108"/>
    <cellStyle name="Total 2 5 5 4" xfId="10361"/>
    <cellStyle name="Total 2 5 5 4 2" xfId="40555"/>
    <cellStyle name="Total 2 5 5 5" xfId="12904"/>
    <cellStyle name="Total 2 5 5 5 2" xfId="43098"/>
    <cellStyle name="Total 2 5 5 6" xfId="17238"/>
    <cellStyle name="Total 2 5 5 6 2" xfId="47432"/>
    <cellStyle name="Total 2 5 5 7" xfId="20102"/>
    <cellStyle name="Total 2 5 5 7 2" xfId="50296"/>
    <cellStyle name="Total 2 5 5 8" xfId="24513"/>
    <cellStyle name="Total 2 5 5 8 2" xfId="54700"/>
    <cellStyle name="Total 2 5 5 9" xfId="21649"/>
    <cellStyle name="Total 2 5 5 9 2" xfId="51836"/>
    <cellStyle name="Total 2 5 6" xfId="5869"/>
    <cellStyle name="Total 2 5 6 2" xfId="36065"/>
    <cellStyle name="Total 2 5 7" xfId="3341"/>
    <cellStyle name="Total 2 5 7 2" xfId="33546"/>
    <cellStyle name="Total 2 5 8" xfId="14779"/>
    <cellStyle name="Total 2 5 8 2" xfId="44973"/>
    <cellStyle name="Total 2 5 9" xfId="12908"/>
    <cellStyle name="Total 2 5 9 2" xfId="43102"/>
    <cellStyle name="Total 2 6" xfId="1357"/>
    <cellStyle name="Total 2 6 10" xfId="18350"/>
    <cellStyle name="Total 2 6 10 2" xfId="48544"/>
    <cellStyle name="Total 2 6 11" xfId="22570"/>
    <cellStyle name="Total 2 6 11 2" xfId="52757"/>
    <cellStyle name="Total 2 6 12" xfId="25699"/>
    <cellStyle name="Total 2 6 12 2" xfId="55886"/>
    <cellStyle name="Total 2 6 13" xfId="27033"/>
    <cellStyle name="Total 2 6 13 2" xfId="57220"/>
    <cellStyle name="Total 2 6 14" xfId="31323"/>
    <cellStyle name="Total 2 6 2" xfId="1825"/>
    <cellStyle name="Total 2 6 2 10" xfId="21942"/>
    <cellStyle name="Total 2 6 2 10 2" xfId="52129"/>
    <cellStyle name="Total 2 6 2 11" xfId="27429"/>
    <cellStyle name="Total 2 6 2 11 2" xfId="57616"/>
    <cellStyle name="Total 2 6 2 12" xfId="31775"/>
    <cellStyle name="Total 2 6 2 2" xfId="3782"/>
    <cellStyle name="Total 2 6 2 2 10" xfId="29699"/>
    <cellStyle name="Total 2 6 2 2 10 2" xfId="59886"/>
    <cellStyle name="Total 2 6 2 2 11" xfId="33987"/>
    <cellStyle name="Total 2 6 2 2 2" xfId="7146"/>
    <cellStyle name="Total 2 6 2 2 2 2" xfId="37340"/>
    <cellStyle name="Total 2 6 2 2 3" xfId="8691"/>
    <cellStyle name="Total 2 6 2 2 3 2" xfId="38885"/>
    <cellStyle name="Total 2 6 2 2 4" xfId="10685"/>
    <cellStyle name="Total 2 6 2 2 4 2" xfId="40879"/>
    <cellStyle name="Total 2 6 2 2 5" xfId="10328"/>
    <cellStyle name="Total 2 6 2 2 5 2" xfId="40522"/>
    <cellStyle name="Total 2 6 2 2 6" xfId="17017"/>
    <cellStyle name="Total 2 6 2 2 6 2" xfId="47211"/>
    <cellStyle name="Total 2 6 2 2 7" xfId="19884"/>
    <cellStyle name="Total 2 6 2 2 7 2" xfId="50078"/>
    <cellStyle name="Total 2 6 2 2 8" xfId="24291"/>
    <cellStyle name="Total 2 6 2 2 8 2" xfId="54478"/>
    <cellStyle name="Total 2 6 2 2 9" xfId="26387"/>
    <cellStyle name="Total 2 6 2 2 9 2" xfId="56574"/>
    <cellStyle name="Total 2 6 2 3" xfId="4790"/>
    <cellStyle name="Total 2 6 2 3 10" xfId="34989"/>
    <cellStyle name="Total 2 6 2 3 2" xfId="9534"/>
    <cellStyle name="Total 2 6 2 3 2 2" xfId="39728"/>
    <cellStyle name="Total 2 6 2 3 3" xfId="10455"/>
    <cellStyle name="Total 2 6 2 3 3 2" xfId="40649"/>
    <cellStyle name="Total 2 6 2 3 4" xfId="14612"/>
    <cellStyle name="Total 2 6 2 3 4 2" xfId="44806"/>
    <cellStyle name="Total 2 6 2 3 5" xfId="17857"/>
    <cellStyle name="Total 2 6 2 3 5 2" xfId="48051"/>
    <cellStyle name="Total 2 6 2 3 6" xfId="20721"/>
    <cellStyle name="Total 2 6 2 3 6 2" xfId="50915"/>
    <cellStyle name="Total 2 6 2 3 7" xfId="25133"/>
    <cellStyle name="Total 2 6 2 3 7 2" xfId="55320"/>
    <cellStyle name="Total 2 6 2 3 8" xfId="28570"/>
    <cellStyle name="Total 2 6 2 3 8 2" xfId="58757"/>
    <cellStyle name="Total 2 6 2 3 9" xfId="29728"/>
    <cellStyle name="Total 2 6 2 3 9 2" xfId="59915"/>
    <cellStyle name="Total 2 6 2 4" xfId="4161"/>
    <cellStyle name="Total 2 6 2 4 2" xfId="34360"/>
    <cellStyle name="Total 2 6 2 5" xfId="10585"/>
    <cellStyle name="Total 2 6 2 5 2" xfId="40779"/>
    <cellStyle name="Total 2 6 2 6" xfId="10620"/>
    <cellStyle name="Total 2 6 2 6 2" xfId="40814"/>
    <cellStyle name="Total 2 6 2 7" xfId="15921"/>
    <cellStyle name="Total 2 6 2 7 2" xfId="46115"/>
    <cellStyle name="Total 2 6 2 8" xfId="18802"/>
    <cellStyle name="Total 2 6 2 8 2" xfId="48996"/>
    <cellStyle name="Total 2 6 2 9" xfId="23037"/>
    <cellStyle name="Total 2 6 2 9 2" xfId="53224"/>
    <cellStyle name="Total 2 6 3" xfId="1983"/>
    <cellStyle name="Total 2 6 3 10" xfId="21721"/>
    <cellStyle name="Total 2 6 3 10 2" xfId="51908"/>
    <cellStyle name="Total 2 6 3 11" xfId="29886"/>
    <cellStyle name="Total 2 6 3 11 2" xfId="60073"/>
    <cellStyle name="Total 2 6 3 12" xfId="31933"/>
    <cellStyle name="Total 2 6 3 2" xfId="3940"/>
    <cellStyle name="Total 2 6 3 2 10" xfId="27542"/>
    <cellStyle name="Total 2 6 3 2 10 2" xfId="57729"/>
    <cellStyle name="Total 2 6 3 2 11" xfId="34145"/>
    <cellStyle name="Total 2 6 3 2 2" xfId="7304"/>
    <cellStyle name="Total 2 6 3 2 2 2" xfId="37498"/>
    <cellStyle name="Total 2 6 3 2 3" xfId="8849"/>
    <cellStyle name="Total 2 6 3 2 3 2" xfId="39043"/>
    <cellStyle name="Total 2 6 3 2 4" xfId="2352"/>
    <cellStyle name="Total 2 6 3 2 4 2" xfId="32559"/>
    <cellStyle name="Total 2 6 3 2 5" xfId="12793"/>
    <cellStyle name="Total 2 6 3 2 5 2" xfId="42987"/>
    <cellStyle name="Total 2 6 3 2 6" xfId="17175"/>
    <cellStyle name="Total 2 6 3 2 6 2" xfId="47369"/>
    <cellStyle name="Total 2 6 3 2 7" xfId="20042"/>
    <cellStyle name="Total 2 6 3 2 7 2" xfId="50236"/>
    <cellStyle name="Total 2 6 3 2 8" xfId="24449"/>
    <cellStyle name="Total 2 6 3 2 8 2" xfId="54636"/>
    <cellStyle name="Total 2 6 3 2 9" xfId="25826"/>
    <cellStyle name="Total 2 6 3 2 9 2" xfId="56013"/>
    <cellStyle name="Total 2 6 3 3" xfId="4948"/>
    <cellStyle name="Total 2 6 3 3 10" xfId="35147"/>
    <cellStyle name="Total 2 6 3 3 2" xfId="9692"/>
    <cellStyle name="Total 2 6 3 3 2 2" xfId="39886"/>
    <cellStyle name="Total 2 6 3 3 3" xfId="9768"/>
    <cellStyle name="Total 2 6 3 3 3 2" xfId="39962"/>
    <cellStyle name="Total 2 6 3 3 4" xfId="10192"/>
    <cellStyle name="Total 2 6 3 3 4 2" xfId="40386"/>
    <cellStyle name="Total 2 6 3 3 5" xfId="18015"/>
    <cellStyle name="Total 2 6 3 3 5 2" xfId="48209"/>
    <cellStyle name="Total 2 6 3 3 6" xfId="20879"/>
    <cellStyle name="Total 2 6 3 3 6 2" xfId="51073"/>
    <cellStyle name="Total 2 6 3 3 7" xfId="25291"/>
    <cellStyle name="Total 2 6 3 3 7 2" xfId="55478"/>
    <cellStyle name="Total 2 6 3 3 8" xfId="28728"/>
    <cellStyle name="Total 2 6 3 3 8 2" xfId="58915"/>
    <cellStyle name="Total 2 6 3 3 9" xfId="30683"/>
    <cellStyle name="Total 2 6 3 3 9 2" xfId="60870"/>
    <cellStyle name="Total 2 6 3 4" xfId="5704"/>
    <cellStyle name="Total 2 6 3 4 2" xfId="35900"/>
    <cellStyle name="Total 2 6 3 5" xfId="12552"/>
    <cellStyle name="Total 2 6 3 5 2" xfId="42746"/>
    <cellStyle name="Total 2 6 3 6" xfId="14222"/>
    <cellStyle name="Total 2 6 3 6 2" xfId="44416"/>
    <cellStyle name="Total 2 6 3 7" xfId="16079"/>
    <cellStyle name="Total 2 6 3 7 2" xfId="46273"/>
    <cellStyle name="Total 2 6 3 8" xfId="18960"/>
    <cellStyle name="Total 2 6 3 8 2" xfId="49154"/>
    <cellStyle name="Total 2 6 3 9" xfId="23195"/>
    <cellStyle name="Total 2 6 3 9 2" xfId="53382"/>
    <cellStyle name="Total 2 6 4" xfId="3317"/>
    <cellStyle name="Total 2 6 4 10" xfId="28191"/>
    <cellStyle name="Total 2 6 4 10 2" xfId="58378"/>
    <cellStyle name="Total 2 6 4 11" xfId="33522"/>
    <cellStyle name="Total 2 6 4 2" xfId="6690"/>
    <cellStyle name="Total 2 6 4 2 2" xfId="36884"/>
    <cellStyle name="Total 2 6 4 3" xfId="8235"/>
    <cellStyle name="Total 2 6 4 3 2" xfId="38429"/>
    <cellStyle name="Total 2 6 4 4" xfId="5887"/>
    <cellStyle name="Total 2 6 4 4 2" xfId="36083"/>
    <cellStyle name="Total 2 6 4 5" xfId="5464"/>
    <cellStyle name="Total 2 6 4 5 2" xfId="35660"/>
    <cellStyle name="Total 2 6 4 6" xfId="16565"/>
    <cellStyle name="Total 2 6 4 6 2" xfId="46759"/>
    <cellStyle name="Total 2 6 4 7" xfId="19432"/>
    <cellStyle name="Total 2 6 4 7 2" xfId="49626"/>
    <cellStyle name="Total 2 6 4 8" xfId="23835"/>
    <cellStyle name="Total 2 6 4 8 2" xfId="54022"/>
    <cellStyle name="Total 2 6 4 9" xfId="26131"/>
    <cellStyle name="Total 2 6 4 9 2" xfId="56318"/>
    <cellStyle name="Total 2 6 5" xfId="4325"/>
    <cellStyle name="Total 2 6 5 10" xfId="22153"/>
    <cellStyle name="Total 2 6 5 10 2" xfId="52340"/>
    <cellStyle name="Total 2 6 5 11" xfId="34524"/>
    <cellStyle name="Total 2 6 5 2" xfId="7537"/>
    <cellStyle name="Total 2 6 5 2 2" xfId="37731"/>
    <cellStyle name="Total 2 6 5 3" xfId="9082"/>
    <cellStyle name="Total 2 6 5 3 2" xfId="39276"/>
    <cellStyle name="Total 2 6 5 4" xfId="11922"/>
    <cellStyle name="Total 2 6 5 4 2" xfId="42116"/>
    <cellStyle name="Total 2 6 5 5" xfId="13870"/>
    <cellStyle name="Total 2 6 5 5 2" xfId="44064"/>
    <cellStyle name="Total 2 6 5 6" xfId="17405"/>
    <cellStyle name="Total 2 6 5 6 2" xfId="47599"/>
    <cellStyle name="Total 2 6 5 7" xfId="20269"/>
    <cellStyle name="Total 2 6 5 7 2" xfId="50463"/>
    <cellStyle name="Total 2 6 5 8" xfId="24681"/>
    <cellStyle name="Total 2 6 5 8 2" xfId="54868"/>
    <cellStyle name="Total 2 6 5 9" xfId="22182"/>
    <cellStyle name="Total 2 6 5 9 2" xfId="52369"/>
    <cellStyle name="Total 2 6 6" xfId="5844"/>
    <cellStyle name="Total 2 6 6 2" xfId="36040"/>
    <cellStyle name="Total 2 6 7" xfId="11656"/>
    <cellStyle name="Total 2 6 7 2" xfId="41850"/>
    <cellStyle name="Total 2 6 8" xfId="12003"/>
    <cellStyle name="Total 2 6 8 2" xfId="42197"/>
    <cellStyle name="Total 2 6 9" xfId="15466"/>
    <cellStyle name="Total 2 6 9 2" xfId="45660"/>
    <cellStyle name="Total 2 7" xfId="1407"/>
    <cellStyle name="Total 2 7 10" xfId="27990"/>
    <cellStyle name="Total 2 7 10 2" xfId="58177"/>
    <cellStyle name="Total 2 7 11" xfId="30528"/>
    <cellStyle name="Total 2 7 11 2" xfId="60715"/>
    <cellStyle name="Total 2 7 12" xfId="31357"/>
    <cellStyle name="Total 2 7 2" xfId="3364"/>
    <cellStyle name="Total 2 7 2 10" xfId="29188"/>
    <cellStyle name="Total 2 7 2 10 2" xfId="59375"/>
    <cellStyle name="Total 2 7 2 11" xfId="33569"/>
    <cellStyle name="Total 2 7 2 2" xfId="6728"/>
    <cellStyle name="Total 2 7 2 2 2" xfId="36922"/>
    <cellStyle name="Total 2 7 2 3" xfId="8273"/>
    <cellStyle name="Total 2 7 2 3 2" xfId="38467"/>
    <cellStyle name="Total 2 7 2 4" xfId="7975"/>
    <cellStyle name="Total 2 7 2 4 2" xfId="38169"/>
    <cellStyle name="Total 2 7 2 5" xfId="15022"/>
    <cellStyle name="Total 2 7 2 5 2" xfId="45216"/>
    <cellStyle name="Total 2 7 2 6" xfId="16599"/>
    <cellStyle name="Total 2 7 2 6 2" xfId="46793"/>
    <cellStyle name="Total 2 7 2 7" xfId="19466"/>
    <cellStyle name="Total 2 7 2 7 2" xfId="49660"/>
    <cellStyle name="Total 2 7 2 8" xfId="23873"/>
    <cellStyle name="Total 2 7 2 8 2" xfId="54060"/>
    <cellStyle name="Total 2 7 2 9" xfId="25710"/>
    <cellStyle name="Total 2 7 2 9 2" xfId="55897"/>
    <cellStyle name="Total 2 7 3" xfId="4372"/>
    <cellStyle name="Total 2 7 3 10" xfId="34571"/>
    <cellStyle name="Total 2 7 3 2" xfId="9116"/>
    <cellStyle name="Total 2 7 3 2 2" xfId="39310"/>
    <cellStyle name="Total 2 7 3 3" xfId="9997"/>
    <cellStyle name="Total 2 7 3 3 2" xfId="40191"/>
    <cellStyle name="Total 2 7 3 4" xfId="13213"/>
    <cellStyle name="Total 2 7 3 4 2" xfId="43407"/>
    <cellStyle name="Total 2 7 3 5" xfId="17439"/>
    <cellStyle name="Total 2 7 3 5 2" xfId="47633"/>
    <cellStyle name="Total 2 7 3 6" xfId="20303"/>
    <cellStyle name="Total 2 7 3 6 2" xfId="50497"/>
    <cellStyle name="Total 2 7 3 7" xfId="24715"/>
    <cellStyle name="Total 2 7 3 7 2" xfId="54902"/>
    <cellStyle name="Total 2 7 3 8" xfId="22180"/>
    <cellStyle name="Total 2 7 3 8 2" xfId="52367"/>
    <cellStyle name="Total 2 7 3 9" xfId="30093"/>
    <cellStyle name="Total 2 7 3 9 2" xfId="60280"/>
    <cellStyle name="Total 2 7 4" xfId="2714"/>
    <cellStyle name="Total 2 7 4 2" xfId="32919"/>
    <cellStyle name="Total 2 7 5" xfId="11346"/>
    <cellStyle name="Total 2 7 5 2" xfId="41540"/>
    <cellStyle name="Total 2 7 6" xfId="15220"/>
    <cellStyle name="Total 2 7 6 2" xfId="45414"/>
    <cellStyle name="Total 2 7 7" xfId="15503"/>
    <cellStyle name="Total 2 7 7 2" xfId="45697"/>
    <cellStyle name="Total 2 7 8" xfId="18384"/>
    <cellStyle name="Total 2 7 8 2" xfId="48578"/>
    <cellStyle name="Total 2 7 9" xfId="22619"/>
    <cellStyle name="Total 2 7 9 2" xfId="52806"/>
    <cellStyle name="Total 2 8" xfId="3018"/>
    <cellStyle name="Total 2 8 10" xfId="30673"/>
    <cellStyle name="Total 2 8 10 2" xfId="60860"/>
    <cellStyle name="Total 2 8 11" xfId="33223"/>
    <cellStyle name="Total 2 8 2" xfId="6463"/>
    <cellStyle name="Total 2 8 2 2" xfId="36657"/>
    <cellStyle name="Total 2 8 3" xfId="2260"/>
    <cellStyle name="Total 2 8 3 2" xfId="32469"/>
    <cellStyle name="Total 2 8 4" xfId="12517"/>
    <cellStyle name="Total 2 8 4 2" xfId="42711"/>
    <cellStyle name="Total 2 8 5" xfId="10189"/>
    <cellStyle name="Total 2 8 5 2" xfId="40383"/>
    <cellStyle name="Total 2 8 6" xfId="16338"/>
    <cellStyle name="Total 2 8 6 2" xfId="46532"/>
    <cellStyle name="Total 2 8 7" xfId="19205"/>
    <cellStyle name="Total 2 8 7 2" xfId="49399"/>
    <cellStyle name="Total 2 8 8" xfId="23608"/>
    <cellStyle name="Total 2 8 8 2" xfId="53795"/>
    <cellStyle name="Total 2 8 9" xfId="28362"/>
    <cellStyle name="Total 2 8 9 2" xfId="58549"/>
    <cellStyle name="Total 2 9" xfId="4031"/>
    <cellStyle name="Total 2 9 10" xfId="29869"/>
    <cellStyle name="Total 2 9 10 2" xfId="60056"/>
    <cellStyle name="Total 2 9 11" xfId="34230"/>
    <cellStyle name="Total 2 9 2" xfId="7362"/>
    <cellStyle name="Total 2 9 2 2" xfId="37556"/>
    <cellStyle name="Total 2 9 3" xfId="8907"/>
    <cellStyle name="Total 2 9 3 2" xfId="39101"/>
    <cellStyle name="Total 2 9 4" xfId="9811"/>
    <cellStyle name="Total 2 9 4 2" xfId="40005"/>
    <cellStyle name="Total 2 9 5" xfId="2759"/>
    <cellStyle name="Total 2 9 5 2" xfId="32964"/>
    <cellStyle name="Total 2 9 6" xfId="17231"/>
    <cellStyle name="Total 2 9 6 2" xfId="47425"/>
    <cellStyle name="Total 2 9 7" xfId="20095"/>
    <cellStyle name="Total 2 9 7 2" xfId="50289"/>
    <cellStyle name="Total 2 9 8" xfId="24506"/>
    <cellStyle name="Total 2 9 8 2" xfId="54693"/>
    <cellStyle name="Total 2 9 9" xfId="25731"/>
    <cellStyle name="Total 2 9 9 2" xfId="55918"/>
    <cellStyle name="Total 3" xfId="1061"/>
    <cellStyle name="Total 3 10" xfId="5408"/>
    <cellStyle name="Total 3 10 2" xfId="35607"/>
    <cellStyle name="Total 3 11" xfId="9728"/>
    <cellStyle name="Total 3 11 2" xfId="39922"/>
    <cellStyle name="Total 3 12" xfId="11868"/>
    <cellStyle name="Total 3 12 2" xfId="42062"/>
    <cellStyle name="Total 3 13" xfId="11685"/>
    <cellStyle name="Total 3 13 2" xfId="41879"/>
    <cellStyle name="Total 3 14" xfId="18072"/>
    <cellStyle name="Total 3 14 2" xfId="48266"/>
    <cellStyle name="Total 3 15" xfId="22288"/>
    <cellStyle name="Total 3 15 2" xfId="52475"/>
    <cellStyle name="Total 3 16" xfId="28078"/>
    <cellStyle name="Total 3 16 2" xfId="58265"/>
    <cellStyle name="Total 3 17" xfId="21737"/>
    <cellStyle name="Total 3 17 2" xfId="51924"/>
    <cellStyle name="Total 3 18" xfId="31146"/>
    <cellStyle name="Total 3 2" xfId="1062"/>
    <cellStyle name="Total 3 2 10" xfId="11809"/>
    <cellStyle name="Total 3 2 10 2" xfId="42003"/>
    <cellStyle name="Total 3 2 11" xfId="18073"/>
    <cellStyle name="Total 3 2 11 2" xfId="48267"/>
    <cellStyle name="Total 3 2 12" xfId="22289"/>
    <cellStyle name="Total 3 2 12 2" xfId="52476"/>
    <cellStyle name="Total 3 2 13" xfId="27760"/>
    <cellStyle name="Total 3 2 13 2" xfId="57947"/>
    <cellStyle name="Total 3 2 14" xfId="29116"/>
    <cellStyle name="Total 3 2 14 2" xfId="59303"/>
    <cellStyle name="Total 3 2 15" xfId="31147"/>
    <cellStyle name="Total 3 2 2" xfId="1063"/>
    <cellStyle name="Total 3 2 2 10" xfId="18074"/>
    <cellStyle name="Total 3 2 2 10 2" xfId="48268"/>
    <cellStyle name="Total 3 2 2 11" xfId="22290"/>
    <cellStyle name="Total 3 2 2 11 2" xfId="52477"/>
    <cellStyle name="Total 3 2 2 12" xfId="27119"/>
    <cellStyle name="Total 3 2 2 12 2" xfId="57306"/>
    <cellStyle name="Total 3 2 2 13" xfId="29582"/>
    <cellStyle name="Total 3 2 2 13 2" xfId="59769"/>
    <cellStyle name="Total 3 2 2 14" xfId="31148"/>
    <cellStyle name="Total 3 2 2 2" xfId="1367"/>
    <cellStyle name="Total 3 2 2 2 10" xfId="18360"/>
    <cellStyle name="Total 3 2 2 2 10 2" xfId="48554"/>
    <cellStyle name="Total 3 2 2 2 11" xfId="22580"/>
    <cellStyle name="Total 3 2 2 2 11 2" xfId="52767"/>
    <cellStyle name="Total 3 2 2 2 12" xfId="28421"/>
    <cellStyle name="Total 3 2 2 2 12 2" xfId="58608"/>
    <cellStyle name="Total 3 2 2 2 13" xfId="25909"/>
    <cellStyle name="Total 3 2 2 2 13 2" xfId="56096"/>
    <cellStyle name="Total 3 2 2 2 14" xfId="31333"/>
    <cellStyle name="Total 3 2 2 2 2" xfId="1835"/>
    <cellStyle name="Total 3 2 2 2 2 10" xfId="27272"/>
    <cellStyle name="Total 3 2 2 2 2 10 2" xfId="57459"/>
    <cellStyle name="Total 3 2 2 2 2 11" xfId="26462"/>
    <cellStyle name="Total 3 2 2 2 2 11 2" xfId="56649"/>
    <cellStyle name="Total 3 2 2 2 2 12" xfId="31785"/>
    <cellStyle name="Total 3 2 2 2 2 2" xfId="3792"/>
    <cellStyle name="Total 3 2 2 2 2 2 10" xfId="29172"/>
    <cellStyle name="Total 3 2 2 2 2 2 10 2" xfId="59359"/>
    <cellStyle name="Total 3 2 2 2 2 2 11" xfId="33997"/>
    <cellStyle name="Total 3 2 2 2 2 2 2" xfId="7156"/>
    <cellStyle name="Total 3 2 2 2 2 2 2 2" xfId="37350"/>
    <cellStyle name="Total 3 2 2 2 2 2 3" xfId="8701"/>
    <cellStyle name="Total 3 2 2 2 2 2 3 2" xfId="38895"/>
    <cellStyle name="Total 3 2 2 2 2 2 4" xfId="5771"/>
    <cellStyle name="Total 3 2 2 2 2 2 4 2" xfId="35967"/>
    <cellStyle name="Total 3 2 2 2 2 2 5" xfId="14245"/>
    <cellStyle name="Total 3 2 2 2 2 2 5 2" xfId="44439"/>
    <cellStyle name="Total 3 2 2 2 2 2 6" xfId="17027"/>
    <cellStyle name="Total 3 2 2 2 2 2 6 2" xfId="47221"/>
    <cellStyle name="Total 3 2 2 2 2 2 7" xfId="19894"/>
    <cellStyle name="Total 3 2 2 2 2 2 7 2" xfId="50088"/>
    <cellStyle name="Total 3 2 2 2 2 2 8" xfId="24301"/>
    <cellStyle name="Total 3 2 2 2 2 2 8 2" xfId="54488"/>
    <cellStyle name="Total 3 2 2 2 2 2 9" xfId="26314"/>
    <cellStyle name="Total 3 2 2 2 2 2 9 2" xfId="56501"/>
    <cellStyle name="Total 3 2 2 2 2 3" xfId="4800"/>
    <cellStyle name="Total 3 2 2 2 2 3 10" xfId="34999"/>
    <cellStyle name="Total 3 2 2 2 2 3 2" xfId="9544"/>
    <cellStyle name="Total 3 2 2 2 2 3 2 2" xfId="39738"/>
    <cellStyle name="Total 3 2 2 2 2 3 3" xfId="2316"/>
    <cellStyle name="Total 3 2 2 2 2 3 3 2" xfId="32523"/>
    <cellStyle name="Total 3 2 2 2 2 3 4" xfId="13894"/>
    <cellStyle name="Total 3 2 2 2 2 3 4 2" xfId="44088"/>
    <cellStyle name="Total 3 2 2 2 2 3 5" xfId="17867"/>
    <cellStyle name="Total 3 2 2 2 2 3 5 2" xfId="48061"/>
    <cellStyle name="Total 3 2 2 2 2 3 6" xfId="20731"/>
    <cellStyle name="Total 3 2 2 2 2 3 6 2" xfId="50925"/>
    <cellStyle name="Total 3 2 2 2 2 3 7" xfId="25143"/>
    <cellStyle name="Total 3 2 2 2 2 3 7 2" xfId="55330"/>
    <cellStyle name="Total 3 2 2 2 2 3 8" xfId="28580"/>
    <cellStyle name="Total 3 2 2 2 2 3 8 2" xfId="58767"/>
    <cellStyle name="Total 3 2 2 2 2 3 9" xfId="26663"/>
    <cellStyle name="Total 3 2 2 2 2 3 9 2" xfId="56850"/>
    <cellStyle name="Total 3 2 2 2 2 4" xfId="8042"/>
    <cellStyle name="Total 3 2 2 2 2 4 2" xfId="38236"/>
    <cellStyle name="Total 3 2 2 2 2 5" xfId="12258"/>
    <cellStyle name="Total 3 2 2 2 2 5 2" xfId="42452"/>
    <cellStyle name="Total 3 2 2 2 2 6" xfId="10079"/>
    <cellStyle name="Total 3 2 2 2 2 6 2" xfId="40273"/>
    <cellStyle name="Total 3 2 2 2 2 7" xfId="15931"/>
    <cellStyle name="Total 3 2 2 2 2 7 2" xfId="46125"/>
    <cellStyle name="Total 3 2 2 2 2 8" xfId="18812"/>
    <cellStyle name="Total 3 2 2 2 2 8 2" xfId="49006"/>
    <cellStyle name="Total 3 2 2 2 2 9" xfId="23047"/>
    <cellStyle name="Total 3 2 2 2 2 9 2" xfId="53234"/>
    <cellStyle name="Total 3 2 2 2 3" xfId="1993"/>
    <cellStyle name="Total 3 2 2 2 3 10" xfId="21837"/>
    <cellStyle name="Total 3 2 2 2 3 10 2" xfId="52024"/>
    <cellStyle name="Total 3 2 2 2 3 11" xfId="29755"/>
    <cellStyle name="Total 3 2 2 2 3 11 2" xfId="59942"/>
    <cellStyle name="Total 3 2 2 2 3 12" xfId="31943"/>
    <cellStyle name="Total 3 2 2 2 3 2" xfId="3950"/>
    <cellStyle name="Total 3 2 2 2 3 2 10" xfId="29095"/>
    <cellStyle name="Total 3 2 2 2 3 2 10 2" xfId="59282"/>
    <cellStyle name="Total 3 2 2 2 3 2 11" xfId="34155"/>
    <cellStyle name="Total 3 2 2 2 3 2 2" xfId="7314"/>
    <cellStyle name="Total 3 2 2 2 3 2 2 2" xfId="37508"/>
    <cellStyle name="Total 3 2 2 2 3 2 3" xfId="8859"/>
    <cellStyle name="Total 3 2 2 2 3 2 3 2" xfId="39053"/>
    <cellStyle name="Total 3 2 2 2 3 2 4" xfId="10320"/>
    <cellStyle name="Total 3 2 2 2 3 2 4 2" xfId="40514"/>
    <cellStyle name="Total 3 2 2 2 3 2 5" xfId="13463"/>
    <cellStyle name="Total 3 2 2 2 3 2 5 2" xfId="43657"/>
    <cellStyle name="Total 3 2 2 2 3 2 6" xfId="17185"/>
    <cellStyle name="Total 3 2 2 2 3 2 6 2" xfId="47379"/>
    <cellStyle name="Total 3 2 2 2 3 2 7" xfId="20052"/>
    <cellStyle name="Total 3 2 2 2 3 2 7 2" xfId="50246"/>
    <cellStyle name="Total 3 2 2 2 3 2 8" xfId="24459"/>
    <cellStyle name="Total 3 2 2 2 3 2 8 2" xfId="54646"/>
    <cellStyle name="Total 3 2 2 2 3 2 9" xfId="26427"/>
    <cellStyle name="Total 3 2 2 2 3 2 9 2" xfId="56614"/>
    <cellStyle name="Total 3 2 2 2 3 3" xfId="4958"/>
    <cellStyle name="Total 3 2 2 2 3 3 10" xfId="35157"/>
    <cellStyle name="Total 3 2 2 2 3 3 2" xfId="9702"/>
    <cellStyle name="Total 3 2 2 2 3 3 2 2" xfId="39896"/>
    <cellStyle name="Total 3 2 2 2 3 3 3" xfId="5402"/>
    <cellStyle name="Total 3 2 2 2 3 3 3 2" xfId="35601"/>
    <cellStyle name="Total 3 2 2 2 3 3 4" xfId="11282"/>
    <cellStyle name="Total 3 2 2 2 3 3 4 2" xfId="41476"/>
    <cellStyle name="Total 3 2 2 2 3 3 5" xfId="18025"/>
    <cellStyle name="Total 3 2 2 2 3 3 5 2" xfId="48219"/>
    <cellStyle name="Total 3 2 2 2 3 3 6" xfId="20889"/>
    <cellStyle name="Total 3 2 2 2 3 3 6 2" xfId="51083"/>
    <cellStyle name="Total 3 2 2 2 3 3 7" xfId="25301"/>
    <cellStyle name="Total 3 2 2 2 3 3 7 2" xfId="55488"/>
    <cellStyle name="Total 3 2 2 2 3 3 8" xfId="28738"/>
    <cellStyle name="Total 3 2 2 2 3 3 8 2" xfId="58925"/>
    <cellStyle name="Total 3 2 2 2 3 3 9" xfId="27380"/>
    <cellStyle name="Total 3 2 2 2 3 3 9 2" xfId="57567"/>
    <cellStyle name="Total 3 2 2 2 3 4" xfId="8016"/>
    <cellStyle name="Total 3 2 2 2 3 4 2" xfId="38210"/>
    <cellStyle name="Total 3 2 2 2 3 5" xfId="7805"/>
    <cellStyle name="Total 3 2 2 2 3 5 2" xfId="37999"/>
    <cellStyle name="Total 3 2 2 2 3 6" xfId="12999"/>
    <cellStyle name="Total 3 2 2 2 3 6 2" xfId="43193"/>
    <cellStyle name="Total 3 2 2 2 3 7" xfId="16089"/>
    <cellStyle name="Total 3 2 2 2 3 7 2" xfId="46283"/>
    <cellStyle name="Total 3 2 2 2 3 8" xfId="18970"/>
    <cellStyle name="Total 3 2 2 2 3 8 2" xfId="49164"/>
    <cellStyle name="Total 3 2 2 2 3 9" xfId="23205"/>
    <cellStyle name="Total 3 2 2 2 3 9 2" xfId="53392"/>
    <cellStyle name="Total 3 2 2 2 4" xfId="3327"/>
    <cellStyle name="Total 3 2 2 2 4 10" xfId="29828"/>
    <cellStyle name="Total 3 2 2 2 4 10 2" xfId="60015"/>
    <cellStyle name="Total 3 2 2 2 4 11" xfId="33532"/>
    <cellStyle name="Total 3 2 2 2 4 2" xfId="6700"/>
    <cellStyle name="Total 3 2 2 2 4 2 2" xfId="36894"/>
    <cellStyle name="Total 3 2 2 2 4 3" xfId="8245"/>
    <cellStyle name="Total 3 2 2 2 4 3 2" xfId="38439"/>
    <cellStyle name="Total 3 2 2 2 4 4" xfId="10983"/>
    <cellStyle name="Total 3 2 2 2 4 4 2" xfId="41177"/>
    <cellStyle name="Total 3 2 2 2 4 5" xfId="15260"/>
    <cellStyle name="Total 3 2 2 2 4 5 2" xfId="45454"/>
    <cellStyle name="Total 3 2 2 2 4 6" xfId="16575"/>
    <cellStyle name="Total 3 2 2 2 4 6 2" xfId="46769"/>
    <cellStyle name="Total 3 2 2 2 4 7" xfId="19442"/>
    <cellStyle name="Total 3 2 2 2 4 7 2" xfId="49636"/>
    <cellStyle name="Total 3 2 2 2 4 8" xfId="23845"/>
    <cellStyle name="Total 3 2 2 2 4 8 2" xfId="54032"/>
    <cellStyle name="Total 3 2 2 2 4 9" xfId="25878"/>
    <cellStyle name="Total 3 2 2 2 4 9 2" xfId="56065"/>
    <cellStyle name="Total 3 2 2 2 5" xfId="4335"/>
    <cellStyle name="Total 3 2 2 2 5 10" xfId="29631"/>
    <cellStyle name="Total 3 2 2 2 5 10 2" xfId="59818"/>
    <cellStyle name="Total 3 2 2 2 5 11" xfId="34534"/>
    <cellStyle name="Total 3 2 2 2 5 2" xfId="7547"/>
    <cellStyle name="Total 3 2 2 2 5 2 2" xfId="37741"/>
    <cellStyle name="Total 3 2 2 2 5 3" xfId="9092"/>
    <cellStyle name="Total 3 2 2 2 5 3 2" xfId="39286"/>
    <cellStyle name="Total 3 2 2 2 5 4" xfId="7567"/>
    <cellStyle name="Total 3 2 2 2 5 4 2" xfId="37761"/>
    <cellStyle name="Total 3 2 2 2 5 5" xfId="15186"/>
    <cellStyle name="Total 3 2 2 2 5 5 2" xfId="45380"/>
    <cellStyle name="Total 3 2 2 2 5 6" xfId="17415"/>
    <cellStyle name="Total 3 2 2 2 5 6 2" xfId="47609"/>
    <cellStyle name="Total 3 2 2 2 5 7" xfId="20279"/>
    <cellStyle name="Total 3 2 2 2 5 7 2" xfId="50473"/>
    <cellStyle name="Total 3 2 2 2 5 8" xfId="24691"/>
    <cellStyle name="Total 3 2 2 2 5 8 2" xfId="54878"/>
    <cellStyle name="Total 3 2 2 2 5 9" xfId="22181"/>
    <cellStyle name="Total 3 2 2 2 5 9 2" xfId="52368"/>
    <cellStyle name="Total 3 2 2 2 6" xfId="8004"/>
    <cellStyle name="Total 3 2 2 2 6 2" xfId="38198"/>
    <cellStyle name="Total 3 2 2 2 7" xfId="11140"/>
    <cellStyle name="Total 3 2 2 2 7 2" xfId="41334"/>
    <cellStyle name="Total 3 2 2 2 8" xfId="14090"/>
    <cellStyle name="Total 3 2 2 2 8 2" xfId="44284"/>
    <cellStyle name="Total 3 2 2 2 9" xfId="15476"/>
    <cellStyle name="Total 3 2 2 2 9 2" xfId="45670"/>
    <cellStyle name="Total 3 2 2 3" xfId="1397"/>
    <cellStyle name="Total 3 2 2 3 10" xfId="28419"/>
    <cellStyle name="Total 3 2 2 3 10 2" xfId="58606"/>
    <cellStyle name="Total 3 2 2 3 11" xfId="30027"/>
    <cellStyle name="Total 3 2 2 3 11 2" xfId="60214"/>
    <cellStyle name="Total 3 2 2 3 12" xfId="31347"/>
    <cellStyle name="Total 3 2 2 3 2" xfId="3354"/>
    <cellStyle name="Total 3 2 2 3 2 10" xfId="29000"/>
    <cellStyle name="Total 3 2 2 3 2 10 2" xfId="59187"/>
    <cellStyle name="Total 3 2 2 3 2 11" xfId="33559"/>
    <cellStyle name="Total 3 2 2 3 2 2" xfId="6718"/>
    <cellStyle name="Total 3 2 2 3 2 2 2" xfId="36912"/>
    <cellStyle name="Total 3 2 2 3 2 3" xfId="8263"/>
    <cellStyle name="Total 3 2 2 3 2 3 2" xfId="38457"/>
    <cellStyle name="Total 3 2 2 3 2 4" xfId="11106"/>
    <cellStyle name="Total 3 2 2 3 2 4 2" xfId="41300"/>
    <cellStyle name="Total 3 2 2 3 2 5" xfId="13154"/>
    <cellStyle name="Total 3 2 2 3 2 5 2" xfId="43348"/>
    <cellStyle name="Total 3 2 2 3 2 6" xfId="16589"/>
    <cellStyle name="Total 3 2 2 3 2 6 2" xfId="46783"/>
    <cellStyle name="Total 3 2 2 3 2 7" xfId="19456"/>
    <cellStyle name="Total 3 2 2 3 2 7 2" xfId="49650"/>
    <cellStyle name="Total 3 2 2 3 2 8" xfId="23863"/>
    <cellStyle name="Total 3 2 2 3 2 8 2" xfId="54050"/>
    <cellStyle name="Total 3 2 2 3 2 9" xfId="26061"/>
    <cellStyle name="Total 3 2 2 3 2 9 2" xfId="56248"/>
    <cellStyle name="Total 3 2 2 3 3" xfId="4362"/>
    <cellStyle name="Total 3 2 2 3 3 10" xfId="34561"/>
    <cellStyle name="Total 3 2 2 3 3 2" xfId="9106"/>
    <cellStyle name="Total 3 2 2 3 3 2 2" xfId="39300"/>
    <cellStyle name="Total 3 2 2 3 3 3" xfId="4047"/>
    <cellStyle name="Total 3 2 2 3 3 3 2" xfId="34246"/>
    <cellStyle name="Total 3 2 2 3 3 4" xfId="11080"/>
    <cellStyle name="Total 3 2 2 3 3 4 2" xfId="41274"/>
    <cellStyle name="Total 3 2 2 3 3 5" xfId="17429"/>
    <cellStyle name="Total 3 2 2 3 3 5 2" xfId="47623"/>
    <cellStyle name="Total 3 2 2 3 3 6" xfId="20293"/>
    <cellStyle name="Total 3 2 2 3 3 6 2" xfId="50487"/>
    <cellStyle name="Total 3 2 2 3 3 7" xfId="24705"/>
    <cellStyle name="Total 3 2 2 3 3 7 2" xfId="54892"/>
    <cellStyle name="Total 3 2 2 3 3 8" xfId="21335"/>
    <cellStyle name="Total 3 2 2 3 3 8 2" xfId="51522"/>
    <cellStyle name="Total 3 2 2 3 3 9" xfId="29655"/>
    <cellStyle name="Total 3 2 2 3 3 9 2" xfId="59842"/>
    <cellStyle name="Total 3 2 2 3 4" xfId="5839"/>
    <cellStyle name="Total 3 2 2 3 4 2" xfId="36035"/>
    <cellStyle name="Total 3 2 2 3 5" xfId="5034"/>
    <cellStyle name="Total 3 2 2 3 5 2" xfId="35233"/>
    <cellStyle name="Total 3 2 2 3 6" xfId="10360"/>
    <cellStyle name="Total 3 2 2 3 6 2" xfId="40554"/>
    <cellStyle name="Total 3 2 2 3 7" xfId="15493"/>
    <cellStyle name="Total 3 2 2 3 7 2" xfId="45687"/>
    <cellStyle name="Total 3 2 2 3 8" xfId="18374"/>
    <cellStyle name="Total 3 2 2 3 8 2" xfId="48568"/>
    <cellStyle name="Total 3 2 2 3 9" xfId="22609"/>
    <cellStyle name="Total 3 2 2 3 9 2" xfId="52796"/>
    <cellStyle name="Total 3 2 2 4" xfId="3028"/>
    <cellStyle name="Total 3 2 2 4 10" xfId="28452"/>
    <cellStyle name="Total 3 2 2 4 10 2" xfId="58639"/>
    <cellStyle name="Total 3 2 2 4 11" xfId="33233"/>
    <cellStyle name="Total 3 2 2 4 2" xfId="6473"/>
    <cellStyle name="Total 3 2 2 4 2 2" xfId="36667"/>
    <cellStyle name="Total 3 2 2 4 3" xfId="2413"/>
    <cellStyle name="Total 3 2 2 4 3 2" xfId="32618"/>
    <cellStyle name="Total 3 2 2 4 4" xfId="9759"/>
    <cellStyle name="Total 3 2 2 4 4 2" xfId="39953"/>
    <cellStyle name="Total 3 2 2 4 5" xfId="14512"/>
    <cellStyle name="Total 3 2 2 4 5 2" xfId="44706"/>
    <cellStyle name="Total 3 2 2 4 6" xfId="16348"/>
    <cellStyle name="Total 3 2 2 4 6 2" xfId="46542"/>
    <cellStyle name="Total 3 2 2 4 7" xfId="19215"/>
    <cellStyle name="Total 3 2 2 4 7 2" xfId="49409"/>
    <cellStyle name="Total 3 2 2 4 8" xfId="23618"/>
    <cellStyle name="Total 3 2 2 4 8 2" xfId="53805"/>
    <cellStyle name="Total 3 2 2 4 9" xfId="21503"/>
    <cellStyle name="Total 3 2 2 4 9 2" xfId="51690"/>
    <cellStyle name="Total 3 2 2 5" xfId="4041"/>
    <cellStyle name="Total 3 2 2 5 10" xfId="29510"/>
    <cellStyle name="Total 3 2 2 5 10 2" xfId="59697"/>
    <cellStyle name="Total 3 2 2 5 11" xfId="34240"/>
    <cellStyle name="Total 3 2 2 5 2" xfId="7372"/>
    <cellStyle name="Total 3 2 2 5 2 2" xfId="37566"/>
    <cellStyle name="Total 3 2 2 5 3" xfId="8917"/>
    <cellStyle name="Total 3 2 2 5 3 2" xfId="39111"/>
    <cellStyle name="Total 3 2 2 5 4" xfId="11263"/>
    <cellStyle name="Total 3 2 2 5 4 2" xfId="41457"/>
    <cellStyle name="Total 3 2 2 5 5" xfId="13950"/>
    <cellStyle name="Total 3 2 2 5 5 2" xfId="44144"/>
    <cellStyle name="Total 3 2 2 5 6" xfId="17241"/>
    <cellStyle name="Total 3 2 2 5 6 2" xfId="47435"/>
    <cellStyle name="Total 3 2 2 5 7" xfId="20105"/>
    <cellStyle name="Total 3 2 2 5 7 2" xfId="50299"/>
    <cellStyle name="Total 3 2 2 5 8" xfId="24516"/>
    <cellStyle name="Total 3 2 2 5 8 2" xfId="54703"/>
    <cellStyle name="Total 3 2 2 5 9" xfId="26978"/>
    <cellStyle name="Total 3 2 2 5 9 2" xfId="57165"/>
    <cellStyle name="Total 3 2 2 6" xfId="5618"/>
    <cellStyle name="Total 3 2 2 6 2" xfId="35814"/>
    <cellStyle name="Total 3 2 2 7" xfId="11490"/>
    <cellStyle name="Total 3 2 2 7 2" xfId="41684"/>
    <cellStyle name="Total 3 2 2 8" xfId="14164"/>
    <cellStyle name="Total 3 2 2 8 2" xfId="44358"/>
    <cellStyle name="Total 3 2 2 9" xfId="14903"/>
    <cellStyle name="Total 3 2 2 9 2" xfId="45097"/>
    <cellStyle name="Total 3 2 3" xfId="1366"/>
    <cellStyle name="Total 3 2 3 10" xfId="18359"/>
    <cellStyle name="Total 3 2 3 10 2" xfId="48553"/>
    <cellStyle name="Total 3 2 3 11" xfId="22579"/>
    <cellStyle name="Total 3 2 3 11 2" xfId="52766"/>
    <cellStyle name="Total 3 2 3 12" xfId="26819"/>
    <cellStyle name="Total 3 2 3 12 2" xfId="57006"/>
    <cellStyle name="Total 3 2 3 13" xfId="29282"/>
    <cellStyle name="Total 3 2 3 13 2" xfId="59469"/>
    <cellStyle name="Total 3 2 3 14" xfId="31332"/>
    <cellStyle name="Total 3 2 3 2" xfId="1834"/>
    <cellStyle name="Total 3 2 3 2 10" xfId="28134"/>
    <cellStyle name="Total 3 2 3 2 10 2" xfId="58321"/>
    <cellStyle name="Total 3 2 3 2 11" xfId="26050"/>
    <cellStyle name="Total 3 2 3 2 11 2" xfId="56237"/>
    <cellStyle name="Total 3 2 3 2 12" xfId="31784"/>
    <cellStyle name="Total 3 2 3 2 2" xfId="3791"/>
    <cellStyle name="Total 3 2 3 2 2 10" xfId="30544"/>
    <cellStyle name="Total 3 2 3 2 2 10 2" xfId="60731"/>
    <cellStyle name="Total 3 2 3 2 2 11" xfId="33996"/>
    <cellStyle name="Total 3 2 3 2 2 2" xfId="7155"/>
    <cellStyle name="Total 3 2 3 2 2 2 2" xfId="37349"/>
    <cellStyle name="Total 3 2 3 2 2 3" xfId="8700"/>
    <cellStyle name="Total 3 2 3 2 2 3 2" xfId="38894"/>
    <cellStyle name="Total 3 2 3 2 2 4" xfId="11323"/>
    <cellStyle name="Total 3 2 3 2 2 4 2" xfId="41517"/>
    <cellStyle name="Total 3 2 3 2 2 5" xfId="15262"/>
    <cellStyle name="Total 3 2 3 2 2 5 2" xfId="45456"/>
    <cellStyle name="Total 3 2 3 2 2 6" xfId="17026"/>
    <cellStyle name="Total 3 2 3 2 2 6 2" xfId="47220"/>
    <cellStyle name="Total 3 2 3 2 2 7" xfId="19893"/>
    <cellStyle name="Total 3 2 3 2 2 7 2" xfId="50087"/>
    <cellStyle name="Total 3 2 3 2 2 8" xfId="24300"/>
    <cellStyle name="Total 3 2 3 2 2 8 2" xfId="54487"/>
    <cellStyle name="Total 3 2 3 2 2 9" xfId="28098"/>
    <cellStyle name="Total 3 2 3 2 2 9 2" xfId="58285"/>
    <cellStyle name="Total 3 2 3 2 3" xfId="4799"/>
    <cellStyle name="Total 3 2 3 2 3 10" xfId="34998"/>
    <cellStyle name="Total 3 2 3 2 3 2" xfId="9543"/>
    <cellStyle name="Total 3 2 3 2 3 2 2" xfId="39737"/>
    <cellStyle name="Total 3 2 3 2 3 3" xfId="6112"/>
    <cellStyle name="Total 3 2 3 2 3 3 2" xfId="36306"/>
    <cellStyle name="Total 3 2 3 2 3 4" xfId="14621"/>
    <cellStyle name="Total 3 2 3 2 3 4 2" xfId="44815"/>
    <cellStyle name="Total 3 2 3 2 3 5" xfId="17866"/>
    <cellStyle name="Total 3 2 3 2 3 5 2" xfId="48060"/>
    <cellStyle name="Total 3 2 3 2 3 6" xfId="20730"/>
    <cellStyle name="Total 3 2 3 2 3 6 2" xfId="50924"/>
    <cellStyle name="Total 3 2 3 2 3 7" xfId="25142"/>
    <cellStyle name="Total 3 2 3 2 3 7 2" xfId="55329"/>
    <cellStyle name="Total 3 2 3 2 3 8" xfId="28579"/>
    <cellStyle name="Total 3 2 3 2 3 8 2" xfId="58766"/>
    <cellStyle name="Total 3 2 3 2 3 9" xfId="26268"/>
    <cellStyle name="Total 3 2 3 2 3 9 2" xfId="56455"/>
    <cellStyle name="Total 3 2 3 2 4" xfId="5689"/>
    <cellStyle name="Total 3 2 3 2 4 2" xfId="35885"/>
    <cellStyle name="Total 3 2 3 2 5" xfId="11919"/>
    <cellStyle name="Total 3 2 3 2 5 2" xfId="42113"/>
    <cellStyle name="Total 3 2 3 2 6" xfId="13019"/>
    <cellStyle name="Total 3 2 3 2 6 2" xfId="43213"/>
    <cellStyle name="Total 3 2 3 2 7" xfId="15930"/>
    <cellStyle name="Total 3 2 3 2 7 2" xfId="46124"/>
    <cellStyle name="Total 3 2 3 2 8" xfId="18811"/>
    <cellStyle name="Total 3 2 3 2 8 2" xfId="49005"/>
    <cellStyle name="Total 3 2 3 2 9" xfId="23046"/>
    <cellStyle name="Total 3 2 3 2 9 2" xfId="53233"/>
    <cellStyle name="Total 3 2 3 3" xfId="1992"/>
    <cellStyle name="Total 3 2 3 3 10" xfId="26145"/>
    <cellStyle name="Total 3 2 3 3 10 2" xfId="56332"/>
    <cellStyle name="Total 3 2 3 3 11" xfId="29093"/>
    <cellStyle name="Total 3 2 3 3 11 2" xfId="59280"/>
    <cellStyle name="Total 3 2 3 3 12" xfId="31942"/>
    <cellStyle name="Total 3 2 3 3 2" xfId="3949"/>
    <cellStyle name="Total 3 2 3 3 2 10" xfId="29555"/>
    <cellStyle name="Total 3 2 3 3 2 10 2" xfId="59742"/>
    <cellStyle name="Total 3 2 3 3 2 11" xfId="34154"/>
    <cellStyle name="Total 3 2 3 3 2 2" xfId="7313"/>
    <cellStyle name="Total 3 2 3 3 2 2 2" xfId="37507"/>
    <cellStyle name="Total 3 2 3 3 2 3" xfId="8858"/>
    <cellStyle name="Total 3 2 3 3 2 3 2" xfId="39052"/>
    <cellStyle name="Total 3 2 3 3 2 4" xfId="12490"/>
    <cellStyle name="Total 3 2 3 3 2 4 2" xfId="42684"/>
    <cellStyle name="Total 3 2 3 3 2 5" xfId="12785"/>
    <cellStyle name="Total 3 2 3 3 2 5 2" xfId="42979"/>
    <cellStyle name="Total 3 2 3 3 2 6" xfId="17184"/>
    <cellStyle name="Total 3 2 3 3 2 6 2" xfId="47378"/>
    <cellStyle name="Total 3 2 3 3 2 7" xfId="20051"/>
    <cellStyle name="Total 3 2 3 3 2 7 2" xfId="50245"/>
    <cellStyle name="Total 3 2 3 3 2 8" xfId="24458"/>
    <cellStyle name="Total 3 2 3 3 2 8 2" xfId="54645"/>
    <cellStyle name="Total 3 2 3 3 2 9" xfId="21872"/>
    <cellStyle name="Total 3 2 3 3 2 9 2" xfId="52059"/>
    <cellStyle name="Total 3 2 3 3 3" xfId="4957"/>
    <cellStyle name="Total 3 2 3 3 3 10" xfId="35156"/>
    <cellStyle name="Total 3 2 3 3 3 2" xfId="9701"/>
    <cellStyle name="Total 3 2 3 3 3 2 2" xfId="39895"/>
    <cellStyle name="Total 3 2 3 3 3 3" xfId="2146"/>
    <cellStyle name="Total 3 2 3 3 3 3 2" xfId="32359"/>
    <cellStyle name="Total 3 2 3 3 3 4" xfId="12670"/>
    <cellStyle name="Total 3 2 3 3 3 4 2" xfId="42864"/>
    <cellStyle name="Total 3 2 3 3 3 5" xfId="18024"/>
    <cellStyle name="Total 3 2 3 3 3 5 2" xfId="48218"/>
    <cellStyle name="Total 3 2 3 3 3 6" xfId="20888"/>
    <cellStyle name="Total 3 2 3 3 3 6 2" xfId="51082"/>
    <cellStyle name="Total 3 2 3 3 3 7" xfId="25300"/>
    <cellStyle name="Total 3 2 3 3 3 7 2" xfId="55487"/>
    <cellStyle name="Total 3 2 3 3 3 8" xfId="28737"/>
    <cellStyle name="Total 3 2 3 3 3 8 2" xfId="58924"/>
    <cellStyle name="Total 3 2 3 3 3 9" xfId="25896"/>
    <cellStyle name="Total 3 2 3 3 3 9 2" xfId="56083"/>
    <cellStyle name="Total 3 2 3 3 4" xfId="5711"/>
    <cellStyle name="Total 3 2 3 3 4 2" xfId="35907"/>
    <cellStyle name="Total 3 2 3 3 5" xfId="10956"/>
    <cellStyle name="Total 3 2 3 3 5 2" xfId="41150"/>
    <cellStyle name="Total 3 2 3 3 6" xfId="15249"/>
    <cellStyle name="Total 3 2 3 3 6 2" xfId="45443"/>
    <cellStyle name="Total 3 2 3 3 7" xfId="16088"/>
    <cellStyle name="Total 3 2 3 3 7 2" xfId="46282"/>
    <cellStyle name="Total 3 2 3 3 8" xfId="18969"/>
    <cellStyle name="Total 3 2 3 3 8 2" xfId="49163"/>
    <cellStyle name="Total 3 2 3 3 9" xfId="23204"/>
    <cellStyle name="Total 3 2 3 3 9 2" xfId="53391"/>
    <cellStyle name="Total 3 2 3 4" xfId="3326"/>
    <cellStyle name="Total 3 2 3 4 10" xfId="29052"/>
    <cellStyle name="Total 3 2 3 4 10 2" xfId="59239"/>
    <cellStyle name="Total 3 2 3 4 11" xfId="33531"/>
    <cellStyle name="Total 3 2 3 4 2" xfId="6699"/>
    <cellStyle name="Total 3 2 3 4 2 2" xfId="36893"/>
    <cellStyle name="Total 3 2 3 4 3" xfId="8244"/>
    <cellStyle name="Total 3 2 3 4 3 2" xfId="38438"/>
    <cellStyle name="Total 3 2 3 4 4" xfId="4988"/>
    <cellStyle name="Total 3 2 3 4 4 2" xfId="35187"/>
    <cellStyle name="Total 3 2 3 4 5" xfId="11444"/>
    <cellStyle name="Total 3 2 3 4 5 2" xfId="41638"/>
    <cellStyle name="Total 3 2 3 4 6" xfId="16574"/>
    <cellStyle name="Total 3 2 3 4 6 2" xfId="46768"/>
    <cellStyle name="Total 3 2 3 4 7" xfId="19441"/>
    <cellStyle name="Total 3 2 3 4 7 2" xfId="49635"/>
    <cellStyle name="Total 3 2 3 4 8" xfId="23844"/>
    <cellStyle name="Total 3 2 3 4 8 2" xfId="54031"/>
    <cellStyle name="Total 3 2 3 4 9" xfId="26861"/>
    <cellStyle name="Total 3 2 3 4 9 2" xfId="57048"/>
    <cellStyle name="Total 3 2 3 5" xfId="4334"/>
    <cellStyle name="Total 3 2 3 5 10" xfId="27604"/>
    <cellStyle name="Total 3 2 3 5 10 2" xfId="57791"/>
    <cellStyle name="Total 3 2 3 5 11" xfId="34533"/>
    <cellStyle name="Total 3 2 3 5 2" xfId="7546"/>
    <cellStyle name="Total 3 2 3 5 2 2" xfId="37740"/>
    <cellStyle name="Total 3 2 3 5 3" xfId="9091"/>
    <cellStyle name="Total 3 2 3 5 3 2" xfId="39285"/>
    <cellStyle name="Total 3 2 3 5 4" xfId="10305"/>
    <cellStyle name="Total 3 2 3 5 4 2" xfId="40499"/>
    <cellStyle name="Total 3 2 3 5 5" xfId="13752"/>
    <cellStyle name="Total 3 2 3 5 5 2" xfId="43946"/>
    <cellStyle name="Total 3 2 3 5 6" xfId="17414"/>
    <cellStyle name="Total 3 2 3 5 6 2" xfId="47608"/>
    <cellStyle name="Total 3 2 3 5 7" xfId="20278"/>
    <cellStyle name="Total 3 2 3 5 7 2" xfId="50472"/>
    <cellStyle name="Total 3 2 3 5 8" xfId="24690"/>
    <cellStyle name="Total 3 2 3 5 8 2" xfId="54877"/>
    <cellStyle name="Total 3 2 3 5 9" xfId="26393"/>
    <cellStyle name="Total 3 2 3 5 9 2" xfId="56580"/>
    <cellStyle name="Total 3 2 3 6" xfId="5380"/>
    <cellStyle name="Total 3 2 3 6 2" xfId="35579"/>
    <cellStyle name="Total 3 2 3 7" xfId="10464"/>
    <cellStyle name="Total 3 2 3 7 2" xfId="40658"/>
    <cellStyle name="Total 3 2 3 8" xfId="13336"/>
    <cellStyle name="Total 3 2 3 8 2" xfId="43530"/>
    <cellStyle name="Total 3 2 3 9" xfId="15475"/>
    <cellStyle name="Total 3 2 3 9 2" xfId="45669"/>
    <cellStyle name="Total 3 2 4" xfId="1398"/>
    <cellStyle name="Total 3 2 4 10" xfId="22429"/>
    <cellStyle name="Total 3 2 4 10 2" xfId="52616"/>
    <cellStyle name="Total 3 2 4 11" xfId="29757"/>
    <cellStyle name="Total 3 2 4 11 2" xfId="59944"/>
    <cellStyle name="Total 3 2 4 12" xfId="31348"/>
    <cellStyle name="Total 3 2 4 2" xfId="3355"/>
    <cellStyle name="Total 3 2 4 2 10" xfId="28960"/>
    <cellStyle name="Total 3 2 4 2 10 2" xfId="59147"/>
    <cellStyle name="Total 3 2 4 2 11" xfId="33560"/>
    <cellStyle name="Total 3 2 4 2 2" xfId="6719"/>
    <cellStyle name="Total 3 2 4 2 2 2" xfId="36913"/>
    <cellStyle name="Total 3 2 4 2 3" xfId="8264"/>
    <cellStyle name="Total 3 2 4 2 3 2" xfId="38458"/>
    <cellStyle name="Total 3 2 4 2 4" xfId="12376"/>
    <cellStyle name="Total 3 2 4 2 4 2" xfId="42570"/>
    <cellStyle name="Total 3 2 4 2 5" xfId="15244"/>
    <cellStyle name="Total 3 2 4 2 5 2" xfId="45438"/>
    <cellStyle name="Total 3 2 4 2 6" xfId="16590"/>
    <cellStyle name="Total 3 2 4 2 6 2" xfId="46784"/>
    <cellStyle name="Total 3 2 4 2 7" xfId="19457"/>
    <cellStyle name="Total 3 2 4 2 7 2" xfId="49651"/>
    <cellStyle name="Total 3 2 4 2 8" xfId="23864"/>
    <cellStyle name="Total 3 2 4 2 8 2" xfId="54051"/>
    <cellStyle name="Total 3 2 4 2 9" xfId="26750"/>
    <cellStyle name="Total 3 2 4 2 9 2" xfId="56937"/>
    <cellStyle name="Total 3 2 4 3" xfId="4363"/>
    <cellStyle name="Total 3 2 4 3 10" xfId="34562"/>
    <cellStyle name="Total 3 2 4 3 2" xfId="9107"/>
    <cellStyle name="Total 3 2 4 3 2 2" xfId="39301"/>
    <cellStyle name="Total 3 2 4 3 3" xfId="11610"/>
    <cellStyle name="Total 3 2 4 3 3 2" xfId="41804"/>
    <cellStyle name="Total 3 2 4 3 4" xfId="14707"/>
    <cellStyle name="Total 3 2 4 3 4 2" xfId="44901"/>
    <cellStyle name="Total 3 2 4 3 5" xfId="17430"/>
    <cellStyle name="Total 3 2 4 3 5 2" xfId="47624"/>
    <cellStyle name="Total 3 2 4 3 6" xfId="20294"/>
    <cellStyle name="Total 3 2 4 3 6 2" xfId="50488"/>
    <cellStyle name="Total 3 2 4 3 7" xfId="24706"/>
    <cellStyle name="Total 3 2 4 3 7 2" xfId="54893"/>
    <cellStyle name="Total 3 2 4 3 8" xfId="26372"/>
    <cellStyle name="Total 3 2 4 3 8 2" xfId="56559"/>
    <cellStyle name="Total 3 2 4 3 9" xfId="26552"/>
    <cellStyle name="Total 3 2 4 3 9 2" xfId="56739"/>
    <cellStyle name="Total 3 2 4 4" xfId="5376"/>
    <cellStyle name="Total 3 2 4 4 2" xfId="35575"/>
    <cellStyle name="Total 3 2 4 5" xfId="7712"/>
    <cellStyle name="Total 3 2 4 5 2" xfId="37906"/>
    <cellStyle name="Total 3 2 4 6" xfId="14458"/>
    <cellStyle name="Total 3 2 4 6 2" xfId="44652"/>
    <cellStyle name="Total 3 2 4 7" xfId="15494"/>
    <cellStyle name="Total 3 2 4 7 2" xfId="45688"/>
    <cellStyle name="Total 3 2 4 8" xfId="18375"/>
    <cellStyle name="Total 3 2 4 8 2" xfId="48569"/>
    <cellStyle name="Total 3 2 4 9" xfId="22610"/>
    <cellStyle name="Total 3 2 4 9 2" xfId="52797"/>
    <cellStyle name="Total 3 2 5" xfId="3027"/>
    <cellStyle name="Total 3 2 5 10" xfId="28876"/>
    <cellStyle name="Total 3 2 5 10 2" xfId="59063"/>
    <cellStyle name="Total 3 2 5 11" xfId="33232"/>
    <cellStyle name="Total 3 2 5 2" xfId="6472"/>
    <cellStyle name="Total 3 2 5 2 2" xfId="36666"/>
    <cellStyle name="Total 3 2 5 3" xfId="4345"/>
    <cellStyle name="Total 3 2 5 3 2" xfId="34544"/>
    <cellStyle name="Total 3 2 5 4" xfId="11552"/>
    <cellStyle name="Total 3 2 5 4 2" xfId="41746"/>
    <cellStyle name="Total 3 2 5 5" xfId="14629"/>
    <cellStyle name="Total 3 2 5 5 2" xfId="44823"/>
    <cellStyle name="Total 3 2 5 6" xfId="16347"/>
    <cellStyle name="Total 3 2 5 6 2" xfId="46541"/>
    <cellStyle name="Total 3 2 5 7" xfId="19214"/>
    <cellStyle name="Total 3 2 5 7 2" xfId="49408"/>
    <cellStyle name="Total 3 2 5 8" xfId="23617"/>
    <cellStyle name="Total 3 2 5 8 2" xfId="53804"/>
    <cellStyle name="Total 3 2 5 9" xfId="25954"/>
    <cellStyle name="Total 3 2 5 9 2" xfId="56141"/>
    <cellStyle name="Total 3 2 6" xfId="4040"/>
    <cellStyle name="Total 3 2 6 10" xfId="30085"/>
    <cellStyle name="Total 3 2 6 10 2" xfId="60272"/>
    <cellStyle name="Total 3 2 6 11" xfId="34239"/>
    <cellStyle name="Total 3 2 6 2" xfId="7371"/>
    <cellStyle name="Total 3 2 6 2 2" xfId="37565"/>
    <cellStyle name="Total 3 2 6 3" xfId="8916"/>
    <cellStyle name="Total 3 2 6 3 2" xfId="39110"/>
    <cellStyle name="Total 3 2 6 4" xfId="5065"/>
    <cellStyle name="Total 3 2 6 4 2" xfId="35264"/>
    <cellStyle name="Total 3 2 6 5" xfId="14309"/>
    <cellStyle name="Total 3 2 6 5 2" xfId="44503"/>
    <cellStyle name="Total 3 2 6 6" xfId="17240"/>
    <cellStyle name="Total 3 2 6 6 2" xfId="47434"/>
    <cellStyle name="Total 3 2 6 7" xfId="20104"/>
    <cellStyle name="Total 3 2 6 7 2" xfId="50298"/>
    <cellStyle name="Total 3 2 6 8" xfId="24515"/>
    <cellStyle name="Total 3 2 6 8 2" xfId="54702"/>
    <cellStyle name="Total 3 2 6 9" xfId="26167"/>
    <cellStyle name="Total 3 2 6 9 2" xfId="56354"/>
    <cellStyle name="Total 3 2 7" xfId="7703"/>
    <cellStyle name="Total 3 2 7 2" xfId="37897"/>
    <cellStyle name="Total 3 2 8" xfId="2753"/>
    <cellStyle name="Total 3 2 8 2" xfId="32958"/>
    <cellStyle name="Total 3 2 9" xfId="11237"/>
    <cellStyle name="Total 3 2 9 2" xfId="41431"/>
    <cellStyle name="Total 3 3" xfId="1064"/>
    <cellStyle name="Total 3 3 10" xfId="15321"/>
    <cellStyle name="Total 3 3 10 2" xfId="45515"/>
    <cellStyle name="Total 3 3 11" xfId="18075"/>
    <cellStyle name="Total 3 3 11 2" xfId="48269"/>
    <cellStyle name="Total 3 3 12" xfId="22291"/>
    <cellStyle name="Total 3 3 12 2" xfId="52478"/>
    <cellStyle name="Total 3 3 13" xfId="28431"/>
    <cellStyle name="Total 3 3 13 2" xfId="58618"/>
    <cellStyle name="Total 3 3 14" xfId="30523"/>
    <cellStyle name="Total 3 3 14 2" xfId="60710"/>
    <cellStyle name="Total 3 3 15" xfId="31149"/>
    <cellStyle name="Total 3 3 2" xfId="1065"/>
    <cellStyle name="Total 3 3 2 10" xfId="18076"/>
    <cellStyle name="Total 3 3 2 10 2" xfId="48270"/>
    <cellStyle name="Total 3 3 2 11" xfId="22292"/>
    <cellStyle name="Total 3 3 2 11 2" xfId="52479"/>
    <cellStyle name="Total 3 3 2 12" xfId="21736"/>
    <cellStyle name="Total 3 3 2 12 2" xfId="51923"/>
    <cellStyle name="Total 3 3 2 13" xfId="28771"/>
    <cellStyle name="Total 3 3 2 13 2" xfId="58958"/>
    <cellStyle name="Total 3 3 2 14" xfId="31150"/>
    <cellStyle name="Total 3 3 2 2" xfId="1369"/>
    <cellStyle name="Total 3 3 2 2 10" xfId="18362"/>
    <cellStyle name="Total 3 3 2 2 10 2" xfId="48556"/>
    <cellStyle name="Total 3 3 2 2 11" xfId="22582"/>
    <cellStyle name="Total 3 3 2 2 11 2" xfId="52769"/>
    <cellStyle name="Total 3 3 2 2 12" xfId="26855"/>
    <cellStyle name="Total 3 3 2 2 12 2" xfId="57042"/>
    <cellStyle name="Total 3 3 2 2 13" xfId="30832"/>
    <cellStyle name="Total 3 3 2 2 13 2" xfId="61019"/>
    <cellStyle name="Total 3 3 2 2 14" xfId="31335"/>
    <cellStyle name="Total 3 3 2 2 2" xfId="1837"/>
    <cellStyle name="Total 3 3 2 2 2 10" xfId="26724"/>
    <cellStyle name="Total 3 3 2 2 2 10 2" xfId="56911"/>
    <cellStyle name="Total 3 3 2 2 2 11" xfId="29777"/>
    <cellStyle name="Total 3 3 2 2 2 11 2" xfId="59964"/>
    <cellStyle name="Total 3 3 2 2 2 12" xfId="31787"/>
    <cellStyle name="Total 3 3 2 2 2 2" xfId="3794"/>
    <cellStyle name="Total 3 3 2 2 2 2 10" xfId="29117"/>
    <cellStyle name="Total 3 3 2 2 2 2 10 2" xfId="59304"/>
    <cellStyle name="Total 3 3 2 2 2 2 11" xfId="33999"/>
    <cellStyle name="Total 3 3 2 2 2 2 2" xfId="7158"/>
    <cellStyle name="Total 3 3 2 2 2 2 2 2" xfId="37352"/>
    <cellStyle name="Total 3 3 2 2 2 2 3" xfId="8703"/>
    <cellStyle name="Total 3 3 2 2 2 2 3 2" xfId="38897"/>
    <cellStyle name="Total 3 3 2 2 2 2 4" xfId="11570"/>
    <cellStyle name="Total 3 3 2 2 2 2 4 2" xfId="41764"/>
    <cellStyle name="Total 3 3 2 2 2 2 5" xfId="14153"/>
    <cellStyle name="Total 3 3 2 2 2 2 5 2" xfId="44347"/>
    <cellStyle name="Total 3 3 2 2 2 2 6" xfId="17029"/>
    <cellStyle name="Total 3 3 2 2 2 2 6 2" xfId="47223"/>
    <cellStyle name="Total 3 3 2 2 2 2 7" xfId="19896"/>
    <cellStyle name="Total 3 3 2 2 2 2 7 2" xfId="50090"/>
    <cellStyle name="Total 3 3 2 2 2 2 8" xfId="24303"/>
    <cellStyle name="Total 3 3 2 2 2 2 8 2" xfId="54490"/>
    <cellStyle name="Total 3 3 2 2 2 2 9" xfId="26476"/>
    <cellStyle name="Total 3 3 2 2 2 2 9 2" xfId="56663"/>
    <cellStyle name="Total 3 3 2 2 2 3" xfId="4802"/>
    <cellStyle name="Total 3 3 2 2 2 3 10" xfId="35001"/>
    <cellStyle name="Total 3 3 2 2 2 3 2" xfId="9546"/>
    <cellStyle name="Total 3 3 2 2 2 3 2 2" xfId="39740"/>
    <cellStyle name="Total 3 3 2 2 2 3 3" xfId="9819"/>
    <cellStyle name="Total 3 3 2 2 2 3 3 2" xfId="40013"/>
    <cellStyle name="Total 3 3 2 2 2 3 4" xfId="14600"/>
    <cellStyle name="Total 3 3 2 2 2 3 4 2" xfId="44794"/>
    <cellStyle name="Total 3 3 2 2 2 3 5" xfId="17869"/>
    <cellStyle name="Total 3 3 2 2 2 3 5 2" xfId="48063"/>
    <cellStyle name="Total 3 3 2 2 2 3 6" xfId="20733"/>
    <cellStyle name="Total 3 3 2 2 2 3 6 2" xfId="50927"/>
    <cellStyle name="Total 3 3 2 2 2 3 7" xfId="25145"/>
    <cellStyle name="Total 3 3 2 2 2 3 7 2" xfId="55332"/>
    <cellStyle name="Total 3 3 2 2 2 3 8" xfId="28582"/>
    <cellStyle name="Total 3 3 2 2 2 3 8 2" xfId="58769"/>
    <cellStyle name="Total 3 3 2 2 2 3 9" xfId="25841"/>
    <cellStyle name="Total 3 3 2 2 2 3 9 2" xfId="56028"/>
    <cellStyle name="Total 3 3 2 2 2 4" xfId="7886"/>
    <cellStyle name="Total 3 3 2 2 2 4 2" xfId="38080"/>
    <cellStyle name="Total 3 3 2 2 2 5" xfId="11072"/>
    <cellStyle name="Total 3 3 2 2 2 5 2" xfId="41266"/>
    <cellStyle name="Total 3 3 2 2 2 6" xfId="14415"/>
    <cellStyle name="Total 3 3 2 2 2 6 2" xfId="44609"/>
    <cellStyle name="Total 3 3 2 2 2 7" xfId="15933"/>
    <cellStyle name="Total 3 3 2 2 2 7 2" xfId="46127"/>
    <cellStyle name="Total 3 3 2 2 2 8" xfId="18814"/>
    <cellStyle name="Total 3 3 2 2 2 8 2" xfId="49008"/>
    <cellStyle name="Total 3 3 2 2 2 9" xfId="23049"/>
    <cellStyle name="Total 3 3 2 2 2 9 2" xfId="53236"/>
    <cellStyle name="Total 3 3 2 2 3" xfId="1995"/>
    <cellStyle name="Total 3 3 2 2 3 10" xfId="28380"/>
    <cellStyle name="Total 3 3 2 2 3 10 2" xfId="58567"/>
    <cellStyle name="Total 3 3 2 2 3 11" xfId="29775"/>
    <cellStyle name="Total 3 3 2 2 3 11 2" xfId="59962"/>
    <cellStyle name="Total 3 3 2 2 3 12" xfId="31945"/>
    <cellStyle name="Total 3 3 2 2 3 2" xfId="3952"/>
    <cellStyle name="Total 3 3 2 2 3 2 10" xfId="25730"/>
    <cellStyle name="Total 3 3 2 2 3 2 10 2" xfId="55917"/>
    <cellStyle name="Total 3 3 2 2 3 2 11" xfId="34157"/>
    <cellStyle name="Total 3 3 2 2 3 2 2" xfId="7316"/>
    <cellStyle name="Total 3 3 2 2 3 2 2 2" xfId="37510"/>
    <cellStyle name="Total 3 3 2 2 3 2 3" xfId="8861"/>
    <cellStyle name="Total 3 3 2 2 3 2 3 2" xfId="39055"/>
    <cellStyle name="Total 3 3 2 2 3 2 4" xfId="11333"/>
    <cellStyle name="Total 3 3 2 2 3 2 4 2" xfId="41527"/>
    <cellStyle name="Total 3 3 2 2 3 2 5" xfId="13324"/>
    <cellStyle name="Total 3 3 2 2 3 2 5 2" xfId="43518"/>
    <cellStyle name="Total 3 3 2 2 3 2 6" xfId="17187"/>
    <cellStyle name="Total 3 3 2 2 3 2 6 2" xfId="47381"/>
    <cellStyle name="Total 3 3 2 2 3 2 7" xfId="20054"/>
    <cellStyle name="Total 3 3 2 2 3 2 7 2" xfId="50248"/>
    <cellStyle name="Total 3 3 2 2 3 2 8" xfId="24461"/>
    <cellStyle name="Total 3 3 2 2 3 2 8 2" xfId="54648"/>
    <cellStyle name="Total 3 3 2 2 3 2 9" xfId="22232"/>
    <cellStyle name="Total 3 3 2 2 3 2 9 2" xfId="52419"/>
    <cellStyle name="Total 3 3 2 2 3 3" xfId="4960"/>
    <cellStyle name="Total 3 3 2 2 3 3 10" xfId="35159"/>
    <cellStyle name="Total 3 3 2 2 3 3 2" xfId="9704"/>
    <cellStyle name="Total 3 3 2 2 3 3 2 2" xfId="39898"/>
    <cellStyle name="Total 3 3 2 2 3 3 3" xfId="5625"/>
    <cellStyle name="Total 3 3 2 2 3 3 3 2" xfId="35821"/>
    <cellStyle name="Total 3 3 2 2 3 3 4" xfId="9726"/>
    <cellStyle name="Total 3 3 2 2 3 3 4 2" xfId="39920"/>
    <cellStyle name="Total 3 3 2 2 3 3 5" xfId="18027"/>
    <cellStyle name="Total 3 3 2 2 3 3 5 2" xfId="48221"/>
    <cellStyle name="Total 3 3 2 2 3 3 6" xfId="20891"/>
    <cellStyle name="Total 3 3 2 2 3 3 6 2" xfId="51085"/>
    <cellStyle name="Total 3 3 2 2 3 3 7" xfId="25303"/>
    <cellStyle name="Total 3 3 2 2 3 3 7 2" xfId="55490"/>
    <cellStyle name="Total 3 3 2 2 3 3 8" xfId="28740"/>
    <cellStyle name="Total 3 3 2 2 3 3 8 2" xfId="58927"/>
    <cellStyle name="Total 3 3 2 2 3 3 9" xfId="29661"/>
    <cellStyle name="Total 3 3 2 2 3 3 9 2" xfId="59848"/>
    <cellStyle name="Total 3 3 2 2 3 4" xfId="7860"/>
    <cellStyle name="Total 3 3 2 2 3 4 2" xfId="38054"/>
    <cellStyle name="Total 3 3 2 2 3 5" xfId="11815"/>
    <cellStyle name="Total 3 3 2 2 3 5 2" xfId="42009"/>
    <cellStyle name="Total 3 3 2 2 3 6" xfId="6387"/>
    <cellStyle name="Total 3 3 2 2 3 6 2" xfId="36581"/>
    <cellStyle name="Total 3 3 2 2 3 7" xfId="16091"/>
    <cellStyle name="Total 3 3 2 2 3 7 2" xfId="46285"/>
    <cellStyle name="Total 3 3 2 2 3 8" xfId="18972"/>
    <cellStyle name="Total 3 3 2 2 3 8 2" xfId="49166"/>
    <cellStyle name="Total 3 3 2 2 3 9" xfId="23207"/>
    <cellStyle name="Total 3 3 2 2 3 9 2" xfId="53394"/>
    <cellStyle name="Total 3 3 2 2 4" xfId="3329"/>
    <cellStyle name="Total 3 3 2 2 4 10" xfId="30274"/>
    <cellStyle name="Total 3 3 2 2 4 10 2" xfId="60461"/>
    <cellStyle name="Total 3 3 2 2 4 11" xfId="33534"/>
    <cellStyle name="Total 3 3 2 2 4 2" xfId="6702"/>
    <cellStyle name="Total 3 3 2 2 4 2 2" xfId="36896"/>
    <cellStyle name="Total 3 3 2 2 4 3" xfId="8247"/>
    <cellStyle name="Total 3 3 2 2 4 3 2" xfId="38441"/>
    <cellStyle name="Total 3 3 2 2 4 4" xfId="9843"/>
    <cellStyle name="Total 3 3 2 2 4 4 2" xfId="40037"/>
    <cellStyle name="Total 3 3 2 2 4 5" xfId="14778"/>
    <cellStyle name="Total 3 3 2 2 4 5 2" xfId="44972"/>
    <cellStyle name="Total 3 3 2 2 4 6" xfId="16577"/>
    <cellStyle name="Total 3 3 2 2 4 6 2" xfId="46771"/>
    <cellStyle name="Total 3 3 2 2 4 7" xfId="19444"/>
    <cellStyle name="Total 3 3 2 2 4 7 2" xfId="49638"/>
    <cellStyle name="Total 3 3 2 2 4 8" xfId="23847"/>
    <cellStyle name="Total 3 3 2 2 4 8 2" xfId="54034"/>
    <cellStyle name="Total 3 3 2 2 4 9" xfId="28347"/>
    <cellStyle name="Total 3 3 2 2 4 9 2" xfId="58534"/>
    <cellStyle name="Total 3 3 2 2 5" xfId="4337"/>
    <cellStyle name="Total 3 3 2 2 5 10" xfId="26712"/>
    <cellStyle name="Total 3 3 2 2 5 10 2" xfId="56899"/>
    <cellStyle name="Total 3 3 2 2 5 11" xfId="34536"/>
    <cellStyle name="Total 3 3 2 2 5 2" xfId="7549"/>
    <cellStyle name="Total 3 3 2 2 5 2 2" xfId="37743"/>
    <cellStyle name="Total 3 3 2 2 5 3" xfId="9094"/>
    <cellStyle name="Total 3 3 2 2 5 3 2" xfId="39288"/>
    <cellStyle name="Total 3 3 2 2 5 4" xfId="5729"/>
    <cellStyle name="Total 3 3 2 2 5 4 2" xfId="35925"/>
    <cellStyle name="Total 3 3 2 2 5 5" xfId="12951"/>
    <cellStyle name="Total 3 3 2 2 5 5 2" xfId="43145"/>
    <cellStyle name="Total 3 3 2 2 5 6" xfId="17417"/>
    <cellStyle name="Total 3 3 2 2 5 6 2" xfId="47611"/>
    <cellStyle name="Total 3 3 2 2 5 7" xfId="20281"/>
    <cellStyle name="Total 3 3 2 2 5 7 2" xfId="50475"/>
    <cellStyle name="Total 3 3 2 2 5 8" xfId="24693"/>
    <cellStyle name="Total 3 3 2 2 5 8 2" xfId="54880"/>
    <cellStyle name="Total 3 3 2 2 5 9" xfId="21712"/>
    <cellStyle name="Total 3 3 2 2 5 9 2" xfId="51899"/>
    <cellStyle name="Total 3 3 2 2 6" xfId="8089"/>
    <cellStyle name="Total 3 3 2 2 6 2" xfId="38283"/>
    <cellStyle name="Total 3 3 2 2 7" xfId="10860"/>
    <cellStyle name="Total 3 3 2 2 7 2" xfId="41054"/>
    <cellStyle name="Total 3 3 2 2 8" xfId="14278"/>
    <cellStyle name="Total 3 3 2 2 8 2" xfId="44472"/>
    <cellStyle name="Total 3 3 2 2 9" xfId="15478"/>
    <cellStyle name="Total 3 3 2 2 9 2" xfId="45672"/>
    <cellStyle name="Total 3 3 2 3" xfId="1395"/>
    <cellStyle name="Total 3 3 2 3 10" xfId="25861"/>
    <cellStyle name="Total 3 3 2 3 10 2" xfId="56048"/>
    <cellStyle name="Total 3 3 2 3 11" xfId="29233"/>
    <cellStyle name="Total 3 3 2 3 11 2" xfId="59420"/>
    <cellStyle name="Total 3 3 2 3 12" xfId="31345"/>
    <cellStyle name="Total 3 3 2 3 2" xfId="3352"/>
    <cellStyle name="Total 3 3 2 3 2 10" xfId="28877"/>
    <cellStyle name="Total 3 3 2 3 2 10 2" xfId="59064"/>
    <cellStyle name="Total 3 3 2 3 2 11" xfId="33557"/>
    <cellStyle name="Total 3 3 2 3 2 2" xfId="6716"/>
    <cellStyle name="Total 3 3 2 3 2 2 2" xfId="36910"/>
    <cellStyle name="Total 3 3 2 3 2 3" xfId="8261"/>
    <cellStyle name="Total 3 3 2 3 2 3 2" xfId="38455"/>
    <cellStyle name="Total 3 3 2 3 2 4" xfId="8147"/>
    <cellStyle name="Total 3 3 2 3 2 4 2" xfId="38341"/>
    <cellStyle name="Total 3 3 2 3 2 5" xfId="14250"/>
    <cellStyle name="Total 3 3 2 3 2 5 2" xfId="44444"/>
    <cellStyle name="Total 3 3 2 3 2 6" xfId="16587"/>
    <cellStyle name="Total 3 3 2 3 2 6 2" xfId="46781"/>
    <cellStyle name="Total 3 3 2 3 2 7" xfId="19454"/>
    <cellStyle name="Total 3 3 2 3 2 7 2" xfId="49648"/>
    <cellStyle name="Total 3 3 2 3 2 8" xfId="23861"/>
    <cellStyle name="Total 3 3 2 3 2 8 2" xfId="54048"/>
    <cellStyle name="Total 3 3 2 3 2 9" xfId="27114"/>
    <cellStyle name="Total 3 3 2 3 2 9 2" xfId="57301"/>
    <cellStyle name="Total 3 3 2 3 3" xfId="4360"/>
    <cellStyle name="Total 3 3 2 3 3 10" xfId="34559"/>
    <cellStyle name="Total 3 3 2 3 3 2" xfId="9104"/>
    <cellStyle name="Total 3 3 2 3 3 2 2" xfId="39298"/>
    <cellStyle name="Total 3 3 2 3 3 3" xfId="2212"/>
    <cellStyle name="Total 3 3 2 3 3 3 2" xfId="32422"/>
    <cellStyle name="Total 3 3 2 3 3 4" xfId="12779"/>
    <cellStyle name="Total 3 3 2 3 3 4 2" xfId="42973"/>
    <cellStyle name="Total 3 3 2 3 3 5" xfId="17427"/>
    <cellStyle name="Total 3 3 2 3 3 5 2" xfId="47621"/>
    <cellStyle name="Total 3 3 2 3 3 6" xfId="20291"/>
    <cellStyle name="Total 3 3 2 3 3 6 2" xfId="50485"/>
    <cellStyle name="Total 3 3 2 3 3 7" xfId="24703"/>
    <cellStyle name="Total 3 3 2 3 3 7 2" xfId="54890"/>
    <cellStyle name="Total 3 3 2 3 3 8" xfId="25839"/>
    <cellStyle name="Total 3 3 2 3 3 8 2" xfId="56026"/>
    <cellStyle name="Total 3 3 2 3 3 9" xfId="28838"/>
    <cellStyle name="Total 3 3 2 3 3 9 2" xfId="59025"/>
    <cellStyle name="Total 3 3 2 3 4" xfId="5994"/>
    <cellStyle name="Total 3 3 2 3 4 2" xfId="36190"/>
    <cellStyle name="Total 3 3 2 3 5" xfId="11638"/>
    <cellStyle name="Total 3 3 2 3 5 2" xfId="41832"/>
    <cellStyle name="Total 3 3 2 3 6" xfId="15071"/>
    <cellStyle name="Total 3 3 2 3 6 2" xfId="45265"/>
    <cellStyle name="Total 3 3 2 3 7" xfId="15491"/>
    <cellStyle name="Total 3 3 2 3 7 2" xfId="45685"/>
    <cellStyle name="Total 3 3 2 3 8" xfId="18372"/>
    <cellStyle name="Total 3 3 2 3 8 2" xfId="48566"/>
    <cellStyle name="Total 3 3 2 3 9" xfId="22607"/>
    <cellStyle name="Total 3 3 2 3 9 2" xfId="52794"/>
    <cellStyle name="Total 3 3 2 4" xfId="3030"/>
    <cellStyle name="Total 3 3 2 4 10" xfId="30574"/>
    <cellStyle name="Total 3 3 2 4 10 2" xfId="60761"/>
    <cellStyle name="Total 3 3 2 4 11" xfId="33235"/>
    <cellStyle name="Total 3 3 2 4 2" xfId="6475"/>
    <cellStyle name="Total 3 3 2 4 2 2" xfId="36669"/>
    <cellStyle name="Total 3 3 2 4 3" xfId="2244"/>
    <cellStyle name="Total 3 3 2 4 3 2" xfId="32453"/>
    <cellStyle name="Total 3 3 2 4 4" xfId="6401"/>
    <cellStyle name="Total 3 3 2 4 4 2" xfId="36595"/>
    <cellStyle name="Total 3 3 2 4 5" xfId="15042"/>
    <cellStyle name="Total 3 3 2 4 5 2" xfId="45236"/>
    <cellStyle name="Total 3 3 2 4 6" xfId="16350"/>
    <cellStyle name="Total 3 3 2 4 6 2" xfId="46544"/>
    <cellStyle name="Total 3 3 2 4 7" xfId="19217"/>
    <cellStyle name="Total 3 3 2 4 7 2" xfId="49411"/>
    <cellStyle name="Total 3 3 2 4 8" xfId="23620"/>
    <cellStyle name="Total 3 3 2 4 8 2" xfId="53807"/>
    <cellStyle name="Total 3 3 2 4 9" xfId="27845"/>
    <cellStyle name="Total 3 3 2 4 9 2" xfId="58032"/>
    <cellStyle name="Total 3 3 2 5" xfId="4043"/>
    <cellStyle name="Total 3 3 2 5 10" xfId="27771"/>
    <cellStyle name="Total 3 3 2 5 10 2" xfId="57958"/>
    <cellStyle name="Total 3 3 2 5 11" xfId="34242"/>
    <cellStyle name="Total 3 3 2 5 2" xfId="7374"/>
    <cellStyle name="Total 3 3 2 5 2 2" xfId="37568"/>
    <cellStyle name="Total 3 3 2 5 3" xfId="8919"/>
    <cellStyle name="Total 3 3 2 5 3 2" xfId="39113"/>
    <cellStyle name="Total 3 3 2 5 4" xfId="11126"/>
    <cellStyle name="Total 3 3 2 5 4 2" xfId="41320"/>
    <cellStyle name="Total 3 3 2 5 5" xfId="14723"/>
    <cellStyle name="Total 3 3 2 5 5 2" xfId="44917"/>
    <cellStyle name="Total 3 3 2 5 6" xfId="17243"/>
    <cellStyle name="Total 3 3 2 5 6 2" xfId="47437"/>
    <cellStyle name="Total 3 3 2 5 7" xfId="20107"/>
    <cellStyle name="Total 3 3 2 5 7 2" xfId="50301"/>
    <cellStyle name="Total 3 3 2 5 8" xfId="24518"/>
    <cellStyle name="Total 3 3 2 5 8 2" xfId="54705"/>
    <cellStyle name="Total 3 3 2 5 9" xfId="21356"/>
    <cellStyle name="Total 3 3 2 5 9 2" xfId="51543"/>
    <cellStyle name="Total 3 3 2 6" xfId="6031"/>
    <cellStyle name="Total 3 3 2 6 2" xfId="36227"/>
    <cellStyle name="Total 3 3 2 7" xfId="10190"/>
    <cellStyle name="Total 3 3 2 7 2" xfId="40384"/>
    <cellStyle name="Total 3 3 2 8" xfId="13830"/>
    <cellStyle name="Total 3 3 2 8 2" xfId="44024"/>
    <cellStyle name="Total 3 3 2 9" xfId="12389"/>
    <cellStyle name="Total 3 3 2 9 2" xfId="42583"/>
    <cellStyle name="Total 3 3 3" xfId="1368"/>
    <cellStyle name="Total 3 3 3 10" xfId="18361"/>
    <cellStyle name="Total 3 3 3 10 2" xfId="48555"/>
    <cellStyle name="Total 3 3 3 11" xfId="22581"/>
    <cellStyle name="Total 3 3 3 11 2" xfId="52768"/>
    <cellStyle name="Total 3 3 3 12" xfId="21734"/>
    <cellStyle name="Total 3 3 3 12 2" xfId="51921"/>
    <cellStyle name="Total 3 3 3 13" xfId="27775"/>
    <cellStyle name="Total 3 3 3 13 2" xfId="57962"/>
    <cellStyle name="Total 3 3 3 14" xfId="31334"/>
    <cellStyle name="Total 3 3 3 2" xfId="1836"/>
    <cellStyle name="Total 3 3 3 2 10" xfId="25729"/>
    <cellStyle name="Total 3 3 3 2 10 2" xfId="55916"/>
    <cellStyle name="Total 3 3 3 2 11" xfId="29196"/>
    <cellStyle name="Total 3 3 3 2 11 2" xfId="59383"/>
    <cellStyle name="Total 3 3 3 2 12" xfId="31786"/>
    <cellStyle name="Total 3 3 3 2 2" xfId="3793"/>
    <cellStyle name="Total 3 3 3 2 2 10" xfId="30150"/>
    <cellStyle name="Total 3 3 3 2 2 10 2" xfId="60337"/>
    <cellStyle name="Total 3 3 3 2 2 11" xfId="33998"/>
    <cellStyle name="Total 3 3 3 2 2 2" xfId="7157"/>
    <cellStyle name="Total 3 3 3 2 2 2 2" xfId="37351"/>
    <cellStyle name="Total 3 3 3 2 2 3" xfId="8702"/>
    <cellStyle name="Total 3 3 3 2 2 3 2" xfId="38896"/>
    <cellStyle name="Total 3 3 3 2 2 4" xfId="9989"/>
    <cellStyle name="Total 3 3 3 2 2 4 2" xfId="40183"/>
    <cellStyle name="Total 3 3 3 2 2 5" xfId="12849"/>
    <cellStyle name="Total 3 3 3 2 2 5 2" xfId="43043"/>
    <cellStyle name="Total 3 3 3 2 2 6" xfId="17028"/>
    <cellStyle name="Total 3 3 3 2 2 6 2" xfId="47222"/>
    <cellStyle name="Total 3 3 3 2 2 7" xfId="19895"/>
    <cellStyle name="Total 3 3 3 2 2 7 2" xfId="50089"/>
    <cellStyle name="Total 3 3 3 2 2 8" xfId="24302"/>
    <cellStyle name="Total 3 3 3 2 2 8 2" xfId="54489"/>
    <cellStyle name="Total 3 3 3 2 2 9" xfId="21378"/>
    <cellStyle name="Total 3 3 3 2 2 9 2" xfId="51565"/>
    <cellStyle name="Total 3 3 3 2 3" xfId="4801"/>
    <cellStyle name="Total 3 3 3 2 3 10" xfId="35000"/>
    <cellStyle name="Total 3 3 3 2 3 2" xfId="9545"/>
    <cellStyle name="Total 3 3 3 2 3 2 2" xfId="39739"/>
    <cellStyle name="Total 3 3 3 2 3 3" xfId="9787"/>
    <cellStyle name="Total 3 3 3 2 3 3 2" xfId="39981"/>
    <cellStyle name="Total 3 3 3 2 3 4" xfId="12843"/>
    <cellStyle name="Total 3 3 3 2 3 4 2" xfId="43037"/>
    <cellStyle name="Total 3 3 3 2 3 5" xfId="17868"/>
    <cellStyle name="Total 3 3 3 2 3 5 2" xfId="48062"/>
    <cellStyle name="Total 3 3 3 2 3 6" xfId="20732"/>
    <cellStyle name="Total 3 3 3 2 3 6 2" xfId="50926"/>
    <cellStyle name="Total 3 3 3 2 3 7" xfId="25144"/>
    <cellStyle name="Total 3 3 3 2 3 7 2" xfId="55331"/>
    <cellStyle name="Total 3 3 3 2 3 8" xfId="28581"/>
    <cellStyle name="Total 3 3 3 2 3 8 2" xfId="58768"/>
    <cellStyle name="Total 3 3 3 2 3 9" xfId="25849"/>
    <cellStyle name="Total 3 3 3 2 3 9 2" xfId="56036"/>
    <cellStyle name="Total 3 3 3 2 4" xfId="5952"/>
    <cellStyle name="Total 3 3 3 2 4 2" xfId="36148"/>
    <cellStyle name="Total 3 3 3 2 5" xfId="9941"/>
    <cellStyle name="Total 3 3 3 2 5 2" xfId="40135"/>
    <cellStyle name="Total 3 3 3 2 6" xfId="2101"/>
    <cellStyle name="Total 3 3 3 2 6 2" xfId="32314"/>
    <cellStyle name="Total 3 3 3 2 7" xfId="15932"/>
    <cellStyle name="Total 3 3 3 2 7 2" xfId="46126"/>
    <cellStyle name="Total 3 3 3 2 8" xfId="18813"/>
    <cellStyle name="Total 3 3 3 2 8 2" xfId="49007"/>
    <cellStyle name="Total 3 3 3 2 9" xfId="23048"/>
    <cellStyle name="Total 3 3 3 2 9 2" xfId="53235"/>
    <cellStyle name="Total 3 3 3 3" xfId="1994"/>
    <cellStyle name="Total 3 3 3 3 10" xfId="27237"/>
    <cellStyle name="Total 3 3 3 3 10 2" xfId="57424"/>
    <cellStyle name="Total 3 3 3 3 11" xfId="30156"/>
    <cellStyle name="Total 3 3 3 3 11 2" xfId="60343"/>
    <cellStyle name="Total 3 3 3 3 12" xfId="31944"/>
    <cellStyle name="Total 3 3 3 3 2" xfId="3951"/>
    <cellStyle name="Total 3 3 3 3 2 10" xfId="26646"/>
    <cellStyle name="Total 3 3 3 3 2 10 2" xfId="56833"/>
    <cellStyle name="Total 3 3 3 3 2 11" xfId="34156"/>
    <cellStyle name="Total 3 3 3 3 2 2" xfId="7315"/>
    <cellStyle name="Total 3 3 3 3 2 2 2" xfId="37509"/>
    <cellStyle name="Total 3 3 3 3 2 3" xfId="8860"/>
    <cellStyle name="Total 3 3 3 3 2 3 2" xfId="39054"/>
    <cellStyle name="Total 3 3 3 3 2 4" xfId="7818"/>
    <cellStyle name="Total 3 3 3 3 2 4 2" xfId="38012"/>
    <cellStyle name="Total 3 3 3 3 2 5" xfId="15152"/>
    <cellStyle name="Total 3 3 3 3 2 5 2" xfId="45346"/>
    <cellStyle name="Total 3 3 3 3 2 6" xfId="17186"/>
    <cellStyle name="Total 3 3 3 3 2 6 2" xfId="47380"/>
    <cellStyle name="Total 3 3 3 3 2 7" xfId="20053"/>
    <cellStyle name="Total 3 3 3 3 2 7 2" xfId="50247"/>
    <cellStyle name="Total 3 3 3 3 2 8" xfId="24460"/>
    <cellStyle name="Total 3 3 3 3 2 8 2" xfId="54647"/>
    <cellStyle name="Total 3 3 3 3 2 9" xfId="25761"/>
    <cellStyle name="Total 3 3 3 3 2 9 2" xfId="55948"/>
    <cellStyle name="Total 3 3 3 3 3" xfId="4959"/>
    <cellStyle name="Total 3 3 3 3 3 10" xfId="35158"/>
    <cellStyle name="Total 3 3 3 3 3 2" xfId="9703"/>
    <cellStyle name="Total 3 3 3 3 3 2 2" xfId="39897"/>
    <cellStyle name="Total 3 3 3 3 3 3" xfId="11713"/>
    <cellStyle name="Total 3 3 3 3 3 3 2" xfId="41907"/>
    <cellStyle name="Total 3 3 3 3 3 4" xfId="13871"/>
    <cellStyle name="Total 3 3 3 3 3 4 2" xfId="44065"/>
    <cellStyle name="Total 3 3 3 3 3 5" xfId="18026"/>
    <cellStyle name="Total 3 3 3 3 3 5 2" xfId="48220"/>
    <cellStyle name="Total 3 3 3 3 3 6" xfId="20890"/>
    <cellStyle name="Total 3 3 3 3 3 6 2" xfId="51084"/>
    <cellStyle name="Total 3 3 3 3 3 7" xfId="25302"/>
    <cellStyle name="Total 3 3 3 3 3 7 2" xfId="55489"/>
    <cellStyle name="Total 3 3 3 3 3 8" xfId="28739"/>
    <cellStyle name="Total 3 3 3 3 3 8 2" xfId="58926"/>
    <cellStyle name="Total 3 3 3 3 3 9" xfId="27921"/>
    <cellStyle name="Total 3 3 3 3 3 9 2" xfId="58108"/>
    <cellStyle name="Total 3 3 3 3 4" xfId="5926"/>
    <cellStyle name="Total 3 3 3 3 4 2" xfId="36122"/>
    <cellStyle name="Total 3 3 3 3 5" xfId="10522"/>
    <cellStyle name="Total 3 3 3 3 5 2" xfId="40716"/>
    <cellStyle name="Total 3 3 3 3 6" xfId="13774"/>
    <cellStyle name="Total 3 3 3 3 6 2" xfId="43968"/>
    <cellStyle name="Total 3 3 3 3 7" xfId="16090"/>
    <cellStyle name="Total 3 3 3 3 7 2" xfId="46284"/>
    <cellStyle name="Total 3 3 3 3 8" xfId="18971"/>
    <cellStyle name="Total 3 3 3 3 8 2" xfId="49165"/>
    <cellStyle name="Total 3 3 3 3 9" xfId="23206"/>
    <cellStyle name="Total 3 3 3 3 9 2" xfId="53393"/>
    <cellStyle name="Total 3 3 3 4" xfId="3328"/>
    <cellStyle name="Total 3 3 3 4 10" xfId="30201"/>
    <cellStyle name="Total 3 3 3 4 10 2" xfId="60388"/>
    <cellStyle name="Total 3 3 3 4 11" xfId="33533"/>
    <cellStyle name="Total 3 3 3 4 2" xfId="6701"/>
    <cellStyle name="Total 3 3 3 4 2 2" xfId="36895"/>
    <cellStyle name="Total 3 3 3 4 3" xfId="8246"/>
    <cellStyle name="Total 3 3 3 4 3 2" xfId="38440"/>
    <cellStyle name="Total 3 3 3 4 4" xfId="11948"/>
    <cellStyle name="Total 3 3 3 4 4 2" xfId="42142"/>
    <cellStyle name="Total 3 3 3 4 5" xfId="12881"/>
    <cellStyle name="Total 3 3 3 4 5 2" xfId="43075"/>
    <cellStyle name="Total 3 3 3 4 6" xfId="16576"/>
    <cellStyle name="Total 3 3 3 4 6 2" xfId="46770"/>
    <cellStyle name="Total 3 3 3 4 7" xfId="19443"/>
    <cellStyle name="Total 3 3 3 4 7 2" xfId="49637"/>
    <cellStyle name="Total 3 3 3 4 8" xfId="23846"/>
    <cellStyle name="Total 3 3 3 4 8 2" xfId="54033"/>
    <cellStyle name="Total 3 3 3 4 9" xfId="27603"/>
    <cellStyle name="Total 3 3 3 4 9 2" xfId="57790"/>
    <cellStyle name="Total 3 3 3 5" xfId="4336"/>
    <cellStyle name="Total 3 3 3 5 10" xfId="29633"/>
    <cellStyle name="Total 3 3 3 5 10 2" xfId="59820"/>
    <cellStyle name="Total 3 3 3 5 11" xfId="34535"/>
    <cellStyle name="Total 3 3 3 5 2" xfId="7548"/>
    <cellStyle name="Total 3 3 3 5 2 2" xfId="37742"/>
    <cellStyle name="Total 3 3 3 5 3" xfId="9093"/>
    <cellStyle name="Total 3 3 3 5 3 2" xfId="39287"/>
    <cellStyle name="Total 3 3 3 5 4" xfId="10484"/>
    <cellStyle name="Total 3 3 3 5 4 2" xfId="40678"/>
    <cellStyle name="Total 3 3 3 5 5" xfId="14312"/>
    <cellStyle name="Total 3 3 3 5 5 2" xfId="44506"/>
    <cellStyle name="Total 3 3 3 5 6" xfId="17416"/>
    <cellStyle name="Total 3 3 3 5 6 2" xfId="47610"/>
    <cellStyle name="Total 3 3 3 5 7" xfId="20280"/>
    <cellStyle name="Total 3 3 3 5 7 2" xfId="50474"/>
    <cellStyle name="Total 3 3 3 5 8" xfId="24692"/>
    <cellStyle name="Total 3 3 3 5 8 2" xfId="54879"/>
    <cellStyle name="Total 3 3 3 5 9" xfId="21863"/>
    <cellStyle name="Total 3 3 3 5 9 2" xfId="52050"/>
    <cellStyle name="Total 3 3 3 6" xfId="5914"/>
    <cellStyle name="Total 3 3 3 6 2" xfId="36110"/>
    <cellStyle name="Total 3 3 3 7" xfId="12557"/>
    <cellStyle name="Total 3 3 3 7 2" xfId="42751"/>
    <cellStyle name="Total 3 3 3 8" xfId="14770"/>
    <cellStyle name="Total 3 3 3 8 2" xfId="44964"/>
    <cellStyle name="Total 3 3 3 9" xfId="15477"/>
    <cellStyle name="Total 3 3 3 9 2" xfId="45671"/>
    <cellStyle name="Total 3 3 4" xfId="1396"/>
    <cellStyle name="Total 3 3 4 10" xfId="25976"/>
    <cellStyle name="Total 3 3 4 10 2" xfId="56163"/>
    <cellStyle name="Total 3 3 4 11" xfId="30689"/>
    <cellStyle name="Total 3 3 4 11 2" xfId="60876"/>
    <cellStyle name="Total 3 3 4 12" xfId="31346"/>
    <cellStyle name="Total 3 3 4 2" xfId="3353"/>
    <cellStyle name="Total 3 3 4 2 10" xfId="27993"/>
    <cellStyle name="Total 3 3 4 2 10 2" xfId="58180"/>
    <cellStyle name="Total 3 3 4 2 11" xfId="33558"/>
    <cellStyle name="Total 3 3 4 2 2" xfId="6717"/>
    <cellStyle name="Total 3 3 4 2 2 2" xfId="36911"/>
    <cellStyle name="Total 3 3 4 2 3" xfId="8262"/>
    <cellStyle name="Total 3 3 4 2 3 2" xfId="38456"/>
    <cellStyle name="Total 3 3 4 2 4" xfId="6310"/>
    <cellStyle name="Total 3 3 4 2 4 2" xfId="36504"/>
    <cellStyle name="Total 3 3 4 2 5" xfId="14019"/>
    <cellStyle name="Total 3 3 4 2 5 2" xfId="44213"/>
    <cellStyle name="Total 3 3 4 2 6" xfId="16588"/>
    <cellStyle name="Total 3 3 4 2 6 2" xfId="46782"/>
    <cellStyle name="Total 3 3 4 2 7" xfId="19455"/>
    <cellStyle name="Total 3 3 4 2 7 2" xfId="49649"/>
    <cellStyle name="Total 3 3 4 2 8" xfId="23862"/>
    <cellStyle name="Total 3 3 4 2 8 2" xfId="54049"/>
    <cellStyle name="Total 3 3 4 2 9" xfId="28345"/>
    <cellStyle name="Total 3 3 4 2 9 2" xfId="58532"/>
    <cellStyle name="Total 3 3 4 3" xfId="4361"/>
    <cellStyle name="Total 3 3 4 3 10" xfId="34560"/>
    <cellStyle name="Total 3 3 4 3 2" xfId="9105"/>
    <cellStyle name="Total 3 3 4 3 2 2" xfId="39299"/>
    <cellStyle name="Total 3 3 4 3 3" xfId="9974"/>
    <cellStyle name="Total 3 3 4 3 3 2" xfId="40168"/>
    <cellStyle name="Total 3 3 4 3 4" xfId="13683"/>
    <cellStyle name="Total 3 3 4 3 4 2" xfId="43877"/>
    <cellStyle name="Total 3 3 4 3 5" xfId="17428"/>
    <cellStyle name="Total 3 3 4 3 5 2" xfId="47622"/>
    <cellStyle name="Total 3 3 4 3 6" xfId="20292"/>
    <cellStyle name="Total 3 3 4 3 6 2" xfId="50486"/>
    <cellStyle name="Total 3 3 4 3 7" xfId="24704"/>
    <cellStyle name="Total 3 3 4 3 7 2" xfId="54891"/>
    <cellStyle name="Total 3 3 4 3 8" xfId="27229"/>
    <cellStyle name="Total 3 3 4 3 8 2" xfId="57416"/>
    <cellStyle name="Total 3 3 4 3 9" xfId="29296"/>
    <cellStyle name="Total 3 3 4 3 9 2" xfId="59483"/>
    <cellStyle name="Total 3 3 4 4" xfId="7928"/>
    <cellStyle name="Total 3 3 4 4 2" xfId="38122"/>
    <cellStyle name="Total 3 3 4 5" xfId="11313"/>
    <cellStyle name="Total 3 3 4 5 2" xfId="41507"/>
    <cellStyle name="Total 3 3 4 6" xfId="5107"/>
    <cellStyle name="Total 3 3 4 6 2" xfId="35306"/>
    <cellStyle name="Total 3 3 4 7" xfId="15492"/>
    <cellStyle name="Total 3 3 4 7 2" xfId="45686"/>
    <cellStyle name="Total 3 3 4 8" xfId="18373"/>
    <cellStyle name="Total 3 3 4 8 2" xfId="48567"/>
    <cellStyle name="Total 3 3 4 9" xfId="22608"/>
    <cellStyle name="Total 3 3 4 9 2" xfId="52795"/>
    <cellStyle name="Total 3 3 5" xfId="3029"/>
    <cellStyle name="Total 3 3 5 10" xfId="29312"/>
    <cellStyle name="Total 3 3 5 10 2" xfId="59499"/>
    <cellStyle name="Total 3 3 5 11" xfId="33234"/>
    <cellStyle name="Total 3 3 5 2" xfId="6474"/>
    <cellStyle name="Total 3 3 5 2 2" xfId="36668"/>
    <cellStyle name="Total 3 3 5 3" xfId="2404"/>
    <cellStyle name="Total 3 3 5 3 2" xfId="32609"/>
    <cellStyle name="Total 3 3 5 4" xfId="8124"/>
    <cellStyle name="Total 3 3 5 4 2" xfId="38318"/>
    <cellStyle name="Total 3 3 5 5" xfId="12974"/>
    <cellStyle name="Total 3 3 5 5 2" xfId="43168"/>
    <cellStyle name="Total 3 3 5 6" xfId="16349"/>
    <cellStyle name="Total 3 3 5 6 2" xfId="46543"/>
    <cellStyle name="Total 3 3 5 7" xfId="19216"/>
    <cellStyle name="Total 3 3 5 7 2" xfId="49410"/>
    <cellStyle name="Total 3 3 5 8" xfId="23619"/>
    <cellStyle name="Total 3 3 5 8 2" xfId="53806"/>
    <cellStyle name="Total 3 3 5 9" xfId="25989"/>
    <cellStyle name="Total 3 3 5 9 2" xfId="56176"/>
    <cellStyle name="Total 3 3 6" xfId="4042"/>
    <cellStyle name="Total 3 3 6 10" xfId="30137"/>
    <cellStyle name="Total 3 3 6 10 2" xfId="60324"/>
    <cellStyle name="Total 3 3 6 11" xfId="34241"/>
    <cellStyle name="Total 3 3 6 2" xfId="7373"/>
    <cellStyle name="Total 3 3 6 2 2" xfId="37567"/>
    <cellStyle name="Total 3 3 6 3" xfId="8918"/>
    <cellStyle name="Total 3 3 6 3 2" xfId="39112"/>
    <cellStyle name="Total 3 3 6 4" xfId="11407"/>
    <cellStyle name="Total 3 3 6 4 2" xfId="41601"/>
    <cellStyle name="Total 3 3 6 5" xfId="13794"/>
    <cellStyle name="Total 3 3 6 5 2" xfId="43988"/>
    <cellStyle name="Total 3 3 6 6" xfId="17242"/>
    <cellStyle name="Total 3 3 6 6 2" xfId="47436"/>
    <cellStyle name="Total 3 3 6 7" xfId="20106"/>
    <cellStyle name="Total 3 3 6 7 2" xfId="50300"/>
    <cellStyle name="Total 3 3 6 8" xfId="24517"/>
    <cellStyle name="Total 3 3 6 8 2" xfId="54704"/>
    <cellStyle name="Total 3 3 6 9" xfId="27340"/>
    <cellStyle name="Total 3 3 6 9 2" xfId="57527"/>
    <cellStyle name="Total 3 3 7" xfId="8122"/>
    <cellStyle name="Total 3 3 7 2" xfId="38316"/>
    <cellStyle name="Total 3 3 8" xfId="5485"/>
    <cellStyle name="Total 3 3 8 2" xfId="35681"/>
    <cellStyle name="Total 3 3 9" xfId="11560"/>
    <cellStyle name="Total 3 3 9 2" xfId="41754"/>
    <cellStyle name="Total 3 4" xfId="1066"/>
    <cellStyle name="Total 3 4 10" xfId="10591"/>
    <cellStyle name="Total 3 4 10 2" xfId="40785"/>
    <cellStyle name="Total 3 4 11" xfId="18077"/>
    <cellStyle name="Total 3 4 11 2" xfId="48271"/>
    <cellStyle name="Total 3 4 12" xfId="22293"/>
    <cellStyle name="Total 3 4 12 2" xfId="52480"/>
    <cellStyle name="Total 3 4 13" xfId="26520"/>
    <cellStyle name="Total 3 4 13 2" xfId="56707"/>
    <cellStyle name="Total 3 4 14" xfId="30697"/>
    <cellStyle name="Total 3 4 14 2" xfId="60884"/>
    <cellStyle name="Total 3 4 15" xfId="31151"/>
    <cellStyle name="Total 3 4 2" xfId="1067"/>
    <cellStyle name="Total 3 4 2 10" xfId="18078"/>
    <cellStyle name="Total 3 4 2 10 2" xfId="48272"/>
    <cellStyle name="Total 3 4 2 11" xfId="22294"/>
    <cellStyle name="Total 3 4 2 11 2" xfId="52481"/>
    <cellStyle name="Total 3 4 2 12" xfId="28286"/>
    <cellStyle name="Total 3 4 2 12 2" xfId="58473"/>
    <cellStyle name="Total 3 4 2 13" xfId="28820"/>
    <cellStyle name="Total 3 4 2 13 2" xfId="59007"/>
    <cellStyle name="Total 3 4 2 14" xfId="31152"/>
    <cellStyle name="Total 3 4 2 2" xfId="1371"/>
    <cellStyle name="Total 3 4 2 2 10" xfId="18364"/>
    <cellStyle name="Total 3 4 2 2 10 2" xfId="48558"/>
    <cellStyle name="Total 3 4 2 2 11" xfId="22584"/>
    <cellStyle name="Total 3 4 2 2 11 2" xfId="52771"/>
    <cellStyle name="Total 3 4 2 2 12" xfId="28136"/>
    <cellStyle name="Total 3 4 2 2 12 2" xfId="58323"/>
    <cellStyle name="Total 3 4 2 2 13" xfId="26725"/>
    <cellStyle name="Total 3 4 2 2 13 2" xfId="56912"/>
    <cellStyle name="Total 3 4 2 2 14" xfId="31337"/>
    <cellStyle name="Total 3 4 2 2 2" xfId="1839"/>
    <cellStyle name="Total 3 4 2 2 2 10" xfId="28187"/>
    <cellStyle name="Total 3 4 2 2 2 10 2" xfId="58374"/>
    <cellStyle name="Total 3 4 2 2 2 11" xfId="29750"/>
    <cellStyle name="Total 3 4 2 2 2 11 2" xfId="59937"/>
    <cellStyle name="Total 3 4 2 2 2 12" xfId="31789"/>
    <cellStyle name="Total 3 4 2 2 2 2" xfId="3796"/>
    <cellStyle name="Total 3 4 2 2 2 2 10" xfId="29809"/>
    <cellStyle name="Total 3 4 2 2 2 2 10 2" xfId="59996"/>
    <cellStyle name="Total 3 4 2 2 2 2 11" xfId="34001"/>
    <cellStyle name="Total 3 4 2 2 2 2 2" xfId="7160"/>
    <cellStyle name="Total 3 4 2 2 2 2 2 2" xfId="37354"/>
    <cellStyle name="Total 3 4 2 2 2 2 3" xfId="8705"/>
    <cellStyle name="Total 3 4 2 2 2 2 3 2" xfId="38899"/>
    <cellStyle name="Total 3 4 2 2 2 2 4" xfId="11681"/>
    <cellStyle name="Total 3 4 2 2 2 2 4 2" xfId="41875"/>
    <cellStyle name="Total 3 4 2 2 2 2 5" xfId="14070"/>
    <cellStyle name="Total 3 4 2 2 2 2 5 2" xfId="44264"/>
    <cellStyle name="Total 3 4 2 2 2 2 6" xfId="17031"/>
    <cellStyle name="Total 3 4 2 2 2 2 6 2" xfId="47225"/>
    <cellStyle name="Total 3 4 2 2 2 2 7" xfId="19898"/>
    <cellStyle name="Total 3 4 2 2 2 2 7 2" xfId="50092"/>
    <cellStyle name="Total 3 4 2 2 2 2 8" xfId="24305"/>
    <cellStyle name="Total 3 4 2 2 2 2 8 2" xfId="54492"/>
    <cellStyle name="Total 3 4 2 2 2 2 9" xfId="25774"/>
    <cellStyle name="Total 3 4 2 2 2 2 9 2" xfId="55961"/>
    <cellStyle name="Total 3 4 2 2 2 3" xfId="4804"/>
    <cellStyle name="Total 3 4 2 2 2 3 10" xfId="35003"/>
    <cellStyle name="Total 3 4 2 2 2 3 2" xfId="9548"/>
    <cellStyle name="Total 3 4 2 2 2 3 2 2" xfId="39742"/>
    <cellStyle name="Total 3 4 2 2 2 3 3" xfId="10158"/>
    <cellStyle name="Total 3 4 2 2 2 3 3 2" xfId="40352"/>
    <cellStyle name="Total 3 4 2 2 2 3 4" xfId="15129"/>
    <cellStyle name="Total 3 4 2 2 2 3 4 2" xfId="45323"/>
    <cellStyle name="Total 3 4 2 2 2 3 5" xfId="17871"/>
    <cellStyle name="Total 3 4 2 2 2 3 5 2" xfId="48065"/>
    <cellStyle name="Total 3 4 2 2 2 3 6" xfId="20735"/>
    <cellStyle name="Total 3 4 2 2 2 3 6 2" xfId="50929"/>
    <cellStyle name="Total 3 4 2 2 2 3 7" xfId="25147"/>
    <cellStyle name="Total 3 4 2 2 2 3 7 2" xfId="55334"/>
    <cellStyle name="Total 3 4 2 2 2 3 8" xfId="28584"/>
    <cellStyle name="Total 3 4 2 2 2 3 8 2" xfId="58771"/>
    <cellStyle name="Total 3 4 2 2 2 3 9" xfId="29092"/>
    <cellStyle name="Total 3 4 2 2 2 3 9 2" xfId="59279"/>
    <cellStyle name="Total 3 4 2 2 2 4" xfId="5333"/>
    <cellStyle name="Total 3 4 2 2 2 4 2" xfId="35532"/>
    <cellStyle name="Total 3 4 2 2 2 5" xfId="9834"/>
    <cellStyle name="Total 3 4 2 2 2 5 2" xfId="40028"/>
    <cellStyle name="Total 3 4 2 2 2 6" xfId="14786"/>
    <cellStyle name="Total 3 4 2 2 2 6 2" xfId="44980"/>
    <cellStyle name="Total 3 4 2 2 2 7" xfId="15935"/>
    <cellStyle name="Total 3 4 2 2 2 7 2" xfId="46129"/>
    <cellStyle name="Total 3 4 2 2 2 8" xfId="18816"/>
    <cellStyle name="Total 3 4 2 2 2 8 2" xfId="49010"/>
    <cellStyle name="Total 3 4 2 2 2 9" xfId="23051"/>
    <cellStyle name="Total 3 4 2 2 2 9 2" xfId="53238"/>
    <cellStyle name="Total 3 4 2 2 3" xfId="1997"/>
    <cellStyle name="Total 3 4 2 2 3 10" xfId="26273"/>
    <cellStyle name="Total 3 4 2 2 3 10 2" xfId="56460"/>
    <cellStyle name="Total 3 4 2 2 3 11" xfId="30505"/>
    <cellStyle name="Total 3 4 2 2 3 11 2" xfId="60692"/>
    <cellStyle name="Total 3 4 2 2 3 12" xfId="31947"/>
    <cellStyle name="Total 3 4 2 2 3 2" xfId="3954"/>
    <cellStyle name="Total 3 4 2 2 3 2 10" xfId="30828"/>
    <cellStyle name="Total 3 4 2 2 3 2 10 2" xfId="61015"/>
    <cellStyle name="Total 3 4 2 2 3 2 11" xfId="34159"/>
    <cellStyle name="Total 3 4 2 2 3 2 2" xfId="7318"/>
    <cellStyle name="Total 3 4 2 2 3 2 2 2" xfId="37512"/>
    <cellStyle name="Total 3 4 2 2 3 2 3" xfId="8863"/>
    <cellStyle name="Total 3 4 2 2 3 2 3 2" xfId="39057"/>
    <cellStyle name="Total 3 4 2 2 3 2 4" xfId="6316"/>
    <cellStyle name="Total 3 4 2 2 3 2 4 2" xfId="36510"/>
    <cellStyle name="Total 3 4 2 2 3 2 5" xfId="13693"/>
    <cellStyle name="Total 3 4 2 2 3 2 5 2" xfId="43887"/>
    <cellStyle name="Total 3 4 2 2 3 2 6" xfId="17189"/>
    <cellStyle name="Total 3 4 2 2 3 2 6 2" xfId="47383"/>
    <cellStyle name="Total 3 4 2 2 3 2 7" xfId="20056"/>
    <cellStyle name="Total 3 4 2 2 3 2 7 2" xfId="50250"/>
    <cellStyle name="Total 3 4 2 2 3 2 8" xfId="24463"/>
    <cellStyle name="Total 3 4 2 2 3 2 8 2" xfId="54650"/>
    <cellStyle name="Total 3 4 2 2 3 2 9" xfId="26478"/>
    <cellStyle name="Total 3 4 2 2 3 2 9 2" xfId="56665"/>
    <cellStyle name="Total 3 4 2 2 3 3" xfId="4962"/>
    <cellStyle name="Total 3 4 2 2 3 3 10" xfId="35161"/>
    <cellStyle name="Total 3 4 2 2 3 3 2" xfId="9706"/>
    <cellStyle name="Total 3 4 2 2 3 3 2 2" xfId="39900"/>
    <cellStyle name="Total 3 4 2 2 3 3 3" xfId="11547"/>
    <cellStyle name="Total 3 4 2 2 3 3 3 2" xfId="41741"/>
    <cellStyle name="Total 3 4 2 2 3 3 4" xfId="13568"/>
    <cellStyle name="Total 3 4 2 2 3 3 4 2" xfId="43762"/>
    <cellStyle name="Total 3 4 2 2 3 3 5" xfId="18029"/>
    <cellStyle name="Total 3 4 2 2 3 3 5 2" xfId="48223"/>
    <cellStyle name="Total 3 4 2 2 3 3 6" xfId="20893"/>
    <cellStyle name="Total 3 4 2 2 3 3 6 2" xfId="51087"/>
    <cellStyle name="Total 3 4 2 2 3 3 7" xfId="25305"/>
    <cellStyle name="Total 3 4 2 2 3 3 7 2" xfId="55492"/>
    <cellStyle name="Total 3 4 2 2 3 3 8" xfId="28742"/>
    <cellStyle name="Total 3 4 2 2 3 3 8 2" xfId="58929"/>
    <cellStyle name="Total 3 4 2 2 3 3 9" xfId="28203"/>
    <cellStyle name="Total 3 4 2 2 3 3 9 2" xfId="58390"/>
    <cellStyle name="Total 3 4 2 2 3 4" xfId="5307"/>
    <cellStyle name="Total 3 4 2 2 3 4 2" xfId="35506"/>
    <cellStyle name="Total 3 4 2 2 3 5" xfId="10655"/>
    <cellStyle name="Total 3 4 2 2 3 5 2" xfId="40849"/>
    <cellStyle name="Total 3 4 2 2 3 6" xfId="13661"/>
    <cellStyle name="Total 3 4 2 2 3 6 2" xfId="43855"/>
    <cellStyle name="Total 3 4 2 2 3 7" xfId="16093"/>
    <cellStyle name="Total 3 4 2 2 3 7 2" xfId="46287"/>
    <cellStyle name="Total 3 4 2 2 3 8" xfId="18974"/>
    <cellStyle name="Total 3 4 2 2 3 8 2" xfId="49168"/>
    <cellStyle name="Total 3 4 2 2 3 9" xfId="23209"/>
    <cellStyle name="Total 3 4 2 2 3 9 2" xfId="53396"/>
    <cellStyle name="Total 3 4 2 2 4" xfId="3331"/>
    <cellStyle name="Total 3 4 2 2 4 10" xfId="30255"/>
    <cellStyle name="Total 3 4 2 2 4 10 2" xfId="60442"/>
    <cellStyle name="Total 3 4 2 2 4 11" xfId="33536"/>
    <cellStyle name="Total 3 4 2 2 4 2" xfId="6704"/>
    <cellStyle name="Total 3 4 2 2 4 2 2" xfId="36898"/>
    <cellStyle name="Total 3 4 2 2 4 3" xfId="8249"/>
    <cellStyle name="Total 3 4 2 2 4 3 2" xfId="38443"/>
    <cellStyle name="Total 3 4 2 2 4 4" xfId="5153"/>
    <cellStyle name="Total 3 4 2 2 4 4 2" xfId="35352"/>
    <cellStyle name="Total 3 4 2 2 4 5" xfId="13469"/>
    <cellStyle name="Total 3 4 2 2 4 5 2" xfId="43663"/>
    <cellStyle name="Total 3 4 2 2 4 6" xfId="16579"/>
    <cellStyle name="Total 3 4 2 2 4 6 2" xfId="46773"/>
    <cellStyle name="Total 3 4 2 2 4 7" xfId="19446"/>
    <cellStyle name="Total 3 4 2 2 4 7 2" xfId="49640"/>
    <cellStyle name="Total 3 4 2 2 4 8" xfId="23849"/>
    <cellStyle name="Total 3 4 2 2 4 8 2" xfId="54036"/>
    <cellStyle name="Total 3 4 2 2 4 9" xfId="21672"/>
    <cellStyle name="Total 3 4 2 2 4 9 2" xfId="51859"/>
    <cellStyle name="Total 3 4 2 2 5" xfId="4339"/>
    <cellStyle name="Total 3 4 2 2 5 10" xfId="28928"/>
    <cellStyle name="Total 3 4 2 2 5 10 2" xfId="59115"/>
    <cellStyle name="Total 3 4 2 2 5 11" xfId="34538"/>
    <cellStyle name="Total 3 4 2 2 5 2" xfId="7551"/>
    <cellStyle name="Total 3 4 2 2 5 2 2" xfId="37745"/>
    <cellStyle name="Total 3 4 2 2 5 3" xfId="9096"/>
    <cellStyle name="Total 3 4 2 2 5 3 2" xfId="39290"/>
    <cellStyle name="Total 3 4 2 2 5 4" xfId="6106"/>
    <cellStyle name="Total 3 4 2 2 5 4 2" xfId="36300"/>
    <cellStyle name="Total 3 4 2 2 5 5" xfId="12842"/>
    <cellStyle name="Total 3 4 2 2 5 5 2" xfId="43036"/>
    <cellStyle name="Total 3 4 2 2 5 6" xfId="17419"/>
    <cellStyle name="Total 3 4 2 2 5 6 2" xfId="47613"/>
    <cellStyle name="Total 3 4 2 2 5 7" xfId="20283"/>
    <cellStyle name="Total 3 4 2 2 5 7 2" xfId="50477"/>
    <cellStyle name="Total 3 4 2 2 5 8" xfId="24695"/>
    <cellStyle name="Total 3 4 2 2 5 8 2" xfId="54882"/>
    <cellStyle name="Total 3 4 2 2 5 9" xfId="26371"/>
    <cellStyle name="Total 3 4 2 2 5 9 2" xfId="56558"/>
    <cellStyle name="Total 3 4 2 2 6" xfId="7933"/>
    <cellStyle name="Total 3 4 2 2 6 2" xfId="38127"/>
    <cellStyle name="Total 3 4 2 2 7" xfId="10978"/>
    <cellStyle name="Total 3 4 2 2 7 2" xfId="41172"/>
    <cellStyle name="Total 3 4 2 2 8" xfId="13726"/>
    <cellStyle name="Total 3 4 2 2 8 2" xfId="43920"/>
    <cellStyle name="Total 3 4 2 2 9" xfId="15480"/>
    <cellStyle name="Total 3 4 2 2 9 2" xfId="45674"/>
    <cellStyle name="Total 3 4 2 3" xfId="1393"/>
    <cellStyle name="Total 3 4 2 3 10" xfId="26063"/>
    <cellStyle name="Total 3 4 2 3 10 2" xfId="56250"/>
    <cellStyle name="Total 3 4 2 3 11" xfId="21653"/>
    <cellStyle name="Total 3 4 2 3 11 2" xfId="51840"/>
    <cellStyle name="Total 3 4 2 3 12" xfId="31343"/>
    <cellStyle name="Total 3 4 2 3 2" xfId="3350"/>
    <cellStyle name="Total 3 4 2 3 2 10" xfId="26014"/>
    <cellStyle name="Total 3 4 2 3 2 10 2" xfId="56201"/>
    <cellStyle name="Total 3 4 2 3 2 11" xfId="33555"/>
    <cellStyle name="Total 3 4 2 3 2 2" xfId="6714"/>
    <cellStyle name="Total 3 4 2 3 2 2 2" xfId="36908"/>
    <cellStyle name="Total 3 4 2 3 2 3" xfId="8259"/>
    <cellStyle name="Total 3 4 2 3 2 3 2" xfId="38453"/>
    <cellStyle name="Total 3 4 2 3 2 4" xfId="7721"/>
    <cellStyle name="Total 3 4 2 3 2 4 2" xfId="37915"/>
    <cellStyle name="Total 3 4 2 3 2 5" xfId="12696"/>
    <cellStyle name="Total 3 4 2 3 2 5 2" xfId="42890"/>
    <cellStyle name="Total 3 4 2 3 2 6" xfId="16585"/>
    <cellStyle name="Total 3 4 2 3 2 6 2" xfId="46779"/>
    <cellStyle name="Total 3 4 2 3 2 7" xfId="19452"/>
    <cellStyle name="Total 3 4 2 3 2 7 2" xfId="49646"/>
    <cellStyle name="Total 3 4 2 3 2 8" xfId="23859"/>
    <cellStyle name="Total 3 4 2 3 2 8 2" xfId="54046"/>
    <cellStyle name="Total 3 4 2 3 2 9" xfId="26748"/>
    <cellStyle name="Total 3 4 2 3 2 9 2" xfId="56935"/>
    <cellStyle name="Total 3 4 2 3 3" xfId="4358"/>
    <cellStyle name="Total 3 4 2 3 3 10" xfId="34557"/>
    <cellStyle name="Total 3 4 2 3 3 2" xfId="9102"/>
    <cellStyle name="Total 3 4 2 3 3 2 2" xfId="39296"/>
    <cellStyle name="Total 3 4 2 3 3 3" xfId="5890"/>
    <cellStyle name="Total 3 4 2 3 3 3 2" xfId="36086"/>
    <cellStyle name="Total 3 4 2 3 3 4" xfId="2057"/>
    <cellStyle name="Total 3 4 2 3 3 4 2" xfId="32277"/>
    <cellStyle name="Total 3 4 2 3 3 5" xfId="17425"/>
    <cellStyle name="Total 3 4 2 3 3 5 2" xfId="47619"/>
    <cellStyle name="Total 3 4 2 3 3 6" xfId="20289"/>
    <cellStyle name="Total 3 4 2 3 3 6 2" xfId="50483"/>
    <cellStyle name="Total 3 4 2 3 3 7" xfId="24701"/>
    <cellStyle name="Total 3 4 2 3 3 7 2" xfId="54888"/>
    <cellStyle name="Total 3 4 2 3 3 8" xfId="27297"/>
    <cellStyle name="Total 3 4 2 3 3 8 2" xfId="57484"/>
    <cellStyle name="Total 3 4 2 3 3 9" xfId="27770"/>
    <cellStyle name="Total 3 4 2 3 3 9 2" xfId="57957"/>
    <cellStyle name="Total 3 4 2 3 4" xfId="5650"/>
    <cellStyle name="Total 3 4 2 3 4 2" xfId="35846"/>
    <cellStyle name="Total 3 4 2 3 5" xfId="11404"/>
    <cellStyle name="Total 3 4 2 3 5 2" xfId="41598"/>
    <cellStyle name="Total 3 4 2 3 6" xfId="14392"/>
    <cellStyle name="Total 3 4 2 3 6 2" xfId="44586"/>
    <cellStyle name="Total 3 4 2 3 7" xfId="15489"/>
    <cellStyle name="Total 3 4 2 3 7 2" xfId="45683"/>
    <cellStyle name="Total 3 4 2 3 8" xfId="18370"/>
    <cellStyle name="Total 3 4 2 3 8 2" xfId="48564"/>
    <cellStyle name="Total 3 4 2 3 9" xfId="22605"/>
    <cellStyle name="Total 3 4 2 3 9 2" xfId="52792"/>
    <cellStyle name="Total 3 4 2 4" xfId="3032"/>
    <cellStyle name="Total 3 4 2 4 10" xfId="30099"/>
    <cellStyle name="Total 3 4 2 4 10 2" xfId="60286"/>
    <cellStyle name="Total 3 4 2 4 11" xfId="33237"/>
    <cellStyle name="Total 3 4 2 4 2" xfId="6477"/>
    <cellStyle name="Total 3 4 2 4 2 2" xfId="36671"/>
    <cellStyle name="Total 3 4 2 4 3" xfId="2403"/>
    <cellStyle name="Total 3 4 2 4 3 2" xfId="32608"/>
    <cellStyle name="Total 3 4 2 4 4" xfId="12130"/>
    <cellStyle name="Total 3 4 2 4 4 2" xfId="42324"/>
    <cellStyle name="Total 3 4 2 4 5" xfId="14547"/>
    <cellStyle name="Total 3 4 2 4 5 2" xfId="44741"/>
    <cellStyle name="Total 3 4 2 4 6" xfId="16352"/>
    <cellStyle name="Total 3 4 2 4 6 2" xfId="46546"/>
    <cellStyle name="Total 3 4 2 4 7" xfId="19219"/>
    <cellStyle name="Total 3 4 2 4 7 2" xfId="49413"/>
    <cellStyle name="Total 3 4 2 4 8" xfId="23622"/>
    <cellStyle name="Total 3 4 2 4 8 2" xfId="53809"/>
    <cellStyle name="Total 3 4 2 4 9" xfId="27895"/>
    <cellStyle name="Total 3 4 2 4 9 2" xfId="58082"/>
    <cellStyle name="Total 3 4 2 5" xfId="4045"/>
    <cellStyle name="Total 3 4 2 5 10" xfId="28823"/>
    <cellStyle name="Total 3 4 2 5 10 2" xfId="59010"/>
    <cellStyle name="Total 3 4 2 5 11" xfId="34244"/>
    <cellStyle name="Total 3 4 2 5 2" xfId="7376"/>
    <cellStyle name="Total 3 4 2 5 2 2" xfId="37570"/>
    <cellStyle name="Total 3 4 2 5 3" xfId="8921"/>
    <cellStyle name="Total 3 4 2 5 3 2" xfId="39115"/>
    <cellStyle name="Total 3 4 2 5 4" xfId="12328"/>
    <cellStyle name="Total 3 4 2 5 4 2" xfId="42522"/>
    <cellStyle name="Total 3 4 2 5 5" xfId="12429"/>
    <cellStyle name="Total 3 4 2 5 5 2" xfId="42623"/>
    <cellStyle name="Total 3 4 2 5 6" xfId="17245"/>
    <cellStyle name="Total 3 4 2 5 6 2" xfId="47439"/>
    <cellStyle name="Total 3 4 2 5 7" xfId="20109"/>
    <cellStyle name="Total 3 4 2 5 7 2" xfId="50303"/>
    <cellStyle name="Total 3 4 2 5 8" xfId="24520"/>
    <cellStyle name="Total 3 4 2 5 8 2" xfId="54707"/>
    <cellStyle name="Total 3 4 2 5 9" xfId="25829"/>
    <cellStyle name="Total 3 4 2 5 9 2" xfId="56016"/>
    <cellStyle name="Total 3 4 2 6" xfId="5875"/>
    <cellStyle name="Total 3 4 2 6 2" xfId="36071"/>
    <cellStyle name="Total 3 4 2 7" xfId="10410"/>
    <cellStyle name="Total 3 4 2 7 2" xfId="40604"/>
    <cellStyle name="Total 3 4 2 8" xfId="15253"/>
    <cellStyle name="Total 3 4 2 8 2" xfId="45447"/>
    <cellStyle name="Total 3 4 2 9" xfId="10376"/>
    <cellStyle name="Total 3 4 2 9 2" xfId="40570"/>
    <cellStyle name="Total 3 4 3" xfId="1370"/>
    <cellStyle name="Total 3 4 3 10" xfId="18363"/>
    <cellStyle name="Total 3 4 3 10 2" xfId="48557"/>
    <cellStyle name="Total 3 4 3 11" xfId="22583"/>
    <cellStyle name="Total 3 4 3 11 2" xfId="52770"/>
    <cellStyle name="Total 3 4 3 12" xfId="28276"/>
    <cellStyle name="Total 3 4 3 12 2" xfId="58463"/>
    <cellStyle name="Total 3 4 3 13" xfId="29707"/>
    <cellStyle name="Total 3 4 3 13 2" xfId="59894"/>
    <cellStyle name="Total 3 4 3 14" xfId="31336"/>
    <cellStyle name="Total 3 4 3 2" xfId="1838"/>
    <cellStyle name="Total 3 4 3 2 10" xfId="25682"/>
    <cellStyle name="Total 3 4 3 2 10 2" xfId="55869"/>
    <cellStyle name="Total 3 4 3 2 11" xfId="29108"/>
    <cellStyle name="Total 3 4 3 2 11 2" xfId="59295"/>
    <cellStyle name="Total 3 4 3 2 12" xfId="31788"/>
    <cellStyle name="Total 3 4 3 2 2" xfId="3795"/>
    <cellStyle name="Total 3 4 3 2 2 10" xfId="29224"/>
    <cellStyle name="Total 3 4 3 2 2 10 2" xfId="59411"/>
    <cellStyle name="Total 3 4 3 2 2 11" xfId="34000"/>
    <cellStyle name="Total 3 4 3 2 2 2" xfId="7159"/>
    <cellStyle name="Total 3 4 3 2 2 2 2" xfId="37353"/>
    <cellStyle name="Total 3 4 3 2 2 3" xfId="8704"/>
    <cellStyle name="Total 3 4 3 2 2 3 2" xfId="38898"/>
    <cellStyle name="Total 3 4 3 2 2 4" xfId="10781"/>
    <cellStyle name="Total 3 4 3 2 2 4 2" xfId="40975"/>
    <cellStyle name="Total 3 4 3 2 2 5" xfId="12652"/>
    <cellStyle name="Total 3 4 3 2 2 5 2" xfId="42846"/>
    <cellStyle name="Total 3 4 3 2 2 6" xfId="17030"/>
    <cellStyle name="Total 3 4 3 2 2 6 2" xfId="47224"/>
    <cellStyle name="Total 3 4 3 2 2 7" xfId="19897"/>
    <cellStyle name="Total 3 4 3 2 2 7 2" xfId="50091"/>
    <cellStyle name="Total 3 4 3 2 2 8" xfId="24304"/>
    <cellStyle name="Total 3 4 3 2 2 8 2" xfId="54491"/>
    <cellStyle name="Total 3 4 3 2 2 9" xfId="26128"/>
    <cellStyle name="Total 3 4 3 2 2 9 2" xfId="56315"/>
    <cellStyle name="Total 3 4 3 2 3" xfId="4803"/>
    <cellStyle name="Total 3 4 3 2 3 10" xfId="35002"/>
    <cellStyle name="Total 3 4 3 2 3 2" xfId="9547"/>
    <cellStyle name="Total 3 4 3 2 3 2 2" xfId="39741"/>
    <cellStyle name="Total 3 4 3 2 3 3" xfId="9894"/>
    <cellStyle name="Total 3 4 3 2 3 3 2" xfId="40088"/>
    <cellStyle name="Total 3 4 3 2 3 4" xfId="13867"/>
    <cellStyle name="Total 3 4 3 2 3 4 2" xfId="44061"/>
    <cellStyle name="Total 3 4 3 2 3 5" xfId="17870"/>
    <cellStyle name="Total 3 4 3 2 3 5 2" xfId="48064"/>
    <cellStyle name="Total 3 4 3 2 3 6" xfId="20734"/>
    <cellStyle name="Total 3 4 3 2 3 6 2" xfId="50928"/>
    <cellStyle name="Total 3 4 3 2 3 7" xfId="25146"/>
    <cellStyle name="Total 3 4 3 2 3 7 2" xfId="55333"/>
    <cellStyle name="Total 3 4 3 2 3 8" xfId="28583"/>
    <cellStyle name="Total 3 4 3 2 3 8 2" xfId="58770"/>
    <cellStyle name="Total 3 4 3 2 3 9" xfId="25875"/>
    <cellStyle name="Total 3 4 3 2 3 9 2" xfId="56062"/>
    <cellStyle name="Total 3 4 3 2 4" xfId="5797"/>
    <cellStyle name="Total 3 4 3 2 4 2" xfId="35993"/>
    <cellStyle name="Total 3 4 3 2 5" xfId="3149"/>
    <cellStyle name="Total 3 4 3 2 5 2" xfId="33354"/>
    <cellStyle name="Total 3 4 3 2 6" xfId="14830"/>
    <cellStyle name="Total 3 4 3 2 6 2" xfId="45024"/>
    <cellStyle name="Total 3 4 3 2 7" xfId="15934"/>
    <cellStyle name="Total 3 4 3 2 7 2" xfId="46128"/>
    <cellStyle name="Total 3 4 3 2 8" xfId="18815"/>
    <cellStyle name="Total 3 4 3 2 8 2" xfId="49009"/>
    <cellStyle name="Total 3 4 3 2 9" xfId="23050"/>
    <cellStyle name="Total 3 4 3 2 9 2" xfId="53237"/>
    <cellStyle name="Total 3 4 3 3" xfId="1996"/>
    <cellStyle name="Total 3 4 3 3 10" xfId="27561"/>
    <cellStyle name="Total 3 4 3 3 10 2" xfId="57748"/>
    <cellStyle name="Total 3 4 3 3 11" xfId="29437"/>
    <cellStyle name="Total 3 4 3 3 11 2" xfId="59624"/>
    <cellStyle name="Total 3 4 3 3 12" xfId="31946"/>
    <cellStyle name="Total 3 4 3 3 2" xfId="3953"/>
    <cellStyle name="Total 3 4 3 3 2 10" xfId="30090"/>
    <cellStyle name="Total 3 4 3 3 2 10 2" xfId="60277"/>
    <cellStyle name="Total 3 4 3 3 2 11" xfId="34158"/>
    <cellStyle name="Total 3 4 3 3 2 2" xfId="7317"/>
    <cellStyle name="Total 3 4 3 3 2 2 2" xfId="37511"/>
    <cellStyle name="Total 3 4 3 3 2 3" xfId="8862"/>
    <cellStyle name="Total 3 4 3 3 2 3 2" xfId="39056"/>
    <cellStyle name="Total 3 4 3 3 2 4" xfId="12247"/>
    <cellStyle name="Total 3 4 3 3 2 4 2" xfId="42441"/>
    <cellStyle name="Total 3 4 3 3 2 5" xfId="14812"/>
    <cellStyle name="Total 3 4 3 3 2 5 2" xfId="45006"/>
    <cellStyle name="Total 3 4 3 3 2 6" xfId="17188"/>
    <cellStyle name="Total 3 4 3 3 2 6 2" xfId="47382"/>
    <cellStyle name="Total 3 4 3 3 2 7" xfId="20055"/>
    <cellStyle name="Total 3 4 3 3 2 7 2" xfId="50249"/>
    <cellStyle name="Total 3 4 3 3 2 8" xfId="24462"/>
    <cellStyle name="Total 3 4 3 3 2 8 2" xfId="54649"/>
    <cellStyle name="Total 3 4 3 3 2 9" xfId="27749"/>
    <cellStyle name="Total 3 4 3 3 2 9 2" xfId="57936"/>
    <cellStyle name="Total 3 4 3 3 3" xfId="4961"/>
    <cellStyle name="Total 3 4 3 3 3 10" xfId="35160"/>
    <cellStyle name="Total 3 4 3 3 3 2" xfId="9705"/>
    <cellStyle name="Total 3 4 3 3 3 2 2" xfId="39899"/>
    <cellStyle name="Total 3 4 3 3 3 3" xfId="12052"/>
    <cellStyle name="Total 3 4 3 3 3 3 2" xfId="42246"/>
    <cellStyle name="Total 3 4 3 3 3 4" xfId="13567"/>
    <cellStyle name="Total 3 4 3 3 3 4 2" xfId="43761"/>
    <cellStyle name="Total 3 4 3 3 3 5" xfId="18028"/>
    <cellStyle name="Total 3 4 3 3 3 5 2" xfId="48222"/>
    <cellStyle name="Total 3 4 3 3 3 6" xfId="20892"/>
    <cellStyle name="Total 3 4 3 3 3 6 2" xfId="51086"/>
    <cellStyle name="Total 3 4 3 3 3 7" xfId="25304"/>
    <cellStyle name="Total 3 4 3 3 3 7 2" xfId="55491"/>
    <cellStyle name="Total 3 4 3 3 3 8" xfId="28741"/>
    <cellStyle name="Total 3 4 3 3 3 8 2" xfId="58928"/>
    <cellStyle name="Total 3 4 3 3 3 9" xfId="30410"/>
    <cellStyle name="Total 3 4 3 3 3 9 2" xfId="60597"/>
    <cellStyle name="Total 3 4 3 3 4" xfId="5772"/>
    <cellStyle name="Total 3 4 3 3 4 2" xfId="35968"/>
    <cellStyle name="Total 3 4 3 3 5" xfId="12664"/>
    <cellStyle name="Total 3 4 3 3 5 2" xfId="42858"/>
    <cellStyle name="Total 3 4 3 3 6" xfId="13546"/>
    <cellStyle name="Total 3 4 3 3 6 2" xfId="43740"/>
    <cellStyle name="Total 3 4 3 3 7" xfId="16092"/>
    <cellStyle name="Total 3 4 3 3 7 2" xfId="46286"/>
    <cellStyle name="Total 3 4 3 3 8" xfId="18973"/>
    <cellStyle name="Total 3 4 3 3 8 2" xfId="49167"/>
    <cellStyle name="Total 3 4 3 3 9" xfId="23208"/>
    <cellStyle name="Total 3 4 3 3 9 2" xfId="53395"/>
    <cellStyle name="Total 3 4 3 4" xfId="3330"/>
    <cellStyle name="Total 3 4 3 4 10" xfId="26241"/>
    <cellStyle name="Total 3 4 3 4 10 2" xfId="56428"/>
    <cellStyle name="Total 3 4 3 4 11" xfId="33535"/>
    <cellStyle name="Total 3 4 3 4 2" xfId="6703"/>
    <cellStyle name="Total 3 4 3 4 2 2" xfId="36897"/>
    <cellStyle name="Total 3 4 3 4 3" xfId="8248"/>
    <cellStyle name="Total 3 4 3 4 3 2" xfId="38442"/>
    <cellStyle name="Total 3 4 3 4 4" xfId="5072"/>
    <cellStyle name="Total 3 4 3 4 4 2" xfId="35271"/>
    <cellStyle name="Total 3 4 3 4 5" xfId="14010"/>
    <cellStyle name="Total 3 4 3 4 5 2" xfId="44204"/>
    <cellStyle name="Total 3 4 3 4 6" xfId="16578"/>
    <cellStyle name="Total 3 4 3 4 6 2" xfId="46772"/>
    <cellStyle name="Total 3 4 3 4 7" xfId="19445"/>
    <cellStyle name="Total 3 4 3 4 7 2" xfId="49639"/>
    <cellStyle name="Total 3 4 3 4 8" xfId="23848"/>
    <cellStyle name="Total 3 4 3 4 8 2" xfId="54035"/>
    <cellStyle name="Total 3 4 3 4 9" xfId="22415"/>
    <cellStyle name="Total 3 4 3 4 9 2" xfId="52602"/>
    <cellStyle name="Total 3 4 3 5" xfId="4338"/>
    <cellStyle name="Total 3 4 3 5 10" xfId="28433"/>
    <cellStyle name="Total 3 4 3 5 10 2" xfId="58620"/>
    <cellStyle name="Total 3 4 3 5 11" xfId="34537"/>
    <cellStyle name="Total 3 4 3 5 2" xfId="7550"/>
    <cellStyle name="Total 3 4 3 5 2 2" xfId="37744"/>
    <cellStyle name="Total 3 4 3 5 3" xfId="9095"/>
    <cellStyle name="Total 3 4 3 5 3 2" xfId="39289"/>
    <cellStyle name="Total 3 4 3 5 4" xfId="11846"/>
    <cellStyle name="Total 3 4 3 5 4 2" xfId="42040"/>
    <cellStyle name="Total 3 4 3 5 5" xfId="14648"/>
    <cellStyle name="Total 3 4 3 5 5 2" xfId="44842"/>
    <cellStyle name="Total 3 4 3 5 6" xfId="17418"/>
    <cellStyle name="Total 3 4 3 5 6 2" xfId="47612"/>
    <cellStyle name="Total 3 4 3 5 7" xfId="20282"/>
    <cellStyle name="Total 3 4 3 5 7 2" xfId="50476"/>
    <cellStyle name="Total 3 4 3 5 8" xfId="24694"/>
    <cellStyle name="Total 3 4 3 5 8 2" xfId="54881"/>
    <cellStyle name="Total 3 4 3 5 9" xfId="26549"/>
    <cellStyle name="Total 3 4 3 5 9 2" xfId="56736"/>
    <cellStyle name="Total 3 4 3 6" xfId="5999"/>
    <cellStyle name="Total 3 4 3 6 2" xfId="36195"/>
    <cellStyle name="Total 3 4 3 7" xfId="5148"/>
    <cellStyle name="Total 3 4 3 7 2" xfId="35347"/>
    <cellStyle name="Total 3 4 3 8" xfId="14355"/>
    <cellStyle name="Total 3 4 3 8 2" xfId="44549"/>
    <cellStyle name="Total 3 4 3 9" xfId="15479"/>
    <cellStyle name="Total 3 4 3 9 2" xfId="45673"/>
    <cellStyle name="Total 3 4 4" xfId="1394"/>
    <cellStyle name="Total 3 4 4 10" xfId="26755"/>
    <cellStyle name="Total 3 4 4 10 2" xfId="56942"/>
    <cellStyle name="Total 3 4 4 11" xfId="28365"/>
    <cellStyle name="Total 3 4 4 11 2" xfId="58552"/>
    <cellStyle name="Total 3 4 4 12" xfId="31344"/>
    <cellStyle name="Total 3 4 4 2" xfId="3351"/>
    <cellStyle name="Total 3 4 4 2 10" xfId="28088"/>
    <cellStyle name="Total 3 4 4 2 10 2" xfId="58275"/>
    <cellStyle name="Total 3 4 4 2 11" xfId="33556"/>
    <cellStyle name="Total 3 4 4 2 2" xfId="6715"/>
    <cellStyle name="Total 3 4 4 2 2 2" xfId="36909"/>
    <cellStyle name="Total 3 4 4 2 3" xfId="8260"/>
    <cellStyle name="Total 3 4 4 2 3 2" xfId="38454"/>
    <cellStyle name="Total 3 4 4 2 4" xfId="10317"/>
    <cellStyle name="Total 3 4 4 2 4 2" xfId="40511"/>
    <cellStyle name="Total 3 4 4 2 5" xfId="14982"/>
    <cellStyle name="Total 3 4 4 2 5 2" xfId="45176"/>
    <cellStyle name="Total 3 4 4 2 6" xfId="16586"/>
    <cellStyle name="Total 3 4 4 2 6 2" xfId="46780"/>
    <cellStyle name="Total 3 4 4 2 7" xfId="19453"/>
    <cellStyle name="Total 3 4 4 2 7 2" xfId="49647"/>
    <cellStyle name="Total 3 4 4 2 8" xfId="23860"/>
    <cellStyle name="Total 3 4 4 2 8 2" xfId="54047"/>
    <cellStyle name="Total 3 4 4 2 9" xfId="27802"/>
    <cellStyle name="Total 3 4 4 2 9 2" xfId="57989"/>
    <cellStyle name="Total 3 4 4 3" xfId="4359"/>
    <cellStyle name="Total 3 4 4 3 10" xfId="34558"/>
    <cellStyle name="Total 3 4 4 3 2" xfId="9103"/>
    <cellStyle name="Total 3 4 4 3 2 2" xfId="39297"/>
    <cellStyle name="Total 3 4 4 3 3" xfId="11363"/>
    <cellStyle name="Total 3 4 4 3 3 2" xfId="41557"/>
    <cellStyle name="Total 3 4 4 3 4" xfId="13723"/>
    <cellStyle name="Total 3 4 4 3 4 2" xfId="43917"/>
    <cellStyle name="Total 3 4 4 3 5" xfId="17426"/>
    <cellStyle name="Total 3 4 4 3 5 2" xfId="47620"/>
    <cellStyle name="Total 3 4 4 3 6" xfId="20290"/>
    <cellStyle name="Total 3 4 4 3 6 2" xfId="50484"/>
    <cellStyle name="Total 3 4 4 3 7" xfId="24702"/>
    <cellStyle name="Total 3 4 4 3 7 2" xfId="54889"/>
    <cellStyle name="Total 3 4 4 3 8" xfId="26373"/>
    <cellStyle name="Total 3 4 4 3 8 2" xfId="56560"/>
    <cellStyle name="Total 3 4 4 3 9" xfId="29983"/>
    <cellStyle name="Total 3 4 4 3 9 2" xfId="60170"/>
    <cellStyle name="Total 3 4 4 4" xfId="8084"/>
    <cellStyle name="Total 3 4 4 4 2" xfId="38278"/>
    <cellStyle name="Total 3 4 4 5" xfId="8018"/>
    <cellStyle name="Total 3 4 4 5 2" xfId="38212"/>
    <cellStyle name="Total 3 4 4 6" xfId="15237"/>
    <cellStyle name="Total 3 4 4 6 2" xfId="45431"/>
    <cellStyle name="Total 3 4 4 7" xfId="15490"/>
    <cellStyle name="Total 3 4 4 7 2" xfId="45684"/>
    <cellStyle name="Total 3 4 4 8" xfId="18371"/>
    <cellStyle name="Total 3 4 4 8 2" xfId="48565"/>
    <cellStyle name="Total 3 4 4 9" xfId="22606"/>
    <cellStyle name="Total 3 4 4 9 2" xfId="52793"/>
    <cellStyle name="Total 3 4 5" xfId="3031"/>
    <cellStyle name="Total 3 4 5 10" xfId="29802"/>
    <cellStyle name="Total 3 4 5 10 2" xfId="59989"/>
    <cellStyle name="Total 3 4 5 11" xfId="33236"/>
    <cellStyle name="Total 3 4 5 2" xfId="6476"/>
    <cellStyle name="Total 3 4 5 2 2" xfId="36670"/>
    <cellStyle name="Total 3 4 5 3" xfId="3088"/>
    <cellStyle name="Total 3 4 5 3 2" xfId="33293"/>
    <cellStyle name="Total 3 4 5 4" xfId="10727"/>
    <cellStyle name="Total 3 4 5 4 2" xfId="40921"/>
    <cellStyle name="Total 3 4 5 5" xfId="5620"/>
    <cellStyle name="Total 3 4 5 5 2" xfId="35816"/>
    <cellStyle name="Total 3 4 5 6" xfId="16351"/>
    <cellStyle name="Total 3 4 5 6 2" xfId="46545"/>
    <cellStyle name="Total 3 4 5 7" xfId="19218"/>
    <cellStyle name="Total 3 4 5 7 2" xfId="49412"/>
    <cellStyle name="Total 3 4 5 8" xfId="23621"/>
    <cellStyle name="Total 3 4 5 8 2" xfId="53808"/>
    <cellStyle name="Total 3 4 5 9" xfId="21796"/>
    <cellStyle name="Total 3 4 5 9 2" xfId="51983"/>
    <cellStyle name="Total 3 4 6" xfId="4044"/>
    <cellStyle name="Total 3 4 6 10" xfId="29301"/>
    <cellStyle name="Total 3 4 6 10 2" xfId="59488"/>
    <cellStyle name="Total 3 4 6 11" xfId="34243"/>
    <cellStyle name="Total 3 4 6 2" xfId="7375"/>
    <cellStyle name="Total 3 4 6 2 2" xfId="37569"/>
    <cellStyle name="Total 3 4 6 3" xfId="8920"/>
    <cellStyle name="Total 3 4 6 3 2" xfId="39114"/>
    <cellStyle name="Total 3 4 6 4" xfId="6111"/>
    <cellStyle name="Total 3 4 6 4 2" xfId="36305"/>
    <cellStyle name="Total 3 4 6 5" xfId="13596"/>
    <cellStyle name="Total 3 4 6 5 2" xfId="43790"/>
    <cellStyle name="Total 3 4 6 6" xfId="17244"/>
    <cellStyle name="Total 3 4 6 6 2" xfId="47438"/>
    <cellStyle name="Total 3 4 6 7" xfId="20108"/>
    <cellStyle name="Total 3 4 6 7 2" xfId="50302"/>
    <cellStyle name="Total 3 4 6 8" xfId="24519"/>
    <cellStyle name="Total 3 4 6 8 2" xfId="54706"/>
    <cellStyle name="Total 3 4 6 9" xfId="23239"/>
    <cellStyle name="Total 3 4 6 9 2" xfId="53426"/>
    <cellStyle name="Total 3 4 7" xfId="7965"/>
    <cellStyle name="Total 3 4 7 2" xfId="38159"/>
    <cellStyle name="Total 3 4 8" xfId="12640"/>
    <cellStyle name="Total 3 4 8 2" xfId="42834"/>
    <cellStyle name="Total 3 4 9" xfId="5310"/>
    <cellStyle name="Total 3 4 9 2" xfId="35509"/>
    <cellStyle name="Total 3 5" xfId="1068"/>
    <cellStyle name="Total 3 5 10" xfId="18079"/>
    <cellStyle name="Total 3 5 10 2" xfId="48273"/>
    <cellStyle name="Total 3 5 11" xfId="22295"/>
    <cellStyle name="Total 3 5 11 2" xfId="52482"/>
    <cellStyle name="Total 3 5 12" xfId="27569"/>
    <cellStyle name="Total 3 5 12 2" xfId="57756"/>
    <cellStyle name="Total 3 5 13" xfId="27404"/>
    <cellStyle name="Total 3 5 13 2" xfId="57591"/>
    <cellStyle name="Total 3 5 14" xfId="31153"/>
    <cellStyle name="Total 3 5 2" xfId="1372"/>
    <cellStyle name="Total 3 5 2 10" xfId="18365"/>
    <cellStyle name="Total 3 5 2 10 2" xfId="48559"/>
    <cellStyle name="Total 3 5 2 11" xfId="22585"/>
    <cellStyle name="Total 3 5 2 11 2" xfId="52772"/>
    <cellStyle name="Total 3 5 2 12" xfId="27276"/>
    <cellStyle name="Total 3 5 2 12 2" xfId="57463"/>
    <cellStyle name="Total 3 5 2 13" xfId="27149"/>
    <cellStyle name="Total 3 5 2 13 2" xfId="57336"/>
    <cellStyle name="Total 3 5 2 14" xfId="31338"/>
    <cellStyle name="Total 3 5 2 2" xfId="1840"/>
    <cellStyle name="Total 3 5 2 2 10" xfId="21506"/>
    <cellStyle name="Total 3 5 2 2 10 2" xfId="51693"/>
    <cellStyle name="Total 3 5 2 2 11" xfId="29870"/>
    <cellStyle name="Total 3 5 2 2 11 2" xfId="60057"/>
    <cellStyle name="Total 3 5 2 2 12" xfId="31790"/>
    <cellStyle name="Total 3 5 2 2 2" xfId="3797"/>
    <cellStyle name="Total 3 5 2 2 2 10" xfId="29907"/>
    <cellStyle name="Total 3 5 2 2 2 10 2" xfId="60094"/>
    <cellStyle name="Total 3 5 2 2 2 11" xfId="34002"/>
    <cellStyle name="Total 3 5 2 2 2 2" xfId="7161"/>
    <cellStyle name="Total 3 5 2 2 2 2 2" xfId="37355"/>
    <cellStyle name="Total 3 5 2 2 2 3" xfId="8706"/>
    <cellStyle name="Total 3 5 2 2 2 3 2" xfId="38900"/>
    <cellStyle name="Total 3 5 2 2 2 4" xfId="2767"/>
    <cellStyle name="Total 3 5 2 2 2 4 2" xfId="32972"/>
    <cellStyle name="Total 3 5 2 2 2 5" xfId="11905"/>
    <cellStyle name="Total 3 5 2 2 2 5 2" xfId="42099"/>
    <cellStyle name="Total 3 5 2 2 2 6" xfId="17032"/>
    <cellStyle name="Total 3 5 2 2 2 6 2" xfId="47226"/>
    <cellStyle name="Total 3 5 2 2 2 7" xfId="19899"/>
    <cellStyle name="Total 3 5 2 2 2 7 2" xfId="50093"/>
    <cellStyle name="Total 3 5 2 2 2 8" xfId="24306"/>
    <cellStyle name="Total 3 5 2 2 2 8 2" xfId="54493"/>
    <cellStyle name="Total 3 5 2 2 2 9" xfId="27742"/>
    <cellStyle name="Total 3 5 2 2 2 9 2" xfId="57929"/>
    <cellStyle name="Total 3 5 2 2 3" xfId="4805"/>
    <cellStyle name="Total 3 5 2 2 3 10" xfId="35004"/>
    <cellStyle name="Total 3 5 2 2 3 2" xfId="9549"/>
    <cellStyle name="Total 3 5 2 2 3 2 2" xfId="39743"/>
    <cellStyle name="Total 3 5 2 2 3 3" xfId="10859"/>
    <cellStyle name="Total 3 5 2 2 3 3 2" xfId="41053"/>
    <cellStyle name="Total 3 5 2 2 3 4" xfId="14405"/>
    <cellStyle name="Total 3 5 2 2 3 4 2" xfId="44599"/>
    <cellStyle name="Total 3 5 2 2 3 5" xfId="17872"/>
    <cellStyle name="Total 3 5 2 2 3 5 2" xfId="48066"/>
    <cellStyle name="Total 3 5 2 2 3 6" xfId="20736"/>
    <cellStyle name="Total 3 5 2 2 3 6 2" xfId="50930"/>
    <cellStyle name="Total 3 5 2 2 3 7" xfId="25148"/>
    <cellStyle name="Total 3 5 2 2 3 7 2" xfId="55335"/>
    <cellStyle name="Total 3 5 2 2 3 8" xfId="28585"/>
    <cellStyle name="Total 3 5 2 2 3 8 2" xfId="58772"/>
    <cellStyle name="Total 3 5 2 2 3 9" xfId="26505"/>
    <cellStyle name="Total 3 5 2 2 3 9 2" xfId="56692"/>
    <cellStyle name="Total 3 5 2 2 4" xfId="4160"/>
    <cellStyle name="Total 3 5 2 2 4 2" xfId="34359"/>
    <cellStyle name="Total 3 5 2 2 5" xfId="12649"/>
    <cellStyle name="Total 3 5 2 2 5 2" xfId="42843"/>
    <cellStyle name="Total 3 5 2 2 6" xfId="13072"/>
    <cellStyle name="Total 3 5 2 2 6 2" xfId="43266"/>
    <cellStyle name="Total 3 5 2 2 7" xfId="15936"/>
    <cellStyle name="Total 3 5 2 2 7 2" xfId="46130"/>
    <cellStyle name="Total 3 5 2 2 8" xfId="18817"/>
    <cellStyle name="Total 3 5 2 2 8 2" xfId="49011"/>
    <cellStyle name="Total 3 5 2 2 9" xfId="23052"/>
    <cellStyle name="Total 3 5 2 2 9 2" xfId="53239"/>
    <cellStyle name="Total 3 5 2 3" xfId="1998"/>
    <cellStyle name="Total 3 5 2 3 10" xfId="26345"/>
    <cellStyle name="Total 3 5 2 3 10 2" xfId="56532"/>
    <cellStyle name="Total 3 5 2 3 11" xfId="28772"/>
    <cellStyle name="Total 3 5 2 3 11 2" xfId="58959"/>
    <cellStyle name="Total 3 5 2 3 12" xfId="31948"/>
    <cellStyle name="Total 3 5 2 3 2" xfId="3955"/>
    <cellStyle name="Total 3 5 2 3 2 10" xfId="30492"/>
    <cellStyle name="Total 3 5 2 3 2 10 2" xfId="60679"/>
    <cellStyle name="Total 3 5 2 3 2 11" xfId="34160"/>
    <cellStyle name="Total 3 5 2 3 2 2" xfId="7319"/>
    <cellStyle name="Total 3 5 2 3 2 2 2" xfId="37513"/>
    <cellStyle name="Total 3 5 2 3 2 3" xfId="8864"/>
    <cellStyle name="Total 3 5 2 3 2 3 2" xfId="39058"/>
    <cellStyle name="Total 3 5 2 3 2 4" xfId="10564"/>
    <cellStyle name="Total 3 5 2 3 2 4 2" xfId="40758"/>
    <cellStyle name="Total 3 5 2 3 2 5" xfId="12897"/>
    <cellStyle name="Total 3 5 2 3 2 5 2" xfId="43091"/>
    <cellStyle name="Total 3 5 2 3 2 6" xfId="17190"/>
    <cellStyle name="Total 3 5 2 3 2 6 2" xfId="47384"/>
    <cellStyle name="Total 3 5 2 3 2 7" xfId="20057"/>
    <cellStyle name="Total 3 5 2 3 2 7 2" xfId="50251"/>
    <cellStyle name="Total 3 5 2 3 2 8" xfId="24464"/>
    <cellStyle name="Total 3 5 2 3 2 8 2" xfId="54651"/>
    <cellStyle name="Total 3 5 2 3 2 9" xfId="27485"/>
    <cellStyle name="Total 3 5 2 3 2 9 2" xfId="57672"/>
    <cellStyle name="Total 3 5 2 3 3" xfId="4963"/>
    <cellStyle name="Total 3 5 2 3 3 10" xfId="35162"/>
    <cellStyle name="Total 3 5 2 3 3 2" xfId="9707"/>
    <cellStyle name="Total 3 5 2 3 3 2 2" xfId="39901"/>
    <cellStyle name="Total 3 5 2 3 3 3" xfId="10581"/>
    <cellStyle name="Total 3 5 2 3 3 3 2" xfId="40775"/>
    <cellStyle name="Total 3 5 2 3 3 4" xfId="11116"/>
    <cellStyle name="Total 3 5 2 3 3 4 2" xfId="41310"/>
    <cellStyle name="Total 3 5 2 3 3 5" xfId="18030"/>
    <cellStyle name="Total 3 5 2 3 3 5 2" xfId="48224"/>
    <cellStyle name="Total 3 5 2 3 3 6" xfId="20894"/>
    <cellStyle name="Total 3 5 2 3 3 6 2" xfId="51088"/>
    <cellStyle name="Total 3 5 2 3 3 7" xfId="25306"/>
    <cellStyle name="Total 3 5 2 3 3 7 2" xfId="55493"/>
    <cellStyle name="Total 3 5 2 3 3 8" xfId="28743"/>
    <cellStyle name="Total 3 5 2 3 3 8 2" xfId="58930"/>
    <cellStyle name="Total 3 5 2 3 3 9" xfId="29881"/>
    <cellStyle name="Total 3 5 2 3 3 9 2" xfId="60068"/>
    <cellStyle name="Total 3 5 2 3 4" xfId="7792"/>
    <cellStyle name="Total 3 5 2 3 4 2" xfId="37986"/>
    <cellStyle name="Total 3 5 2 3 5" xfId="5093"/>
    <cellStyle name="Total 3 5 2 3 5 2" xfId="35292"/>
    <cellStyle name="Total 3 5 2 3 6" xfId="13550"/>
    <cellStyle name="Total 3 5 2 3 6 2" xfId="43744"/>
    <cellStyle name="Total 3 5 2 3 7" xfId="16094"/>
    <cellStyle name="Total 3 5 2 3 7 2" xfId="46288"/>
    <cellStyle name="Total 3 5 2 3 8" xfId="18975"/>
    <cellStyle name="Total 3 5 2 3 8 2" xfId="49169"/>
    <cellStyle name="Total 3 5 2 3 9" xfId="23210"/>
    <cellStyle name="Total 3 5 2 3 9 2" xfId="53397"/>
    <cellStyle name="Total 3 5 2 4" xfId="3332"/>
    <cellStyle name="Total 3 5 2 4 10" xfId="30816"/>
    <cellStyle name="Total 3 5 2 4 10 2" xfId="61003"/>
    <cellStyle name="Total 3 5 2 4 11" xfId="33537"/>
    <cellStyle name="Total 3 5 2 4 2" xfId="6705"/>
    <cellStyle name="Total 3 5 2 4 2 2" xfId="36899"/>
    <cellStyle name="Total 3 5 2 4 3" xfId="8250"/>
    <cellStyle name="Total 3 5 2 4 3 2" xfId="38444"/>
    <cellStyle name="Total 3 5 2 4 4" xfId="12111"/>
    <cellStyle name="Total 3 5 2 4 4 2" xfId="42305"/>
    <cellStyle name="Total 3 5 2 4 5" xfId="13484"/>
    <cellStyle name="Total 3 5 2 4 5 2" xfId="43678"/>
    <cellStyle name="Total 3 5 2 4 6" xfId="16580"/>
    <cellStyle name="Total 3 5 2 4 6 2" xfId="46774"/>
    <cellStyle name="Total 3 5 2 4 7" xfId="19447"/>
    <cellStyle name="Total 3 5 2 4 7 2" xfId="49641"/>
    <cellStyle name="Total 3 5 2 4 8" xfId="23850"/>
    <cellStyle name="Total 3 5 2 4 8 2" xfId="54037"/>
    <cellStyle name="Total 3 5 2 4 9" xfId="27715"/>
    <cellStyle name="Total 3 5 2 4 9 2" xfId="57902"/>
    <cellStyle name="Total 3 5 2 5" xfId="4340"/>
    <cellStyle name="Total 3 5 2 5 10" xfId="21705"/>
    <cellStyle name="Total 3 5 2 5 10 2" xfId="51892"/>
    <cellStyle name="Total 3 5 2 5 11" xfId="34539"/>
    <cellStyle name="Total 3 5 2 5 2" xfId="7552"/>
    <cellStyle name="Total 3 5 2 5 2 2" xfId="37746"/>
    <cellStyle name="Total 3 5 2 5 3" xfId="9097"/>
    <cellStyle name="Total 3 5 2 5 3 2" xfId="39291"/>
    <cellStyle name="Total 3 5 2 5 4" xfId="11524"/>
    <cellStyle name="Total 3 5 2 5 4 2" xfId="41718"/>
    <cellStyle name="Total 3 5 2 5 5" xfId="14975"/>
    <cellStyle name="Total 3 5 2 5 5 2" xfId="45169"/>
    <cellStyle name="Total 3 5 2 5 6" xfId="17420"/>
    <cellStyle name="Total 3 5 2 5 6 2" xfId="47614"/>
    <cellStyle name="Total 3 5 2 5 7" xfId="20284"/>
    <cellStyle name="Total 3 5 2 5 7 2" xfId="50478"/>
    <cellStyle name="Total 3 5 2 5 8" xfId="24696"/>
    <cellStyle name="Total 3 5 2 5 8 2" xfId="54883"/>
    <cellStyle name="Total 3 5 2 5 9" xfId="27314"/>
    <cellStyle name="Total 3 5 2 5 9 2" xfId="57501"/>
    <cellStyle name="Total 3 5 2 6" xfId="5843"/>
    <cellStyle name="Total 3 5 2 6 2" xfId="36039"/>
    <cellStyle name="Total 3 5 2 7" xfId="5059"/>
    <cellStyle name="Total 3 5 2 7 2" xfId="35258"/>
    <cellStyle name="Total 3 5 2 8" xfId="13687"/>
    <cellStyle name="Total 3 5 2 8 2" xfId="43881"/>
    <cellStyle name="Total 3 5 2 9" xfId="15481"/>
    <cellStyle name="Total 3 5 2 9 2" xfId="45675"/>
    <cellStyle name="Total 3 5 3" xfId="1392"/>
    <cellStyle name="Total 3 5 3 10" xfId="28315"/>
    <cellStyle name="Total 3 5 3 10 2" xfId="58502"/>
    <cellStyle name="Total 3 5 3 11" xfId="29248"/>
    <cellStyle name="Total 3 5 3 11 2" xfId="59435"/>
    <cellStyle name="Total 3 5 3 12" xfId="31342"/>
    <cellStyle name="Total 3 5 3 2" xfId="3349"/>
    <cellStyle name="Total 3 5 3 2 10" xfId="26893"/>
    <cellStyle name="Total 3 5 3 2 10 2" xfId="57080"/>
    <cellStyle name="Total 3 5 3 2 11" xfId="33554"/>
    <cellStyle name="Total 3 5 3 2 2" xfId="6713"/>
    <cellStyle name="Total 3 5 3 2 2 2" xfId="36907"/>
    <cellStyle name="Total 3 5 3 2 3" xfId="8258"/>
    <cellStyle name="Total 3 5 3 2 3 2" xfId="38452"/>
    <cellStyle name="Total 3 5 3 2 4" xfId="9817"/>
    <cellStyle name="Total 3 5 3 2 4 2" xfId="40011"/>
    <cellStyle name="Total 3 5 3 2 5" xfId="14489"/>
    <cellStyle name="Total 3 5 3 2 5 2" xfId="44683"/>
    <cellStyle name="Total 3 5 3 2 6" xfId="16584"/>
    <cellStyle name="Total 3 5 3 2 6 2" xfId="46778"/>
    <cellStyle name="Total 3 5 3 2 7" xfId="19451"/>
    <cellStyle name="Total 3 5 3 2 7 2" xfId="49645"/>
    <cellStyle name="Total 3 5 3 2 8" xfId="23858"/>
    <cellStyle name="Total 3 5 3 2 8 2" xfId="54045"/>
    <cellStyle name="Total 3 5 3 2 9" xfId="27910"/>
    <cellStyle name="Total 3 5 3 2 9 2" xfId="58097"/>
    <cellStyle name="Total 3 5 3 3" xfId="4357"/>
    <cellStyle name="Total 3 5 3 3 10" xfId="34556"/>
    <cellStyle name="Total 3 5 3 3 2" xfId="9101"/>
    <cellStyle name="Total 3 5 3 3 2 2" xfId="39295"/>
    <cellStyle name="Total 3 5 3 3 3" xfId="11397"/>
    <cellStyle name="Total 3 5 3 3 3 2" xfId="41591"/>
    <cellStyle name="Total 3 5 3 3 4" xfId="15174"/>
    <cellStyle name="Total 3 5 3 3 4 2" xfId="45368"/>
    <cellStyle name="Total 3 5 3 3 5" xfId="17424"/>
    <cellStyle name="Total 3 5 3 3 5 2" xfId="47618"/>
    <cellStyle name="Total 3 5 3 3 6" xfId="20288"/>
    <cellStyle name="Total 3 5 3 3 6 2" xfId="50482"/>
    <cellStyle name="Total 3 5 3 3 7" xfId="24700"/>
    <cellStyle name="Total 3 5 3 3 7 2" xfId="54887"/>
    <cellStyle name="Total 3 5 3 3 8" xfId="27374"/>
    <cellStyle name="Total 3 5 3 3 8 2" xfId="57561"/>
    <cellStyle name="Total 3 5 3 3 9" xfId="25844"/>
    <cellStyle name="Total 3 5 3 3 9 2" xfId="56031"/>
    <cellStyle name="Total 3 5 3 4" xfId="7736"/>
    <cellStyle name="Total 3 5 3 4 2" xfId="37930"/>
    <cellStyle name="Total 3 5 3 5" xfId="10516"/>
    <cellStyle name="Total 3 5 3 5 2" xfId="40710"/>
    <cellStyle name="Total 3 5 3 6" xfId="5174"/>
    <cellStyle name="Total 3 5 3 6 2" xfId="35373"/>
    <cellStyle name="Total 3 5 3 7" xfId="15488"/>
    <cellStyle name="Total 3 5 3 7 2" xfId="45682"/>
    <cellStyle name="Total 3 5 3 8" xfId="18369"/>
    <cellStyle name="Total 3 5 3 8 2" xfId="48563"/>
    <cellStyle name="Total 3 5 3 9" xfId="22604"/>
    <cellStyle name="Total 3 5 3 9 2" xfId="52791"/>
    <cellStyle name="Total 3 5 4" xfId="3033"/>
    <cellStyle name="Total 3 5 4 10" xfId="26324"/>
    <cellStyle name="Total 3 5 4 10 2" xfId="56511"/>
    <cellStyle name="Total 3 5 4 11" xfId="33238"/>
    <cellStyle name="Total 3 5 4 2" xfId="6478"/>
    <cellStyle name="Total 3 5 4 2 2" xfId="36672"/>
    <cellStyle name="Total 3 5 4 3" xfId="3086"/>
    <cellStyle name="Total 3 5 4 3 2" xfId="33291"/>
    <cellStyle name="Total 3 5 4 4" xfId="11269"/>
    <cellStyle name="Total 3 5 4 4 2" xfId="41463"/>
    <cellStyle name="Total 3 5 4 5" xfId="12788"/>
    <cellStyle name="Total 3 5 4 5 2" xfId="42982"/>
    <cellStyle name="Total 3 5 4 6" xfId="16353"/>
    <cellStyle name="Total 3 5 4 6 2" xfId="46547"/>
    <cellStyle name="Total 3 5 4 7" xfId="19220"/>
    <cellStyle name="Total 3 5 4 7 2" xfId="49414"/>
    <cellStyle name="Total 3 5 4 8" xfId="23623"/>
    <cellStyle name="Total 3 5 4 8 2" xfId="53810"/>
    <cellStyle name="Total 3 5 4 9" xfId="28360"/>
    <cellStyle name="Total 3 5 4 9 2" xfId="58547"/>
    <cellStyle name="Total 3 5 5" xfId="4046"/>
    <cellStyle name="Total 3 5 5 10" xfId="30396"/>
    <cellStyle name="Total 3 5 5 10 2" xfId="60583"/>
    <cellStyle name="Total 3 5 5 11" xfId="34245"/>
    <cellStyle name="Total 3 5 5 2" xfId="7377"/>
    <cellStyle name="Total 3 5 5 2 2" xfId="37571"/>
    <cellStyle name="Total 3 5 5 3" xfId="8922"/>
    <cellStyle name="Total 3 5 5 3 2" xfId="39116"/>
    <cellStyle name="Total 3 5 5 4" xfId="11283"/>
    <cellStyle name="Total 3 5 5 4 2" xfId="41477"/>
    <cellStyle name="Total 3 5 5 5" xfId="13848"/>
    <cellStyle name="Total 3 5 5 5 2" xfId="44042"/>
    <cellStyle name="Total 3 5 5 6" xfId="17246"/>
    <cellStyle name="Total 3 5 5 6 2" xfId="47440"/>
    <cellStyle name="Total 3 5 5 7" xfId="20110"/>
    <cellStyle name="Total 3 5 5 7 2" xfId="50304"/>
    <cellStyle name="Total 3 5 5 8" xfId="24521"/>
    <cellStyle name="Total 3 5 5 8 2" xfId="54708"/>
    <cellStyle name="Total 3 5 5 9" xfId="26196"/>
    <cellStyle name="Total 3 5 5 9 2" xfId="56383"/>
    <cellStyle name="Total 3 5 6" xfId="5415"/>
    <cellStyle name="Total 3 5 6 2" xfId="35614"/>
    <cellStyle name="Total 3 5 7" xfId="6096"/>
    <cellStyle name="Total 3 5 7 2" xfId="36292"/>
    <cellStyle name="Total 3 5 8" xfId="13348"/>
    <cellStyle name="Total 3 5 8 2" xfId="43542"/>
    <cellStyle name="Total 3 5 9" xfId="14622"/>
    <cellStyle name="Total 3 5 9 2" xfId="44816"/>
    <cellStyle name="Total 3 6" xfId="1365"/>
    <cellStyle name="Total 3 6 10" xfId="18358"/>
    <cellStyle name="Total 3 6 10 2" xfId="48552"/>
    <cellStyle name="Total 3 6 11" xfId="22578"/>
    <cellStyle name="Total 3 6 11 2" xfId="52765"/>
    <cellStyle name="Total 3 6 12" xfId="27786"/>
    <cellStyle name="Total 3 6 12 2" xfId="57973"/>
    <cellStyle name="Total 3 6 13" xfId="30369"/>
    <cellStyle name="Total 3 6 13 2" xfId="60556"/>
    <cellStyle name="Total 3 6 14" xfId="31331"/>
    <cellStyle name="Total 3 6 2" xfId="1833"/>
    <cellStyle name="Total 3 6 2 10" xfId="21348"/>
    <cellStyle name="Total 3 6 2 10 2" xfId="51535"/>
    <cellStyle name="Total 3 6 2 11" xfId="29695"/>
    <cellStyle name="Total 3 6 2 11 2" xfId="59882"/>
    <cellStyle name="Total 3 6 2 12" xfId="31783"/>
    <cellStyle name="Total 3 6 2 2" xfId="3790"/>
    <cellStyle name="Total 3 6 2 2 10" xfId="30285"/>
    <cellStyle name="Total 3 6 2 2 10 2" xfId="60472"/>
    <cellStyle name="Total 3 6 2 2 11" xfId="33995"/>
    <cellStyle name="Total 3 6 2 2 2" xfId="7154"/>
    <cellStyle name="Total 3 6 2 2 2 2" xfId="37348"/>
    <cellStyle name="Total 3 6 2 2 3" xfId="8699"/>
    <cellStyle name="Total 3 6 2 2 3 2" xfId="38893"/>
    <cellStyle name="Total 3 6 2 2 4" xfId="11133"/>
    <cellStyle name="Total 3 6 2 2 4 2" xfId="41327"/>
    <cellStyle name="Total 3 6 2 2 5" xfId="13402"/>
    <cellStyle name="Total 3 6 2 2 5 2" xfId="43596"/>
    <cellStyle name="Total 3 6 2 2 6" xfId="17025"/>
    <cellStyle name="Total 3 6 2 2 6 2" xfId="47219"/>
    <cellStyle name="Total 3 6 2 2 7" xfId="19892"/>
    <cellStyle name="Total 3 6 2 2 7 2" xfId="50086"/>
    <cellStyle name="Total 3 6 2 2 8" xfId="24299"/>
    <cellStyle name="Total 3 6 2 2 8 2" xfId="54486"/>
    <cellStyle name="Total 3 6 2 2 9" xfId="26386"/>
    <cellStyle name="Total 3 6 2 2 9 2" xfId="56573"/>
    <cellStyle name="Total 3 6 2 3" xfId="4798"/>
    <cellStyle name="Total 3 6 2 3 10" xfId="34997"/>
    <cellStyle name="Total 3 6 2 3 2" xfId="9542"/>
    <cellStyle name="Total 3 6 2 3 2 2" xfId="39736"/>
    <cellStyle name="Total 3 6 2 3 3" xfId="5400"/>
    <cellStyle name="Total 3 6 2 3 3 2" xfId="35599"/>
    <cellStyle name="Total 3 6 2 3 4" xfId="13672"/>
    <cellStyle name="Total 3 6 2 3 4 2" xfId="43866"/>
    <cellStyle name="Total 3 6 2 3 5" xfId="17865"/>
    <cellStyle name="Total 3 6 2 3 5 2" xfId="48059"/>
    <cellStyle name="Total 3 6 2 3 6" xfId="20729"/>
    <cellStyle name="Total 3 6 2 3 6 2" xfId="50923"/>
    <cellStyle name="Total 3 6 2 3 7" xfId="25141"/>
    <cellStyle name="Total 3 6 2 3 7 2" xfId="55328"/>
    <cellStyle name="Total 3 6 2 3 8" xfId="28578"/>
    <cellStyle name="Total 3 6 2 3 8 2" xfId="58765"/>
    <cellStyle name="Total 3 6 2 3 9" xfId="26415"/>
    <cellStyle name="Total 3 6 2 3 9 2" xfId="56602"/>
    <cellStyle name="Total 3 6 2 4" xfId="7775"/>
    <cellStyle name="Total 3 6 2 4 2" xfId="37969"/>
    <cellStyle name="Total 3 6 2 5" xfId="3038"/>
    <cellStyle name="Total 3 6 2 5 2" xfId="33243"/>
    <cellStyle name="Total 3 6 2 6" xfId="13274"/>
    <cellStyle name="Total 3 6 2 6 2" xfId="43468"/>
    <cellStyle name="Total 3 6 2 7" xfId="15929"/>
    <cellStyle name="Total 3 6 2 7 2" xfId="46123"/>
    <cellStyle name="Total 3 6 2 8" xfId="18810"/>
    <cellStyle name="Total 3 6 2 8 2" xfId="49004"/>
    <cellStyle name="Total 3 6 2 9" xfId="23045"/>
    <cellStyle name="Total 3 6 2 9 2" xfId="53232"/>
    <cellStyle name="Total 3 6 3" xfId="1991"/>
    <cellStyle name="Total 3 6 3 10" xfId="26784"/>
    <cellStyle name="Total 3 6 3 10 2" xfId="56971"/>
    <cellStyle name="Total 3 6 3 11" xfId="29077"/>
    <cellStyle name="Total 3 6 3 11 2" xfId="59264"/>
    <cellStyle name="Total 3 6 3 12" xfId="31941"/>
    <cellStyle name="Total 3 6 3 2" xfId="3948"/>
    <cellStyle name="Total 3 6 3 2 10" xfId="30674"/>
    <cellStyle name="Total 3 6 3 2 10 2" xfId="60861"/>
    <cellStyle name="Total 3 6 3 2 11" xfId="34153"/>
    <cellStyle name="Total 3 6 3 2 2" xfId="7312"/>
    <cellStyle name="Total 3 6 3 2 2 2" xfId="37506"/>
    <cellStyle name="Total 3 6 3 2 3" xfId="8857"/>
    <cellStyle name="Total 3 6 3 2 3 2" xfId="39051"/>
    <cellStyle name="Total 3 6 3 2 4" xfId="10893"/>
    <cellStyle name="Total 3 6 3 2 4 2" xfId="41087"/>
    <cellStyle name="Total 3 6 3 2 5" xfId="13522"/>
    <cellStyle name="Total 3 6 3 2 5 2" xfId="43716"/>
    <cellStyle name="Total 3 6 3 2 6" xfId="17183"/>
    <cellStyle name="Total 3 6 3 2 6 2" xfId="47377"/>
    <cellStyle name="Total 3 6 3 2 7" xfId="20050"/>
    <cellStyle name="Total 3 6 3 2 7 2" xfId="50244"/>
    <cellStyle name="Total 3 6 3 2 8" xfId="24457"/>
    <cellStyle name="Total 3 6 3 2 8 2" xfId="54644"/>
    <cellStyle name="Total 3 6 3 2 9" xfId="26315"/>
    <cellStyle name="Total 3 6 3 2 9 2" xfId="56502"/>
    <cellStyle name="Total 3 6 3 3" xfId="4956"/>
    <cellStyle name="Total 3 6 3 3 10" xfId="35155"/>
    <cellStyle name="Total 3 6 3 3 2" xfId="9700"/>
    <cellStyle name="Total 3 6 3 3 2 2" xfId="39894"/>
    <cellStyle name="Total 3 6 3 3 3" xfId="12499"/>
    <cellStyle name="Total 3 6 3 3 3 2" xfId="42693"/>
    <cellStyle name="Total 3 6 3 3 4" xfId="12183"/>
    <cellStyle name="Total 3 6 3 3 4 2" xfId="42377"/>
    <cellStyle name="Total 3 6 3 3 5" xfId="18023"/>
    <cellStyle name="Total 3 6 3 3 5 2" xfId="48217"/>
    <cellStyle name="Total 3 6 3 3 6" xfId="20887"/>
    <cellStyle name="Total 3 6 3 3 6 2" xfId="51081"/>
    <cellStyle name="Total 3 6 3 3 7" xfId="25299"/>
    <cellStyle name="Total 3 6 3 3 7 2" xfId="55486"/>
    <cellStyle name="Total 3 6 3 3 8" xfId="28736"/>
    <cellStyle name="Total 3 6 3 3 8 2" xfId="58923"/>
    <cellStyle name="Total 3 6 3 3 9" xfId="26661"/>
    <cellStyle name="Total 3 6 3 3 9 2" xfId="56848"/>
    <cellStyle name="Total 3 6 3 4" xfId="7797"/>
    <cellStyle name="Total 3 6 3 4 2" xfId="37991"/>
    <cellStyle name="Total 3 6 3 5" xfId="11029"/>
    <cellStyle name="Total 3 6 3 5 2" xfId="41223"/>
    <cellStyle name="Total 3 6 3 6" xfId="14604"/>
    <cellStyle name="Total 3 6 3 6 2" xfId="44798"/>
    <cellStyle name="Total 3 6 3 7" xfId="16087"/>
    <cellStyle name="Total 3 6 3 7 2" xfId="46281"/>
    <cellStyle name="Total 3 6 3 8" xfId="18968"/>
    <cellStyle name="Total 3 6 3 8 2" xfId="49162"/>
    <cellStyle name="Total 3 6 3 9" xfId="23203"/>
    <cellStyle name="Total 3 6 3 9 2" xfId="53390"/>
    <cellStyle name="Total 3 6 4" xfId="3325"/>
    <cellStyle name="Total 3 6 4 10" xfId="30818"/>
    <cellStyle name="Total 3 6 4 10 2" xfId="61005"/>
    <cellStyle name="Total 3 6 4 11" xfId="33530"/>
    <cellStyle name="Total 3 6 4 2" xfId="6698"/>
    <cellStyle name="Total 3 6 4 2 2" xfId="36892"/>
    <cellStyle name="Total 3 6 4 3" xfId="8243"/>
    <cellStyle name="Total 3 6 4 3 2" xfId="38437"/>
    <cellStyle name="Total 3 6 4 4" xfId="10215"/>
    <cellStyle name="Total 3 6 4 4 2" xfId="40409"/>
    <cellStyle name="Total 3 6 4 5" xfId="11467"/>
    <cellStyle name="Total 3 6 4 5 2" xfId="41661"/>
    <cellStyle name="Total 3 6 4 6" xfId="16573"/>
    <cellStyle name="Total 3 6 4 6 2" xfId="46767"/>
    <cellStyle name="Total 3 6 4 7" xfId="19440"/>
    <cellStyle name="Total 3 6 4 7 2" xfId="49634"/>
    <cellStyle name="Total 3 6 4 8" xfId="23843"/>
    <cellStyle name="Total 3 6 4 8 2" xfId="54030"/>
    <cellStyle name="Total 3 6 4 9" xfId="26449"/>
    <cellStyle name="Total 3 6 4 9 2" xfId="56636"/>
    <cellStyle name="Total 3 6 5" xfId="4333"/>
    <cellStyle name="Total 3 6 5 10" xfId="30136"/>
    <cellStyle name="Total 3 6 5 10 2" xfId="60323"/>
    <cellStyle name="Total 3 6 5 11" xfId="34532"/>
    <cellStyle name="Total 3 6 5 2" xfId="7545"/>
    <cellStyle name="Total 3 6 5 2 2" xfId="37739"/>
    <cellStyle name="Total 3 6 5 3" xfId="9090"/>
    <cellStyle name="Total 3 6 5 3 2" xfId="39284"/>
    <cellStyle name="Total 3 6 5 4" xfId="10348"/>
    <cellStyle name="Total 3 6 5 4 2" xfId="40542"/>
    <cellStyle name="Total 3 6 5 5" xfId="14944"/>
    <cellStyle name="Total 3 6 5 5 2" xfId="45138"/>
    <cellStyle name="Total 3 6 5 6" xfId="17413"/>
    <cellStyle name="Total 3 6 5 6 2" xfId="47607"/>
    <cellStyle name="Total 3 6 5 7" xfId="20277"/>
    <cellStyle name="Total 3 6 5 7 2" xfId="50471"/>
    <cellStyle name="Total 3 6 5 8" xfId="24689"/>
    <cellStyle name="Total 3 6 5 8 2" xfId="54876"/>
    <cellStyle name="Total 3 6 5 9" xfId="25646"/>
    <cellStyle name="Total 3 6 5 9 2" xfId="55833"/>
    <cellStyle name="Total 3 6 6" xfId="5842"/>
    <cellStyle name="Total 3 6 6 2" xfId="36038"/>
    <cellStyle name="Total 3 6 7" xfId="2330"/>
    <cellStyle name="Total 3 6 7 2" xfId="32537"/>
    <cellStyle name="Total 3 6 8" xfId="13043"/>
    <cellStyle name="Total 3 6 8 2" xfId="43237"/>
    <cellStyle name="Total 3 6 9" xfId="15474"/>
    <cellStyle name="Total 3 6 9 2" xfId="45668"/>
    <cellStyle name="Total 3 7" xfId="1399"/>
    <cellStyle name="Total 3 7 10" xfId="25941"/>
    <cellStyle name="Total 3 7 10 2" xfId="56128"/>
    <cellStyle name="Total 3 7 11" xfId="30571"/>
    <cellStyle name="Total 3 7 11 2" xfId="60758"/>
    <cellStyle name="Total 3 7 12" xfId="31349"/>
    <cellStyle name="Total 3 7 2" xfId="3356"/>
    <cellStyle name="Total 3 7 2 10" xfId="28808"/>
    <cellStyle name="Total 3 7 2 10 2" xfId="58995"/>
    <cellStyle name="Total 3 7 2 11" xfId="33561"/>
    <cellStyle name="Total 3 7 2 2" xfId="6720"/>
    <cellStyle name="Total 3 7 2 2 2" xfId="36914"/>
    <cellStyle name="Total 3 7 2 3" xfId="8265"/>
    <cellStyle name="Total 3 7 2 3 2" xfId="38459"/>
    <cellStyle name="Total 3 7 2 4" xfId="12590"/>
    <cellStyle name="Total 3 7 2 4 2" xfId="42784"/>
    <cellStyle name="Total 3 7 2 5" xfId="14805"/>
    <cellStyle name="Total 3 7 2 5 2" xfId="44999"/>
    <cellStyle name="Total 3 7 2 6" xfId="16591"/>
    <cellStyle name="Total 3 7 2 6 2" xfId="46785"/>
    <cellStyle name="Total 3 7 2 7" xfId="19458"/>
    <cellStyle name="Total 3 7 2 7 2" xfId="49652"/>
    <cellStyle name="Total 3 7 2 8" xfId="23865"/>
    <cellStyle name="Total 3 7 2 8 2" xfId="54052"/>
    <cellStyle name="Total 3 7 2 9" xfId="21399"/>
    <cellStyle name="Total 3 7 2 9 2" xfId="51586"/>
    <cellStyle name="Total 3 7 3" xfId="4364"/>
    <cellStyle name="Total 3 7 3 10" xfId="34563"/>
    <cellStyle name="Total 3 7 3 2" xfId="9108"/>
    <cellStyle name="Total 3 7 3 2 2" xfId="39302"/>
    <cellStyle name="Total 3 7 3 3" xfId="9721"/>
    <cellStyle name="Total 3 7 3 3 2" xfId="39915"/>
    <cellStyle name="Total 3 7 3 4" xfId="6056"/>
    <cellStyle name="Total 3 7 3 4 2" xfId="36252"/>
    <cellStyle name="Total 3 7 3 5" xfId="17431"/>
    <cellStyle name="Total 3 7 3 5 2" xfId="47625"/>
    <cellStyle name="Total 3 7 3 6" xfId="20295"/>
    <cellStyle name="Total 3 7 3 6 2" xfId="50489"/>
    <cellStyle name="Total 3 7 3 7" xfId="24707"/>
    <cellStyle name="Total 3 7 3 7 2" xfId="54894"/>
    <cellStyle name="Total 3 7 3 8" xfId="27464"/>
    <cellStyle name="Total 3 7 3 8 2" xfId="57651"/>
    <cellStyle name="Total 3 7 3 9" xfId="29764"/>
    <cellStyle name="Total 3 7 3 9 2" xfId="59951"/>
    <cellStyle name="Total 3 7 4" xfId="7735"/>
    <cellStyle name="Total 3 7 4 2" xfId="37929"/>
    <cellStyle name="Total 3 7 5" xfId="10171"/>
    <cellStyle name="Total 3 7 5 2" xfId="40365"/>
    <cellStyle name="Total 3 7 6" xfId="14103"/>
    <cellStyle name="Total 3 7 6 2" xfId="44297"/>
    <cellStyle name="Total 3 7 7" xfId="15495"/>
    <cellStyle name="Total 3 7 7 2" xfId="45689"/>
    <cellStyle name="Total 3 7 8" xfId="18376"/>
    <cellStyle name="Total 3 7 8 2" xfId="48570"/>
    <cellStyle name="Total 3 7 9" xfId="22611"/>
    <cellStyle name="Total 3 7 9 2" xfId="52798"/>
    <cellStyle name="Total 3 8" xfId="3026"/>
    <cellStyle name="Total 3 8 10" xfId="29689"/>
    <cellStyle name="Total 3 8 10 2" xfId="59876"/>
    <cellStyle name="Total 3 8 11" xfId="33231"/>
    <cellStyle name="Total 3 8 2" xfId="6471"/>
    <cellStyle name="Total 3 8 2 2" xfId="36665"/>
    <cellStyle name="Total 3 8 3" xfId="2245"/>
    <cellStyle name="Total 3 8 3 2" xfId="32454"/>
    <cellStyle name="Total 3 8 4" xfId="11495"/>
    <cellStyle name="Total 3 8 4 2" xfId="41689"/>
    <cellStyle name="Total 3 8 5" xfId="12593"/>
    <cellStyle name="Total 3 8 5 2" xfId="42787"/>
    <cellStyle name="Total 3 8 6" xfId="16346"/>
    <cellStyle name="Total 3 8 6 2" xfId="46540"/>
    <cellStyle name="Total 3 8 7" xfId="19213"/>
    <cellStyle name="Total 3 8 7 2" xfId="49407"/>
    <cellStyle name="Total 3 8 8" xfId="23616"/>
    <cellStyle name="Total 3 8 8 2" xfId="53803"/>
    <cellStyle name="Total 3 8 9" xfId="26116"/>
    <cellStyle name="Total 3 8 9 2" xfId="56303"/>
    <cellStyle name="Total 3 9" xfId="4039"/>
    <cellStyle name="Total 3 9 10" xfId="28132"/>
    <cellStyle name="Total 3 9 10 2" xfId="58319"/>
    <cellStyle name="Total 3 9 11" xfId="34238"/>
    <cellStyle name="Total 3 9 2" xfId="7370"/>
    <cellStyle name="Total 3 9 2 2" xfId="37564"/>
    <cellStyle name="Total 3 9 3" xfId="8915"/>
    <cellStyle name="Total 3 9 3 2" xfId="39109"/>
    <cellStyle name="Total 3 9 4" xfId="12157"/>
    <cellStyle name="Total 3 9 4 2" xfId="42351"/>
    <cellStyle name="Total 3 9 5" xfId="14247"/>
    <cellStyle name="Total 3 9 5 2" xfId="44441"/>
    <cellStyle name="Total 3 9 6" xfId="17239"/>
    <cellStyle name="Total 3 9 6 2" xfId="47433"/>
    <cellStyle name="Total 3 9 7" xfId="20103"/>
    <cellStyle name="Total 3 9 7 2" xfId="50297"/>
    <cellStyle name="Total 3 9 8" xfId="24514"/>
    <cellStyle name="Total 3 9 8 2" xfId="54701"/>
    <cellStyle name="Total 3 9 9" xfId="24466"/>
    <cellStyle name="Total 3 9 9 2" xfId="54653"/>
    <cellStyle name="Überschrift" xfId="1069"/>
    <cellStyle name="Überschrift 1" xfId="1070"/>
    <cellStyle name="Überschrift 2" xfId="1071"/>
    <cellStyle name="Überschrift 3" xfId="1072"/>
    <cellStyle name="Überschrift 4" xfId="1073"/>
    <cellStyle name="Vérification" xfId="29" builtinId="23" customBuiltin="1"/>
    <cellStyle name="Verknüpfte Zelle" xfId="1074"/>
    <cellStyle name="Warnender Text" xfId="1075"/>
    <cellStyle name="Warnender Text 2" xfId="1076"/>
    <cellStyle name="Warnender Text 3" xfId="1077"/>
    <cellStyle name="Warning Text 2" xfId="1078"/>
    <cellStyle name="Warning Text 3" xfId="1079"/>
    <cellStyle name="Year" xfId="1380"/>
    <cellStyle name="Zelle überprüfen" xfId="1080"/>
    <cellStyle name="Гиперссылка" xfId="236"/>
    <cellStyle name="Гиперссылка 2" xfId="1081"/>
    <cellStyle name="Гиперссылка 3" xfId="1082"/>
    <cellStyle name="Гиперссылка 4" xfId="1083"/>
    <cellStyle name="Обычный_2++" xfId="237"/>
    <cellStyle name="Обычный_CRF2002 (1)" xfId="3"/>
  </cellStyles>
  <dxfs count="189">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color rgb="FF9C0006"/>
      </font>
      <fill>
        <patternFill>
          <bgColor rgb="FFFFC7CE"/>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92D05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8"/>
      <tableStyleElement type="headerRow" dxfId="187"/>
    </tableStyle>
  </tableStyle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05C45834-54C4-4EFE-8322-044214BD6D13}"/>
            </a:ext>
          </a:extLst>
        </xdr:cNvPr>
        <xdr:cNvSpPr txBox="1"/>
      </xdr:nvSpPr>
      <xdr:spPr>
        <a:xfrm>
          <a:off x="86106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67503B36-03B2-4657-B607-E3860937A3A3}"/>
            </a:ext>
          </a:extLst>
        </xdr:cNvPr>
        <xdr:cNvSpPr txBox="1"/>
      </xdr:nvSpPr>
      <xdr:spPr>
        <a:xfrm>
          <a:off x="77819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B6ABA1AA-3CE0-4DE9-94C1-3A477250B834}"/>
            </a:ext>
          </a:extLst>
        </xdr:cNvPr>
        <xdr:cNvSpPr txBox="1"/>
      </xdr:nvSpPr>
      <xdr:spPr>
        <a:xfrm>
          <a:off x="874395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 xmlns:a16="http://schemas.microsoft.com/office/drawing/2014/main" id="{63AE052D-F69C-4351-991E-DCC4814F50C0}"/>
            </a:ext>
          </a:extLst>
        </xdr:cNvPr>
        <xdr:cNvSpPr txBox="1"/>
      </xdr:nvSpPr>
      <xdr:spPr>
        <a:xfrm>
          <a:off x="874395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 xmlns:a16="http://schemas.microsoft.com/office/drawing/2014/main" id="{EE493478-6377-4610-AB0D-B8E955939DB8}"/>
            </a:ext>
          </a:extLst>
        </xdr:cNvPr>
        <xdr:cNvSpPr txBox="1"/>
      </xdr:nvSpPr>
      <xdr:spPr>
        <a:xfrm>
          <a:off x="874395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5" name="Textfeld 1">
          <a:extLst>
            <a:ext uri="{FF2B5EF4-FFF2-40B4-BE49-F238E27FC236}">
              <a16:creationId xmlns="" xmlns:a16="http://schemas.microsoft.com/office/drawing/2014/main" id="{A74C866F-C1F8-4064-95BB-D1E084115B34}"/>
            </a:ext>
          </a:extLst>
        </xdr:cNvPr>
        <xdr:cNvSpPr txBox="1"/>
      </xdr:nvSpPr>
      <xdr:spPr>
        <a:xfrm>
          <a:off x="874395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6" name="Textfeld 1">
          <a:extLst>
            <a:ext uri="{FF2B5EF4-FFF2-40B4-BE49-F238E27FC236}">
              <a16:creationId xmlns="" xmlns:a16="http://schemas.microsoft.com/office/drawing/2014/main" id="{0CCB0BB4-E185-47AB-8E37-FFCE260460AF}"/>
            </a:ext>
          </a:extLst>
        </xdr:cNvPr>
        <xdr:cNvSpPr txBox="1"/>
      </xdr:nvSpPr>
      <xdr:spPr>
        <a:xfrm>
          <a:off x="874395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oneCellAnchor>
    <xdr:from>
      <xdr:col>8</xdr:col>
      <xdr:colOff>219075</xdr:colOff>
      <xdr:row>4</xdr:row>
      <xdr:rowOff>57150</xdr:rowOff>
    </xdr:from>
    <xdr:ext cx="184731" cy="264560"/>
    <xdr:sp macro="" textlink="">
      <xdr:nvSpPr>
        <xdr:cNvPr id="7" name="Textfeld 1">
          <a:extLst>
            <a:ext uri="{FF2B5EF4-FFF2-40B4-BE49-F238E27FC236}">
              <a16:creationId xmlns="" xmlns:a16="http://schemas.microsoft.com/office/drawing/2014/main" id="{0B0722E8-A108-4217-9A8A-95EA902770EF}"/>
            </a:ext>
          </a:extLst>
        </xdr:cNvPr>
        <xdr:cNvSpPr txBox="1"/>
      </xdr:nvSpPr>
      <xdr:spPr>
        <a:xfrm>
          <a:off x="874395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B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 xmlns:a16="http://schemas.microsoft.com/office/drawing/2014/main" id="{882D592A-65FC-44DA-A48D-5C8D78B945F4}"/>
            </a:ext>
          </a:extLst>
        </xdr:cNvPr>
        <xdr:cNvSpPr txBox="1"/>
      </xdr:nvSpPr>
      <xdr:spPr>
        <a:xfrm>
          <a:off x="111442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 xmlns:a16="http://schemas.microsoft.com/office/drawing/2014/main" id="{6152E702-9CE9-4BF2-B5F4-7391B043E054}"/>
            </a:ext>
          </a:extLst>
        </xdr:cNvPr>
        <xdr:cNvSpPr txBox="1"/>
      </xdr:nvSpPr>
      <xdr:spPr>
        <a:xfrm>
          <a:off x="1114425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1000_Lucht\1020_Gegevens\1021_Emissies\1021_20_Rapporteringen\gerapporteerde%20emissies%20LRTAP.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NACE_SNAP_NFR_CRF_GAINS"/>
      <sheetName val="sectoren"/>
      <sheetName val="gerapp emissies VL"/>
      <sheetName val="gerapp emissies BE"/>
      <sheetName val="BE per gewest"/>
      <sheetName val="SNAP"/>
      <sheetName val="NEC"/>
      <sheetName val="NEC II"/>
      <sheetName val="GrafNECBE"/>
      <sheetName val="NEC II (2)"/>
      <sheetName val="PCB"/>
      <sheetName val="dioxines"/>
      <sheetName val="PAK"/>
      <sheetName val="HCB"/>
      <sheetName val="Cd"/>
      <sheetName val="Hg"/>
      <sheetName val="Pb"/>
      <sheetName val="LRTAP2019_BE1990"/>
      <sheetName val="LRTAP2019_BE2000"/>
      <sheetName val="LRTAP2019_BE2005"/>
      <sheetName val="LRTAP2019_BE2010"/>
      <sheetName val="LRTAP2019_BE2015"/>
      <sheetName val="LRTAP2019_BE2016"/>
      <sheetName val="LRTAP2019_BE2017"/>
      <sheetName val="LRTAP2019VLA1990"/>
      <sheetName val="LRTAP2019VLA2000"/>
      <sheetName val="LRTAP2019VLA2005"/>
      <sheetName val="LRTAP2019VLA2010"/>
      <sheetName val="LRTAP2019VLA2015"/>
      <sheetName val="LRTAP2019VLA2016"/>
      <sheetName val="LRTAP2019VLA2017"/>
      <sheetName val="LRTAP2019WAL1990"/>
      <sheetName val="LRTAP2019WAL2000"/>
      <sheetName val="LRTAP2019WAL2005"/>
      <sheetName val="LRTAP2019WAL2010"/>
      <sheetName val="LRTAP2019WAL2015"/>
      <sheetName val="LRTAP2019WAL2016"/>
      <sheetName val="LRTAP2019WAL2017"/>
      <sheetName val="LRTAP2019BRU1990"/>
      <sheetName val="LRTAP2019BRU2000"/>
      <sheetName val="LRTAP2019BRU2005"/>
      <sheetName val="LRTAP2019BRU2010"/>
      <sheetName val="LRTAP2019BRU2015"/>
      <sheetName val="LRTAP2019BRU2016"/>
      <sheetName val="LRTAP2019BRU2017"/>
      <sheetName val="LRTAP2018adjBE"/>
      <sheetName val="LRTAP2018_BE1990"/>
      <sheetName val="LRTAP2018_BE2000"/>
      <sheetName val="LRTAP2018_BE2005"/>
      <sheetName val="LRTAP2018_BE2006"/>
      <sheetName val="LRTAP2018_BE2007"/>
      <sheetName val="LRTAP2018_BE2008"/>
      <sheetName val="LRTAP2018_BE2009"/>
      <sheetName val="LRTAP2018_BE2010"/>
      <sheetName val="LRTAP2018_BE2011"/>
      <sheetName val="LRTAP2018_BE2012"/>
      <sheetName val="LRTAP2018_BE2013"/>
      <sheetName val="LRTAP2018_BE2014"/>
      <sheetName val="LRTAP2018_BE2015"/>
      <sheetName val="LRTAP2018_BE2016"/>
      <sheetName val="LRTAP2018VLA1990"/>
      <sheetName val="LRTAP2018VLA2000"/>
      <sheetName val="LRTAP2018VLA2005"/>
      <sheetName val="LRTAP2018VLA2010"/>
      <sheetName val="LRTAP2018VLA2011"/>
      <sheetName val="LRTAP2018VLA2012"/>
      <sheetName val="LRTAP2018VLA2013"/>
      <sheetName val="LRTAP2018VLA2014"/>
      <sheetName val="LRTAP2018VLA2015"/>
      <sheetName val="LRTAP2018VLA2016"/>
      <sheetName val="LRTAP2018WAL1990"/>
      <sheetName val="LRTAP2018WAL2000"/>
      <sheetName val="LRTAP2018WAL2005"/>
      <sheetName val="LRTAP2018WAL2010"/>
      <sheetName val="LRTAP2018WAL2011"/>
      <sheetName val="LRTAP2018WAL2012"/>
      <sheetName val="LRTAP2018WAL2013"/>
      <sheetName val="LRTAP2018WAL2014"/>
      <sheetName val="LRTAP2018WAL2015"/>
      <sheetName val="LRTAP2018WAL2016"/>
      <sheetName val="LRTAP2018BRU1990"/>
      <sheetName val="LRTAP2018BRU2000"/>
      <sheetName val="LRTAP2018BRU2005"/>
      <sheetName val="LRTAP2018BRU2010"/>
      <sheetName val="LRTAP2018BRU2011"/>
      <sheetName val="LRTAP2018BRU2012"/>
      <sheetName val="LRTAP2018BRU2013"/>
      <sheetName val="LRTAP2018BRU2014"/>
      <sheetName val="LRTAP2018BRU2015"/>
      <sheetName val="LRTAP2018BRU2016"/>
      <sheetName val="LRTAP2017_BE1990"/>
      <sheetName val="LRTAP2017_BE2000"/>
      <sheetName val="LRTAP2017_BE2005"/>
      <sheetName val="LRTAP2017_BE2010"/>
      <sheetName val="LRTAP2017_BE2011"/>
      <sheetName val="LRTAP2017_BE2012"/>
      <sheetName val="LRTAP2017_BE2013"/>
      <sheetName val="LRTAP2017_BE2014"/>
      <sheetName val="LRTAP2017_BE2015"/>
      <sheetName val="LRTAP2017VLA1990"/>
      <sheetName val="LRTAP2017VLA2000"/>
      <sheetName val="LRTAP2017VLA2005"/>
      <sheetName val="LRTAP2017VLA2010"/>
      <sheetName val="LRTAP2017VLA2011"/>
      <sheetName val="LRTAP2017VLA2012"/>
      <sheetName val="LRTAP2017VLA2013"/>
      <sheetName val="LRTAP2017VLA2014"/>
      <sheetName val="LRTAP2017VLA2015"/>
      <sheetName val="LRTAP2017WAL1990"/>
      <sheetName val="LRTAP2017WAL2000"/>
      <sheetName val="LRTAP2017WAL2005"/>
      <sheetName val="LRTAP2017WAL2010"/>
      <sheetName val="LRTAP2017WAL2011"/>
      <sheetName val="LRTAP2017WAL2012"/>
      <sheetName val="LRTAP2017WAL2013"/>
      <sheetName val="LRTAP2017WAL2014"/>
      <sheetName val="LRTAP2017WAL2015"/>
      <sheetName val="LRTAP2017BRU1990"/>
      <sheetName val="LRTAP2017BRU2000"/>
      <sheetName val="LRTAP2017BRU2005"/>
      <sheetName val="LRTAP2017BRU2010"/>
      <sheetName val="LRTAP2017BRU2011"/>
      <sheetName val="LRTAP2017BRU2012"/>
      <sheetName val="LRTAP2017BRU2013"/>
      <sheetName val="LRTAP2017BRU2014"/>
      <sheetName val="LRTAP2017BRU2015"/>
      <sheetName val="LRTAP2016_BE1990"/>
      <sheetName val="LRTAP2016_BE2000"/>
      <sheetName val="LRTAP2016_BE2005"/>
      <sheetName val="LRTAP2016_BE2010"/>
      <sheetName val="LRTAP2016_BE2011"/>
      <sheetName val="LRTAP2016_BE2012"/>
      <sheetName val="LRTAP2016_BE2013"/>
      <sheetName val="LRTAP2016_BE2014"/>
      <sheetName val="LRTAP2016VLA1990"/>
      <sheetName val="LRTAP2016VLA2000"/>
      <sheetName val="LRTAP2016VLA2005"/>
      <sheetName val="LRTAP2016VLA2010"/>
      <sheetName val="LRTAP2016VLA2011"/>
      <sheetName val="LRTAP2016VLA2012"/>
      <sheetName val="LRTAP2016VLA2013"/>
      <sheetName val="LRTAP2016VLA2014"/>
      <sheetName val="LRTAP2016WAL1990"/>
      <sheetName val="LRTAP2016WAL2000"/>
      <sheetName val="LRTAP2016WAL2005"/>
      <sheetName val="LRTAP2016WAL2010"/>
      <sheetName val="LRTAP2016WAL2011"/>
      <sheetName val="LRTAP2016WAL2012"/>
      <sheetName val="LRTAP2016WAL2013"/>
      <sheetName val="LRTAP2016WAL2014"/>
      <sheetName val="LRTAP2016BRU1990"/>
      <sheetName val="LRTAP2016BRU2000"/>
      <sheetName val="LRTAP2016BRU2005"/>
      <sheetName val="LRTAP2016BRU2010"/>
      <sheetName val="LRTAP2016BRU2011"/>
      <sheetName val="LRTAP2016BRU2012"/>
      <sheetName val="LRTAP2016BRU2013"/>
      <sheetName val="LRTAP2016BRU2014"/>
      <sheetName val="LRTAP2015b_BE1990"/>
      <sheetName val="LRTAP2015b_BE2000"/>
      <sheetName val="LRTAP2015b_BE2005"/>
      <sheetName val="LRTAP2015b_BE2010"/>
      <sheetName val="LRTAP2015b_BE2011"/>
      <sheetName val="LRTAP2015b_BE2012"/>
      <sheetName val="LRTAP2015b_BE2013"/>
      <sheetName val="LRTAP2015bWAL1990"/>
      <sheetName val="LRTAP2015bWAL2005"/>
      <sheetName val="LRTAP2015bWAL2010"/>
      <sheetName val="LRTAP2015bWAL2011"/>
      <sheetName val="LRTAP2015bWAL2012"/>
      <sheetName val="LRTAP2015bWAL2013"/>
      <sheetName val="LRTAP2015_BE1990"/>
      <sheetName val="LRTAP2015_BE2005"/>
      <sheetName val="LRTAP2015_BE2010"/>
      <sheetName val="LRTAP2015_BE2012"/>
      <sheetName val="LRTAP2015_BE2013"/>
      <sheetName val="LRTAP2015VLA1990"/>
      <sheetName val="LRTAP2015VLA2000"/>
      <sheetName val="LRTAP2015VLA2005"/>
      <sheetName val="LRTAP2015VLA2010"/>
      <sheetName val="LRTAP2015VLA2011"/>
      <sheetName val="LRTAP2015VLA2012"/>
      <sheetName val="LRTAP2015VLA2013"/>
      <sheetName val="LRTAP2015WAL1990"/>
      <sheetName val="LRTAP2015WAL2005"/>
      <sheetName val="LRTAP2015WAL2010"/>
      <sheetName val="LRTAP2015WAL2012"/>
      <sheetName val="LRTAP2015WAL2013"/>
      <sheetName val="LRTAP2015BRU1990"/>
      <sheetName val="LRTAP2015BRU2005"/>
      <sheetName val="LRTAP2015BRU2010"/>
      <sheetName val="LRTAP2015BRU2011"/>
      <sheetName val="LRTAP2015BRU2012"/>
      <sheetName val="LRTAP2015BRU2013"/>
      <sheetName val="LRTAP2014_BE1990"/>
      <sheetName val="LRTAP2014_BE2000"/>
      <sheetName val="LRTAP2014_BE2005"/>
      <sheetName val="LRTAP2014_BE2010"/>
      <sheetName val="LRTAP2014_BE2011"/>
      <sheetName val="LRTAP2014_BE2012"/>
      <sheetName val="LRTAP2014VLA1990"/>
      <sheetName val="LRTAP2014VLA2000"/>
      <sheetName val="LRTAP2014VLA2005"/>
      <sheetName val="LRTAP2014VLA2010"/>
      <sheetName val="LRTAP2014VLA2011"/>
      <sheetName val="LRTAP2014VLA2012"/>
      <sheetName val="LRTAP2014WAL1990"/>
      <sheetName val="LRTAP2014WAL2000"/>
      <sheetName val="LRTAP2014WAL2005"/>
      <sheetName val="LRTAP2014WAL2010"/>
      <sheetName val="LRTAP2014WAL2011"/>
      <sheetName val="LRTAP2014WAL2012"/>
      <sheetName val="LRTAP2014BRU1990"/>
      <sheetName val="LRTAP2014BRU2000"/>
      <sheetName val="LRTAP2014BRU2005"/>
      <sheetName val="LRTAP2014BRU2010"/>
      <sheetName val="LRTAP2014BRU2011"/>
      <sheetName val="LRTAP2014BRU2012"/>
    </sheetNames>
    <sheetDataSet>
      <sheetData sheetId="0"/>
      <sheetData sheetId="1">
        <row r="2">
          <cell r="N2" t="str">
            <v>1A1a</v>
          </cell>
          <cell r="O2" t="str">
            <v>Public electricity and heat production</v>
          </cell>
          <cell r="P2" t="str">
            <v>elektriciteitcentrales en WKK</v>
          </cell>
          <cell r="Q2" t="str">
            <v>elek</v>
          </cell>
          <cell r="R2" t="str">
            <v>01</v>
          </cell>
          <cell r="S2">
            <v>1</v>
          </cell>
        </row>
        <row r="3">
          <cell r="N3" t="str">
            <v>1A1b</v>
          </cell>
          <cell r="O3" t="str">
            <v>Petroleum refining</v>
          </cell>
          <cell r="P3" t="str">
            <v>raffinaderijen</v>
          </cell>
          <cell r="Q3" t="str">
            <v>raff</v>
          </cell>
          <cell r="R3" t="str">
            <v>01</v>
          </cell>
          <cell r="S3">
            <v>1</v>
          </cell>
        </row>
        <row r="4">
          <cell r="N4" t="str">
            <v>1A1c</v>
          </cell>
          <cell r="O4" t="str">
            <v>Manufacture of solid fuels and other energy industries</v>
          </cell>
          <cell r="P4" t="str">
            <v>cokesproductie</v>
          </cell>
          <cell r="Q4" t="str">
            <v>proces</v>
          </cell>
          <cell r="R4" t="str">
            <v>01</v>
          </cell>
          <cell r="S4">
            <v>1</v>
          </cell>
        </row>
        <row r="5">
          <cell r="N5" t="str">
            <v>1A2a</v>
          </cell>
          <cell r="O5" t="str">
            <v>Stationary combustion in manufacturing industries and construction: Iron and steel</v>
          </cell>
          <cell r="P5" t="str">
            <v>ijzer en staal</v>
          </cell>
          <cell r="Q5" t="str">
            <v>verbr</v>
          </cell>
          <cell r="R5" t="str">
            <v>03</v>
          </cell>
          <cell r="S5">
            <v>3</v>
          </cell>
        </row>
        <row r="6">
          <cell r="N6" t="str">
            <v>1A2b</v>
          </cell>
          <cell r="O6" t="str">
            <v>Stationary combustion in manufacturing industries and construction: Non-ferrous metals</v>
          </cell>
          <cell r="P6" t="str">
            <v>non ferro</v>
          </cell>
          <cell r="Q6" t="str">
            <v>verbr</v>
          </cell>
          <cell r="R6" t="str">
            <v>03</v>
          </cell>
          <cell r="S6">
            <v>3</v>
          </cell>
        </row>
        <row r="7">
          <cell r="N7" t="str">
            <v>1A2c</v>
          </cell>
          <cell r="O7" t="str">
            <v>Stationary combustion in manufacturing industries and construction: Chemicals</v>
          </cell>
          <cell r="P7" t="str">
            <v>chemie</v>
          </cell>
          <cell r="Q7" t="str">
            <v>verbr</v>
          </cell>
          <cell r="R7" t="str">
            <v>03</v>
          </cell>
          <cell r="S7">
            <v>3</v>
          </cell>
        </row>
        <row r="8">
          <cell r="N8" t="str">
            <v>1A2d</v>
          </cell>
          <cell r="O8" t="str">
            <v>Stationary combustion in manufacturing industries and construction: Pulp, Paper and Print</v>
          </cell>
          <cell r="P8" t="str">
            <v>papier</v>
          </cell>
          <cell r="Q8" t="str">
            <v>verbr</v>
          </cell>
          <cell r="R8" t="str">
            <v>03</v>
          </cell>
          <cell r="S8">
            <v>3</v>
          </cell>
        </row>
        <row r="9">
          <cell r="N9" t="str">
            <v>1A2e</v>
          </cell>
          <cell r="O9" t="str">
            <v>Stationary combustion in manufacturing industries and construction: Food processing, beverages and tobacco</v>
          </cell>
          <cell r="P9" t="str">
            <v>voeding</v>
          </cell>
          <cell r="Q9" t="str">
            <v>verbr</v>
          </cell>
          <cell r="R9" t="str">
            <v>03</v>
          </cell>
          <cell r="S9">
            <v>3</v>
          </cell>
        </row>
        <row r="10">
          <cell r="N10" t="str">
            <v>1A2f</v>
          </cell>
          <cell r="O10" t="str">
            <v>Stationary combustion in manufacturing industries and construction: Non-metallic minerals</v>
          </cell>
          <cell r="P10" t="str">
            <v>minerale niet-metaal</v>
          </cell>
          <cell r="Q10" t="str">
            <v>verbr</v>
          </cell>
          <cell r="R10" t="str">
            <v>03</v>
          </cell>
          <cell r="S10">
            <v>3</v>
          </cell>
        </row>
        <row r="11">
          <cell r="N11" t="str">
            <v xml:space="preserve">1A2gvii </v>
          </cell>
          <cell r="O11" t="str">
            <v>Mobile Combustion in manufacturing industries and construction: (please specify in the IIR)</v>
          </cell>
          <cell r="P11" t="str">
            <v>offroad</v>
          </cell>
          <cell r="Q11" t="str">
            <v>offr</v>
          </cell>
          <cell r="R11" t="str">
            <v>08</v>
          </cell>
          <cell r="S11">
            <v>8</v>
          </cell>
        </row>
        <row r="12">
          <cell r="N12" t="str">
            <v>1A2gviii</v>
          </cell>
          <cell r="O12" t="str">
            <v>Stationary combustion in manufacturing industries and construction: Other (please specify in the IIR)</v>
          </cell>
          <cell r="P12" t="str">
            <v>andere industrie</v>
          </cell>
          <cell r="Q12" t="str">
            <v>verbr</v>
          </cell>
          <cell r="R12" t="str">
            <v>03</v>
          </cell>
          <cell r="S12">
            <v>3</v>
          </cell>
        </row>
        <row r="13">
          <cell r="N13" t="str">
            <v>1A3ai(i)</v>
          </cell>
          <cell r="O13" t="str">
            <v>International aviation LTO (civil)</v>
          </cell>
          <cell r="P13" t="str">
            <v>offroad</v>
          </cell>
          <cell r="Q13" t="str">
            <v>offr</v>
          </cell>
          <cell r="R13" t="str">
            <v>08</v>
          </cell>
          <cell r="S13">
            <v>8</v>
          </cell>
        </row>
        <row r="14">
          <cell r="N14" t="str">
            <v>1A3aii(i)</v>
          </cell>
          <cell r="O14" t="str">
            <v>Domestic aviation LTO (civil)</v>
          </cell>
          <cell r="P14" t="str">
            <v>offroad</v>
          </cell>
          <cell r="Q14" t="str">
            <v>offr</v>
          </cell>
          <cell r="R14" t="str">
            <v>08</v>
          </cell>
          <cell r="S14">
            <v>8</v>
          </cell>
        </row>
        <row r="15">
          <cell r="N15" t="str">
            <v>1A3bi</v>
          </cell>
          <cell r="O15" t="str">
            <v>Road transport: Passenger cars</v>
          </cell>
          <cell r="P15" t="str">
            <v>wegtransport</v>
          </cell>
          <cell r="Q15" t="str">
            <v>wegtr</v>
          </cell>
          <cell r="R15" t="str">
            <v>07</v>
          </cell>
          <cell r="S15">
            <v>7</v>
          </cell>
        </row>
        <row r="16">
          <cell r="N16" t="str">
            <v>1A3bii</v>
          </cell>
          <cell r="O16" t="str">
            <v>Road transport: Light duty vehicles</v>
          </cell>
          <cell r="P16" t="str">
            <v>wegtransport</v>
          </cell>
          <cell r="Q16" t="str">
            <v>wegtr</v>
          </cell>
          <cell r="R16" t="str">
            <v>07</v>
          </cell>
          <cell r="S16">
            <v>7</v>
          </cell>
        </row>
        <row r="17">
          <cell r="N17" t="str">
            <v>1A3biii</v>
          </cell>
          <cell r="O17" t="str">
            <v>Road transport: Heavy duty vehicles and buses</v>
          </cell>
          <cell r="P17" t="str">
            <v>wegtransport</v>
          </cell>
          <cell r="Q17" t="str">
            <v>wegtr</v>
          </cell>
          <cell r="R17" t="str">
            <v>07</v>
          </cell>
          <cell r="S17">
            <v>7</v>
          </cell>
        </row>
        <row r="18">
          <cell r="N18" t="str">
            <v>1A3biv</v>
          </cell>
          <cell r="O18" t="str">
            <v>Road transport: Mopeds &amp; motorcycles</v>
          </cell>
          <cell r="P18" t="str">
            <v>wegtransport</v>
          </cell>
          <cell r="Q18" t="str">
            <v>wegtr</v>
          </cell>
          <cell r="R18" t="str">
            <v>07</v>
          </cell>
          <cell r="S18">
            <v>7</v>
          </cell>
        </row>
        <row r="19">
          <cell r="N19" t="str">
            <v>1A3bv</v>
          </cell>
          <cell r="O19" t="str">
            <v>Road transport: Gasoline evaporation</v>
          </cell>
          <cell r="P19" t="str">
            <v>wegtransport</v>
          </cell>
          <cell r="Q19" t="str">
            <v>wegtr</v>
          </cell>
          <cell r="R19" t="str">
            <v>07</v>
          </cell>
          <cell r="S19">
            <v>7</v>
          </cell>
        </row>
        <row r="20">
          <cell r="N20" t="str">
            <v>1A3bvi</v>
          </cell>
          <cell r="O20" t="str">
            <v>Road transport: Automobile tyre and brake wear</v>
          </cell>
          <cell r="P20" t="str">
            <v>wegtransport</v>
          </cell>
          <cell r="Q20" t="str">
            <v>wegtr</v>
          </cell>
          <cell r="R20" t="str">
            <v>07</v>
          </cell>
          <cell r="S20">
            <v>7</v>
          </cell>
        </row>
        <row r="21">
          <cell r="N21" t="str">
            <v>1A3bvii</v>
          </cell>
          <cell r="O21" t="str">
            <v>Road transport: Automobile road abrasion</v>
          </cell>
          <cell r="P21" t="str">
            <v>wegtransport</v>
          </cell>
          <cell r="Q21" t="str">
            <v>wegtr</v>
          </cell>
          <cell r="R21" t="str">
            <v>07</v>
          </cell>
          <cell r="S21">
            <v>7</v>
          </cell>
        </row>
        <row r="22">
          <cell r="N22" t="str">
            <v>1A3c</v>
          </cell>
          <cell r="O22" t="str">
            <v>Railways</v>
          </cell>
          <cell r="P22" t="str">
            <v>offroad</v>
          </cell>
          <cell r="Q22" t="str">
            <v>offr</v>
          </cell>
          <cell r="R22" t="str">
            <v>08</v>
          </cell>
          <cell r="S22">
            <v>8</v>
          </cell>
        </row>
        <row r="23">
          <cell r="N23" t="str">
            <v>1A3di(ii)</v>
          </cell>
          <cell r="O23" t="str">
            <v>International inland waterways</v>
          </cell>
          <cell r="P23" t="str">
            <v>offroad</v>
          </cell>
          <cell r="Q23" t="str">
            <v>offr</v>
          </cell>
          <cell r="R23">
            <v>8</v>
          </cell>
          <cell r="S23">
            <v>8</v>
          </cell>
        </row>
        <row r="24">
          <cell r="N24" t="str">
            <v>1A3dii</v>
          </cell>
          <cell r="O24" t="str">
            <v>National navigation (shipping)</v>
          </cell>
          <cell r="P24" t="str">
            <v>offroad</v>
          </cell>
          <cell r="Q24" t="str">
            <v>offr</v>
          </cell>
          <cell r="R24" t="str">
            <v>08</v>
          </cell>
          <cell r="S24">
            <v>8</v>
          </cell>
        </row>
        <row r="25">
          <cell r="N25" t="str">
            <v>1A3ei</v>
          </cell>
          <cell r="O25" t="str">
            <v xml:space="preserve">Pipeline transport </v>
          </cell>
          <cell r="P25" t="str">
            <v>offroad</v>
          </cell>
          <cell r="Q25" t="str">
            <v>offr</v>
          </cell>
          <cell r="R25" t="str">
            <v>01</v>
          </cell>
          <cell r="S25">
            <v>1</v>
          </cell>
        </row>
        <row r="26">
          <cell r="N26" t="str">
            <v>1A3eii</v>
          </cell>
          <cell r="O26" t="str">
            <v>Other (please specify in the IIR)</v>
          </cell>
          <cell r="P26" t="str">
            <v>offroad</v>
          </cell>
          <cell r="Q26" t="str">
            <v>offr</v>
          </cell>
          <cell r="R26">
            <v>8</v>
          </cell>
          <cell r="S26">
            <v>8</v>
          </cell>
        </row>
        <row r="27">
          <cell r="N27" t="str">
            <v>1A4ai</v>
          </cell>
          <cell r="O27" t="str">
            <v>Commercial/institutional: Stationary</v>
          </cell>
          <cell r="P27" t="str">
            <v>tertiair</v>
          </cell>
          <cell r="Q27" t="str">
            <v>residentieel</v>
          </cell>
          <cell r="R27" t="str">
            <v>02</v>
          </cell>
          <cell r="S27">
            <v>2</v>
          </cell>
        </row>
        <row r="28">
          <cell r="N28" t="str">
            <v>1A4aii</v>
          </cell>
          <cell r="O28" t="str">
            <v>Commercial/institutional: Mobile</v>
          </cell>
          <cell r="P28" t="str">
            <v>offroad</v>
          </cell>
          <cell r="Q28" t="str">
            <v>offr</v>
          </cell>
          <cell r="R28" t="str">
            <v>08</v>
          </cell>
          <cell r="S28">
            <v>8</v>
          </cell>
        </row>
        <row r="29">
          <cell r="N29" t="str">
            <v>1A4bi</v>
          </cell>
          <cell r="O29" t="str">
            <v xml:space="preserve">Residential: Stationary </v>
          </cell>
          <cell r="P29" t="str">
            <v>residentieel</v>
          </cell>
          <cell r="Q29" t="str">
            <v>residentieel</v>
          </cell>
          <cell r="R29" t="str">
            <v>02</v>
          </cell>
          <cell r="S29">
            <v>2</v>
          </cell>
        </row>
        <row r="30">
          <cell r="N30" t="str">
            <v>1A4bii</v>
          </cell>
          <cell r="O30" t="str">
            <v>Residential: Household and gardening (mobile)</v>
          </cell>
          <cell r="P30" t="str">
            <v>offroad</v>
          </cell>
          <cell r="Q30" t="str">
            <v>offr</v>
          </cell>
          <cell r="R30" t="str">
            <v>08</v>
          </cell>
          <cell r="S30">
            <v>8</v>
          </cell>
        </row>
        <row r="31">
          <cell r="N31" t="str">
            <v>1A4ci</v>
          </cell>
          <cell r="O31" t="str">
            <v>Agriculture/Forestry/Fishing: Stationary</v>
          </cell>
          <cell r="P31" t="str">
            <v>landbouw (verbr)</v>
          </cell>
          <cell r="Q31" t="str">
            <v>residentieel</v>
          </cell>
          <cell r="R31" t="str">
            <v>02</v>
          </cell>
          <cell r="S31">
            <v>2</v>
          </cell>
        </row>
        <row r="32">
          <cell r="N32" t="str">
            <v>1A4cii</v>
          </cell>
          <cell r="O32" t="str">
            <v>Agriculture/Forestry/Fishing: Off-road vehicles and other machinery</v>
          </cell>
          <cell r="P32" t="str">
            <v>offroad</v>
          </cell>
          <cell r="Q32" t="str">
            <v>offr</v>
          </cell>
          <cell r="R32" t="str">
            <v>08</v>
          </cell>
          <cell r="S32">
            <v>8</v>
          </cell>
        </row>
        <row r="33">
          <cell r="N33" t="str">
            <v>1A4ciii</v>
          </cell>
          <cell r="O33" t="str">
            <v>Agriculture/Forestry/Fishing: National fishing</v>
          </cell>
          <cell r="P33" t="str">
            <v>offroad</v>
          </cell>
          <cell r="Q33" t="str">
            <v>offr</v>
          </cell>
          <cell r="R33" t="str">
            <v>08</v>
          </cell>
          <cell r="S33">
            <v>8</v>
          </cell>
        </row>
        <row r="34">
          <cell r="N34" t="str">
            <v>1A5a</v>
          </cell>
          <cell r="O34" t="str">
            <v>Other stationary (including military)</v>
          </cell>
          <cell r="P34" t="str">
            <v>andere industrie</v>
          </cell>
          <cell r="Q34" t="str">
            <v>proces</v>
          </cell>
          <cell r="R34" t="str">
            <v>02</v>
          </cell>
          <cell r="S34">
            <v>2</v>
          </cell>
        </row>
        <row r="35">
          <cell r="N35" t="str">
            <v>1A5b</v>
          </cell>
          <cell r="O35" t="str">
            <v>Other, Mobile (including military, land based and recreational boats)</v>
          </cell>
          <cell r="P35" t="str">
            <v>offroad</v>
          </cell>
          <cell r="Q35" t="str">
            <v>offr</v>
          </cell>
          <cell r="R35" t="str">
            <v>08</v>
          </cell>
          <cell r="S35">
            <v>8</v>
          </cell>
        </row>
        <row r="36">
          <cell r="N36" t="str">
            <v>1B1a</v>
          </cell>
          <cell r="O36" t="str">
            <v>Fugitive emission from solid fuels: Coal mining and handling</v>
          </cell>
          <cell r="P36" t="str">
            <v>andere industrie</v>
          </cell>
          <cell r="Q36" t="str">
            <v>proces</v>
          </cell>
          <cell r="R36" t="str">
            <v>05</v>
          </cell>
          <cell r="S36">
            <v>5</v>
          </cell>
        </row>
        <row r="37">
          <cell r="N37" t="str">
            <v>1B1b</v>
          </cell>
          <cell r="O37" t="str">
            <v>Fugitive emission from solid fuels: Solid fuel transformation</v>
          </cell>
          <cell r="P37" t="str">
            <v>ijzer en staal</v>
          </cell>
          <cell r="Q37" t="str">
            <v>proces</v>
          </cell>
          <cell r="R37" t="str">
            <v>04</v>
          </cell>
          <cell r="S37">
            <v>4</v>
          </cell>
        </row>
        <row r="38">
          <cell r="N38" t="str">
            <v>1B1c</v>
          </cell>
          <cell r="O38" t="str">
            <v>Other fugitive emissions from solid fuels</v>
          </cell>
          <cell r="P38" t="str">
            <v>andere industrie</v>
          </cell>
          <cell r="Q38" t="str">
            <v>proces</v>
          </cell>
          <cell r="R38" t="str">
            <v>05</v>
          </cell>
          <cell r="S38">
            <v>5</v>
          </cell>
        </row>
        <row r="39">
          <cell r="N39" t="str">
            <v>1B2ai</v>
          </cell>
          <cell r="O39" t="str">
            <v>Fugitive emissions oil: Exploration, production, transport</v>
          </cell>
          <cell r="P39" t="str">
            <v>andere industrie</v>
          </cell>
          <cell r="Q39" t="str">
            <v>proces</v>
          </cell>
          <cell r="R39" t="str">
            <v>05</v>
          </cell>
          <cell r="S39">
            <v>5</v>
          </cell>
        </row>
        <row r="40">
          <cell r="N40" t="str">
            <v>1B2aiv</v>
          </cell>
          <cell r="O40" t="str">
            <v>Fugitive emissions oil: Refining / storage</v>
          </cell>
          <cell r="P40" t="str">
            <v>VOS - op- en overslag</v>
          </cell>
          <cell r="Q40" t="str">
            <v>proces</v>
          </cell>
          <cell r="R40" t="str">
            <v>04</v>
          </cell>
          <cell r="S40">
            <v>4</v>
          </cell>
        </row>
        <row r="41">
          <cell r="N41" t="str">
            <v>1B2av</v>
          </cell>
          <cell r="O41" t="str">
            <v>Distribution of oil products</v>
          </cell>
          <cell r="P41" t="str">
            <v>VOS - tankstations</v>
          </cell>
          <cell r="Q41" t="str">
            <v>proces</v>
          </cell>
          <cell r="R41" t="str">
            <v>05</v>
          </cell>
          <cell r="S41">
            <v>5</v>
          </cell>
        </row>
        <row r="42">
          <cell r="N42" t="str">
            <v>1B2b</v>
          </cell>
          <cell r="O42" t="str">
            <v>Fugitive emissions from natural gas (exploration, production, processing, transmission, storage, distribution and other)</v>
          </cell>
          <cell r="P42" t="str">
            <v>VOS - tankstations</v>
          </cell>
          <cell r="Q42" t="str">
            <v>proces</v>
          </cell>
          <cell r="R42" t="str">
            <v>05</v>
          </cell>
          <cell r="S42">
            <v>5</v>
          </cell>
        </row>
        <row r="43">
          <cell r="N43" t="str">
            <v>1B2c</v>
          </cell>
          <cell r="O43" t="str">
            <v>Venting and flaring (oil, gas, combined oil and gas)</v>
          </cell>
          <cell r="P43" t="str">
            <v>raffinaderijen</v>
          </cell>
          <cell r="Q43" t="str">
            <v>proces</v>
          </cell>
          <cell r="R43" t="str">
            <v>09</v>
          </cell>
          <cell r="S43">
            <v>9</v>
          </cell>
        </row>
        <row r="44">
          <cell r="N44" t="str">
            <v>1B2d</v>
          </cell>
          <cell r="O44" t="str">
            <v xml:space="preserve">Other fugitive emissions from energy production </v>
          </cell>
          <cell r="P44" t="str">
            <v>andere industrie</v>
          </cell>
          <cell r="Q44" t="str">
            <v>proces</v>
          </cell>
          <cell r="R44" t="str">
            <v>05</v>
          </cell>
          <cell r="S44">
            <v>5</v>
          </cell>
        </row>
        <row r="45">
          <cell r="N45" t="str">
            <v>2A1</v>
          </cell>
          <cell r="O45" t="str">
            <v>Cement production</v>
          </cell>
          <cell r="P45" t="str">
            <v>andere industrie</v>
          </cell>
          <cell r="Q45" t="str">
            <v>proces</v>
          </cell>
          <cell r="R45" t="str">
            <v>04</v>
          </cell>
          <cell r="S45">
            <v>4</v>
          </cell>
        </row>
        <row r="46">
          <cell r="N46" t="str">
            <v>2A2</v>
          </cell>
          <cell r="O46" t="str">
            <v>Lime production</v>
          </cell>
          <cell r="P46" t="str">
            <v>andere industrie</v>
          </cell>
          <cell r="Q46" t="str">
            <v>proces</v>
          </cell>
          <cell r="R46" t="str">
            <v>04</v>
          </cell>
          <cell r="S46">
            <v>4</v>
          </cell>
        </row>
        <row r="47">
          <cell r="N47" t="str">
            <v>2A3</v>
          </cell>
          <cell r="O47" t="str">
            <v xml:space="preserve">Glass production </v>
          </cell>
          <cell r="P47" t="str">
            <v>andere industrie</v>
          </cell>
          <cell r="Q47" t="str">
            <v>proces</v>
          </cell>
          <cell r="R47" t="str">
            <v>04</v>
          </cell>
          <cell r="S47">
            <v>4</v>
          </cell>
        </row>
        <row r="48">
          <cell r="N48" t="str">
            <v>2A5a</v>
          </cell>
          <cell r="O48" t="str">
            <v>Quarrying and mining of minerals other than coal</v>
          </cell>
          <cell r="P48" t="str">
            <v>andere industrie</v>
          </cell>
          <cell r="Q48" t="str">
            <v>proces</v>
          </cell>
          <cell r="R48" t="str">
            <v>04</v>
          </cell>
          <cell r="S48">
            <v>4</v>
          </cell>
        </row>
        <row r="49">
          <cell r="N49" t="str">
            <v>2A5b</v>
          </cell>
          <cell r="O49" t="str">
            <v>Construction and demolition</v>
          </cell>
          <cell r="P49" t="str">
            <v>andere industrie</v>
          </cell>
          <cell r="Q49" t="str">
            <v>proces</v>
          </cell>
          <cell r="R49" t="str">
            <v>04</v>
          </cell>
          <cell r="S49">
            <v>4</v>
          </cell>
        </row>
        <row r="50">
          <cell r="N50" t="str">
            <v>2A5c</v>
          </cell>
          <cell r="O50" t="str">
            <v>Storage, handling and transport of mineral products</v>
          </cell>
          <cell r="P50" t="str">
            <v>andere industrie</v>
          </cell>
          <cell r="Q50" t="str">
            <v>proces</v>
          </cell>
          <cell r="R50" t="str">
            <v>04</v>
          </cell>
          <cell r="S50">
            <v>4</v>
          </cell>
        </row>
        <row r="51">
          <cell r="N51" t="str">
            <v>2A6</v>
          </cell>
          <cell r="O51" t="str">
            <v>Other mineral products (please specify in the IIR)</v>
          </cell>
          <cell r="P51" t="str">
            <v>minerale niet-metaal</v>
          </cell>
          <cell r="Q51" t="str">
            <v>proces</v>
          </cell>
          <cell r="R51" t="str">
            <v>04</v>
          </cell>
          <cell r="S51">
            <v>4</v>
          </cell>
        </row>
        <row r="52">
          <cell r="N52" t="str">
            <v>2B1</v>
          </cell>
          <cell r="O52" t="str">
            <v>Ammonia production</v>
          </cell>
          <cell r="P52" t="str">
            <v>chemie</v>
          </cell>
          <cell r="Q52" t="str">
            <v>proces</v>
          </cell>
          <cell r="R52" t="str">
            <v>04</v>
          </cell>
          <cell r="S52">
            <v>4</v>
          </cell>
        </row>
        <row r="53">
          <cell r="N53" t="str">
            <v>2B2</v>
          </cell>
          <cell r="O53" t="str">
            <v>Nitric acid production</v>
          </cell>
          <cell r="P53" t="str">
            <v>chemie</v>
          </cell>
          <cell r="Q53" t="str">
            <v>proces</v>
          </cell>
          <cell r="R53" t="str">
            <v>04</v>
          </cell>
          <cell r="S53">
            <v>4</v>
          </cell>
        </row>
        <row r="54">
          <cell r="N54" t="str">
            <v>2B3</v>
          </cell>
          <cell r="O54" t="str">
            <v>Adipic acid production</v>
          </cell>
          <cell r="P54" t="str">
            <v>chemie</v>
          </cell>
          <cell r="Q54" t="str">
            <v>proces</v>
          </cell>
          <cell r="R54" t="str">
            <v>04</v>
          </cell>
          <cell r="S54">
            <v>4</v>
          </cell>
        </row>
        <row r="55">
          <cell r="N55" t="str">
            <v>2B5</v>
          </cell>
          <cell r="O55" t="str">
            <v>Carbide production</v>
          </cell>
          <cell r="P55" t="str">
            <v>chemie</v>
          </cell>
          <cell r="Q55" t="str">
            <v>proces</v>
          </cell>
          <cell r="R55" t="str">
            <v>04</v>
          </cell>
          <cell r="S55">
            <v>4</v>
          </cell>
        </row>
        <row r="56">
          <cell r="N56" t="str">
            <v>2B6</v>
          </cell>
          <cell r="O56" t="str">
            <v>Titanium dioxide production</v>
          </cell>
          <cell r="P56" t="str">
            <v>chemie</v>
          </cell>
          <cell r="Q56" t="str">
            <v>proces</v>
          </cell>
          <cell r="R56" t="str">
            <v>04</v>
          </cell>
          <cell r="S56">
            <v>4</v>
          </cell>
        </row>
        <row r="57">
          <cell r="N57" t="str">
            <v>2B7</v>
          </cell>
          <cell r="O57" t="str">
            <v>Soda ash production</v>
          </cell>
          <cell r="P57" t="str">
            <v>chemie</v>
          </cell>
          <cell r="Q57" t="str">
            <v>proces</v>
          </cell>
          <cell r="R57" t="str">
            <v>04</v>
          </cell>
          <cell r="S57">
            <v>4</v>
          </cell>
        </row>
        <row r="58">
          <cell r="N58" t="str">
            <v>2B10a</v>
          </cell>
          <cell r="O58" t="str">
            <v xml:space="preserve"> Chemical industry: Other  (please specify in the IIR)</v>
          </cell>
          <cell r="P58" t="str">
            <v>chemie</v>
          </cell>
          <cell r="Q58" t="str">
            <v>proces</v>
          </cell>
          <cell r="R58" t="str">
            <v>04</v>
          </cell>
          <cell r="S58">
            <v>4</v>
          </cell>
        </row>
        <row r="59">
          <cell r="N59" t="str">
            <v>2B10b</v>
          </cell>
          <cell r="O59" t="str">
            <v>Storage, handling and transport of chemical products (please specify in the IIR)</v>
          </cell>
          <cell r="P59" t="str">
            <v>andere industrie</v>
          </cell>
          <cell r="Q59" t="str">
            <v>proces</v>
          </cell>
          <cell r="R59" t="str">
            <v>04</v>
          </cell>
          <cell r="S59">
            <v>4</v>
          </cell>
        </row>
        <row r="60">
          <cell r="N60" t="str">
            <v>2C1</v>
          </cell>
          <cell r="O60" t="str">
            <v>Iron and steel production</v>
          </cell>
          <cell r="P60" t="str">
            <v>ijzer en staal</v>
          </cell>
          <cell r="Q60" t="str">
            <v>proces</v>
          </cell>
          <cell r="R60" t="str">
            <v>04</v>
          </cell>
          <cell r="S60">
            <v>4</v>
          </cell>
        </row>
        <row r="61">
          <cell r="N61" t="str">
            <v>2C2</v>
          </cell>
          <cell r="O61" t="str">
            <v>Ferroalloys production</v>
          </cell>
          <cell r="P61" t="str">
            <v>ijzer en staal</v>
          </cell>
          <cell r="Q61" t="str">
            <v>proces</v>
          </cell>
          <cell r="R61" t="str">
            <v>04</v>
          </cell>
          <cell r="S61">
            <v>4</v>
          </cell>
        </row>
        <row r="62">
          <cell r="N62" t="str">
            <v>2C3</v>
          </cell>
          <cell r="O62" t="str">
            <v>Aluminium production</v>
          </cell>
          <cell r="P62" t="str">
            <v>non ferro</v>
          </cell>
          <cell r="Q62" t="str">
            <v>proces</v>
          </cell>
          <cell r="R62" t="str">
            <v>04</v>
          </cell>
          <cell r="S62">
            <v>4</v>
          </cell>
        </row>
        <row r="63">
          <cell r="N63" t="str">
            <v>2C4</v>
          </cell>
          <cell r="O63" t="str">
            <v>Magnesium production</v>
          </cell>
          <cell r="P63" t="str">
            <v>non ferro</v>
          </cell>
          <cell r="Q63" t="str">
            <v>proces</v>
          </cell>
          <cell r="R63" t="str">
            <v>04</v>
          </cell>
          <cell r="S63">
            <v>4</v>
          </cell>
        </row>
        <row r="64">
          <cell r="N64" t="str">
            <v>2C5</v>
          </cell>
          <cell r="O64" t="str">
            <v>Lead production</v>
          </cell>
          <cell r="P64" t="str">
            <v>non ferro</v>
          </cell>
          <cell r="Q64" t="str">
            <v>proces</v>
          </cell>
          <cell r="R64" t="str">
            <v>04</v>
          </cell>
          <cell r="S64">
            <v>4</v>
          </cell>
        </row>
        <row r="65">
          <cell r="N65" t="str">
            <v>2C6</v>
          </cell>
          <cell r="O65" t="str">
            <v>Zinc production</v>
          </cell>
          <cell r="P65" t="str">
            <v>non ferro</v>
          </cell>
          <cell r="Q65" t="str">
            <v>proces</v>
          </cell>
          <cell r="R65" t="str">
            <v>04</v>
          </cell>
          <cell r="S65">
            <v>4</v>
          </cell>
        </row>
        <row r="66">
          <cell r="N66" t="str">
            <v>2C7a</v>
          </cell>
          <cell r="O66" t="str">
            <v>Copper production</v>
          </cell>
          <cell r="P66" t="str">
            <v>non ferro</v>
          </cell>
          <cell r="Q66" t="str">
            <v>proces</v>
          </cell>
          <cell r="R66" t="str">
            <v>04</v>
          </cell>
          <cell r="S66">
            <v>4</v>
          </cell>
        </row>
        <row r="67">
          <cell r="N67" t="str">
            <v>2C7b</v>
          </cell>
          <cell r="O67" t="str">
            <v>Nickel production</v>
          </cell>
          <cell r="P67" t="str">
            <v>non ferro</v>
          </cell>
          <cell r="Q67" t="str">
            <v>proces</v>
          </cell>
          <cell r="R67" t="str">
            <v>04</v>
          </cell>
          <cell r="S67">
            <v>4</v>
          </cell>
        </row>
        <row r="68">
          <cell r="N68" t="str">
            <v>2C7c</v>
          </cell>
          <cell r="O68" t="str">
            <v>Other metal production (please specify in the IIR)</v>
          </cell>
          <cell r="P68" t="str">
            <v>non ferro</v>
          </cell>
          <cell r="Q68" t="str">
            <v>proces</v>
          </cell>
          <cell r="R68" t="str">
            <v>04</v>
          </cell>
          <cell r="S68">
            <v>4</v>
          </cell>
        </row>
        <row r="69">
          <cell r="N69" t="str">
            <v>2C7d</v>
          </cell>
          <cell r="O69" t="str">
            <v>Storage, handling and transport of metal products 
(please specify in the IIR)</v>
          </cell>
          <cell r="P69" t="str">
            <v>andere industrie</v>
          </cell>
          <cell r="Q69" t="str">
            <v>proces</v>
          </cell>
          <cell r="R69" t="str">
            <v>04</v>
          </cell>
          <cell r="S69">
            <v>4</v>
          </cell>
        </row>
        <row r="70">
          <cell r="N70" t="str">
            <v>2D3a</v>
          </cell>
          <cell r="O70" t="str">
            <v>Domestic solvent use including fungicides</v>
          </cell>
          <cell r="P70" t="str">
            <v>VOS - HH gebruik verf</v>
          </cell>
          <cell r="Q70" t="str">
            <v>proces</v>
          </cell>
          <cell r="R70" t="str">
            <v>06</v>
          </cell>
          <cell r="S70">
            <v>6</v>
          </cell>
        </row>
        <row r="71">
          <cell r="N71" t="str">
            <v>2D3b</v>
          </cell>
          <cell r="O71" t="str">
            <v>Road paving with asphalt</v>
          </cell>
          <cell r="P71" t="str">
            <v>offroad</v>
          </cell>
          <cell r="Q71" t="str">
            <v>proces</v>
          </cell>
          <cell r="R71" t="str">
            <v>04</v>
          </cell>
          <cell r="S71">
            <v>4</v>
          </cell>
        </row>
        <row r="72">
          <cell r="N72" t="str">
            <v>2D3c</v>
          </cell>
          <cell r="O72" t="str">
            <v>Asphalt roofing</v>
          </cell>
          <cell r="P72" t="str">
            <v>andere industrie</v>
          </cell>
          <cell r="Q72" t="str">
            <v>proces</v>
          </cell>
          <cell r="R72" t="str">
            <v>04</v>
          </cell>
          <cell r="S72">
            <v>4</v>
          </cell>
        </row>
        <row r="73">
          <cell r="N73" t="str">
            <v>2D3d</v>
          </cell>
          <cell r="O73" t="str">
            <v xml:space="preserve">Coating applications </v>
          </cell>
          <cell r="P73" t="str">
            <v>VOS - ind gebruik verf</v>
          </cell>
          <cell r="Q73" t="str">
            <v>proces</v>
          </cell>
          <cell r="R73" t="str">
            <v>06</v>
          </cell>
          <cell r="S73">
            <v>6</v>
          </cell>
        </row>
        <row r="74">
          <cell r="N74" t="str">
            <v>2D3e</v>
          </cell>
          <cell r="O74" t="str">
            <v>Degreasing</v>
          </cell>
          <cell r="P74" t="str">
            <v>andere industrie</v>
          </cell>
          <cell r="Q74" t="str">
            <v>proces</v>
          </cell>
          <cell r="R74" t="str">
            <v>06</v>
          </cell>
          <cell r="S74">
            <v>6</v>
          </cell>
        </row>
        <row r="75">
          <cell r="N75" t="str">
            <v>2D3f</v>
          </cell>
          <cell r="O75" t="str">
            <v>Dry cleaning</v>
          </cell>
          <cell r="P75" t="str">
            <v>andere industrie</v>
          </cell>
          <cell r="Q75" t="str">
            <v>proces</v>
          </cell>
          <cell r="R75" t="str">
            <v>06</v>
          </cell>
          <cell r="S75">
            <v>6</v>
          </cell>
        </row>
        <row r="76">
          <cell r="N76" t="str">
            <v>2D3g</v>
          </cell>
          <cell r="O76" t="str">
            <v>Chemical products</v>
          </cell>
          <cell r="P76" t="str">
            <v>andere industrie</v>
          </cell>
          <cell r="Q76" t="str">
            <v>proces</v>
          </cell>
          <cell r="R76" t="str">
            <v>06</v>
          </cell>
          <cell r="S76">
            <v>6</v>
          </cell>
        </row>
        <row r="77">
          <cell r="N77" t="str">
            <v>2D3h</v>
          </cell>
          <cell r="O77" t="str">
            <v>Printing</v>
          </cell>
          <cell r="P77" t="str">
            <v>andere industrie</v>
          </cell>
          <cell r="Q77" t="str">
            <v>proces</v>
          </cell>
          <cell r="R77" t="str">
            <v>06</v>
          </cell>
          <cell r="S77">
            <v>6</v>
          </cell>
        </row>
        <row r="78">
          <cell r="N78" t="str">
            <v>2D3i</v>
          </cell>
          <cell r="O78" t="str">
            <v>Other solvent use (please specify in the IIR)</v>
          </cell>
          <cell r="P78" t="str">
            <v>andere industrie</v>
          </cell>
          <cell r="Q78" t="str">
            <v>proces</v>
          </cell>
          <cell r="R78" t="str">
            <v>06</v>
          </cell>
          <cell r="S78">
            <v>6</v>
          </cell>
        </row>
        <row r="79">
          <cell r="N79" t="str">
            <v xml:space="preserve">2G </v>
          </cell>
          <cell r="O79" t="str">
            <v>Other product use (please specify in the IIR)</v>
          </cell>
          <cell r="P79" t="str">
            <v>residentieel</v>
          </cell>
          <cell r="Q79" t="str">
            <v>proces</v>
          </cell>
          <cell r="R79" t="str">
            <v>06</v>
          </cell>
          <cell r="S79">
            <v>6</v>
          </cell>
        </row>
        <row r="80">
          <cell r="N80" t="str">
            <v>2H1</v>
          </cell>
          <cell r="O80" t="str">
            <v>Pulp and paper industry</v>
          </cell>
          <cell r="P80" t="str">
            <v>papier</v>
          </cell>
          <cell r="Q80" t="str">
            <v>proces</v>
          </cell>
          <cell r="R80" t="str">
            <v>04</v>
          </cell>
          <cell r="S80">
            <v>4</v>
          </cell>
        </row>
        <row r="81">
          <cell r="N81" t="str">
            <v>2H2</v>
          </cell>
          <cell r="O81" t="str">
            <v xml:space="preserve">Food and beverages industry </v>
          </cell>
          <cell r="P81" t="str">
            <v>voeding</v>
          </cell>
          <cell r="Q81" t="str">
            <v>proces</v>
          </cell>
          <cell r="R81" t="str">
            <v>04</v>
          </cell>
          <cell r="S81">
            <v>4</v>
          </cell>
        </row>
        <row r="82">
          <cell r="N82" t="str">
            <v xml:space="preserve">2H3 </v>
          </cell>
          <cell r="O82" t="str">
            <v>Other industrial processes (please specify in the IIR)</v>
          </cell>
          <cell r="P82" t="str">
            <v>andere industrie</v>
          </cell>
          <cell r="Q82" t="str">
            <v>proces</v>
          </cell>
          <cell r="R82">
            <v>4</v>
          </cell>
          <cell r="S82">
            <v>4</v>
          </cell>
        </row>
        <row r="83">
          <cell r="N83" t="str">
            <v>2I</v>
          </cell>
          <cell r="O83" t="str">
            <v>Wood processing</v>
          </cell>
          <cell r="P83" t="str">
            <v>andere industrie</v>
          </cell>
          <cell r="Q83" t="str">
            <v>proces</v>
          </cell>
          <cell r="R83" t="str">
            <v>04</v>
          </cell>
          <cell r="S83">
            <v>4</v>
          </cell>
        </row>
        <row r="84">
          <cell r="N84" t="str">
            <v>2J</v>
          </cell>
          <cell r="O84" t="str">
            <v>Production of POPs</v>
          </cell>
          <cell r="P84" t="str">
            <v>chemie</v>
          </cell>
          <cell r="Q84" t="str">
            <v>proces</v>
          </cell>
          <cell r="R84" t="str">
            <v>04</v>
          </cell>
          <cell r="S84">
            <v>4</v>
          </cell>
        </row>
        <row r="85">
          <cell r="N85" t="str">
            <v>2K</v>
          </cell>
          <cell r="O85" t="str">
            <v>Consumption of POPs and heavy metals 
(e.g. electrical and scientific equipment)</v>
          </cell>
          <cell r="P85" t="str">
            <v>andere industrie</v>
          </cell>
          <cell r="Q85" t="str">
            <v>proces</v>
          </cell>
          <cell r="R85" t="str">
            <v>06</v>
          </cell>
          <cell r="S85">
            <v>6</v>
          </cell>
        </row>
        <row r="86">
          <cell r="N86" t="str">
            <v>2L</v>
          </cell>
          <cell r="O86" t="str">
            <v>Other production, consumption, storage, transportation or handling of bulk products (please specify in the IIR)</v>
          </cell>
          <cell r="P86" t="str">
            <v>andere industrie</v>
          </cell>
          <cell r="Q86" t="str">
            <v>proces</v>
          </cell>
          <cell r="R86" t="str">
            <v>04</v>
          </cell>
          <cell r="S86">
            <v>4</v>
          </cell>
        </row>
        <row r="87">
          <cell r="N87" t="str">
            <v>3B1a</v>
          </cell>
          <cell r="O87" t="str">
            <v xml:space="preserve">Manure management - Dairy cattle </v>
          </cell>
          <cell r="P87" t="str">
            <v>landbouw (dieren en mest)</v>
          </cell>
          <cell r="Q87" t="str">
            <v>ldbw</v>
          </cell>
          <cell r="R87" t="str">
            <v>10</v>
          </cell>
          <cell r="S87">
            <v>10</v>
          </cell>
        </row>
        <row r="88">
          <cell r="N88" t="str">
            <v>3B1b</v>
          </cell>
          <cell r="O88" t="str">
            <v xml:space="preserve">Manure management - Non-dairy cattle </v>
          </cell>
          <cell r="P88" t="str">
            <v>landbouw (dieren en mest)</v>
          </cell>
          <cell r="Q88" t="str">
            <v>ldbw</v>
          </cell>
          <cell r="R88" t="str">
            <v>10</v>
          </cell>
          <cell r="S88">
            <v>10</v>
          </cell>
        </row>
        <row r="89">
          <cell r="N89" t="str">
            <v>3B2</v>
          </cell>
          <cell r="O89" t="str">
            <v>Manure management - Sheep</v>
          </cell>
          <cell r="P89" t="str">
            <v>landbouw (dieren en mest)</v>
          </cell>
          <cell r="Q89" t="str">
            <v>ldbw</v>
          </cell>
          <cell r="R89" t="str">
            <v>10</v>
          </cell>
          <cell r="S89">
            <v>10</v>
          </cell>
        </row>
        <row r="90">
          <cell r="N90" t="str">
            <v>3B3</v>
          </cell>
          <cell r="O90" t="str">
            <v xml:space="preserve">Manure management - Swine  </v>
          </cell>
          <cell r="P90" t="str">
            <v>landbouw (dieren en mest)</v>
          </cell>
          <cell r="Q90" t="str">
            <v>ldbw</v>
          </cell>
          <cell r="R90" t="str">
            <v>10</v>
          </cell>
          <cell r="S90">
            <v>10</v>
          </cell>
        </row>
        <row r="91">
          <cell r="N91" t="str">
            <v>3B4a</v>
          </cell>
          <cell r="O91" t="str">
            <v>Manure management - Buffalo</v>
          </cell>
          <cell r="P91" t="str">
            <v>landbouw (dieren en mest)</v>
          </cell>
          <cell r="Q91" t="str">
            <v>ldbw</v>
          </cell>
          <cell r="R91" t="str">
            <v>10</v>
          </cell>
          <cell r="S91">
            <v>10</v>
          </cell>
        </row>
        <row r="92">
          <cell r="N92" t="str">
            <v>3B4d</v>
          </cell>
          <cell r="O92" t="str">
            <v>Manure management - Goats</v>
          </cell>
          <cell r="P92" t="str">
            <v>landbouw (dieren en mest)</v>
          </cell>
          <cell r="Q92" t="str">
            <v>ldbw</v>
          </cell>
          <cell r="R92" t="str">
            <v>10</v>
          </cell>
          <cell r="S92">
            <v>10</v>
          </cell>
        </row>
        <row r="93">
          <cell r="N93" t="str">
            <v>3B4e</v>
          </cell>
          <cell r="O93" t="str">
            <v>Manure management - Horses</v>
          </cell>
          <cell r="P93" t="str">
            <v>landbouw (dieren en mest)</v>
          </cell>
          <cell r="Q93" t="str">
            <v>ldbw</v>
          </cell>
          <cell r="R93" t="str">
            <v>10</v>
          </cell>
          <cell r="S93">
            <v>10</v>
          </cell>
        </row>
        <row r="94">
          <cell r="N94" t="str">
            <v>3B4f</v>
          </cell>
          <cell r="O94" t="str">
            <v>Manure management - Mules and asses</v>
          </cell>
          <cell r="P94" t="str">
            <v>landbouw (dieren en mest)</v>
          </cell>
          <cell r="Q94" t="str">
            <v>ldbw</v>
          </cell>
          <cell r="R94" t="str">
            <v>10</v>
          </cell>
          <cell r="S94">
            <v>10</v>
          </cell>
        </row>
        <row r="95">
          <cell r="N95" t="str">
            <v>3B4gi</v>
          </cell>
          <cell r="O95" t="str">
            <v>Manure mangement -  Laying hens</v>
          </cell>
          <cell r="P95" t="str">
            <v>landbouw (dieren en mest)</v>
          </cell>
          <cell r="Q95" t="str">
            <v>ldbw</v>
          </cell>
          <cell r="R95" t="str">
            <v>10</v>
          </cell>
          <cell r="S95">
            <v>10</v>
          </cell>
        </row>
        <row r="96">
          <cell r="N96" t="str">
            <v>3B4gii</v>
          </cell>
          <cell r="O96" t="str">
            <v>Manure mangement -  Broilers</v>
          </cell>
          <cell r="P96" t="str">
            <v>landbouw (dieren en mest)</v>
          </cell>
          <cell r="Q96" t="str">
            <v>ldbw</v>
          </cell>
          <cell r="R96" t="str">
            <v>10</v>
          </cell>
          <cell r="S96">
            <v>10</v>
          </cell>
        </row>
        <row r="97">
          <cell r="N97" t="str">
            <v>3B4giii</v>
          </cell>
          <cell r="O97" t="str">
            <v>Manure mangement -  Turkeys</v>
          </cell>
          <cell r="P97" t="str">
            <v>landbouw (dieren en mest)</v>
          </cell>
          <cell r="Q97" t="str">
            <v>ldbw</v>
          </cell>
          <cell r="R97" t="str">
            <v>10</v>
          </cell>
          <cell r="S97">
            <v>10</v>
          </cell>
        </row>
        <row r="98">
          <cell r="N98" t="str">
            <v>3B4giv</v>
          </cell>
          <cell r="O98" t="str">
            <v>Manure management -  Other poultry</v>
          </cell>
          <cell r="P98" t="str">
            <v>landbouw (dieren en mest)</v>
          </cell>
          <cell r="Q98" t="str">
            <v>ldbw</v>
          </cell>
          <cell r="R98" t="str">
            <v>10</v>
          </cell>
          <cell r="S98">
            <v>10</v>
          </cell>
        </row>
        <row r="99">
          <cell r="N99" t="str">
            <v>3B4h</v>
          </cell>
          <cell r="O99" t="str">
            <v>Manure management - Other animals (please specify in IIR)</v>
          </cell>
          <cell r="P99" t="str">
            <v>landbouw (dieren en mest)</v>
          </cell>
          <cell r="Q99" t="str">
            <v>ldbw</v>
          </cell>
          <cell r="R99" t="str">
            <v>10</v>
          </cell>
          <cell r="S99">
            <v>10</v>
          </cell>
        </row>
        <row r="100">
          <cell r="N100" t="str">
            <v>3Da1</v>
          </cell>
          <cell r="O100" t="str">
            <v>Inorganic N-fertilizers (includes also urea application)</v>
          </cell>
          <cell r="P100" t="str">
            <v>landbouw (dieren en mest)</v>
          </cell>
          <cell r="Q100" t="str">
            <v>ldbw</v>
          </cell>
          <cell r="R100" t="str">
            <v>10</v>
          </cell>
          <cell r="S100">
            <v>10</v>
          </cell>
        </row>
        <row r="101">
          <cell r="N101" t="str">
            <v>3Da2a</v>
          </cell>
          <cell r="O101" t="str">
            <v>Animal manure applied to soils</v>
          </cell>
          <cell r="P101" t="str">
            <v>landbouw (dieren en mest)</v>
          </cell>
          <cell r="Q101" t="str">
            <v>ldbw</v>
          </cell>
          <cell r="R101" t="str">
            <v>10</v>
          </cell>
          <cell r="S101">
            <v>10</v>
          </cell>
        </row>
        <row r="102">
          <cell r="N102" t="str">
            <v>3Da2b</v>
          </cell>
          <cell r="O102" t="str">
            <v>Sewage sludge  applied to soils</v>
          </cell>
          <cell r="P102" t="str">
            <v>landbouw (dieren en mest)</v>
          </cell>
          <cell r="Q102" t="str">
            <v>ldbw</v>
          </cell>
          <cell r="R102" t="str">
            <v>10</v>
          </cell>
          <cell r="S102">
            <v>10</v>
          </cell>
        </row>
        <row r="103">
          <cell r="N103" t="str">
            <v>3Da2c</v>
          </cell>
          <cell r="O103" t="str">
            <v>Other organic fertilisers applied to soils 
(including compost)</v>
          </cell>
          <cell r="P103" t="str">
            <v>landbouw (dieren en mest)</v>
          </cell>
          <cell r="Q103" t="str">
            <v>ldbw</v>
          </cell>
          <cell r="R103" t="str">
            <v>10</v>
          </cell>
          <cell r="S103">
            <v>10</v>
          </cell>
        </row>
        <row r="104">
          <cell r="N104" t="str">
            <v>3Da3</v>
          </cell>
          <cell r="O104" t="str">
            <v xml:space="preserve">Urine and dung deposited by grazing animals </v>
          </cell>
          <cell r="P104" t="str">
            <v>landbouw (dieren en mest)</v>
          </cell>
          <cell r="Q104" t="str">
            <v>ldbw</v>
          </cell>
          <cell r="R104">
            <v>10</v>
          </cell>
          <cell r="S104">
            <v>10</v>
          </cell>
        </row>
        <row r="105">
          <cell r="N105" t="str">
            <v>3Da4</v>
          </cell>
          <cell r="O105" t="str">
            <v>Crop residues applied to soils</v>
          </cell>
          <cell r="P105" t="str">
            <v>landbouw (dieren en mest)</v>
          </cell>
          <cell r="Q105" t="str">
            <v>ldbw</v>
          </cell>
          <cell r="R105" t="str">
            <v>10</v>
          </cell>
          <cell r="S105">
            <v>10</v>
          </cell>
        </row>
        <row r="106">
          <cell r="N106" t="str">
            <v>3Db</v>
          </cell>
          <cell r="O106" t="str">
            <v xml:space="preserve">Indirect emissions from managed soils </v>
          </cell>
          <cell r="P106" t="str">
            <v>landbouw (dieren en mest)</v>
          </cell>
          <cell r="Q106" t="str">
            <v>ldbw</v>
          </cell>
          <cell r="R106" t="str">
            <v>10</v>
          </cell>
          <cell r="S106">
            <v>10</v>
          </cell>
        </row>
        <row r="107">
          <cell r="N107" t="str">
            <v>3Dc</v>
          </cell>
          <cell r="O107" t="str">
            <v>Farm-level agricultural operations including storage, handling and transport of agricultural products</v>
          </cell>
          <cell r="P107" t="str">
            <v>landbouw (dieren en mest)</v>
          </cell>
          <cell r="Q107" t="str">
            <v>ldbw</v>
          </cell>
          <cell r="R107" t="str">
            <v>10</v>
          </cell>
          <cell r="S107">
            <v>10</v>
          </cell>
        </row>
        <row r="108">
          <cell r="N108" t="str">
            <v>3Dd</v>
          </cell>
          <cell r="O108" t="str">
            <v>Off-farm storage, handling and transport of bulk agricultural products</v>
          </cell>
          <cell r="P108" t="str">
            <v>landbouw (dieren en mest)</v>
          </cell>
          <cell r="Q108" t="str">
            <v>ldbw</v>
          </cell>
          <cell r="R108" t="str">
            <v>10</v>
          </cell>
          <cell r="S108">
            <v>10</v>
          </cell>
        </row>
        <row r="109">
          <cell r="N109" t="str">
            <v>3De</v>
          </cell>
          <cell r="O109" t="str">
            <v>Cultivated crops</v>
          </cell>
          <cell r="P109" t="str">
            <v>landbouw (dieren en mest)</v>
          </cell>
          <cell r="Q109" t="str">
            <v>ldbw</v>
          </cell>
          <cell r="R109" t="str">
            <v>10</v>
          </cell>
          <cell r="S109">
            <v>10</v>
          </cell>
        </row>
        <row r="110">
          <cell r="N110" t="str">
            <v>3Df</v>
          </cell>
          <cell r="O110" t="str">
            <v>Use of pesticides</v>
          </cell>
          <cell r="P110" t="str">
            <v>landbouw (dieren en mest)</v>
          </cell>
          <cell r="Q110" t="str">
            <v>ldbw</v>
          </cell>
          <cell r="R110" t="str">
            <v>10</v>
          </cell>
          <cell r="S110">
            <v>10</v>
          </cell>
        </row>
        <row r="111">
          <cell r="N111" t="str">
            <v>3F</v>
          </cell>
          <cell r="O111" t="str">
            <v>Field burning of agricultural residues</v>
          </cell>
          <cell r="P111" t="str">
            <v>landbouw (dieren en mest)</v>
          </cell>
          <cell r="Q111" t="str">
            <v>proces</v>
          </cell>
          <cell r="R111" t="str">
            <v>10</v>
          </cell>
          <cell r="S111">
            <v>10</v>
          </cell>
        </row>
        <row r="112">
          <cell r="N112" t="str">
            <v>3I</v>
          </cell>
          <cell r="O112" t="str">
            <v>Agriculture other (please specify in the IIR)</v>
          </cell>
          <cell r="P112" t="str">
            <v>landbouw (dieren en mest)</v>
          </cell>
          <cell r="Q112" t="str">
            <v>proces</v>
          </cell>
          <cell r="R112">
            <v>10</v>
          </cell>
          <cell r="S112">
            <v>10</v>
          </cell>
        </row>
        <row r="113">
          <cell r="N113" t="str">
            <v>5A</v>
          </cell>
          <cell r="O113" t="str">
            <v>Biological treatment of waste - Solid waste disposal on land</v>
          </cell>
          <cell r="P113" t="str">
            <v>andere industrie</v>
          </cell>
          <cell r="Q113" t="str">
            <v>proces</v>
          </cell>
          <cell r="R113" t="str">
            <v>09</v>
          </cell>
          <cell r="S113">
            <v>9</v>
          </cell>
        </row>
        <row r="114">
          <cell r="N114" t="str">
            <v>5B1</v>
          </cell>
          <cell r="O114" t="str">
            <v>Biological treatment of waste - Composting</v>
          </cell>
          <cell r="P114" t="str">
            <v>andere industrie</v>
          </cell>
          <cell r="Q114" t="str">
            <v>proces</v>
          </cell>
          <cell r="R114" t="str">
            <v>09</v>
          </cell>
          <cell r="S114">
            <v>9</v>
          </cell>
        </row>
        <row r="115">
          <cell r="N115" t="str">
            <v>5B2</v>
          </cell>
          <cell r="O115" t="str">
            <v>Biological treatment of waste - Anaerobic digestion at biogas facilities</v>
          </cell>
          <cell r="P115" t="str">
            <v>andere industrie</v>
          </cell>
          <cell r="Q115" t="str">
            <v>proces</v>
          </cell>
          <cell r="R115" t="str">
            <v>09</v>
          </cell>
          <cell r="S115">
            <v>9</v>
          </cell>
        </row>
        <row r="116">
          <cell r="N116" t="str">
            <v>5C1a</v>
          </cell>
          <cell r="O116" t="str">
            <v>Municipal waste incineration</v>
          </cell>
          <cell r="P116" t="str">
            <v>andere industrie</v>
          </cell>
          <cell r="Q116" t="str">
            <v>elek</v>
          </cell>
          <cell r="R116" t="str">
            <v>09</v>
          </cell>
          <cell r="S116">
            <v>9</v>
          </cell>
        </row>
        <row r="117">
          <cell r="N117" t="str">
            <v>5C1bi</v>
          </cell>
          <cell r="O117" t="str">
            <v>Industrial waste incineration</v>
          </cell>
          <cell r="P117" t="str">
            <v>andere industrie</v>
          </cell>
          <cell r="Q117" t="str">
            <v>elek</v>
          </cell>
          <cell r="R117" t="str">
            <v>09</v>
          </cell>
          <cell r="S117">
            <v>9</v>
          </cell>
        </row>
        <row r="118">
          <cell r="N118" t="str">
            <v>5C1bii</v>
          </cell>
          <cell r="O118" t="str">
            <v>Hazardous waste incineration</v>
          </cell>
          <cell r="P118" t="str">
            <v>andere industrie</v>
          </cell>
          <cell r="Q118" t="str">
            <v>elek</v>
          </cell>
          <cell r="R118" t="str">
            <v>09</v>
          </cell>
          <cell r="S118">
            <v>9</v>
          </cell>
        </row>
        <row r="119">
          <cell r="N119" t="str">
            <v>5C1biii</v>
          </cell>
          <cell r="O119" t="str">
            <v>Clinical waste incineration</v>
          </cell>
          <cell r="P119" t="str">
            <v>andere industrie</v>
          </cell>
          <cell r="Q119" t="str">
            <v>elek</v>
          </cell>
          <cell r="R119" t="str">
            <v>09</v>
          </cell>
          <cell r="S119">
            <v>9</v>
          </cell>
        </row>
        <row r="120">
          <cell r="N120" t="str">
            <v>5C1biv</v>
          </cell>
          <cell r="O120" t="str">
            <v>Sewage sludge incineration</v>
          </cell>
          <cell r="P120" t="str">
            <v>andere industrie</v>
          </cell>
          <cell r="Q120" t="str">
            <v>proces</v>
          </cell>
          <cell r="R120" t="str">
            <v>09</v>
          </cell>
          <cell r="S120">
            <v>9</v>
          </cell>
        </row>
        <row r="121">
          <cell r="N121" t="str">
            <v>5C1bv</v>
          </cell>
          <cell r="O121" t="str">
            <v>Cremation</v>
          </cell>
          <cell r="P121" t="str">
            <v>andere industrie</v>
          </cell>
          <cell r="Q121" t="str">
            <v>proces</v>
          </cell>
          <cell r="R121" t="str">
            <v>09</v>
          </cell>
          <cell r="S121">
            <v>9</v>
          </cell>
        </row>
        <row r="122">
          <cell r="N122" t="str">
            <v>5C1bvi</v>
          </cell>
          <cell r="O122" t="str">
            <v>Other waste incineration (please specify in the IIR)</v>
          </cell>
          <cell r="P122" t="str">
            <v>andere industrie</v>
          </cell>
          <cell r="Q122" t="str">
            <v>proces</v>
          </cell>
          <cell r="R122" t="str">
            <v>09</v>
          </cell>
          <cell r="S122">
            <v>9</v>
          </cell>
        </row>
        <row r="123">
          <cell r="N123" t="str">
            <v>5C2</v>
          </cell>
          <cell r="O123" t="str">
            <v>Open burning of waste</v>
          </cell>
          <cell r="P123" t="str">
            <v>residentieel</v>
          </cell>
          <cell r="Q123" t="str">
            <v>proces</v>
          </cell>
          <cell r="R123" t="str">
            <v>09</v>
          </cell>
          <cell r="S123">
            <v>9</v>
          </cell>
        </row>
        <row r="124">
          <cell r="N124" t="str">
            <v>5D1</v>
          </cell>
          <cell r="O124" t="str">
            <v>Domestic wastewater handling</v>
          </cell>
          <cell r="P124" t="str">
            <v>residentieel</v>
          </cell>
          <cell r="Q124" t="str">
            <v>proces</v>
          </cell>
          <cell r="R124" t="str">
            <v>09</v>
          </cell>
          <cell r="S124">
            <v>9</v>
          </cell>
        </row>
        <row r="125">
          <cell r="N125" t="str">
            <v>5D2</v>
          </cell>
          <cell r="O125" t="str">
            <v>Industrial wastewater handling</v>
          </cell>
          <cell r="P125" t="str">
            <v>andere industrie</v>
          </cell>
          <cell r="Q125" t="str">
            <v>proces</v>
          </cell>
          <cell r="R125" t="str">
            <v>09</v>
          </cell>
          <cell r="S125">
            <v>9</v>
          </cell>
        </row>
        <row r="126">
          <cell r="N126" t="str">
            <v>5D3</v>
          </cell>
          <cell r="O126" t="str">
            <v>Other wastewater handling</v>
          </cell>
          <cell r="P126" t="str">
            <v>andere industrie</v>
          </cell>
          <cell r="Q126" t="str">
            <v>proces</v>
          </cell>
          <cell r="R126" t="str">
            <v>09</v>
          </cell>
          <cell r="S126">
            <v>9</v>
          </cell>
        </row>
        <row r="127">
          <cell r="N127" t="str">
            <v>5E</v>
          </cell>
          <cell r="O127" t="str">
            <v>Other waste (please specify in IIR)</v>
          </cell>
          <cell r="P127" t="str">
            <v>residentieel</v>
          </cell>
          <cell r="Q127" t="str">
            <v>proces</v>
          </cell>
          <cell r="R127" t="str">
            <v>09</v>
          </cell>
          <cell r="S127">
            <v>9</v>
          </cell>
        </row>
        <row r="128">
          <cell r="N128" t="str">
            <v>6A</v>
          </cell>
          <cell r="O128" t="str">
            <v>Other (included in national total for entire territory) (please specify in IIR)</v>
          </cell>
          <cell r="P128" t="str">
            <v>andere industrie</v>
          </cell>
          <cell r="Q128" t="str">
            <v>proces</v>
          </cell>
          <cell r="R128">
            <v>4</v>
          </cell>
          <cell r="S128">
            <v>4</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23">
          <cell r="E23">
            <v>3.5690272977401176</v>
          </cell>
        </row>
      </sheetData>
      <sheetData sheetId="63"/>
      <sheetData sheetId="64"/>
      <sheetData sheetId="65"/>
      <sheetData sheetId="66"/>
      <sheetData sheetId="67"/>
      <sheetData sheetId="68">
        <row r="23">
          <cell r="E23">
            <v>1.4937408125958045</v>
          </cell>
        </row>
      </sheetData>
      <sheetData sheetId="69">
        <row r="23">
          <cell r="E23">
            <v>1.3281478692321138</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3.bin"/><Relationship Id="rId6" Type="http://schemas.openxmlformats.org/officeDocument/2006/relationships/ctrlProp" Target="../ctrlProps/ctrlProp3.xml"/><Relationship Id="rId5" Type="http://schemas.openxmlformats.org/officeDocument/2006/relationships/ctrlProp" Target="../ctrlProps/ctrlProp4.xml"/><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3" Type="http://schemas.openxmlformats.org/officeDocument/2006/relationships/vmlDrawing" Target="../drawings/vmlDrawing3.vml"/><Relationship Id="rId7" Type="http://schemas.openxmlformats.org/officeDocument/2006/relationships/ctrlProp" Target="../ctrlProps/ctrlProp8.xml"/><Relationship Id="rId12" Type="http://schemas.openxmlformats.org/officeDocument/2006/relationships/ctrlProp" Target="../ctrlProps/ctrlProp13.xml"/><Relationship Id="rId2" Type="http://schemas.openxmlformats.org/officeDocument/2006/relationships/drawing" Target="../drawings/drawing3.xml"/><Relationship Id="rId16" Type="http://schemas.openxmlformats.org/officeDocument/2006/relationships/ctrlProp" Target="../ctrlProps/ctrlProp5.xml"/><Relationship Id="rId1" Type="http://schemas.openxmlformats.org/officeDocument/2006/relationships/printerSettings" Target="../printerSettings/printerSettings14.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5" Type="http://schemas.openxmlformats.org/officeDocument/2006/relationships/ctrlProp" Target="../ctrlProps/ctrlProp16.xml"/><Relationship Id="rId10" Type="http://schemas.openxmlformats.org/officeDocument/2006/relationships/ctrlProp" Target="../ctrlProps/ctrlProp11.xml"/><Relationship Id="rId4" Type="http://schemas.openxmlformats.org/officeDocument/2006/relationships/comments" Target="../comments2.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5.bin"/><Relationship Id="rId6" Type="http://schemas.openxmlformats.org/officeDocument/2006/relationships/ctrlProp" Target="../ctrlProps/ctrlProp17.xml"/><Relationship Id="rId5" Type="http://schemas.openxmlformats.org/officeDocument/2006/relationships/ctrlProp" Target="../ctrlProps/ctrlProp18.xml"/><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rgb="FFFFFF00"/>
  </sheetPr>
  <dimension ref="A1:N23"/>
  <sheetViews>
    <sheetView showGridLines="0" zoomScale="75" workbookViewId="0"/>
  </sheetViews>
  <sheetFormatPr baseColWidth="10" defaultColWidth="8.85546875" defaultRowHeight="12.75"/>
  <cols>
    <col min="1" max="1" width="22.140625" customWidth="1"/>
    <col min="2" max="2" width="29.28515625" customWidth="1"/>
    <col min="3" max="3" width="39.7109375" customWidth="1"/>
    <col min="4" max="4" width="73.85546875" customWidth="1"/>
    <col min="5" max="5" width="45.85546875" customWidth="1"/>
    <col min="6" max="6" width="45.28515625" customWidth="1"/>
  </cols>
  <sheetData>
    <row r="1" spans="1:14" ht="18">
      <c r="A1" s="4" t="s">
        <v>20</v>
      </c>
      <c r="B1" s="24"/>
    </row>
    <row r="2" spans="1:14" s="2" customFormat="1" ht="51.75" customHeight="1">
      <c r="A2" s="407" t="s">
        <v>232</v>
      </c>
      <c r="B2" s="407"/>
      <c r="C2" s="407"/>
      <c r="D2" s="407"/>
      <c r="E2" s="12"/>
    </row>
    <row r="4" spans="1:14" ht="15.75">
      <c r="A4" s="5" t="s">
        <v>23</v>
      </c>
    </row>
    <row r="5" spans="1:14" s="2" customFormat="1" ht="22.5" customHeight="1">
      <c r="A5" s="25" t="s">
        <v>21</v>
      </c>
      <c r="B5" s="25" t="s">
        <v>24</v>
      </c>
      <c r="C5" s="25" t="s">
        <v>1</v>
      </c>
      <c r="D5" s="25" t="s">
        <v>22</v>
      </c>
    </row>
    <row r="6" spans="1:14" ht="45">
      <c r="A6" s="8" t="s">
        <v>233</v>
      </c>
      <c r="B6" s="8" t="s">
        <v>25</v>
      </c>
      <c r="C6" s="9" t="s">
        <v>227</v>
      </c>
      <c r="D6" s="9"/>
    </row>
    <row r="7" spans="1:14" ht="30">
      <c r="A7" s="8" t="s">
        <v>234</v>
      </c>
      <c r="B7" s="8" t="s">
        <v>25</v>
      </c>
      <c r="C7" s="9" t="s">
        <v>228</v>
      </c>
      <c r="D7" s="27"/>
      <c r="E7" s="26"/>
      <c r="F7" s="26"/>
      <c r="G7" s="26"/>
      <c r="H7" s="26"/>
      <c r="I7" s="26"/>
      <c r="J7" s="26"/>
      <c r="K7" s="26"/>
      <c r="L7" s="26"/>
      <c r="M7" s="26"/>
      <c r="N7" s="3"/>
    </row>
    <row r="8" spans="1:14" ht="45">
      <c r="A8" s="8" t="s">
        <v>235</v>
      </c>
      <c r="B8" s="8" t="s">
        <v>25</v>
      </c>
      <c r="C8" s="9" t="s">
        <v>229</v>
      </c>
      <c r="D8" s="28"/>
      <c r="E8" s="3"/>
      <c r="F8" s="3"/>
      <c r="G8" s="3"/>
      <c r="H8" s="3"/>
      <c r="I8" s="3"/>
      <c r="J8" s="3"/>
      <c r="K8" s="3"/>
      <c r="L8" s="3"/>
      <c r="M8" s="3"/>
      <c r="N8" s="3"/>
    </row>
    <row r="9" spans="1:14" ht="30">
      <c r="A9" s="8" t="s">
        <v>236</v>
      </c>
      <c r="B9" s="8" t="s">
        <v>25</v>
      </c>
      <c r="C9" s="9" t="s">
        <v>230</v>
      </c>
      <c r="D9" s="28"/>
      <c r="E9" s="26"/>
      <c r="F9" s="26"/>
      <c r="G9" s="26"/>
      <c r="H9" s="26"/>
      <c r="I9" s="26"/>
      <c r="J9" s="26"/>
      <c r="K9" s="26"/>
      <c r="L9" s="26"/>
      <c r="M9" s="26"/>
      <c r="N9" s="3"/>
    </row>
    <row r="11" spans="1:14" ht="15">
      <c r="A11" s="407" t="s">
        <v>226</v>
      </c>
      <c r="B11" s="407"/>
      <c r="C11" s="407"/>
      <c r="D11" s="407"/>
    </row>
    <row r="12" spans="1:14">
      <c r="A12" s="10"/>
    </row>
    <row r="13" spans="1:14">
      <c r="A13" s="10"/>
    </row>
    <row r="14" spans="1:14">
      <c r="A14" s="10"/>
    </row>
    <row r="15" spans="1:14">
      <c r="A15" s="10"/>
    </row>
    <row r="16" spans="1:14">
      <c r="A16" s="10"/>
    </row>
    <row r="17" spans="1:1">
      <c r="A17" s="10"/>
    </row>
    <row r="18" spans="1:1">
      <c r="A18" s="10"/>
    </row>
    <row r="19" spans="1:1">
      <c r="A19" s="10"/>
    </row>
    <row r="20" spans="1:1">
      <c r="A20" s="10"/>
    </row>
    <row r="21" spans="1:1">
      <c r="A21" s="10"/>
    </row>
    <row r="22" spans="1:1">
      <c r="A22" s="10"/>
    </row>
    <row r="23" spans="1:1">
      <c r="A23" s="10"/>
    </row>
  </sheetData>
  <sheetProtection selectLockedCells="1"/>
  <mergeCells count="2">
    <mergeCell ref="A2:D2"/>
    <mergeCell ref="A11:D11"/>
  </mergeCells>
  <phoneticPr fontId="14" type="noConversion"/>
  <pageMargins left="0.32" right="0.36" top="0.96" bottom="0.65" header="0.51181102362204722" footer="0.25"/>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sheetPr codeName="Sheet16">
    <tabColor rgb="FF7030A0"/>
  </sheetPr>
  <dimension ref="A1:AL236"/>
  <sheetViews>
    <sheetView showGridLines="0" topLeftCell="E4" zoomScaleNormal="100" workbookViewId="0">
      <selection activeCell="AG11" sqref="AG11"/>
    </sheetView>
  </sheetViews>
  <sheetFormatPr baseColWidth="10" defaultColWidth="9.140625" defaultRowHeight="12.75"/>
  <cols>
    <col min="1" max="1" width="16" style="68" customWidth="1"/>
    <col min="2" max="2" width="29.7109375" style="31" customWidth="1"/>
    <col min="3" max="3" width="12.28515625" style="22" customWidth="1"/>
    <col min="4" max="8" width="8.28515625" style="22" customWidth="1"/>
    <col min="9" max="9" width="12.28515625" style="22" customWidth="1"/>
    <col min="10" max="14" width="8.28515625" style="22" customWidth="1"/>
    <col min="15" max="15" width="11.42578125" style="22" bestFit="1" customWidth="1"/>
    <col min="16" max="20" width="8.28515625" style="22" customWidth="1"/>
    <col min="21" max="21" width="12.28515625" style="22" customWidth="1"/>
    <col min="22" max="26" width="8.28515625" style="22" customWidth="1"/>
    <col min="27" max="27" width="12.28515625" style="22" customWidth="1"/>
    <col min="28" max="32" width="8.28515625" style="22" customWidth="1"/>
    <col min="33" max="33" width="12.28515625" style="1" customWidth="1"/>
    <col min="34" max="38" width="8.28515625" style="1" customWidth="1"/>
    <col min="39" max="256" width="11.42578125" style="1" customWidth="1"/>
    <col min="257" max="16384" width="9.140625" style="1"/>
  </cols>
  <sheetData>
    <row r="1" spans="1:38" s="30" customFormat="1" ht="20.25">
      <c r="A1" s="49" t="s">
        <v>239</v>
      </c>
      <c r="B1" s="50"/>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row>
    <row r="2" spans="1:38">
      <c r="A2" s="48" t="s">
        <v>65</v>
      </c>
      <c r="B2" s="1"/>
      <c r="D2" s="34"/>
      <c r="E2" s="21"/>
    </row>
    <row r="3" spans="1:38">
      <c r="A3" s="1"/>
      <c r="B3" s="1"/>
      <c r="D3" s="34"/>
      <c r="E3" s="21"/>
    </row>
    <row r="4" spans="1:38">
      <c r="A4" s="1" t="s">
        <v>32</v>
      </c>
      <c r="B4" s="15"/>
      <c r="C4" s="7" t="s">
        <v>33</v>
      </c>
      <c r="D4" s="11"/>
      <c r="E4" s="21"/>
    </row>
    <row r="5" spans="1:38">
      <c r="A5" s="1" t="s">
        <v>34</v>
      </c>
      <c r="B5" s="15"/>
      <c r="C5" s="7" t="s">
        <v>35</v>
      </c>
      <c r="D5" s="11"/>
      <c r="E5" s="21"/>
    </row>
    <row r="6" spans="1:38">
      <c r="A6" s="1" t="s">
        <v>59</v>
      </c>
      <c r="B6" s="15"/>
      <c r="C6" s="13" t="s">
        <v>6</v>
      </c>
      <c r="D6" s="14"/>
      <c r="E6" s="21"/>
    </row>
    <row r="7" spans="1:38" ht="13.5" thickBot="1">
      <c r="A7" s="35"/>
      <c r="B7" s="1"/>
      <c r="D7" s="34"/>
      <c r="E7" s="21"/>
    </row>
    <row r="8" spans="1:38" ht="14.45" customHeight="1" thickBot="1">
      <c r="A8" s="416"/>
      <c r="B8" s="417"/>
      <c r="C8" s="422" t="s">
        <v>218</v>
      </c>
      <c r="D8" s="423"/>
      <c r="E8" s="423"/>
      <c r="F8" s="423"/>
      <c r="G8" s="423"/>
      <c r="H8" s="423"/>
      <c r="I8" s="422" t="s">
        <v>218</v>
      </c>
      <c r="J8" s="423"/>
      <c r="K8" s="423"/>
      <c r="L8" s="423"/>
      <c r="M8" s="423"/>
      <c r="N8" s="423"/>
      <c r="O8" s="422" t="s">
        <v>218</v>
      </c>
      <c r="P8" s="423"/>
      <c r="Q8" s="423"/>
      <c r="R8" s="423"/>
      <c r="S8" s="423"/>
      <c r="T8" s="423"/>
      <c r="U8" s="422" t="s">
        <v>218</v>
      </c>
      <c r="V8" s="423"/>
      <c r="W8" s="423"/>
      <c r="X8" s="423"/>
      <c r="Y8" s="423"/>
      <c r="Z8" s="423"/>
      <c r="AA8" s="422" t="s">
        <v>218</v>
      </c>
      <c r="AB8" s="423"/>
      <c r="AC8" s="423"/>
      <c r="AD8" s="423"/>
      <c r="AE8" s="423"/>
      <c r="AF8" s="423"/>
      <c r="AG8" s="422" t="s">
        <v>218</v>
      </c>
      <c r="AH8" s="423"/>
      <c r="AI8" s="423"/>
      <c r="AJ8" s="423"/>
      <c r="AK8" s="423"/>
      <c r="AL8" s="424"/>
    </row>
    <row r="9" spans="1:38" s="30" customFormat="1" ht="25.5" customHeight="1">
      <c r="A9" s="418"/>
      <c r="B9" s="419"/>
      <c r="C9" s="413" t="s">
        <v>47</v>
      </c>
      <c r="D9" s="413"/>
      <c r="E9" s="413"/>
      <c r="F9" s="413"/>
      <c r="G9" s="413"/>
      <c r="H9" s="413"/>
      <c r="I9" s="414" t="s">
        <v>48</v>
      </c>
      <c r="J9" s="413"/>
      <c r="K9" s="413"/>
      <c r="L9" s="413"/>
      <c r="M9" s="413"/>
      <c r="N9" s="413"/>
      <c r="O9" s="414" t="s">
        <v>144</v>
      </c>
      <c r="P9" s="413"/>
      <c r="Q9" s="413"/>
      <c r="R9" s="413"/>
      <c r="S9" s="413"/>
      <c r="T9" s="413"/>
      <c r="U9" s="414" t="s">
        <v>145</v>
      </c>
      <c r="V9" s="413"/>
      <c r="W9" s="413"/>
      <c r="X9" s="413"/>
      <c r="Y9" s="413"/>
      <c r="Z9" s="413"/>
      <c r="AA9" s="414" t="s">
        <v>146</v>
      </c>
      <c r="AB9" s="413"/>
      <c r="AC9" s="413"/>
      <c r="AD9" s="413"/>
      <c r="AE9" s="413"/>
      <c r="AF9" s="415"/>
      <c r="AG9" s="414" t="s">
        <v>219</v>
      </c>
      <c r="AH9" s="413"/>
      <c r="AI9" s="413"/>
      <c r="AJ9" s="413"/>
      <c r="AK9" s="413"/>
      <c r="AL9" s="415"/>
    </row>
    <row r="10" spans="1:38" s="83" customFormat="1" ht="12.75" customHeight="1" thickBot="1">
      <c r="A10" s="420"/>
      <c r="B10" s="421"/>
      <c r="C10" s="410" t="s">
        <v>26</v>
      </c>
      <c r="D10" s="411"/>
      <c r="E10" s="411"/>
      <c r="F10" s="411"/>
      <c r="G10" s="411"/>
      <c r="H10" s="412"/>
      <c r="I10" s="410" t="s">
        <v>26</v>
      </c>
      <c r="J10" s="411"/>
      <c r="K10" s="411"/>
      <c r="L10" s="411"/>
      <c r="M10" s="411"/>
      <c r="N10" s="412"/>
      <c r="O10" s="410" t="s">
        <v>26</v>
      </c>
      <c r="P10" s="411"/>
      <c r="Q10" s="411"/>
      <c r="R10" s="411"/>
      <c r="S10" s="411"/>
      <c r="T10" s="412"/>
      <c r="U10" s="410" t="s">
        <v>26</v>
      </c>
      <c r="V10" s="411"/>
      <c r="W10" s="411"/>
      <c r="X10" s="411"/>
      <c r="Y10" s="411"/>
      <c r="Z10" s="412"/>
      <c r="AA10" s="410" t="s">
        <v>26</v>
      </c>
      <c r="AB10" s="411"/>
      <c r="AC10" s="411"/>
      <c r="AD10" s="411"/>
      <c r="AE10" s="411"/>
      <c r="AF10" s="412"/>
      <c r="AG10" s="410" t="s">
        <v>26</v>
      </c>
      <c r="AH10" s="411"/>
      <c r="AI10" s="411"/>
      <c r="AJ10" s="411"/>
      <c r="AK10" s="411"/>
      <c r="AL10" s="412"/>
    </row>
    <row r="11" spans="1:38" s="89" customFormat="1" ht="39.75" customHeight="1" thickBot="1">
      <c r="A11" s="84" t="s">
        <v>53</v>
      </c>
      <c r="B11" s="85" t="s">
        <v>54</v>
      </c>
      <c r="C11" s="86">
        <v>2017</v>
      </c>
      <c r="D11" s="87">
        <v>2020</v>
      </c>
      <c r="E11" s="87">
        <v>2025</v>
      </c>
      <c r="F11" s="87">
        <v>2030</v>
      </c>
      <c r="G11" s="408" t="s">
        <v>220</v>
      </c>
      <c r="H11" s="409"/>
      <c r="I11" s="86">
        <v>2017</v>
      </c>
      <c r="J11" s="87">
        <v>2020</v>
      </c>
      <c r="K11" s="87">
        <v>2025</v>
      </c>
      <c r="L11" s="87">
        <v>2030</v>
      </c>
      <c r="M11" s="408" t="s">
        <v>220</v>
      </c>
      <c r="N11" s="409"/>
      <c r="O11" s="86">
        <v>2017</v>
      </c>
      <c r="P11" s="87">
        <v>2020</v>
      </c>
      <c r="Q11" s="87">
        <v>2025</v>
      </c>
      <c r="R11" s="87">
        <v>2030</v>
      </c>
      <c r="S11" s="408" t="s">
        <v>220</v>
      </c>
      <c r="T11" s="409"/>
      <c r="U11" s="86">
        <v>2017</v>
      </c>
      <c r="V11" s="87">
        <v>2020</v>
      </c>
      <c r="W11" s="87">
        <v>2025</v>
      </c>
      <c r="X11" s="87">
        <v>2030</v>
      </c>
      <c r="Y11" s="408" t="s">
        <v>220</v>
      </c>
      <c r="Z11" s="409"/>
      <c r="AA11" s="88">
        <v>2017</v>
      </c>
      <c r="AB11" s="87">
        <v>2020</v>
      </c>
      <c r="AC11" s="87">
        <v>2025</v>
      </c>
      <c r="AD11" s="87">
        <v>2030</v>
      </c>
      <c r="AE11" s="408" t="s">
        <v>220</v>
      </c>
      <c r="AF11" s="409"/>
      <c r="AG11" s="88" t="s">
        <v>60</v>
      </c>
      <c r="AH11" s="87">
        <v>2020</v>
      </c>
      <c r="AI11" s="87">
        <v>2025</v>
      </c>
      <c r="AJ11" s="87">
        <v>2030</v>
      </c>
      <c r="AK11" s="408" t="s">
        <v>220</v>
      </c>
      <c r="AL11" s="409"/>
    </row>
    <row r="12" spans="1:38" ht="25.15" customHeight="1" thickBot="1">
      <c r="A12" s="73" t="s">
        <v>150</v>
      </c>
      <c r="B12" s="74" t="s">
        <v>147</v>
      </c>
      <c r="C12" s="52">
        <f>SUM('ANNEX IV A-WaM VLA'!C12, 'ANNEX IV A-WaM WAL'!C12, 'ANNEX IV A-WaM BRU'!C12)</f>
        <v>14.0953273015646</v>
      </c>
      <c r="D12" s="383">
        <f>SUM('ANNEX IV A-WaM VLA'!D12, 'ANNEX IV A-WaM WAL'!D12, 'ANNEX IV A-WaM BRU'!D12)</f>
        <v>3.3844419308675402</v>
      </c>
      <c r="E12" s="383">
        <f>SUM('ANNEX IV A-WaM VLA'!E12, 'ANNEX IV A-WaM WAL'!E12, 'ANNEX IV A-WaM BRU'!E12)</f>
        <v>2.9527004718695498</v>
      </c>
      <c r="F12" s="383">
        <f>SUM('ANNEX IV A-WaM VLA'!F12, 'ANNEX IV A-WaM WAL'!F12, 'ANNEX IV A-WaM BRU'!F12)</f>
        <v>4.5878700284090499</v>
      </c>
      <c r="G12" s="54"/>
      <c r="H12" s="55"/>
      <c r="I12" s="52">
        <f>SUM('ANNEX IV A-WaM VLA'!I12, 'ANNEX IV A-WaM WAL'!I12, 'ANNEX IV A-WaM BRU'!I12)</f>
        <v>0.81345217204570941</v>
      </c>
      <c r="J12" s="383">
        <f>SUM('ANNEX IV A-WaM VLA'!J12, 'ANNEX IV A-WaM WAL'!J12, 'ANNEX IV A-WaM BRU'!J12)</f>
        <v>0.25478437380000002</v>
      </c>
      <c r="K12" s="383">
        <f>SUM('ANNEX IV A-WaM VLA'!K12, 'ANNEX IV A-WaM WAL'!K12, 'ANNEX IV A-WaM BRU'!K12)</f>
        <v>0.18365441374751798</v>
      </c>
      <c r="L12" s="383">
        <f>SUM('ANNEX IV A-WaM VLA'!L12, 'ANNEX IV A-WaM WAL'!L12, 'ANNEX IV A-WaM BRU'!L12)</f>
        <v>0.21526849442948798</v>
      </c>
      <c r="M12" s="53"/>
      <c r="N12" s="55"/>
      <c r="O12" s="52">
        <f>SUM('ANNEX IV A-WaM VLA'!O12, 'ANNEX IV A-WaM WAL'!O12, 'ANNEX IV A-WaM BRU'!O12)</f>
        <v>8.4916796715876419</v>
      </c>
      <c r="P12" s="383">
        <f>SUM('ANNEX IV A-WaM VLA'!P12, 'ANNEX IV A-WaM WAL'!P12, 'ANNEX IV A-WaM BRU'!P12)</f>
        <v>0.3738946917</v>
      </c>
      <c r="Q12" s="383">
        <f>SUM('ANNEX IV A-WaM VLA'!Q12, 'ANNEX IV A-WaM WAL'!Q12, 'ANNEX IV A-WaM BRU'!Q12)</f>
        <v>0.28026627379264396</v>
      </c>
      <c r="R12" s="383">
        <f>SUM('ANNEX IV A-WaM VLA'!R12, 'ANNEX IV A-WaM WAL'!R12, 'ANNEX IV A-WaM BRU'!R12)</f>
        <v>0.33002359603070303</v>
      </c>
      <c r="S12" s="53"/>
      <c r="T12" s="55"/>
      <c r="U12" s="52">
        <f>SUM('ANNEX IV A-WaM VLA'!U12, 'ANNEX IV A-WaM WAL'!U12, 'ANNEX IV A-WaM BRU'!U12)</f>
        <v>0.21152510373154179</v>
      </c>
      <c r="V12" s="383">
        <f>SUM('ANNEX IV A-WaM VLA'!V12, 'ANNEX IV A-WaM WAL'!V12, 'ANNEX IV A-WaM BRU'!V12)</f>
        <v>0.20945242219999999</v>
      </c>
      <c r="W12" s="383">
        <f>SUM('ANNEX IV A-WaM VLA'!W12, 'ANNEX IV A-WaM WAL'!W12, 'ANNEX IV A-WaM BRU'!W12)</f>
        <v>0.13333211157319702</v>
      </c>
      <c r="X12" s="383">
        <f>SUM('ANNEX IV A-WaM VLA'!X12, 'ANNEX IV A-WaM WAL'!X12, 'ANNEX IV A-WaM BRU'!X12)</f>
        <v>0.18144427897412702</v>
      </c>
      <c r="Y12" s="53"/>
      <c r="Z12" s="53"/>
      <c r="AA12" s="52">
        <f>SUM('ANNEX IV A-WaM VLA'!AA12, 'ANNEX IV A-WaM WAL'!AA12, 'ANNEX IV A-WaM BRU'!AA12)</f>
        <v>0.16419825106070579</v>
      </c>
      <c r="AB12" s="383">
        <f>SUM('ANNEX IV A-WaM VLA'!AB12, 'ANNEX IV A-WaM WAL'!AB12, 'ANNEX IV A-WaM BRU'!AB12)</f>
        <v>0.35723275119999998</v>
      </c>
      <c r="AC12" s="383">
        <f>SUM('ANNEX IV A-WaM VLA'!AC12, 'ANNEX IV A-WaM WAL'!AC12, 'ANNEX IV A-WaM BRU'!AC12)</f>
        <v>0.33657360055476498</v>
      </c>
      <c r="AD12" s="383">
        <f>SUM('ANNEX IV A-WaM VLA'!AD12, 'ANNEX IV A-WaM WAL'!AD12, 'ANNEX IV A-WaM BRU'!AD12)</f>
        <v>0.30063411676595397</v>
      </c>
      <c r="AE12" s="53"/>
      <c r="AF12" s="55"/>
      <c r="AG12" s="52"/>
      <c r="AH12" s="53"/>
      <c r="AI12" s="53"/>
      <c r="AJ12" s="53"/>
      <c r="AK12" s="53"/>
      <c r="AL12" s="55"/>
    </row>
    <row r="13" spans="1:38" ht="36.75" thickBot="1">
      <c r="A13" s="73" t="s">
        <v>151</v>
      </c>
      <c r="B13" s="74" t="s">
        <v>148</v>
      </c>
      <c r="C13" s="52">
        <f>SUM('ANNEX IV A-WaM VLA'!C13, 'ANNEX IV A-WaM WAL'!C13, 'ANNEX IV A-WaM BRU'!C13)</f>
        <v>13.172984393220556</v>
      </c>
      <c r="D13" s="383">
        <f>SUM('ANNEX IV A-WaM VLA'!D13, 'ANNEX IV A-WaM WAL'!D13, 'ANNEX IV A-WaM BRU'!D13)</f>
        <v>5.7073376236323261</v>
      </c>
      <c r="E13" s="383">
        <f>SUM('ANNEX IV A-WaM VLA'!E13, 'ANNEX IV A-WaM WAL'!E13, 'ANNEX IV A-WaM BRU'!E13)</f>
        <v>5.1150169963528702</v>
      </c>
      <c r="F13" s="383">
        <f>SUM('ANNEX IV A-WaM VLA'!F13, 'ANNEX IV A-WaM WAL'!F13, 'ANNEX IV A-WaM BRU'!F13)</f>
        <v>5.4006473724157305</v>
      </c>
      <c r="G13" s="58"/>
      <c r="H13" s="59"/>
      <c r="I13" s="52">
        <f>SUM('ANNEX IV A-WaM VLA'!I13, 'ANNEX IV A-WaM WAL'!I13, 'ANNEX IV A-WaM BRU'!I13)</f>
        <v>2.1735472303228702</v>
      </c>
      <c r="J13" s="383">
        <f>SUM('ANNEX IV A-WaM VLA'!J13, 'ANNEX IV A-WaM WAL'!J13, 'ANNEX IV A-WaM BRU'!J13)</f>
        <v>0.84193539366370329</v>
      </c>
      <c r="K13" s="383">
        <f>SUM('ANNEX IV A-WaM VLA'!K13, 'ANNEX IV A-WaM WAL'!K13, 'ANNEX IV A-WaM BRU'!K13)</f>
        <v>0.82009438310320903</v>
      </c>
      <c r="L13" s="383">
        <f>SUM('ANNEX IV A-WaM VLA'!L13, 'ANNEX IV A-WaM WAL'!L13, 'ANNEX IV A-WaM BRU'!L13)</f>
        <v>0.86328397570008797</v>
      </c>
      <c r="M13" s="57"/>
      <c r="N13" s="59"/>
      <c r="O13" s="52">
        <f>SUM('ANNEX IV A-WaM VLA'!O13, 'ANNEX IV A-WaM WAL'!O13, 'ANNEX IV A-WaM BRU'!O13)</f>
        <v>2.372985224416678</v>
      </c>
      <c r="P13" s="383">
        <f>SUM('ANNEX IV A-WaM VLA'!P13, 'ANNEX IV A-WaM WAL'!P13, 'ANNEX IV A-WaM BRU'!P13)</f>
        <v>0.63675808383682142</v>
      </c>
      <c r="Q13" s="383">
        <f>SUM('ANNEX IV A-WaM VLA'!Q13, 'ANNEX IV A-WaM WAL'!Q13, 'ANNEX IV A-WaM BRU'!Q13)</f>
        <v>0.78328822356485706</v>
      </c>
      <c r="R13" s="383">
        <f>SUM('ANNEX IV A-WaM VLA'!R13, 'ANNEX IV A-WaM WAL'!R13, 'ANNEX IV A-WaM BRU'!R13)</f>
        <v>0.78186121413930998</v>
      </c>
      <c r="S13" s="57"/>
      <c r="T13" s="59"/>
      <c r="U13" s="52">
        <f>SUM('ANNEX IV A-WaM VLA'!U13, 'ANNEX IV A-WaM WAL'!U13, 'ANNEX IV A-WaM BRU'!U13)</f>
        <v>0.11957729204630266</v>
      </c>
      <c r="V13" s="383">
        <f>SUM('ANNEX IV A-WaM VLA'!V13, 'ANNEX IV A-WaM WAL'!V13, 'ANNEX IV A-WaM BRU'!V13)</f>
        <v>0.11461139104040101</v>
      </c>
      <c r="W13" s="383">
        <f>SUM('ANNEX IV A-WaM VLA'!W13, 'ANNEX IV A-WaM WAL'!W13, 'ANNEX IV A-WaM BRU'!W13)</f>
        <v>0.10918037610773601</v>
      </c>
      <c r="X13" s="383">
        <f>SUM('ANNEX IV A-WaM VLA'!X13, 'ANNEX IV A-WaM WAL'!X13, 'ANNEX IV A-WaM BRU'!X13)</f>
        <v>0.13133575240192299</v>
      </c>
      <c r="Y13" s="57"/>
      <c r="Z13" s="57"/>
      <c r="AA13" s="52">
        <f>SUM('ANNEX IV A-WaM VLA'!AA13, 'ANNEX IV A-WaM WAL'!AA13, 'ANNEX IV A-WaM BRU'!AA13)</f>
        <v>1.1820215767938465</v>
      </c>
      <c r="AB13" s="383">
        <f>SUM('ANNEX IV A-WaM VLA'!AB13, 'ANNEX IV A-WaM WAL'!AB13, 'ANNEX IV A-WaM BRU'!AB13)</f>
        <v>0.49285533601133213</v>
      </c>
      <c r="AC13" s="383">
        <f>SUM('ANNEX IV A-WaM VLA'!AC13, 'ANNEX IV A-WaM WAL'!AC13, 'ANNEX IV A-WaM BRU'!AC13)</f>
        <v>0.53913089603021902</v>
      </c>
      <c r="AD13" s="383">
        <f>SUM('ANNEX IV A-WaM VLA'!AD13, 'ANNEX IV A-WaM WAL'!AD13, 'ANNEX IV A-WaM BRU'!AD13)</f>
        <v>0.62451320074289307</v>
      </c>
      <c r="AE13" s="57"/>
      <c r="AF13" s="59"/>
      <c r="AG13" s="56"/>
      <c r="AH13" s="57"/>
      <c r="AI13" s="57"/>
      <c r="AJ13" s="57"/>
      <c r="AK13" s="57"/>
      <c r="AL13" s="59"/>
    </row>
    <row r="14" spans="1:38" ht="13.5" thickBot="1">
      <c r="A14" s="73" t="s">
        <v>152</v>
      </c>
      <c r="B14" s="75" t="s">
        <v>118</v>
      </c>
      <c r="C14" s="52">
        <f>SUM('ANNEX IV A-WaM VLA'!C14, 'ANNEX IV A-WaM WAL'!C14, 'ANNEX IV A-WaM BRU'!C14)</f>
        <v>82.726077034636702</v>
      </c>
      <c r="D14" s="383">
        <f>SUM('ANNEX IV A-WaM VLA'!D14, 'ANNEX IV A-WaM WAL'!D14, 'ANNEX IV A-WaM BRU'!D14)</f>
        <v>24.247587222571003</v>
      </c>
      <c r="E14" s="383">
        <f>SUM('ANNEX IV A-WaM VLA'!E14, 'ANNEX IV A-WaM WAL'!E14, 'ANNEX IV A-WaM BRU'!E14)</f>
        <v>14.709534866856009</v>
      </c>
      <c r="F14" s="383">
        <f>SUM('ANNEX IV A-WaM VLA'!F14, 'ANNEX IV A-WaM WAL'!F15, 'ANNEX IV A-WaM BRU'!F14)</f>
        <v>1.7783908124350718</v>
      </c>
      <c r="G14" s="61"/>
      <c r="H14" s="60"/>
      <c r="I14" s="52">
        <f>SUM('ANNEX IV A-WaM VLA'!I14, 'ANNEX IV A-WaM WAL'!I14, 'ANNEX IV A-WaM BRU'!I14)</f>
        <v>7.5515181846027168</v>
      </c>
      <c r="J14" s="383">
        <f>SUM('ANNEX IV A-WaM VLA'!J14, 'ANNEX IV A-WaM WAL'!J14, 'ANNEX IV A-WaM BRU'!J14)</f>
        <v>2.7439442199431729</v>
      </c>
      <c r="K14" s="383">
        <f>SUM('ANNEX IV A-WaM VLA'!K14, 'ANNEX IV A-WaM WAL'!K14, 'ANNEX IV A-WaM BRU'!K14)</f>
        <v>3.3597345865151285</v>
      </c>
      <c r="L14" s="383">
        <f>SUM('ANNEX IV A-WaM VLA'!L14, 'ANNEX IV A-WaM WAL'!L14, 'ANNEX IV A-WaM BRU'!L14)</f>
        <v>3.975524953087084</v>
      </c>
      <c r="M14" s="61"/>
      <c r="N14" s="60"/>
      <c r="O14" s="52">
        <f>SUM('ANNEX IV A-WaM VLA'!O14, 'ANNEX IV A-WaM WAL'!O14, 'ANNEX IV A-WaM BRU'!O14)</f>
        <v>8.4975667145337913E-2</v>
      </c>
      <c r="P14" s="383">
        <f>SUM('ANNEX IV A-WaM VLA'!P14, 'ANNEX IV A-WaM WAL'!P14, 'ANNEX IV A-WaM BRU'!P14)</f>
        <v>2.2861538461538457E-2</v>
      </c>
      <c r="Q14" s="383">
        <f>SUM('ANNEX IV A-WaM VLA'!Q14, 'ANNEX IV A-WaM WAL'!Q14, 'ANNEX IV A-WaM BRU'!Q14)</f>
        <v>1.1430769230769229E-2</v>
      </c>
      <c r="R14" s="383">
        <f>SUM('ANNEX IV A-WaM VLA'!R14, 'ANNEX IV A-WaM WAL'!R14, 'ANNEX IV A-WaM BRU'!R14)</f>
        <v>0</v>
      </c>
      <c r="S14" s="61"/>
      <c r="T14" s="63"/>
      <c r="U14" s="52">
        <f>SUM('ANNEX IV A-WaM VLA'!U14, 'ANNEX IV A-WaM WAL'!U14, 'ANNEX IV A-WaM BRU'!U14)</f>
        <v>0.92576784739322104</v>
      </c>
      <c r="V14" s="383">
        <f>SUM('ANNEX IV A-WaM VLA'!V14, 'ANNEX IV A-WaM WAL'!V14, 'ANNEX IV A-WaM BRU'!V14)</f>
        <v>0.40318433705918943</v>
      </c>
      <c r="W14" s="383">
        <f>SUM('ANNEX IV A-WaM VLA'!W14, 'ANNEX IV A-WaM WAL'!W14, 'ANNEX IV A-WaM BRU'!W14)</f>
        <v>0.48654156549117167</v>
      </c>
      <c r="X14" s="383">
        <f>SUM('ANNEX IV A-WaM VLA'!X14, 'ANNEX IV A-WaM WAL'!X14, 'ANNEX IV A-WaM BRU'!X14)</f>
        <v>0.56989879392315401</v>
      </c>
      <c r="Y14" s="61"/>
      <c r="Z14" s="61"/>
      <c r="AA14" s="52">
        <f>SUM('ANNEX IV A-WaM VLA'!AA14, 'ANNEX IV A-WaM WAL'!AA14, 'ANNEX IV A-WaM BRU'!AA14)</f>
        <v>3.3461163096938384</v>
      </c>
      <c r="AB14" s="383">
        <f>SUM('ANNEX IV A-WaM VLA'!AB14, 'ANNEX IV A-WaM WAL'!AB14, 'ANNEX IV A-WaM BRU'!AB14)</f>
        <v>1.2393442996104858</v>
      </c>
      <c r="AC14" s="383">
        <f>SUM('ANNEX IV A-WaM VLA'!AC14, 'ANNEX IV A-WaM WAL'!AC14, 'ANNEX IV A-WaM BRU'!AC14)</f>
        <v>1.2590081322946289</v>
      </c>
      <c r="AD14" s="383">
        <f>SUM('ANNEX IV A-WaM VLA'!AD14, 'ANNEX IV A-WaM WAL'!AD14, 'ANNEX IV A-WaM BRU'!AD14)</f>
        <v>1.2786719649787721</v>
      </c>
      <c r="AE14" s="61"/>
      <c r="AF14" s="63"/>
      <c r="AG14" s="62"/>
      <c r="AH14" s="61"/>
      <c r="AI14" s="61"/>
      <c r="AJ14" s="61"/>
      <c r="AK14" s="61"/>
      <c r="AL14" s="63"/>
    </row>
    <row r="15" spans="1:38" ht="13.5" thickBot="1">
      <c r="A15" s="76" t="s">
        <v>153</v>
      </c>
      <c r="B15" s="77" t="s">
        <v>119</v>
      </c>
      <c r="C15" s="52">
        <f>SUM('ANNEX IV A-WaM VLA'!C15, 'ANNEX IV A-WaM WAL'!C15, 'ANNEX IV A-WaM BRU'!C15)</f>
        <v>40.257315290400769</v>
      </c>
      <c r="D15" s="383">
        <f>SUM('ANNEX IV A-WaM VLA'!D15, 'ANNEX IV A-WaM WAL'!D15, 'ANNEX IV A-WaM BRU'!D15)</f>
        <v>12.070126933638864</v>
      </c>
      <c r="E15" s="383">
        <f>SUM('ANNEX IV A-WaM VLA'!E15, 'ANNEX IV A-WaM WAL'!E15, 'ANNEX IV A-WaM BRU'!E15)</f>
        <v>6.9242588730369672</v>
      </c>
      <c r="F15" s="383">
        <f>SUM('ANNEX IV A-WaM VLA'!F15, 'ANNEX IV A-WaM WAL'!F16, 'ANNEX IV A-WaM BRU'!F15)</f>
        <v>0.9319925335501511</v>
      </c>
      <c r="G15" s="58"/>
      <c r="H15" s="59"/>
      <c r="I15" s="52">
        <f>SUM('ANNEX IV A-WaM VLA'!I15, 'ANNEX IV A-WaM WAL'!I15, 'ANNEX IV A-WaM BRU'!I15)</f>
        <v>2.5597578717391962</v>
      </c>
      <c r="J15" s="383">
        <f>SUM('ANNEX IV A-WaM VLA'!J15, 'ANNEX IV A-WaM WAL'!J15, 'ANNEX IV A-WaM BRU'!J15)</f>
        <v>1.0430672895988957</v>
      </c>
      <c r="K15" s="383">
        <f>SUM('ANNEX IV A-WaM VLA'!K15, 'ANNEX IV A-WaM WAL'!K15, 'ANNEX IV A-WaM BRU'!K15)</f>
        <v>1.6488627722637221</v>
      </c>
      <c r="L15" s="383">
        <f>SUM('ANNEX IV A-WaM VLA'!L15, 'ANNEX IV A-WaM WAL'!L15, 'ANNEX IV A-WaM BRU'!L15)</f>
        <v>2.2546582549285485</v>
      </c>
      <c r="M15" s="57"/>
      <c r="N15" s="59"/>
      <c r="O15" s="52">
        <f>SUM('ANNEX IV A-WaM VLA'!O15, 'ANNEX IV A-WaM WAL'!O15, 'ANNEX IV A-WaM BRU'!O15)</f>
        <v>4.6811720144975602E-2</v>
      </c>
      <c r="P15" s="383">
        <f>SUM('ANNEX IV A-WaM VLA'!P15, 'ANNEX IV A-WaM WAL'!P15, 'ANNEX IV A-WaM BRU'!P15)</f>
        <v>1.323076923076923E-2</v>
      </c>
      <c r="Q15" s="383">
        <f>SUM('ANNEX IV A-WaM VLA'!Q15, 'ANNEX IV A-WaM WAL'!Q15, 'ANNEX IV A-WaM BRU'!Q15)</f>
        <v>6.615384615384615E-3</v>
      </c>
      <c r="R15" s="383">
        <f>SUM('ANNEX IV A-WaM VLA'!R15, 'ANNEX IV A-WaM WAL'!R15, 'ANNEX IV A-WaM BRU'!R15)</f>
        <v>0</v>
      </c>
      <c r="S15" s="57"/>
      <c r="T15" s="59"/>
      <c r="U15" s="52">
        <f>SUM('ANNEX IV A-WaM VLA'!U15, 'ANNEX IV A-WaM WAL'!U15, 'ANNEX IV A-WaM BRU'!U15)</f>
        <v>0.8199293770953755</v>
      </c>
      <c r="V15" s="383">
        <f>SUM('ANNEX IV A-WaM VLA'!V15, 'ANNEX IV A-WaM WAL'!V15, 'ANNEX IV A-WaM BRU'!V15)</f>
        <v>0.35716870092806446</v>
      </c>
      <c r="W15" s="383">
        <f>SUM('ANNEX IV A-WaM VLA'!W15, 'ANNEX IV A-WaM WAL'!W15, 'ANNEX IV A-WaM BRU'!W15)</f>
        <v>0.42538320247483846</v>
      </c>
      <c r="X15" s="383">
        <f>SUM('ANNEX IV A-WaM VLA'!X15, 'ANNEX IV A-WaM WAL'!X15, 'ANNEX IV A-WaM BRU'!X15)</f>
        <v>0.49359770402161252</v>
      </c>
      <c r="Y15" s="57"/>
      <c r="Z15" s="57"/>
      <c r="AA15" s="52">
        <f>SUM('ANNEX IV A-WaM VLA'!AA15, 'ANNEX IV A-WaM WAL'!AA15, 'ANNEX IV A-WaM BRU'!AA15)</f>
        <v>0.80582401440001283</v>
      </c>
      <c r="AB15" s="383">
        <f>SUM('ANNEX IV A-WaM VLA'!AB15, 'ANNEX IV A-WaM WAL'!AB15, 'ANNEX IV A-WaM BRU'!AB15)</f>
        <v>0.30862634825716045</v>
      </c>
      <c r="AC15" s="383">
        <f>SUM('ANNEX IV A-WaM VLA'!AC15, 'ANNEX IV A-WaM WAL'!AC15, 'ANNEX IV A-WaM BRU'!AC15)</f>
        <v>0.31852692868576121</v>
      </c>
      <c r="AD15" s="383">
        <f>SUM('ANNEX IV A-WaM VLA'!AD15, 'ANNEX IV A-WaM WAL'!AD15, 'ANNEX IV A-WaM BRU'!AD15)</f>
        <v>0.32842750911436197</v>
      </c>
      <c r="AE15" s="57"/>
      <c r="AF15" s="59"/>
      <c r="AG15" s="56"/>
      <c r="AH15" s="57"/>
      <c r="AI15" s="57"/>
      <c r="AJ15" s="57"/>
      <c r="AK15" s="57"/>
      <c r="AL15" s="59"/>
    </row>
    <row r="16" spans="1:38" ht="13.5" thickBot="1">
      <c r="A16" s="76" t="s">
        <v>154</v>
      </c>
      <c r="B16" s="77" t="s">
        <v>120</v>
      </c>
      <c r="C16" s="52">
        <f>SUM('ANNEX IV A-WaM VLA'!C16, 'ANNEX IV A-WaM WAL'!C16, 'ANNEX IV A-WaM BRU'!C16)</f>
        <v>16.789726269356535</v>
      </c>
      <c r="D16" s="383">
        <f>SUM('ANNEX IV A-WaM VLA'!D16, 'ANNEX IV A-WaM WAL'!D16, 'ANNEX IV A-WaM BRU'!D16)</f>
        <v>5.0757355392808039</v>
      </c>
      <c r="E16" s="383">
        <f>SUM('ANNEX IV A-WaM VLA'!E16, 'ANNEX IV A-WaM WAL'!E16, 'ANNEX IV A-WaM BRU'!E16)</f>
        <v>3.0038640364154774</v>
      </c>
      <c r="F16" s="383">
        <f>SUM('ANNEX IV A-WaM VLA'!F16, 'ANNEX IV A-WaM WAL'!F17, 'ANNEX IV A-WaM BRU'!F16)</f>
        <v>2.294984845848314</v>
      </c>
      <c r="G16" s="58"/>
      <c r="H16" s="59"/>
      <c r="I16" s="52">
        <f>SUM('ANNEX IV A-WaM VLA'!I16, 'ANNEX IV A-WaM WAL'!I16, 'ANNEX IV A-WaM BRU'!I16)</f>
        <v>0.35305678696785858</v>
      </c>
      <c r="J16" s="383">
        <f>SUM('ANNEX IV A-WaM VLA'!J16, 'ANNEX IV A-WaM WAL'!J16, 'ANNEX IV A-WaM BRU'!J16)</f>
        <v>0.11964784275005202</v>
      </c>
      <c r="K16" s="383">
        <f>SUM('ANNEX IV A-WaM VLA'!K16, 'ANNEX IV A-WaM WAL'!K16, 'ANNEX IV A-WaM BRU'!K16)</f>
        <v>0.12234424733347209</v>
      </c>
      <c r="L16" s="383">
        <f>SUM('ANNEX IV A-WaM VLA'!L16, 'ANNEX IV A-WaM WAL'!L16, 'ANNEX IV A-WaM BRU'!L16)</f>
        <v>0.12504065191689215</v>
      </c>
      <c r="M16" s="57"/>
      <c r="N16" s="59"/>
      <c r="O16" s="52">
        <f>SUM('ANNEX IV A-WaM VLA'!O16, 'ANNEX IV A-WaM WAL'!O16, 'ANNEX IV A-WaM BRU'!O16)</f>
        <v>1.1082689461580255E-2</v>
      </c>
      <c r="P16" s="383">
        <f>SUM('ANNEX IV A-WaM VLA'!P16, 'ANNEX IV A-WaM WAL'!P16, 'ANNEX IV A-WaM BRU'!P16)</f>
        <v>3.0538461538461535E-3</v>
      </c>
      <c r="Q16" s="383">
        <f>SUM('ANNEX IV A-WaM VLA'!Q16, 'ANNEX IV A-WaM WAL'!Q16, 'ANNEX IV A-WaM BRU'!Q16)</f>
        <v>1.5269230769230768E-3</v>
      </c>
      <c r="R16" s="383">
        <f>SUM('ANNEX IV A-WaM VLA'!R16, 'ANNEX IV A-WaM WAL'!R16, 'ANNEX IV A-WaM BRU'!R16)</f>
        <v>0</v>
      </c>
      <c r="S16" s="57"/>
      <c r="T16" s="59"/>
      <c r="U16" s="52">
        <f>SUM('ANNEX IV A-WaM VLA'!U16, 'ANNEX IV A-WaM WAL'!U16, 'ANNEX IV A-WaM BRU'!U16)</f>
        <v>4.3569727943360795E-2</v>
      </c>
      <c r="V16" s="383">
        <f>SUM('ANNEX IV A-WaM VLA'!V16, 'ANNEX IV A-WaM WAL'!V16, 'ANNEX IV A-WaM BRU'!V16)</f>
        <v>2.2567274345694173E-2</v>
      </c>
      <c r="W16" s="383">
        <f>SUM('ANNEX IV A-WaM VLA'!W16, 'ANNEX IV A-WaM WAL'!W16, 'ANNEX IV A-WaM BRU'!W16)</f>
        <v>3.2279398255184458E-2</v>
      </c>
      <c r="X16" s="383">
        <f>SUM('ANNEX IV A-WaM VLA'!X16, 'ANNEX IV A-WaM WAL'!X16, 'ANNEX IV A-WaM BRU'!X16)</f>
        <v>4.1991522164674749E-2</v>
      </c>
      <c r="Y16" s="57"/>
      <c r="Z16" s="57"/>
      <c r="AA16" s="52">
        <f>SUM('ANNEX IV A-WaM VLA'!AA16, 'ANNEX IV A-WaM WAL'!AA16, 'ANNEX IV A-WaM BRU'!AA16)</f>
        <v>0.3384369259822384</v>
      </c>
      <c r="AB16" s="383">
        <f>SUM('ANNEX IV A-WaM VLA'!AB16, 'ANNEX IV A-WaM WAL'!AB16, 'ANNEX IV A-WaM BRU'!AB16)</f>
        <v>0.11113263232589751</v>
      </c>
      <c r="AC16" s="383">
        <f>SUM('ANNEX IV A-WaM VLA'!AC16, 'ANNEX IV A-WaM WAL'!AC16, 'ANNEX IV A-WaM BRU'!AC16)</f>
        <v>8.087368620239338E-2</v>
      </c>
      <c r="AD16" s="383">
        <f>SUM('ANNEX IV A-WaM VLA'!AD16, 'ANNEX IV A-WaM WAL'!AD16, 'ANNEX IV A-WaM BRU'!AD16)</f>
        <v>5.0614740078889262E-2</v>
      </c>
      <c r="AE16" s="57"/>
      <c r="AF16" s="59"/>
      <c r="AG16" s="56"/>
      <c r="AH16" s="57"/>
      <c r="AI16" s="57"/>
      <c r="AJ16" s="57"/>
      <c r="AK16" s="57"/>
      <c r="AL16" s="59"/>
    </row>
    <row r="17" spans="1:38" ht="13.5" thickBot="1">
      <c r="A17" s="76" t="s">
        <v>155</v>
      </c>
      <c r="B17" s="77" t="s">
        <v>121</v>
      </c>
      <c r="C17" s="52">
        <f>SUM('ANNEX IV A-WaM VLA'!C17, 'ANNEX IV A-WaM WAL'!C17, 'ANNEX IV A-WaM BRU'!C17)</f>
        <v>25.318987957383889</v>
      </c>
      <c r="D17" s="383">
        <f>SUM('ANNEX IV A-WaM VLA'!D17, 'ANNEX IV A-WaM WAL'!D17, 'ANNEX IV A-WaM BRU'!D17)</f>
        <v>6.9338662736573031</v>
      </c>
      <c r="E17" s="383">
        <f>SUM('ANNEX IV A-WaM VLA'!E17, 'ANNEX IV A-WaM WAL'!E17, 'ANNEX IV A-WaM BRU'!E17)</f>
        <v>4.6144255597528083</v>
      </c>
      <c r="F17" s="383">
        <f>SUM('ANNEX IV A-WaM VLA'!F17, 'ANNEX IV A-WaM WAL'!F18, 'ANNEX IV A-WaM BRU'!F17)</f>
        <v>0.16611431930748038</v>
      </c>
      <c r="G17" s="58"/>
      <c r="H17" s="59"/>
      <c r="I17" s="52">
        <f>SUM('ANNEX IV A-WaM VLA'!I17, 'ANNEX IV A-WaM WAL'!I17, 'ANNEX IV A-WaM BRU'!I17)</f>
        <v>0.74946691898365458</v>
      </c>
      <c r="J17" s="383">
        <f>SUM('ANNEX IV A-WaM VLA'!J17, 'ANNEX IV A-WaM WAL'!J17, 'ANNEX IV A-WaM BRU'!J17)</f>
        <v>0.22247798013553033</v>
      </c>
      <c r="K17" s="383">
        <f>SUM('ANNEX IV A-WaM VLA'!K17, 'ANNEX IV A-WaM WAL'!K17, 'ANNEX IV A-WaM BRU'!K17)</f>
        <v>0.17659128036141422</v>
      </c>
      <c r="L17" s="383">
        <f>SUM('ANNEX IV A-WaM VLA'!L17, 'ANNEX IV A-WaM WAL'!L17, 'ANNEX IV A-WaM BRU'!L17)</f>
        <v>0.13070458058729811</v>
      </c>
      <c r="M17" s="57"/>
      <c r="N17" s="59"/>
      <c r="O17" s="52">
        <f>SUM('ANNEX IV A-WaM VLA'!O17, 'ANNEX IV A-WaM WAL'!O17, 'ANNEX IV A-WaM BRU'!O17)</f>
        <v>2.6696978853487905E-2</v>
      </c>
      <c r="P17" s="383">
        <f>SUM('ANNEX IV A-WaM VLA'!P17, 'ANNEX IV A-WaM WAL'!P17, 'ANNEX IV A-WaM BRU'!P17)</f>
        <v>6.4461538461538462E-3</v>
      </c>
      <c r="Q17" s="383">
        <f>SUM('ANNEX IV A-WaM VLA'!Q17, 'ANNEX IV A-WaM WAL'!Q17, 'ANNEX IV A-WaM BRU'!Q17)</f>
        <v>3.2230769230769231E-3</v>
      </c>
      <c r="R17" s="383">
        <f>SUM('ANNEX IV A-WaM VLA'!R17, 'ANNEX IV A-WaM WAL'!R17, 'ANNEX IV A-WaM BRU'!R17)</f>
        <v>0</v>
      </c>
      <c r="S17" s="57"/>
      <c r="T17" s="59"/>
      <c r="U17" s="52">
        <f>SUM('ANNEX IV A-WaM VLA'!U17, 'ANNEX IV A-WaM WAL'!U17, 'ANNEX IV A-WaM BRU'!U17)</f>
        <v>5.9400662956255762E-2</v>
      </c>
      <c r="V17" s="383">
        <f>SUM('ANNEX IV A-WaM VLA'!V17, 'ANNEX IV A-WaM WAL'!V17, 'ANNEX IV A-WaM BRU'!V17)</f>
        <v>2.2127836608216246E-2</v>
      </c>
      <c r="W17" s="383">
        <f>SUM('ANNEX IV A-WaM VLA'!W17, 'ANNEX IV A-WaM WAL'!W17, 'ANNEX IV A-WaM BRU'!W17)</f>
        <v>2.7574230955243324E-2</v>
      </c>
      <c r="X17" s="383">
        <f>SUM('ANNEX IV A-WaM VLA'!X17, 'ANNEX IV A-WaM WAL'!X17, 'ANNEX IV A-WaM BRU'!X17)</f>
        <v>3.3020625302270401E-2</v>
      </c>
      <c r="Y17" s="57"/>
      <c r="Z17" s="57"/>
      <c r="AA17" s="52">
        <f>SUM('ANNEX IV A-WaM VLA'!AA17, 'ANNEX IV A-WaM WAL'!AA17, 'ANNEX IV A-WaM BRU'!AA17)</f>
        <v>0.42167501849672467</v>
      </c>
      <c r="AB17" s="383">
        <f>SUM('ANNEX IV A-WaM VLA'!AB17, 'ANNEX IV A-WaM WAL'!AB17, 'ANNEX IV A-WaM BRU'!AB17)</f>
        <v>0.16572599594615478</v>
      </c>
      <c r="AC17" s="383">
        <f>SUM('ANNEX IV A-WaM VLA'!AC17, 'ANNEX IV A-WaM WAL'!AC17, 'ANNEX IV A-WaM BRU'!AC17)</f>
        <v>0.2043593225230794</v>
      </c>
      <c r="AD17" s="383">
        <f>SUM('ANNEX IV A-WaM VLA'!AD17, 'ANNEX IV A-WaM WAL'!AD17, 'ANNEX IV A-WaM BRU'!AD17)</f>
        <v>0.24299264910000401</v>
      </c>
      <c r="AE17" s="57"/>
      <c r="AF17" s="59"/>
      <c r="AG17" s="56"/>
      <c r="AH17" s="57"/>
      <c r="AI17" s="57"/>
      <c r="AJ17" s="57"/>
      <c r="AK17" s="57"/>
      <c r="AL17" s="59"/>
    </row>
    <row r="18" spans="1:38" ht="13.5" thickBot="1">
      <c r="A18" s="76" t="s">
        <v>156</v>
      </c>
      <c r="B18" s="77" t="s">
        <v>122</v>
      </c>
      <c r="C18" s="52">
        <f>SUM('ANNEX IV A-WaM VLA'!C18, 'ANNEX IV A-WaM WAL'!C18, 'ANNEX IV A-WaM BRU'!C18)</f>
        <v>0.36004751749551972</v>
      </c>
      <c r="D18" s="383">
        <f>SUM('ANNEX IV A-WaM VLA'!D18, 'ANNEX IV A-WaM WAL'!D18, 'ANNEX IV A-WaM BRU'!D18)</f>
        <v>0.16785847599403395</v>
      </c>
      <c r="E18" s="383">
        <f>SUM('ANNEX IV A-WaM VLA'!E18, 'ANNEX IV A-WaM WAL'!E18, 'ANNEX IV A-WaM BRU'!E18)</f>
        <v>0.16698639765075715</v>
      </c>
      <c r="F18" s="383">
        <f>SUM('ANNEX IV A-WaM VLA'!F18, 'ANNEX IV A-WaM WAL'!F19, 'ANNEX IV A-WaM BRU'!F18)</f>
        <v>0</v>
      </c>
      <c r="G18" s="58"/>
      <c r="H18" s="59"/>
      <c r="I18" s="52">
        <f>SUM('ANNEX IV A-WaM VLA'!I18, 'ANNEX IV A-WaM WAL'!I18, 'ANNEX IV A-WaM BRU'!I18)</f>
        <v>0.85440230177656551</v>
      </c>
      <c r="J18" s="383">
        <f>SUM('ANNEX IV A-WaM VLA'!J18, 'ANNEX IV A-WaM WAL'!J18, 'ANNEX IV A-WaM BRU'!J18)</f>
        <v>0.37416110745869513</v>
      </c>
      <c r="K18" s="383">
        <f>SUM('ANNEX IV A-WaM VLA'!K18, 'ANNEX IV A-WaM WAL'!K18, 'ANNEX IV A-WaM BRU'!K18)</f>
        <v>0.42734628655652029</v>
      </c>
      <c r="L18" s="383">
        <f>SUM('ANNEX IV A-WaM VLA'!L18, 'ANNEX IV A-WaM WAL'!L18, 'ANNEX IV A-WaM BRU'!L18)</f>
        <v>0.48053146565434546</v>
      </c>
      <c r="M18" s="57"/>
      <c r="N18" s="59"/>
      <c r="O18" s="52">
        <f>SUM('ANNEX IV A-WaM VLA'!O18, 'ANNEX IV A-WaM WAL'!O18, 'ANNEX IV A-WaM BRU'!O18)</f>
        <v>3.8427868529414657E-4</v>
      </c>
      <c r="P18" s="383">
        <f>SUM('ANNEX IV A-WaM VLA'!P18, 'ANNEX IV A-WaM WAL'!P18, 'ANNEX IV A-WaM BRU'!P18)</f>
        <v>1.3076923076923077E-4</v>
      </c>
      <c r="Q18" s="383">
        <f>SUM('ANNEX IV A-WaM VLA'!Q18, 'ANNEX IV A-WaM WAL'!Q18, 'ANNEX IV A-WaM BRU'!Q18)</f>
        <v>6.5384615384615386E-5</v>
      </c>
      <c r="R18" s="383">
        <f>SUM('ANNEX IV A-WaM VLA'!R18, 'ANNEX IV A-WaM WAL'!R18, 'ANNEX IV A-WaM BRU'!R18)</f>
        <v>0</v>
      </c>
      <c r="S18" s="57"/>
      <c r="T18" s="59"/>
      <c r="U18" s="52">
        <f>SUM('ANNEX IV A-WaM VLA'!U18, 'ANNEX IV A-WaM WAL'!U18, 'ANNEX IV A-WaM BRU'!U18)</f>
        <v>2.8680793982291002E-3</v>
      </c>
      <c r="V18" s="383">
        <f>SUM('ANNEX IV A-WaM VLA'!V18, 'ANNEX IV A-WaM WAL'!V18, 'ANNEX IV A-WaM BRU'!V18)</f>
        <v>1.3205251772145505E-3</v>
      </c>
      <c r="W18" s="383">
        <f>SUM('ANNEX IV A-WaM VLA'!W18, 'ANNEX IV A-WaM WAL'!W18, 'ANNEX IV A-WaM BRU'!W18)</f>
        <v>1.3047338059054678E-3</v>
      </c>
      <c r="X18" s="383">
        <f>SUM('ANNEX IV A-WaM VLA'!X18, 'ANNEX IV A-WaM WAL'!X18, 'ANNEX IV A-WaM BRU'!X18)</f>
        <v>1.2889424345963851E-3</v>
      </c>
      <c r="Y18" s="57"/>
      <c r="Z18" s="57"/>
      <c r="AA18" s="52">
        <f>SUM('ANNEX IV A-WaM VLA'!AA18, 'ANNEX IV A-WaM WAL'!AA18, 'ANNEX IV A-WaM BRU'!AA18)</f>
        <v>1.3546775965606489E-2</v>
      </c>
      <c r="AB18" s="383">
        <f>SUM('ANNEX IV A-WaM VLA'!AB18, 'ANNEX IV A-WaM WAL'!AB18, 'ANNEX IV A-WaM BRU'!AB18)</f>
        <v>6.7133230812731351E-3</v>
      </c>
      <c r="AC18" s="383">
        <f>SUM('ANNEX IV A-WaM VLA'!AC18, 'ANNEX IV A-WaM WAL'!AC18, 'ANNEX IV A-WaM BRU'!AC18)</f>
        <v>8.1021948833950273E-3</v>
      </c>
      <c r="AD18" s="383">
        <f>SUM('ANNEX IV A-WaM VLA'!AD18, 'ANNEX IV A-WaM WAL'!AD18, 'ANNEX IV A-WaM BRU'!AD18)</f>
        <v>9.4910666855169204E-3</v>
      </c>
      <c r="AE18" s="57"/>
      <c r="AF18" s="59"/>
      <c r="AG18" s="56"/>
      <c r="AH18" s="57"/>
      <c r="AI18" s="57"/>
      <c r="AJ18" s="57"/>
      <c r="AK18" s="57"/>
      <c r="AL18" s="59"/>
    </row>
    <row r="19" spans="1:38" ht="13.5" thickBot="1">
      <c r="A19" s="76" t="s">
        <v>157</v>
      </c>
      <c r="B19" s="77" t="s">
        <v>123</v>
      </c>
      <c r="C19" s="52">
        <f>SUM('ANNEX IV A-WaM VLA'!C19, 'ANNEX IV A-WaM WAL'!C19, 'ANNEX IV A-WaM BRU'!C19)</f>
        <v>0</v>
      </c>
      <c r="D19" s="383">
        <f>SUM('ANNEX IV A-WaM VLA'!D19, 'ANNEX IV A-WaM WAL'!D19, 'ANNEX IV A-WaM BRU'!D19)</f>
        <v>0</v>
      </c>
      <c r="E19" s="383">
        <f>SUM('ANNEX IV A-WaM VLA'!E19, 'ANNEX IV A-WaM WAL'!E19, 'ANNEX IV A-WaM BRU'!E19)</f>
        <v>0</v>
      </c>
      <c r="F19" s="383" t="e">
        <f>SUM('ANNEX IV A-WaM VLA'!F19, 'ANNEX IV A-WaM WAL'!#REF!, 'ANNEX IV A-WaM BRU'!F19)</f>
        <v>#REF!</v>
      </c>
      <c r="G19" s="61"/>
      <c r="H19" s="63"/>
      <c r="I19" s="52">
        <f>SUM('ANNEX IV A-WaM VLA'!I19, 'ANNEX IV A-WaM WAL'!I19, 'ANNEX IV A-WaM BRU'!I19)</f>
        <v>3.0348343051354418</v>
      </c>
      <c r="J19" s="383">
        <f>SUM('ANNEX IV A-WaM VLA'!J19, 'ANNEX IV A-WaM WAL'!J19, 'ANNEX IV A-WaM BRU'!J19)</f>
        <v>0.98458999999999997</v>
      </c>
      <c r="K19" s="383">
        <f>SUM('ANNEX IV A-WaM VLA'!K19, 'ANNEX IV A-WaM WAL'!K19, 'ANNEX IV A-WaM BRU'!K19)</f>
        <v>0.98458999999999997</v>
      </c>
      <c r="L19" s="383">
        <f>SUM('ANNEX IV A-WaM VLA'!L19, 'ANNEX IV A-WaM WAL'!L19, 'ANNEX IV A-WaM BRU'!L19)</f>
        <v>0.98458999999999997</v>
      </c>
      <c r="M19" s="61"/>
      <c r="N19" s="63"/>
      <c r="O19" s="52">
        <f>SUM('ANNEX IV A-WaM VLA'!O19, 'ANNEX IV A-WaM WAL'!O19, 'ANNEX IV A-WaM BRU'!O19)</f>
        <v>0</v>
      </c>
      <c r="P19" s="383">
        <f>SUM('ANNEX IV A-WaM VLA'!P19, 'ANNEX IV A-WaM WAL'!P19, 'ANNEX IV A-WaM BRU'!P19)</f>
        <v>0</v>
      </c>
      <c r="Q19" s="383">
        <f>SUM('ANNEX IV A-WaM VLA'!Q19, 'ANNEX IV A-WaM WAL'!Q19, 'ANNEX IV A-WaM BRU'!Q19)</f>
        <v>0</v>
      </c>
      <c r="R19" s="383">
        <f>SUM('ANNEX IV A-WaM VLA'!R19, 'ANNEX IV A-WaM WAL'!R19, 'ANNEX IV A-WaM BRU'!R19)</f>
        <v>0</v>
      </c>
      <c r="S19" s="61"/>
      <c r="T19" s="63"/>
      <c r="U19" s="52">
        <f>SUM('ANNEX IV A-WaM VLA'!U19, 'ANNEX IV A-WaM WAL'!U19, 'ANNEX IV A-WaM BRU'!U19)</f>
        <v>0</v>
      </c>
      <c r="V19" s="383">
        <f>SUM('ANNEX IV A-WaM VLA'!V19, 'ANNEX IV A-WaM WAL'!V19, 'ANNEX IV A-WaM BRU'!V19)</f>
        <v>0</v>
      </c>
      <c r="W19" s="383">
        <f>SUM('ANNEX IV A-WaM VLA'!W19, 'ANNEX IV A-WaM WAL'!W19, 'ANNEX IV A-WaM BRU'!W19)</f>
        <v>0</v>
      </c>
      <c r="X19" s="383">
        <f>SUM('ANNEX IV A-WaM VLA'!X19, 'ANNEX IV A-WaM WAL'!X19, 'ANNEX IV A-WaM BRU'!X19)</f>
        <v>0</v>
      </c>
      <c r="Y19" s="61"/>
      <c r="Z19" s="61"/>
      <c r="AA19" s="52">
        <f>SUM('ANNEX IV A-WaM VLA'!AA19, 'ANNEX IV A-WaM WAL'!AA19, 'ANNEX IV A-WaM BRU'!AA19)</f>
        <v>0</v>
      </c>
      <c r="AB19" s="383">
        <f>SUM('ANNEX IV A-WaM VLA'!AB19, 'ANNEX IV A-WaM WAL'!AB19, 'ANNEX IV A-WaM BRU'!AB19)</f>
        <v>0</v>
      </c>
      <c r="AC19" s="383">
        <f>SUM('ANNEX IV A-WaM VLA'!AC19, 'ANNEX IV A-WaM WAL'!AC19, 'ANNEX IV A-WaM BRU'!AC19)</f>
        <v>0</v>
      </c>
      <c r="AD19" s="383">
        <f>SUM('ANNEX IV A-WaM VLA'!AD19, 'ANNEX IV A-WaM WAL'!AD19, 'ANNEX IV A-WaM BRU'!AD19)</f>
        <v>0</v>
      </c>
      <c r="AE19" s="61"/>
      <c r="AF19" s="63"/>
      <c r="AG19" s="62"/>
      <c r="AH19" s="61"/>
      <c r="AI19" s="61"/>
      <c r="AJ19" s="61"/>
      <c r="AK19" s="61"/>
      <c r="AL19" s="63"/>
    </row>
    <row r="20" spans="1:38" ht="24.75" thickBot="1">
      <c r="A20" s="76" t="s">
        <v>224</v>
      </c>
      <c r="B20" s="77" t="s">
        <v>124</v>
      </c>
      <c r="C20" s="52">
        <f>SUM('ANNEX IV A-WaM VLA'!C20, 'ANNEX IV A-WaM WAL'!C20, 'ANNEX IV A-WaM BRU'!C20)</f>
        <v>0</v>
      </c>
      <c r="D20" s="383">
        <f>SUM('ANNEX IV A-WaM VLA'!D20, 'ANNEX IV A-WaM WAL'!D20, 'ANNEX IV A-WaM BRU'!D20)</f>
        <v>0</v>
      </c>
      <c r="E20" s="383">
        <f>SUM('ANNEX IV A-WaM VLA'!E20, 'ANNEX IV A-WaM WAL'!E20, 'ANNEX IV A-WaM BRU'!E20)</f>
        <v>0</v>
      </c>
      <c r="F20" s="383">
        <f>SUM('ANNEX IV A-WaM VLA'!F20, 'ANNEX IV A-WaM WAL'!F20, 'ANNEX IV A-WaM BRU'!F20)</f>
        <v>0</v>
      </c>
      <c r="G20" s="61"/>
      <c r="H20" s="63"/>
      <c r="I20" s="52">
        <f>SUM('ANNEX IV A-WaM VLA'!I20, 'ANNEX IV A-WaM WAL'!I20, 'ANNEX IV A-WaM BRU'!I20)</f>
        <v>0</v>
      </c>
      <c r="J20" s="383">
        <f>SUM('ANNEX IV A-WaM VLA'!J20, 'ANNEX IV A-WaM WAL'!J20, 'ANNEX IV A-WaM BRU'!J20)</f>
        <v>0</v>
      </c>
      <c r="K20" s="383">
        <f>SUM('ANNEX IV A-WaM VLA'!K20, 'ANNEX IV A-WaM WAL'!K20, 'ANNEX IV A-WaM BRU'!K20)</f>
        <v>0</v>
      </c>
      <c r="L20" s="383">
        <f>SUM('ANNEX IV A-WaM VLA'!L20, 'ANNEX IV A-WaM WAL'!L20, 'ANNEX IV A-WaM BRU'!L20)</f>
        <v>0</v>
      </c>
      <c r="M20" s="61"/>
      <c r="N20" s="63"/>
      <c r="O20" s="52">
        <f>SUM('ANNEX IV A-WaM VLA'!O20, 'ANNEX IV A-WaM WAL'!O20, 'ANNEX IV A-WaM BRU'!O20)</f>
        <v>0</v>
      </c>
      <c r="P20" s="383">
        <f>SUM('ANNEX IV A-WaM VLA'!P20, 'ANNEX IV A-WaM WAL'!P20, 'ANNEX IV A-WaM BRU'!P20)</f>
        <v>0</v>
      </c>
      <c r="Q20" s="383">
        <f>SUM('ANNEX IV A-WaM VLA'!Q20, 'ANNEX IV A-WaM WAL'!Q20, 'ANNEX IV A-WaM BRU'!Q20)</f>
        <v>0</v>
      </c>
      <c r="R20" s="383">
        <f>SUM('ANNEX IV A-WaM VLA'!R20, 'ANNEX IV A-WaM WAL'!R20, 'ANNEX IV A-WaM BRU'!R20)</f>
        <v>0</v>
      </c>
      <c r="S20" s="61"/>
      <c r="T20" s="63"/>
      <c r="U20" s="52">
        <f>SUM('ANNEX IV A-WaM VLA'!U20, 'ANNEX IV A-WaM WAL'!U20, 'ANNEX IV A-WaM BRU'!U20)</f>
        <v>0</v>
      </c>
      <c r="V20" s="383">
        <f>SUM('ANNEX IV A-WaM VLA'!V20, 'ANNEX IV A-WaM WAL'!V20, 'ANNEX IV A-WaM BRU'!V20)</f>
        <v>0</v>
      </c>
      <c r="W20" s="383">
        <f>SUM('ANNEX IV A-WaM VLA'!W20, 'ANNEX IV A-WaM WAL'!W20, 'ANNEX IV A-WaM BRU'!W20)</f>
        <v>0</v>
      </c>
      <c r="X20" s="383">
        <f>SUM('ANNEX IV A-WaM VLA'!X20, 'ANNEX IV A-WaM WAL'!X20, 'ANNEX IV A-WaM BRU'!X20)</f>
        <v>0</v>
      </c>
      <c r="Y20" s="61"/>
      <c r="Z20" s="61"/>
      <c r="AA20" s="52">
        <f>SUM('ANNEX IV A-WaM VLA'!AA20, 'ANNEX IV A-WaM WAL'!AA20, 'ANNEX IV A-WaM BRU'!AA20)</f>
        <v>1.1370976465420546</v>
      </c>
      <c r="AB20" s="383">
        <f>SUM('ANNEX IV A-WaM VLA'!AB20, 'ANNEX IV A-WaM WAL'!AB20, 'ANNEX IV A-WaM BRU'!AB20)</f>
        <v>0.41757699999999998</v>
      </c>
      <c r="AC20" s="383">
        <f>SUM('ANNEX IV A-WaM VLA'!AC20, 'ANNEX IV A-WaM WAL'!AC20, 'ANNEX IV A-WaM BRU'!AC20)</f>
        <v>0.41757699999999998</v>
      </c>
      <c r="AD20" s="383">
        <f>SUM('ANNEX IV A-WaM VLA'!AD20, 'ANNEX IV A-WaM WAL'!AD20, 'ANNEX IV A-WaM BRU'!AD20)</f>
        <v>0.41757699999999998</v>
      </c>
      <c r="AE20" s="61"/>
      <c r="AF20" s="63"/>
      <c r="AG20" s="62"/>
      <c r="AH20" s="61"/>
      <c r="AI20" s="61"/>
      <c r="AJ20" s="61"/>
      <c r="AK20" s="61"/>
      <c r="AL20" s="63"/>
    </row>
    <row r="21" spans="1:38" ht="13.5" thickBot="1">
      <c r="A21" s="76" t="s">
        <v>158</v>
      </c>
      <c r="B21" s="77" t="s">
        <v>125</v>
      </c>
      <c r="C21" s="52">
        <f>SUM('ANNEX IV A-WaM VLA'!C21, 'ANNEX IV A-WaM WAL'!C21, 'ANNEX IV A-WaM BRU'!C21)</f>
        <v>0</v>
      </c>
      <c r="D21" s="383">
        <f>SUM('ANNEX IV A-WaM VLA'!D21, 'ANNEX IV A-WaM WAL'!D21, 'ANNEX IV A-WaM BRU'!D21)</f>
        <v>0</v>
      </c>
      <c r="E21" s="383">
        <f>SUM('ANNEX IV A-WaM VLA'!E21, 'ANNEX IV A-WaM WAL'!E21, 'ANNEX IV A-WaM BRU'!E21)</f>
        <v>0</v>
      </c>
      <c r="F21" s="383">
        <f>SUM('ANNEX IV A-WaM VLA'!F21, 'ANNEX IV A-WaM WAL'!F21, 'ANNEX IV A-WaM BRU'!F21)</f>
        <v>0</v>
      </c>
      <c r="G21" s="61"/>
      <c r="H21" s="63"/>
      <c r="I21" s="52">
        <f>SUM('ANNEX IV A-WaM VLA'!I21, 'ANNEX IV A-WaM WAL'!I21, 'ANNEX IV A-WaM BRU'!I21)</f>
        <v>0</v>
      </c>
      <c r="J21" s="383">
        <f>SUM('ANNEX IV A-WaM VLA'!J21, 'ANNEX IV A-WaM WAL'!J21, 'ANNEX IV A-WaM BRU'!J21)</f>
        <v>0</v>
      </c>
      <c r="K21" s="383">
        <f>SUM('ANNEX IV A-WaM VLA'!K21, 'ANNEX IV A-WaM WAL'!K21, 'ANNEX IV A-WaM BRU'!K21)</f>
        <v>0</v>
      </c>
      <c r="L21" s="383">
        <f>SUM('ANNEX IV A-WaM VLA'!L21, 'ANNEX IV A-WaM WAL'!L21, 'ANNEX IV A-WaM BRU'!L21)</f>
        <v>0</v>
      </c>
      <c r="M21" s="61"/>
      <c r="N21" s="63"/>
      <c r="O21" s="52">
        <f>SUM('ANNEX IV A-WaM VLA'!O21, 'ANNEX IV A-WaM WAL'!O21, 'ANNEX IV A-WaM BRU'!O21)</f>
        <v>0</v>
      </c>
      <c r="P21" s="383">
        <f>SUM('ANNEX IV A-WaM VLA'!P21, 'ANNEX IV A-WaM WAL'!P21, 'ANNEX IV A-WaM BRU'!P21)</f>
        <v>0</v>
      </c>
      <c r="Q21" s="383">
        <f>SUM('ANNEX IV A-WaM VLA'!Q21, 'ANNEX IV A-WaM WAL'!Q21, 'ANNEX IV A-WaM BRU'!Q21)</f>
        <v>0</v>
      </c>
      <c r="R21" s="383">
        <f>SUM('ANNEX IV A-WaM VLA'!R21, 'ANNEX IV A-WaM WAL'!R21, 'ANNEX IV A-WaM BRU'!R21)</f>
        <v>0</v>
      </c>
      <c r="S21" s="61"/>
      <c r="T21" s="63"/>
      <c r="U21" s="52">
        <f>SUM('ANNEX IV A-WaM VLA'!U21, 'ANNEX IV A-WaM WAL'!U21, 'ANNEX IV A-WaM BRU'!U21)</f>
        <v>0</v>
      </c>
      <c r="V21" s="383">
        <f>SUM('ANNEX IV A-WaM VLA'!V21, 'ANNEX IV A-WaM WAL'!V21, 'ANNEX IV A-WaM BRU'!V21)</f>
        <v>0</v>
      </c>
      <c r="W21" s="383">
        <f>SUM('ANNEX IV A-WaM VLA'!W21, 'ANNEX IV A-WaM WAL'!W21, 'ANNEX IV A-WaM BRU'!W21)</f>
        <v>0</v>
      </c>
      <c r="X21" s="383">
        <f>SUM('ANNEX IV A-WaM VLA'!X21, 'ANNEX IV A-WaM WAL'!X21, 'ANNEX IV A-WaM BRU'!X21)</f>
        <v>0</v>
      </c>
      <c r="Y21" s="61"/>
      <c r="Z21" s="61"/>
      <c r="AA21" s="52">
        <f>SUM('ANNEX IV A-WaM VLA'!AA21, 'ANNEX IV A-WaM WAL'!AA21, 'ANNEX IV A-WaM BRU'!AA21)</f>
        <v>0.62953592830720195</v>
      </c>
      <c r="AB21" s="383">
        <f>SUM('ANNEX IV A-WaM VLA'!AB21, 'ANNEX IV A-WaM WAL'!AB21, 'ANNEX IV A-WaM BRU'!AB21)</f>
        <v>0.229569</v>
      </c>
      <c r="AC21" s="383">
        <f>SUM('ANNEX IV A-WaM VLA'!AC21, 'ANNEX IV A-WaM WAL'!AC21, 'ANNEX IV A-WaM BRU'!AC21)</f>
        <v>0.229569</v>
      </c>
      <c r="AD21" s="383">
        <f>SUM('ANNEX IV A-WaM VLA'!AD21, 'ANNEX IV A-WaM WAL'!AD21, 'ANNEX IV A-WaM BRU'!AD21)</f>
        <v>0.229569</v>
      </c>
      <c r="AE21" s="61"/>
      <c r="AF21" s="63"/>
      <c r="AG21" s="62"/>
      <c r="AH21" s="61"/>
      <c r="AI21" s="61"/>
      <c r="AJ21" s="61"/>
      <c r="AK21" s="61"/>
      <c r="AL21" s="63"/>
    </row>
    <row r="22" spans="1:38" ht="13.5" thickBot="1">
      <c r="A22" s="73" t="s">
        <v>159</v>
      </c>
      <c r="B22" s="74" t="s">
        <v>143</v>
      </c>
      <c r="C22" s="52">
        <f>SUM('ANNEX IV A-WaM VLA'!C22, 'ANNEX IV A-WaM WAL'!C22, 'ANNEX IV A-WaM BRU'!C22)</f>
        <v>9.8516443424202293</v>
      </c>
      <c r="D22" s="383">
        <f>SUM('ANNEX IV A-WaM VLA'!D22, 'ANNEX IV A-WaM WAL'!D22, 'ANNEX IV A-WaM BRU'!D22)</f>
        <v>3.0543422224136805</v>
      </c>
      <c r="E22" s="383">
        <f>SUM('ANNEX IV A-WaM VLA'!E22, 'ANNEX IV A-WaM WAL'!E22, 'ANNEX IV A-WaM BRU'!E22)</f>
        <v>4.7877292597698151</v>
      </c>
      <c r="F22" s="383">
        <f>SUM('ANNEX IV A-WaM VLA'!F22, 'ANNEX IV A-WaM WAL'!F22, 'ANNEX IV A-WaM BRU'!F22)</f>
        <v>6.5211162971259498</v>
      </c>
      <c r="G22" s="58"/>
      <c r="H22" s="59"/>
      <c r="I22" s="52">
        <f>SUM('ANNEX IV A-WaM VLA'!I22, 'ANNEX IV A-WaM WAL'!I22, 'ANNEX IV A-WaM BRU'!I22)</f>
        <v>0.55887626669601709</v>
      </c>
      <c r="J22" s="383">
        <f>SUM('ANNEX IV A-WaM VLA'!J22, 'ANNEX IV A-WaM WAL'!J22, 'ANNEX IV A-WaM BRU'!J22)</f>
        <v>0.22256860819856361</v>
      </c>
      <c r="K22" s="383">
        <f>SUM('ANNEX IV A-WaM VLA'!K22, 'ANNEX IV A-WaM WAL'!K22, 'ANNEX IV A-WaM BRU'!K22)</f>
        <v>0.2832996218628363</v>
      </c>
      <c r="L22" s="383">
        <f>SUM('ANNEX IV A-WaM VLA'!L22, 'ANNEX IV A-WaM WAL'!L22, 'ANNEX IV A-WaM BRU'!L22)</f>
        <v>0.344030635527109</v>
      </c>
      <c r="M22" s="57"/>
      <c r="N22" s="59"/>
      <c r="O22" s="52">
        <f>SUM('ANNEX IV A-WaM VLA'!O22, 'ANNEX IV A-WaM WAL'!O22, 'ANNEX IV A-WaM BRU'!O22)</f>
        <v>0.26520428334693619</v>
      </c>
      <c r="P22" s="383">
        <f>SUM('ANNEX IV A-WaM VLA'!P22, 'ANNEX IV A-WaM WAL'!P22, 'ANNEX IV A-WaM BRU'!P22)</f>
        <v>0.10612307692307693</v>
      </c>
      <c r="Q22" s="383">
        <f>SUM('ANNEX IV A-WaM VLA'!Q22, 'ANNEX IV A-WaM WAL'!Q22, 'ANNEX IV A-WaM BRU'!Q22)</f>
        <v>0.16486153846153845</v>
      </c>
      <c r="R22" s="383">
        <f>SUM('ANNEX IV A-WaM VLA'!R22, 'ANNEX IV A-WaM WAL'!R22, 'ANNEX IV A-WaM BRU'!R22)</f>
        <v>0.22359999999999999</v>
      </c>
      <c r="S22" s="57"/>
      <c r="T22" s="59"/>
      <c r="U22" s="52">
        <f>SUM('ANNEX IV A-WaM VLA'!U22, 'ANNEX IV A-WaM WAL'!U22, 'ANNEX IV A-WaM BRU'!U22)</f>
        <v>1.7372285184574924E-3</v>
      </c>
      <c r="V22" s="383">
        <f>SUM('ANNEX IV A-WaM VLA'!V22, 'ANNEX IV A-WaM WAL'!V22, 'ANNEX IV A-WaM BRU'!V22)</f>
        <v>1.5923076923076923E-4</v>
      </c>
      <c r="W22" s="383">
        <f>SUM('ANNEX IV A-WaM VLA'!W22, 'ANNEX IV A-WaM WAL'!W22, 'ANNEX IV A-WaM BRU'!W22)</f>
        <v>2.2461538461538463E-4</v>
      </c>
      <c r="X22" s="383">
        <f>SUM('ANNEX IV A-WaM VLA'!X22, 'ANNEX IV A-WaM WAL'!X22, 'ANNEX IV A-WaM BRU'!X22)</f>
        <v>2.9E-4</v>
      </c>
      <c r="Y22" s="57"/>
      <c r="Z22" s="57"/>
      <c r="AA22" s="52">
        <f>SUM('ANNEX IV A-WaM VLA'!AA22, 'ANNEX IV A-WaM WAL'!AA22, 'ANNEX IV A-WaM BRU'!AA22)</f>
        <v>0.41252077653658392</v>
      </c>
      <c r="AB22" s="383">
        <f>SUM('ANNEX IV A-WaM VLA'!AB22, 'ANNEX IV A-WaM WAL'!AB22, 'ANNEX IV A-WaM BRU'!AB22)</f>
        <v>4.5794615384615385E-2</v>
      </c>
      <c r="AC22" s="383">
        <f>SUM('ANNEX IV A-WaM VLA'!AC22, 'ANNEX IV A-WaM WAL'!AC22, 'ANNEX IV A-WaM BRU'!AC22)</f>
        <v>7.170230769230769E-2</v>
      </c>
      <c r="AD22" s="383">
        <f>SUM('ANNEX IV A-WaM VLA'!AD22, 'ANNEX IV A-WaM WAL'!AD22, 'ANNEX IV A-WaM BRU'!AD22)</f>
        <v>9.7610000000000002E-2</v>
      </c>
      <c r="AE22" s="57"/>
      <c r="AF22" s="59"/>
      <c r="AG22" s="56"/>
      <c r="AH22" s="57"/>
      <c r="AI22" s="57"/>
      <c r="AJ22" s="57"/>
      <c r="AK22" s="57"/>
      <c r="AL22" s="59"/>
    </row>
    <row r="23" spans="1:38" ht="48.75" thickBot="1">
      <c r="A23" s="73" t="s">
        <v>160</v>
      </c>
      <c r="B23" s="74" t="s">
        <v>161</v>
      </c>
      <c r="C23" s="52">
        <f>SUM('ANNEX IV A-WaM VLA'!C23, 'ANNEX IV A-WaM WAL'!C23, 'ANNEX IV A-WaM BRU'!C23)</f>
        <v>19.653145350818882</v>
      </c>
      <c r="D23" s="383">
        <f>SUM('ANNEX IV A-WaM VLA'!D23, 'ANNEX IV A-WaM WAL'!D23, 'ANNEX IV A-WaM BRU'!D23)</f>
        <v>6.8386000000000005</v>
      </c>
      <c r="E23" s="383">
        <f>SUM('ANNEX IV A-WaM VLA'!E23, 'ANNEX IV A-WaM WAL'!E23, 'ANNEX IV A-WaM BRU'!E23)</f>
        <v>6.8997999999999999</v>
      </c>
      <c r="F23" s="383">
        <f>SUM('ANNEX IV A-WaM VLA'!F23, 'ANNEX IV A-WaM WAL'!F23, 'ANNEX IV A-WaM BRU'!F23)</f>
        <v>6.4668000000000001</v>
      </c>
      <c r="G23" s="58"/>
      <c r="H23" s="59"/>
      <c r="I23" s="52">
        <f>SUM('ANNEX IV A-WaM VLA'!I23, 'ANNEX IV A-WaM WAL'!I23, 'ANNEX IV A-WaM BRU'!I23)</f>
        <v>15.243643898506027</v>
      </c>
      <c r="J23" s="383">
        <f>SUM('ANNEX IV A-WaM VLA'!J23, 'ANNEX IV A-WaM WAL'!J23, 'ANNEX IV A-WaM BRU'!J23)</f>
        <v>7.2887887050206599</v>
      </c>
      <c r="K23" s="383">
        <f>SUM('ANNEX IV A-WaM VLA'!K23, 'ANNEX IV A-WaM WAL'!K23, 'ANNEX IV A-WaM BRU'!K23)</f>
        <v>6.6615183324640901</v>
      </c>
      <c r="L23" s="383">
        <f>SUM('ANNEX IV A-WaM VLA'!L23, 'ANNEX IV A-WaM WAL'!L23, 'ANNEX IV A-WaM BRU'!L23)</f>
        <v>5.3629766605433398</v>
      </c>
      <c r="M23" s="57"/>
      <c r="N23" s="59"/>
      <c r="O23" s="52">
        <f>SUM('ANNEX IV A-WaM VLA'!O23, 'ANNEX IV A-WaM WAL'!O23, 'ANNEX IV A-WaM BRU'!O23)</f>
        <v>7.1956509978299481</v>
      </c>
      <c r="P23" s="383">
        <f>SUM('ANNEX IV A-WaM VLA'!P23, 'ANNEX IV A-WaM WAL'!P23, 'ANNEX IV A-WaM BRU'!P23)</f>
        <v>5.2922399999999996</v>
      </c>
      <c r="Q23" s="383">
        <f>SUM('ANNEX IV A-WaM VLA'!Q23, 'ANNEX IV A-WaM WAL'!Q23, 'ANNEX IV A-WaM BRU'!Q23)</f>
        <v>4.7482909270195996</v>
      </c>
      <c r="R23" s="383">
        <f>SUM('ANNEX IV A-WaM VLA'!R23, 'ANNEX IV A-WaM WAL'!R23, 'ANNEX IV A-WaM BRU'!R23)</f>
        <v>4.2241005168104699</v>
      </c>
      <c r="S23" s="57"/>
      <c r="T23" s="59"/>
      <c r="U23" s="52">
        <f>SUM('ANNEX IV A-WaM VLA'!U23, 'ANNEX IV A-WaM WAL'!U23, 'ANNEX IV A-WaM BRU'!U23)</f>
        <v>1.3450464420951405</v>
      </c>
      <c r="V23" s="383">
        <f>SUM('ANNEX IV A-WaM VLA'!V23, 'ANNEX IV A-WaM WAL'!V23, 'ANNEX IV A-WaM BRU'!V23)</f>
        <v>0.64023624669115398</v>
      </c>
      <c r="W23" s="383">
        <f>SUM('ANNEX IV A-WaM VLA'!W23, 'ANNEX IV A-WaM WAL'!W23, 'ANNEX IV A-WaM BRU'!W23)</f>
        <v>0.59989533030083297</v>
      </c>
      <c r="X23" s="383">
        <f>SUM('ANNEX IV A-WaM VLA'!X23, 'ANNEX IV A-WaM WAL'!X23, 'ANNEX IV A-WaM BRU'!X23)</f>
        <v>0.52418924189396798</v>
      </c>
      <c r="Y23" s="57"/>
      <c r="Z23" s="57"/>
      <c r="AA23" s="52">
        <f>SUM('ANNEX IV A-WaM VLA'!AA23, 'ANNEX IV A-WaM WAL'!AA23, 'ANNEX IV A-WaM BRU'!AA23)</f>
        <v>13.25244808521251</v>
      </c>
      <c r="AB23" s="383">
        <f>SUM('ANNEX IV A-WaM VLA'!AB23, 'ANNEX IV A-WaM WAL'!AB23, 'ANNEX IV A-WaM BRU'!AB23)</f>
        <v>5.9146200000000002</v>
      </c>
      <c r="AC23" s="383">
        <f>SUM('ANNEX IV A-WaM VLA'!AC23, 'ANNEX IV A-WaM WAL'!AC23, 'ANNEX IV A-WaM BRU'!AC23)</f>
        <v>4.7682723900000008</v>
      </c>
      <c r="AD23" s="383">
        <f>SUM('ANNEX IV A-WaM VLA'!AD23, 'ANNEX IV A-WaM WAL'!AD23, 'ANNEX IV A-WaM BRU'!AD23)</f>
        <v>4.3925225376802803</v>
      </c>
      <c r="AE23" s="57"/>
      <c r="AF23" s="59"/>
      <c r="AG23" s="56"/>
      <c r="AH23" s="57"/>
      <c r="AI23" s="57"/>
      <c r="AJ23" s="57"/>
      <c r="AK23" s="57"/>
      <c r="AL23" s="59"/>
    </row>
    <row r="24" spans="1:38" ht="13.5" thickBot="1">
      <c r="A24" s="73" t="s">
        <v>162</v>
      </c>
      <c r="B24" s="74" t="s">
        <v>126</v>
      </c>
      <c r="C24" s="52">
        <f>SUM('ANNEX IV A-WaM VLA'!C24, 'ANNEX IV A-WaM WAL'!C24, 'ANNEX IV A-WaM BRU'!C24)</f>
        <v>0.50585280167624125</v>
      </c>
      <c r="D24" s="383">
        <f>SUM('ANNEX IV A-WaM VLA'!D24, 'ANNEX IV A-WaM WAL'!D24, 'ANNEX IV A-WaM BRU'!D24)</f>
        <v>0.18701000000000001</v>
      </c>
      <c r="E24" s="383">
        <f>SUM('ANNEX IV A-WaM VLA'!E24, 'ANNEX IV A-WaM WAL'!E24, 'ANNEX IV A-WaM BRU'!E24)</f>
        <v>0.18701000000000001</v>
      </c>
      <c r="F24" s="383">
        <f>SUM('ANNEX IV A-WaM VLA'!F24, 'ANNEX IV A-WaM WAL'!F24, 'ANNEX IV A-WaM BRU'!F24)</f>
        <v>0.18701000000000001</v>
      </c>
      <c r="G24" s="58"/>
      <c r="H24" s="59"/>
      <c r="I24" s="52">
        <f>SUM('ANNEX IV A-WaM VLA'!I24, 'ANNEX IV A-WaM WAL'!I24, 'ANNEX IV A-WaM BRU'!I24)</f>
        <v>0.10183328964123751</v>
      </c>
      <c r="J24" s="383">
        <f>SUM('ANNEX IV A-WaM VLA'!J24, 'ANNEX IV A-WaM WAL'!J24, 'ANNEX IV A-WaM BRU'!J24)</f>
        <v>4.5650000000000003E-2</v>
      </c>
      <c r="K24" s="383">
        <f>SUM('ANNEX IV A-WaM VLA'!K24, 'ANNEX IV A-WaM WAL'!K24, 'ANNEX IV A-WaM BRU'!K24)</f>
        <v>4.5650000000000003E-2</v>
      </c>
      <c r="L24" s="383">
        <f>SUM('ANNEX IV A-WaM VLA'!L24, 'ANNEX IV A-WaM WAL'!L24, 'ANNEX IV A-WaM BRU'!L24)</f>
        <v>4.5650000000000003E-2</v>
      </c>
      <c r="M24" s="57"/>
      <c r="N24" s="59"/>
      <c r="O24" s="52">
        <f>SUM('ANNEX IV A-WaM VLA'!O24, 'ANNEX IV A-WaM WAL'!O24, 'ANNEX IV A-WaM BRU'!O24)</f>
        <v>1.1556398474252735E-2</v>
      </c>
      <c r="P24" s="383">
        <f>SUM('ANNEX IV A-WaM VLA'!P24, 'ANNEX IV A-WaM WAL'!P24, 'ANNEX IV A-WaM BRU'!P24)</f>
        <v>2.2300000000000002E-3</v>
      </c>
      <c r="Q24" s="383">
        <f>SUM('ANNEX IV A-WaM VLA'!Q24, 'ANNEX IV A-WaM WAL'!Q24, 'ANNEX IV A-WaM BRU'!Q24)</f>
        <v>2.2300000000000002E-3</v>
      </c>
      <c r="R24" s="383">
        <f>SUM('ANNEX IV A-WaM VLA'!R24, 'ANNEX IV A-WaM WAL'!R24, 'ANNEX IV A-WaM BRU'!R24)</f>
        <v>2.2300000000000002E-3</v>
      </c>
      <c r="S24" s="57"/>
      <c r="T24" s="59"/>
      <c r="U24" s="52">
        <f>SUM('ANNEX IV A-WaM VLA'!U24, 'ANNEX IV A-WaM WAL'!U24, 'ANNEX IV A-WaM BRU'!U24)</f>
        <v>5.2398888580919518E-6</v>
      </c>
      <c r="V24" s="383">
        <f>SUM('ANNEX IV A-WaM VLA'!V24, 'ANNEX IV A-WaM WAL'!V24, 'ANNEX IV A-WaM BRU'!V24)</f>
        <v>2.5399999999999998E-6</v>
      </c>
      <c r="W24" s="383">
        <f>SUM('ANNEX IV A-WaM VLA'!W24, 'ANNEX IV A-WaM WAL'!W24, 'ANNEX IV A-WaM BRU'!W24)</f>
        <v>2.5399999999999998E-6</v>
      </c>
      <c r="X24" s="383">
        <f>SUM('ANNEX IV A-WaM VLA'!X24, 'ANNEX IV A-WaM WAL'!X24, 'ANNEX IV A-WaM BRU'!X24)</f>
        <v>2.5399999999999998E-6</v>
      </c>
      <c r="Y24" s="57"/>
      <c r="Z24" s="57"/>
      <c r="AA24" s="52">
        <f>SUM('ANNEX IV A-WaM VLA'!AA24, 'ANNEX IV A-WaM WAL'!AA24, 'ANNEX IV A-WaM BRU'!AA24)</f>
        <v>5.3646775513172236E-3</v>
      </c>
      <c r="AB24" s="383">
        <f>SUM('ANNEX IV A-WaM VLA'!AB24, 'ANNEX IV A-WaM WAL'!AB24, 'ANNEX IV A-WaM BRU'!AB24)</f>
        <v>7.6000000000000004E-4</v>
      </c>
      <c r="AC24" s="383">
        <f>SUM('ANNEX IV A-WaM VLA'!AC24, 'ANNEX IV A-WaM WAL'!AC24, 'ANNEX IV A-WaM BRU'!AC24)</f>
        <v>7.6000000000000004E-4</v>
      </c>
      <c r="AD24" s="383">
        <f>SUM('ANNEX IV A-WaM VLA'!AD24, 'ANNEX IV A-WaM WAL'!AD24, 'ANNEX IV A-WaM BRU'!AD24)</f>
        <v>7.6000000000000004E-4</v>
      </c>
      <c r="AE24" s="57"/>
      <c r="AF24" s="59"/>
      <c r="AG24" s="56"/>
      <c r="AH24" s="57"/>
      <c r="AI24" s="57"/>
      <c r="AJ24" s="57"/>
      <c r="AK24" s="57"/>
      <c r="AL24" s="59"/>
    </row>
    <row r="25" spans="1:38" ht="24.75" thickBot="1">
      <c r="A25" s="73" t="s">
        <v>163</v>
      </c>
      <c r="B25" s="74" t="s">
        <v>149</v>
      </c>
      <c r="C25" s="52">
        <f>SUM('ANNEX IV A-WaM VLA'!C25, 'ANNEX IV A-WaM WAL'!C25, 'ANNEX IV A-WaM BRU'!C25)</f>
        <v>5.1080999999999994E-2</v>
      </c>
      <c r="D25" s="383">
        <f>SUM('ANNEX IV A-WaM VLA'!D25, 'ANNEX IV A-WaM WAL'!D25, 'ANNEX IV A-WaM BRU'!D25)</f>
        <v>0</v>
      </c>
      <c r="E25" s="383">
        <f>SUM('ANNEX IV A-WaM VLA'!E25, 'ANNEX IV A-WaM WAL'!E25, 'ANNEX IV A-WaM BRU'!E25)</f>
        <v>0</v>
      </c>
      <c r="F25" s="383">
        <f>SUM('ANNEX IV A-WaM VLA'!F25, 'ANNEX IV A-WaM WAL'!F25, 'ANNEX IV A-WaM BRU'!F25)</f>
        <v>0</v>
      </c>
      <c r="G25" s="57"/>
      <c r="H25" s="59"/>
      <c r="I25" s="52">
        <f>SUM('ANNEX IV A-WaM VLA'!I25, 'ANNEX IV A-WaM WAL'!I25, 'ANNEX IV A-WaM BRU'!I25)</f>
        <v>5.6540946956947487</v>
      </c>
      <c r="J25" s="383">
        <f>SUM('ANNEX IV A-WaM VLA'!J25, 'ANNEX IV A-WaM WAL'!J25, 'ANNEX IV A-WaM BRU'!J25)</f>
        <v>1.1804596460666239</v>
      </c>
      <c r="K25" s="383">
        <f>SUM('ANNEX IV A-WaM VLA'!K25, 'ANNEX IV A-WaM WAL'!K25, 'ANNEX IV A-WaM BRU'!K25)</f>
        <v>1.1806923895109969</v>
      </c>
      <c r="L25" s="383">
        <f>SUM('ANNEX IV A-WaM VLA'!L25, 'ANNEX IV A-WaM WAL'!L25, 'ANNEX IV A-WaM BRU'!L25)</f>
        <v>1.1809251329553698</v>
      </c>
      <c r="M25" s="57"/>
      <c r="N25" s="59"/>
      <c r="O25" s="52">
        <f>SUM('ANNEX IV A-WaM VLA'!O25, 'ANNEX IV A-WaM WAL'!O25, 'ANNEX IV A-WaM BRU'!O25)</f>
        <v>1.5306919999999999</v>
      </c>
      <c r="P25" s="383">
        <f>SUM('ANNEX IV A-WaM VLA'!P25, 'ANNEX IV A-WaM WAL'!P25, 'ANNEX IV A-WaM BRU'!P25)</f>
        <v>0</v>
      </c>
      <c r="Q25" s="383">
        <f>SUM('ANNEX IV A-WaM VLA'!Q25, 'ANNEX IV A-WaM WAL'!Q25, 'ANNEX IV A-WaM BRU'!Q25)</f>
        <v>0</v>
      </c>
      <c r="R25" s="383">
        <f>SUM('ANNEX IV A-WaM VLA'!R25, 'ANNEX IV A-WaM WAL'!R25, 'ANNEX IV A-WaM BRU'!R25)</f>
        <v>0</v>
      </c>
      <c r="S25" s="57"/>
      <c r="T25" s="59"/>
      <c r="U25" s="52">
        <f>SUM('ANNEX IV A-WaM VLA'!U25, 'ANNEX IV A-WaM WAL'!U25, 'ANNEX IV A-WaM BRU'!U25)</f>
        <v>0</v>
      </c>
      <c r="V25" s="383">
        <f>SUM('ANNEX IV A-WaM VLA'!V25, 'ANNEX IV A-WaM WAL'!V25, 'ANNEX IV A-WaM BRU'!V25)</f>
        <v>0</v>
      </c>
      <c r="W25" s="383">
        <f>SUM('ANNEX IV A-WaM VLA'!W25, 'ANNEX IV A-WaM WAL'!W25, 'ANNEX IV A-WaM BRU'!W25)</f>
        <v>0</v>
      </c>
      <c r="X25" s="383">
        <f>SUM('ANNEX IV A-WaM VLA'!X25, 'ANNEX IV A-WaM WAL'!X25, 'ANNEX IV A-WaM BRU'!X25)</f>
        <v>0</v>
      </c>
      <c r="Y25" s="57"/>
      <c r="Z25" s="57"/>
      <c r="AA25" s="52">
        <f>SUM('ANNEX IV A-WaM VLA'!AA25, 'ANNEX IV A-WaM WAL'!AA25, 'ANNEX IV A-WaM BRU'!AA25)</f>
        <v>0.12580734196000001</v>
      </c>
      <c r="AB25" s="383">
        <f>SUM('ANNEX IV A-WaM VLA'!AB25, 'ANNEX IV A-WaM WAL'!AB25, 'ANNEX IV A-WaM BRU'!AB25)</f>
        <v>0</v>
      </c>
      <c r="AC25" s="383">
        <f>SUM('ANNEX IV A-WaM VLA'!AC25, 'ANNEX IV A-WaM WAL'!AC25, 'ANNEX IV A-WaM BRU'!AC25)</f>
        <v>0</v>
      </c>
      <c r="AD25" s="383">
        <f>SUM('ANNEX IV A-WaM VLA'!AD25, 'ANNEX IV A-WaM WAL'!AD25, 'ANNEX IV A-WaM BRU'!AD25)</f>
        <v>0</v>
      </c>
      <c r="AE25" s="57"/>
      <c r="AF25" s="59"/>
      <c r="AG25" s="56"/>
      <c r="AH25" s="57"/>
      <c r="AI25" s="57"/>
      <c r="AJ25" s="57"/>
      <c r="AK25" s="57"/>
      <c r="AL25" s="59"/>
    </row>
    <row r="26" spans="1:38" ht="13.5" thickBot="1">
      <c r="A26" s="73" t="s">
        <v>164</v>
      </c>
      <c r="B26" s="74" t="s">
        <v>127</v>
      </c>
      <c r="C26" s="52">
        <f>SUM('ANNEX IV A-WaM VLA'!C26, 'ANNEX IV A-WaM WAL'!C26, 'ANNEX IV A-WaM BRU'!C26)</f>
        <v>22.951485059713001</v>
      </c>
      <c r="D26" s="383">
        <f>SUM('ANNEX IV A-WaM VLA'!D26, 'ANNEX IV A-WaM WAL'!D26, 'ANNEX IV A-WaM BRU'!D26)</f>
        <v>14.146568770000002</v>
      </c>
      <c r="E26" s="383">
        <f>SUM('ANNEX IV A-WaM VLA'!E26, 'ANNEX IV A-WaM WAL'!E26, 'ANNEX IV A-WaM BRU'!E26)</f>
        <v>13.867900599999999</v>
      </c>
      <c r="F26" s="383">
        <f>SUM('ANNEX IV A-WaM VLA'!F26, 'ANNEX IV A-WaM WAL'!F26, 'ANNEX IV A-WaM BRU'!F26)</f>
        <v>13.767340599999999</v>
      </c>
      <c r="G26" s="57"/>
      <c r="H26" s="59"/>
      <c r="I26" s="52">
        <f>SUM('ANNEX IV A-WaM VLA'!I26, 'ANNEX IV A-WaM WAL'!I26, 'ANNEX IV A-WaM BRU'!I26)</f>
        <v>13.892531224659459</v>
      </c>
      <c r="J26" s="383">
        <f>SUM('ANNEX IV A-WaM VLA'!J26, 'ANNEX IV A-WaM WAL'!J26, 'ANNEX IV A-WaM BRU'!J26)</f>
        <v>4.3335892709450006</v>
      </c>
      <c r="K26" s="383">
        <f>SUM('ANNEX IV A-WaM VLA'!K26, 'ANNEX IV A-WaM WAL'!K26, 'ANNEX IV A-WaM BRU'!K26)</f>
        <v>4.3134162360000001</v>
      </c>
      <c r="L26" s="383">
        <f>SUM('ANNEX IV A-WaM VLA'!L26, 'ANNEX IV A-WaM WAL'!L26, 'ANNEX IV A-WaM BRU'!L26)</f>
        <v>4.3130462359999999</v>
      </c>
      <c r="M26" s="57"/>
      <c r="N26" s="59"/>
      <c r="O26" s="52">
        <f>SUM('ANNEX IV A-WaM VLA'!O26, 'ANNEX IV A-WaM WAL'!O26, 'ANNEX IV A-WaM BRU'!O26)</f>
        <v>17.566752263000001</v>
      </c>
      <c r="P26" s="383">
        <f>SUM('ANNEX IV A-WaM VLA'!P26, 'ANNEX IV A-WaM WAL'!P26, 'ANNEX IV A-WaM BRU'!P26)</f>
        <v>5.3071474930000004</v>
      </c>
      <c r="Q26" s="383">
        <f>SUM('ANNEX IV A-WaM VLA'!Q26, 'ANNEX IV A-WaM WAL'!Q26, 'ANNEX IV A-WaM BRU'!Q26)</f>
        <v>5.2292987950000001</v>
      </c>
      <c r="R26" s="383">
        <f>SUM('ANNEX IV A-WaM VLA'!R26, 'ANNEX IV A-WaM WAL'!R26, 'ANNEX IV A-WaM BRU'!R26)</f>
        <v>5.1913887949999999</v>
      </c>
      <c r="S26" s="57"/>
      <c r="T26" s="59"/>
      <c r="U26" s="52">
        <f>SUM('ANNEX IV A-WaM VLA'!U26, 'ANNEX IV A-WaM WAL'!U26, 'ANNEX IV A-WaM BRU'!U26)</f>
        <v>1.4921113249999998</v>
      </c>
      <c r="V26" s="383">
        <f>SUM('ANNEX IV A-WaM VLA'!V26, 'ANNEX IV A-WaM WAL'!V26, 'ANNEX IV A-WaM BRU'!V26)</f>
        <v>0.86398101589999998</v>
      </c>
      <c r="W26" s="383">
        <f>SUM('ANNEX IV A-WaM VLA'!W26, 'ANNEX IV A-WaM WAL'!W26, 'ANNEX IV A-WaM BRU'!W26)</f>
        <v>0.85092862059999996</v>
      </c>
      <c r="X26" s="383">
        <f>SUM('ANNEX IV A-WaM VLA'!X26, 'ANNEX IV A-WaM WAL'!X26, 'ANNEX IV A-WaM BRU'!X26)</f>
        <v>0.87303862060000004</v>
      </c>
      <c r="Y26" s="57"/>
      <c r="Z26" s="57"/>
      <c r="AA26" s="52">
        <f>SUM('ANNEX IV A-WaM VLA'!AA26, 'ANNEX IV A-WaM WAL'!AA26, 'ANNEX IV A-WaM BRU'!AA26)</f>
        <v>2.6292505626478735</v>
      </c>
      <c r="AB26" s="383">
        <f>SUM('ANNEX IV A-WaM VLA'!AB26, 'ANNEX IV A-WaM WAL'!AB26, 'ANNEX IV A-WaM BRU'!AB26)</f>
        <v>1.1132362290000002</v>
      </c>
      <c r="AC26" s="383">
        <f>SUM('ANNEX IV A-WaM VLA'!AC26, 'ANNEX IV A-WaM WAL'!AC26, 'ANNEX IV A-WaM BRU'!AC26)</f>
        <v>1.1118185869999999</v>
      </c>
      <c r="AD26" s="383">
        <f>SUM('ANNEX IV A-WaM VLA'!AD26, 'ANNEX IV A-WaM WAL'!AD26, 'ANNEX IV A-WaM BRU'!AD26)</f>
        <v>1.1113785869999999</v>
      </c>
      <c r="AE26" s="57"/>
      <c r="AF26" s="59"/>
      <c r="AG26" s="56"/>
      <c r="AH26" s="57"/>
      <c r="AI26" s="57"/>
      <c r="AJ26" s="57"/>
      <c r="AK26" s="57"/>
      <c r="AL26" s="59"/>
    </row>
    <row r="27" spans="1:38" ht="13.5" thickBot="1">
      <c r="A27" s="73" t="s">
        <v>225</v>
      </c>
      <c r="B27" s="74" t="s">
        <v>128</v>
      </c>
      <c r="C27" s="52">
        <f>SUM('ANNEX IV A-WaM VLA'!C27, 'ANNEX IV A-WaM WAL'!C27, 'ANNEX IV A-WaM BRU'!C27)</f>
        <v>0.10820513703865418</v>
      </c>
      <c r="D27" s="383">
        <f>SUM('ANNEX IV A-WaM VLA'!D27, 'ANNEX IV A-WaM WAL'!D27, 'ANNEX IV A-WaM BRU'!D27)</f>
        <v>0</v>
      </c>
      <c r="E27" s="383">
        <f>SUM('ANNEX IV A-WaM VLA'!E27, 'ANNEX IV A-WaM WAL'!E27, 'ANNEX IV A-WaM BRU'!E27)</f>
        <v>0</v>
      </c>
      <c r="F27" s="383">
        <f>SUM('ANNEX IV A-WaM VLA'!F27, 'ANNEX IV A-WaM WAL'!F27, 'ANNEX IV A-WaM BRU'!F27)</f>
        <v>0</v>
      </c>
      <c r="G27" s="61"/>
      <c r="H27" s="63"/>
      <c r="I27" s="52">
        <f>SUM('ANNEX IV A-WaM VLA'!I27, 'ANNEX IV A-WaM WAL'!I27, 'ANNEX IV A-WaM BRU'!I27)</f>
        <v>36.348786022425664</v>
      </c>
      <c r="J27" s="383">
        <f>SUM('ANNEX IV A-WaM VLA'!J27, 'ANNEX IV A-WaM WAL'!J27, 'ANNEX IV A-WaM BRU'!J27)</f>
        <v>13.013752497084301</v>
      </c>
      <c r="K27" s="383">
        <f>SUM('ANNEX IV A-WaM VLA'!K27, 'ANNEX IV A-WaM WAL'!K27, 'ANNEX IV A-WaM BRU'!K27)</f>
        <v>13.1225874075517</v>
      </c>
      <c r="L27" s="383">
        <f>SUM('ANNEX IV A-WaM VLA'!L27, 'ANNEX IV A-WaM WAL'!L27, 'ANNEX IV A-WaM BRU'!L27)</f>
        <v>13.236603898555702</v>
      </c>
      <c r="M27" s="61"/>
      <c r="N27" s="63"/>
      <c r="O27" s="52">
        <f>SUM('ANNEX IV A-WaM VLA'!O27, 'ANNEX IV A-WaM WAL'!O27, 'ANNEX IV A-WaM BRU'!O27)</f>
        <v>4.5752328094651136E-2</v>
      </c>
      <c r="P27" s="383">
        <f>SUM('ANNEX IV A-WaM VLA'!P27, 'ANNEX IV A-WaM WAL'!P27, 'ANNEX IV A-WaM BRU'!P27)</f>
        <v>0</v>
      </c>
      <c r="Q27" s="383">
        <f>SUM('ANNEX IV A-WaM VLA'!Q27, 'ANNEX IV A-WaM WAL'!Q27, 'ANNEX IV A-WaM BRU'!Q27)</f>
        <v>0</v>
      </c>
      <c r="R27" s="383">
        <f>SUM('ANNEX IV A-WaM VLA'!R27, 'ANNEX IV A-WaM WAL'!R27, 'ANNEX IV A-WaM BRU'!R27)</f>
        <v>0</v>
      </c>
      <c r="S27" s="61"/>
      <c r="T27" s="63"/>
      <c r="U27" s="52">
        <f>SUM('ANNEX IV A-WaM VLA'!U27, 'ANNEX IV A-WaM WAL'!U27, 'ANNEX IV A-WaM BRU'!U27)</f>
        <v>0.18147508261689718</v>
      </c>
      <c r="V27" s="383">
        <f>SUM('ANNEX IV A-WaM VLA'!V27, 'ANNEX IV A-WaM WAL'!V27, 'ANNEX IV A-WaM BRU'!V27)</f>
        <v>0</v>
      </c>
      <c r="W27" s="383">
        <f>SUM('ANNEX IV A-WaM VLA'!W27, 'ANNEX IV A-WaM WAL'!W27, 'ANNEX IV A-WaM BRU'!W27)</f>
        <v>0</v>
      </c>
      <c r="X27" s="383">
        <f>SUM('ANNEX IV A-WaM VLA'!X27, 'ANNEX IV A-WaM WAL'!X27, 'ANNEX IV A-WaM BRU'!X27)</f>
        <v>0</v>
      </c>
      <c r="Y27" s="61"/>
      <c r="Z27" s="61"/>
      <c r="AA27" s="52">
        <f>SUM('ANNEX IV A-WaM VLA'!AA27, 'ANNEX IV A-WaM WAL'!AA27, 'ANNEX IV A-WaM BRU'!AA27)</f>
        <v>0.64096988458403847</v>
      </c>
      <c r="AB27" s="383">
        <f>SUM('ANNEX IV A-WaM VLA'!AB27, 'ANNEX IV A-WaM WAL'!AB27, 'ANNEX IV A-WaM BRU'!AB27)</f>
        <v>0.22252999999999998</v>
      </c>
      <c r="AC27" s="383">
        <f>SUM('ANNEX IV A-WaM VLA'!AC27, 'ANNEX IV A-WaM WAL'!AC27, 'ANNEX IV A-WaM BRU'!AC27)</f>
        <v>0.22252999999999998</v>
      </c>
      <c r="AD27" s="383">
        <f>SUM('ANNEX IV A-WaM VLA'!AD27, 'ANNEX IV A-WaM WAL'!AD27, 'ANNEX IV A-WaM BRU'!AD27)</f>
        <v>0.22252999999999998</v>
      </c>
      <c r="AE27" s="61"/>
      <c r="AF27" s="63"/>
      <c r="AG27" s="62"/>
      <c r="AH27" s="61"/>
      <c r="AI27" s="61"/>
      <c r="AJ27" s="61"/>
      <c r="AK27" s="61"/>
      <c r="AL27" s="63"/>
    </row>
    <row r="28" spans="1:38" ht="24.75" thickBot="1">
      <c r="A28" s="73" t="s">
        <v>165</v>
      </c>
      <c r="B28" s="74" t="s">
        <v>129</v>
      </c>
      <c r="C28" s="52">
        <f>SUM('ANNEX IV A-WaM VLA'!C28, 'ANNEX IV A-WaM WAL'!C28, 'ANNEX IV A-WaM BRU'!C28)</f>
        <v>0.70578191370144583</v>
      </c>
      <c r="D28" s="383">
        <f>SUM('ANNEX IV A-WaM VLA'!D28, 'ANNEX IV A-WaM WAL'!D28, 'ANNEX IV A-WaM BRU'!D28)</f>
        <v>0.466644664173964</v>
      </c>
      <c r="E28" s="383">
        <f>SUM('ANNEX IV A-WaM VLA'!E28, 'ANNEX IV A-WaM WAL'!E28, 'ANNEX IV A-WaM BRU'!E28)</f>
        <v>0.44533577113057077</v>
      </c>
      <c r="F28" s="383">
        <f>SUM('ANNEX IV A-WaM VLA'!F28, 'ANNEX IV A-WaM WAL'!F28, 'ANNEX IV A-WaM BRU'!F28)</f>
        <v>0.42402687808717754</v>
      </c>
      <c r="G28" s="61"/>
      <c r="H28" s="63"/>
      <c r="I28" s="52">
        <f>SUM('ANNEX IV A-WaM VLA'!I28, 'ANNEX IV A-WaM WAL'!I28, 'ANNEX IV A-WaM BRU'!I28)</f>
        <v>24.781152413999997</v>
      </c>
      <c r="J28" s="383">
        <f>SUM('ANNEX IV A-WaM VLA'!J28, 'ANNEX IV A-WaM WAL'!J28, 'ANNEX IV A-WaM BRU'!J28)</f>
        <v>9.7787097390581739</v>
      </c>
      <c r="K28" s="383">
        <f>SUM('ANNEX IV A-WaM VLA'!K28, 'ANNEX IV A-WaM WAL'!K28, 'ANNEX IV A-WaM BRU'!K28)</f>
        <v>9.4064759708218002</v>
      </c>
      <c r="L28" s="383">
        <f>SUM('ANNEX IV A-WaM VLA'!L28, 'ANNEX IV A-WaM WAL'!L28, 'ANNEX IV A-WaM BRU'!L28)</f>
        <v>9.034242202585423</v>
      </c>
      <c r="M28" s="61"/>
      <c r="N28" s="63"/>
      <c r="O28" s="52">
        <f>SUM('ANNEX IV A-WaM VLA'!O28, 'ANNEX IV A-WaM WAL'!O28, 'ANNEX IV A-WaM BRU'!O28)</f>
        <v>0</v>
      </c>
      <c r="P28" s="383">
        <f>SUM('ANNEX IV A-WaM VLA'!P28, 'ANNEX IV A-WaM WAL'!P28, 'ANNEX IV A-WaM BRU'!P28)</f>
        <v>0</v>
      </c>
      <c r="Q28" s="383">
        <f>SUM('ANNEX IV A-WaM VLA'!Q28, 'ANNEX IV A-WaM WAL'!Q28, 'ANNEX IV A-WaM BRU'!Q28)</f>
        <v>0</v>
      </c>
      <c r="R28" s="383">
        <f>SUM('ANNEX IV A-WaM VLA'!R28, 'ANNEX IV A-WaM WAL'!R28, 'ANNEX IV A-WaM BRU'!R28)</f>
        <v>0</v>
      </c>
      <c r="S28" s="61"/>
      <c r="T28" s="63"/>
      <c r="U28" s="52">
        <f>SUM('ANNEX IV A-WaM VLA'!U28, 'ANNEX IV A-WaM WAL'!U28, 'ANNEX IV A-WaM BRU'!U28)</f>
        <v>35.102651772697293</v>
      </c>
      <c r="V28" s="383">
        <f>SUM('ANNEX IV A-WaM VLA'!V28, 'ANNEX IV A-WaM WAL'!V28, 'ANNEX IV A-WaM BRU'!V28)</f>
        <v>14.392751340102061</v>
      </c>
      <c r="W28" s="383">
        <f>SUM('ANNEX IV A-WaM VLA'!W28, 'ANNEX IV A-WaM WAL'!W28, 'ANNEX IV A-WaM BRU'!W28)</f>
        <v>13.151520240272163</v>
      </c>
      <c r="X28" s="383">
        <f>SUM('ANNEX IV A-WaM VLA'!X28, 'ANNEX IV A-WaM WAL'!X28, 'ANNEX IV A-WaM BRU'!X28)</f>
        <v>11.910289140442263</v>
      </c>
      <c r="Y28" s="61"/>
      <c r="Z28" s="61"/>
      <c r="AA28" s="52">
        <f>SUM('ANNEX IV A-WaM VLA'!AA28, 'ANNEX IV A-WaM WAL'!AA28, 'ANNEX IV A-WaM BRU'!AA28)</f>
        <v>0.55292955420000001</v>
      </c>
      <c r="AB28" s="383">
        <f>SUM('ANNEX IV A-WaM VLA'!AB28, 'ANNEX IV A-WaM WAL'!AB28, 'ANNEX IV A-WaM BRU'!AB28)</f>
        <v>0.16015440225257124</v>
      </c>
      <c r="AC28" s="383">
        <f>SUM('ANNEX IV A-WaM VLA'!AC28, 'ANNEX IV A-WaM WAL'!AC28, 'ANNEX IV A-WaM BRU'!AC28)</f>
        <v>0.15591173934018993</v>
      </c>
      <c r="AD28" s="383">
        <f>SUM('ANNEX IV A-WaM VLA'!AD28, 'ANNEX IV A-WaM WAL'!AD28, 'ANNEX IV A-WaM BRU'!AD28)</f>
        <v>0.15166907642780864</v>
      </c>
      <c r="AE28" s="61"/>
      <c r="AF28" s="63"/>
      <c r="AG28" s="62"/>
      <c r="AH28" s="61"/>
      <c r="AI28" s="61"/>
      <c r="AJ28" s="61"/>
      <c r="AK28" s="61"/>
      <c r="AL28" s="63"/>
    </row>
    <row r="29" spans="1:38" ht="13.5" thickBot="1">
      <c r="A29" s="78" t="s">
        <v>166</v>
      </c>
      <c r="B29" s="79" t="s">
        <v>130</v>
      </c>
      <c r="C29" s="52">
        <f>SUM('ANNEX IV A-WaM VLA'!C29, 'ANNEX IV A-WaM WAL'!C29, 'ANNEX IV A-WaM BRU'!C29)</f>
        <v>9.2861191357142853E-2</v>
      </c>
      <c r="D29" s="383">
        <f>SUM('ANNEX IV A-WaM VLA'!D29, 'ANNEX IV A-WaM WAL'!D29, 'ANNEX IV A-WaM BRU'!D29)</f>
        <v>6.2058267638653804E-2</v>
      </c>
      <c r="E29" s="383">
        <f>SUM('ANNEX IV A-WaM VLA'!E29, 'ANNEX IV A-WaM WAL'!E29, 'ANNEX IV A-WaM BRU'!E29)</f>
        <v>5.7005380369743487E-2</v>
      </c>
      <c r="F29" s="383">
        <f>SUM('ANNEX IV A-WaM VLA'!F29, 'ANNEX IV A-WaM WAL'!F29, 'ANNEX IV A-WaM BRU'!F29)</f>
        <v>5.1952493100833171E-2</v>
      </c>
      <c r="G29" s="61"/>
      <c r="H29" s="63"/>
      <c r="I29" s="52">
        <f>SUM('ANNEX IV A-WaM VLA'!I29, 'ANNEX IV A-WaM WAL'!I29, 'ANNEX IV A-WaM BRU'!I29)</f>
        <v>4.8939783220000006</v>
      </c>
      <c r="J29" s="383">
        <f>SUM('ANNEX IV A-WaM VLA'!J29, 'ANNEX IV A-WaM WAL'!J29, 'ANNEX IV A-WaM BRU'!J29)</f>
        <v>2.4001154085978835</v>
      </c>
      <c r="K29" s="383">
        <f>SUM('ANNEX IV A-WaM VLA'!K29, 'ANNEX IV A-WaM WAL'!K29, 'ANNEX IV A-WaM BRU'!K29)</f>
        <v>2.2044910895943564</v>
      </c>
      <c r="L29" s="383">
        <f>SUM('ANNEX IV A-WaM VLA'!L29, 'ANNEX IV A-WaM WAL'!L29, 'ANNEX IV A-WaM BRU'!L29)</f>
        <v>2.0088667705908292</v>
      </c>
      <c r="M29" s="61"/>
      <c r="N29" s="63"/>
      <c r="O29" s="52">
        <f>SUM('ANNEX IV A-WaM VLA'!O29, 'ANNEX IV A-WaM WAL'!O29, 'ANNEX IV A-WaM BRU'!O29)</f>
        <v>0</v>
      </c>
      <c r="P29" s="383">
        <f>SUM('ANNEX IV A-WaM VLA'!P29, 'ANNEX IV A-WaM WAL'!P29, 'ANNEX IV A-WaM BRU'!P29)</f>
        <v>0</v>
      </c>
      <c r="Q29" s="383">
        <f>SUM('ANNEX IV A-WaM VLA'!Q29, 'ANNEX IV A-WaM WAL'!Q29, 'ANNEX IV A-WaM BRU'!Q29)</f>
        <v>0</v>
      </c>
      <c r="R29" s="383">
        <f>SUM('ANNEX IV A-WaM VLA'!R29, 'ANNEX IV A-WaM WAL'!R29, 'ANNEX IV A-WaM BRU'!R29)</f>
        <v>0</v>
      </c>
      <c r="S29" s="61"/>
      <c r="T29" s="63"/>
      <c r="U29" s="52">
        <f>SUM('ANNEX IV A-WaM VLA'!U29, 'ANNEX IV A-WaM WAL'!U29, 'ANNEX IV A-WaM BRU'!U29)</f>
        <v>6.2659085350000057</v>
      </c>
      <c r="V29" s="383">
        <f>SUM('ANNEX IV A-WaM VLA'!V29, 'ANNEX IV A-WaM WAL'!V29, 'ANNEX IV A-WaM BRU'!V29)</f>
        <v>2.5165566974450537</v>
      </c>
      <c r="W29" s="383">
        <f>SUM('ANNEX IV A-WaM VLA'!W29, 'ANNEX IV A-WaM WAL'!W29, 'ANNEX IV A-WaM BRU'!W29)</f>
        <v>2.0352178598534771</v>
      </c>
      <c r="X29" s="383">
        <f>SUM('ANNEX IV A-WaM VLA'!X29, 'ANNEX IV A-WaM WAL'!X29, 'ANNEX IV A-WaM BRU'!X29)</f>
        <v>1.5538790222619003</v>
      </c>
      <c r="Y29" s="61"/>
      <c r="Z29" s="61"/>
      <c r="AA29" s="52">
        <f>SUM('ANNEX IV A-WaM VLA'!AA29, 'ANNEX IV A-WaM WAL'!AA29, 'ANNEX IV A-WaM BRU'!AA29)</f>
        <v>0.14150194760000001</v>
      </c>
      <c r="AB29" s="383">
        <f>SUM('ANNEX IV A-WaM VLA'!AB29, 'ANNEX IV A-WaM WAL'!AB29, 'ANNEX IV A-WaM BRU'!AB29)</f>
        <v>3.5626912296014064E-2</v>
      </c>
      <c r="AC29" s="383">
        <f>SUM('ANNEX IV A-WaM VLA'!AC29, 'ANNEX IV A-WaM WAL'!AC29, 'ANNEX IV A-WaM BRU'!AC29)</f>
        <v>3.2721766122704173E-2</v>
      </c>
      <c r="AD29" s="383">
        <f>SUM('ANNEX IV A-WaM VLA'!AD29, 'ANNEX IV A-WaM WAL'!AD29, 'ANNEX IV A-WaM BRU'!AD29)</f>
        <v>2.9816619949394281E-2</v>
      </c>
      <c r="AE29" s="61"/>
      <c r="AF29" s="63"/>
      <c r="AG29" s="62"/>
      <c r="AH29" s="61"/>
      <c r="AI29" s="61"/>
      <c r="AJ29" s="61"/>
      <c r="AK29" s="61"/>
      <c r="AL29" s="63"/>
    </row>
    <row r="30" spans="1:38" ht="13.5" thickBot="1">
      <c r="A30" s="78" t="s">
        <v>167</v>
      </c>
      <c r="B30" s="79" t="s">
        <v>131</v>
      </c>
      <c r="C30" s="52">
        <f>SUM('ANNEX IV A-WaM VLA'!C30, 'ANNEX IV A-WaM WAL'!C30, 'ANNEX IV A-WaM BRU'!C30)</f>
        <v>0.44402518909030297</v>
      </c>
      <c r="D30" s="383">
        <f>SUM('ANNEX IV A-WaM VLA'!D30, 'ANNEX IV A-WaM WAL'!D30, 'ANNEX IV A-WaM BRU'!D30)</f>
        <v>0.32964753761950016</v>
      </c>
      <c r="E30" s="383">
        <f>SUM('ANNEX IV A-WaM VLA'!E30, 'ANNEX IV A-WaM WAL'!E30, 'ANNEX IV A-WaM BRU'!E30)</f>
        <v>0.30276010031866718</v>
      </c>
      <c r="F30" s="383">
        <f>SUM('ANNEX IV A-WaM VLA'!F30, 'ANNEX IV A-WaM WAL'!F30, 'ANNEX IV A-WaM BRU'!F30)</f>
        <v>0.2758726630178342</v>
      </c>
      <c r="G30" s="61"/>
      <c r="H30" s="63"/>
      <c r="I30" s="52">
        <f>SUM('ANNEX IV A-WaM VLA'!I30, 'ANNEX IV A-WaM WAL'!I30, 'ANNEX IV A-WaM BRU'!I30)</f>
        <v>9.6961342340000005</v>
      </c>
      <c r="J30" s="383">
        <f>SUM('ANNEX IV A-WaM VLA'!J30, 'ANNEX IV A-WaM WAL'!J30, 'ANNEX IV A-WaM BRU'!J30)</f>
        <v>5.7017711227540877</v>
      </c>
      <c r="K30" s="383">
        <f>SUM('ANNEX IV A-WaM VLA'!K30, 'ANNEX IV A-WaM WAL'!K30, 'ANNEX IV A-WaM BRU'!K30)</f>
        <v>5.2370396606775662</v>
      </c>
      <c r="L30" s="383">
        <f>SUM('ANNEX IV A-WaM VLA'!L30, 'ANNEX IV A-WaM WAL'!L30, 'ANNEX IV A-WaM BRU'!L30)</f>
        <v>4.7723081986010447</v>
      </c>
      <c r="M30" s="61"/>
      <c r="N30" s="63"/>
      <c r="O30" s="52">
        <f>SUM('ANNEX IV A-WaM VLA'!O30, 'ANNEX IV A-WaM WAL'!O30, 'ANNEX IV A-WaM BRU'!O30)</f>
        <v>0</v>
      </c>
      <c r="P30" s="383">
        <f>SUM('ANNEX IV A-WaM VLA'!P30, 'ANNEX IV A-WaM WAL'!P30, 'ANNEX IV A-WaM BRU'!P30)</f>
        <v>0</v>
      </c>
      <c r="Q30" s="383">
        <f>SUM('ANNEX IV A-WaM VLA'!Q30, 'ANNEX IV A-WaM WAL'!Q30, 'ANNEX IV A-WaM BRU'!Q30)</f>
        <v>0</v>
      </c>
      <c r="R30" s="383">
        <f>SUM('ANNEX IV A-WaM VLA'!R30, 'ANNEX IV A-WaM WAL'!R30, 'ANNEX IV A-WaM BRU'!R30)</f>
        <v>0</v>
      </c>
      <c r="S30" s="61"/>
      <c r="T30" s="63"/>
      <c r="U30" s="52">
        <f>SUM('ANNEX IV A-WaM VLA'!U30, 'ANNEX IV A-WaM WAL'!U30, 'ANNEX IV A-WaM BRU'!U30)</f>
        <v>12.673623669999969</v>
      </c>
      <c r="V30" s="383">
        <f>SUM('ANNEX IV A-WaM VLA'!V30, 'ANNEX IV A-WaM WAL'!V30, 'ANNEX IV A-WaM BRU'!V30)</f>
        <v>8.028097046714775</v>
      </c>
      <c r="W30" s="383">
        <f>SUM('ANNEX IV A-WaM VLA'!W30, 'ANNEX IV A-WaM WAL'!W30, 'ANNEX IV A-WaM BRU'!W30)</f>
        <v>7.0975254579060678</v>
      </c>
      <c r="X30" s="383">
        <f>SUM('ANNEX IV A-WaM VLA'!X30, 'ANNEX IV A-WaM WAL'!X30, 'ANNEX IV A-WaM BRU'!X30)</f>
        <v>6.1669538690973607</v>
      </c>
      <c r="Y30" s="61"/>
      <c r="Z30" s="61"/>
      <c r="AA30" s="52">
        <f>SUM('ANNEX IV A-WaM VLA'!AA30, 'ANNEX IV A-WaM WAL'!AA30, 'ANNEX IV A-WaM BRU'!AA30)</f>
        <v>0.24800400299999997</v>
      </c>
      <c r="AB30" s="383">
        <f>SUM('ANNEX IV A-WaM VLA'!AB30, 'ANNEX IV A-WaM WAL'!AB30, 'ANNEX IV A-WaM BRU'!AB30)</f>
        <v>8.9669634085950356E-2</v>
      </c>
      <c r="AC30" s="383">
        <f>SUM('ANNEX IV A-WaM VLA'!AC30, 'ANNEX IV A-WaM WAL'!AC30, 'ANNEX IV A-WaM BRU'!AC30)</f>
        <v>8.2335690895867591E-2</v>
      </c>
      <c r="AD30" s="383">
        <f>SUM('ANNEX IV A-WaM VLA'!AD30, 'ANNEX IV A-WaM WAL'!AD30, 'ANNEX IV A-WaM BRU'!AD30)</f>
        <v>7.5001747705784841E-2</v>
      </c>
      <c r="AE30" s="61"/>
      <c r="AF30" s="63"/>
      <c r="AG30" s="62"/>
      <c r="AH30" s="61"/>
      <c r="AI30" s="61"/>
      <c r="AJ30" s="61"/>
      <c r="AK30" s="61"/>
      <c r="AL30" s="63"/>
    </row>
    <row r="31" spans="1:38" ht="13.5" thickBot="1">
      <c r="A31" s="78" t="s">
        <v>169</v>
      </c>
      <c r="B31" s="79" t="s">
        <v>133</v>
      </c>
      <c r="C31" s="52">
        <f>SUM('ANNEX IV A-WaM VLA'!C31, 'ANNEX IV A-WaM WAL'!C31, 'ANNEX IV A-WaM BRU'!C31)</f>
        <v>1.662888E-3</v>
      </c>
      <c r="D31" s="383">
        <f>SUM('ANNEX IV A-WaM VLA'!D31, 'ANNEX IV A-WaM WAL'!D31, 'ANNEX IV A-WaM BRU'!D31)</f>
        <v>1.1190560539535656E-3</v>
      </c>
      <c r="E31" s="383">
        <f>SUM('ANNEX IV A-WaM VLA'!E31, 'ANNEX IV A-WaM WAL'!E31, 'ANNEX IV A-WaM BRU'!E31)</f>
        <v>1.0674828105428414E-3</v>
      </c>
      <c r="F31" s="383">
        <f>SUM('ANNEX IV A-WaM VLA'!F31, 'ANNEX IV A-WaM WAL'!F31, 'ANNEX IV A-WaM BRU'!F31)</f>
        <v>1.0159095671321175E-3</v>
      </c>
      <c r="G31" s="61"/>
      <c r="H31" s="63"/>
      <c r="I31" s="52">
        <f>SUM('ANNEX IV A-WaM VLA'!I31, 'ANNEX IV A-WaM WAL'!I31, 'ANNEX IV A-WaM BRU'!I31)</f>
        <v>2.8734758999999999E-2</v>
      </c>
      <c r="J31" s="383">
        <f>SUM('ANNEX IV A-WaM VLA'!J31, 'ANNEX IV A-WaM WAL'!J31, 'ANNEX IV A-WaM BRU'!J31)</f>
        <v>1.7376890477422604E-2</v>
      </c>
      <c r="K31" s="383">
        <f>SUM('ANNEX IV A-WaM VLA'!K31, 'ANNEX IV A-WaM WAL'!K31, 'ANNEX IV A-WaM BRU'!K31)</f>
        <v>1.6505041273126943E-2</v>
      </c>
      <c r="L31" s="383">
        <f>SUM('ANNEX IV A-WaM VLA'!L31, 'ANNEX IV A-WaM WAL'!L31, 'ANNEX IV A-WaM BRU'!L31)</f>
        <v>1.5633192068831282E-2</v>
      </c>
      <c r="M31" s="61"/>
      <c r="N31" s="63"/>
      <c r="O31" s="52">
        <f>SUM('ANNEX IV A-WaM VLA'!O31, 'ANNEX IV A-WaM WAL'!O31, 'ANNEX IV A-WaM BRU'!O31)</f>
        <v>0</v>
      </c>
      <c r="P31" s="383">
        <f>SUM('ANNEX IV A-WaM VLA'!P31, 'ANNEX IV A-WaM WAL'!P31, 'ANNEX IV A-WaM BRU'!P31)</f>
        <v>0</v>
      </c>
      <c r="Q31" s="383">
        <f>SUM('ANNEX IV A-WaM VLA'!Q31, 'ANNEX IV A-WaM WAL'!Q31, 'ANNEX IV A-WaM BRU'!Q31)</f>
        <v>0</v>
      </c>
      <c r="R31" s="383">
        <f>SUM('ANNEX IV A-WaM VLA'!R31, 'ANNEX IV A-WaM WAL'!R31, 'ANNEX IV A-WaM BRU'!R31)</f>
        <v>0</v>
      </c>
      <c r="S31" s="61"/>
      <c r="T31" s="63"/>
      <c r="U31" s="52">
        <f>SUM('ANNEX IV A-WaM VLA'!U31, 'ANNEX IV A-WaM WAL'!U31, 'ANNEX IV A-WaM BRU'!U31)</f>
        <v>8.9140800000000006E-2</v>
      </c>
      <c r="V31" s="383">
        <f>SUM('ANNEX IV A-WaM VLA'!V31, 'ANNEX IV A-WaM WAL'!V31, 'ANNEX IV A-WaM BRU'!V31)</f>
        <v>4.3085094718613735E-2</v>
      </c>
      <c r="W31" s="383">
        <f>SUM('ANNEX IV A-WaM VLA'!W31, 'ANNEX IV A-WaM WAL'!W31, 'ANNEX IV A-WaM BRU'!W31)</f>
        <v>4.092691924963663E-2</v>
      </c>
      <c r="X31" s="383">
        <f>SUM('ANNEX IV A-WaM VLA'!X31, 'ANNEX IV A-WaM WAL'!X31, 'ANNEX IV A-WaM BRU'!X31)</f>
        <v>3.8768743780659518E-2</v>
      </c>
      <c r="Y31" s="61"/>
      <c r="Z31" s="61"/>
      <c r="AA31" s="52">
        <f>SUM('ANNEX IV A-WaM VLA'!AA31, 'ANNEX IV A-WaM WAL'!AA31, 'ANNEX IV A-WaM BRU'!AA31)</f>
        <v>8.5822199999999996E-4</v>
      </c>
      <c r="AB31" s="383">
        <f>SUM('ANNEX IV A-WaM VLA'!AB31, 'ANNEX IV A-WaM WAL'!AB31, 'ANNEX IV A-WaM BRU'!AB31)</f>
        <v>5.6153846153846152E-4</v>
      </c>
      <c r="AC31" s="383">
        <f>SUM('ANNEX IV A-WaM VLA'!AC31, 'ANNEX IV A-WaM WAL'!AC31, 'ANNEX IV A-WaM BRU'!AC31)</f>
        <v>2.8076923076923076E-4</v>
      </c>
      <c r="AD31" s="383">
        <f>SUM('ANNEX IV A-WaM VLA'!AD31, 'ANNEX IV A-WaM WAL'!AD31, 'ANNEX IV A-WaM BRU'!AD31)</f>
        <v>0</v>
      </c>
      <c r="AE31" s="61"/>
      <c r="AF31" s="63"/>
      <c r="AG31" s="62"/>
      <c r="AH31" s="61"/>
      <c r="AI31" s="61"/>
      <c r="AJ31" s="61"/>
      <c r="AK31" s="61"/>
      <c r="AL31" s="63"/>
    </row>
    <row r="32" spans="1:38" ht="13.5" thickBot="1">
      <c r="A32" s="78" t="s">
        <v>172</v>
      </c>
      <c r="B32" s="79" t="s">
        <v>173</v>
      </c>
      <c r="C32" s="52">
        <f>SUM('ANNEX IV A-WaM VLA'!C32, 'ANNEX IV A-WaM WAL'!C32, 'ANNEX IV A-WaM BRU'!C32)</f>
        <v>4.2120452449999998E-2</v>
      </c>
      <c r="D32" s="383">
        <f>SUM('ANNEX IV A-WaM VLA'!D32, 'ANNEX IV A-WaM WAL'!D32, 'ANNEX IV A-WaM BRU'!D32)</f>
        <v>2.5246136893701986E-2</v>
      </c>
      <c r="E32" s="383">
        <f>SUM('ANNEX IV A-WaM VLA'!E32, 'ANNEX IV A-WaM WAL'!E32, 'ANNEX IV A-WaM BRU'!E32)</f>
        <v>2.7289698383205295E-2</v>
      </c>
      <c r="F32" s="383">
        <f>SUM('ANNEX IV A-WaM VLA'!F32, 'ANNEX IV A-WaM WAL'!F32, 'ANNEX IV A-WaM BRU'!F32)</f>
        <v>2.9333259872708604E-2</v>
      </c>
      <c r="G32" s="61"/>
      <c r="H32" s="63"/>
      <c r="I32" s="52">
        <f>SUM('ANNEX IV A-WaM VLA'!I32, 'ANNEX IV A-WaM WAL'!I32, 'ANNEX IV A-WaM BRU'!I32)</f>
        <v>3.9543765070000001</v>
      </c>
      <c r="J32" s="383">
        <f>SUM('ANNEX IV A-WaM VLA'!J32, 'ANNEX IV A-WaM WAL'!J32, 'ANNEX IV A-WaM BRU'!J32)</f>
        <v>0.22548161201359374</v>
      </c>
      <c r="K32" s="383">
        <f>SUM('ANNEX IV A-WaM VLA'!K32, 'ANNEX IV A-WaM WAL'!K32, 'ANNEX IV A-WaM BRU'!K32)</f>
        <v>0.24358429870291662</v>
      </c>
      <c r="L32" s="383">
        <f>SUM('ANNEX IV A-WaM VLA'!L32, 'ANNEX IV A-WaM WAL'!L32, 'ANNEX IV A-WaM BRU'!L32)</f>
        <v>0.2616869853922395</v>
      </c>
      <c r="M32" s="61"/>
      <c r="N32" s="63"/>
      <c r="O32" s="52">
        <f>SUM('ANNEX IV A-WaM VLA'!O32, 'ANNEX IV A-WaM WAL'!O32, 'ANNEX IV A-WaM BRU'!O32)</f>
        <v>0</v>
      </c>
      <c r="P32" s="383">
        <f>SUM('ANNEX IV A-WaM VLA'!P32, 'ANNEX IV A-WaM WAL'!P32, 'ANNEX IV A-WaM BRU'!P32)</f>
        <v>0</v>
      </c>
      <c r="Q32" s="383">
        <f>SUM('ANNEX IV A-WaM VLA'!Q32, 'ANNEX IV A-WaM WAL'!Q32, 'ANNEX IV A-WaM BRU'!Q32)</f>
        <v>0</v>
      </c>
      <c r="R32" s="383">
        <f>SUM('ANNEX IV A-WaM VLA'!R32, 'ANNEX IV A-WaM WAL'!R32, 'ANNEX IV A-WaM BRU'!R32)</f>
        <v>0</v>
      </c>
      <c r="S32" s="61"/>
      <c r="T32" s="63"/>
      <c r="U32" s="52">
        <f>SUM('ANNEX IV A-WaM VLA'!U32, 'ANNEX IV A-WaM WAL'!U32, 'ANNEX IV A-WaM BRU'!U32)</f>
        <v>11.506153670761719</v>
      </c>
      <c r="V32" s="383">
        <f>SUM('ANNEX IV A-WaM VLA'!V32, 'ANNEX IV A-WaM WAL'!V32, 'ANNEX IV A-WaM BRU'!V32)</f>
        <v>2.0854734805496675</v>
      </c>
      <c r="W32" s="383">
        <f>SUM('ANNEX IV A-WaM VLA'!W32, 'ANNEX IV A-WaM WAL'!W32, 'ANNEX IV A-WaM BRU'!W32)</f>
        <v>1.8916792814657799</v>
      </c>
      <c r="X32" s="383">
        <f>SUM('ANNEX IV A-WaM VLA'!X32, 'ANNEX IV A-WaM WAL'!X32, 'ANNEX IV A-WaM BRU'!X32)</f>
        <v>1.6978850823818921</v>
      </c>
      <c r="Y32" s="61"/>
      <c r="Z32" s="61"/>
      <c r="AA32" s="52">
        <f>SUM('ANNEX IV A-WaM VLA'!AA32, 'ANNEX IV A-WaM WAL'!AA32, 'ANNEX IV A-WaM BRU'!AA32)</f>
        <v>4.1217037600000006E-2</v>
      </c>
      <c r="AB32" s="383">
        <f>SUM('ANNEX IV A-WaM VLA'!AB32, 'ANNEX IV A-WaM WAL'!AB32, 'ANNEX IV A-WaM BRU'!AB32)</f>
        <v>2.7694970742164681E-3</v>
      </c>
      <c r="AC32" s="383">
        <f>SUM('ANNEX IV A-WaM VLA'!AC32, 'ANNEX IV A-WaM WAL'!AC32, 'ANNEX IV A-WaM BRU'!AC32)</f>
        <v>2.9853255312439152E-3</v>
      </c>
      <c r="AD32" s="383">
        <f>SUM('ANNEX IV A-WaM VLA'!AD32, 'ANNEX IV A-WaM WAL'!AD32, 'ANNEX IV A-WaM BRU'!AD32)</f>
        <v>3.2011539882713623E-3</v>
      </c>
      <c r="AE32" s="61"/>
      <c r="AF32" s="63"/>
      <c r="AG32" s="62"/>
      <c r="AH32" s="61"/>
      <c r="AI32" s="61"/>
      <c r="AJ32" s="61"/>
      <c r="AK32" s="61"/>
      <c r="AL32" s="63"/>
    </row>
    <row r="33" spans="1:38" ht="13.5" thickBot="1">
      <c r="A33" s="78" t="s">
        <v>168</v>
      </c>
      <c r="B33" s="79" t="s">
        <v>132</v>
      </c>
      <c r="C33" s="52">
        <f>SUM('ANNEX IV A-WaM VLA'!C33, 'ANNEX IV A-WaM WAL'!C33, 'ANNEX IV A-WaM BRU'!C33)</f>
        <v>0</v>
      </c>
      <c r="D33" s="383">
        <f>SUM('ANNEX IV A-WaM VLA'!D33, 'ANNEX IV A-WaM WAL'!D33, 'ANNEX IV A-WaM BRU'!D33)</f>
        <v>0</v>
      </c>
      <c r="E33" s="383">
        <f>SUM('ANNEX IV A-WaM VLA'!E33, 'ANNEX IV A-WaM WAL'!E33, 'ANNEX IV A-WaM BRU'!E33)</f>
        <v>0</v>
      </c>
      <c r="F33" s="383">
        <f>SUM('ANNEX IV A-WaM VLA'!F33, 'ANNEX IV A-WaM WAL'!F33, 'ANNEX IV A-WaM BRU'!F33)</f>
        <v>0</v>
      </c>
      <c r="G33" s="61"/>
      <c r="H33" s="63"/>
      <c r="I33" s="52">
        <f>SUM('ANNEX IV A-WaM VLA'!I33, 'ANNEX IV A-WaM WAL'!I33, 'ANNEX IV A-WaM BRU'!I33)</f>
        <v>0</v>
      </c>
      <c r="J33" s="383">
        <f>SUM('ANNEX IV A-WaM VLA'!J33, 'ANNEX IV A-WaM WAL'!J33, 'ANNEX IV A-WaM BRU'!J33)</f>
        <v>0</v>
      </c>
      <c r="K33" s="383">
        <f>SUM('ANNEX IV A-WaM VLA'!K33, 'ANNEX IV A-WaM WAL'!K33, 'ANNEX IV A-WaM BRU'!K33)</f>
        <v>0</v>
      </c>
      <c r="L33" s="383">
        <f>SUM('ANNEX IV A-WaM VLA'!L33, 'ANNEX IV A-WaM WAL'!L33, 'ANNEX IV A-WaM BRU'!L33)</f>
        <v>0</v>
      </c>
      <c r="M33" s="61"/>
      <c r="N33" s="63"/>
      <c r="O33" s="52">
        <f>SUM('ANNEX IV A-WaM VLA'!O33, 'ANNEX IV A-WaM WAL'!O33, 'ANNEX IV A-WaM BRU'!O33)</f>
        <v>0</v>
      </c>
      <c r="P33" s="383">
        <f>SUM('ANNEX IV A-WaM VLA'!P33, 'ANNEX IV A-WaM WAL'!P33, 'ANNEX IV A-WaM BRU'!P33)</f>
        <v>0</v>
      </c>
      <c r="Q33" s="383">
        <f>SUM('ANNEX IV A-WaM VLA'!Q33, 'ANNEX IV A-WaM WAL'!Q33, 'ANNEX IV A-WaM BRU'!Q33)</f>
        <v>0</v>
      </c>
      <c r="R33" s="383">
        <f>SUM('ANNEX IV A-WaM VLA'!R33, 'ANNEX IV A-WaM WAL'!R33, 'ANNEX IV A-WaM BRU'!R33)</f>
        <v>0</v>
      </c>
      <c r="S33" s="61"/>
      <c r="T33" s="63"/>
      <c r="U33" s="52">
        <f>SUM('ANNEX IV A-WaM VLA'!U33, 'ANNEX IV A-WaM WAL'!U33, 'ANNEX IV A-WaM BRU'!U33)</f>
        <v>0</v>
      </c>
      <c r="V33" s="383">
        <f>SUM('ANNEX IV A-WaM VLA'!V33, 'ANNEX IV A-WaM WAL'!V33, 'ANNEX IV A-WaM BRU'!V33)</f>
        <v>0</v>
      </c>
      <c r="W33" s="383">
        <f>SUM('ANNEX IV A-WaM VLA'!W33, 'ANNEX IV A-WaM WAL'!W33, 'ANNEX IV A-WaM BRU'!W33)</f>
        <v>0</v>
      </c>
      <c r="X33" s="383">
        <f>SUM('ANNEX IV A-WaM VLA'!X33, 'ANNEX IV A-WaM WAL'!X33, 'ANNEX IV A-WaM BRU'!X33)</f>
        <v>0</v>
      </c>
      <c r="Y33" s="61"/>
      <c r="Z33" s="61"/>
      <c r="AA33" s="52">
        <f>SUM('ANNEX IV A-WaM VLA'!AA33, 'ANNEX IV A-WaM WAL'!AA33, 'ANNEX IV A-WaM BRU'!AA33)</f>
        <v>0</v>
      </c>
      <c r="AB33" s="383">
        <f>SUM('ANNEX IV A-WaM VLA'!AB33, 'ANNEX IV A-WaM WAL'!AB33, 'ANNEX IV A-WaM BRU'!AB33)</f>
        <v>0</v>
      </c>
      <c r="AC33" s="383">
        <f>SUM('ANNEX IV A-WaM VLA'!AC33, 'ANNEX IV A-WaM WAL'!AC33, 'ANNEX IV A-WaM BRU'!AC33)</f>
        <v>0</v>
      </c>
      <c r="AD33" s="383">
        <f>SUM('ANNEX IV A-WaM VLA'!AD33, 'ANNEX IV A-WaM WAL'!AD33, 'ANNEX IV A-WaM BRU'!AD33)</f>
        <v>0</v>
      </c>
      <c r="AE33" s="61"/>
      <c r="AF33" s="63"/>
      <c r="AG33" s="62"/>
      <c r="AH33" s="61"/>
      <c r="AI33" s="61"/>
      <c r="AJ33" s="61"/>
      <c r="AK33" s="61"/>
      <c r="AL33" s="63"/>
    </row>
    <row r="34" spans="1:38" ht="13.5" thickBot="1">
      <c r="A34" s="78" t="s">
        <v>242</v>
      </c>
      <c r="B34" s="79" t="s">
        <v>134</v>
      </c>
      <c r="C34" s="52">
        <f>SUM('ANNEX IV A-WaM VLA'!C34, 'ANNEX IV A-WaM WAL'!C34, 'ANNEX IV A-WaM BRU'!C34)</f>
        <v>7.0512000000000005E-4</v>
      </c>
      <c r="D34" s="383">
        <f>SUM('ANNEX IV A-WaM VLA'!D34, 'ANNEX IV A-WaM WAL'!D34, 'ANNEX IV A-WaM BRU'!D34)</f>
        <v>3.3664141323780535E-4</v>
      </c>
      <c r="E34" s="383">
        <f>SUM('ANNEX IV A-WaM VLA'!E34, 'ANNEX IV A-WaM WAL'!E34, 'ANNEX IV A-WaM BRU'!E34)</f>
        <v>3.977104353008144E-4</v>
      </c>
      <c r="F34" s="383">
        <f>SUM('ANNEX IV A-WaM VLA'!F34, 'ANNEX IV A-WaM WAL'!F34, 'ANNEX IV A-WaM BRU'!F34)</f>
        <v>4.5877945736382339E-4</v>
      </c>
      <c r="G34" s="61"/>
      <c r="H34" s="63"/>
      <c r="I34" s="52">
        <f>SUM('ANNEX IV A-WaM VLA'!I34, 'ANNEX IV A-WaM WAL'!I34, 'ANNEX IV A-WaM BRU'!I34)</f>
        <v>3.594688E-2</v>
      </c>
      <c r="J34" s="383">
        <f>SUM('ANNEX IV A-WaM VLA'!J34, 'ANNEX IV A-WaM WAL'!J34, 'ANNEX IV A-WaM BRU'!J34)</f>
        <v>9.5362161516176457E-3</v>
      </c>
      <c r="K34" s="383">
        <f>SUM('ANNEX IV A-WaM VLA'!K34, 'ANNEX IV A-WaM WAL'!K34, 'ANNEX IV A-WaM BRU'!K34)</f>
        <v>1.1263243070980387E-2</v>
      </c>
      <c r="L34" s="383">
        <f>SUM('ANNEX IV A-WaM VLA'!L34, 'ANNEX IV A-WaM WAL'!L34, 'ANNEX IV A-WaM BRU'!L34)</f>
        <v>1.2990269990343127E-2</v>
      </c>
      <c r="M34" s="61"/>
      <c r="N34" s="63"/>
      <c r="O34" s="52">
        <f>SUM('ANNEX IV A-WaM VLA'!O34, 'ANNEX IV A-WaM WAL'!O34, 'ANNEX IV A-WaM BRU'!O34)</f>
        <v>0</v>
      </c>
      <c r="P34" s="383">
        <f>SUM('ANNEX IV A-WaM VLA'!P34, 'ANNEX IV A-WaM WAL'!P34, 'ANNEX IV A-WaM BRU'!P34)</f>
        <v>0</v>
      </c>
      <c r="Q34" s="383">
        <f>SUM('ANNEX IV A-WaM VLA'!Q34, 'ANNEX IV A-WaM WAL'!Q34, 'ANNEX IV A-WaM BRU'!Q34)</f>
        <v>0</v>
      </c>
      <c r="R34" s="383">
        <f>SUM('ANNEX IV A-WaM VLA'!R34, 'ANNEX IV A-WaM WAL'!R34, 'ANNEX IV A-WaM BRU'!R34)</f>
        <v>0</v>
      </c>
      <c r="S34" s="61"/>
      <c r="T34" s="63"/>
      <c r="U34" s="52">
        <f>SUM('ANNEX IV A-WaM VLA'!U34, 'ANNEX IV A-WaM WAL'!U34, 'ANNEX IV A-WaM BRU'!U34)</f>
        <v>7.9958900000000097E-2</v>
      </c>
      <c r="V34" s="383">
        <f>SUM('ANNEX IV A-WaM VLA'!V34, 'ANNEX IV A-WaM WAL'!V34, 'ANNEX IV A-WaM BRU'!V34)</f>
        <v>1.1143110826059451E-2</v>
      </c>
      <c r="W34" s="383">
        <f>SUM('ANNEX IV A-WaM VLA'!W34, 'ANNEX IV A-WaM WAL'!W34, 'ANNEX IV A-WaM BRU'!W34)</f>
        <v>1.3164962202825203E-2</v>
      </c>
      <c r="X34" s="383">
        <f>SUM('ANNEX IV A-WaM VLA'!X34, 'ANNEX IV A-WaM WAL'!X34, 'ANNEX IV A-WaM BRU'!X34)</f>
        <v>1.5186813579590955E-2</v>
      </c>
      <c r="Y34" s="61"/>
      <c r="Z34" s="61"/>
      <c r="AA34" s="52">
        <f>SUM('ANNEX IV A-WaM VLA'!AA34, 'ANNEX IV A-WaM WAL'!AA34, 'ANNEX IV A-WaM BRU'!AA34)</f>
        <v>1.10216E-3</v>
      </c>
      <c r="AB34" s="383">
        <f>SUM('ANNEX IV A-WaM VLA'!AB34, 'ANNEX IV A-WaM WAL'!AB34, 'ANNEX IV A-WaM BRU'!AB34)</f>
        <v>1.0769230769230769E-4</v>
      </c>
      <c r="AC34" s="383">
        <f>SUM('ANNEX IV A-WaM VLA'!AC34, 'ANNEX IV A-WaM WAL'!AC34, 'ANNEX IV A-WaM BRU'!AC34)</f>
        <v>5.3846153846153847E-5</v>
      </c>
      <c r="AD34" s="383">
        <f>SUM('ANNEX IV A-WaM VLA'!AD34, 'ANNEX IV A-WaM WAL'!AD34, 'ANNEX IV A-WaM BRU'!AD34)</f>
        <v>0</v>
      </c>
      <c r="AE34" s="61"/>
      <c r="AF34" s="63"/>
      <c r="AG34" s="62"/>
      <c r="AH34" s="61"/>
      <c r="AI34" s="61"/>
      <c r="AJ34" s="61"/>
      <c r="AK34" s="61"/>
      <c r="AL34" s="63"/>
    </row>
    <row r="35" spans="1:38" ht="13.5" thickBot="1">
      <c r="A35" s="78" t="s">
        <v>243</v>
      </c>
      <c r="B35" s="79" t="s">
        <v>135</v>
      </c>
      <c r="C35" s="52">
        <f>SUM('ANNEX IV A-WaM VLA'!C35, 'ANNEX IV A-WaM WAL'!C35, 'ANNEX IV A-WaM BRU'!C35)</f>
        <v>2.1544103000000002E-2</v>
      </c>
      <c r="D35" s="383">
        <f>SUM('ANNEX IV A-WaM VLA'!D35, 'ANNEX IV A-WaM WAL'!D35, 'ANNEX IV A-WaM BRU'!D35)</f>
        <v>1.3111497792118471E-2</v>
      </c>
      <c r="E35" s="383">
        <f>SUM('ANNEX IV A-WaM VLA'!E35, 'ANNEX IV A-WaM WAL'!E35, 'ANNEX IV A-WaM BRU'!E35)</f>
        <v>1.6980660778982592E-2</v>
      </c>
      <c r="F35" s="383">
        <f>SUM('ANNEX IV A-WaM VLA'!F35, 'ANNEX IV A-WaM WAL'!F35, 'ANNEX IV A-WaM BRU'!F35)</f>
        <v>2.0849823765846712E-2</v>
      </c>
      <c r="G35" s="61"/>
      <c r="H35" s="63"/>
      <c r="I35" s="52">
        <f>SUM('ANNEX IV A-WaM VLA'!I35, 'ANNEX IV A-WaM WAL'!I35, 'ANNEX IV A-WaM BRU'!I35)</f>
        <v>0.38223705499999999</v>
      </c>
      <c r="J35" s="383">
        <f>SUM('ANNEX IV A-WaM VLA'!J35, 'ANNEX IV A-WaM WAL'!J35, 'ANNEX IV A-WaM BRU'!J35)</f>
        <v>0.21999286353167996</v>
      </c>
      <c r="K35" s="383">
        <f>SUM('ANNEX IV A-WaM VLA'!K35, 'ANNEX IV A-WaM WAL'!K35, 'ANNEX IV A-WaM BRU'!K35)</f>
        <v>0.28491430275114654</v>
      </c>
      <c r="L35" s="383">
        <f>SUM('ANNEX IV A-WaM VLA'!L35, 'ANNEX IV A-WaM WAL'!L35, 'ANNEX IV A-WaM BRU'!L35)</f>
        <v>0.34983574197061312</v>
      </c>
      <c r="M35" s="61"/>
      <c r="N35" s="63"/>
      <c r="O35" s="52">
        <f>SUM('ANNEX IV A-WaM VLA'!O35, 'ANNEX IV A-WaM WAL'!O35, 'ANNEX IV A-WaM BRU'!O35)</f>
        <v>0</v>
      </c>
      <c r="P35" s="383">
        <f>SUM('ANNEX IV A-WaM VLA'!P35, 'ANNEX IV A-WaM WAL'!P35, 'ANNEX IV A-WaM BRU'!P35)</f>
        <v>0</v>
      </c>
      <c r="Q35" s="383">
        <f>SUM('ANNEX IV A-WaM VLA'!Q35, 'ANNEX IV A-WaM WAL'!Q35, 'ANNEX IV A-WaM BRU'!Q35)</f>
        <v>0</v>
      </c>
      <c r="R35" s="383">
        <f>SUM('ANNEX IV A-WaM VLA'!R35, 'ANNEX IV A-WaM WAL'!R35, 'ANNEX IV A-WaM BRU'!R35)</f>
        <v>0</v>
      </c>
      <c r="S35" s="61"/>
      <c r="T35" s="63"/>
      <c r="U35" s="52">
        <f>SUM('ANNEX IV A-WaM VLA'!U35, 'ANNEX IV A-WaM WAL'!U35, 'ANNEX IV A-WaM BRU'!U35)</f>
        <v>0.43189339999999998</v>
      </c>
      <c r="V35" s="383">
        <f>SUM('ANNEX IV A-WaM VLA'!V35, 'ANNEX IV A-WaM WAL'!V35, 'ANNEX IV A-WaM BRU'!V35)</f>
        <v>0.33907825387693807</v>
      </c>
      <c r="W35" s="383">
        <f>SUM('ANNEX IV A-WaM VLA'!W35, 'ANNEX IV A-WaM WAL'!W35, 'ANNEX IV A-WaM BRU'!W35)</f>
        <v>0.43914201033850153</v>
      </c>
      <c r="X35" s="383">
        <f>SUM('ANNEX IV A-WaM VLA'!X35, 'ANNEX IV A-WaM WAL'!X35, 'ANNEX IV A-WaM BRU'!X35)</f>
        <v>0.53920576680006504</v>
      </c>
      <c r="Y35" s="61"/>
      <c r="Z35" s="61"/>
      <c r="AA35" s="52">
        <f>SUM('ANNEX IV A-WaM VLA'!AA35, 'ANNEX IV A-WaM WAL'!AA35, 'ANNEX IV A-WaM BRU'!AA35)</f>
        <v>5.878716E-3</v>
      </c>
      <c r="AB35" s="383">
        <f>SUM('ANNEX IV A-WaM VLA'!AB35, 'ANNEX IV A-WaM WAL'!AB35, 'ANNEX IV A-WaM BRU'!AB35)</f>
        <v>1.2461538461538461E-3</v>
      </c>
      <c r="AC35" s="383">
        <f>SUM('ANNEX IV A-WaM VLA'!AC35, 'ANNEX IV A-WaM WAL'!AC35, 'ANNEX IV A-WaM BRU'!AC35)</f>
        <v>6.2307692307692303E-4</v>
      </c>
      <c r="AD35" s="383">
        <f>SUM('ANNEX IV A-WaM VLA'!AD35, 'ANNEX IV A-WaM WAL'!AD35, 'ANNEX IV A-WaM BRU'!AD35)</f>
        <v>0</v>
      </c>
      <c r="AE35" s="61"/>
      <c r="AF35" s="63"/>
      <c r="AG35" s="62"/>
      <c r="AH35" s="61"/>
      <c r="AI35" s="61"/>
      <c r="AJ35" s="61"/>
      <c r="AK35" s="61"/>
      <c r="AL35" s="63"/>
    </row>
    <row r="36" spans="1:38" ht="13.5" thickBot="1">
      <c r="A36" s="78" t="s">
        <v>171</v>
      </c>
      <c r="B36" s="79" t="s">
        <v>136</v>
      </c>
      <c r="C36" s="52">
        <f>SUM('ANNEX IV A-WaM VLA'!C36, 'ANNEX IV A-WaM WAL'!C36, 'ANNEX IV A-WaM BRU'!C36)</f>
        <v>0</v>
      </c>
      <c r="D36" s="383">
        <f>SUM('ANNEX IV A-WaM VLA'!D36, 'ANNEX IV A-WaM WAL'!D36, 'ANNEX IV A-WaM BRU'!D36)</f>
        <v>0</v>
      </c>
      <c r="E36" s="383">
        <f>SUM('ANNEX IV A-WaM VLA'!E36, 'ANNEX IV A-WaM WAL'!E36, 'ANNEX IV A-WaM BRU'!E36)</f>
        <v>0</v>
      </c>
      <c r="F36" s="383">
        <f>SUM('ANNEX IV A-WaM VLA'!F36, 'ANNEX IV A-WaM WAL'!F36, 'ANNEX IV A-WaM BRU'!F36)</f>
        <v>0</v>
      </c>
      <c r="G36" s="61"/>
      <c r="H36" s="63"/>
      <c r="I36" s="52">
        <f>SUM('ANNEX IV A-WaM VLA'!I36, 'ANNEX IV A-WaM WAL'!I36, 'ANNEX IV A-WaM BRU'!I36)</f>
        <v>0</v>
      </c>
      <c r="J36" s="383">
        <f>SUM('ANNEX IV A-WaM VLA'!J36, 'ANNEX IV A-WaM WAL'!J36, 'ANNEX IV A-WaM BRU'!J36)</f>
        <v>0</v>
      </c>
      <c r="K36" s="383">
        <f>SUM('ANNEX IV A-WaM VLA'!K36, 'ANNEX IV A-WaM WAL'!K36, 'ANNEX IV A-WaM BRU'!K36)</f>
        <v>0</v>
      </c>
      <c r="L36" s="383">
        <f>SUM('ANNEX IV A-WaM VLA'!L36, 'ANNEX IV A-WaM WAL'!L36, 'ANNEX IV A-WaM BRU'!L36)</f>
        <v>0</v>
      </c>
      <c r="M36" s="61"/>
      <c r="N36" s="63"/>
      <c r="O36" s="52">
        <f>SUM('ANNEX IV A-WaM VLA'!O36, 'ANNEX IV A-WaM WAL'!O36, 'ANNEX IV A-WaM BRU'!O36)</f>
        <v>0</v>
      </c>
      <c r="P36" s="383">
        <f>SUM('ANNEX IV A-WaM VLA'!P36, 'ANNEX IV A-WaM WAL'!P36, 'ANNEX IV A-WaM BRU'!P36)</f>
        <v>0</v>
      </c>
      <c r="Q36" s="383">
        <f>SUM('ANNEX IV A-WaM VLA'!Q36, 'ANNEX IV A-WaM WAL'!Q36, 'ANNEX IV A-WaM BRU'!Q36)</f>
        <v>0</v>
      </c>
      <c r="R36" s="383">
        <f>SUM('ANNEX IV A-WaM VLA'!R36, 'ANNEX IV A-WaM WAL'!R36, 'ANNEX IV A-WaM BRU'!R36)</f>
        <v>0</v>
      </c>
      <c r="S36" s="61"/>
      <c r="T36" s="63"/>
      <c r="U36" s="52">
        <f>SUM('ANNEX IV A-WaM VLA'!U36, 'ANNEX IV A-WaM WAL'!U36, 'ANNEX IV A-WaM BRU'!U36)</f>
        <v>0</v>
      </c>
      <c r="V36" s="383">
        <f>SUM('ANNEX IV A-WaM VLA'!V36, 'ANNEX IV A-WaM WAL'!V36, 'ANNEX IV A-WaM BRU'!V36)</f>
        <v>0</v>
      </c>
      <c r="W36" s="383">
        <f>SUM('ANNEX IV A-WaM VLA'!W36, 'ANNEX IV A-WaM WAL'!W36, 'ANNEX IV A-WaM BRU'!W36)</f>
        <v>0</v>
      </c>
      <c r="X36" s="383">
        <f>SUM('ANNEX IV A-WaM VLA'!X36, 'ANNEX IV A-WaM WAL'!X36, 'ANNEX IV A-WaM BRU'!X36)</f>
        <v>0</v>
      </c>
      <c r="Y36" s="61"/>
      <c r="Z36" s="61"/>
      <c r="AA36" s="52">
        <f>SUM('ANNEX IV A-WaM VLA'!AA36, 'ANNEX IV A-WaM WAL'!AA36, 'ANNEX IV A-WaM BRU'!AA36)</f>
        <v>0</v>
      </c>
      <c r="AB36" s="383">
        <f>SUM('ANNEX IV A-WaM VLA'!AB36, 'ANNEX IV A-WaM WAL'!AB36, 'ANNEX IV A-WaM BRU'!AB36)</f>
        <v>0</v>
      </c>
      <c r="AC36" s="383">
        <f>SUM('ANNEX IV A-WaM VLA'!AC36, 'ANNEX IV A-WaM WAL'!AC36, 'ANNEX IV A-WaM BRU'!AC36)</f>
        <v>0</v>
      </c>
      <c r="AD36" s="383">
        <f>SUM('ANNEX IV A-WaM VLA'!AD36, 'ANNEX IV A-WaM WAL'!AD36, 'ANNEX IV A-WaM BRU'!AD36)</f>
        <v>0</v>
      </c>
      <c r="AE36" s="61"/>
      <c r="AF36" s="63"/>
      <c r="AG36" s="62"/>
      <c r="AH36" s="61"/>
      <c r="AI36" s="61"/>
      <c r="AJ36" s="61"/>
      <c r="AK36" s="61"/>
      <c r="AL36" s="63"/>
    </row>
    <row r="37" spans="1:38" ht="13.5" thickBot="1">
      <c r="A37" s="78" t="s">
        <v>170</v>
      </c>
      <c r="B37" s="79" t="s">
        <v>137</v>
      </c>
      <c r="C37" s="52">
        <f>SUM('ANNEX IV A-WaM VLA'!C37, 'ANNEX IV A-WaM WAL'!C37, 'ANNEX IV A-WaM BRU'!C37)</f>
        <v>0.10285034010399999</v>
      </c>
      <c r="D37" s="383">
        <f>SUM('ANNEX IV A-WaM VLA'!D37, 'ANNEX IV A-WaM WAL'!D37, 'ANNEX IV A-WaM BRU'!D37)</f>
        <v>3.5125526762798211E-2</v>
      </c>
      <c r="E37" s="383">
        <f>SUM('ANNEX IV A-WaM VLA'!E37, 'ANNEX IV A-WaM WAL'!E37, 'ANNEX IV A-WaM BRU'!E37)</f>
        <v>3.9834738034128556E-2</v>
      </c>
      <c r="F37" s="383">
        <f>SUM('ANNEX IV A-WaM VLA'!F37, 'ANNEX IV A-WaM WAL'!F37, 'ANNEX IV A-WaM BRU'!F37)</f>
        <v>4.4543949305458908E-2</v>
      </c>
      <c r="G37" s="61"/>
      <c r="H37" s="63"/>
      <c r="I37" s="52">
        <f>SUM('ANNEX IV A-WaM VLA'!I37, 'ANNEX IV A-WaM WAL'!I37, 'ANNEX IV A-WaM BRU'!I37)</f>
        <v>5.7065038139999995</v>
      </c>
      <c r="J37" s="383">
        <f>SUM('ANNEX IV A-WaM VLA'!J37, 'ANNEX IV A-WaM WAL'!J37, 'ANNEX IV A-WaM BRU'!J37)</f>
        <v>1.2044356255318898</v>
      </c>
      <c r="K37" s="383">
        <f>SUM('ANNEX IV A-WaM VLA'!K37, 'ANNEX IV A-WaM WAL'!K37, 'ANNEX IV A-WaM BRU'!K37)</f>
        <v>1.408678334751706</v>
      </c>
      <c r="L37" s="383">
        <f>SUM('ANNEX IV A-WaM VLA'!L37, 'ANNEX IV A-WaM WAL'!L37, 'ANNEX IV A-WaM BRU'!L37)</f>
        <v>1.6129210439715223</v>
      </c>
      <c r="M37" s="61"/>
      <c r="N37" s="63"/>
      <c r="O37" s="52">
        <f>SUM('ANNEX IV A-WaM VLA'!O37, 'ANNEX IV A-WaM WAL'!O37, 'ANNEX IV A-WaM BRU'!O37)</f>
        <v>0</v>
      </c>
      <c r="P37" s="383">
        <f>SUM('ANNEX IV A-WaM VLA'!P37, 'ANNEX IV A-WaM WAL'!P37, 'ANNEX IV A-WaM BRU'!P37)</f>
        <v>0</v>
      </c>
      <c r="Q37" s="383">
        <f>SUM('ANNEX IV A-WaM VLA'!Q37, 'ANNEX IV A-WaM WAL'!Q37, 'ANNEX IV A-WaM BRU'!Q37)</f>
        <v>0</v>
      </c>
      <c r="R37" s="383">
        <f>SUM('ANNEX IV A-WaM VLA'!R37, 'ANNEX IV A-WaM WAL'!R37, 'ANNEX IV A-WaM BRU'!R37)</f>
        <v>0</v>
      </c>
      <c r="S37" s="61"/>
      <c r="T37" s="63"/>
      <c r="U37" s="52">
        <f>SUM('ANNEX IV A-WaM VLA'!U37, 'ANNEX IV A-WaM WAL'!U37, 'ANNEX IV A-WaM BRU'!U37)</f>
        <v>4.0077723569355967</v>
      </c>
      <c r="V37" s="383">
        <f>SUM('ANNEX IV A-WaM VLA'!V37, 'ANNEX IV A-WaM WAL'!V37, 'ANNEX IV A-WaM BRU'!V37)</f>
        <v>1.3693176559709528</v>
      </c>
      <c r="W37" s="383">
        <f>SUM('ANNEX IV A-WaM VLA'!W37, 'ANNEX IV A-WaM WAL'!W37, 'ANNEX IV A-WaM BRU'!W37)</f>
        <v>1.6338637492558739</v>
      </c>
      <c r="X37" s="383">
        <f>SUM('ANNEX IV A-WaM VLA'!X37, 'ANNEX IV A-WaM WAL'!X37, 'ANNEX IV A-WaM BRU'!X37)</f>
        <v>1.8984098425407949</v>
      </c>
      <c r="Y37" s="61"/>
      <c r="Z37" s="61"/>
      <c r="AA37" s="52">
        <f>SUM('ANNEX IV A-WaM VLA'!AA37, 'ANNEX IV A-WaM WAL'!AA37, 'ANNEX IV A-WaM BRU'!AA37)</f>
        <v>0.114199072</v>
      </c>
      <c r="AB37" s="383">
        <f>SUM('ANNEX IV A-WaM VLA'!AB37, 'ANNEX IV A-WaM WAL'!AB37, 'ANNEX IV A-WaM BRU'!AB37)</f>
        <v>3.0172974181005726E-2</v>
      </c>
      <c r="AC37" s="383">
        <f>SUM('ANNEX IV A-WaM VLA'!AC37, 'ANNEX IV A-WaM WAL'!AC37, 'ANNEX IV A-WaM BRU'!AC37)</f>
        <v>3.6911264482681935E-2</v>
      </c>
      <c r="AD37" s="383">
        <f>SUM('ANNEX IV A-WaM VLA'!AD37, 'ANNEX IV A-WaM WAL'!AD37, 'ANNEX IV A-WaM BRU'!AD37)</f>
        <v>4.3649554784358141E-2</v>
      </c>
      <c r="AE37" s="61"/>
      <c r="AF37" s="63"/>
      <c r="AG37" s="62"/>
      <c r="AH37" s="61"/>
      <c r="AI37" s="61"/>
      <c r="AJ37" s="61"/>
      <c r="AK37" s="61"/>
      <c r="AL37" s="63"/>
    </row>
    <row r="38" spans="1:38" ht="13.5" thickBot="1">
      <c r="A38" s="78" t="s">
        <v>244</v>
      </c>
      <c r="B38" s="79" t="s">
        <v>126</v>
      </c>
      <c r="C38" s="52">
        <f>SUM('ANNEX IV A-WaM VLA'!C38, 'ANNEX IV A-WaM WAL'!C38, 'ANNEX IV A-WaM BRU'!C38)</f>
        <v>1.26297E-5</v>
      </c>
      <c r="D38" s="383">
        <f>SUM('ANNEX IV A-WaM VLA'!D38, 'ANNEX IV A-WaM WAL'!D38, 'ANNEX IV A-WaM BRU'!D38)</f>
        <v>0</v>
      </c>
      <c r="E38" s="383">
        <f>SUM('ANNEX IV A-WaM VLA'!E38, 'ANNEX IV A-WaM WAL'!E38, 'ANNEX IV A-WaM BRU'!E38)</f>
        <v>0</v>
      </c>
      <c r="F38" s="383">
        <f>SUM('ANNEX IV A-WaM VLA'!F38, 'ANNEX IV A-WaM WAL'!F38, 'ANNEX IV A-WaM BRU'!F38)</f>
        <v>0</v>
      </c>
      <c r="G38" s="61"/>
      <c r="H38" s="63"/>
      <c r="I38" s="52">
        <f>SUM('ANNEX IV A-WaM VLA'!I38, 'ANNEX IV A-WaM WAL'!I38, 'ANNEX IV A-WaM BRU'!I38)</f>
        <v>8.3240842999999995E-2</v>
      </c>
      <c r="J38" s="383">
        <f>SUM('ANNEX IV A-WaM VLA'!J38, 'ANNEX IV A-WaM WAL'!J38, 'ANNEX IV A-WaM BRU'!J38)</f>
        <v>0</v>
      </c>
      <c r="K38" s="383">
        <f>SUM('ANNEX IV A-WaM VLA'!K38, 'ANNEX IV A-WaM WAL'!K38, 'ANNEX IV A-WaM BRU'!K38)</f>
        <v>0</v>
      </c>
      <c r="L38" s="383">
        <f>SUM('ANNEX IV A-WaM VLA'!L38, 'ANNEX IV A-WaM WAL'!L38, 'ANNEX IV A-WaM BRU'!L38)</f>
        <v>0</v>
      </c>
      <c r="M38" s="61"/>
      <c r="N38" s="63"/>
      <c r="O38" s="52">
        <f>SUM('ANNEX IV A-WaM VLA'!O38, 'ANNEX IV A-WaM WAL'!O38, 'ANNEX IV A-WaM BRU'!O38)</f>
        <v>0</v>
      </c>
      <c r="P38" s="383">
        <f>SUM('ANNEX IV A-WaM VLA'!P38, 'ANNEX IV A-WaM WAL'!P38, 'ANNEX IV A-WaM BRU'!P38)</f>
        <v>0</v>
      </c>
      <c r="Q38" s="383">
        <f>SUM('ANNEX IV A-WaM VLA'!Q38, 'ANNEX IV A-WaM WAL'!Q38, 'ANNEX IV A-WaM BRU'!Q38)</f>
        <v>0</v>
      </c>
      <c r="R38" s="383">
        <f>SUM('ANNEX IV A-WaM VLA'!R38, 'ANNEX IV A-WaM WAL'!R38, 'ANNEX IV A-WaM BRU'!R38)</f>
        <v>0</v>
      </c>
      <c r="S38" s="61"/>
      <c r="T38" s="63"/>
      <c r="U38" s="52">
        <f>SUM('ANNEX IV A-WaM VLA'!U38, 'ANNEX IV A-WaM WAL'!U38, 'ANNEX IV A-WaM BRU'!U38)</f>
        <v>4.8200440000000004E-2</v>
      </c>
      <c r="V38" s="383">
        <f>SUM('ANNEX IV A-WaM VLA'!V38, 'ANNEX IV A-WaM WAL'!V38, 'ANNEX IV A-WaM BRU'!V38)</f>
        <v>0</v>
      </c>
      <c r="W38" s="383">
        <f>SUM('ANNEX IV A-WaM VLA'!W38, 'ANNEX IV A-WaM WAL'!W38, 'ANNEX IV A-WaM BRU'!W38)</f>
        <v>0</v>
      </c>
      <c r="X38" s="383">
        <f>SUM('ANNEX IV A-WaM VLA'!X38, 'ANNEX IV A-WaM WAL'!X38, 'ANNEX IV A-WaM BRU'!X38)</f>
        <v>0</v>
      </c>
      <c r="Y38" s="61"/>
      <c r="Z38" s="61"/>
      <c r="AA38" s="52">
        <f>SUM('ANNEX IV A-WaM VLA'!AA38, 'ANNEX IV A-WaM WAL'!AA38, 'ANNEX IV A-WaM BRU'!AA38)</f>
        <v>1.6839599999999999E-4</v>
      </c>
      <c r="AB38" s="383">
        <f>SUM('ANNEX IV A-WaM VLA'!AB38, 'ANNEX IV A-WaM WAL'!AB38, 'ANNEX IV A-WaM BRU'!AB38)</f>
        <v>0</v>
      </c>
      <c r="AC38" s="383">
        <f>SUM('ANNEX IV A-WaM VLA'!AC38, 'ANNEX IV A-WaM WAL'!AC38, 'ANNEX IV A-WaM BRU'!AC38)</f>
        <v>0</v>
      </c>
      <c r="AD38" s="383">
        <f>SUM('ANNEX IV A-WaM VLA'!AD38, 'ANNEX IV A-WaM WAL'!AD38, 'ANNEX IV A-WaM BRU'!AD38)</f>
        <v>0</v>
      </c>
      <c r="AE38" s="61"/>
      <c r="AF38" s="63"/>
      <c r="AG38" s="62"/>
      <c r="AH38" s="61"/>
      <c r="AI38" s="61"/>
      <c r="AJ38" s="61"/>
      <c r="AK38" s="61"/>
      <c r="AL38" s="63"/>
    </row>
    <row r="39" spans="1:38" ht="24.75" thickBot="1">
      <c r="A39" s="73" t="s">
        <v>174</v>
      </c>
      <c r="B39" s="74" t="s">
        <v>138</v>
      </c>
      <c r="C39" s="52">
        <f>SUM('ANNEX IV A-WaM VLA'!C39, 'ANNEX IV A-WaM WAL'!C39, 'ANNEX IV A-WaM BRU'!C39)</f>
        <v>12.192194080131873</v>
      </c>
      <c r="D39" s="383">
        <f>SUM('ANNEX IV A-WaM VLA'!D39, 'ANNEX IV A-WaM WAL'!D39, 'ANNEX IV A-WaM BRU'!D39)</f>
        <v>5.7648072607223648</v>
      </c>
      <c r="E39" s="383">
        <f>SUM('ANNEX IV A-WaM VLA'!E39, 'ANNEX IV A-WaM WAL'!E39, 'ANNEX IV A-WaM BRU'!E39)</f>
        <v>5.5453193619263059</v>
      </c>
      <c r="F39" s="383">
        <f>SUM('ANNEX IV A-WaM VLA'!F39, 'ANNEX IV A-WaM WAL'!F39, 'ANNEX IV A-WaM BRU'!F39)</f>
        <v>5.3258314631302479</v>
      </c>
      <c r="G39" s="64"/>
      <c r="H39" s="63"/>
      <c r="I39" s="52">
        <f>SUM('ANNEX IV A-WaM VLA'!I39, 'ANNEX IV A-WaM WAL'!I39, 'ANNEX IV A-WaM BRU'!I39)</f>
        <v>1.1947620799999998</v>
      </c>
      <c r="J39" s="383">
        <f>SUM('ANNEX IV A-WaM VLA'!J39, 'ANNEX IV A-WaM WAL'!J39, 'ANNEX IV A-WaM BRU'!J39)</f>
        <v>0.61527079962113396</v>
      </c>
      <c r="K39" s="383">
        <f>SUM('ANNEX IV A-WaM VLA'!K39, 'ANNEX IV A-WaM WAL'!K39, 'ANNEX IV A-WaM BRU'!K39)</f>
        <v>0.61527213232302402</v>
      </c>
      <c r="L39" s="383">
        <f>SUM('ANNEX IV A-WaM VLA'!L39, 'ANNEX IV A-WaM WAL'!L39, 'ANNEX IV A-WaM BRU'!L39)</f>
        <v>0.61527346502491409</v>
      </c>
      <c r="M39" s="61"/>
      <c r="N39" s="63"/>
      <c r="O39" s="52">
        <f>SUM('ANNEX IV A-WaM VLA'!O39, 'ANNEX IV A-WaM WAL'!O39, 'ANNEX IV A-WaM BRU'!O39)</f>
        <v>0</v>
      </c>
      <c r="P39" s="383">
        <f>SUM('ANNEX IV A-WaM VLA'!P39, 'ANNEX IV A-WaM WAL'!P39, 'ANNEX IV A-WaM BRU'!P39)</f>
        <v>0</v>
      </c>
      <c r="Q39" s="383">
        <f>SUM('ANNEX IV A-WaM VLA'!Q39, 'ANNEX IV A-WaM WAL'!Q39, 'ANNEX IV A-WaM BRU'!Q39)</f>
        <v>0</v>
      </c>
      <c r="R39" s="383">
        <f>SUM('ANNEX IV A-WaM VLA'!R39, 'ANNEX IV A-WaM WAL'!R39, 'ANNEX IV A-WaM BRU'!R39)</f>
        <v>0</v>
      </c>
      <c r="S39" s="61"/>
      <c r="T39" s="63"/>
      <c r="U39" s="52">
        <f>SUM('ANNEX IV A-WaM VLA'!U39, 'ANNEX IV A-WaM WAL'!U39, 'ANNEX IV A-WaM BRU'!U39)</f>
        <v>27.219855790520285</v>
      </c>
      <c r="V39" s="383">
        <f>SUM('ANNEX IV A-WaM VLA'!V39, 'ANNEX IV A-WaM WAL'!V39, 'ANNEX IV A-WaM BRU'!V39)</f>
        <v>11.11492</v>
      </c>
      <c r="W39" s="383">
        <f>SUM('ANNEX IV A-WaM VLA'!W39, 'ANNEX IV A-WaM WAL'!W39, 'ANNEX IV A-WaM BRU'!W39)</f>
        <v>11.11492</v>
      </c>
      <c r="X39" s="383">
        <f>SUM('ANNEX IV A-WaM VLA'!X39, 'ANNEX IV A-WaM WAL'!X39, 'ANNEX IV A-WaM BRU'!X39)</f>
        <v>9.8950573385025624</v>
      </c>
      <c r="Y39" s="61"/>
      <c r="Z39" s="61"/>
      <c r="AA39" s="52">
        <f>SUM('ANNEX IV A-WaM VLA'!AA39, 'ANNEX IV A-WaM WAL'!AA39, 'ANNEX IV A-WaM BRU'!AA39)</f>
        <v>8.3359680000000005E-2</v>
      </c>
      <c r="AB39" s="383">
        <f>SUM('ANNEX IV A-WaM VLA'!AB39, 'ANNEX IV A-WaM WAL'!AB39, 'ANNEX IV A-WaM BRU'!AB39)</f>
        <v>4.2930000000000003E-2</v>
      </c>
      <c r="AC39" s="383">
        <f>SUM('ANNEX IV A-WaM VLA'!AC39, 'ANNEX IV A-WaM WAL'!AC39, 'ANNEX IV A-WaM BRU'!AC39)</f>
        <v>4.2930000000000003E-2</v>
      </c>
      <c r="AD39" s="383">
        <f>SUM('ANNEX IV A-WaM VLA'!AD39, 'ANNEX IV A-WaM WAL'!AD39, 'ANNEX IV A-WaM BRU'!AD39)</f>
        <v>4.2931633236698262E-2</v>
      </c>
      <c r="AE39" s="61"/>
      <c r="AF39" s="63"/>
      <c r="AG39" s="62"/>
      <c r="AH39" s="61"/>
      <c r="AI39" s="61"/>
      <c r="AJ39" s="61"/>
      <c r="AK39" s="61"/>
      <c r="AL39" s="63"/>
    </row>
    <row r="40" spans="1:38" ht="13.5" thickBot="1">
      <c r="A40" s="73" t="s">
        <v>175</v>
      </c>
      <c r="B40" s="74" t="s">
        <v>139</v>
      </c>
      <c r="C40" s="52">
        <f>SUM('ANNEX IV A-WaM VLA'!C40, 'ANNEX IV A-WaM WAL'!C40, 'ANNEX IV A-WaM BRU'!C40)</f>
        <v>0</v>
      </c>
      <c r="D40" s="383">
        <f>SUM('ANNEX IV A-WaM VLA'!D40, 'ANNEX IV A-WaM WAL'!D40, 'ANNEX IV A-WaM BRU'!D40)</f>
        <v>0</v>
      </c>
      <c r="E40" s="383">
        <f>SUM('ANNEX IV A-WaM VLA'!E40, 'ANNEX IV A-WaM WAL'!E40, 'ANNEX IV A-WaM BRU'!E40)</f>
        <v>0</v>
      </c>
      <c r="F40" s="383">
        <f>SUM('ANNEX IV A-WaM VLA'!F40, 'ANNEX IV A-WaM WAL'!F40, 'ANNEX IV A-WaM BRU'!F40)</f>
        <v>0</v>
      </c>
      <c r="G40" s="64"/>
      <c r="H40" s="63"/>
      <c r="I40" s="52">
        <f>SUM('ANNEX IV A-WaM VLA'!I40, 'ANNEX IV A-WaM WAL'!I40, 'ANNEX IV A-WaM BRU'!I40)</f>
        <v>0</v>
      </c>
      <c r="J40" s="383">
        <f>SUM('ANNEX IV A-WaM VLA'!J40, 'ANNEX IV A-WaM WAL'!J40, 'ANNEX IV A-WaM BRU'!J40)</f>
        <v>0</v>
      </c>
      <c r="K40" s="383">
        <f>SUM('ANNEX IV A-WaM VLA'!K40, 'ANNEX IV A-WaM WAL'!K40, 'ANNEX IV A-WaM BRU'!K40)</f>
        <v>0</v>
      </c>
      <c r="L40" s="383">
        <f>SUM('ANNEX IV A-WaM VLA'!L40, 'ANNEX IV A-WaM WAL'!L40, 'ANNEX IV A-WaM BRU'!L40)</f>
        <v>0</v>
      </c>
      <c r="M40" s="61"/>
      <c r="N40" s="63"/>
      <c r="O40" s="52">
        <f>SUM('ANNEX IV A-WaM VLA'!O40, 'ANNEX IV A-WaM WAL'!O40, 'ANNEX IV A-WaM BRU'!O40)</f>
        <v>0</v>
      </c>
      <c r="P40" s="383">
        <f>SUM('ANNEX IV A-WaM VLA'!P40, 'ANNEX IV A-WaM WAL'!P40, 'ANNEX IV A-WaM BRU'!P40)</f>
        <v>0</v>
      </c>
      <c r="Q40" s="383">
        <f>SUM('ANNEX IV A-WaM VLA'!Q40, 'ANNEX IV A-WaM WAL'!Q40, 'ANNEX IV A-WaM BRU'!Q40)</f>
        <v>0</v>
      </c>
      <c r="R40" s="383">
        <f>SUM('ANNEX IV A-WaM VLA'!R40, 'ANNEX IV A-WaM WAL'!R40, 'ANNEX IV A-WaM BRU'!R40)</f>
        <v>0</v>
      </c>
      <c r="S40" s="61"/>
      <c r="T40" s="63"/>
      <c r="U40" s="52">
        <f>SUM('ANNEX IV A-WaM VLA'!U40, 'ANNEX IV A-WaM WAL'!U40, 'ANNEX IV A-WaM BRU'!U40)</f>
        <v>0</v>
      </c>
      <c r="V40" s="383">
        <f>SUM('ANNEX IV A-WaM VLA'!V40, 'ANNEX IV A-WaM WAL'!V40, 'ANNEX IV A-WaM BRU'!V40)</f>
        <v>0</v>
      </c>
      <c r="W40" s="383">
        <f>SUM('ANNEX IV A-WaM VLA'!W40, 'ANNEX IV A-WaM WAL'!W40, 'ANNEX IV A-WaM BRU'!W40)</f>
        <v>0</v>
      </c>
      <c r="X40" s="383">
        <f>SUM('ANNEX IV A-WaM VLA'!X40, 'ANNEX IV A-WaM WAL'!X40, 'ANNEX IV A-WaM BRU'!X40)</f>
        <v>0</v>
      </c>
      <c r="Y40" s="61"/>
      <c r="Z40" s="61"/>
      <c r="AA40" s="52">
        <f>SUM('ANNEX IV A-WaM VLA'!AA40, 'ANNEX IV A-WaM WAL'!AA40, 'ANNEX IV A-WaM BRU'!AA40)</f>
        <v>0</v>
      </c>
      <c r="AB40" s="383">
        <f>SUM('ANNEX IV A-WaM VLA'!AB40, 'ANNEX IV A-WaM WAL'!AB40, 'ANNEX IV A-WaM BRU'!AB40)</f>
        <v>0</v>
      </c>
      <c r="AC40" s="383">
        <f>SUM('ANNEX IV A-WaM VLA'!AC40, 'ANNEX IV A-WaM WAL'!AC40, 'ANNEX IV A-WaM BRU'!AC40)</f>
        <v>0</v>
      </c>
      <c r="AD40" s="383">
        <f>SUM('ANNEX IV A-WaM VLA'!AD40, 'ANNEX IV A-WaM WAL'!AD40, 'ANNEX IV A-WaM BRU'!AD40)</f>
        <v>0</v>
      </c>
      <c r="AE40" s="61"/>
      <c r="AF40" s="63"/>
      <c r="AG40" s="62"/>
      <c r="AH40" s="61"/>
      <c r="AI40" s="61"/>
      <c r="AJ40" s="61"/>
      <c r="AK40" s="61"/>
      <c r="AL40" s="63"/>
    </row>
    <row r="41" spans="1:38" ht="13.5" thickBot="1">
      <c r="A41" s="73" t="s">
        <v>140</v>
      </c>
      <c r="B41" s="74" t="s">
        <v>141</v>
      </c>
      <c r="C41" s="52">
        <f>SUM('ANNEX IV A-WaM VLA'!C41, 'ANNEX IV A-WaM WAL'!C41, 'ANNEX IV A-WaM BRU'!C41)</f>
        <v>0.25947334500000002</v>
      </c>
      <c r="D41" s="383">
        <f>SUM('ANNEX IV A-WaM VLA'!D41, 'ANNEX IV A-WaM WAL'!D41, 'ANNEX IV A-WaM BRU'!D41)</f>
        <v>3.9149999999999997E-2</v>
      </c>
      <c r="E41" s="383">
        <f>SUM('ANNEX IV A-WaM VLA'!E41, 'ANNEX IV A-WaM WAL'!E41, 'ANNEX IV A-WaM BRU'!E41)</f>
        <v>3.9149999999999997E-2</v>
      </c>
      <c r="F41" s="383">
        <f>SUM('ANNEX IV A-WaM VLA'!F41, 'ANNEX IV A-WaM WAL'!F41, 'ANNEX IV A-WaM BRU'!F41)</f>
        <v>3.9149999999999997E-2</v>
      </c>
      <c r="G41" s="58"/>
      <c r="H41" s="59"/>
      <c r="I41" s="52">
        <f>SUM('ANNEX IV A-WaM VLA'!I41, 'ANNEX IV A-WaM WAL'!I41, 'ANNEX IV A-WaM BRU'!I41)</f>
        <v>0.78946938626179985</v>
      </c>
      <c r="J41" s="383">
        <f>SUM('ANNEX IV A-WaM VLA'!J41, 'ANNEX IV A-WaM WAL'!J41, 'ANNEX IV A-WaM BRU'!J41)</f>
        <v>0.37373999999999996</v>
      </c>
      <c r="K41" s="383">
        <f>SUM('ANNEX IV A-WaM VLA'!K41, 'ANNEX IV A-WaM WAL'!K41, 'ANNEX IV A-WaM BRU'!K41)</f>
        <v>0.37373999999999996</v>
      </c>
      <c r="L41" s="383">
        <f>SUM('ANNEX IV A-WaM VLA'!L41, 'ANNEX IV A-WaM WAL'!L41, 'ANNEX IV A-WaM BRU'!L41)</f>
        <v>0.37373999999999996</v>
      </c>
      <c r="M41" s="57"/>
      <c r="N41" s="59"/>
      <c r="O41" s="52">
        <f>SUM('ANNEX IV A-WaM VLA'!O41, 'ANNEX IV A-WaM WAL'!O41, 'ANNEX IV A-WaM BRU'!O41)</f>
        <v>8.1441030000000015E-3</v>
      </c>
      <c r="P41" s="383">
        <f>SUM('ANNEX IV A-WaM VLA'!P41, 'ANNEX IV A-WaM WAL'!P41, 'ANNEX IV A-WaM BRU'!P41)</f>
        <v>5.11E-3</v>
      </c>
      <c r="Q41" s="383">
        <f>SUM('ANNEX IV A-WaM VLA'!Q41, 'ANNEX IV A-WaM WAL'!Q41, 'ANNEX IV A-WaM BRU'!Q41)</f>
        <v>5.11E-3</v>
      </c>
      <c r="R41" s="383">
        <f>SUM('ANNEX IV A-WaM VLA'!R41, 'ANNEX IV A-WaM WAL'!R41, 'ANNEX IV A-WaM BRU'!R41)</f>
        <v>5.11E-3</v>
      </c>
      <c r="S41" s="57"/>
      <c r="T41" s="59"/>
      <c r="U41" s="52">
        <f>SUM('ANNEX IV A-WaM VLA'!U41, 'ANNEX IV A-WaM WAL'!U41, 'ANNEX IV A-WaM BRU'!U41)</f>
        <v>0.14928799040000001</v>
      </c>
      <c r="V41" s="383">
        <f>SUM('ANNEX IV A-WaM VLA'!V41, 'ANNEX IV A-WaM WAL'!V41, 'ANNEX IV A-WaM BRU'!V41)</f>
        <v>0.14563300000000001</v>
      </c>
      <c r="W41" s="383">
        <f>SUM('ANNEX IV A-WaM VLA'!W41, 'ANNEX IV A-WaM WAL'!W41, 'ANNEX IV A-WaM BRU'!W41)</f>
        <v>0.14563300000000001</v>
      </c>
      <c r="X41" s="383">
        <f>SUM('ANNEX IV A-WaM VLA'!X41, 'ANNEX IV A-WaM WAL'!X41, 'ANNEX IV A-WaM BRU'!X41)</f>
        <v>0.14563300000000001</v>
      </c>
      <c r="Y41" s="57"/>
      <c r="Z41" s="57"/>
      <c r="AA41" s="52">
        <f>SUM('ANNEX IV A-WaM VLA'!AA41, 'ANNEX IV A-WaM WAL'!AA41, 'ANNEX IV A-WaM BRU'!AA41)</f>
        <v>0.69328598374924211</v>
      </c>
      <c r="AB41" s="383">
        <f>SUM('ANNEX IV A-WaM VLA'!AB41, 'ANNEX IV A-WaM WAL'!AB41, 'ANNEX IV A-WaM BRU'!AB41)</f>
        <v>0.208893</v>
      </c>
      <c r="AC41" s="383">
        <f>SUM('ANNEX IV A-WaM VLA'!AC41, 'ANNEX IV A-WaM WAL'!AC41, 'ANNEX IV A-WaM BRU'!AC41)</f>
        <v>0.208893</v>
      </c>
      <c r="AD41" s="383">
        <f>SUM('ANNEX IV A-WaM VLA'!AD41, 'ANNEX IV A-WaM WAL'!AD41, 'ANNEX IV A-WaM BRU'!AD41)</f>
        <v>0.208893</v>
      </c>
      <c r="AE41" s="57"/>
      <c r="AF41" s="59"/>
      <c r="AG41" s="56"/>
      <c r="AH41" s="57"/>
      <c r="AI41" s="57"/>
      <c r="AJ41" s="57"/>
      <c r="AK41" s="57"/>
      <c r="AL41" s="59"/>
    </row>
    <row r="42" spans="1:38" ht="24.75" thickBot="1">
      <c r="A42" s="80" t="s">
        <v>176</v>
      </c>
      <c r="B42" s="81" t="s">
        <v>142</v>
      </c>
      <c r="C42" s="52">
        <f>SUM('ANNEX IV A-WaM VLA'!C42, 'ANNEX IV A-WaM WAL'!C42, 'ANNEX IV A-WaM BRU'!C42)</f>
        <v>0</v>
      </c>
      <c r="D42" s="383">
        <f>SUM('ANNEX IV A-WaM VLA'!D42, 'ANNEX IV A-WaM WAL'!D42, 'ANNEX IV A-WaM BRU'!D42)</f>
        <v>0</v>
      </c>
      <c r="E42" s="383">
        <f>SUM('ANNEX IV A-WaM VLA'!E42, 'ANNEX IV A-WaM WAL'!E42, 'ANNEX IV A-WaM BRU'!E42)</f>
        <v>0</v>
      </c>
      <c r="F42" s="383">
        <f>SUM('ANNEX IV A-WaM VLA'!F42, 'ANNEX IV A-WaM WAL'!F42, 'ANNEX IV A-WaM BRU'!F42)</f>
        <v>0</v>
      </c>
      <c r="G42" s="58"/>
      <c r="H42" s="59"/>
      <c r="I42" s="52">
        <f>SUM('ANNEX IV A-WaM VLA'!I42, 'ANNEX IV A-WaM WAL'!I42, 'ANNEX IV A-WaM BRU'!I42)</f>
        <v>0</v>
      </c>
      <c r="J42" s="383">
        <f>SUM('ANNEX IV A-WaM VLA'!J42, 'ANNEX IV A-WaM WAL'!J42, 'ANNEX IV A-WaM BRU'!J42)</f>
        <v>0</v>
      </c>
      <c r="K42" s="383">
        <f>SUM('ANNEX IV A-WaM VLA'!K42, 'ANNEX IV A-WaM WAL'!K42, 'ANNEX IV A-WaM BRU'!K42)</f>
        <v>0</v>
      </c>
      <c r="L42" s="383">
        <f>SUM('ANNEX IV A-WaM VLA'!L42, 'ANNEX IV A-WaM WAL'!L42, 'ANNEX IV A-WaM BRU'!L42)</f>
        <v>0</v>
      </c>
      <c r="M42" s="57"/>
      <c r="N42" s="59"/>
      <c r="O42" s="52">
        <f>SUM('ANNEX IV A-WaM VLA'!O42, 'ANNEX IV A-WaM WAL'!O42, 'ANNEX IV A-WaM BRU'!O42)</f>
        <v>0</v>
      </c>
      <c r="P42" s="383">
        <f>SUM('ANNEX IV A-WaM VLA'!P42, 'ANNEX IV A-WaM WAL'!P42, 'ANNEX IV A-WaM BRU'!P42)</f>
        <v>0</v>
      </c>
      <c r="Q42" s="383">
        <f>SUM('ANNEX IV A-WaM VLA'!Q42, 'ANNEX IV A-WaM WAL'!Q42, 'ANNEX IV A-WaM BRU'!Q42)</f>
        <v>0</v>
      </c>
      <c r="R42" s="383">
        <f>SUM('ANNEX IV A-WaM VLA'!R42, 'ANNEX IV A-WaM WAL'!R42, 'ANNEX IV A-WaM BRU'!R42)</f>
        <v>0</v>
      </c>
      <c r="S42" s="57"/>
      <c r="T42" s="59"/>
      <c r="U42" s="52">
        <f>SUM('ANNEX IV A-WaM VLA'!U42, 'ANNEX IV A-WaM WAL'!U42, 'ANNEX IV A-WaM BRU'!U42)</f>
        <v>0</v>
      </c>
      <c r="V42" s="383">
        <f>SUM('ANNEX IV A-WaM VLA'!V42, 'ANNEX IV A-WaM WAL'!V42, 'ANNEX IV A-WaM BRU'!V42)</f>
        <v>0</v>
      </c>
      <c r="W42" s="383">
        <f>SUM('ANNEX IV A-WaM VLA'!W42, 'ANNEX IV A-WaM WAL'!W42, 'ANNEX IV A-WaM BRU'!W42)</f>
        <v>0</v>
      </c>
      <c r="X42" s="383">
        <f>SUM('ANNEX IV A-WaM VLA'!X42, 'ANNEX IV A-WaM WAL'!X42, 'ANNEX IV A-WaM BRU'!X42)</f>
        <v>0</v>
      </c>
      <c r="Y42" s="57"/>
      <c r="Z42" s="57"/>
      <c r="AA42" s="52">
        <f>SUM('ANNEX IV A-WaM VLA'!AA42, 'ANNEX IV A-WaM WAL'!AA42, 'ANNEX IV A-WaM BRU'!AA42)</f>
        <v>0</v>
      </c>
      <c r="AB42" s="383">
        <f>SUM('ANNEX IV A-WaM VLA'!AB42, 'ANNEX IV A-WaM WAL'!AB42, 'ANNEX IV A-WaM BRU'!AB42)</f>
        <v>0</v>
      </c>
      <c r="AC42" s="383">
        <f>SUM('ANNEX IV A-WaM VLA'!AC42, 'ANNEX IV A-WaM WAL'!AC42, 'ANNEX IV A-WaM BRU'!AC42)</f>
        <v>0</v>
      </c>
      <c r="AD42" s="383">
        <f>SUM('ANNEX IV A-WaM VLA'!AD42, 'ANNEX IV A-WaM WAL'!AD42, 'ANNEX IV A-WaM BRU'!AD42)</f>
        <v>0</v>
      </c>
      <c r="AE42" s="57"/>
      <c r="AF42" s="59"/>
      <c r="AG42" s="56"/>
      <c r="AH42" s="57"/>
      <c r="AI42" s="57"/>
      <c r="AJ42" s="57"/>
      <c r="AK42" s="57"/>
      <c r="AL42" s="59"/>
    </row>
    <row r="43" spans="1:38" ht="24.75" thickBot="1">
      <c r="A43" s="82" t="s">
        <v>36</v>
      </c>
      <c r="B43" s="82" t="s">
        <v>0</v>
      </c>
      <c r="C43" s="383">
        <f>SUM(C12:C14,C22:C28,C39:C42)</f>
        <v>176.27325175992223</v>
      </c>
      <c r="D43" s="383"/>
      <c r="E43" s="383"/>
      <c r="F43" s="383"/>
      <c r="G43" s="383"/>
      <c r="H43" s="383"/>
      <c r="I43" s="383">
        <f>SUM(I12:I14,I22:I28,I39:I42)</f>
        <v>109.10366686485625</v>
      </c>
      <c r="J43" s="383"/>
      <c r="K43" s="383"/>
      <c r="L43" s="383"/>
      <c r="M43" s="383"/>
      <c r="N43" s="383"/>
      <c r="O43" s="383">
        <f>SUM(O12:O14,O22:O28,O39:O42)</f>
        <v>37.573392936895445</v>
      </c>
      <c r="P43" s="383"/>
      <c r="Q43" s="383"/>
      <c r="R43" s="383"/>
      <c r="S43" s="383"/>
      <c r="T43" s="383"/>
      <c r="U43" s="383">
        <f>SUM(U12:U14,U22:U28,U39:U42)</f>
        <v>66.749041114907996</v>
      </c>
      <c r="V43" s="383"/>
      <c r="W43" s="383"/>
      <c r="X43" s="383"/>
      <c r="Y43" s="383"/>
      <c r="Z43" s="383"/>
      <c r="AA43" s="383">
        <f>SUM(AA12:AA14,AA22:AA28,AA39:AA42)</f>
        <v>23.088272683989953</v>
      </c>
      <c r="AB43" s="66"/>
      <c r="AC43" s="66"/>
      <c r="AD43" s="66"/>
      <c r="AE43" s="66"/>
      <c r="AF43" s="67"/>
      <c r="AG43" s="65"/>
      <c r="AH43" s="66"/>
      <c r="AI43" s="66"/>
      <c r="AJ43" s="66"/>
      <c r="AK43" s="66"/>
      <c r="AL43" s="67"/>
    </row>
    <row r="44" spans="1:38">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row>
    <row r="45" spans="1:38">
      <c r="C45" s="34"/>
      <c r="D45" s="34"/>
      <c r="E45" s="34"/>
      <c r="F45" s="34"/>
      <c r="G45" s="34"/>
      <c r="H45" s="34"/>
      <c r="I45" s="34"/>
      <c r="J45" s="34"/>
      <c r="K45" s="34"/>
      <c r="L45" s="34"/>
      <c r="M45" s="34"/>
      <c r="N45" s="34"/>
      <c r="O45" s="34"/>
      <c r="P45" s="34"/>
      <c r="Q45" s="34"/>
      <c r="R45" s="34"/>
      <c r="W45" s="34"/>
      <c r="X45" s="34"/>
      <c r="Y45" s="34"/>
      <c r="Z45" s="34"/>
    </row>
    <row r="46" spans="1:38">
      <c r="A46" s="69"/>
      <c r="B46" s="70"/>
      <c r="C46" s="71"/>
      <c r="D46" s="71"/>
      <c r="E46" s="71"/>
      <c r="F46" s="71"/>
      <c r="G46" s="34"/>
      <c r="H46" s="34"/>
      <c r="I46" s="34"/>
      <c r="J46" s="34"/>
      <c r="K46" s="71"/>
      <c r="L46" s="71"/>
      <c r="M46" s="34"/>
      <c r="N46" s="34"/>
      <c r="O46" s="34"/>
      <c r="P46" s="34"/>
      <c r="Q46" s="34"/>
      <c r="R46" s="34"/>
      <c r="W46" s="71"/>
      <c r="X46" s="71"/>
      <c r="Y46" s="71"/>
      <c r="Z46" s="71"/>
    </row>
    <row r="47" spans="1:38" hidden="1">
      <c r="C47" s="34"/>
      <c r="D47" s="34"/>
      <c r="E47" s="34"/>
      <c r="F47" s="34"/>
      <c r="G47" s="34"/>
      <c r="H47" s="34"/>
      <c r="I47" s="34"/>
      <c r="J47" s="34"/>
      <c r="K47" s="34"/>
      <c r="L47" s="34"/>
      <c r="M47" s="34"/>
      <c r="N47" s="34"/>
      <c r="O47" s="34"/>
      <c r="P47" s="34"/>
      <c r="Q47" s="34"/>
      <c r="R47" s="34"/>
      <c r="W47" s="34"/>
      <c r="X47" s="34"/>
      <c r="Y47" s="34"/>
      <c r="Z47" s="34"/>
    </row>
    <row r="48" spans="1:38" hidden="1">
      <c r="C48" s="34"/>
      <c r="D48" s="34"/>
      <c r="E48" s="34"/>
      <c r="F48" s="34"/>
      <c r="G48" s="34"/>
      <c r="H48" s="34"/>
      <c r="I48" s="34"/>
      <c r="J48" s="34"/>
      <c r="K48" s="34"/>
      <c r="L48" s="34"/>
      <c r="M48" s="34"/>
      <c r="N48" s="34"/>
      <c r="O48" s="34"/>
      <c r="P48" s="34"/>
      <c r="Q48" s="34"/>
      <c r="R48" s="34"/>
      <c r="W48" s="34"/>
      <c r="X48" s="34"/>
      <c r="Y48" s="34"/>
      <c r="Z48" s="34"/>
    </row>
    <row r="49" spans="3:26">
      <c r="C49" s="34"/>
      <c r="D49" s="34"/>
      <c r="E49" s="34"/>
      <c r="F49" s="34"/>
      <c r="G49" s="34"/>
      <c r="H49" s="34"/>
      <c r="I49" s="34"/>
      <c r="J49" s="34"/>
      <c r="K49" s="34"/>
      <c r="L49" s="34"/>
      <c r="M49" s="34"/>
      <c r="N49" s="34"/>
      <c r="O49" s="34"/>
      <c r="P49" s="34"/>
      <c r="Q49" s="34"/>
      <c r="R49" s="34"/>
      <c r="W49" s="34"/>
      <c r="X49" s="34"/>
      <c r="Y49" s="34"/>
      <c r="Z49" s="34"/>
    </row>
    <row r="50" spans="3:26">
      <c r="C50" s="34"/>
      <c r="D50" s="34"/>
      <c r="E50" s="34"/>
      <c r="F50" s="34"/>
      <c r="G50" s="34"/>
      <c r="H50" s="34"/>
      <c r="I50" s="34"/>
      <c r="J50" s="34"/>
      <c r="K50" s="34"/>
      <c r="L50" s="34"/>
      <c r="M50" s="34"/>
      <c r="N50" s="34"/>
      <c r="O50" s="34"/>
      <c r="P50" s="34"/>
      <c r="Q50" s="34"/>
      <c r="R50" s="34"/>
      <c r="S50" s="34"/>
      <c r="T50" s="34"/>
      <c r="W50" s="34"/>
      <c r="X50" s="34"/>
      <c r="Y50" s="34"/>
      <c r="Z50" s="34"/>
    </row>
    <row r="51" spans="3:26" hidden="1">
      <c r="C51" s="34"/>
      <c r="D51" s="34"/>
      <c r="E51" s="34"/>
      <c r="F51" s="34"/>
      <c r="G51" s="34"/>
      <c r="H51" s="34"/>
      <c r="I51" s="34"/>
      <c r="J51" s="34"/>
      <c r="K51" s="34"/>
      <c r="L51" s="34"/>
      <c r="M51" s="34"/>
      <c r="N51" s="34"/>
      <c r="O51" s="34"/>
      <c r="P51" s="34"/>
      <c r="Q51" s="34"/>
      <c r="R51" s="34"/>
      <c r="S51" s="34"/>
      <c r="T51" s="34"/>
      <c r="W51" s="34"/>
      <c r="X51" s="34"/>
      <c r="Y51" s="34"/>
      <c r="Z51" s="34"/>
    </row>
    <row r="52" spans="3:26" hidden="1">
      <c r="C52" s="34"/>
      <c r="D52" s="34"/>
      <c r="E52" s="34"/>
      <c r="F52" s="34"/>
      <c r="G52" s="34"/>
      <c r="H52" s="34"/>
      <c r="I52" s="34"/>
      <c r="J52" s="34"/>
      <c r="K52" s="34"/>
      <c r="L52" s="34"/>
      <c r="M52" s="34"/>
      <c r="N52" s="34"/>
      <c r="O52" s="34"/>
      <c r="P52" s="34"/>
      <c r="Q52" s="34"/>
      <c r="R52" s="34"/>
      <c r="S52" s="34"/>
      <c r="T52" s="34"/>
      <c r="W52" s="34"/>
      <c r="X52" s="34"/>
      <c r="Y52" s="34"/>
      <c r="Z52" s="34"/>
    </row>
    <row r="53" spans="3:26" hidden="1">
      <c r="C53" s="34"/>
      <c r="D53" s="34"/>
      <c r="E53" s="34"/>
      <c r="F53" s="34"/>
      <c r="G53" s="34"/>
      <c r="H53" s="34"/>
      <c r="I53" s="34"/>
      <c r="J53" s="34"/>
      <c r="K53" s="34"/>
      <c r="L53" s="34"/>
      <c r="M53" s="34"/>
      <c r="N53" s="34"/>
      <c r="O53" s="34"/>
      <c r="P53" s="34"/>
      <c r="Q53" s="34"/>
      <c r="R53" s="34"/>
      <c r="S53" s="34"/>
      <c r="T53" s="34"/>
      <c r="W53" s="34"/>
      <c r="X53" s="34"/>
      <c r="Y53" s="34"/>
      <c r="Z53" s="34"/>
    </row>
    <row r="54" spans="3:26" hidden="1">
      <c r="C54" s="34"/>
      <c r="D54" s="34"/>
      <c r="E54" s="34"/>
      <c r="F54" s="34"/>
      <c r="G54" s="34"/>
      <c r="H54" s="34"/>
      <c r="I54" s="34" t="s">
        <v>37</v>
      </c>
      <c r="J54" s="34"/>
      <c r="K54" s="34"/>
      <c r="L54" s="34"/>
      <c r="M54" s="34"/>
      <c r="N54" s="34"/>
      <c r="O54" s="34"/>
      <c r="P54" s="34"/>
      <c r="Q54" s="34"/>
      <c r="R54" s="34"/>
      <c r="S54" s="34"/>
      <c r="T54" s="34"/>
      <c r="W54" s="34"/>
      <c r="X54" s="34"/>
      <c r="Y54" s="34"/>
      <c r="Z54" s="34"/>
    </row>
    <row r="55" spans="3:26" hidden="1">
      <c r="C55" s="34"/>
      <c r="D55" s="34"/>
      <c r="E55" s="34"/>
      <c r="F55" s="34"/>
      <c r="G55" s="34"/>
      <c r="H55" s="34"/>
      <c r="I55" s="34" t="s">
        <v>38</v>
      </c>
      <c r="J55" s="34"/>
      <c r="K55" s="34"/>
      <c r="L55" s="34"/>
      <c r="M55" s="34"/>
      <c r="N55" s="34"/>
      <c r="O55" s="34"/>
      <c r="P55" s="34"/>
      <c r="Q55" s="34"/>
      <c r="R55" s="34"/>
      <c r="S55" s="34"/>
      <c r="T55" s="34"/>
      <c r="W55" s="34"/>
      <c r="X55" s="34"/>
      <c r="Y55" s="34"/>
      <c r="Z55" s="34"/>
    </row>
    <row r="56" spans="3:26" hidden="1">
      <c r="C56" s="34"/>
      <c r="D56" s="34"/>
      <c r="E56" s="34"/>
      <c r="F56" s="34"/>
      <c r="G56" s="34"/>
      <c r="H56" s="34"/>
      <c r="I56" s="34" t="s">
        <v>39</v>
      </c>
      <c r="J56" s="34"/>
      <c r="K56" s="34"/>
      <c r="L56" s="34"/>
      <c r="M56" s="34"/>
      <c r="N56" s="34"/>
      <c r="O56" s="34"/>
      <c r="P56" s="34"/>
      <c r="Q56" s="34"/>
      <c r="R56" s="34"/>
      <c r="S56" s="34"/>
      <c r="T56" s="34"/>
      <c r="W56" s="34"/>
      <c r="X56" s="34"/>
      <c r="Y56" s="34"/>
      <c r="Z56" s="34"/>
    </row>
    <row r="57" spans="3:26" hidden="1">
      <c r="C57" s="34"/>
      <c r="D57" s="34"/>
      <c r="E57" s="34"/>
      <c r="F57" s="34"/>
      <c r="G57" s="34"/>
      <c r="H57" s="34"/>
      <c r="I57" s="34"/>
      <c r="J57" s="34"/>
      <c r="K57" s="34"/>
      <c r="L57" s="34"/>
      <c r="M57" s="34"/>
      <c r="N57" s="34"/>
      <c r="O57" s="34"/>
      <c r="P57" s="34"/>
      <c r="Q57" s="34"/>
      <c r="R57" s="34"/>
      <c r="S57" s="34"/>
      <c r="T57" s="34"/>
      <c r="W57" s="34"/>
      <c r="X57" s="34"/>
      <c r="Y57" s="34"/>
      <c r="Z57" s="34"/>
    </row>
    <row r="58" spans="3:26" hidden="1">
      <c r="C58" s="34"/>
      <c r="D58" s="34"/>
      <c r="E58" s="34"/>
      <c r="F58" s="34"/>
      <c r="G58" s="34"/>
      <c r="H58" s="34"/>
      <c r="I58" s="34"/>
      <c r="J58" s="34"/>
      <c r="K58" s="34"/>
      <c r="L58" s="34"/>
      <c r="M58" s="34"/>
      <c r="N58" s="34"/>
      <c r="O58" s="34"/>
      <c r="P58" s="34"/>
      <c r="Q58" s="34"/>
      <c r="R58" s="34"/>
      <c r="S58" s="34"/>
      <c r="T58" s="34"/>
      <c r="W58" s="34"/>
      <c r="X58" s="34"/>
      <c r="Y58" s="34"/>
      <c r="Z58" s="34"/>
    </row>
    <row r="59" spans="3:26" hidden="1">
      <c r="C59" s="34"/>
      <c r="D59" s="34"/>
      <c r="E59" s="34"/>
      <c r="F59" s="34"/>
      <c r="G59" s="34"/>
      <c r="H59" s="34"/>
      <c r="I59" s="34"/>
      <c r="J59" s="34"/>
      <c r="K59" s="34"/>
      <c r="L59" s="34"/>
      <c r="M59" s="34"/>
      <c r="N59" s="34"/>
      <c r="O59" s="34"/>
      <c r="P59" s="34"/>
      <c r="Q59" s="34"/>
      <c r="R59" s="34"/>
      <c r="S59" s="34"/>
      <c r="T59" s="34"/>
      <c r="W59" s="34"/>
      <c r="X59" s="34"/>
      <c r="Y59" s="34"/>
      <c r="Z59" s="34"/>
    </row>
    <row r="60" spans="3:26" hidden="1">
      <c r="C60" s="34"/>
      <c r="D60" s="34"/>
      <c r="E60" s="34"/>
      <c r="F60" s="34"/>
      <c r="G60" s="34"/>
      <c r="H60" s="34"/>
      <c r="I60" s="34"/>
      <c r="J60" s="34"/>
      <c r="K60" s="34"/>
      <c r="L60" s="34"/>
      <c r="M60" s="34"/>
      <c r="N60" s="34"/>
      <c r="O60" s="34"/>
      <c r="P60" s="34"/>
      <c r="Q60" s="34"/>
      <c r="R60" s="34"/>
      <c r="S60" s="34"/>
      <c r="T60" s="34"/>
      <c r="W60" s="34"/>
      <c r="X60" s="34"/>
      <c r="Y60" s="34"/>
      <c r="Z60" s="34"/>
    </row>
    <row r="61" spans="3:26" hidden="1">
      <c r="C61" s="34"/>
      <c r="D61" s="34"/>
      <c r="E61" s="34"/>
      <c r="F61" s="34"/>
      <c r="G61" s="34"/>
      <c r="H61" s="34"/>
      <c r="I61" s="34"/>
      <c r="J61" s="34"/>
      <c r="K61" s="34"/>
      <c r="L61" s="34"/>
      <c r="M61" s="34"/>
      <c r="N61" s="34"/>
      <c r="O61" s="34"/>
      <c r="P61" s="34"/>
      <c r="Q61" s="34"/>
      <c r="R61" s="34"/>
      <c r="S61" s="34"/>
      <c r="T61" s="34"/>
      <c r="W61" s="34"/>
      <c r="X61" s="34"/>
      <c r="Y61" s="34"/>
      <c r="Z61" s="34"/>
    </row>
    <row r="62" spans="3:26" hidden="1">
      <c r="C62" s="34"/>
      <c r="D62" s="34"/>
      <c r="E62" s="34"/>
      <c r="F62" s="34"/>
      <c r="G62" s="34"/>
      <c r="H62" s="34"/>
      <c r="I62" s="34"/>
      <c r="J62" s="34"/>
      <c r="K62" s="34"/>
      <c r="L62" s="34"/>
      <c r="M62" s="34"/>
      <c r="N62" s="34"/>
      <c r="O62" s="34"/>
      <c r="P62" s="34"/>
      <c r="Q62" s="34"/>
      <c r="R62" s="34"/>
      <c r="S62" s="34"/>
      <c r="T62" s="34"/>
      <c r="W62" s="34"/>
      <c r="X62" s="34"/>
      <c r="Y62" s="34"/>
      <c r="Z62" s="34"/>
    </row>
    <row r="63" spans="3:26" hidden="1">
      <c r="C63" s="34"/>
      <c r="D63" s="34"/>
      <c r="E63" s="34"/>
      <c r="F63" s="34"/>
      <c r="G63" s="34"/>
      <c r="H63" s="34"/>
      <c r="I63" s="34"/>
      <c r="J63" s="34"/>
      <c r="K63" s="34"/>
      <c r="L63" s="34"/>
      <c r="M63" s="34"/>
      <c r="N63" s="34"/>
      <c r="O63" s="34"/>
      <c r="P63" s="34"/>
      <c r="Q63" s="34"/>
      <c r="R63" s="34"/>
      <c r="S63" s="34"/>
      <c r="T63" s="34"/>
      <c r="W63" s="34"/>
      <c r="X63" s="34"/>
      <c r="Y63" s="34"/>
      <c r="Z63" s="34"/>
    </row>
    <row r="64" spans="3:26" hidden="1">
      <c r="C64" s="34"/>
      <c r="D64" s="34"/>
      <c r="E64" s="34"/>
      <c r="F64" s="34"/>
      <c r="G64" s="34"/>
      <c r="H64" s="34"/>
      <c r="I64" s="34"/>
      <c r="J64" s="34"/>
      <c r="K64" s="34"/>
      <c r="L64" s="34"/>
      <c r="M64" s="34"/>
      <c r="N64" s="34"/>
      <c r="O64" s="34"/>
      <c r="P64" s="34"/>
      <c r="Q64" s="34"/>
      <c r="R64" s="34"/>
      <c r="S64" s="34"/>
      <c r="T64" s="34"/>
      <c r="W64" s="34"/>
      <c r="X64" s="34"/>
      <c r="Y64" s="34"/>
      <c r="Z64" s="34"/>
    </row>
    <row r="65" spans="3:26" hidden="1">
      <c r="C65" s="34"/>
      <c r="D65" s="34"/>
      <c r="E65" s="34"/>
      <c r="F65" s="34"/>
      <c r="G65" s="34"/>
      <c r="H65" s="34"/>
      <c r="I65" s="34"/>
      <c r="J65" s="34"/>
      <c r="K65" s="34"/>
      <c r="L65" s="34"/>
      <c r="M65" s="34"/>
      <c r="N65" s="34"/>
      <c r="O65" s="34"/>
      <c r="P65" s="34"/>
      <c r="Q65" s="34"/>
      <c r="R65" s="34"/>
      <c r="S65" s="34"/>
      <c r="T65" s="34"/>
      <c r="W65" s="34"/>
      <c r="X65" s="34"/>
      <c r="Y65" s="34"/>
      <c r="Z65" s="34"/>
    </row>
    <row r="66" spans="3:26" hidden="1">
      <c r="C66" s="34"/>
      <c r="D66" s="34"/>
      <c r="E66" s="34"/>
      <c r="F66" s="34"/>
      <c r="G66" s="34"/>
      <c r="H66" s="34"/>
      <c r="I66" s="34"/>
      <c r="J66" s="34"/>
      <c r="K66" s="34"/>
      <c r="L66" s="34"/>
      <c r="M66" s="34"/>
      <c r="N66" s="34"/>
      <c r="O66" s="34"/>
      <c r="P66" s="34"/>
      <c r="Q66" s="34"/>
      <c r="R66" s="34"/>
      <c r="S66" s="34"/>
      <c r="T66" s="34"/>
      <c r="W66" s="34"/>
      <c r="X66" s="34"/>
      <c r="Y66" s="34"/>
      <c r="Z66" s="34"/>
    </row>
    <row r="67" spans="3:26" hidden="1">
      <c r="C67" s="34"/>
      <c r="D67" s="34"/>
      <c r="E67" s="34"/>
      <c r="F67" s="34"/>
      <c r="G67" s="34"/>
      <c r="H67" s="34"/>
      <c r="I67" s="34"/>
      <c r="J67" s="34"/>
      <c r="K67" s="34"/>
      <c r="L67" s="34"/>
      <c r="M67" s="34"/>
      <c r="N67" s="34"/>
      <c r="O67" s="34"/>
      <c r="P67" s="34"/>
      <c r="Q67" s="34"/>
      <c r="R67" s="34"/>
      <c r="S67" s="34"/>
      <c r="T67" s="34"/>
      <c r="W67" s="34"/>
      <c r="X67" s="34"/>
      <c r="Y67" s="34"/>
      <c r="Z67" s="34"/>
    </row>
    <row r="68" spans="3:26" hidden="1">
      <c r="C68" s="34"/>
      <c r="D68" s="34"/>
      <c r="E68" s="34"/>
      <c r="F68" s="34"/>
      <c r="G68" s="34"/>
      <c r="H68" s="34"/>
      <c r="I68" s="34"/>
      <c r="J68" s="34"/>
      <c r="K68" s="34"/>
      <c r="L68" s="34"/>
      <c r="M68" s="34"/>
      <c r="N68" s="34"/>
      <c r="O68" s="34"/>
      <c r="P68" s="34"/>
      <c r="Q68" s="34"/>
      <c r="R68" s="34"/>
      <c r="S68" s="34"/>
      <c r="T68" s="34"/>
      <c r="W68" s="34"/>
      <c r="X68" s="34"/>
      <c r="Y68" s="34"/>
      <c r="Z68" s="34"/>
    </row>
    <row r="69" spans="3:26" hidden="1">
      <c r="C69" s="34"/>
      <c r="D69" s="34"/>
      <c r="E69" s="34"/>
      <c r="F69" s="34"/>
      <c r="G69" s="34"/>
      <c r="H69" s="34"/>
      <c r="I69" s="34"/>
      <c r="J69" s="34"/>
      <c r="K69" s="34"/>
      <c r="L69" s="34"/>
      <c r="M69" s="34"/>
      <c r="N69" s="34"/>
      <c r="O69" s="34"/>
      <c r="P69" s="34"/>
      <c r="Q69" s="34"/>
      <c r="R69" s="34"/>
      <c r="S69" s="34"/>
      <c r="T69" s="34"/>
      <c r="W69" s="34"/>
      <c r="X69" s="34"/>
      <c r="Y69" s="34"/>
      <c r="Z69" s="34"/>
    </row>
    <row r="70" spans="3:26" hidden="1">
      <c r="C70" s="34"/>
      <c r="D70" s="34"/>
      <c r="E70" s="34"/>
      <c r="F70" s="34"/>
      <c r="G70" s="34"/>
      <c r="H70" s="34"/>
      <c r="I70" s="34"/>
      <c r="J70" s="34"/>
      <c r="K70" s="34"/>
      <c r="L70" s="34"/>
      <c r="M70" s="34"/>
      <c r="N70" s="34"/>
      <c r="O70" s="34"/>
      <c r="P70" s="34"/>
      <c r="Q70" s="34"/>
      <c r="R70" s="34"/>
      <c r="S70" s="34"/>
      <c r="T70" s="34"/>
      <c r="W70" s="34"/>
      <c r="X70" s="34"/>
      <c r="Y70" s="34"/>
      <c r="Z70" s="34"/>
    </row>
    <row r="71" spans="3:26" hidden="1">
      <c r="C71" s="34"/>
      <c r="D71" s="34"/>
      <c r="E71" s="34"/>
      <c r="F71" s="34"/>
      <c r="G71" s="34"/>
      <c r="H71" s="34"/>
      <c r="I71" s="34"/>
      <c r="J71" s="34"/>
      <c r="K71" s="34"/>
      <c r="L71" s="34"/>
      <c r="M71" s="34"/>
      <c r="N71" s="34"/>
      <c r="O71" s="34"/>
      <c r="P71" s="34"/>
      <c r="Q71" s="34"/>
      <c r="R71" s="34"/>
      <c r="S71" s="34"/>
      <c r="T71" s="34"/>
      <c r="W71" s="34"/>
      <c r="X71" s="34"/>
      <c r="Y71" s="34"/>
      <c r="Z71" s="34"/>
    </row>
    <row r="72" spans="3:26" hidden="1">
      <c r="C72" s="34"/>
      <c r="D72" s="34"/>
      <c r="E72" s="34"/>
      <c r="F72" s="34"/>
      <c r="G72" s="34"/>
      <c r="H72" s="34"/>
      <c r="I72" s="34"/>
      <c r="J72" s="34"/>
      <c r="K72" s="34"/>
      <c r="L72" s="34"/>
      <c r="M72" s="34"/>
      <c r="N72" s="34"/>
      <c r="O72" s="34"/>
      <c r="P72" s="34"/>
      <c r="Q72" s="34"/>
      <c r="R72" s="34"/>
      <c r="S72" s="34"/>
      <c r="T72" s="34"/>
      <c r="W72" s="34"/>
      <c r="X72" s="34"/>
      <c r="Y72" s="34"/>
      <c r="Z72" s="34"/>
    </row>
    <row r="73" spans="3:26" hidden="1">
      <c r="C73" s="34"/>
      <c r="D73" s="34"/>
      <c r="E73" s="34"/>
      <c r="F73" s="34"/>
      <c r="G73" s="34"/>
      <c r="H73" s="34"/>
      <c r="I73" s="34"/>
      <c r="J73" s="34"/>
      <c r="K73" s="34"/>
      <c r="L73" s="34"/>
      <c r="M73" s="34"/>
      <c r="N73" s="34"/>
      <c r="O73" s="34"/>
      <c r="P73" s="34"/>
      <c r="Q73" s="34"/>
      <c r="R73" s="34"/>
      <c r="S73" s="34"/>
      <c r="T73" s="34"/>
      <c r="W73" s="34"/>
      <c r="X73" s="34"/>
      <c r="Y73" s="34"/>
      <c r="Z73" s="34"/>
    </row>
    <row r="74" spans="3:26" hidden="1">
      <c r="C74" s="34"/>
      <c r="D74" s="72"/>
      <c r="E74" s="72"/>
      <c r="F74" s="72"/>
      <c r="G74" s="34"/>
      <c r="H74" s="34"/>
      <c r="I74" s="34"/>
      <c r="J74" s="34"/>
      <c r="K74" s="72"/>
      <c r="L74" s="34"/>
      <c r="M74" s="34"/>
      <c r="N74" s="34"/>
      <c r="O74" s="34"/>
      <c r="P74" s="34"/>
      <c r="Q74" s="34"/>
      <c r="R74" s="34"/>
      <c r="S74" s="34"/>
      <c r="T74" s="34"/>
      <c r="W74" s="34"/>
      <c r="X74" s="34"/>
      <c r="Y74" s="34"/>
      <c r="Z74" s="34"/>
    </row>
    <row r="75" spans="3:26">
      <c r="C75" s="34"/>
      <c r="D75" s="34"/>
      <c r="E75" s="34"/>
      <c r="F75" s="34"/>
      <c r="G75" s="34"/>
      <c r="H75" s="34"/>
      <c r="I75" s="34"/>
      <c r="J75" s="34"/>
      <c r="K75" s="34"/>
      <c r="L75" s="34"/>
      <c r="M75" s="34"/>
      <c r="N75" s="34"/>
      <c r="O75" s="34"/>
      <c r="P75" s="34"/>
      <c r="Q75" s="34"/>
      <c r="R75" s="34"/>
      <c r="S75" s="34"/>
      <c r="T75" s="34"/>
      <c r="W75" s="34"/>
      <c r="X75" s="34"/>
      <c r="Y75" s="34"/>
      <c r="Z75" s="34"/>
    </row>
    <row r="76" spans="3:26">
      <c r="C76" s="34"/>
      <c r="D76" s="34"/>
      <c r="E76" s="34"/>
      <c r="F76" s="34"/>
      <c r="G76" s="34"/>
      <c r="H76" s="34"/>
      <c r="I76" s="34"/>
      <c r="J76" s="34"/>
      <c r="K76" s="34"/>
      <c r="L76" s="34"/>
      <c r="M76" s="34"/>
      <c r="N76" s="34"/>
      <c r="O76" s="34"/>
      <c r="P76" s="34"/>
      <c r="Q76" s="34"/>
      <c r="R76" s="34"/>
      <c r="S76" s="34"/>
      <c r="T76" s="34"/>
      <c r="W76" s="34"/>
      <c r="X76" s="34"/>
      <c r="Y76" s="34"/>
      <c r="Z76" s="34"/>
    </row>
    <row r="77" spans="3:26">
      <c r="C77" s="34"/>
      <c r="D77" s="34"/>
      <c r="E77" s="34"/>
      <c r="F77" s="34"/>
      <c r="G77" s="34"/>
      <c r="H77" s="34"/>
      <c r="I77" s="34"/>
      <c r="J77" s="34"/>
      <c r="K77" s="34"/>
      <c r="L77" s="34"/>
      <c r="M77" s="34"/>
      <c r="N77" s="34"/>
      <c r="O77" s="34"/>
      <c r="P77" s="34"/>
      <c r="Q77" s="34"/>
      <c r="R77" s="34"/>
      <c r="S77" s="34"/>
      <c r="T77" s="34"/>
      <c r="W77" s="34"/>
      <c r="X77" s="34"/>
      <c r="Y77" s="34"/>
      <c r="Z77" s="34"/>
    </row>
    <row r="78" spans="3:26">
      <c r="C78" s="34"/>
      <c r="D78" s="34"/>
      <c r="E78" s="34"/>
      <c r="F78" s="34"/>
      <c r="G78" s="34"/>
      <c r="H78" s="34"/>
      <c r="I78" s="34"/>
      <c r="J78" s="34"/>
      <c r="K78" s="34"/>
      <c r="L78" s="34"/>
      <c r="M78" s="34"/>
      <c r="N78" s="34"/>
      <c r="O78" s="34"/>
      <c r="P78" s="34"/>
      <c r="Q78" s="34"/>
      <c r="R78" s="34"/>
      <c r="S78" s="34"/>
      <c r="T78" s="34"/>
      <c r="W78" s="34"/>
      <c r="X78" s="34"/>
      <c r="Y78" s="34"/>
      <c r="Z78" s="34"/>
    </row>
    <row r="79" spans="3:26">
      <c r="C79" s="34"/>
      <c r="D79" s="34"/>
      <c r="E79" s="34"/>
      <c r="F79" s="34"/>
      <c r="G79" s="34"/>
      <c r="H79" s="34"/>
      <c r="I79" s="34"/>
      <c r="J79" s="34"/>
      <c r="K79" s="34"/>
      <c r="L79" s="34"/>
      <c r="M79" s="34"/>
      <c r="N79" s="34"/>
      <c r="O79" s="34"/>
      <c r="P79" s="34"/>
      <c r="Q79" s="34"/>
      <c r="R79" s="34"/>
      <c r="S79" s="34"/>
      <c r="T79" s="34"/>
      <c r="W79" s="34"/>
      <c r="X79" s="34"/>
      <c r="Y79" s="34"/>
      <c r="Z79" s="34"/>
    </row>
    <row r="80" spans="3:26">
      <c r="C80" s="34"/>
      <c r="D80" s="34"/>
      <c r="E80" s="34"/>
      <c r="F80" s="34"/>
      <c r="G80" s="34"/>
      <c r="H80" s="34"/>
      <c r="I80" s="34"/>
      <c r="J80" s="34"/>
      <c r="K80" s="34"/>
      <c r="L80" s="34"/>
      <c r="M80" s="34"/>
      <c r="N80" s="34"/>
      <c r="O80" s="34"/>
      <c r="P80" s="34"/>
      <c r="Q80" s="34"/>
      <c r="R80" s="34"/>
      <c r="S80" s="34"/>
      <c r="T80" s="34"/>
      <c r="W80" s="34"/>
      <c r="X80" s="34"/>
      <c r="Y80" s="34"/>
      <c r="Z80" s="34"/>
    </row>
    <row r="81" spans="3:26">
      <c r="C81" s="34"/>
      <c r="D81" s="34"/>
      <c r="E81" s="34"/>
      <c r="F81" s="34"/>
      <c r="G81" s="34"/>
      <c r="H81" s="34"/>
      <c r="I81" s="34"/>
      <c r="J81" s="34"/>
      <c r="K81" s="34"/>
      <c r="L81" s="34"/>
      <c r="M81" s="34"/>
      <c r="N81" s="34"/>
      <c r="O81" s="34"/>
      <c r="P81" s="34"/>
      <c r="Q81" s="34"/>
      <c r="R81" s="34"/>
      <c r="S81" s="34"/>
      <c r="T81" s="34"/>
      <c r="W81" s="34"/>
      <c r="X81" s="34"/>
      <c r="Y81" s="34"/>
      <c r="Z81" s="34"/>
    </row>
    <row r="82" spans="3:26">
      <c r="C82" s="34"/>
      <c r="D82" s="34"/>
      <c r="E82" s="34"/>
      <c r="F82" s="34"/>
      <c r="G82" s="34"/>
      <c r="H82" s="34"/>
      <c r="I82" s="34"/>
      <c r="J82" s="34"/>
      <c r="K82" s="34"/>
      <c r="L82" s="34"/>
      <c r="M82" s="34"/>
      <c r="N82" s="34"/>
      <c r="O82" s="34"/>
      <c r="P82" s="34"/>
      <c r="Q82" s="34"/>
      <c r="R82" s="34"/>
      <c r="S82" s="34"/>
      <c r="T82" s="34"/>
      <c r="W82" s="34"/>
      <c r="X82" s="34"/>
      <c r="Y82" s="34"/>
      <c r="Z82" s="34"/>
    </row>
    <row r="83" spans="3:26">
      <c r="C83" s="34"/>
      <c r="D83" s="34"/>
      <c r="E83" s="34"/>
      <c r="F83" s="34"/>
      <c r="G83" s="34"/>
      <c r="H83" s="34"/>
      <c r="I83" s="34"/>
      <c r="J83" s="34"/>
      <c r="K83" s="34"/>
      <c r="L83" s="34"/>
      <c r="M83" s="34"/>
      <c r="N83" s="34"/>
      <c r="O83" s="34"/>
      <c r="P83" s="34"/>
      <c r="Q83" s="34"/>
      <c r="R83" s="34"/>
      <c r="S83" s="34"/>
      <c r="T83" s="34"/>
      <c r="W83" s="34"/>
      <c r="X83" s="34"/>
      <c r="Y83" s="34"/>
      <c r="Z83" s="34"/>
    </row>
    <row r="84" spans="3:26">
      <c r="C84" s="34"/>
      <c r="D84" s="34"/>
      <c r="E84" s="34"/>
      <c r="F84" s="34"/>
      <c r="G84" s="34"/>
      <c r="H84" s="34"/>
      <c r="I84" s="34"/>
      <c r="J84" s="34"/>
      <c r="K84" s="34"/>
      <c r="L84" s="34"/>
      <c r="M84" s="34"/>
      <c r="N84" s="34"/>
      <c r="O84" s="34"/>
      <c r="P84" s="34"/>
      <c r="Q84" s="34"/>
      <c r="R84" s="34"/>
      <c r="S84" s="34"/>
      <c r="T84" s="34"/>
      <c r="W84" s="34"/>
      <c r="X84" s="34"/>
      <c r="Y84" s="34"/>
      <c r="Z84" s="34"/>
    </row>
    <row r="85" spans="3:26">
      <c r="C85" s="34"/>
      <c r="D85" s="34"/>
      <c r="E85" s="34"/>
      <c r="F85" s="34"/>
      <c r="G85" s="34"/>
      <c r="H85" s="34"/>
      <c r="I85" s="34"/>
      <c r="J85" s="34"/>
      <c r="K85" s="34"/>
      <c r="L85" s="34"/>
      <c r="M85" s="34"/>
      <c r="N85" s="34"/>
      <c r="O85" s="34"/>
      <c r="P85" s="34"/>
      <c r="Q85" s="34"/>
      <c r="R85" s="34"/>
      <c r="S85" s="34"/>
      <c r="T85" s="34"/>
      <c r="W85" s="34"/>
      <c r="X85" s="34"/>
      <c r="Y85" s="34"/>
      <c r="Z85" s="34"/>
    </row>
    <row r="86" spans="3:26">
      <c r="C86" s="34"/>
      <c r="D86" s="34"/>
      <c r="E86" s="34"/>
      <c r="F86" s="34"/>
      <c r="G86" s="34"/>
      <c r="H86" s="34"/>
      <c r="I86" s="34"/>
      <c r="J86" s="34"/>
      <c r="K86" s="34"/>
      <c r="L86" s="34"/>
      <c r="M86" s="34"/>
      <c r="N86" s="34"/>
      <c r="O86" s="34"/>
      <c r="P86" s="34"/>
      <c r="Q86" s="34"/>
      <c r="R86" s="34"/>
      <c r="S86" s="34"/>
      <c r="T86" s="34"/>
      <c r="W86" s="34"/>
      <c r="X86" s="34"/>
      <c r="Y86" s="34"/>
      <c r="Z86" s="34"/>
    </row>
    <row r="87" spans="3:26">
      <c r="C87" s="34"/>
      <c r="D87" s="34"/>
      <c r="E87" s="34"/>
      <c r="F87" s="34"/>
      <c r="G87" s="34"/>
      <c r="H87" s="34"/>
      <c r="I87" s="34"/>
      <c r="J87" s="34"/>
      <c r="K87" s="34"/>
      <c r="L87" s="34"/>
      <c r="M87" s="34"/>
      <c r="N87" s="34"/>
      <c r="O87" s="34"/>
      <c r="P87" s="34"/>
      <c r="Q87" s="34"/>
      <c r="R87" s="34"/>
      <c r="S87" s="34"/>
      <c r="T87" s="34"/>
      <c r="W87" s="34"/>
      <c r="X87" s="34"/>
      <c r="Y87" s="34"/>
      <c r="Z87" s="34"/>
    </row>
    <row r="88" spans="3:26">
      <c r="C88" s="34"/>
      <c r="D88" s="34"/>
      <c r="E88" s="34"/>
      <c r="F88" s="34"/>
      <c r="G88" s="34"/>
      <c r="H88" s="34"/>
      <c r="I88" s="34"/>
      <c r="J88" s="34"/>
      <c r="K88" s="34"/>
      <c r="L88" s="34"/>
      <c r="M88" s="34"/>
      <c r="N88" s="34"/>
      <c r="O88" s="34"/>
      <c r="P88" s="34"/>
      <c r="Q88" s="34"/>
      <c r="R88" s="34"/>
      <c r="S88" s="34"/>
      <c r="T88" s="34"/>
      <c r="W88" s="34"/>
      <c r="X88" s="34"/>
      <c r="Y88" s="34"/>
      <c r="Z88" s="34"/>
    </row>
    <row r="89" spans="3:26">
      <c r="C89" s="34"/>
      <c r="D89" s="34"/>
      <c r="E89" s="34"/>
      <c r="F89" s="34"/>
      <c r="G89" s="34"/>
      <c r="H89" s="34"/>
      <c r="I89" s="34"/>
      <c r="J89" s="34"/>
      <c r="K89" s="34"/>
      <c r="L89" s="34"/>
      <c r="M89" s="34"/>
      <c r="N89" s="34"/>
      <c r="O89" s="34"/>
      <c r="P89" s="34"/>
      <c r="Q89" s="34"/>
      <c r="R89" s="34"/>
      <c r="S89" s="34"/>
      <c r="T89" s="34"/>
      <c r="W89" s="34"/>
      <c r="X89" s="34"/>
      <c r="Y89" s="34"/>
      <c r="Z89" s="34"/>
    </row>
    <row r="90" spans="3:26">
      <c r="C90" s="34"/>
      <c r="D90" s="34"/>
      <c r="E90" s="34"/>
      <c r="F90" s="34"/>
      <c r="G90" s="34"/>
      <c r="H90" s="34"/>
      <c r="I90" s="34"/>
      <c r="J90" s="34"/>
      <c r="K90" s="34"/>
      <c r="L90" s="34"/>
      <c r="M90" s="34"/>
      <c r="N90" s="34"/>
      <c r="O90" s="34"/>
      <c r="P90" s="34"/>
      <c r="Q90" s="34"/>
      <c r="R90" s="34"/>
      <c r="S90" s="34"/>
      <c r="T90" s="34"/>
      <c r="W90" s="34"/>
      <c r="X90" s="34"/>
      <c r="Y90" s="34"/>
      <c r="Z90" s="34"/>
    </row>
    <row r="91" spans="3:26">
      <c r="C91" s="34"/>
      <c r="D91" s="34"/>
      <c r="E91" s="34"/>
      <c r="F91" s="34"/>
      <c r="G91" s="34"/>
      <c r="H91" s="34"/>
      <c r="I91" s="34"/>
      <c r="J91" s="34"/>
      <c r="K91" s="34"/>
      <c r="L91" s="34"/>
      <c r="M91" s="34"/>
      <c r="N91" s="34"/>
      <c r="O91" s="34"/>
      <c r="P91" s="34"/>
      <c r="Q91" s="34"/>
      <c r="R91" s="34"/>
      <c r="S91" s="34"/>
      <c r="T91" s="34"/>
      <c r="W91" s="34"/>
      <c r="X91" s="34"/>
      <c r="Y91" s="34"/>
      <c r="Z91" s="34"/>
    </row>
    <row r="92" spans="3:26">
      <c r="C92" s="34"/>
      <c r="D92" s="34"/>
      <c r="E92" s="34"/>
      <c r="F92" s="34"/>
      <c r="G92" s="34"/>
      <c r="H92" s="34"/>
      <c r="I92" s="34"/>
      <c r="J92" s="34"/>
      <c r="K92" s="34"/>
      <c r="L92" s="34"/>
      <c r="M92" s="34"/>
      <c r="N92" s="34"/>
      <c r="O92" s="34"/>
      <c r="P92" s="34"/>
      <c r="Q92" s="34"/>
      <c r="R92" s="34"/>
      <c r="S92" s="34"/>
      <c r="T92" s="34"/>
      <c r="W92" s="34"/>
      <c r="X92" s="34"/>
      <c r="Y92" s="34"/>
      <c r="Z92" s="34"/>
    </row>
    <row r="93" spans="3:26">
      <c r="C93" s="34"/>
      <c r="D93" s="34"/>
      <c r="E93" s="34"/>
      <c r="F93" s="34"/>
      <c r="G93" s="34"/>
      <c r="H93" s="34"/>
      <c r="I93" s="34"/>
      <c r="J93" s="34"/>
      <c r="K93" s="34"/>
      <c r="L93" s="34"/>
      <c r="M93" s="34"/>
      <c r="N93" s="34"/>
      <c r="O93" s="34"/>
      <c r="P93" s="34"/>
      <c r="Q93" s="34"/>
      <c r="R93" s="34"/>
      <c r="S93" s="34"/>
      <c r="T93" s="34"/>
      <c r="W93" s="34"/>
      <c r="X93" s="34"/>
      <c r="Y93" s="34"/>
      <c r="Z93" s="34"/>
    </row>
    <row r="94" spans="3:26">
      <c r="C94" s="34"/>
      <c r="D94" s="34"/>
      <c r="E94" s="34"/>
      <c r="F94" s="34"/>
      <c r="G94" s="34"/>
      <c r="H94" s="34"/>
      <c r="I94" s="34"/>
      <c r="J94" s="34"/>
      <c r="K94" s="34"/>
      <c r="L94" s="34"/>
      <c r="M94" s="34"/>
      <c r="N94" s="34"/>
      <c r="O94" s="34"/>
      <c r="P94" s="34"/>
      <c r="Q94" s="34"/>
      <c r="R94" s="34"/>
      <c r="S94" s="34"/>
      <c r="T94" s="34"/>
      <c r="W94" s="34"/>
      <c r="X94" s="34"/>
      <c r="Y94" s="34"/>
      <c r="Z94" s="34"/>
    </row>
    <row r="95" spans="3:26">
      <c r="C95" s="34"/>
      <c r="D95" s="34"/>
      <c r="E95" s="34"/>
      <c r="F95" s="34"/>
      <c r="G95" s="34"/>
      <c r="H95" s="34"/>
      <c r="I95" s="34"/>
      <c r="J95" s="34"/>
      <c r="K95" s="34"/>
      <c r="L95" s="34"/>
      <c r="M95" s="34"/>
      <c r="N95" s="34"/>
      <c r="O95" s="34"/>
      <c r="P95" s="34"/>
      <c r="Q95" s="34"/>
      <c r="R95" s="34"/>
      <c r="S95" s="34"/>
      <c r="T95" s="34"/>
      <c r="W95" s="34"/>
      <c r="X95" s="34"/>
      <c r="Y95" s="34"/>
      <c r="Z95" s="34"/>
    </row>
    <row r="96" spans="3:26">
      <c r="C96" s="34"/>
      <c r="D96" s="34"/>
      <c r="E96" s="34"/>
      <c r="F96" s="34"/>
      <c r="G96" s="34"/>
      <c r="H96" s="34"/>
      <c r="I96" s="34"/>
      <c r="J96" s="34"/>
      <c r="K96" s="34"/>
      <c r="L96" s="34"/>
      <c r="M96" s="34"/>
      <c r="N96" s="34"/>
      <c r="O96" s="34"/>
      <c r="P96" s="34"/>
      <c r="Q96" s="34"/>
      <c r="R96" s="34"/>
      <c r="S96" s="34"/>
      <c r="T96" s="34"/>
      <c r="W96" s="34"/>
      <c r="X96" s="34"/>
      <c r="Y96" s="34"/>
      <c r="Z96" s="34"/>
    </row>
    <row r="97" spans="3:26">
      <c r="C97" s="34"/>
      <c r="D97" s="34"/>
      <c r="E97" s="34"/>
      <c r="F97" s="34"/>
      <c r="G97" s="34"/>
      <c r="H97" s="34"/>
      <c r="I97" s="34"/>
      <c r="J97" s="34"/>
      <c r="K97" s="34"/>
      <c r="L97" s="34"/>
      <c r="M97" s="34"/>
      <c r="N97" s="34"/>
      <c r="O97" s="34"/>
      <c r="P97" s="34"/>
      <c r="Q97" s="34"/>
      <c r="R97" s="34"/>
      <c r="S97" s="34"/>
      <c r="T97" s="34"/>
      <c r="W97" s="34"/>
      <c r="X97" s="34"/>
      <c r="Y97" s="34"/>
      <c r="Z97" s="34"/>
    </row>
    <row r="98" spans="3:26">
      <c r="C98" s="34"/>
      <c r="D98" s="34"/>
      <c r="E98" s="34"/>
      <c r="F98" s="34"/>
      <c r="G98" s="34"/>
      <c r="H98" s="34"/>
      <c r="I98" s="34"/>
      <c r="J98" s="34"/>
      <c r="K98" s="34"/>
      <c r="L98" s="34"/>
      <c r="M98" s="34"/>
      <c r="N98" s="34"/>
      <c r="O98" s="34"/>
      <c r="P98" s="34"/>
      <c r="Q98" s="34"/>
      <c r="R98" s="34"/>
      <c r="S98" s="34"/>
      <c r="T98" s="34"/>
      <c r="W98" s="34"/>
      <c r="X98" s="34"/>
      <c r="Y98" s="34"/>
      <c r="Z98" s="34"/>
    </row>
    <row r="99" spans="3:26">
      <c r="C99" s="34"/>
      <c r="D99" s="34"/>
      <c r="E99" s="34"/>
      <c r="F99" s="34"/>
      <c r="G99" s="34"/>
      <c r="H99" s="34"/>
      <c r="I99" s="34"/>
      <c r="J99" s="34"/>
      <c r="K99" s="34"/>
      <c r="L99" s="34"/>
      <c r="M99" s="34"/>
      <c r="N99" s="34"/>
      <c r="O99" s="34"/>
      <c r="P99" s="34"/>
      <c r="Q99" s="34"/>
      <c r="R99" s="34"/>
      <c r="S99" s="34"/>
      <c r="T99" s="34"/>
      <c r="W99" s="34"/>
      <c r="X99" s="34"/>
      <c r="Y99" s="34"/>
      <c r="Z99" s="34"/>
    </row>
    <row r="100" spans="3:26">
      <c r="C100" s="34"/>
      <c r="D100" s="34"/>
      <c r="E100" s="34"/>
      <c r="F100" s="34"/>
      <c r="G100" s="34"/>
      <c r="H100" s="34"/>
      <c r="I100" s="34"/>
      <c r="J100" s="34"/>
      <c r="K100" s="34"/>
      <c r="L100" s="34"/>
      <c r="M100" s="34"/>
      <c r="N100" s="34"/>
      <c r="O100" s="34"/>
      <c r="P100" s="34"/>
      <c r="Q100" s="34"/>
      <c r="R100" s="34"/>
      <c r="S100" s="34"/>
      <c r="T100" s="34"/>
      <c r="W100" s="34"/>
      <c r="X100" s="34"/>
      <c r="Y100" s="34"/>
      <c r="Z100" s="34"/>
    </row>
    <row r="101" spans="3:26">
      <c r="C101" s="34"/>
      <c r="D101" s="34"/>
      <c r="E101" s="34"/>
      <c r="F101" s="34"/>
      <c r="G101" s="34"/>
      <c r="H101" s="34"/>
      <c r="I101" s="34"/>
      <c r="J101" s="34"/>
      <c r="K101" s="34"/>
      <c r="L101" s="34"/>
      <c r="M101" s="34"/>
      <c r="N101" s="34"/>
      <c r="O101" s="34"/>
      <c r="P101" s="34"/>
      <c r="Q101" s="34"/>
      <c r="R101" s="34"/>
      <c r="S101" s="34"/>
      <c r="T101" s="34"/>
      <c r="W101" s="34"/>
      <c r="X101" s="34"/>
      <c r="Y101" s="34"/>
      <c r="Z101" s="34"/>
    </row>
    <row r="102" spans="3:26">
      <c r="C102" s="34"/>
      <c r="D102" s="34"/>
      <c r="E102" s="34"/>
      <c r="F102" s="34"/>
      <c r="G102" s="34"/>
      <c r="H102" s="34"/>
      <c r="I102" s="34"/>
      <c r="J102" s="34"/>
      <c r="K102" s="34"/>
      <c r="L102" s="34"/>
      <c r="M102" s="34"/>
      <c r="N102" s="34"/>
      <c r="O102" s="34"/>
      <c r="P102" s="34"/>
      <c r="Q102" s="34"/>
      <c r="R102" s="34"/>
      <c r="S102" s="34"/>
      <c r="T102" s="34"/>
      <c r="W102" s="34"/>
      <c r="X102" s="34"/>
      <c r="Y102" s="34"/>
      <c r="Z102" s="34"/>
    </row>
    <row r="103" spans="3:26">
      <c r="C103" s="34"/>
      <c r="D103" s="34"/>
      <c r="E103" s="34"/>
      <c r="F103" s="34"/>
      <c r="G103" s="34"/>
      <c r="H103" s="34"/>
      <c r="I103" s="34"/>
      <c r="J103" s="34"/>
      <c r="K103" s="34"/>
      <c r="L103" s="34"/>
      <c r="M103" s="34"/>
      <c r="N103" s="34"/>
      <c r="O103" s="34"/>
      <c r="P103" s="34"/>
      <c r="Q103" s="34"/>
      <c r="R103" s="34"/>
      <c r="S103" s="34"/>
      <c r="T103" s="34"/>
      <c r="W103" s="34"/>
      <c r="X103" s="34"/>
      <c r="Y103" s="34"/>
      <c r="Z103" s="34"/>
    </row>
    <row r="104" spans="3:26">
      <c r="C104" s="34"/>
      <c r="D104" s="34"/>
      <c r="E104" s="34"/>
      <c r="F104" s="34"/>
      <c r="G104" s="34"/>
      <c r="H104" s="34"/>
      <c r="I104" s="34"/>
      <c r="J104" s="34"/>
      <c r="K104" s="34"/>
      <c r="L104" s="34"/>
      <c r="M104" s="34"/>
      <c r="N104" s="34"/>
      <c r="O104" s="34"/>
      <c r="P104" s="34"/>
      <c r="Q104" s="34"/>
      <c r="R104" s="34"/>
      <c r="S104" s="34"/>
      <c r="T104" s="34"/>
      <c r="W104" s="34"/>
      <c r="X104" s="34"/>
      <c r="Y104" s="34"/>
      <c r="Z104" s="34"/>
    </row>
    <row r="105" spans="3:26">
      <c r="C105" s="34"/>
      <c r="D105" s="34"/>
      <c r="E105" s="34"/>
      <c r="F105" s="34"/>
      <c r="G105" s="34"/>
      <c r="H105" s="34"/>
      <c r="I105" s="34"/>
      <c r="J105" s="34"/>
      <c r="K105" s="34"/>
      <c r="L105" s="34"/>
      <c r="M105" s="34"/>
      <c r="N105" s="34"/>
      <c r="O105" s="34"/>
      <c r="P105" s="34"/>
      <c r="Q105" s="34"/>
      <c r="R105" s="34"/>
      <c r="S105" s="34"/>
      <c r="T105" s="34"/>
      <c r="W105" s="34"/>
      <c r="X105" s="34"/>
      <c r="Y105" s="34"/>
      <c r="Z105" s="34"/>
    </row>
    <row r="106" spans="3:26">
      <c r="C106" s="34"/>
      <c r="D106" s="34"/>
      <c r="E106" s="34"/>
      <c r="F106" s="34"/>
      <c r="G106" s="34"/>
      <c r="H106" s="34"/>
      <c r="I106" s="34"/>
      <c r="J106" s="34"/>
      <c r="K106" s="34"/>
      <c r="L106" s="34"/>
      <c r="M106" s="34"/>
      <c r="N106" s="34"/>
      <c r="O106" s="34"/>
      <c r="P106" s="34"/>
      <c r="Q106" s="34"/>
      <c r="R106" s="34"/>
      <c r="S106" s="34"/>
      <c r="T106" s="34"/>
      <c r="W106" s="34"/>
      <c r="X106" s="34"/>
      <c r="Y106" s="34"/>
      <c r="Z106" s="34"/>
    </row>
    <row r="107" spans="3:26">
      <c r="C107" s="34"/>
      <c r="D107" s="34"/>
      <c r="E107" s="34"/>
      <c r="F107" s="34"/>
      <c r="G107" s="34"/>
      <c r="H107" s="34"/>
      <c r="I107" s="34"/>
      <c r="J107" s="34"/>
      <c r="K107" s="34"/>
      <c r="L107" s="34"/>
      <c r="M107" s="34"/>
      <c r="N107" s="34"/>
      <c r="O107" s="34"/>
      <c r="P107" s="34"/>
      <c r="Q107" s="34"/>
      <c r="R107" s="34"/>
      <c r="S107" s="34"/>
      <c r="T107" s="34"/>
      <c r="W107" s="34"/>
      <c r="X107" s="34"/>
      <c r="Y107" s="34"/>
      <c r="Z107" s="34"/>
    </row>
    <row r="108" spans="3:26">
      <c r="C108" s="34"/>
      <c r="D108" s="34"/>
      <c r="E108" s="34"/>
      <c r="F108" s="34"/>
      <c r="G108" s="34"/>
      <c r="H108" s="34"/>
      <c r="I108" s="34"/>
      <c r="J108" s="34"/>
      <c r="K108" s="34"/>
      <c r="L108" s="34"/>
      <c r="M108" s="34"/>
      <c r="N108" s="34"/>
      <c r="O108" s="34"/>
      <c r="P108" s="34"/>
      <c r="Q108" s="34"/>
      <c r="R108" s="34"/>
      <c r="S108" s="34"/>
      <c r="T108" s="34"/>
      <c r="W108" s="34"/>
      <c r="X108" s="34"/>
      <c r="Y108" s="34"/>
      <c r="Z108" s="34"/>
    </row>
    <row r="109" spans="3:26">
      <c r="C109" s="34"/>
      <c r="D109" s="34"/>
      <c r="E109" s="34"/>
      <c r="F109" s="34"/>
      <c r="G109" s="34"/>
      <c r="H109" s="34"/>
      <c r="I109" s="34"/>
      <c r="J109" s="34"/>
      <c r="K109" s="34"/>
      <c r="L109" s="34"/>
      <c r="M109" s="34"/>
      <c r="N109" s="34"/>
      <c r="O109" s="34"/>
      <c r="P109" s="34"/>
      <c r="Q109" s="34"/>
      <c r="R109" s="34"/>
      <c r="S109" s="34"/>
      <c r="T109" s="34"/>
      <c r="W109" s="34"/>
      <c r="X109" s="34"/>
      <c r="Y109" s="34"/>
      <c r="Z109" s="34"/>
    </row>
    <row r="110" spans="3:26">
      <c r="C110" s="34"/>
      <c r="D110" s="34"/>
      <c r="E110" s="34"/>
      <c r="F110" s="34"/>
      <c r="G110" s="34"/>
      <c r="H110" s="34"/>
      <c r="I110" s="34"/>
      <c r="J110" s="34"/>
      <c r="K110" s="34"/>
      <c r="L110" s="34"/>
      <c r="M110" s="34"/>
      <c r="N110" s="34"/>
      <c r="O110" s="34"/>
      <c r="P110" s="34"/>
      <c r="Q110" s="34"/>
      <c r="R110" s="34"/>
      <c r="S110" s="34"/>
      <c r="T110" s="34"/>
      <c r="W110" s="34"/>
      <c r="X110" s="34"/>
      <c r="Y110" s="34"/>
      <c r="Z110" s="34"/>
    </row>
    <row r="111" spans="3:26">
      <c r="C111" s="34"/>
      <c r="D111" s="34"/>
      <c r="E111" s="34"/>
      <c r="F111" s="34"/>
      <c r="G111" s="34"/>
      <c r="H111" s="34"/>
      <c r="I111" s="34"/>
      <c r="J111" s="34"/>
      <c r="K111" s="34"/>
      <c r="L111" s="34"/>
      <c r="M111" s="34"/>
      <c r="N111" s="34"/>
      <c r="O111" s="34"/>
      <c r="P111" s="34"/>
      <c r="Q111" s="34"/>
      <c r="R111" s="34"/>
      <c r="S111" s="34"/>
      <c r="T111" s="34"/>
      <c r="W111" s="34"/>
      <c r="X111" s="34"/>
      <c r="Y111" s="34"/>
      <c r="Z111" s="34"/>
    </row>
    <row r="112" spans="3:26">
      <c r="C112" s="34"/>
      <c r="D112" s="34"/>
      <c r="E112" s="34"/>
      <c r="F112" s="34"/>
      <c r="G112" s="34"/>
      <c r="H112" s="34"/>
      <c r="I112" s="34"/>
      <c r="J112" s="34"/>
      <c r="K112" s="34"/>
      <c r="L112" s="34"/>
      <c r="M112" s="34"/>
      <c r="N112" s="34"/>
      <c r="O112" s="34"/>
      <c r="P112" s="34"/>
      <c r="Q112" s="34"/>
      <c r="R112" s="34"/>
      <c r="S112" s="34"/>
      <c r="T112" s="34"/>
      <c r="W112" s="34"/>
      <c r="X112" s="34"/>
      <c r="Y112" s="34"/>
      <c r="Z112" s="34"/>
    </row>
    <row r="113" spans="3:26">
      <c r="C113" s="34"/>
      <c r="D113" s="34"/>
      <c r="E113" s="34"/>
      <c r="F113" s="34"/>
      <c r="G113" s="34"/>
      <c r="H113" s="34"/>
      <c r="I113" s="34"/>
      <c r="J113" s="34"/>
      <c r="K113" s="34"/>
      <c r="L113" s="34"/>
      <c r="M113" s="34"/>
      <c r="N113" s="34"/>
      <c r="O113" s="34"/>
      <c r="P113" s="34"/>
      <c r="Q113" s="34"/>
      <c r="R113" s="34"/>
      <c r="S113" s="34"/>
      <c r="T113" s="34"/>
      <c r="W113" s="34"/>
      <c r="X113" s="34"/>
      <c r="Y113" s="34"/>
      <c r="Z113" s="34"/>
    </row>
    <row r="114" spans="3:26">
      <c r="C114" s="34"/>
      <c r="D114" s="34"/>
      <c r="E114" s="34"/>
      <c r="F114" s="34"/>
      <c r="G114" s="34"/>
      <c r="H114" s="34"/>
      <c r="I114" s="34"/>
      <c r="J114" s="34"/>
      <c r="K114" s="34"/>
      <c r="L114" s="34"/>
      <c r="M114" s="34"/>
      <c r="N114" s="34"/>
      <c r="O114" s="34"/>
      <c r="P114" s="34"/>
      <c r="Q114" s="34"/>
      <c r="R114" s="34"/>
      <c r="S114" s="34"/>
      <c r="T114" s="34"/>
      <c r="W114" s="34"/>
      <c r="X114" s="34"/>
      <c r="Y114" s="34"/>
      <c r="Z114" s="34"/>
    </row>
    <row r="115" spans="3:26">
      <c r="C115" s="34"/>
      <c r="D115" s="34"/>
      <c r="E115" s="34"/>
      <c r="F115" s="34"/>
      <c r="G115" s="34"/>
      <c r="H115" s="34"/>
      <c r="I115" s="34"/>
      <c r="J115" s="34"/>
      <c r="K115" s="34"/>
      <c r="L115" s="34"/>
      <c r="M115" s="34"/>
      <c r="N115" s="34"/>
      <c r="O115" s="34"/>
      <c r="P115" s="34"/>
      <c r="Q115" s="34"/>
      <c r="R115" s="34"/>
      <c r="S115" s="34"/>
      <c r="T115" s="34"/>
      <c r="W115" s="34"/>
      <c r="X115" s="34"/>
      <c r="Y115" s="34"/>
      <c r="Z115" s="34"/>
    </row>
    <row r="116" spans="3:26">
      <c r="C116" s="34"/>
      <c r="D116" s="34"/>
      <c r="E116" s="34"/>
      <c r="F116" s="34"/>
      <c r="G116" s="34"/>
      <c r="H116" s="34"/>
      <c r="I116" s="34"/>
      <c r="J116" s="34"/>
      <c r="K116" s="34"/>
      <c r="L116" s="34"/>
      <c r="M116" s="34"/>
      <c r="N116" s="34"/>
      <c r="O116" s="34"/>
      <c r="P116" s="34"/>
      <c r="Q116" s="34"/>
      <c r="R116" s="34"/>
      <c r="S116" s="34"/>
      <c r="T116" s="34"/>
      <c r="W116" s="34"/>
      <c r="X116" s="34"/>
      <c r="Y116" s="34"/>
      <c r="Z116" s="34"/>
    </row>
    <row r="117" spans="3:26">
      <c r="C117" s="34"/>
      <c r="D117" s="34"/>
      <c r="E117" s="34"/>
      <c r="F117" s="34"/>
      <c r="G117" s="34"/>
      <c r="H117" s="34"/>
      <c r="I117" s="34"/>
      <c r="J117" s="34"/>
      <c r="K117" s="34"/>
      <c r="L117" s="34"/>
      <c r="M117" s="34"/>
      <c r="N117" s="34"/>
      <c r="O117" s="34"/>
      <c r="P117" s="34"/>
      <c r="Q117" s="34"/>
      <c r="R117" s="34"/>
      <c r="S117" s="34"/>
      <c r="T117" s="34"/>
      <c r="W117" s="34"/>
      <c r="X117" s="34"/>
      <c r="Y117" s="34"/>
      <c r="Z117" s="34"/>
    </row>
    <row r="118" spans="3:26">
      <c r="C118" s="34"/>
      <c r="D118" s="34"/>
      <c r="E118" s="34"/>
      <c r="F118" s="34"/>
      <c r="G118" s="34"/>
      <c r="H118" s="34"/>
      <c r="I118" s="34"/>
      <c r="J118" s="34"/>
      <c r="K118" s="34"/>
      <c r="L118" s="34"/>
      <c r="M118" s="34"/>
      <c r="N118" s="34"/>
      <c r="O118" s="34"/>
      <c r="P118" s="34"/>
      <c r="Q118" s="34"/>
      <c r="R118" s="34"/>
      <c r="S118" s="34"/>
      <c r="T118" s="34"/>
      <c r="W118" s="34"/>
      <c r="X118" s="34"/>
      <c r="Y118" s="34"/>
      <c r="Z118" s="34"/>
    </row>
    <row r="119" spans="3:26">
      <c r="C119" s="34"/>
      <c r="D119" s="34"/>
      <c r="E119" s="34"/>
      <c r="F119" s="34"/>
      <c r="G119" s="34"/>
      <c r="H119" s="34"/>
      <c r="I119" s="34"/>
      <c r="J119" s="34"/>
      <c r="K119" s="34"/>
      <c r="L119" s="34"/>
      <c r="M119" s="34"/>
      <c r="N119" s="34"/>
      <c r="O119" s="34"/>
      <c r="P119" s="34"/>
      <c r="Q119" s="34"/>
      <c r="R119" s="34"/>
      <c r="S119" s="34"/>
      <c r="T119" s="34"/>
      <c r="W119" s="34"/>
      <c r="X119" s="34"/>
      <c r="Y119" s="34"/>
      <c r="Z119" s="34"/>
    </row>
    <row r="120" spans="3:26">
      <c r="C120" s="34"/>
      <c r="D120" s="34"/>
      <c r="E120" s="34"/>
      <c r="F120" s="34"/>
      <c r="G120" s="34"/>
      <c r="H120" s="34"/>
      <c r="I120" s="34"/>
      <c r="J120" s="34"/>
      <c r="K120" s="34"/>
      <c r="L120" s="34"/>
      <c r="M120" s="34"/>
      <c r="N120" s="34"/>
      <c r="O120" s="34"/>
      <c r="P120" s="34"/>
      <c r="Q120" s="34"/>
      <c r="R120" s="34"/>
      <c r="S120" s="34"/>
      <c r="T120" s="34"/>
      <c r="W120" s="34"/>
      <c r="X120" s="34"/>
      <c r="Y120" s="34"/>
      <c r="Z120" s="34"/>
    </row>
    <row r="121" spans="3:26">
      <c r="C121" s="34"/>
      <c r="D121" s="34"/>
      <c r="E121" s="34"/>
      <c r="F121" s="34"/>
      <c r="G121" s="34"/>
      <c r="H121" s="34"/>
      <c r="I121" s="34"/>
      <c r="J121" s="34"/>
      <c r="K121" s="34"/>
      <c r="L121" s="34"/>
      <c r="M121" s="34"/>
      <c r="N121" s="34"/>
      <c r="O121" s="34"/>
      <c r="P121" s="34"/>
      <c r="Q121" s="34"/>
      <c r="R121" s="34"/>
      <c r="S121" s="34"/>
      <c r="T121" s="34"/>
      <c r="W121" s="34"/>
      <c r="X121" s="34"/>
      <c r="Y121" s="34"/>
      <c r="Z121" s="34"/>
    </row>
    <row r="122" spans="3:26">
      <c r="C122" s="34"/>
      <c r="D122" s="34"/>
      <c r="E122" s="34"/>
      <c r="F122" s="34"/>
      <c r="G122" s="34"/>
      <c r="H122" s="34"/>
      <c r="I122" s="34"/>
      <c r="J122" s="34"/>
      <c r="K122" s="34"/>
      <c r="L122" s="34"/>
      <c r="M122" s="34"/>
      <c r="N122" s="34"/>
      <c r="O122" s="34"/>
      <c r="P122" s="34"/>
      <c r="Q122" s="34"/>
      <c r="R122" s="34"/>
      <c r="S122" s="34"/>
      <c r="T122" s="34"/>
      <c r="W122" s="34"/>
      <c r="X122" s="34"/>
      <c r="Y122" s="34"/>
      <c r="Z122" s="34"/>
    </row>
    <row r="123" spans="3:26">
      <c r="C123" s="34"/>
      <c r="D123" s="34"/>
      <c r="E123" s="34"/>
      <c r="F123" s="34"/>
      <c r="G123" s="34"/>
      <c r="H123" s="34"/>
      <c r="I123" s="34"/>
      <c r="J123" s="34"/>
      <c r="K123" s="34"/>
      <c r="L123" s="34"/>
      <c r="M123" s="34"/>
      <c r="N123" s="34"/>
      <c r="O123" s="34"/>
      <c r="P123" s="34"/>
      <c r="Q123" s="34"/>
      <c r="R123" s="34"/>
      <c r="S123" s="34"/>
      <c r="T123" s="34"/>
      <c r="W123" s="34"/>
      <c r="X123" s="34"/>
      <c r="Y123" s="34"/>
      <c r="Z123" s="34"/>
    </row>
    <row r="124" spans="3:26">
      <c r="C124" s="34"/>
      <c r="D124" s="34"/>
      <c r="E124" s="34"/>
      <c r="F124" s="34"/>
      <c r="G124" s="34"/>
      <c r="H124" s="34"/>
      <c r="I124" s="34"/>
      <c r="J124" s="34"/>
      <c r="K124" s="34"/>
      <c r="L124" s="34"/>
      <c r="M124" s="34"/>
      <c r="N124" s="34"/>
      <c r="O124" s="34"/>
      <c r="P124" s="34"/>
      <c r="Q124" s="34"/>
      <c r="R124" s="34"/>
      <c r="S124" s="34"/>
      <c r="T124" s="34"/>
      <c r="W124" s="34"/>
      <c r="X124" s="34"/>
      <c r="Y124" s="34"/>
      <c r="Z124" s="34"/>
    </row>
    <row r="125" spans="3:26">
      <c r="C125" s="34"/>
      <c r="D125" s="34"/>
      <c r="E125" s="34"/>
      <c r="F125" s="34"/>
      <c r="G125" s="34"/>
      <c r="H125" s="34"/>
      <c r="I125" s="34"/>
      <c r="J125" s="34"/>
      <c r="K125" s="34"/>
      <c r="L125" s="34"/>
      <c r="M125" s="34"/>
      <c r="N125" s="34"/>
      <c r="O125" s="34"/>
      <c r="P125" s="34"/>
      <c r="Q125" s="34"/>
      <c r="R125" s="34"/>
      <c r="S125" s="34"/>
      <c r="T125" s="34"/>
      <c r="W125" s="34"/>
      <c r="X125" s="34"/>
      <c r="Y125" s="34"/>
      <c r="Z125" s="34"/>
    </row>
    <row r="126" spans="3:26">
      <c r="C126" s="34"/>
      <c r="D126" s="34"/>
      <c r="E126" s="34"/>
      <c r="F126" s="34"/>
      <c r="G126" s="34"/>
      <c r="H126" s="34"/>
      <c r="I126" s="34"/>
      <c r="J126" s="34"/>
      <c r="K126" s="34"/>
      <c r="L126" s="34"/>
      <c r="M126" s="34"/>
      <c r="N126" s="34"/>
      <c r="O126" s="34"/>
      <c r="P126" s="34"/>
      <c r="Q126" s="34"/>
      <c r="R126" s="34"/>
      <c r="S126" s="34"/>
      <c r="T126" s="34"/>
      <c r="W126" s="34"/>
      <c r="X126" s="34"/>
      <c r="Y126" s="34"/>
      <c r="Z126" s="34"/>
    </row>
    <row r="127" spans="3:26">
      <c r="C127" s="34"/>
      <c r="D127" s="34"/>
      <c r="E127" s="34"/>
      <c r="F127" s="34"/>
      <c r="G127" s="34"/>
      <c r="H127" s="34"/>
      <c r="I127" s="34"/>
      <c r="J127" s="34"/>
      <c r="K127" s="34"/>
      <c r="L127" s="34"/>
      <c r="M127" s="34"/>
      <c r="N127" s="34"/>
      <c r="O127" s="34"/>
      <c r="P127" s="34"/>
      <c r="Q127" s="34"/>
      <c r="R127" s="34"/>
      <c r="S127" s="34"/>
      <c r="T127" s="34"/>
      <c r="W127" s="34"/>
      <c r="X127" s="34"/>
      <c r="Y127" s="34"/>
      <c r="Z127" s="34"/>
    </row>
    <row r="128" spans="3:26">
      <c r="C128" s="34"/>
      <c r="D128" s="34"/>
      <c r="E128" s="34"/>
      <c r="F128" s="34"/>
      <c r="G128" s="34"/>
      <c r="H128" s="34"/>
      <c r="I128" s="34"/>
      <c r="J128" s="34"/>
      <c r="K128" s="34"/>
      <c r="L128" s="34"/>
      <c r="M128" s="34"/>
      <c r="N128" s="34"/>
      <c r="O128" s="34"/>
      <c r="P128" s="34"/>
      <c r="Q128" s="34"/>
      <c r="R128" s="34"/>
      <c r="S128" s="34"/>
      <c r="T128" s="34"/>
      <c r="W128" s="34"/>
      <c r="X128" s="34"/>
      <c r="Y128" s="34"/>
      <c r="Z128" s="34"/>
    </row>
    <row r="129" spans="3:26">
      <c r="C129" s="34"/>
      <c r="D129" s="34"/>
      <c r="E129" s="34"/>
      <c r="F129" s="34"/>
      <c r="G129" s="34"/>
      <c r="H129" s="34"/>
      <c r="I129" s="34"/>
      <c r="J129" s="34"/>
      <c r="K129" s="34"/>
      <c r="L129" s="34"/>
      <c r="M129" s="34"/>
      <c r="N129" s="34"/>
      <c r="O129" s="34"/>
      <c r="P129" s="34"/>
      <c r="Q129" s="34"/>
      <c r="R129" s="34"/>
      <c r="S129" s="34"/>
      <c r="T129" s="34"/>
      <c r="W129" s="34"/>
      <c r="X129" s="34"/>
      <c r="Y129" s="34"/>
      <c r="Z129" s="34"/>
    </row>
    <row r="130" spans="3:26">
      <c r="C130" s="34"/>
      <c r="D130" s="34"/>
      <c r="E130" s="34"/>
      <c r="F130" s="34"/>
      <c r="G130" s="34"/>
      <c r="H130" s="34"/>
      <c r="I130" s="34"/>
      <c r="J130" s="34"/>
      <c r="K130" s="34"/>
      <c r="L130" s="34"/>
      <c r="M130" s="34"/>
      <c r="N130" s="34"/>
      <c r="O130" s="34"/>
      <c r="P130" s="34"/>
      <c r="Q130" s="34"/>
      <c r="R130" s="34"/>
      <c r="S130" s="34"/>
      <c r="T130" s="34"/>
      <c r="W130" s="34"/>
      <c r="X130" s="34"/>
      <c r="Y130" s="34"/>
      <c r="Z130" s="34"/>
    </row>
    <row r="131" spans="3:26">
      <c r="C131" s="34"/>
      <c r="D131" s="34"/>
      <c r="E131" s="34"/>
      <c r="F131" s="34"/>
      <c r="G131" s="34"/>
      <c r="H131" s="34"/>
      <c r="I131" s="34"/>
      <c r="J131" s="34"/>
      <c r="K131" s="34"/>
      <c r="L131" s="34"/>
      <c r="M131" s="34"/>
      <c r="N131" s="34"/>
      <c r="O131" s="34"/>
      <c r="P131" s="34"/>
      <c r="Q131" s="34"/>
      <c r="R131" s="34"/>
      <c r="S131" s="34"/>
      <c r="T131" s="34"/>
      <c r="W131" s="34"/>
      <c r="X131" s="34"/>
      <c r="Y131" s="34"/>
      <c r="Z131" s="34"/>
    </row>
    <row r="132" spans="3:26">
      <c r="C132" s="34"/>
      <c r="D132" s="34"/>
      <c r="E132" s="34"/>
      <c r="F132" s="34"/>
      <c r="G132" s="34"/>
      <c r="H132" s="34"/>
      <c r="I132" s="34"/>
      <c r="J132" s="34"/>
      <c r="K132" s="34"/>
      <c r="L132" s="34"/>
      <c r="M132" s="34"/>
      <c r="N132" s="34"/>
      <c r="O132" s="34"/>
      <c r="P132" s="34"/>
      <c r="Q132" s="34"/>
      <c r="R132" s="34"/>
      <c r="S132" s="34"/>
      <c r="T132" s="34"/>
      <c r="W132" s="34"/>
      <c r="X132" s="34"/>
      <c r="Y132" s="34"/>
      <c r="Z132" s="34"/>
    </row>
    <row r="133" spans="3:26">
      <c r="C133" s="34"/>
      <c r="D133" s="34"/>
      <c r="E133" s="34"/>
      <c r="F133" s="34"/>
      <c r="G133" s="34"/>
      <c r="H133" s="34"/>
      <c r="I133" s="34"/>
      <c r="J133" s="34"/>
      <c r="K133" s="34"/>
      <c r="L133" s="34"/>
      <c r="M133" s="34"/>
      <c r="N133" s="34"/>
      <c r="O133" s="34"/>
      <c r="P133" s="34"/>
      <c r="Q133" s="34"/>
      <c r="R133" s="34"/>
      <c r="S133" s="34"/>
      <c r="T133" s="34"/>
      <c r="W133" s="34"/>
      <c r="X133" s="34"/>
      <c r="Y133" s="34"/>
      <c r="Z133" s="34"/>
    </row>
    <row r="134" spans="3:26">
      <c r="C134" s="34"/>
      <c r="D134" s="34"/>
      <c r="E134" s="34"/>
      <c r="F134" s="34"/>
      <c r="G134" s="34"/>
      <c r="H134" s="34"/>
      <c r="I134" s="34"/>
      <c r="J134" s="34"/>
      <c r="K134" s="34"/>
      <c r="L134" s="34"/>
      <c r="M134" s="34"/>
      <c r="N134" s="34"/>
      <c r="O134" s="34"/>
      <c r="P134" s="34"/>
      <c r="Q134" s="34"/>
      <c r="R134" s="34"/>
      <c r="S134" s="34"/>
      <c r="T134" s="34"/>
      <c r="W134" s="34"/>
      <c r="X134" s="34"/>
      <c r="Y134" s="34"/>
      <c r="Z134" s="34"/>
    </row>
    <row r="135" spans="3:26">
      <c r="C135" s="34"/>
      <c r="D135" s="34"/>
      <c r="E135" s="34"/>
      <c r="F135" s="34"/>
      <c r="G135" s="34"/>
      <c r="H135" s="34"/>
      <c r="I135" s="34"/>
      <c r="J135" s="34"/>
      <c r="K135" s="34"/>
      <c r="L135" s="34"/>
      <c r="M135" s="34"/>
      <c r="N135" s="34"/>
      <c r="O135" s="34"/>
      <c r="P135" s="34"/>
      <c r="Q135" s="34"/>
      <c r="R135" s="34"/>
      <c r="S135" s="34"/>
      <c r="T135" s="34"/>
      <c r="W135" s="34"/>
      <c r="X135" s="34"/>
      <c r="Y135" s="34"/>
      <c r="Z135" s="34"/>
    </row>
    <row r="136" spans="3:26">
      <c r="C136" s="34"/>
      <c r="D136" s="34"/>
      <c r="E136" s="34"/>
      <c r="F136" s="34"/>
      <c r="G136" s="34"/>
      <c r="H136" s="34"/>
      <c r="I136" s="34"/>
      <c r="J136" s="34"/>
      <c r="K136" s="34"/>
      <c r="L136" s="34"/>
      <c r="M136" s="34"/>
      <c r="N136" s="34"/>
      <c r="O136" s="34"/>
      <c r="P136" s="34"/>
      <c r="Q136" s="34"/>
      <c r="R136" s="34"/>
      <c r="S136" s="34"/>
      <c r="T136" s="34"/>
      <c r="W136" s="34"/>
      <c r="X136" s="34"/>
      <c r="Y136" s="34"/>
      <c r="Z136" s="34"/>
    </row>
    <row r="137" spans="3:26">
      <c r="C137" s="34"/>
      <c r="D137" s="34"/>
      <c r="E137" s="34"/>
      <c r="F137" s="34"/>
      <c r="G137" s="34"/>
      <c r="H137" s="34"/>
      <c r="I137" s="34"/>
      <c r="J137" s="34"/>
      <c r="K137" s="34"/>
      <c r="L137" s="34"/>
      <c r="M137" s="34"/>
      <c r="N137" s="34"/>
      <c r="O137" s="34"/>
      <c r="P137" s="34"/>
      <c r="Q137" s="34"/>
      <c r="R137" s="34"/>
      <c r="S137" s="34"/>
      <c r="T137" s="34"/>
      <c r="W137" s="34"/>
      <c r="X137" s="34"/>
      <c r="Y137" s="34"/>
      <c r="Z137" s="34"/>
    </row>
    <row r="138" spans="3:26">
      <c r="C138" s="34"/>
      <c r="D138" s="34"/>
      <c r="E138" s="34"/>
      <c r="F138" s="34"/>
      <c r="G138" s="34"/>
      <c r="H138" s="34"/>
      <c r="I138" s="34"/>
      <c r="J138" s="34"/>
      <c r="K138" s="34"/>
      <c r="L138" s="34"/>
      <c r="M138" s="34"/>
      <c r="N138" s="34"/>
      <c r="O138" s="34"/>
      <c r="P138" s="34"/>
      <c r="Q138" s="34"/>
      <c r="R138" s="34"/>
      <c r="S138" s="34"/>
      <c r="T138" s="34"/>
      <c r="W138" s="34"/>
      <c r="X138" s="34"/>
      <c r="Y138" s="34"/>
      <c r="Z138" s="34"/>
    </row>
    <row r="139" spans="3:26">
      <c r="C139" s="34"/>
      <c r="D139" s="34"/>
      <c r="E139" s="34"/>
      <c r="F139" s="34"/>
      <c r="G139" s="34"/>
      <c r="H139" s="34"/>
      <c r="I139" s="34"/>
      <c r="J139" s="34"/>
      <c r="K139" s="34"/>
      <c r="L139" s="34"/>
      <c r="M139" s="34"/>
      <c r="N139" s="34"/>
      <c r="O139" s="34"/>
      <c r="P139" s="34"/>
      <c r="Q139" s="34"/>
      <c r="R139" s="34"/>
      <c r="S139" s="34"/>
      <c r="T139" s="34"/>
      <c r="W139" s="34"/>
      <c r="X139" s="34"/>
      <c r="Y139" s="34"/>
      <c r="Z139" s="34"/>
    </row>
    <row r="140" spans="3:26">
      <c r="C140" s="34"/>
      <c r="D140" s="34"/>
      <c r="E140" s="34"/>
      <c r="F140" s="34"/>
      <c r="G140" s="34"/>
      <c r="H140" s="34"/>
      <c r="I140" s="34"/>
      <c r="J140" s="34"/>
      <c r="K140" s="34"/>
      <c r="L140" s="34"/>
      <c r="M140" s="34"/>
      <c r="N140" s="34"/>
      <c r="O140" s="34"/>
      <c r="P140" s="34"/>
      <c r="Q140" s="34"/>
      <c r="R140" s="34"/>
      <c r="S140" s="34"/>
      <c r="T140" s="34"/>
      <c r="W140" s="34"/>
      <c r="X140" s="34"/>
      <c r="Y140" s="34"/>
      <c r="Z140" s="34"/>
    </row>
    <row r="141" spans="3:26">
      <c r="C141" s="34"/>
      <c r="D141" s="34"/>
      <c r="E141" s="34"/>
      <c r="F141" s="34"/>
      <c r="G141" s="34"/>
      <c r="H141" s="34"/>
      <c r="I141" s="34"/>
      <c r="J141" s="34"/>
      <c r="K141" s="34"/>
      <c r="L141" s="34"/>
      <c r="M141" s="34"/>
      <c r="N141" s="34"/>
      <c r="O141" s="34"/>
      <c r="P141" s="34"/>
      <c r="Q141" s="34"/>
      <c r="R141" s="34"/>
      <c r="S141" s="34"/>
      <c r="T141" s="34"/>
      <c r="W141" s="34"/>
      <c r="X141" s="34"/>
      <c r="Y141" s="34"/>
      <c r="Z141" s="34"/>
    </row>
    <row r="142" spans="3:26">
      <c r="C142" s="34"/>
      <c r="D142" s="34"/>
      <c r="E142" s="34"/>
      <c r="F142" s="34"/>
      <c r="G142" s="34"/>
      <c r="H142" s="34"/>
      <c r="I142" s="34"/>
      <c r="J142" s="34"/>
      <c r="K142" s="34"/>
      <c r="L142" s="34"/>
      <c r="M142" s="34"/>
      <c r="N142" s="34"/>
      <c r="O142" s="34"/>
      <c r="P142" s="34"/>
      <c r="Q142" s="34"/>
      <c r="R142" s="34"/>
      <c r="S142" s="34"/>
      <c r="T142" s="34"/>
      <c r="W142" s="34"/>
      <c r="X142" s="34"/>
      <c r="Y142" s="34"/>
      <c r="Z142" s="34"/>
    </row>
    <row r="143" spans="3:26">
      <c r="C143" s="34"/>
      <c r="D143" s="34"/>
      <c r="E143" s="34"/>
      <c r="F143" s="34"/>
      <c r="G143" s="34"/>
      <c r="H143" s="34"/>
      <c r="I143" s="34"/>
      <c r="J143" s="34"/>
      <c r="K143" s="34"/>
      <c r="L143" s="34"/>
      <c r="M143" s="34"/>
      <c r="N143" s="34"/>
      <c r="O143" s="34"/>
      <c r="P143" s="34"/>
      <c r="Q143" s="34"/>
      <c r="R143" s="34"/>
      <c r="S143" s="34"/>
      <c r="T143" s="34"/>
      <c r="W143" s="34"/>
      <c r="X143" s="34"/>
      <c r="Y143" s="34"/>
      <c r="Z143" s="34"/>
    </row>
    <row r="144" spans="3:26">
      <c r="C144" s="34"/>
      <c r="D144" s="34"/>
      <c r="E144" s="34"/>
      <c r="F144" s="34"/>
      <c r="G144" s="34"/>
      <c r="H144" s="34"/>
      <c r="I144" s="34"/>
      <c r="J144" s="34"/>
      <c r="K144" s="34"/>
      <c r="L144" s="34"/>
      <c r="M144" s="34"/>
      <c r="N144" s="34"/>
      <c r="O144" s="34"/>
      <c r="P144" s="34"/>
      <c r="Q144" s="34"/>
      <c r="R144" s="34"/>
      <c r="S144" s="34"/>
      <c r="T144" s="34"/>
      <c r="W144" s="34"/>
      <c r="X144" s="34"/>
      <c r="Y144" s="34"/>
      <c r="Z144" s="34"/>
    </row>
    <row r="145" spans="3:26">
      <c r="C145" s="34"/>
      <c r="D145" s="34"/>
      <c r="E145" s="34"/>
      <c r="F145" s="34"/>
      <c r="G145" s="34"/>
      <c r="H145" s="34"/>
      <c r="I145" s="34"/>
      <c r="J145" s="34"/>
      <c r="K145" s="34"/>
      <c r="L145" s="34"/>
      <c r="M145" s="34"/>
      <c r="N145" s="34"/>
      <c r="O145" s="34"/>
      <c r="P145" s="34"/>
      <c r="Q145" s="34"/>
      <c r="R145" s="34"/>
      <c r="S145" s="34"/>
      <c r="T145" s="34"/>
      <c r="W145" s="34"/>
      <c r="X145" s="34"/>
      <c r="Y145" s="34"/>
      <c r="Z145" s="34"/>
    </row>
    <row r="146" spans="3:26">
      <c r="C146" s="34"/>
      <c r="D146" s="34"/>
      <c r="E146" s="34"/>
      <c r="F146" s="34"/>
      <c r="G146" s="34"/>
      <c r="H146" s="34"/>
      <c r="I146" s="34"/>
      <c r="J146" s="34"/>
      <c r="K146" s="34"/>
      <c r="L146" s="34"/>
      <c r="M146" s="34"/>
      <c r="N146" s="34"/>
      <c r="O146" s="34"/>
      <c r="P146" s="34"/>
      <c r="Q146" s="34"/>
      <c r="R146" s="34"/>
      <c r="S146" s="34"/>
      <c r="T146" s="34"/>
      <c r="W146" s="34"/>
      <c r="X146" s="34"/>
      <c r="Y146" s="34"/>
      <c r="Z146" s="34"/>
    </row>
    <row r="147" spans="3:26">
      <c r="C147" s="34"/>
      <c r="D147" s="34"/>
      <c r="E147" s="34"/>
      <c r="F147" s="34"/>
      <c r="G147" s="34"/>
      <c r="H147" s="34"/>
      <c r="I147" s="34"/>
      <c r="J147" s="34"/>
      <c r="K147" s="34"/>
      <c r="L147" s="34"/>
      <c r="M147" s="34"/>
      <c r="N147" s="34"/>
      <c r="O147" s="34"/>
      <c r="P147" s="34"/>
      <c r="Q147" s="34"/>
      <c r="R147" s="34"/>
      <c r="S147" s="34"/>
      <c r="T147" s="34"/>
      <c r="W147" s="34"/>
      <c r="X147" s="34"/>
      <c r="Y147" s="34"/>
      <c r="Z147" s="34"/>
    </row>
    <row r="148" spans="3:26">
      <c r="C148" s="34"/>
      <c r="D148" s="34"/>
      <c r="E148" s="34"/>
      <c r="F148" s="34"/>
      <c r="G148" s="34"/>
      <c r="H148" s="34"/>
      <c r="I148" s="34"/>
      <c r="J148" s="34"/>
      <c r="K148" s="34"/>
      <c r="L148" s="34"/>
      <c r="M148" s="34"/>
      <c r="N148" s="34"/>
      <c r="O148" s="34"/>
      <c r="P148" s="34"/>
      <c r="Q148" s="34"/>
      <c r="R148" s="34"/>
      <c r="S148" s="34"/>
      <c r="T148" s="34"/>
      <c r="W148" s="34"/>
      <c r="X148" s="34"/>
      <c r="Y148" s="34"/>
      <c r="Z148" s="34"/>
    </row>
    <row r="149" spans="3:26">
      <c r="C149" s="34"/>
      <c r="D149" s="34"/>
      <c r="E149" s="34"/>
      <c r="F149" s="34"/>
      <c r="G149" s="34"/>
      <c r="H149" s="34"/>
      <c r="I149" s="34"/>
      <c r="J149" s="34"/>
      <c r="K149" s="34"/>
      <c r="L149" s="34"/>
      <c r="M149" s="34"/>
      <c r="N149" s="34"/>
      <c r="O149" s="34"/>
      <c r="P149" s="34"/>
      <c r="Q149" s="34"/>
      <c r="R149" s="34"/>
      <c r="S149" s="34"/>
      <c r="T149" s="34"/>
      <c r="W149" s="34"/>
      <c r="X149" s="34"/>
      <c r="Y149" s="34"/>
      <c r="Z149" s="34"/>
    </row>
    <row r="150" spans="3:26">
      <c r="C150" s="34"/>
      <c r="D150" s="34"/>
      <c r="E150" s="34"/>
      <c r="F150" s="34"/>
      <c r="G150" s="34"/>
      <c r="H150" s="34"/>
      <c r="I150" s="34"/>
      <c r="J150" s="34"/>
      <c r="K150" s="34"/>
      <c r="L150" s="34"/>
      <c r="M150" s="34"/>
      <c r="N150" s="34"/>
      <c r="O150" s="34"/>
      <c r="P150" s="34"/>
      <c r="Q150" s="34"/>
      <c r="R150" s="34"/>
      <c r="S150" s="34"/>
      <c r="T150" s="34"/>
      <c r="W150" s="34"/>
      <c r="X150" s="34"/>
      <c r="Y150" s="34"/>
      <c r="Z150" s="34"/>
    </row>
    <row r="151" spans="3:26">
      <c r="C151" s="34"/>
      <c r="D151" s="34"/>
      <c r="E151" s="34"/>
      <c r="F151" s="34"/>
      <c r="G151" s="34"/>
      <c r="H151" s="34"/>
      <c r="I151" s="34"/>
      <c r="J151" s="34"/>
      <c r="K151" s="34"/>
      <c r="L151" s="34"/>
      <c r="M151" s="34"/>
      <c r="N151" s="34"/>
      <c r="O151" s="34"/>
      <c r="P151" s="34"/>
      <c r="Q151" s="34"/>
      <c r="R151" s="34"/>
      <c r="S151" s="34"/>
      <c r="T151" s="34"/>
      <c r="W151" s="34"/>
      <c r="X151" s="34"/>
      <c r="Y151" s="34"/>
      <c r="Z151" s="34"/>
    </row>
    <row r="152" spans="3:26">
      <c r="C152" s="34"/>
      <c r="D152" s="34"/>
      <c r="E152" s="34"/>
      <c r="F152" s="34"/>
      <c r="G152" s="34"/>
      <c r="H152" s="34"/>
      <c r="I152" s="34"/>
      <c r="J152" s="34"/>
      <c r="K152" s="34"/>
      <c r="L152" s="34"/>
      <c r="M152" s="34"/>
      <c r="N152" s="34"/>
      <c r="O152" s="34"/>
      <c r="P152" s="34"/>
      <c r="Q152" s="34"/>
      <c r="R152" s="34"/>
      <c r="S152" s="34"/>
      <c r="T152" s="34"/>
      <c r="W152" s="34"/>
      <c r="X152" s="34"/>
      <c r="Y152" s="34"/>
      <c r="Z152" s="34"/>
    </row>
    <row r="153" spans="3:26">
      <c r="C153" s="34"/>
      <c r="D153" s="34"/>
      <c r="E153" s="34"/>
      <c r="F153" s="34"/>
      <c r="G153" s="34"/>
      <c r="H153" s="34"/>
      <c r="I153" s="34"/>
      <c r="J153" s="34"/>
      <c r="K153" s="34"/>
      <c r="L153" s="34"/>
      <c r="M153" s="34"/>
      <c r="N153" s="34"/>
      <c r="O153" s="34"/>
      <c r="P153" s="34"/>
      <c r="Q153" s="34"/>
      <c r="R153" s="34"/>
      <c r="S153" s="34"/>
      <c r="T153" s="34"/>
      <c r="W153" s="34"/>
      <c r="X153" s="34"/>
      <c r="Y153" s="34"/>
      <c r="Z153" s="34"/>
    </row>
    <row r="154" spans="3:26">
      <c r="C154" s="34"/>
      <c r="D154" s="34"/>
      <c r="E154" s="34"/>
      <c r="F154" s="34"/>
      <c r="G154" s="34"/>
      <c r="H154" s="34"/>
      <c r="I154" s="34"/>
      <c r="J154" s="34"/>
      <c r="K154" s="34"/>
      <c r="L154" s="34"/>
      <c r="M154" s="34"/>
      <c r="N154" s="34"/>
      <c r="O154" s="34"/>
      <c r="P154" s="34"/>
      <c r="Q154" s="34"/>
      <c r="R154" s="34"/>
      <c r="S154" s="34"/>
      <c r="T154" s="34"/>
      <c r="W154" s="34"/>
      <c r="X154" s="34"/>
      <c r="Y154" s="34"/>
      <c r="Z154" s="34"/>
    </row>
    <row r="155" spans="3:26">
      <c r="C155" s="34"/>
      <c r="D155" s="34"/>
      <c r="E155" s="34"/>
      <c r="F155" s="34"/>
      <c r="G155" s="34"/>
      <c r="H155" s="34"/>
      <c r="I155" s="34"/>
      <c r="J155" s="34"/>
      <c r="K155" s="34"/>
      <c r="L155" s="34"/>
      <c r="M155" s="34"/>
      <c r="N155" s="34"/>
      <c r="O155" s="34"/>
      <c r="P155" s="34"/>
      <c r="Q155" s="34"/>
      <c r="R155" s="34"/>
      <c r="S155" s="34"/>
      <c r="T155" s="34"/>
      <c r="W155" s="34"/>
      <c r="X155" s="34"/>
      <c r="Y155" s="34"/>
      <c r="Z155" s="34"/>
    </row>
    <row r="156" spans="3:26">
      <c r="C156" s="34"/>
      <c r="D156" s="34"/>
      <c r="E156" s="34"/>
      <c r="F156" s="34"/>
      <c r="G156" s="34"/>
      <c r="H156" s="34"/>
      <c r="I156" s="34"/>
      <c r="J156" s="34"/>
      <c r="K156" s="34"/>
      <c r="L156" s="34"/>
      <c r="M156" s="34"/>
      <c r="N156" s="34"/>
      <c r="O156" s="34"/>
      <c r="P156" s="34"/>
      <c r="Q156" s="34"/>
      <c r="R156" s="34"/>
      <c r="S156" s="34"/>
      <c r="T156" s="34"/>
      <c r="W156" s="34"/>
      <c r="X156" s="34"/>
      <c r="Y156" s="34"/>
      <c r="Z156" s="34"/>
    </row>
    <row r="157" spans="3:26">
      <c r="C157" s="34"/>
      <c r="D157" s="34"/>
      <c r="E157" s="34"/>
      <c r="F157" s="34"/>
      <c r="G157" s="34"/>
      <c r="H157" s="34"/>
      <c r="I157" s="34"/>
      <c r="J157" s="34"/>
      <c r="K157" s="34"/>
      <c r="L157" s="34"/>
      <c r="M157" s="34"/>
      <c r="N157" s="34"/>
      <c r="O157" s="34"/>
      <c r="P157" s="34"/>
      <c r="Q157" s="34"/>
      <c r="R157" s="34"/>
      <c r="S157" s="34"/>
      <c r="T157" s="34"/>
      <c r="W157" s="34"/>
      <c r="X157" s="34"/>
      <c r="Y157" s="34"/>
      <c r="Z157" s="34"/>
    </row>
    <row r="158" spans="3:26">
      <c r="C158" s="34"/>
      <c r="D158" s="34"/>
      <c r="E158" s="34"/>
      <c r="F158" s="34"/>
      <c r="G158" s="34"/>
      <c r="H158" s="34"/>
      <c r="I158" s="34"/>
      <c r="J158" s="34"/>
      <c r="K158" s="34"/>
      <c r="L158" s="34"/>
      <c r="M158" s="34"/>
      <c r="N158" s="34"/>
      <c r="O158" s="34"/>
      <c r="P158" s="34"/>
      <c r="Q158" s="34"/>
      <c r="R158" s="34"/>
      <c r="S158" s="34"/>
      <c r="T158" s="34"/>
      <c r="W158" s="34"/>
      <c r="X158" s="34"/>
      <c r="Y158" s="34"/>
      <c r="Z158" s="34"/>
    </row>
    <row r="159" spans="3:26">
      <c r="C159" s="34"/>
      <c r="D159" s="34"/>
      <c r="E159" s="34"/>
      <c r="F159" s="34"/>
      <c r="G159" s="34"/>
      <c r="H159" s="34"/>
      <c r="I159" s="34"/>
      <c r="J159" s="34"/>
      <c r="K159" s="34"/>
      <c r="L159" s="34"/>
      <c r="M159" s="34"/>
      <c r="N159" s="34"/>
      <c r="O159" s="34"/>
      <c r="P159" s="34"/>
      <c r="Q159" s="34"/>
      <c r="R159" s="34"/>
      <c r="S159" s="34"/>
      <c r="T159" s="34"/>
      <c r="W159" s="34"/>
      <c r="X159" s="34"/>
      <c r="Y159" s="34"/>
      <c r="Z159" s="34"/>
    </row>
    <row r="160" spans="3:26">
      <c r="C160" s="34"/>
      <c r="D160" s="34"/>
      <c r="E160" s="34"/>
      <c r="F160" s="34"/>
      <c r="G160" s="34"/>
      <c r="H160" s="34"/>
      <c r="I160" s="34"/>
      <c r="J160" s="34"/>
      <c r="K160" s="34"/>
      <c r="L160" s="34"/>
      <c r="M160" s="34"/>
      <c r="N160" s="34"/>
      <c r="O160" s="34"/>
      <c r="P160" s="34"/>
      <c r="Q160" s="34"/>
      <c r="R160" s="34"/>
      <c r="S160" s="34"/>
      <c r="T160" s="34"/>
      <c r="W160" s="34"/>
      <c r="X160" s="34"/>
      <c r="Y160" s="34"/>
      <c r="Z160" s="34"/>
    </row>
    <row r="161" spans="3:26">
      <c r="C161" s="34"/>
      <c r="D161" s="34"/>
      <c r="E161" s="34"/>
      <c r="F161" s="34"/>
      <c r="G161" s="34"/>
      <c r="H161" s="34"/>
      <c r="I161" s="34"/>
      <c r="J161" s="34"/>
      <c r="K161" s="34"/>
      <c r="L161" s="34"/>
      <c r="M161" s="34"/>
      <c r="N161" s="34"/>
      <c r="O161" s="34"/>
      <c r="P161" s="34"/>
      <c r="Q161" s="34"/>
      <c r="R161" s="34"/>
      <c r="S161" s="34"/>
      <c r="T161" s="34"/>
      <c r="W161" s="34"/>
      <c r="X161" s="34"/>
      <c r="Y161" s="34"/>
      <c r="Z161" s="34"/>
    </row>
    <row r="162" spans="3:26">
      <c r="C162" s="34"/>
      <c r="D162" s="34"/>
      <c r="E162" s="34"/>
      <c r="F162" s="34"/>
      <c r="G162" s="34"/>
      <c r="H162" s="34"/>
      <c r="I162" s="34"/>
      <c r="J162" s="34"/>
      <c r="K162" s="34"/>
      <c r="L162" s="34"/>
      <c r="M162" s="34"/>
      <c r="N162" s="34"/>
      <c r="O162" s="34"/>
      <c r="P162" s="34"/>
      <c r="Q162" s="34"/>
      <c r="R162" s="34"/>
      <c r="S162" s="34"/>
      <c r="T162" s="34"/>
      <c r="W162" s="34"/>
      <c r="X162" s="34"/>
      <c r="Y162" s="34"/>
      <c r="Z162" s="34"/>
    </row>
    <row r="163" spans="3:26">
      <c r="C163" s="34"/>
      <c r="D163" s="34"/>
      <c r="E163" s="34"/>
      <c r="F163" s="34"/>
      <c r="G163" s="34"/>
      <c r="H163" s="34"/>
      <c r="I163" s="34"/>
      <c r="J163" s="34"/>
      <c r="K163" s="34"/>
      <c r="L163" s="34"/>
      <c r="M163" s="34"/>
      <c r="N163" s="34"/>
      <c r="O163" s="34"/>
      <c r="P163" s="34"/>
      <c r="Q163" s="34"/>
      <c r="R163" s="34"/>
      <c r="S163" s="34"/>
      <c r="T163" s="34"/>
      <c r="W163" s="34"/>
      <c r="X163" s="34"/>
      <c r="Y163" s="34"/>
      <c r="Z163" s="34"/>
    </row>
    <row r="164" spans="3:26">
      <c r="C164" s="34"/>
      <c r="D164" s="34"/>
      <c r="E164" s="34"/>
      <c r="F164" s="34"/>
      <c r="G164" s="34"/>
      <c r="H164" s="34"/>
      <c r="I164" s="34"/>
      <c r="J164" s="34"/>
      <c r="K164" s="34"/>
      <c r="L164" s="34"/>
      <c r="M164" s="34"/>
      <c r="N164" s="34"/>
      <c r="O164" s="34"/>
      <c r="P164" s="34"/>
      <c r="Q164" s="34"/>
      <c r="R164" s="34"/>
      <c r="S164" s="34"/>
      <c r="T164" s="34"/>
      <c r="W164" s="34"/>
      <c r="X164" s="34"/>
      <c r="Y164" s="34"/>
      <c r="Z164" s="34"/>
    </row>
    <row r="165" spans="3:26">
      <c r="C165" s="34"/>
      <c r="D165" s="34"/>
      <c r="E165" s="34"/>
      <c r="F165" s="34"/>
      <c r="G165" s="34"/>
      <c r="H165" s="34"/>
      <c r="I165" s="34"/>
      <c r="J165" s="34"/>
      <c r="K165" s="34"/>
      <c r="L165" s="34"/>
      <c r="M165" s="34"/>
      <c r="N165" s="34"/>
      <c r="O165" s="34"/>
      <c r="P165" s="34"/>
      <c r="Q165" s="34"/>
      <c r="R165" s="34"/>
      <c r="S165" s="34"/>
      <c r="T165" s="34"/>
      <c r="W165" s="34"/>
      <c r="X165" s="34"/>
      <c r="Y165" s="34"/>
      <c r="Z165" s="34"/>
    </row>
    <row r="166" spans="3:26">
      <c r="C166" s="34"/>
      <c r="D166" s="34"/>
      <c r="E166" s="34"/>
      <c r="F166" s="34"/>
      <c r="G166" s="34"/>
      <c r="H166" s="34"/>
      <c r="I166" s="34"/>
      <c r="J166" s="34"/>
      <c r="K166" s="34"/>
      <c r="L166" s="34"/>
      <c r="M166" s="34"/>
      <c r="N166" s="34"/>
      <c r="O166" s="34"/>
      <c r="P166" s="34"/>
      <c r="Q166" s="34"/>
      <c r="R166" s="34"/>
      <c r="S166" s="34"/>
      <c r="T166" s="34"/>
      <c r="W166" s="34"/>
      <c r="X166" s="34"/>
      <c r="Y166" s="34"/>
      <c r="Z166" s="34"/>
    </row>
    <row r="167" spans="3:26">
      <c r="C167" s="34"/>
      <c r="D167" s="34"/>
      <c r="E167" s="34"/>
      <c r="F167" s="34"/>
      <c r="G167" s="34"/>
      <c r="H167" s="34"/>
      <c r="I167" s="34"/>
      <c r="J167" s="34"/>
      <c r="K167" s="34"/>
      <c r="L167" s="34"/>
      <c r="M167" s="34"/>
      <c r="N167" s="34"/>
      <c r="O167" s="34"/>
      <c r="P167" s="34"/>
      <c r="Q167" s="34"/>
      <c r="R167" s="34"/>
      <c r="S167" s="34"/>
      <c r="T167" s="34"/>
      <c r="W167" s="34"/>
      <c r="X167" s="34"/>
      <c r="Y167" s="34"/>
      <c r="Z167" s="34"/>
    </row>
    <row r="168" spans="3:26">
      <c r="C168" s="34"/>
      <c r="D168" s="34"/>
      <c r="E168" s="34"/>
      <c r="F168" s="34"/>
      <c r="G168" s="34"/>
      <c r="H168" s="34"/>
      <c r="I168" s="34"/>
      <c r="J168" s="34"/>
      <c r="K168" s="34"/>
      <c r="L168" s="34"/>
      <c r="M168" s="34"/>
      <c r="N168" s="34"/>
      <c r="O168" s="34"/>
      <c r="P168" s="34"/>
      <c r="Q168" s="34"/>
      <c r="R168" s="34"/>
      <c r="S168" s="34"/>
      <c r="T168" s="34"/>
      <c r="W168" s="34"/>
      <c r="X168" s="34"/>
      <c r="Y168" s="34"/>
      <c r="Z168" s="34"/>
    </row>
    <row r="169" spans="3:26">
      <c r="C169" s="34"/>
      <c r="D169" s="34"/>
      <c r="E169" s="34"/>
      <c r="F169" s="34"/>
      <c r="G169" s="34"/>
      <c r="H169" s="34"/>
      <c r="I169" s="34"/>
      <c r="J169" s="34"/>
      <c r="K169" s="34"/>
      <c r="L169" s="34"/>
      <c r="M169" s="34"/>
      <c r="N169" s="34"/>
      <c r="O169" s="34"/>
      <c r="P169" s="34"/>
      <c r="Q169" s="34"/>
      <c r="R169" s="34"/>
      <c r="S169" s="34"/>
      <c r="T169" s="34"/>
      <c r="W169" s="34"/>
      <c r="X169" s="34"/>
      <c r="Y169" s="34"/>
      <c r="Z169" s="34"/>
    </row>
    <row r="170" spans="3:26">
      <c r="C170" s="34"/>
      <c r="D170" s="34"/>
      <c r="E170" s="34"/>
      <c r="F170" s="34"/>
      <c r="G170" s="34"/>
      <c r="H170" s="34"/>
      <c r="I170" s="34"/>
      <c r="J170" s="34"/>
      <c r="K170" s="34"/>
      <c r="L170" s="34"/>
      <c r="M170" s="34"/>
      <c r="N170" s="34"/>
      <c r="O170" s="34"/>
      <c r="P170" s="34"/>
      <c r="Q170" s="34"/>
      <c r="R170" s="34"/>
      <c r="S170" s="34"/>
      <c r="T170" s="34"/>
      <c r="W170" s="34"/>
      <c r="X170" s="34"/>
      <c r="Y170" s="34"/>
      <c r="Z170" s="34"/>
    </row>
    <row r="171" spans="3:26">
      <c r="C171" s="34"/>
      <c r="D171" s="34"/>
      <c r="E171" s="34"/>
      <c r="F171" s="34"/>
      <c r="G171" s="34"/>
      <c r="H171" s="34"/>
      <c r="I171" s="34"/>
      <c r="J171" s="34"/>
      <c r="K171" s="34"/>
      <c r="L171" s="34"/>
      <c r="M171" s="34"/>
      <c r="N171" s="34"/>
      <c r="O171" s="34"/>
      <c r="P171" s="34"/>
      <c r="Q171" s="34"/>
      <c r="R171" s="34"/>
      <c r="S171" s="34"/>
      <c r="T171" s="34"/>
      <c r="W171" s="34"/>
      <c r="X171" s="34"/>
      <c r="Y171" s="34"/>
      <c r="Z171" s="34"/>
    </row>
    <row r="172" spans="3:26">
      <c r="C172" s="34"/>
      <c r="D172" s="34"/>
      <c r="E172" s="34"/>
      <c r="F172" s="34"/>
      <c r="G172" s="34"/>
      <c r="H172" s="34"/>
      <c r="I172" s="34"/>
      <c r="J172" s="34"/>
      <c r="K172" s="34"/>
      <c r="L172" s="34"/>
      <c r="M172" s="34"/>
      <c r="N172" s="34"/>
      <c r="O172" s="34"/>
      <c r="P172" s="34"/>
      <c r="Q172" s="34"/>
      <c r="R172" s="34"/>
      <c r="S172" s="34"/>
      <c r="T172" s="34"/>
      <c r="W172" s="34"/>
      <c r="X172" s="34"/>
      <c r="Y172" s="34"/>
      <c r="Z172" s="34"/>
    </row>
    <row r="173" spans="3:26">
      <c r="C173" s="34"/>
      <c r="D173" s="34"/>
      <c r="E173" s="34"/>
      <c r="F173" s="34"/>
      <c r="G173" s="34"/>
      <c r="H173" s="34"/>
      <c r="I173" s="34"/>
      <c r="J173" s="34"/>
      <c r="K173" s="34"/>
      <c r="L173" s="34"/>
      <c r="M173" s="34"/>
      <c r="N173" s="34"/>
      <c r="O173" s="34"/>
      <c r="P173" s="34"/>
      <c r="Q173" s="34"/>
      <c r="R173" s="34"/>
      <c r="S173" s="34"/>
      <c r="T173" s="34"/>
      <c r="W173" s="34"/>
      <c r="X173" s="34"/>
      <c r="Y173" s="34"/>
      <c r="Z173" s="34"/>
    </row>
    <row r="174" spans="3:26">
      <c r="C174" s="34"/>
      <c r="D174" s="34"/>
      <c r="E174" s="34"/>
      <c r="F174" s="34"/>
      <c r="G174" s="34"/>
      <c r="H174" s="34"/>
      <c r="I174" s="34"/>
      <c r="J174" s="34"/>
      <c r="K174" s="34"/>
      <c r="L174" s="34"/>
      <c r="M174" s="34"/>
      <c r="N174" s="34"/>
      <c r="O174" s="34"/>
      <c r="P174" s="34"/>
      <c r="Q174" s="34"/>
      <c r="R174" s="34"/>
      <c r="S174" s="34"/>
      <c r="T174" s="34"/>
      <c r="W174" s="34"/>
      <c r="X174" s="34"/>
      <c r="Y174" s="34"/>
      <c r="Z174" s="34"/>
    </row>
    <row r="175" spans="3:26">
      <c r="C175" s="34"/>
      <c r="D175" s="34"/>
      <c r="E175" s="34"/>
      <c r="F175" s="34"/>
      <c r="G175" s="34"/>
      <c r="H175" s="34"/>
      <c r="I175" s="34"/>
      <c r="J175" s="34"/>
      <c r="K175" s="34"/>
      <c r="L175" s="34"/>
      <c r="M175" s="34"/>
      <c r="N175" s="34"/>
      <c r="O175" s="34"/>
      <c r="P175" s="34"/>
      <c r="Q175" s="34"/>
      <c r="R175" s="34"/>
      <c r="S175" s="34"/>
      <c r="T175" s="34"/>
      <c r="W175" s="34"/>
      <c r="X175" s="34"/>
      <c r="Y175" s="34"/>
      <c r="Z175" s="34"/>
    </row>
    <row r="176" spans="3:26">
      <c r="C176" s="34"/>
      <c r="D176" s="34"/>
      <c r="E176" s="34"/>
      <c r="F176" s="34"/>
      <c r="G176" s="34"/>
      <c r="H176" s="34"/>
      <c r="I176" s="34"/>
      <c r="J176" s="34"/>
      <c r="K176" s="34"/>
      <c r="L176" s="34"/>
      <c r="M176" s="34"/>
      <c r="N176" s="34"/>
      <c r="O176" s="34"/>
      <c r="P176" s="34"/>
      <c r="Q176" s="34"/>
      <c r="R176" s="34"/>
      <c r="S176" s="34"/>
      <c r="T176" s="34"/>
      <c r="W176" s="34"/>
      <c r="X176" s="34"/>
      <c r="Y176" s="34"/>
      <c r="Z176" s="34"/>
    </row>
    <row r="177" spans="3:26">
      <c r="C177" s="34"/>
      <c r="D177" s="34"/>
      <c r="E177" s="34"/>
      <c r="F177" s="34"/>
      <c r="G177" s="34"/>
      <c r="H177" s="34"/>
      <c r="I177" s="34"/>
      <c r="J177" s="34"/>
      <c r="K177" s="34"/>
      <c r="L177" s="34"/>
      <c r="M177" s="34"/>
      <c r="N177" s="34"/>
      <c r="O177" s="34"/>
      <c r="P177" s="34"/>
      <c r="Q177" s="34"/>
      <c r="R177" s="34"/>
      <c r="S177" s="34"/>
      <c r="T177" s="34"/>
      <c r="W177" s="34"/>
      <c r="X177" s="34"/>
      <c r="Y177" s="34"/>
      <c r="Z177" s="34"/>
    </row>
    <row r="178" spans="3:26">
      <c r="C178" s="34"/>
      <c r="D178" s="34"/>
      <c r="E178" s="34"/>
      <c r="F178" s="34"/>
      <c r="G178" s="34"/>
      <c r="H178" s="34"/>
      <c r="I178" s="34"/>
      <c r="J178" s="34"/>
      <c r="K178" s="34"/>
      <c r="L178" s="34"/>
      <c r="M178" s="34"/>
      <c r="N178" s="34"/>
      <c r="O178" s="34"/>
      <c r="P178" s="34"/>
      <c r="Q178" s="34"/>
      <c r="R178" s="34"/>
      <c r="S178" s="34"/>
      <c r="T178" s="34"/>
      <c r="W178" s="34"/>
      <c r="X178" s="34"/>
      <c r="Y178" s="34"/>
      <c r="Z178" s="34"/>
    </row>
    <row r="179" spans="3:26">
      <c r="C179" s="34"/>
      <c r="D179" s="34"/>
      <c r="E179" s="34"/>
      <c r="F179" s="34"/>
      <c r="G179" s="34"/>
      <c r="H179" s="34"/>
      <c r="I179" s="34"/>
      <c r="J179" s="34"/>
      <c r="K179" s="34"/>
      <c r="L179" s="34"/>
      <c r="M179" s="34"/>
      <c r="N179" s="34"/>
      <c r="O179" s="34"/>
      <c r="P179" s="34"/>
      <c r="Q179" s="34"/>
      <c r="R179" s="34"/>
      <c r="S179" s="34"/>
      <c r="T179" s="34"/>
      <c r="W179" s="34"/>
      <c r="X179" s="34"/>
      <c r="Y179" s="34"/>
      <c r="Z179" s="34"/>
    </row>
    <row r="180" spans="3:26">
      <c r="C180" s="34"/>
      <c r="D180" s="34"/>
      <c r="E180" s="34"/>
      <c r="F180" s="34"/>
      <c r="G180" s="34"/>
      <c r="H180" s="34"/>
      <c r="I180" s="34"/>
      <c r="J180" s="34"/>
      <c r="K180" s="34"/>
      <c r="L180" s="34"/>
      <c r="M180" s="34"/>
      <c r="N180" s="34"/>
      <c r="O180" s="34"/>
      <c r="P180" s="34"/>
      <c r="Q180" s="34"/>
      <c r="R180" s="34"/>
      <c r="S180" s="34"/>
      <c r="T180" s="34"/>
      <c r="W180" s="34"/>
      <c r="X180" s="34"/>
      <c r="Y180" s="34"/>
      <c r="Z180" s="34"/>
    </row>
    <row r="181" spans="3:26">
      <c r="C181" s="34"/>
      <c r="D181" s="34"/>
      <c r="E181" s="34"/>
      <c r="F181" s="34"/>
      <c r="G181" s="34"/>
      <c r="H181" s="34"/>
      <c r="I181" s="34"/>
      <c r="J181" s="34"/>
      <c r="K181" s="34"/>
      <c r="L181" s="34"/>
      <c r="M181" s="34"/>
      <c r="N181" s="34"/>
      <c r="O181" s="34"/>
      <c r="P181" s="34"/>
      <c r="Q181" s="34"/>
      <c r="R181" s="34"/>
      <c r="S181" s="34"/>
      <c r="T181" s="34"/>
      <c r="W181" s="34"/>
      <c r="X181" s="34"/>
      <c r="Y181" s="34"/>
      <c r="Z181" s="34"/>
    </row>
    <row r="182" spans="3:26">
      <c r="C182" s="34"/>
      <c r="D182" s="34"/>
      <c r="E182" s="34"/>
      <c r="F182" s="34"/>
      <c r="G182" s="34"/>
      <c r="H182" s="34"/>
      <c r="I182" s="34"/>
      <c r="J182" s="34"/>
      <c r="K182" s="34"/>
      <c r="L182" s="34"/>
      <c r="M182" s="34"/>
      <c r="N182" s="34"/>
      <c r="O182" s="34"/>
      <c r="P182" s="34"/>
      <c r="Q182" s="34"/>
      <c r="R182" s="34"/>
      <c r="S182" s="34"/>
      <c r="T182" s="34"/>
      <c r="W182" s="34"/>
      <c r="X182" s="34"/>
      <c r="Y182" s="34"/>
      <c r="Z182" s="34"/>
    </row>
    <row r="183" spans="3:26">
      <c r="C183" s="34"/>
      <c r="D183" s="34"/>
      <c r="E183" s="34"/>
      <c r="F183" s="34"/>
      <c r="G183" s="34"/>
      <c r="H183" s="34"/>
      <c r="I183" s="34"/>
      <c r="J183" s="34"/>
      <c r="K183" s="34"/>
      <c r="L183" s="34"/>
      <c r="M183" s="34"/>
      <c r="N183" s="34"/>
      <c r="O183" s="34"/>
      <c r="P183" s="34"/>
      <c r="Q183" s="34"/>
      <c r="R183" s="34"/>
      <c r="S183" s="34"/>
      <c r="T183" s="34"/>
      <c r="W183" s="34"/>
      <c r="X183" s="34"/>
      <c r="Y183" s="34"/>
      <c r="Z183" s="34"/>
    </row>
    <row r="184" spans="3:26">
      <c r="C184" s="34"/>
      <c r="D184" s="34"/>
      <c r="E184" s="34"/>
      <c r="F184" s="34"/>
      <c r="G184" s="34"/>
      <c r="H184" s="34"/>
      <c r="I184" s="34"/>
      <c r="J184" s="34"/>
      <c r="K184" s="34"/>
      <c r="L184" s="34"/>
      <c r="M184" s="34"/>
      <c r="N184" s="34"/>
      <c r="O184" s="34"/>
      <c r="P184" s="34"/>
      <c r="Q184" s="34"/>
      <c r="R184" s="34"/>
      <c r="S184" s="34"/>
      <c r="T184" s="34"/>
      <c r="W184" s="34"/>
      <c r="X184" s="34"/>
      <c r="Y184" s="34"/>
      <c r="Z184" s="34"/>
    </row>
    <row r="185" spans="3:26">
      <c r="C185" s="34"/>
      <c r="D185" s="34"/>
      <c r="E185" s="34"/>
      <c r="F185" s="34"/>
      <c r="G185" s="34"/>
      <c r="H185" s="34"/>
      <c r="I185" s="34"/>
      <c r="J185" s="34"/>
      <c r="K185" s="34"/>
      <c r="L185" s="34"/>
      <c r="M185" s="34"/>
      <c r="N185" s="34"/>
      <c r="O185" s="34"/>
      <c r="P185" s="34"/>
      <c r="Q185" s="34"/>
      <c r="R185" s="34"/>
      <c r="S185" s="34"/>
      <c r="T185" s="34"/>
      <c r="W185" s="34"/>
      <c r="X185" s="34"/>
      <c r="Y185" s="34"/>
      <c r="Z185" s="34"/>
    </row>
    <row r="186" spans="3:26">
      <c r="C186" s="34"/>
      <c r="D186" s="34"/>
      <c r="E186" s="34"/>
      <c r="F186" s="34"/>
      <c r="G186" s="34"/>
      <c r="H186" s="34"/>
      <c r="I186" s="34"/>
      <c r="J186" s="34"/>
      <c r="K186" s="34"/>
      <c r="L186" s="34"/>
      <c r="M186" s="34"/>
      <c r="N186" s="34"/>
      <c r="O186" s="34"/>
      <c r="P186" s="34"/>
      <c r="Q186" s="34"/>
      <c r="R186" s="34"/>
      <c r="S186" s="34"/>
      <c r="T186" s="34"/>
      <c r="W186" s="34"/>
      <c r="X186" s="34"/>
      <c r="Y186" s="34"/>
      <c r="Z186" s="34"/>
    </row>
    <row r="187" spans="3:26">
      <c r="C187" s="34"/>
      <c r="D187" s="34"/>
      <c r="E187" s="34"/>
      <c r="F187" s="34"/>
      <c r="G187" s="34"/>
      <c r="H187" s="34"/>
      <c r="I187" s="34"/>
      <c r="J187" s="34"/>
      <c r="K187" s="34"/>
      <c r="L187" s="34"/>
      <c r="M187" s="34"/>
      <c r="N187" s="34"/>
      <c r="O187" s="34"/>
      <c r="P187" s="34"/>
      <c r="Q187" s="34"/>
      <c r="R187" s="34"/>
      <c r="S187" s="34"/>
      <c r="T187" s="34"/>
      <c r="W187" s="34"/>
      <c r="X187" s="34"/>
      <c r="Y187" s="34"/>
      <c r="Z187" s="34"/>
    </row>
    <row r="188" spans="3:26">
      <c r="C188" s="34"/>
      <c r="D188" s="34"/>
      <c r="E188" s="34"/>
      <c r="F188" s="34"/>
      <c r="G188" s="34"/>
      <c r="H188" s="34"/>
      <c r="I188" s="34"/>
      <c r="J188" s="34"/>
      <c r="K188" s="34"/>
      <c r="L188" s="34"/>
      <c r="M188" s="34"/>
      <c r="N188" s="34"/>
      <c r="O188" s="34"/>
      <c r="P188" s="34"/>
      <c r="Q188" s="34"/>
      <c r="R188" s="34"/>
      <c r="S188" s="34"/>
      <c r="T188" s="34"/>
      <c r="W188" s="34"/>
      <c r="X188" s="34"/>
      <c r="Y188" s="34"/>
      <c r="Z188" s="34"/>
    </row>
    <row r="189" spans="3:26">
      <c r="C189" s="34"/>
      <c r="D189" s="34"/>
      <c r="E189" s="34"/>
      <c r="F189" s="34"/>
      <c r="G189" s="34"/>
      <c r="H189" s="34"/>
      <c r="I189" s="34"/>
      <c r="J189" s="34"/>
      <c r="K189" s="34"/>
      <c r="L189" s="34"/>
      <c r="M189" s="34"/>
      <c r="N189" s="34"/>
      <c r="O189" s="34"/>
      <c r="P189" s="34"/>
      <c r="Q189" s="34"/>
      <c r="R189" s="34"/>
      <c r="S189" s="34"/>
      <c r="T189" s="34"/>
      <c r="W189" s="34"/>
      <c r="X189" s="34"/>
      <c r="Y189" s="34"/>
      <c r="Z189" s="34"/>
    </row>
    <row r="190" spans="3:26">
      <c r="C190" s="34"/>
      <c r="D190" s="34"/>
      <c r="E190" s="34"/>
      <c r="F190" s="34"/>
      <c r="G190" s="34"/>
      <c r="H190" s="34"/>
      <c r="I190" s="34"/>
      <c r="J190" s="34"/>
      <c r="K190" s="34"/>
      <c r="L190" s="34"/>
      <c r="M190" s="34"/>
      <c r="N190" s="34"/>
      <c r="O190" s="34"/>
      <c r="P190" s="34"/>
      <c r="Q190" s="34"/>
      <c r="R190" s="34"/>
      <c r="S190" s="34"/>
      <c r="T190" s="34"/>
      <c r="W190" s="34"/>
      <c r="X190" s="34"/>
      <c r="Y190" s="34"/>
      <c r="Z190" s="34"/>
    </row>
    <row r="191" spans="3:26">
      <c r="C191" s="34"/>
      <c r="D191" s="34"/>
      <c r="E191" s="34"/>
      <c r="F191" s="34"/>
      <c r="G191" s="34"/>
      <c r="H191" s="34"/>
      <c r="I191" s="34"/>
      <c r="J191" s="34"/>
      <c r="K191" s="34"/>
      <c r="L191" s="34"/>
      <c r="M191" s="34"/>
      <c r="N191" s="34"/>
      <c r="O191" s="34"/>
      <c r="P191" s="34"/>
      <c r="Q191" s="34"/>
      <c r="R191" s="34"/>
      <c r="S191" s="34"/>
      <c r="T191" s="34"/>
      <c r="W191" s="34"/>
      <c r="X191" s="34"/>
      <c r="Y191" s="34"/>
      <c r="Z191" s="34"/>
    </row>
    <row r="192" spans="3:26">
      <c r="C192" s="34"/>
      <c r="D192" s="34"/>
      <c r="E192" s="34"/>
      <c r="F192" s="34"/>
      <c r="G192" s="34"/>
      <c r="H192" s="34"/>
      <c r="I192" s="34"/>
      <c r="J192" s="34"/>
      <c r="K192" s="34"/>
      <c r="L192" s="34"/>
      <c r="M192" s="34"/>
      <c r="N192" s="34"/>
      <c r="O192" s="34"/>
      <c r="P192" s="34"/>
      <c r="Q192" s="34"/>
      <c r="R192" s="34"/>
      <c r="S192" s="34"/>
      <c r="T192" s="34"/>
      <c r="W192" s="34"/>
      <c r="X192" s="34"/>
      <c r="Y192" s="34"/>
      <c r="Z192" s="34"/>
    </row>
    <row r="193" spans="3:26">
      <c r="C193" s="34"/>
      <c r="D193" s="34"/>
      <c r="E193" s="34"/>
      <c r="F193" s="34"/>
      <c r="G193" s="34"/>
      <c r="H193" s="34"/>
      <c r="I193" s="34"/>
      <c r="J193" s="34"/>
      <c r="K193" s="34"/>
      <c r="L193" s="34"/>
      <c r="M193" s="34"/>
      <c r="N193" s="34"/>
      <c r="O193" s="34"/>
      <c r="P193" s="34"/>
      <c r="Q193" s="34"/>
      <c r="R193" s="34"/>
      <c r="S193" s="34"/>
      <c r="T193" s="34"/>
      <c r="W193" s="34"/>
      <c r="X193" s="34"/>
      <c r="Y193" s="34"/>
      <c r="Z193" s="34"/>
    </row>
    <row r="194" spans="3:26">
      <c r="C194" s="34"/>
      <c r="D194" s="34"/>
      <c r="E194" s="34"/>
      <c r="F194" s="34"/>
      <c r="G194" s="34"/>
      <c r="H194" s="34"/>
      <c r="I194" s="34"/>
      <c r="J194" s="34"/>
      <c r="K194" s="34"/>
      <c r="L194" s="34"/>
      <c r="M194" s="34"/>
      <c r="N194" s="34"/>
      <c r="O194" s="34"/>
      <c r="P194" s="34"/>
      <c r="Q194" s="34"/>
      <c r="R194" s="34"/>
      <c r="S194" s="34"/>
      <c r="T194" s="34"/>
      <c r="W194" s="34"/>
      <c r="X194" s="34"/>
      <c r="Y194" s="34"/>
      <c r="Z194" s="34"/>
    </row>
    <row r="195" spans="3:26">
      <c r="C195" s="34"/>
      <c r="D195" s="34"/>
      <c r="E195" s="34"/>
      <c r="F195" s="34"/>
      <c r="G195" s="34"/>
      <c r="H195" s="34"/>
      <c r="I195" s="34"/>
      <c r="J195" s="34"/>
      <c r="K195" s="34"/>
      <c r="L195" s="34"/>
      <c r="M195" s="34"/>
      <c r="N195" s="34"/>
      <c r="O195" s="34"/>
      <c r="P195" s="34"/>
      <c r="Q195" s="34"/>
      <c r="R195" s="34"/>
      <c r="S195" s="34"/>
      <c r="T195" s="34"/>
      <c r="W195" s="34"/>
      <c r="X195" s="34"/>
      <c r="Y195" s="34"/>
      <c r="Z195" s="34"/>
    </row>
    <row r="196" spans="3:26">
      <c r="C196" s="34"/>
      <c r="D196" s="34"/>
      <c r="E196" s="34"/>
      <c r="F196" s="34"/>
      <c r="G196" s="34"/>
      <c r="H196" s="34"/>
      <c r="I196" s="34"/>
      <c r="J196" s="34"/>
      <c r="K196" s="34"/>
      <c r="L196" s="34"/>
      <c r="M196" s="34"/>
      <c r="N196" s="34"/>
      <c r="O196" s="34"/>
      <c r="P196" s="34"/>
      <c r="Q196" s="34"/>
      <c r="R196" s="34"/>
      <c r="S196" s="34"/>
      <c r="T196" s="34"/>
      <c r="W196" s="34"/>
      <c r="X196" s="34"/>
      <c r="Y196" s="34"/>
      <c r="Z196" s="34"/>
    </row>
    <row r="197" spans="3:26">
      <c r="C197" s="34"/>
      <c r="D197" s="34"/>
      <c r="E197" s="34"/>
      <c r="F197" s="34"/>
      <c r="G197" s="34"/>
      <c r="H197" s="34"/>
      <c r="I197" s="34"/>
      <c r="J197" s="34"/>
      <c r="K197" s="34"/>
      <c r="L197" s="34"/>
      <c r="M197" s="34"/>
      <c r="N197" s="34"/>
      <c r="O197" s="34"/>
      <c r="P197" s="34"/>
      <c r="Q197" s="34"/>
      <c r="R197" s="34"/>
      <c r="S197" s="34"/>
      <c r="T197" s="34"/>
      <c r="W197" s="34"/>
      <c r="X197" s="34"/>
      <c r="Y197" s="34"/>
      <c r="Z197" s="34"/>
    </row>
    <row r="198" spans="3:26">
      <c r="C198" s="34"/>
      <c r="D198" s="34"/>
      <c r="E198" s="34"/>
      <c r="F198" s="34"/>
      <c r="G198" s="34"/>
      <c r="H198" s="34"/>
      <c r="I198" s="34"/>
      <c r="J198" s="34"/>
      <c r="K198" s="34"/>
      <c r="L198" s="34"/>
      <c r="M198" s="34"/>
      <c r="N198" s="34"/>
      <c r="O198" s="34"/>
      <c r="P198" s="34"/>
      <c r="Q198" s="34"/>
      <c r="R198" s="34"/>
      <c r="S198" s="34"/>
      <c r="T198" s="34"/>
      <c r="W198" s="34"/>
      <c r="X198" s="34"/>
      <c r="Y198" s="34"/>
      <c r="Z198" s="34"/>
    </row>
    <row r="199" spans="3:26">
      <c r="C199" s="34"/>
      <c r="D199" s="34"/>
      <c r="E199" s="34"/>
      <c r="F199" s="34"/>
      <c r="G199" s="34"/>
      <c r="H199" s="34"/>
      <c r="I199" s="34"/>
      <c r="J199" s="34"/>
      <c r="K199" s="34"/>
      <c r="L199" s="34"/>
      <c r="M199" s="34"/>
      <c r="N199" s="34"/>
      <c r="O199" s="34"/>
      <c r="P199" s="34"/>
      <c r="Q199" s="34"/>
      <c r="R199" s="34"/>
      <c r="S199" s="34"/>
      <c r="T199" s="34"/>
      <c r="W199" s="34"/>
      <c r="X199" s="34"/>
      <c r="Y199" s="34"/>
      <c r="Z199" s="34"/>
    </row>
    <row r="200" spans="3:26">
      <c r="C200" s="34"/>
      <c r="D200" s="34"/>
      <c r="E200" s="34"/>
      <c r="F200" s="34"/>
      <c r="G200" s="34"/>
      <c r="H200" s="34"/>
      <c r="I200" s="34"/>
      <c r="J200" s="34"/>
      <c r="K200" s="34"/>
      <c r="L200" s="34"/>
      <c r="M200" s="34"/>
      <c r="N200" s="34"/>
      <c r="O200" s="34"/>
      <c r="P200" s="34"/>
      <c r="Q200" s="34"/>
      <c r="R200" s="34"/>
      <c r="S200" s="34"/>
      <c r="T200" s="34"/>
      <c r="W200" s="34"/>
      <c r="X200" s="34"/>
      <c r="Y200" s="34"/>
      <c r="Z200" s="34"/>
    </row>
    <row r="201" spans="3:26">
      <c r="C201" s="34"/>
      <c r="D201" s="34"/>
      <c r="E201" s="34"/>
      <c r="F201" s="34"/>
      <c r="G201" s="34"/>
      <c r="H201" s="34"/>
      <c r="I201" s="34"/>
      <c r="J201" s="34"/>
      <c r="K201" s="34"/>
      <c r="L201" s="34"/>
      <c r="M201" s="34"/>
      <c r="N201" s="34"/>
      <c r="O201" s="34"/>
      <c r="P201" s="34"/>
      <c r="Q201" s="34"/>
      <c r="R201" s="34"/>
      <c r="S201" s="34"/>
      <c r="T201" s="34"/>
      <c r="W201" s="34"/>
      <c r="X201" s="34"/>
      <c r="Y201" s="34"/>
      <c r="Z201" s="34"/>
    </row>
    <row r="202" spans="3:26">
      <c r="C202" s="34"/>
      <c r="D202" s="34"/>
      <c r="E202" s="34"/>
      <c r="F202" s="34"/>
      <c r="G202" s="34"/>
      <c r="H202" s="34"/>
      <c r="I202" s="34"/>
      <c r="J202" s="34"/>
      <c r="K202" s="34"/>
      <c r="L202" s="34"/>
      <c r="M202" s="34"/>
      <c r="N202" s="34"/>
      <c r="O202" s="34"/>
      <c r="P202" s="34"/>
      <c r="Q202" s="34"/>
      <c r="R202" s="34"/>
      <c r="S202" s="34"/>
      <c r="T202" s="34"/>
      <c r="W202" s="34"/>
      <c r="X202" s="34"/>
      <c r="Y202" s="34"/>
      <c r="Z202" s="34"/>
    </row>
    <row r="203" spans="3:26">
      <c r="C203" s="34"/>
      <c r="D203" s="34"/>
      <c r="E203" s="34"/>
      <c r="F203" s="34"/>
      <c r="G203" s="34"/>
      <c r="H203" s="34"/>
      <c r="I203" s="34"/>
      <c r="J203" s="34"/>
      <c r="K203" s="34"/>
      <c r="L203" s="34"/>
      <c r="M203" s="34"/>
      <c r="N203" s="34"/>
      <c r="O203" s="34"/>
      <c r="P203" s="34"/>
      <c r="Q203" s="34"/>
      <c r="R203" s="34"/>
      <c r="S203" s="34"/>
      <c r="T203" s="34"/>
      <c r="W203" s="34"/>
      <c r="X203" s="34"/>
      <c r="Y203" s="34"/>
      <c r="Z203" s="34"/>
    </row>
    <row r="204" spans="3:26">
      <c r="C204" s="34"/>
      <c r="D204" s="34"/>
      <c r="E204" s="34"/>
      <c r="F204" s="34"/>
      <c r="G204" s="34"/>
      <c r="H204" s="34"/>
      <c r="I204" s="34"/>
      <c r="J204" s="34"/>
      <c r="K204" s="34"/>
      <c r="L204" s="34"/>
      <c r="M204" s="34"/>
      <c r="N204" s="34"/>
      <c r="O204" s="34"/>
      <c r="P204" s="34"/>
      <c r="Q204" s="34"/>
      <c r="R204" s="34"/>
      <c r="S204" s="34"/>
      <c r="T204" s="34"/>
      <c r="W204" s="34"/>
      <c r="X204" s="34"/>
      <c r="Y204" s="34"/>
      <c r="Z204" s="34"/>
    </row>
    <row r="205" spans="3:26">
      <c r="C205" s="34"/>
      <c r="D205" s="34"/>
      <c r="E205" s="34"/>
      <c r="F205" s="34"/>
      <c r="G205" s="34"/>
      <c r="H205" s="34"/>
      <c r="I205" s="34"/>
      <c r="J205" s="34"/>
      <c r="K205" s="34"/>
      <c r="L205" s="34"/>
      <c r="M205" s="34"/>
      <c r="N205" s="34"/>
      <c r="O205" s="34"/>
      <c r="P205" s="34"/>
      <c r="Q205" s="34"/>
      <c r="R205" s="34"/>
      <c r="S205" s="34"/>
      <c r="T205" s="34"/>
      <c r="W205" s="34"/>
      <c r="X205" s="34"/>
      <c r="Y205" s="34"/>
      <c r="Z205" s="34"/>
    </row>
    <row r="206" spans="3:26">
      <c r="C206" s="34"/>
      <c r="D206" s="34"/>
      <c r="E206" s="34"/>
      <c r="F206" s="34"/>
      <c r="G206" s="34"/>
      <c r="H206" s="34"/>
      <c r="I206" s="34"/>
      <c r="J206" s="34"/>
      <c r="K206" s="34"/>
      <c r="L206" s="34"/>
      <c r="M206" s="34"/>
      <c r="N206" s="34"/>
      <c r="O206" s="34"/>
      <c r="P206" s="34"/>
      <c r="Q206" s="34"/>
      <c r="R206" s="34"/>
      <c r="S206" s="34"/>
      <c r="T206" s="34"/>
      <c r="W206" s="34"/>
      <c r="X206" s="34"/>
      <c r="Y206" s="34"/>
      <c r="Z206" s="34"/>
    </row>
    <row r="207" spans="3:26">
      <c r="C207" s="34"/>
      <c r="D207" s="34"/>
      <c r="E207" s="34"/>
      <c r="F207" s="34"/>
      <c r="G207" s="34"/>
      <c r="H207" s="34"/>
      <c r="I207" s="34"/>
      <c r="J207" s="34"/>
      <c r="K207" s="34"/>
      <c r="L207" s="34"/>
      <c r="M207" s="34"/>
      <c r="N207" s="34"/>
      <c r="O207" s="34"/>
      <c r="P207" s="34"/>
      <c r="Q207" s="34"/>
      <c r="R207" s="34"/>
      <c r="S207" s="34"/>
      <c r="T207" s="34"/>
      <c r="W207" s="34"/>
      <c r="X207" s="34"/>
      <c r="Y207" s="34"/>
      <c r="Z207" s="34"/>
    </row>
    <row r="208" spans="3:26">
      <c r="C208" s="34"/>
      <c r="D208" s="34"/>
      <c r="E208" s="34"/>
      <c r="F208" s="34"/>
      <c r="G208" s="34"/>
      <c r="H208" s="34"/>
      <c r="I208" s="34"/>
      <c r="J208" s="34"/>
      <c r="K208" s="34"/>
      <c r="L208" s="34"/>
      <c r="M208" s="34"/>
      <c r="N208" s="34"/>
      <c r="O208" s="34"/>
      <c r="P208" s="34"/>
      <c r="Q208" s="34"/>
      <c r="R208" s="34"/>
      <c r="S208" s="34"/>
      <c r="T208" s="34"/>
      <c r="W208" s="34"/>
      <c r="X208" s="34"/>
      <c r="Y208" s="34"/>
      <c r="Z208" s="34"/>
    </row>
    <row r="209" spans="3:26">
      <c r="C209" s="34"/>
      <c r="D209" s="34"/>
      <c r="E209" s="34"/>
      <c r="F209" s="34"/>
      <c r="G209" s="34"/>
      <c r="H209" s="34"/>
      <c r="I209" s="34"/>
      <c r="J209" s="34"/>
      <c r="K209" s="34"/>
      <c r="L209" s="34"/>
      <c r="M209" s="34"/>
      <c r="N209" s="34"/>
      <c r="O209" s="34"/>
      <c r="P209" s="34"/>
      <c r="Q209" s="34"/>
      <c r="R209" s="34"/>
      <c r="S209" s="34"/>
      <c r="T209" s="34"/>
      <c r="W209" s="34"/>
      <c r="X209" s="34"/>
      <c r="Y209" s="34"/>
      <c r="Z209" s="34"/>
    </row>
    <row r="210" spans="3:26">
      <c r="C210" s="34"/>
      <c r="D210" s="34"/>
      <c r="E210" s="34"/>
      <c r="F210" s="34"/>
      <c r="G210" s="34"/>
      <c r="H210" s="34"/>
      <c r="I210" s="34"/>
      <c r="J210" s="34"/>
      <c r="K210" s="34"/>
      <c r="L210" s="34"/>
      <c r="M210" s="34"/>
      <c r="N210" s="34"/>
      <c r="O210" s="34"/>
      <c r="P210" s="34"/>
      <c r="Q210" s="34"/>
      <c r="R210" s="34"/>
      <c r="S210" s="34"/>
      <c r="T210" s="34"/>
      <c r="W210" s="34"/>
      <c r="X210" s="34"/>
      <c r="Y210" s="34"/>
      <c r="Z210" s="34"/>
    </row>
    <row r="211" spans="3:26">
      <c r="C211" s="34"/>
      <c r="D211" s="34"/>
      <c r="E211" s="34"/>
      <c r="F211" s="34"/>
      <c r="G211" s="34"/>
      <c r="H211" s="34"/>
      <c r="I211" s="34"/>
      <c r="J211" s="34"/>
      <c r="K211" s="34"/>
      <c r="L211" s="34"/>
      <c r="M211" s="34"/>
      <c r="N211" s="34"/>
      <c r="O211" s="34"/>
      <c r="P211" s="34"/>
      <c r="Q211" s="34"/>
      <c r="R211" s="34"/>
      <c r="S211" s="34"/>
      <c r="T211" s="34"/>
      <c r="W211" s="34"/>
      <c r="X211" s="34"/>
      <c r="Y211" s="34"/>
      <c r="Z211" s="34"/>
    </row>
    <row r="212" spans="3:26">
      <c r="C212" s="34"/>
      <c r="D212" s="34"/>
      <c r="E212" s="34"/>
      <c r="F212" s="34"/>
      <c r="G212" s="34"/>
      <c r="H212" s="34"/>
      <c r="I212" s="34"/>
      <c r="J212" s="34"/>
      <c r="K212" s="34"/>
      <c r="L212" s="34"/>
      <c r="M212" s="34"/>
      <c r="N212" s="34"/>
      <c r="O212" s="34"/>
      <c r="P212" s="34"/>
      <c r="Q212" s="34"/>
      <c r="R212" s="34"/>
      <c r="S212" s="34"/>
      <c r="T212" s="34"/>
      <c r="W212" s="34"/>
      <c r="X212" s="34"/>
      <c r="Y212" s="34"/>
      <c r="Z212" s="34"/>
    </row>
    <row r="213" spans="3:26">
      <c r="C213" s="34"/>
      <c r="D213" s="34"/>
      <c r="E213" s="34"/>
      <c r="F213" s="34"/>
      <c r="G213" s="34"/>
      <c r="H213" s="34"/>
      <c r="I213" s="34"/>
      <c r="J213" s="34"/>
      <c r="K213" s="34"/>
      <c r="L213" s="34"/>
      <c r="M213" s="34"/>
      <c r="N213" s="34"/>
      <c r="O213" s="34"/>
      <c r="P213" s="34"/>
      <c r="Q213" s="34"/>
      <c r="R213" s="34"/>
      <c r="S213" s="34"/>
      <c r="T213" s="34"/>
      <c r="W213" s="34"/>
      <c r="X213" s="34"/>
      <c r="Y213" s="34"/>
      <c r="Z213" s="34"/>
    </row>
    <row r="214" spans="3:26">
      <c r="C214" s="34"/>
      <c r="D214" s="34"/>
      <c r="E214" s="34"/>
      <c r="F214" s="34"/>
      <c r="G214" s="34"/>
      <c r="H214" s="34"/>
      <c r="I214" s="34"/>
      <c r="J214" s="34"/>
      <c r="K214" s="34"/>
      <c r="L214" s="34"/>
      <c r="M214" s="34"/>
      <c r="N214" s="34"/>
      <c r="O214" s="34"/>
      <c r="P214" s="34"/>
      <c r="Q214" s="34"/>
      <c r="R214" s="34"/>
      <c r="S214" s="34"/>
      <c r="T214" s="34"/>
      <c r="W214" s="34"/>
      <c r="X214" s="34"/>
      <c r="Y214" s="34"/>
      <c r="Z214" s="34"/>
    </row>
    <row r="215" spans="3:26">
      <c r="C215" s="34"/>
      <c r="D215" s="34"/>
      <c r="E215" s="34"/>
      <c r="F215" s="34"/>
      <c r="G215" s="34"/>
      <c r="H215" s="34"/>
      <c r="I215" s="34"/>
      <c r="J215" s="34"/>
      <c r="K215" s="34"/>
      <c r="L215" s="34"/>
      <c r="M215" s="34"/>
      <c r="N215" s="34"/>
      <c r="O215" s="34"/>
      <c r="P215" s="34"/>
      <c r="Q215" s="34"/>
      <c r="R215" s="34"/>
      <c r="S215" s="34"/>
      <c r="T215" s="34"/>
      <c r="W215" s="34"/>
      <c r="X215" s="34"/>
      <c r="Y215" s="34"/>
      <c r="Z215" s="34"/>
    </row>
    <row r="216" spans="3:26">
      <c r="C216" s="34"/>
      <c r="D216" s="34"/>
      <c r="E216" s="34"/>
      <c r="F216" s="34"/>
      <c r="G216" s="34"/>
      <c r="H216" s="34"/>
      <c r="I216" s="34"/>
      <c r="J216" s="34"/>
      <c r="K216" s="34"/>
      <c r="L216" s="34"/>
      <c r="M216" s="34"/>
      <c r="N216" s="34"/>
      <c r="O216" s="34"/>
      <c r="P216" s="34"/>
      <c r="Q216" s="34"/>
      <c r="R216" s="34"/>
      <c r="S216" s="34"/>
      <c r="T216" s="34"/>
      <c r="W216" s="34"/>
      <c r="X216" s="34"/>
      <c r="Y216" s="34"/>
      <c r="Z216" s="34"/>
    </row>
    <row r="217" spans="3:26">
      <c r="C217" s="34"/>
      <c r="D217" s="34"/>
      <c r="E217" s="34"/>
      <c r="F217" s="34"/>
      <c r="G217" s="34"/>
      <c r="H217" s="34"/>
      <c r="I217" s="34"/>
      <c r="J217" s="34"/>
      <c r="K217" s="34"/>
      <c r="L217" s="34"/>
      <c r="M217" s="34"/>
      <c r="N217" s="34"/>
      <c r="O217" s="34"/>
      <c r="P217" s="34"/>
      <c r="Q217" s="34"/>
      <c r="R217" s="34"/>
      <c r="S217" s="34"/>
      <c r="T217" s="34"/>
      <c r="W217" s="34"/>
      <c r="X217" s="34"/>
      <c r="Y217" s="34"/>
      <c r="Z217" s="34"/>
    </row>
    <row r="218" spans="3:26">
      <c r="C218" s="34"/>
      <c r="D218" s="34"/>
      <c r="E218" s="34"/>
      <c r="F218" s="34"/>
      <c r="G218" s="34"/>
      <c r="H218" s="34"/>
      <c r="I218" s="34"/>
      <c r="J218" s="34"/>
      <c r="K218" s="34"/>
      <c r="L218" s="34"/>
      <c r="M218" s="34"/>
      <c r="N218" s="34"/>
      <c r="O218" s="34"/>
      <c r="P218" s="34"/>
      <c r="Q218" s="34"/>
      <c r="R218" s="34"/>
      <c r="S218" s="34"/>
      <c r="T218" s="34"/>
      <c r="W218" s="34"/>
      <c r="X218" s="34"/>
      <c r="Y218" s="34"/>
      <c r="Z218" s="34"/>
    </row>
    <row r="219" spans="3:26">
      <c r="C219" s="34"/>
      <c r="D219" s="34"/>
      <c r="E219" s="34"/>
      <c r="F219" s="34"/>
      <c r="G219" s="34"/>
      <c r="H219" s="34"/>
      <c r="I219" s="34"/>
      <c r="J219" s="34"/>
      <c r="K219" s="34"/>
      <c r="L219" s="34"/>
      <c r="M219" s="34"/>
      <c r="N219" s="34"/>
      <c r="O219" s="34"/>
      <c r="P219" s="34"/>
      <c r="Q219" s="34"/>
      <c r="R219" s="34"/>
      <c r="S219" s="34"/>
      <c r="T219" s="34"/>
      <c r="W219" s="34"/>
      <c r="X219" s="34"/>
      <c r="Y219" s="34"/>
      <c r="Z219" s="34"/>
    </row>
    <row r="220" spans="3:26">
      <c r="C220" s="34"/>
      <c r="D220" s="34"/>
      <c r="E220" s="34"/>
      <c r="F220" s="34"/>
      <c r="G220" s="34"/>
      <c r="H220" s="34"/>
      <c r="I220" s="34"/>
      <c r="J220" s="34"/>
      <c r="K220" s="34"/>
      <c r="L220" s="34"/>
      <c r="M220" s="34"/>
      <c r="N220" s="34"/>
      <c r="O220" s="34"/>
      <c r="P220" s="34"/>
      <c r="Q220" s="34"/>
      <c r="R220" s="34"/>
      <c r="S220" s="34"/>
      <c r="T220" s="34"/>
      <c r="W220" s="34"/>
      <c r="X220" s="34"/>
      <c r="Y220" s="34"/>
      <c r="Z220" s="34"/>
    </row>
    <row r="221" spans="3:26">
      <c r="C221" s="34"/>
      <c r="D221" s="34"/>
      <c r="E221" s="34"/>
      <c r="F221" s="34"/>
      <c r="G221" s="34"/>
      <c r="H221" s="34"/>
      <c r="I221" s="34"/>
      <c r="J221" s="34"/>
      <c r="K221" s="34"/>
      <c r="L221" s="34"/>
      <c r="M221" s="34"/>
      <c r="N221" s="34"/>
      <c r="O221" s="34"/>
      <c r="P221" s="34"/>
      <c r="Q221" s="34"/>
      <c r="R221" s="34"/>
      <c r="S221" s="34"/>
      <c r="T221" s="34"/>
      <c r="W221" s="34"/>
      <c r="X221" s="34"/>
      <c r="Y221" s="34"/>
      <c r="Z221" s="34"/>
    </row>
    <row r="222" spans="3:26">
      <c r="C222" s="34"/>
      <c r="D222" s="34"/>
      <c r="E222" s="34"/>
      <c r="F222" s="34"/>
      <c r="G222" s="34"/>
      <c r="H222" s="34"/>
      <c r="I222" s="34"/>
      <c r="J222" s="34"/>
      <c r="K222" s="34"/>
      <c r="L222" s="34"/>
      <c r="M222" s="34"/>
      <c r="N222" s="34"/>
      <c r="O222" s="34"/>
      <c r="P222" s="34"/>
      <c r="Q222" s="34"/>
      <c r="R222" s="34"/>
      <c r="S222" s="34"/>
      <c r="T222" s="34"/>
      <c r="W222" s="34"/>
      <c r="X222" s="34"/>
      <c r="Y222" s="34"/>
      <c r="Z222" s="34"/>
    </row>
    <row r="223" spans="3:26">
      <c r="C223" s="34"/>
      <c r="D223" s="34"/>
      <c r="E223" s="34"/>
      <c r="F223" s="34"/>
      <c r="G223" s="34"/>
      <c r="H223" s="34"/>
      <c r="I223" s="34"/>
      <c r="J223" s="34"/>
      <c r="K223" s="34"/>
      <c r="L223" s="34"/>
      <c r="M223" s="34"/>
      <c r="N223" s="34"/>
      <c r="O223" s="34"/>
      <c r="P223" s="34"/>
      <c r="Q223" s="34"/>
      <c r="R223" s="34"/>
      <c r="S223" s="34"/>
      <c r="T223" s="34"/>
      <c r="W223" s="34"/>
      <c r="X223" s="34"/>
      <c r="Y223" s="34"/>
      <c r="Z223" s="34"/>
    </row>
    <row r="224" spans="3:26">
      <c r="C224" s="34"/>
      <c r="D224" s="34"/>
      <c r="E224" s="34"/>
      <c r="F224" s="34"/>
      <c r="G224" s="34"/>
      <c r="H224" s="34"/>
      <c r="I224" s="34"/>
      <c r="J224" s="34"/>
      <c r="K224" s="34"/>
      <c r="L224" s="34"/>
      <c r="M224" s="34"/>
      <c r="N224" s="34"/>
      <c r="O224" s="34"/>
      <c r="P224" s="34"/>
      <c r="Q224" s="34"/>
      <c r="R224" s="34"/>
      <c r="S224" s="34"/>
      <c r="T224" s="34"/>
      <c r="W224" s="34"/>
      <c r="X224" s="34"/>
      <c r="Y224" s="34"/>
      <c r="Z224" s="34"/>
    </row>
    <row r="225" spans="3:26">
      <c r="C225" s="34"/>
      <c r="D225" s="34"/>
      <c r="E225" s="34"/>
      <c r="F225" s="34"/>
      <c r="G225" s="34"/>
      <c r="H225" s="34"/>
      <c r="I225" s="34"/>
      <c r="J225" s="34"/>
      <c r="K225" s="34"/>
      <c r="L225" s="34"/>
      <c r="M225" s="34"/>
      <c r="N225" s="34"/>
      <c r="O225" s="34"/>
      <c r="P225" s="34"/>
      <c r="Q225" s="34"/>
      <c r="R225" s="34"/>
      <c r="S225" s="34"/>
      <c r="T225" s="34"/>
      <c r="W225" s="34"/>
      <c r="X225" s="34"/>
      <c r="Y225" s="34"/>
      <c r="Z225" s="34"/>
    </row>
    <row r="226" spans="3:26">
      <c r="C226" s="34"/>
      <c r="D226" s="34"/>
      <c r="E226" s="34"/>
      <c r="F226" s="34"/>
      <c r="G226" s="34"/>
      <c r="H226" s="34"/>
      <c r="I226" s="34"/>
      <c r="J226" s="34"/>
      <c r="K226" s="34"/>
      <c r="L226" s="34"/>
      <c r="M226" s="34"/>
      <c r="N226" s="34"/>
      <c r="O226" s="34"/>
      <c r="P226" s="34"/>
      <c r="Q226" s="34"/>
      <c r="R226" s="34"/>
      <c r="S226" s="34"/>
      <c r="T226" s="34"/>
      <c r="W226" s="34"/>
      <c r="X226" s="34"/>
      <c r="Y226" s="34"/>
      <c r="Z226" s="34"/>
    </row>
    <row r="227" spans="3:26">
      <c r="C227" s="34"/>
      <c r="D227" s="34"/>
      <c r="E227" s="34"/>
      <c r="F227" s="34"/>
      <c r="G227" s="34"/>
      <c r="H227" s="34"/>
      <c r="I227" s="34"/>
      <c r="J227" s="34"/>
      <c r="K227" s="34"/>
      <c r="L227" s="34"/>
      <c r="M227" s="34"/>
      <c r="N227" s="34"/>
      <c r="O227" s="34"/>
      <c r="P227" s="34"/>
      <c r="Q227" s="34"/>
      <c r="R227" s="34"/>
      <c r="S227" s="34"/>
      <c r="T227" s="34"/>
      <c r="W227" s="34"/>
      <c r="X227" s="34"/>
      <c r="Y227" s="34"/>
      <c r="Z227" s="34"/>
    </row>
    <row r="228" spans="3:26">
      <c r="C228" s="34"/>
      <c r="D228" s="34"/>
      <c r="E228" s="34"/>
      <c r="F228" s="34"/>
      <c r="G228" s="34"/>
      <c r="H228" s="34"/>
      <c r="I228" s="34"/>
      <c r="J228" s="34"/>
      <c r="K228" s="34"/>
      <c r="L228" s="34"/>
      <c r="M228" s="34"/>
      <c r="N228" s="34"/>
      <c r="O228" s="34"/>
      <c r="P228" s="34"/>
      <c r="Q228" s="34"/>
      <c r="R228" s="34"/>
      <c r="S228" s="34"/>
      <c r="T228" s="34"/>
      <c r="W228" s="34"/>
      <c r="X228" s="34"/>
      <c r="Y228" s="34"/>
      <c r="Z228" s="34"/>
    </row>
    <row r="229" spans="3:26">
      <c r="C229" s="34"/>
      <c r="D229" s="34"/>
      <c r="E229" s="34"/>
      <c r="F229" s="34"/>
      <c r="G229" s="34"/>
      <c r="H229" s="34"/>
      <c r="I229" s="34"/>
      <c r="J229" s="34"/>
      <c r="K229" s="34"/>
      <c r="L229" s="34"/>
      <c r="M229" s="34"/>
      <c r="N229" s="34"/>
      <c r="O229" s="34"/>
      <c r="P229" s="34"/>
      <c r="Q229" s="34"/>
      <c r="R229" s="34"/>
      <c r="S229" s="34"/>
      <c r="T229" s="34"/>
      <c r="W229" s="34"/>
      <c r="X229" s="34"/>
      <c r="Y229" s="34"/>
      <c r="Z229" s="34"/>
    </row>
    <row r="230" spans="3:26">
      <c r="C230" s="34"/>
      <c r="D230" s="34"/>
      <c r="E230" s="34"/>
      <c r="F230" s="34"/>
      <c r="G230" s="34"/>
      <c r="H230" s="34"/>
      <c r="I230" s="34"/>
      <c r="J230" s="34"/>
      <c r="K230" s="34"/>
      <c r="L230" s="34"/>
      <c r="M230" s="34"/>
      <c r="N230" s="34"/>
      <c r="O230" s="34"/>
      <c r="P230" s="34"/>
      <c r="Q230" s="34"/>
      <c r="R230" s="34"/>
      <c r="S230" s="34"/>
      <c r="T230" s="34"/>
      <c r="W230" s="34"/>
      <c r="X230" s="34"/>
      <c r="Y230" s="34"/>
      <c r="Z230" s="34"/>
    </row>
    <row r="231" spans="3:26">
      <c r="C231" s="34"/>
      <c r="D231" s="34"/>
      <c r="E231" s="34"/>
      <c r="F231" s="34"/>
      <c r="G231" s="34"/>
      <c r="H231" s="34"/>
      <c r="I231" s="34"/>
      <c r="J231" s="34"/>
      <c r="K231" s="34"/>
      <c r="L231" s="34"/>
      <c r="M231" s="34"/>
      <c r="N231" s="34"/>
      <c r="O231" s="34"/>
      <c r="P231" s="34"/>
      <c r="Q231" s="34"/>
      <c r="R231" s="34"/>
      <c r="S231" s="34"/>
      <c r="T231" s="34"/>
      <c r="W231" s="34"/>
      <c r="X231" s="34"/>
      <c r="Y231" s="34"/>
      <c r="Z231" s="34"/>
    </row>
    <row r="232" spans="3:26">
      <c r="C232" s="34"/>
      <c r="D232" s="34"/>
      <c r="E232" s="34"/>
      <c r="F232" s="34"/>
      <c r="G232" s="34"/>
      <c r="H232" s="34"/>
      <c r="I232" s="34"/>
      <c r="J232" s="34"/>
      <c r="K232" s="34"/>
      <c r="L232" s="34"/>
      <c r="M232" s="34"/>
      <c r="N232" s="34"/>
      <c r="O232" s="34"/>
      <c r="P232" s="34"/>
      <c r="Q232" s="34"/>
      <c r="R232" s="34"/>
      <c r="S232" s="34"/>
      <c r="T232" s="34"/>
      <c r="W232" s="34"/>
      <c r="X232" s="34"/>
      <c r="Y232" s="34"/>
      <c r="Z232" s="34"/>
    </row>
    <row r="233" spans="3:26">
      <c r="C233" s="34"/>
      <c r="D233" s="34"/>
      <c r="E233" s="34"/>
      <c r="F233" s="34"/>
      <c r="G233" s="34"/>
      <c r="H233" s="34"/>
      <c r="I233" s="34"/>
      <c r="J233" s="34"/>
      <c r="K233" s="34"/>
      <c r="L233" s="34"/>
      <c r="M233" s="34"/>
      <c r="N233" s="34"/>
      <c r="O233" s="34"/>
      <c r="P233" s="34"/>
      <c r="Q233" s="34"/>
      <c r="R233" s="34"/>
      <c r="S233" s="34"/>
      <c r="T233" s="34"/>
      <c r="W233" s="34"/>
      <c r="X233" s="34"/>
      <c r="Y233" s="34"/>
      <c r="Z233" s="34"/>
    </row>
    <row r="234" spans="3:26">
      <c r="C234" s="34"/>
      <c r="D234" s="34"/>
      <c r="E234" s="34"/>
      <c r="F234" s="34"/>
      <c r="G234" s="34"/>
      <c r="H234" s="34"/>
      <c r="I234" s="34"/>
      <c r="J234" s="34"/>
      <c r="K234" s="34"/>
      <c r="L234" s="34"/>
      <c r="M234" s="34"/>
      <c r="N234" s="34"/>
      <c r="O234" s="34"/>
      <c r="P234" s="34"/>
      <c r="Q234" s="34"/>
      <c r="R234" s="34"/>
      <c r="S234" s="34"/>
      <c r="T234" s="34"/>
      <c r="W234" s="34"/>
      <c r="X234" s="34"/>
      <c r="Y234" s="34"/>
      <c r="Z234" s="34"/>
    </row>
    <row r="235" spans="3:26">
      <c r="C235" s="34"/>
      <c r="D235" s="34"/>
      <c r="E235" s="34"/>
      <c r="F235" s="34"/>
      <c r="G235" s="34"/>
      <c r="H235" s="34"/>
      <c r="I235" s="34"/>
      <c r="J235" s="34"/>
      <c r="K235" s="34"/>
      <c r="L235" s="34"/>
      <c r="M235" s="34"/>
      <c r="N235" s="34"/>
      <c r="O235" s="34"/>
      <c r="P235" s="34"/>
      <c r="Q235" s="34"/>
      <c r="R235" s="34"/>
      <c r="S235" s="34"/>
      <c r="T235" s="34"/>
      <c r="W235" s="34"/>
      <c r="X235" s="34"/>
      <c r="Y235" s="34"/>
      <c r="Z235" s="34"/>
    </row>
    <row r="236" spans="3:26">
      <c r="C236" s="34"/>
      <c r="D236" s="34"/>
      <c r="E236" s="34"/>
      <c r="F236" s="34"/>
      <c r="G236" s="34"/>
      <c r="H236" s="34"/>
      <c r="I236" s="34"/>
      <c r="J236" s="34"/>
      <c r="K236" s="34"/>
      <c r="L236" s="34"/>
      <c r="M236" s="34"/>
      <c r="N236" s="34"/>
      <c r="O236" s="34"/>
      <c r="P236" s="34"/>
      <c r="Q236" s="34"/>
      <c r="R236" s="34"/>
      <c r="S236" s="34"/>
      <c r="T236" s="34"/>
      <c r="W236" s="34"/>
      <c r="X236" s="34"/>
      <c r="Y236" s="34"/>
      <c r="Z236" s="34"/>
    </row>
  </sheetData>
  <mergeCells count="25">
    <mergeCell ref="G11:H11"/>
    <mergeCell ref="U10:Z10"/>
    <mergeCell ref="Y11:Z11"/>
    <mergeCell ref="AE11:AF11"/>
    <mergeCell ref="AK11:AL11"/>
    <mergeCell ref="M11:N11"/>
    <mergeCell ref="AA10:AF10"/>
    <mergeCell ref="AG10:AL10"/>
    <mergeCell ref="S11:T11"/>
    <mergeCell ref="A8:B10"/>
    <mergeCell ref="C8:H8"/>
    <mergeCell ref="I8:N8"/>
    <mergeCell ref="U8:Z8"/>
    <mergeCell ref="AA8:AF8"/>
    <mergeCell ref="C10:H10"/>
    <mergeCell ref="I10:N10"/>
    <mergeCell ref="O10:T10"/>
    <mergeCell ref="AG8:AL8"/>
    <mergeCell ref="C9:H9"/>
    <mergeCell ref="I9:N9"/>
    <mergeCell ref="U9:Z9"/>
    <mergeCell ref="AA9:AF9"/>
    <mergeCell ref="AG9:AL9"/>
    <mergeCell ref="O8:T8"/>
    <mergeCell ref="O9:T9"/>
  </mergeCells>
  <pageMargins left="0.78740157499999996" right="0.78740157499999996" top="0.984251969" bottom="0.984251969"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sheetPr codeName="Tabelle3">
    <tabColor rgb="FF7030A0"/>
  </sheetPr>
  <dimension ref="A1:AL289"/>
  <sheetViews>
    <sheetView showGridLines="0" zoomScaleNormal="100" workbookViewId="0">
      <selection activeCell="B5" sqref="B5"/>
    </sheetView>
  </sheetViews>
  <sheetFormatPr baseColWidth="10" defaultColWidth="9.140625" defaultRowHeight="12.75"/>
  <cols>
    <col min="1" max="1" width="38.28515625" style="1" customWidth="1"/>
    <col min="2" max="2" width="12.42578125" style="45" customWidth="1"/>
    <col min="3" max="8" width="12.42578125" style="46" customWidth="1"/>
    <col min="9" max="9" width="23.42578125" style="47" customWidth="1"/>
    <col min="10" max="10" width="20.5703125" style="33" customWidth="1"/>
    <col min="11" max="11" width="4.85546875" style="33" customWidth="1"/>
    <col min="12" max="12" width="17.28515625" style="33" customWidth="1"/>
    <col min="13" max="13" width="8.42578125" style="33" customWidth="1"/>
    <col min="14" max="14" width="1.5703125" style="1" customWidth="1"/>
    <col min="15" max="15" width="0.7109375" style="1" customWidth="1"/>
    <col min="16" max="16" width="0" style="1" hidden="1" customWidth="1"/>
    <col min="17" max="256" width="11.42578125" style="1" customWidth="1"/>
    <col min="257" max="16384" width="9.140625" style="1"/>
  </cols>
  <sheetData>
    <row r="1" spans="1:38" ht="20.25">
      <c r="A1" s="30" t="s">
        <v>240</v>
      </c>
      <c r="B1" s="22"/>
      <c r="C1" s="22"/>
      <c r="D1" s="22"/>
      <c r="E1" s="22"/>
      <c r="F1" s="22"/>
      <c r="G1" s="22"/>
      <c r="H1" s="22"/>
      <c r="I1" s="31"/>
      <c r="J1" s="1"/>
      <c r="K1" s="32"/>
      <c r="L1" s="32"/>
    </row>
    <row r="2" spans="1:38">
      <c r="A2" s="48" t="s">
        <v>65</v>
      </c>
      <c r="B2" s="22"/>
      <c r="C2" s="34"/>
      <c r="D2" s="21"/>
      <c r="E2" s="22"/>
      <c r="F2" s="22"/>
      <c r="G2" s="22"/>
      <c r="H2" s="22"/>
      <c r="I2" s="31"/>
      <c r="J2" s="1"/>
      <c r="K2" s="1"/>
      <c r="L2" s="1"/>
      <c r="M2" s="1"/>
    </row>
    <row r="3" spans="1:38">
      <c r="B3" s="22"/>
      <c r="C3" s="34"/>
      <c r="D3" s="21"/>
      <c r="E3" s="22"/>
      <c r="F3" s="22"/>
      <c r="G3" s="22"/>
      <c r="H3" s="22"/>
      <c r="I3" s="31"/>
      <c r="J3" s="1"/>
      <c r="K3" s="1"/>
      <c r="L3" s="1"/>
      <c r="M3" s="1"/>
    </row>
    <row r="4" spans="1:38">
      <c r="A4" s="1" t="s">
        <v>32</v>
      </c>
      <c r="B4" s="16"/>
      <c r="C4" s="7" t="s">
        <v>33</v>
      </c>
      <c r="D4" s="17"/>
      <c r="E4" s="22"/>
      <c r="F4" s="22"/>
      <c r="G4" s="22"/>
      <c r="H4" s="22"/>
      <c r="I4" s="31"/>
      <c r="J4" s="1"/>
      <c r="K4" s="1"/>
      <c r="L4" s="1"/>
      <c r="M4" s="1"/>
    </row>
    <row r="5" spans="1:38">
      <c r="A5" s="1" t="s">
        <v>63</v>
      </c>
      <c r="B5" s="16"/>
      <c r="C5" s="7" t="s">
        <v>35</v>
      </c>
      <c r="D5" s="17"/>
      <c r="E5" s="22"/>
      <c r="F5" s="22"/>
      <c r="G5" s="22"/>
      <c r="H5" s="22"/>
      <c r="I5" s="31"/>
      <c r="J5" s="1"/>
      <c r="K5" s="1"/>
      <c r="L5" s="1"/>
      <c r="M5" s="1"/>
    </row>
    <row r="6" spans="1:38">
      <c r="A6" s="1" t="s">
        <v>59</v>
      </c>
      <c r="B6" s="16"/>
      <c r="C6" s="13" t="s">
        <v>6</v>
      </c>
      <c r="D6" s="18"/>
      <c r="E6" s="22"/>
      <c r="F6" s="22"/>
      <c r="G6" s="22"/>
      <c r="H6" s="22"/>
      <c r="I6" s="31"/>
      <c r="J6" s="1"/>
      <c r="K6" s="1"/>
      <c r="L6" s="1"/>
      <c r="M6" s="1"/>
    </row>
    <row r="7" spans="1:38" ht="13.5" thickBot="1">
      <c r="A7" s="35"/>
      <c r="B7" s="36"/>
      <c r="C7" s="19"/>
      <c r="D7" s="20"/>
      <c r="E7" s="21"/>
      <c r="F7" s="22"/>
      <c r="G7" s="22"/>
      <c r="H7" s="22"/>
      <c r="I7" s="31"/>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row>
    <row r="8" spans="1:38" ht="13.5" thickBot="1">
      <c r="A8" s="37"/>
      <c r="B8" s="434" t="s">
        <v>2</v>
      </c>
      <c r="C8" s="436"/>
      <c r="D8" s="434" t="s">
        <v>19</v>
      </c>
      <c r="E8" s="435"/>
      <c r="F8" s="435"/>
      <c r="G8" s="435"/>
      <c r="H8" s="436"/>
      <c r="I8" s="38"/>
      <c r="J8" s="23"/>
      <c r="P8" s="1" t="s">
        <v>2</v>
      </c>
    </row>
    <row r="9" spans="1:38" s="92" customFormat="1" ht="24.75" thickBot="1">
      <c r="A9" s="90" t="s">
        <v>40</v>
      </c>
      <c r="B9" s="90" t="s">
        <v>3</v>
      </c>
      <c r="C9" s="88">
        <v>2015</v>
      </c>
      <c r="D9" s="87">
        <v>2020</v>
      </c>
      <c r="E9" s="87">
        <v>2025</v>
      </c>
      <c r="F9" s="91">
        <v>2030</v>
      </c>
      <c r="G9" s="408" t="s">
        <v>220</v>
      </c>
      <c r="H9" s="409"/>
      <c r="I9" s="90" t="s">
        <v>64</v>
      </c>
      <c r="J9" s="90" t="s">
        <v>177</v>
      </c>
      <c r="P9" s="92" t="s">
        <v>3</v>
      </c>
    </row>
    <row r="10" spans="1:38" s="39" customFormat="1">
      <c r="A10" s="437" t="s">
        <v>41</v>
      </c>
      <c r="B10" s="438"/>
      <c r="C10" s="438"/>
      <c r="D10" s="438"/>
      <c r="E10" s="438"/>
      <c r="F10" s="439"/>
      <c r="G10" s="438"/>
      <c r="H10" s="438"/>
      <c r="I10" s="438"/>
      <c r="J10" s="440"/>
      <c r="P10" s="39">
        <v>0</v>
      </c>
    </row>
    <row r="11" spans="1:38">
      <c r="A11" s="94" t="s">
        <v>42</v>
      </c>
      <c r="B11" s="95"/>
      <c r="C11" s="95" t="s">
        <v>4</v>
      </c>
      <c r="D11" s="95" t="s">
        <v>5</v>
      </c>
      <c r="E11" s="95"/>
      <c r="F11" s="95"/>
      <c r="G11" s="95"/>
      <c r="H11" s="95"/>
      <c r="I11" s="94" t="s">
        <v>8</v>
      </c>
      <c r="J11" s="95"/>
      <c r="P11" s="1">
        <v>0</v>
      </c>
    </row>
    <row r="12" spans="1:38">
      <c r="A12" s="94" t="s">
        <v>43</v>
      </c>
      <c r="B12" s="95"/>
      <c r="C12" s="392"/>
      <c r="D12" s="392"/>
      <c r="E12" s="392"/>
      <c r="F12" s="392"/>
      <c r="G12" s="95"/>
      <c r="H12" s="95"/>
      <c r="I12" s="94" t="s">
        <v>44</v>
      </c>
      <c r="J12" s="95"/>
      <c r="P12" s="1">
        <v>0</v>
      </c>
    </row>
    <row r="13" spans="1:38" ht="38.25">
      <c r="A13" s="94" t="s">
        <v>45</v>
      </c>
      <c r="B13" s="95"/>
      <c r="C13" s="95"/>
      <c r="D13" s="95"/>
      <c r="E13" s="95"/>
      <c r="F13" s="95"/>
      <c r="G13" s="95"/>
      <c r="H13" s="95"/>
      <c r="I13" s="94" t="s">
        <v>46</v>
      </c>
      <c r="J13" s="95"/>
      <c r="P13" s="1">
        <v>0</v>
      </c>
    </row>
    <row r="14" spans="1:38">
      <c r="A14" s="94" t="s">
        <v>178</v>
      </c>
      <c r="B14" s="95"/>
      <c r="C14" s="95"/>
      <c r="D14" s="95"/>
      <c r="E14" s="95"/>
      <c r="F14" s="95"/>
      <c r="G14" s="95"/>
      <c r="H14" s="95"/>
      <c r="I14" s="94" t="s">
        <v>49</v>
      </c>
      <c r="J14" s="95"/>
      <c r="P14" s="1">
        <v>0</v>
      </c>
    </row>
    <row r="15" spans="1:38">
      <c r="A15" s="94" t="s">
        <v>179</v>
      </c>
      <c r="B15" s="95"/>
      <c r="C15" s="95"/>
      <c r="D15" s="95"/>
      <c r="E15" s="95"/>
      <c r="F15" s="95"/>
      <c r="G15" s="95"/>
      <c r="H15" s="95"/>
      <c r="I15" s="94" t="s">
        <v>50</v>
      </c>
      <c r="J15" s="95"/>
      <c r="P15" s="1">
        <v>0</v>
      </c>
    </row>
    <row r="16" spans="1:38">
      <c r="A16" s="425" t="s">
        <v>51</v>
      </c>
      <c r="B16" s="426"/>
      <c r="C16" s="426"/>
      <c r="D16" s="426"/>
      <c r="E16" s="426"/>
      <c r="F16" s="426"/>
      <c r="G16" s="426"/>
      <c r="H16" s="426"/>
      <c r="I16" s="426"/>
      <c r="J16" s="427"/>
      <c r="P16" s="1">
        <v>0</v>
      </c>
    </row>
    <row r="17" spans="1:16">
      <c r="A17" s="428" t="s">
        <v>180</v>
      </c>
      <c r="B17" s="429"/>
      <c r="C17" s="429"/>
      <c r="D17" s="429"/>
      <c r="E17" s="429"/>
      <c r="F17" s="429"/>
      <c r="G17" s="429"/>
      <c r="H17" s="429"/>
      <c r="I17" s="429"/>
      <c r="J17" s="430"/>
      <c r="P17" s="1">
        <v>0</v>
      </c>
    </row>
    <row r="18" spans="1:16">
      <c r="A18" s="94" t="s">
        <v>181</v>
      </c>
      <c r="B18" s="95"/>
      <c r="C18" s="95"/>
      <c r="D18" s="95"/>
      <c r="E18" s="95"/>
      <c r="F18" s="95"/>
      <c r="G18" s="95"/>
      <c r="H18" s="95"/>
      <c r="I18" s="94" t="s">
        <v>52</v>
      </c>
      <c r="J18" s="95"/>
      <c r="P18" s="1">
        <v>0</v>
      </c>
    </row>
    <row r="19" spans="1:16">
      <c r="A19" s="94" t="s">
        <v>182</v>
      </c>
      <c r="B19" s="95"/>
      <c r="C19" s="95"/>
      <c r="D19" s="95"/>
      <c r="E19" s="95"/>
      <c r="F19" s="95"/>
      <c r="G19" s="95"/>
      <c r="H19" s="95"/>
      <c r="I19" s="94" t="s">
        <v>52</v>
      </c>
      <c r="J19" s="95"/>
      <c r="P19" s="1">
        <v>0</v>
      </c>
    </row>
    <row r="20" spans="1:16">
      <c r="A20" s="94" t="s">
        <v>183</v>
      </c>
      <c r="B20" s="95"/>
      <c r="C20" s="95"/>
      <c r="D20" s="95"/>
      <c r="E20" s="95"/>
      <c r="F20" s="95"/>
      <c r="G20" s="95"/>
      <c r="H20" s="95"/>
      <c r="I20" s="94" t="s">
        <v>52</v>
      </c>
      <c r="J20" s="95"/>
      <c r="P20" s="1">
        <v>0</v>
      </c>
    </row>
    <row r="21" spans="1:16" ht="25.5">
      <c r="A21" s="94" t="s">
        <v>184</v>
      </c>
      <c r="B21" s="95"/>
      <c r="C21" s="95"/>
      <c r="D21" s="95"/>
      <c r="E21" s="95"/>
      <c r="F21" s="95"/>
      <c r="G21" s="95"/>
      <c r="H21" s="95"/>
      <c r="I21" s="94" t="s">
        <v>52</v>
      </c>
      <c r="J21" s="393" t="str">
        <f>'ANNEX IV B-WM'!J21</f>
        <v xml:space="preserve">included in 7. Other renewable </v>
      </c>
    </row>
    <row r="22" spans="1:16" ht="25.5">
      <c r="A22" s="94" t="s">
        <v>185</v>
      </c>
      <c r="B22" s="95"/>
      <c r="C22" s="95"/>
      <c r="D22" s="95"/>
      <c r="E22" s="95"/>
      <c r="F22" s="95"/>
      <c r="G22" s="95"/>
      <c r="H22" s="95"/>
      <c r="I22" s="94" t="s">
        <v>52</v>
      </c>
      <c r="J22" s="393" t="str">
        <f>'ANNEX IV B-WM'!J22</f>
        <v xml:space="preserve">included in 7. Other renewable </v>
      </c>
    </row>
    <row r="23" spans="1:16" ht="25.5">
      <c r="A23" s="94" t="s">
        <v>186</v>
      </c>
      <c r="B23" s="95"/>
      <c r="C23" s="95"/>
      <c r="D23" s="95"/>
      <c r="E23" s="95"/>
      <c r="F23" s="95"/>
      <c r="G23" s="95"/>
      <c r="H23" s="95"/>
      <c r="I23" s="94" t="s">
        <v>52</v>
      </c>
      <c r="J23" s="393" t="str">
        <f>'ANNEX IV B-WM'!J23</f>
        <v xml:space="preserve">included in 7. Other renewable </v>
      </c>
    </row>
    <row r="24" spans="1:16">
      <c r="A24" s="94" t="s">
        <v>223</v>
      </c>
      <c r="B24" s="95"/>
      <c r="C24" s="95"/>
      <c r="D24" s="95"/>
      <c r="E24" s="95"/>
      <c r="F24" s="95"/>
      <c r="G24" s="95"/>
      <c r="H24" s="95"/>
      <c r="I24" s="94" t="s">
        <v>52</v>
      </c>
      <c r="J24" s="95"/>
    </row>
    <row r="25" spans="1:16">
      <c r="A25" s="428" t="s">
        <v>17</v>
      </c>
      <c r="B25" s="429"/>
      <c r="C25" s="429"/>
      <c r="D25" s="429"/>
      <c r="E25" s="429"/>
      <c r="F25" s="429"/>
      <c r="G25" s="429"/>
      <c r="H25" s="429"/>
      <c r="I25" s="429"/>
      <c r="J25" s="430"/>
    </row>
    <row r="26" spans="1:16">
      <c r="A26" s="94" t="s">
        <v>187</v>
      </c>
      <c r="B26" s="95"/>
      <c r="C26" s="95"/>
      <c r="D26" s="95"/>
      <c r="E26" s="95"/>
      <c r="F26" s="95"/>
      <c r="G26" s="95"/>
      <c r="H26" s="95"/>
      <c r="I26" s="94" t="s">
        <v>18</v>
      </c>
      <c r="J26" s="95"/>
    </row>
    <row r="27" spans="1:16">
      <c r="A27" s="94" t="s">
        <v>188</v>
      </c>
      <c r="B27" s="95"/>
      <c r="C27" s="95"/>
      <c r="D27" s="95"/>
      <c r="E27" s="95"/>
      <c r="F27" s="95"/>
      <c r="G27" s="95"/>
      <c r="H27" s="95"/>
      <c r="I27" s="94" t="s">
        <v>18</v>
      </c>
      <c r="J27" s="95"/>
    </row>
    <row r="28" spans="1:16">
      <c r="A28" s="94" t="s">
        <v>189</v>
      </c>
      <c r="B28" s="95"/>
      <c r="C28" s="95"/>
      <c r="D28" s="95"/>
      <c r="E28" s="95"/>
      <c r="F28" s="95"/>
      <c r="G28" s="95"/>
      <c r="H28" s="95"/>
      <c r="I28" s="94" t="s">
        <v>18</v>
      </c>
      <c r="J28" s="95"/>
    </row>
    <row r="29" spans="1:16">
      <c r="A29" s="94" t="s">
        <v>190</v>
      </c>
      <c r="B29" s="95"/>
      <c r="C29" s="95"/>
      <c r="D29" s="95"/>
      <c r="E29" s="95"/>
      <c r="F29" s="95"/>
      <c r="G29" s="95"/>
      <c r="H29" s="95"/>
      <c r="I29" s="94" t="s">
        <v>18</v>
      </c>
      <c r="J29" s="95"/>
    </row>
    <row r="30" spans="1:16">
      <c r="A30" s="425" t="s">
        <v>56</v>
      </c>
      <c r="B30" s="426"/>
      <c r="C30" s="426"/>
      <c r="D30" s="426"/>
      <c r="E30" s="426"/>
      <c r="F30" s="426"/>
      <c r="G30" s="426"/>
      <c r="H30" s="426"/>
      <c r="I30" s="426"/>
      <c r="J30" s="427"/>
    </row>
    <row r="31" spans="1:16">
      <c r="A31" s="428" t="s">
        <v>58</v>
      </c>
      <c r="B31" s="429"/>
      <c r="C31" s="429"/>
      <c r="D31" s="429"/>
      <c r="E31" s="429"/>
      <c r="F31" s="429"/>
      <c r="G31" s="429"/>
      <c r="H31" s="429"/>
      <c r="I31" s="429"/>
      <c r="J31" s="430"/>
    </row>
    <row r="32" spans="1:16" ht="51">
      <c r="A32" s="94" t="s">
        <v>191</v>
      </c>
      <c r="B32" s="94"/>
      <c r="C32" s="94"/>
      <c r="D32" s="94"/>
      <c r="E32" s="94"/>
      <c r="F32" s="94"/>
      <c r="G32" s="94"/>
      <c r="H32" s="94"/>
      <c r="I32" s="94"/>
      <c r="J32" s="94"/>
    </row>
    <row r="33" spans="1:13" s="6" customFormat="1" ht="25.5">
      <c r="A33" s="96" t="s">
        <v>61</v>
      </c>
      <c r="B33" s="97"/>
      <c r="C33" s="97"/>
      <c r="D33" s="97"/>
      <c r="E33" s="97"/>
      <c r="F33" s="97"/>
      <c r="G33" s="97"/>
      <c r="H33" s="97"/>
      <c r="I33" s="93" t="s">
        <v>27</v>
      </c>
      <c r="J33" s="97"/>
      <c r="K33" s="40"/>
      <c r="L33" s="40"/>
      <c r="M33" s="40"/>
    </row>
    <row r="34" spans="1:13">
      <c r="A34" s="428" t="s">
        <v>57</v>
      </c>
      <c r="B34" s="429"/>
      <c r="C34" s="429"/>
      <c r="D34" s="429"/>
      <c r="E34" s="429"/>
      <c r="F34" s="429"/>
      <c r="G34" s="429"/>
      <c r="H34" s="429"/>
      <c r="I34" s="429"/>
      <c r="J34" s="430"/>
    </row>
    <row r="35" spans="1:13" ht="51">
      <c r="A35" s="94" t="s">
        <v>192</v>
      </c>
      <c r="B35" s="94"/>
      <c r="C35" s="94"/>
      <c r="D35" s="94"/>
      <c r="E35" s="94"/>
      <c r="F35" s="94"/>
      <c r="G35" s="94"/>
      <c r="H35" s="94"/>
      <c r="I35" s="94"/>
      <c r="J35" s="94"/>
    </row>
    <row r="36" spans="1:13" s="6" customFormat="1" ht="25.5">
      <c r="A36" s="96" t="s">
        <v>61</v>
      </c>
      <c r="B36" s="97"/>
      <c r="C36" s="97"/>
      <c r="D36" s="97"/>
      <c r="E36" s="97"/>
      <c r="F36" s="97"/>
      <c r="G36" s="97"/>
      <c r="H36" s="97"/>
      <c r="I36" s="98" t="s">
        <v>28</v>
      </c>
      <c r="J36" s="97"/>
      <c r="K36" s="40"/>
      <c r="L36" s="40"/>
      <c r="M36" s="40"/>
    </row>
    <row r="37" spans="1:13">
      <c r="A37" s="94"/>
      <c r="B37" s="95"/>
      <c r="C37" s="95"/>
      <c r="D37" s="95"/>
      <c r="E37" s="95"/>
      <c r="F37" s="95"/>
      <c r="G37" s="95"/>
      <c r="H37" s="95"/>
      <c r="I37" s="94"/>
      <c r="J37" s="95"/>
    </row>
    <row r="38" spans="1:13">
      <c r="A38" s="425" t="s">
        <v>29</v>
      </c>
      <c r="B38" s="426"/>
      <c r="C38" s="426"/>
      <c r="D38" s="426"/>
      <c r="E38" s="426"/>
      <c r="F38" s="426"/>
      <c r="G38" s="426"/>
      <c r="H38" s="426"/>
      <c r="I38" s="426"/>
      <c r="J38" s="427"/>
    </row>
    <row r="39" spans="1:13" s="6" customFormat="1">
      <c r="A39" s="428" t="s">
        <v>58</v>
      </c>
      <c r="B39" s="429"/>
      <c r="C39" s="429"/>
      <c r="D39" s="429"/>
      <c r="E39" s="429"/>
      <c r="F39" s="429"/>
      <c r="G39" s="429"/>
      <c r="H39" s="429"/>
      <c r="I39" s="429"/>
      <c r="J39" s="430"/>
      <c r="K39" s="40"/>
      <c r="L39" s="40"/>
      <c r="M39" s="40"/>
    </row>
    <row r="40" spans="1:13">
      <c r="A40" s="94" t="s">
        <v>193</v>
      </c>
      <c r="B40" s="95"/>
      <c r="C40" s="95"/>
      <c r="D40" s="95"/>
      <c r="E40" s="95"/>
      <c r="F40" s="95"/>
      <c r="G40" s="95"/>
      <c r="H40" s="95"/>
      <c r="I40" s="94" t="s">
        <v>7</v>
      </c>
      <c r="J40" s="95"/>
    </row>
    <row r="41" spans="1:13">
      <c r="A41" s="428" t="s">
        <v>57</v>
      </c>
      <c r="B41" s="429"/>
      <c r="C41" s="429"/>
      <c r="D41" s="429"/>
      <c r="E41" s="429"/>
      <c r="F41" s="429"/>
      <c r="G41" s="429"/>
      <c r="H41" s="429"/>
      <c r="I41" s="429"/>
      <c r="J41" s="430"/>
    </row>
    <row r="42" spans="1:13">
      <c r="A42" s="94" t="s">
        <v>194</v>
      </c>
      <c r="B42" s="95"/>
      <c r="C42" s="95"/>
      <c r="D42" s="95"/>
      <c r="E42" s="95"/>
      <c r="F42" s="95"/>
      <c r="G42" s="95"/>
      <c r="H42" s="95"/>
      <c r="I42" s="94" t="s">
        <v>30</v>
      </c>
      <c r="J42" s="95"/>
    </row>
    <row r="43" spans="1:13">
      <c r="A43" s="94" t="s">
        <v>195</v>
      </c>
      <c r="B43" s="95"/>
      <c r="C43" s="95"/>
      <c r="D43" s="95"/>
      <c r="E43" s="95"/>
      <c r="F43" s="95"/>
      <c r="G43" s="95"/>
      <c r="H43" s="95"/>
      <c r="I43" s="94" t="s">
        <v>31</v>
      </c>
      <c r="J43" s="95"/>
    </row>
    <row r="44" spans="1:13" ht="25.5">
      <c r="A44" s="104" t="s">
        <v>196</v>
      </c>
      <c r="B44" s="95"/>
      <c r="C44" s="95"/>
      <c r="D44" s="95"/>
      <c r="E44" s="95"/>
      <c r="F44" s="95"/>
      <c r="G44" s="95"/>
      <c r="H44" s="95"/>
      <c r="I44" s="94"/>
      <c r="J44" s="95"/>
    </row>
    <row r="45" spans="1:13">
      <c r="A45" s="94" t="s">
        <v>221</v>
      </c>
      <c r="B45" s="95"/>
      <c r="C45" s="95"/>
      <c r="D45" s="95"/>
      <c r="E45" s="95"/>
      <c r="F45" s="95"/>
      <c r="G45" s="95"/>
      <c r="H45" s="95"/>
      <c r="I45" s="94" t="s">
        <v>10</v>
      </c>
      <c r="J45" s="95"/>
    </row>
    <row r="46" spans="1:13">
      <c r="A46" s="94" t="s">
        <v>197</v>
      </c>
      <c r="B46" s="95"/>
      <c r="C46" s="95"/>
      <c r="D46" s="95"/>
      <c r="E46" s="95"/>
      <c r="F46" s="95"/>
      <c r="G46" s="95"/>
      <c r="H46" s="95"/>
      <c r="I46" s="94" t="s">
        <v>10</v>
      </c>
      <c r="J46" s="95"/>
    </row>
    <row r="47" spans="1:13">
      <c r="A47" s="99" t="s">
        <v>198</v>
      </c>
      <c r="B47" s="95"/>
      <c r="C47" s="95"/>
      <c r="D47" s="95"/>
      <c r="E47" s="95"/>
      <c r="F47" s="95"/>
      <c r="G47" s="95"/>
      <c r="H47" s="95"/>
      <c r="I47" s="94" t="s">
        <v>10</v>
      </c>
      <c r="J47" s="95"/>
    </row>
    <row r="48" spans="1:13">
      <c r="A48" s="425" t="s">
        <v>11</v>
      </c>
      <c r="B48" s="426"/>
      <c r="C48" s="426"/>
      <c r="D48" s="426"/>
      <c r="E48" s="426"/>
      <c r="F48" s="426"/>
      <c r="G48" s="426"/>
      <c r="H48" s="426"/>
      <c r="I48" s="426"/>
      <c r="J48" s="427"/>
    </row>
    <row r="49" spans="1:10">
      <c r="A49" s="428" t="s">
        <v>58</v>
      </c>
      <c r="B49" s="429"/>
      <c r="C49" s="429"/>
      <c r="D49" s="429"/>
      <c r="E49" s="429"/>
      <c r="F49" s="429"/>
      <c r="G49" s="429"/>
      <c r="H49" s="429"/>
      <c r="I49" s="429"/>
      <c r="J49" s="430"/>
    </row>
    <row r="50" spans="1:10" ht="25.5">
      <c r="A50" s="94" t="s">
        <v>199</v>
      </c>
      <c r="B50" s="95"/>
      <c r="C50" s="95"/>
      <c r="D50" s="95"/>
      <c r="E50" s="95"/>
      <c r="F50" s="95"/>
      <c r="G50" s="95"/>
      <c r="H50" s="95"/>
      <c r="I50" s="94" t="s">
        <v>8</v>
      </c>
      <c r="J50" s="95"/>
    </row>
    <row r="51" spans="1:10" ht="25.5">
      <c r="A51" s="94" t="s">
        <v>200</v>
      </c>
      <c r="B51" s="95"/>
      <c r="C51" s="95"/>
      <c r="D51" s="95"/>
      <c r="E51" s="95"/>
      <c r="F51" s="95"/>
      <c r="G51" s="95"/>
      <c r="H51" s="95"/>
      <c r="I51" s="94" t="s">
        <v>27</v>
      </c>
      <c r="J51" s="95"/>
    </row>
    <row r="52" spans="1:10">
      <c r="A52" s="428" t="s">
        <v>57</v>
      </c>
      <c r="B52" s="429"/>
      <c r="C52" s="429"/>
      <c r="D52" s="429"/>
      <c r="E52" s="429"/>
      <c r="F52" s="429"/>
      <c r="G52" s="429"/>
      <c r="H52" s="429"/>
      <c r="I52" s="429"/>
      <c r="J52" s="430"/>
    </row>
    <row r="53" spans="1:10" ht="25.5">
      <c r="A53" s="94" t="s">
        <v>201</v>
      </c>
      <c r="B53" s="95"/>
      <c r="C53" s="95"/>
      <c r="D53" s="95"/>
      <c r="E53" s="95"/>
      <c r="F53" s="95"/>
      <c r="G53" s="95"/>
      <c r="H53" s="95"/>
      <c r="I53" s="94" t="s">
        <v>15</v>
      </c>
      <c r="J53" s="95"/>
    </row>
    <row r="54" spans="1:10" ht="25.5">
      <c r="A54" s="94" t="s">
        <v>202</v>
      </c>
      <c r="B54" s="100"/>
      <c r="C54" s="100"/>
      <c r="D54" s="100"/>
      <c r="E54" s="100"/>
      <c r="F54" s="100"/>
      <c r="G54" s="100"/>
      <c r="H54" s="100"/>
      <c r="I54" s="94" t="s">
        <v>15</v>
      </c>
      <c r="J54" s="100"/>
    </row>
    <row r="55" spans="1:10" ht="25.5">
      <c r="A55" s="94" t="s">
        <v>203</v>
      </c>
      <c r="B55" s="95"/>
      <c r="C55" s="95"/>
      <c r="D55" s="95"/>
      <c r="E55" s="95"/>
      <c r="F55" s="95"/>
      <c r="G55" s="95"/>
      <c r="H55" s="95"/>
      <c r="I55" s="94" t="s">
        <v>9</v>
      </c>
      <c r="J55" s="95"/>
    </row>
    <row r="56" spans="1:10" ht="25.5">
      <c r="A56" s="94" t="s">
        <v>204</v>
      </c>
      <c r="B56" s="100"/>
      <c r="C56" s="100"/>
      <c r="D56" s="100"/>
      <c r="E56" s="100"/>
      <c r="F56" s="100"/>
      <c r="G56" s="100"/>
      <c r="H56" s="100"/>
      <c r="I56" s="94" t="s">
        <v>9</v>
      </c>
      <c r="J56" s="95"/>
    </row>
    <row r="57" spans="1:10">
      <c r="A57" s="425" t="s">
        <v>12</v>
      </c>
      <c r="B57" s="426"/>
      <c r="C57" s="426"/>
      <c r="D57" s="426"/>
      <c r="E57" s="426"/>
      <c r="F57" s="426"/>
      <c r="G57" s="426"/>
      <c r="H57" s="426"/>
      <c r="I57" s="426"/>
      <c r="J57" s="427"/>
    </row>
    <row r="58" spans="1:10">
      <c r="A58" s="428" t="s">
        <v>58</v>
      </c>
      <c r="B58" s="429"/>
      <c r="C58" s="429"/>
      <c r="D58" s="429"/>
      <c r="E58" s="429"/>
      <c r="F58" s="429"/>
      <c r="G58" s="429"/>
      <c r="H58" s="429"/>
      <c r="I58" s="429"/>
      <c r="J58" s="430"/>
    </row>
    <row r="59" spans="1:10" ht="25.5">
      <c r="A59" s="94" t="s">
        <v>205</v>
      </c>
      <c r="B59" s="95"/>
      <c r="C59" s="95"/>
      <c r="D59" s="95"/>
      <c r="E59" s="95"/>
      <c r="F59" s="95"/>
      <c r="G59" s="95"/>
      <c r="H59" s="95"/>
      <c r="I59" s="94" t="s">
        <v>27</v>
      </c>
      <c r="J59" s="95"/>
    </row>
    <row r="60" spans="1:10">
      <c r="A60" s="428" t="s">
        <v>57</v>
      </c>
      <c r="B60" s="429"/>
      <c r="C60" s="429"/>
      <c r="D60" s="429"/>
      <c r="E60" s="429"/>
      <c r="F60" s="429"/>
      <c r="G60" s="429"/>
      <c r="H60" s="429"/>
      <c r="I60" s="429"/>
      <c r="J60" s="430"/>
    </row>
    <row r="61" spans="1:10">
      <c r="A61" s="431" t="s">
        <v>206</v>
      </c>
      <c r="B61" s="432"/>
      <c r="C61" s="432"/>
      <c r="D61" s="432"/>
      <c r="E61" s="432"/>
      <c r="F61" s="432"/>
      <c r="G61" s="432"/>
      <c r="H61" s="432"/>
      <c r="I61" s="432"/>
      <c r="J61" s="433"/>
    </row>
    <row r="62" spans="1:10" ht="25.5">
      <c r="A62" s="94" t="s">
        <v>207</v>
      </c>
      <c r="B62" s="95"/>
      <c r="C62" s="95"/>
      <c r="D62" s="95"/>
      <c r="E62" s="95"/>
      <c r="F62" s="95"/>
      <c r="G62" s="95"/>
      <c r="H62" s="95"/>
      <c r="I62" s="94" t="s">
        <v>55</v>
      </c>
      <c r="J62" s="95"/>
    </row>
    <row r="63" spans="1:10" ht="25.5">
      <c r="A63" s="94" t="s">
        <v>208</v>
      </c>
      <c r="B63" s="95"/>
      <c r="C63" s="95"/>
      <c r="D63" s="95"/>
      <c r="E63" s="95"/>
      <c r="F63" s="95"/>
      <c r="G63" s="95"/>
      <c r="H63" s="95"/>
      <c r="I63" s="94" t="s">
        <v>55</v>
      </c>
      <c r="J63" s="95"/>
    </row>
    <row r="64" spans="1:10" ht="25.5">
      <c r="A64" s="94" t="s">
        <v>209</v>
      </c>
      <c r="B64" s="95"/>
      <c r="C64" s="95"/>
      <c r="D64" s="95"/>
      <c r="E64" s="95"/>
      <c r="F64" s="95"/>
      <c r="G64" s="95"/>
      <c r="H64" s="95"/>
      <c r="I64" s="94" t="s">
        <v>55</v>
      </c>
      <c r="J64" s="95"/>
    </row>
    <row r="65" spans="1:10" ht="25.5">
      <c r="A65" s="94" t="s">
        <v>210</v>
      </c>
      <c r="B65" s="95"/>
      <c r="C65" s="95"/>
      <c r="D65" s="95"/>
      <c r="E65" s="95"/>
      <c r="F65" s="95"/>
      <c r="G65" s="95"/>
      <c r="H65" s="95"/>
      <c r="I65" s="94" t="s">
        <v>55</v>
      </c>
      <c r="J65" s="95"/>
    </row>
    <row r="66" spans="1:10" ht="25.5">
      <c r="A66" s="94" t="s">
        <v>211</v>
      </c>
      <c r="B66" s="95"/>
      <c r="C66" s="95"/>
      <c r="D66" s="95"/>
      <c r="E66" s="95"/>
      <c r="F66" s="95"/>
      <c r="G66" s="95"/>
      <c r="H66" s="95"/>
      <c r="I66" s="94" t="s">
        <v>55</v>
      </c>
      <c r="J66" s="95"/>
    </row>
    <row r="67" spans="1:10" ht="25.5">
      <c r="A67" s="94" t="s">
        <v>212</v>
      </c>
      <c r="B67" s="95"/>
      <c r="C67" s="95"/>
      <c r="D67" s="95"/>
      <c r="E67" s="95"/>
      <c r="F67" s="95"/>
      <c r="G67" s="95"/>
      <c r="H67" s="95"/>
      <c r="I67" s="94"/>
      <c r="J67" s="95"/>
    </row>
    <row r="68" spans="1:10">
      <c r="A68" s="101" t="s">
        <v>62</v>
      </c>
      <c r="B68" s="97"/>
      <c r="C68" s="97"/>
      <c r="D68" s="97"/>
      <c r="E68" s="97"/>
      <c r="F68" s="97"/>
      <c r="G68" s="97"/>
      <c r="H68" s="97"/>
      <c r="I68" s="98" t="s">
        <v>222</v>
      </c>
      <c r="J68" s="97"/>
    </row>
    <row r="69" spans="1:10">
      <c r="A69" s="102" t="s">
        <v>13</v>
      </c>
      <c r="B69" s="425"/>
      <c r="C69" s="426"/>
      <c r="D69" s="426"/>
      <c r="E69" s="426"/>
      <c r="F69" s="426"/>
      <c r="G69" s="426"/>
      <c r="H69" s="426"/>
      <c r="I69" s="426"/>
      <c r="J69" s="427"/>
    </row>
    <row r="70" spans="1:10" ht="25.5">
      <c r="A70" s="94" t="s">
        <v>213</v>
      </c>
      <c r="B70" s="95"/>
      <c r="C70" s="95"/>
      <c r="D70" s="95"/>
      <c r="E70" s="95"/>
      <c r="F70" s="95"/>
      <c r="G70" s="95"/>
      <c r="H70" s="95"/>
      <c r="I70" s="94" t="s">
        <v>14</v>
      </c>
      <c r="J70" s="95"/>
    </row>
    <row r="71" spans="1:10" ht="25.5">
      <c r="A71" s="94" t="s">
        <v>214</v>
      </c>
      <c r="B71" s="95"/>
      <c r="C71" s="95"/>
      <c r="D71" s="95"/>
      <c r="E71" s="95"/>
      <c r="F71" s="95"/>
      <c r="G71" s="95"/>
      <c r="H71" s="95"/>
      <c r="I71" s="94" t="s">
        <v>15</v>
      </c>
      <c r="J71" s="95"/>
    </row>
    <row r="72" spans="1:10" ht="25.5">
      <c r="A72" s="94" t="s">
        <v>215</v>
      </c>
      <c r="B72" s="95"/>
      <c r="C72" s="95"/>
      <c r="D72" s="95"/>
      <c r="E72" s="95"/>
      <c r="F72" s="95"/>
      <c r="G72" s="95"/>
      <c r="H72" s="95"/>
      <c r="I72" s="94" t="s">
        <v>16</v>
      </c>
      <c r="J72" s="95"/>
    </row>
    <row r="73" spans="1:10" ht="25.5">
      <c r="A73" s="94" t="s">
        <v>216</v>
      </c>
      <c r="B73" s="95"/>
      <c r="C73" s="95"/>
      <c r="D73" s="95"/>
      <c r="E73" s="95"/>
      <c r="F73" s="95"/>
      <c r="G73" s="95"/>
      <c r="H73" s="95"/>
      <c r="I73" s="94" t="s">
        <v>16</v>
      </c>
      <c r="J73" s="95"/>
    </row>
    <row r="74" spans="1:10" ht="25.5">
      <c r="A74" s="94" t="s">
        <v>217</v>
      </c>
      <c r="B74" s="95"/>
      <c r="C74" s="95"/>
      <c r="D74" s="95"/>
      <c r="E74" s="95"/>
      <c r="F74" s="95"/>
      <c r="G74" s="95"/>
      <c r="H74" s="95"/>
      <c r="I74" s="94" t="s">
        <v>16</v>
      </c>
      <c r="J74" s="95"/>
    </row>
    <row r="75" spans="1:10">
      <c r="A75" s="42"/>
      <c r="B75" s="43"/>
      <c r="C75" s="43"/>
      <c r="D75" s="43"/>
      <c r="E75" s="43"/>
      <c r="F75" s="43"/>
      <c r="G75" s="43"/>
      <c r="H75" s="43"/>
      <c r="I75" s="44"/>
      <c r="J75" s="42"/>
    </row>
    <row r="78" spans="1:10">
      <c r="B78" s="22"/>
      <c r="C78" s="22"/>
      <c r="D78" s="22"/>
      <c r="E78" s="22"/>
      <c r="F78" s="22"/>
      <c r="G78" s="22"/>
      <c r="H78" s="22"/>
      <c r="I78" s="31"/>
      <c r="J78" s="1"/>
    </row>
    <row r="79" spans="1:10">
      <c r="B79" s="21"/>
      <c r="C79" s="22"/>
      <c r="D79" s="22"/>
      <c r="E79" s="22"/>
      <c r="F79" s="22"/>
      <c r="G79" s="22"/>
      <c r="H79" s="22"/>
      <c r="I79" s="31"/>
      <c r="J79" s="1"/>
    </row>
    <row r="80" spans="1:10">
      <c r="B80" s="21"/>
      <c r="C80" s="22"/>
      <c r="D80" s="22"/>
      <c r="E80" s="22"/>
      <c r="F80" s="22"/>
      <c r="G80" s="22"/>
      <c r="H80" s="22"/>
      <c r="I80" s="31"/>
      <c r="J80" s="1"/>
    </row>
    <row r="81" spans="2:10">
      <c r="B81" s="21"/>
      <c r="C81" s="22"/>
      <c r="D81" s="22"/>
      <c r="E81" s="22"/>
      <c r="F81" s="22"/>
      <c r="G81" s="22"/>
      <c r="H81" s="22"/>
      <c r="I81" s="31"/>
      <c r="J81" s="1"/>
    </row>
    <row r="82" spans="2:10">
      <c r="B82" s="21"/>
      <c r="C82" s="22"/>
      <c r="D82" s="22"/>
      <c r="E82" s="22"/>
      <c r="F82" s="22"/>
      <c r="G82" s="22"/>
      <c r="H82" s="22"/>
      <c r="I82" s="31"/>
      <c r="J82" s="1"/>
    </row>
    <row r="83" spans="2:10">
      <c r="B83" s="21"/>
      <c r="C83" s="22"/>
      <c r="D83" s="22"/>
      <c r="E83" s="22"/>
      <c r="F83" s="22"/>
      <c r="G83" s="22"/>
      <c r="H83" s="22"/>
      <c r="I83" s="31"/>
      <c r="J83" s="1"/>
    </row>
    <row r="84" spans="2:10">
      <c r="B84" s="21"/>
      <c r="C84" s="22"/>
      <c r="D84" s="22"/>
      <c r="E84" s="22"/>
      <c r="F84" s="22"/>
      <c r="G84" s="22"/>
      <c r="H84" s="22"/>
      <c r="I84" s="31"/>
      <c r="J84" s="1"/>
    </row>
    <row r="85" spans="2:10">
      <c r="B85" s="21"/>
      <c r="C85" s="22"/>
      <c r="D85" s="22"/>
      <c r="E85" s="22"/>
      <c r="F85" s="22"/>
      <c r="G85" s="22"/>
      <c r="H85" s="22"/>
      <c r="I85" s="31"/>
      <c r="J85" s="1"/>
    </row>
    <row r="86" spans="2:10">
      <c r="B86" s="21"/>
      <c r="C86" s="22"/>
      <c r="D86" s="22"/>
      <c r="E86" s="22"/>
      <c r="F86" s="22"/>
      <c r="G86" s="22"/>
      <c r="H86" s="22"/>
      <c r="I86" s="31"/>
      <c r="J86" s="1"/>
    </row>
    <row r="87" spans="2:10">
      <c r="B87" s="21"/>
      <c r="C87" s="22"/>
      <c r="D87" s="22"/>
      <c r="E87" s="22"/>
      <c r="F87" s="22"/>
      <c r="G87" s="22"/>
      <c r="H87" s="22"/>
      <c r="I87" s="31"/>
      <c r="J87" s="1"/>
    </row>
    <row r="88" spans="2:10">
      <c r="B88" s="21"/>
      <c r="C88" s="22"/>
      <c r="D88" s="22"/>
      <c r="E88" s="22"/>
      <c r="F88" s="22"/>
      <c r="G88" s="22"/>
      <c r="H88" s="22"/>
      <c r="I88" s="31"/>
      <c r="J88" s="1"/>
    </row>
    <row r="89" spans="2:10">
      <c r="B89" s="21"/>
      <c r="C89" s="22"/>
      <c r="D89" s="22"/>
      <c r="E89" s="22"/>
      <c r="F89" s="22"/>
      <c r="G89" s="22"/>
      <c r="H89" s="22"/>
      <c r="I89" s="31"/>
      <c r="J89" s="1"/>
    </row>
    <row r="90" spans="2:10">
      <c r="B90" s="21"/>
      <c r="C90" s="22"/>
      <c r="D90" s="22"/>
      <c r="E90" s="22"/>
      <c r="F90" s="22"/>
      <c r="G90" s="22"/>
      <c r="H90" s="22"/>
      <c r="I90" s="31"/>
      <c r="J90" s="1"/>
    </row>
    <row r="91" spans="2:10">
      <c r="B91" s="21"/>
      <c r="C91" s="22"/>
      <c r="D91" s="22"/>
      <c r="E91" s="22"/>
      <c r="F91" s="22"/>
      <c r="G91" s="22"/>
      <c r="H91" s="22"/>
      <c r="I91" s="31"/>
      <c r="J91" s="1"/>
    </row>
    <row r="92" spans="2:10">
      <c r="B92" s="21"/>
      <c r="C92" s="22"/>
      <c r="D92" s="22"/>
      <c r="E92" s="22"/>
      <c r="F92" s="22"/>
      <c r="G92" s="22"/>
      <c r="H92" s="22"/>
      <c r="I92" s="31"/>
      <c r="J92" s="1"/>
    </row>
    <row r="93" spans="2:10">
      <c r="B93" s="21"/>
      <c r="C93" s="22"/>
      <c r="D93" s="22"/>
      <c r="E93" s="22"/>
      <c r="F93" s="22"/>
      <c r="G93" s="22"/>
      <c r="H93" s="22"/>
      <c r="I93" s="31"/>
      <c r="J93" s="1"/>
    </row>
    <row r="94" spans="2:10">
      <c r="B94" s="21"/>
      <c r="C94" s="22"/>
      <c r="D94" s="22"/>
      <c r="E94" s="22"/>
      <c r="F94" s="22"/>
      <c r="G94" s="22"/>
      <c r="H94" s="22"/>
      <c r="I94" s="31"/>
      <c r="J94" s="1"/>
    </row>
    <row r="95" spans="2:10">
      <c r="B95" s="21"/>
      <c r="C95" s="22"/>
      <c r="D95" s="22"/>
      <c r="E95" s="22"/>
      <c r="F95" s="22"/>
      <c r="G95" s="22"/>
      <c r="H95" s="22"/>
      <c r="I95" s="31"/>
      <c r="J95" s="1"/>
    </row>
    <row r="96" spans="2:10">
      <c r="B96" s="21"/>
      <c r="C96" s="22"/>
      <c r="D96" s="22"/>
      <c r="E96" s="22"/>
      <c r="F96" s="22"/>
      <c r="G96" s="22"/>
      <c r="H96" s="22"/>
      <c r="I96" s="31"/>
      <c r="J96" s="1"/>
    </row>
    <row r="97" spans="2:10">
      <c r="B97" s="21"/>
      <c r="C97" s="22"/>
      <c r="D97" s="22"/>
      <c r="E97" s="22"/>
      <c r="F97" s="22"/>
      <c r="G97" s="22"/>
      <c r="H97" s="22"/>
      <c r="I97" s="31"/>
      <c r="J97" s="1"/>
    </row>
    <row r="98" spans="2:10">
      <c r="B98" s="21"/>
      <c r="C98" s="22"/>
      <c r="D98" s="22"/>
      <c r="E98" s="22"/>
      <c r="F98" s="22"/>
      <c r="G98" s="22"/>
      <c r="H98" s="22"/>
      <c r="I98" s="31"/>
      <c r="J98" s="1"/>
    </row>
    <row r="99" spans="2:10">
      <c r="B99" s="21"/>
      <c r="C99" s="22"/>
      <c r="D99" s="22"/>
      <c r="E99" s="22"/>
      <c r="F99" s="22"/>
      <c r="G99" s="22"/>
      <c r="H99" s="22"/>
      <c r="I99" s="31"/>
      <c r="J99" s="1"/>
    </row>
    <row r="100" spans="2:10">
      <c r="B100" s="21"/>
      <c r="C100" s="22"/>
      <c r="D100" s="22"/>
      <c r="E100" s="22"/>
      <c r="F100" s="22"/>
      <c r="G100" s="22"/>
      <c r="H100" s="22"/>
      <c r="I100" s="31"/>
      <c r="J100" s="1"/>
    </row>
    <row r="101" spans="2:10">
      <c r="B101" s="21"/>
      <c r="C101" s="22"/>
      <c r="D101" s="22"/>
      <c r="E101" s="22"/>
      <c r="F101" s="22"/>
      <c r="G101" s="22"/>
      <c r="H101" s="22"/>
      <c r="I101" s="31"/>
      <c r="J101" s="1"/>
    </row>
    <row r="102" spans="2:10">
      <c r="B102" s="21"/>
      <c r="C102" s="22"/>
      <c r="D102" s="22"/>
      <c r="E102" s="22"/>
      <c r="F102" s="22"/>
      <c r="G102" s="22"/>
      <c r="H102" s="22"/>
      <c r="I102" s="31"/>
      <c r="J102" s="1"/>
    </row>
    <row r="103" spans="2:10">
      <c r="B103" s="21"/>
      <c r="C103" s="22"/>
      <c r="D103" s="22"/>
      <c r="E103" s="22"/>
      <c r="F103" s="22"/>
      <c r="G103" s="22"/>
      <c r="H103" s="22"/>
      <c r="I103" s="31"/>
      <c r="J103" s="1"/>
    </row>
    <row r="104" spans="2:10">
      <c r="B104" s="21"/>
      <c r="C104" s="22"/>
      <c r="D104" s="22"/>
      <c r="E104" s="22"/>
      <c r="F104" s="22"/>
      <c r="G104" s="22"/>
      <c r="H104" s="22"/>
      <c r="I104" s="31"/>
      <c r="J104" s="1"/>
    </row>
    <row r="105" spans="2:10">
      <c r="B105" s="21"/>
      <c r="C105" s="22"/>
      <c r="D105" s="22"/>
      <c r="E105" s="22"/>
      <c r="F105" s="22"/>
      <c r="G105" s="22"/>
      <c r="H105" s="22"/>
      <c r="I105" s="31"/>
      <c r="J105" s="1"/>
    </row>
    <row r="106" spans="2:10">
      <c r="B106" s="21"/>
      <c r="C106" s="22"/>
      <c r="D106" s="22"/>
      <c r="E106" s="22"/>
      <c r="F106" s="22"/>
      <c r="G106" s="22"/>
      <c r="H106" s="22"/>
      <c r="I106" s="31"/>
      <c r="J106" s="1"/>
    </row>
    <row r="107" spans="2:10">
      <c r="B107" s="21"/>
      <c r="C107" s="22"/>
      <c r="D107" s="22"/>
      <c r="E107" s="22"/>
      <c r="F107" s="22"/>
      <c r="G107" s="22"/>
      <c r="H107" s="22"/>
      <c r="I107" s="31"/>
      <c r="J107" s="1"/>
    </row>
    <row r="108" spans="2:10">
      <c r="B108" s="21"/>
      <c r="C108" s="22"/>
      <c r="D108" s="22"/>
      <c r="E108" s="22"/>
      <c r="F108" s="22"/>
      <c r="G108" s="22"/>
      <c r="H108" s="22"/>
      <c r="I108" s="31"/>
      <c r="J108" s="1"/>
    </row>
    <row r="109" spans="2:10">
      <c r="B109" s="21"/>
      <c r="C109" s="22"/>
      <c r="D109" s="22"/>
      <c r="E109" s="22"/>
      <c r="F109" s="22"/>
      <c r="G109" s="22"/>
      <c r="H109" s="22"/>
      <c r="I109" s="31"/>
      <c r="J109" s="1"/>
    </row>
    <row r="110" spans="2:10">
      <c r="B110" s="21"/>
      <c r="C110" s="22"/>
      <c r="D110" s="22"/>
      <c r="E110" s="22"/>
      <c r="F110" s="22"/>
      <c r="G110" s="22"/>
      <c r="H110" s="22"/>
      <c r="I110" s="31"/>
      <c r="J110" s="1"/>
    </row>
    <row r="111" spans="2:10">
      <c r="B111" s="21"/>
      <c r="C111" s="22"/>
      <c r="D111" s="22"/>
      <c r="E111" s="22"/>
      <c r="F111" s="22"/>
      <c r="G111" s="22"/>
      <c r="H111" s="22"/>
      <c r="I111" s="31"/>
      <c r="J111" s="1"/>
    </row>
    <row r="112" spans="2:10">
      <c r="B112" s="21"/>
      <c r="C112" s="22"/>
      <c r="D112" s="22"/>
      <c r="E112" s="22"/>
      <c r="F112" s="22"/>
      <c r="G112" s="22"/>
      <c r="H112" s="22"/>
      <c r="I112" s="31"/>
      <c r="J112" s="1"/>
    </row>
    <row r="113" spans="2:10">
      <c r="B113" s="21"/>
      <c r="C113" s="22"/>
      <c r="D113" s="22"/>
      <c r="E113" s="22"/>
      <c r="F113" s="22"/>
      <c r="G113" s="22"/>
      <c r="H113" s="22"/>
      <c r="I113" s="31"/>
      <c r="J113" s="1"/>
    </row>
    <row r="114" spans="2:10">
      <c r="B114" s="21"/>
      <c r="C114" s="22"/>
      <c r="D114" s="22"/>
      <c r="E114" s="22"/>
      <c r="F114" s="22"/>
      <c r="G114" s="22"/>
      <c r="H114" s="22"/>
      <c r="I114" s="31"/>
      <c r="J114" s="1"/>
    </row>
    <row r="115" spans="2:10">
      <c r="B115" s="21"/>
      <c r="C115" s="22"/>
      <c r="D115" s="22"/>
      <c r="E115" s="22"/>
      <c r="F115" s="22"/>
      <c r="G115" s="22"/>
      <c r="H115" s="22"/>
      <c r="I115" s="31"/>
      <c r="J115" s="1"/>
    </row>
    <row r="116" spans="2:10">
      <c r="B116" s="21"/>
      <c r="C116" s="22"/>
      <c r="D116" s="22"/>
      <c r="E116" s="22"/>
      <c r="F116" s="22"/>
      <c r="G116" s="22"/>
      <c r="H116" s="22"/>
      <c r="I116" s="31"/>
      <c r="J116" s="1"/>
    </row>
    <row r="117" spans="2:10">
      <c r="B117" s="21"/>
      <c r="C117" s="22"/>
      <c r="D117" s="22"/>
      <c r="E117" s="22"/>
      <c r="F117" s="22"/>
      <c r="G117" s="22"/>
      <c r="H117" s="22"/>
      <c r="I117" s="31"/>
      <c r="J117" s="1"/>
    </row>
    <row r="118" spans="2:10">
      <c r="B118" s="21"/>
      <c r="C118" s="22"/>
      <c r="D118" s="22"/>
      <c r="E118" s="22"/>
      <c r="F118" s="22"/>
      <c r="G118" s="22"/>
      <c r="H118" s="22"/>
      <c r="I118" s="31"/>
      <c r="J118" s="1"/>
    </row>
    <row r="119" spans="2:10">
      <c r="B119" s="21"/>
      <c r="C119" s="22"/>
      <c r="D119" s="22"/>
      <c r="E119" s="22"/>
      <c r="F119" s="22"/>
      <c r="G119" s="22"/>
      <c r="H119" s="22"/>
      <c r="I119" s="31"/>
      <c r="J119" s="1"/>
    </row>
    <row r="120" spans="2:10">
      <c r="B120" s="21"/>
      <c r="C120" s="22"/>
      <c r="D120" s="22"/>
      <c r="E120" s="22"/>
      <c r="F120" s="22"/>
      <c r="G120" s="22"/>
      <c r="H120" s="22"/>
      <c r="I120" s="31"/>
      <c r="J120" s="1"/>
    </row>
    <row r="121" spans="2:10">
      <c r="B121" s="21"/>
      <c r="C121" s="22"/>
      <c r="D121" s="22"/>
      <c r="E121" s="22"/>
      <c r="F121" s="22"/>
      <c r="G121" s="22"/>
      <c r="H121" s="22"/>
      <c r="I121" s="31"/>
      <c r="J121" s="1"/>
    </row>
    <row r="122" spans="2:10">
      <c r="B122" s="21"/>
      <c r="C122" s="22"/>
      <c r="D122" s="22"/>
      <c r="E122" s="22"/>
      <c r="F122" s="22"/>
      <c r="G122" s="22"/>
      <c r="H122" s="22"/>
      <c r="I122" s="31"/>
      <c r="J122" s="1"/>
    </row>
    <row r="123" spans="2:10">
      <c r="B123" s="21"/>
      <c r="C123" s="22"/>
      <c r="D123" s="22"/>
      <c r="E123" s="22"/>
      <c r="F123" s="22"/>
      <c r="G123" s="22"/>
      <c r="H123" s="22"/>
      <c r="I123" s="31"/>
      <c r="J123" s="1"/>
    </row>
    <row r="124" spans="2:10">
      <c r="B124" s="21"/>
      <c r="C124" s="22"/>
      <c r="D124" s="22"/>
      <c r="E124" s="22"/>
      <c r="F124" s="22"/>
      <c r="G124" s="22"/>
      <c r="H124" s="22"/>
      <c r="I124" s="31"/>
      <c r="J124" s="1"/>
    </row>
    <row r="125" spans="2:10">
      <c r="B125" s="21"/>
      <c r="C125" s="22"/>
      <c r="D125" s="22"/>
      <c r="E125" s="22"/>
      <c r="F125" s="22"/>
      <c r="G125" s="22"/>
      <c r="H125" s="22"/>
      <c r="I125" s="31"/>
      <c r="J125" s="1"/>
    </row>
    <row r="126" spans="2:10">
      <c r="B126" s="21"/>
      <c r="C126" s="22"/>
      <c r="D126" s="22"/>
      <c r="E126" s="22"/>
      <c r="F126" s="22"/>
      <c r="G126" s="22"/>
      <c r="H126" s="22"/>
      <c r="I126" s="31"/>
      <c r="J126" s="1"/>
    </row>
    <row r="127" spans="2:10">
      <c r="B127" s="21"/>
      <c r="C127" s="22"/>
      <c r="D127" s="22"/>
      <c r="E127" s="22"/>
      <c r="F127" s="22"/>
      <c r="G127" s="22"/>
      <c r="H127" s="22"/>
      <c r="I127" s="31"/>
      <c r="J127" s="1"/>
    </row>
    <row r="128" spans="2:10">
      <c r="B128" s="21"/>
      <c r="C128" s="22"/>
      <c r="D128" s="22"/>
      <c r="E128" s="22"/>
      <c r="F128" s="22"/>
      <c r="G128" s="22"/>
      <c r="H128" s="22"/>
      <c r="I128" s="31"/>
      <c r="J128" s="1"/>
    </row>
    <row r="129" spans="2:10">
      <c r="B129" s="21"/>
      <c r="C129" s="22"/>
      <c r="D129" s="22"/>
      <c r="E129" s="22"/>
      <c r="F129" s="22"/>
      <c r="G129" s="22"/>
      <c r="H129" s="22"/>
      <c r="I129" s="31"/>
      <c r="J129" s="1"/>
    </row>
    <row r="130" spans="2:10">
      <c r="B130" s="21"/>
      <c r="C130" s="22"/>
      <c r="D130" s="22"/>
      <c r="E130" s="22"/>
      <c r="F130" s="22"/>
      <c r="G130" s="22"/>
      <c r="H130" s="22"/>
      <c r="I130" s="31"/>
      <c r="J130" s="1"/>
    </row>
    <row r="131" spans="2:10">
      <c r="B131" s="21"/>
      <c r="C131" s="22"/>
      <c r="D131" s="22"/>
      <c r="E131" s="22"/>
      <c r="F131" s="22"/>
      <c r="G131" s="22"/>
      <c r="H131" s="22"/>
      <c r="I131" s="31"/>
      <c r="J131" s="1"/>
    </row>
    <row r="132" spans="2:10">
      <c r="B132" s="21"/>
      <c r="C132" s="22"/>
      <c r="D132" s="22"/>
      <c r="E132" s="22"/>
      <c r="F132" s="22"/>
      <c r="G132" s="22"/>
      <c r="H132" s="22"/>
      <c r="I132" s="31"/>
      <c r="J132" s="1"/>
    </row>
    <row r="133" spans="2:10">
      <c r="B133" s="21"/>
      <c r="C133" s="22"/>
      <c r="D133" s="22"/>
      <c r="E133" s="22"/>
      <c r="F133" s="22"/>
      <c r="G133" s="22"/>
      <c r="H133" s="22"/>
      <c r="I133" s="31"/>
      <c r="J133" s="1"/>
    </row>
    <row r="134" spans="2:10">
      <c r="B134" s="21"/>
      <c r="C134" s="22"/>
      <c r="D134" s="22"/>
      <c r="E134" s="22"/>
      <c r="F134" s="22"/>
      <c r="G134" s="22"/>
      <c r="H134" s="22"/>
      <c r="I134" s="31"/>
      <c r="J134" s="1"/>
    </row>
    <row r="135" spans="2:10">
      <c r="B135" s="21"/>
      <c r="C135" s="22"/>
      <c r="D135" s="22"/>
      <c r="E135" s="22"/>
      <c r="F135" s="22"/>
      <c r="G135" s="22"/>
      <c r="H135" s="22"/>
      <c r="I135" s="31"/>
      <c r="J135" s="1"/>
    </row>
    <row r="136" spans="2:10">
      <c r="B136" s="21"/>
      <c r="C136" s="22"/>
      <c r="D136" s="22"/>
      <c r="E136" s="22"/>
      <c r="F136" s="22"/>
      <c r="G136" s="22"/>
      <c r="H136" s="22"/>
      <c r="I136" s="31"/>
      <c r="J136" s="1"/>
    </row>
    <row r="137" spans="2:10">
      <c r="B137" s="21"/>
      <c r="C137" s="22"/>
      <c r="D137" s="22"/>
      <c r="E137" s="22"/>
      <c r="F137" s="22"/>
      <c r="G137" s="22"/>
      <c r="H137" s="22"/>
      <c r="I137" s="31"/>
      <c r="J137" s="1"/>
    </row>
    <row r="138" spans="2:10">
      <c r="B138" s="21"/>
      <c r="C138" s="22"/>
      <c r="D138" s="22"/>
      <c r="E138" s="22"/>
      <c r="F138" s="22"/>
      <c r="G138" s="22"/>
      <c r="H138" s="22"/>
      <c r="I138" s="31"/>
      <c r="J138" s="1"/>
    </row>
    <row r="139" spans="2:10">
      <c r="B139" s="21"/>
      <c r="C139" s="22"/>
      <c r="D139" s="22"/>
      <c r="E139" s="22"/>
      <c r="F139" s="22"/>
      <c r="G139" s="22"/>
      <c r="H139" s="22"/>
      <c r="I139" s="31"/>
      <c r="J139" s="1"/>
    </row>
    <row r="140" spans="2:10">
      <c r="B140" s="21"/>
      <c r="C140" s="22"/>
      <c r="D140" s="22"/>
      <c r="E140" s="22"/>
      <c r="F140" s="22"/>
      <c r="G140" s="22"/>
      <c r="H140" s="22"/>
      <c r="I140" s="31"/>
      <c r="J140" s="1"/>
    </row>
    <row r="141" spans="2:10">
      <c r="B141" s="21"/>
      <c r="C141" s="22"/>
      <c r="D141" s="22"/>
      <c r="E141" s="22"/>
      <c r="F141" s="22"/>
      <c r="G141" s="22"/>
      <c r="H141" s="22"/>
      <c r="I141" s="31"/>
      <c r="J141" s="1"/>
    </row>
    <row r="142" spans="2:10">
      <c r="B142" s="21"/>
      <c r="C142" s="22"/>
      <c r="D142" s="22"/>
      <c r="E142" s="22"/>
      <c r="F142" s="22"/>
      <c r="G142" s="22"/>
      <c r="H142" s="22"/>
      <c r="I142" s="31"/>
      <c r="J142" s="1"/>
    </row>
    <row r="143" spans="2:10">
      <c r="B143" s="21"/>
      <c r="C143" s="22"/>
      <c r="D143" s="22"/>
      <c r="E143" s="22"/>
      <c r="F143" s="22"/>
      <c r="G143" s="22"/>
      <c r="H143" s="22"/>
      <c r="I143" s="31"/>
      <c r="J143" s="1"/>
    </row>
    <row r="144" spans="2:10">
      <c r="B144" s="21"/>
      <c r="C144" s="22"/>
      <c r="D144" s="22"/>
      <c r="E144" s="22"/>
      <c r="F144" s="22"/>
      <c r="G144" s="22"/>
      <c r="H144" s="22"/>
      <c r="I144" s="31"/>
      <c r="J144" s="1"/>
    </row>
    <row r="145" spans="2:10">
      <c r="B145" s="21"/>
      <c r="C145" s="22"/>
      <c r="D145" s="22"/>
      <c r="E145" s="22"/>
      <c r="F145" s="22"/>
      <c r="G145" s="22"/>
      <c r="H145" s="22"/>
      <c r="I145" s="31"/>
      <c r="J145" s="1"/>
    </row>
    <row r="146" spans="2:10">
      <c r="B146" s="21"/>
      <c r="C146" s="22"/>
      <c r="D146" s="22"/>
      <c r="E146" s="22"/>
      <c r="F146" s="22"/>
      <c r="G146" s="22"/>
      <c r="H146" s="22"/>
      <c r="I146" s="31"/>
      <c r="J146" s="1"/>
    </row>
    <row r="147" spans="2:10">
      <c r="B147" s="21"/>
      <c r="C147" s="22"/>
      <c r="D147" s="22"/>
      <c r="E147" s="22"/>
      <c r="F147" s="22"/>
      <c r="G147" s="22"/>
      <c r="H147" s="22"/>
      <c r="I147" s="31"/>
      <c r="J147" s="1"/>
    </row>
    <row r="148" spans="2:10">
      <c r="B148" s="21"/>
      <c r="C148" s="22"/>
      <c r="D148" s="22"/>
      <c r="E148" s="22"/>
      <c r="F148" s="22"/>
      <c r="G148" s="22"/>
      <c r="H148" s="22"/>
      <c r="I148" s="31"/>
      <c r="J148" s="1"/>
    </row>
    <row r="149" spans="2:10">
      <c r="B149" s="21"/>
      <c r="C149" s="22"/>
      <c r="D149" s="22"/>
      <c r="E149" s="22"/>
      <c r="F149" s="22"/>
      <c r="G149" s="22"/>
      <c r="H149" s="22"/>
      <c r="I149" s="31"/>
      <c r="J149" s="1"/>
    </row>
    <row r="150" spans="2:10">
      <c r="B150" s="21"/>
      <c r="C150" s="22"/>
      <c r="D150" s="22"/>
      <c r="E150" s="22"/>
      <c r="F150" s="22"/>
      <c r="G150" s="22"/>
      <c r="H150" s="22"/>
      <c r="I150" s="31"/>
      <c r="J150" s="1"/>
    </row>
    <row r="151" spans="2:10">
      <c r="B151" s="21"/>
      <c r="C151" s="22"/>
      <c r="D151" s="22"/>
      <c r="E151" s="22"/>
      <c r="F151" s="22"/>
      <c r="G151" s="22"/>
      <c r="H151" s="22"/>
      <c r="I151" s="31"/>
      <c r="J151" s="1"/>
    </row>
    <row r="152" spans="2:10">
      <c r="B152" s="21"/>
      <c r="C152" s="22"/>
      <c r="D152" s="22"/>
      <c r="E152" s="22"/>
      <c r="F152" s="22"/>
      <c r="G152" s="22"/>
      <c r="H152" s="22"/>
      <c r="I152" s="31"/>
      <c r="J152" s="1"/>
    </row>
    <row r="153" spans="2:10">
      <c r="B153" s="21"/>
      <c r="C153" s="22"/>
      <c r="D153" s="22"/>
      <c r="E153" s="22"/>
      <c r="F153" s="22"/>
      <c r="G153" s="22"/>
      <c r="H153" s="22"/>
      <c r="I153" s="31"/>
      <c r="J153" s="1"/>
    </row>
    <row r="154" spans="2:10">
      <c r="B154" s="21"/>
      <c r="C154" s="22"/>
      <c r="D154" s="22"/>
      <c r="E154" s="22"/>
      <c r="F154" s="22"/>
      <c r="G154" s="22"/>
      <c r="H154" s="22"/>
      <c r="I154" s="31"/>
      <c r="J154" s="1"/>
    </row>
    <row r="155" spans="2:10">
      <c r="B155" s="21"/>
      <c r="C155" s="22"/>
      <c r="D155" s="22"/>
      <c r="E155" s="22"/>
      <c r="F155" s="22"/>
      <c r="G155" s="22"/>
      <c r="H155" s="22"/>
      <c r="I155" s="31"/>
      <c r="J155" s="1"/>
    </row>
    <row r="156" spans="2:10">
      <c r="B156" s="21"/>
      <c r="C156" s="22"/>
      <c r="D156" s="22"/>
      <c r="E156" s="22"/>
      <c r="F156" s="22"/>
      <c r="G156" s="22"/>
      <c r="H156" s="22"/>
      <c r="I156" s="31"/>
      <c r="J156" s="1"/>
    </row>
    <row r="157" spans="2:10">
      <c r="B157" s="21"/>
      <c r="C157" s="22"/>
      <c r="D157" s="22"/>
      <c r="E157" s="22"/>
      <c r="F157" s="22"/>
      <c r="G157" s="22"/>
      <c r="H157" s="22"/>
      <c r="I157" s="31"/>
      <c r="J157" s="1"/>
    </row>
    <row r="158" spans="2:10">
      <c r="B158" s="21"/>
      <c r="C158" s="22"/>
      <c r="D158" s="22"/>
      <c r="E158" s="22"/>
      <c r="F158" s="22"/>
      <c r="G158" s="22"/>
      <c r="H158" s="22"/>
      <c r="I158" s="31"/>
      <c r="J158" s="1"/>
    </row>
    <row r="159" spans="2:10">
      <c r="B159" s="21"/>
      <c r="C159" s="22"/>
      <c r="D159" s="22"/>
      <c r="E159" s="22"/>
      <c r="F159" s="22"/>
      <c r="G159" s="22"/>
      <c r="H159" s="22"/>
      <c r="I159" s="31"/>
      <c r="J159" s="1"/>
    </row>
    <row r="160" spans="2:10">
      <c r="B160" s="21"/>
      <c r="C160" s="22"/>
      <c r="D160" s="22"/>
      <c r="E160" s="22"/>
      <c r="F160" s="22"/>
      <c r="G160" s="22"/>
      <c r="H160" s="22"/>
      <c r="I160" s="31"/>
      <c r="J160" s="1"/>
    </row>
    <row r="161" spans="2:10">
      <c r="B161" s="21"/>
      <c r="C161" s="22"/>
      <c r="D161" s="22"/>
      <c r="E161" s="22"/>
      <c r="F161" s="22"/>
      <c r="G161" s="22"/>
      <c r="H161" s="22"/>
      <c r="I161" s="31"/>
      <c r="J161" s="1"/>
    </row>
    <row r="162" spans="2:10">
      <c r="B162" s="21"/>
      <c r="C162" s="22"/>
      <c r="D162" s="22"/>
      <c r="E162" s="22"/>
      <c r="F162" s="22"/>
      <c r="G162" s="22"/>
      <c r="H162" s="22"/>
      <c r="I162" s="31"/>
      <c r="J162" s="1"/>
    </row>
    <row r="163" spans="2:10">
      <c r="B163" s="21"/>
      <c r="C163" s="22"/>
      <c r="D163" s="22"/>
      <c r="E163" s="22"/>
      <c r="F163" s="22"/>
      <c r="G163" s="22"/>
      <c r="H163" s="22"/>
      <c r="I163" s="31"/>
      <c r="J163" s="1"/>
    </row>
    <row r="164" spans="2:10">
      <c r="B164" s="21"/>
      <c r="C164" s="22"/>
      <c r="D164" s="22"/>
      <c r="E164" s="22"/>
      <c r="F164" s="22"/>
      <c r="G164" s="22"/>
      <c r="H164" s="22"/>
      <c r="I164" s="31"/>
      <c r="J164" s="1"/>
    </row>
    <row r="165" spans="2:10">
      <c r="B165" s="21"/>
      <c r="C165" s="22"/>
      <c r="D165" s="22"/>
      <c r="E165" s="22"/>
      <c r="F165" s="22"/>
      <c r="G165" s="22"/>
      <c r="H165" s="22"/>
      <c r="I165" s="31"/>
      <c r="J165" s="1"/>
    </row>
    <row r="166" spans="2:10">
      <c r="B166" s="21"/>
      <c r="C166" s="22"/>
      <c r="D166" s="22"/>
      <c r="E166" s="22"/>
      <c r="F166" s="22"/>
      <c r="G166" s="22"/>
      <c r="H166" s="22"/>
      <c r="I166" s="31"/>
      <c r="J166" s="1"/>
    </row>
    <row r="167" spans="2:10">
      <c r="B167" s="21"/>
      <c r="C167" s="22"/>
      <c r="D167" s="22"/>
      <c r="E167" s="22"/>
      <c r="F167" s="22"/>
      <c r="G167" s="22"/>
      <c r="H167" s="22"/>
      <c r="I167" s="31"/>
      <c r="J167" s="1"/>
    </row>
    <row r="168" spans="2:10">
      <c r="B168" s="21"/>
      <c r="C168" s="22"/>
      <c r="D168" s="22"/>
      <c r="E168" s="22"/>
      <c r="F168" s="22"/>
      <c r="G168" s="22"/>
      <c r="H168" s="22"/>
      <c r="I168" s="31"/>
      <c r="J168" s="1"/>
    </row>
    <row r="169" spans="2:10">
      <c r="B169" s="21"/>
      <c r="C169" s="22"/>
      <c r="D169" s="22"/>
      <c r="E169" s="22"/>
      <c r="F169" s="22"/>
      <c r="G169" s="22"/>
      <c r="H169" s="22"/>
      <c r="I169" s="31"/>
      <c r="J169" s="1"/>
    </row>
    <row r="170" spans="2:10">
      <c r="B170" s="21"/>
      <c r="C170" s="22"/>
      <c r="D170" s="22"/>
      <c r="E170" s="22"/>
      <c r="F170" s="22"/>
      <c r="G170" s="22"/>
      <c r="H170" s="22"/>
      <c r="I170" s="31"/>
      <c r="J170" s="1"/>
    </row>
    <row r="171" spans="2:10">
      <c r="B171" s="21"/>
      <c r="C171" s="22"/>
      <c r="D171" s="22"/>
      <c r="E171" s="22"/>
      <c r="F171" s="22"/>
      <c r="G171" s="22"/>
      <c r="H171" s="22"/>
      <c r="I171" s="31"/>
      <c r="J171" s="1"/>
    </row>
    <row r="172" spans="2:10">
      <c r="B172" s="21"/>
      <c r="C172" s="22"/>
      <c r="D172" s="22"/>
      <c r="E172" s="22"/>
      <c r="F172" s="22"/>
      <c r="G172" s="22"/>
      <c r="H172" s="22"/>
      <c r="I172" s="31"/>
      <c r="J172" s="1"/>
    </row>
    <row r="173" spans="2:10">
      <c r="B173" s="21"/>
      <c r="C173" s="22"/>
      <c r="D173" s="22"/>
      <c r="E173" s="22"/>
      <c r="F173" s="22"/>
      <c r="G173" s="22"/>
      <c r="H173" s="22"/>
      <c r="I173" s="31"/>
      <c r="J173" s="1"/>
    </row>
    <row r="174" spans="2:10">
      <c r="B174" s="21"/>
      <c r="C174" s="22"/>
      <c r="D174" s="22"/>
      <c r="E174" s="22"/>
      <c r="F174" s="22"/>
      <c r="G174" s="22"/>
      <c r="H174" s="22"/>
      <c r="I174" s="31"/>
      <c r="J174" s="1"/>
    </row>
    <row r="175" spans="2:10">
      <c r="B175" s="21"/>
      <c r="C175" s="22"/>
      <c r="D175" s="22"/>
      <c r="E175" s="22"/>
      <c r="F175" s="22"/>
      <c r="G175" s="22"/>
      <c r="H175" s="22"/>
      <c r="I175" s="31"/>
      <c r="J175" s="1"/>
    </row>
    <row r="176" spans="2:10">
      <c r="B176" s="21"/>
      <c r="C176" s="22"/>
      <c r="D176" s="22"/>
      <c r="E176" s="22"/>
      <c r="F176" s="22"/>
      <c r="G176" s="22"/>
      <c r="H176" s="22"/>
      <c r="I176" s="31"/>
      <c r="J176" s="1"/>
    </row>
    <row r="177" spans="2:10">
      <c r="B177" s="21"/>
      <c r="C177" s="22"/>
      <c r="D177" s="22"/>
      <c r="E177" s="22"/>
      <c r="F177" s="22"/>
      <c r="G177" s="22"/>
      <c r="H177" s="22"/>
      <c r="I177" s="31"/>
      <c r="J177" s="1"/>
    </row>
    <row r="178" spans="2:10">
      <c r="B178" s="21"/>
      <c r="C178" s="22"/>
      <c r="D178" s="22"/>
      <c r="E178" s="22"/>
      <c r="F178" s="22"/>
      <c r="G178" s="22"/>
      <c r="H178" s="22"/>
      <c r="I178" s="31"/>
      <c r="J178" s="1"/>
    </row>
    <row r="179" spans="2:10">
      <c r="B179" s="21"/>
      <c r="C179" s="22"/>
      <c r="D179" s="22"/>
      <c r="E179" s="22"/>
      <c r="F179" s="22"/>
      <c r="G179" s="22"/>
      <c r="H179" s="22"/>
      <c r="I179" s="31"/>
      <c r="J179" s="1"/>
    </row>
    <row r="180" spans="2:10">
      <c r="B180" s="21"/>
      <c r="C180" s="22"/>
      <c r="D180" s="22"/>
      <c r="E180" s="22"/>
      <c r="F180" s="22"/>
      <c r="G180" s="22"/>
      <c r="H180" s="22"/>
      <c r="I180" s="31"/>
      <c r="J180" s="1"/>
    </row>
    <row r="181" spans="2:10">
      <c r="B181" s="21"/>
      <c r="C181" s="22"/>
      <c r="D181" s="22"/>
      <c r="E181" s="22"/>
      <c r="F181" s="22"/>
      <c r="G181" s="22"/>
      <c r="H181" s="22"/>
      <c r="I181" s="31"/>
      <c r="J181" s="1"/>
    </row>
    <row r="182" spans="2:10">
      <c r="B182" s="21"/>
      <c r="C182" s="22"/>
      <c r="D182" s="22"/>
      <c r="E182" s="22"/>
      <c r="F182" s="22"/>
      <c r="G182" s="22"/>
      <c r="H182" s="22"/>
      <c r="I182" s="31"/>
      <c r="J182" s="1"/>
    </row>
    <row r="183" spans="2:10">
      <c r="B183" s="21"/>
      <c r="C183" s="22"/>
      <c r="D183" s="22"/>
      <c r="E183" s="22"/>
      <c r="F183" s="22"/>
      <c r="G183" s="22"/>
      <c r="H183" s="22"/>
      <c r="I183" s="31"/>
      <c r="J183" s="1"/>
    </row>
    <row r="184" spans="2:10">
      <c r="B184" s="21"/>
      <c r="C184" s="22"/>
      <c r="D184" s="22"/>
      <c r="E184" s="22"/>
      <c r="F184" s="22"/>
      <c r="G184" s="22"/>
      <c r="H184" s="22"/>
      <c r="I184" s="31"/>
      <c r="J184" s="1"/>
    </row>
    <row r="185" spans="2:10">
      <c r="B185" s="21"/>
      <c r="C185" s="22"/>
      <c r="D185" s="22"/>
      <c r="E185" s="22"/>
      <c r="F185" s="22"/>
      <c r="G185" s="22"/>
      <c r="H185" s="22"/>
      <c r="I185" s="31"/>
      <c r="J185" s="1"/>
    </row>
    <row r="186" spans="2:10">
      <c r="B186" s="21"/>
      <c r="C186" s="22"/>
      <c r="D186" s="22"/>
      <c r="E186" s="22"/>
      <c r="F186" s="22"/>
      <c r="G186" s="22"/>
      <c r="H186" s="22"/>
      <c r="I186" s="31"/>
      <c r="J186" s="1"/>
    </row>
    <row r="187" spans="2:10">
      <c r="B187" s="21"/>
      <c r="C187" s="22"/>
      <c r="D187" s="22"/>
      <c r="E187" s="22"/>
      <c r="F187" s="22"/>
      <c r="G187" s="22"/>
      <c r="H187" s="22"/>
      <c r="I187" s="31"/>
      <c r="J187" s="1"/>
    </row>
    <row r="188" spans="2:10">
      <c r="B188" s="21"/>
      <c r="C188" s="22"/>
      <c r="D188" s="22"/>
      <c r="E188" s="22"/>
      <c r="F188" s="22"/>
      <c r="G188" s="22"/>
      <c r="H188" s="22"/>
      <c r="I188" s="31"/>
      <c r="J188" s="1"/>
    </row>
    <row r="189" spans="2:10">
      <c r="B189" s="21"/>
      <c r="C189" s="22"/>
      <c r="D189" s="22"/>
      <c r="E189" s="22"/>
      <c r="F189" s="22"/>
      <c r="G189" s="22"/>
      <c r="H189" s="22"/>
      <c r="I189" s="31"/>
      <c r="J189" s="1"/>
    </row>
    <row r="190" spans="2:10">
      <c r="B190" s="21"/>
      <c r="C190" s="22"/>
      <c r="D190" s="22"/>
      <c r="E190" s="22"/>
      <c r="F190" s="22"/>
      <c r="G190" s="22"/>
      <c r="H190" s="22"/>
      <c r="I190" s="31"/>
      <c r="J190" s="1"/>
    </row>
    <row r="191" spans="2:10">
      <c r="B191" s="21"/>
      <c r="C191" s="22"/>
      <c r="D191" s="22"/>
      <c r="E191" s="22"/>
      <c r="F191" s="22"/>
      <c r="G191" s="22"/>
      <c r="H191" s="22"/>
      <c r="I191" s="31"/>
      <c r="J191" s="1"/>
    </row>
    <row r="192" spans="2:10">
      <c r="B192" s="21"/>
      <c r="C192" s="22"/>
      <c r="D192" s="22"/>
      <c r="E192" s="22"/>
      <c r="F192" s="22"/>
      <c r="G192" s="22"/>
      <c r="H192" s="22"/>
      <c r="I192" s="31"/>
      <c r="J192" s="1"/>
    </row>
    <row r="193" spans="2:10">
      <c r="B193" s="21"/>
      <c r="C193" s="22"/>
      <c r="D193" s="22"/>
      <c r="E193" s="22"/>
      <c r="F193" s="22"/>
      <c r="G193" s="22"/>
      <c r="H193" s="22"/>
      <c r="I193" s="31"/>
      <c r="J193" s="1"/>
    </row>
    <row r="194" spans="2:10">
      <c r="B194" s="21"/>
      <c r="C194" s="22"/>
      <c r="D194" s="22"/>
      <c r="E194" s="22"/>
      <c r="F194" s="22"/>
      <c r="G194" s="22"/>
      <c r="H194" s="22"/>
      <c r="I194" s="31"/>
      <c r="J194" s="1"/>
    </row>
    <row r="195" spans="2:10">
      <c r="B195" s="21"/>
      <c r="C195" s="22"/>
      <c r="D195" s="22"/>
      <c r="E195" s="22"/>
      <c r="F195" s="22"/>
      <c r="G195" s="22"/>
      <c r="H195" s="22"/>
      <c r="I195" s="31"/>
      <c r="J195" s="1"/>
    </row>
    <row r="196" spans="2:10">
      <c r="B196" s="21"/>
      <c r="C196" s="22"/>
      <c r="D196" s="22"/>
      <c r="E196" s="22"/>
      <c r="F196" s="22"/>
      <c r="G196" s="22"/>
      <c r="H196" s="22"/>
      <c r="I196" s="31"/>
      <c r="J196" s="1"/>
    </row>
    <row r="197" spans="2:10">
      <c r="B197" s="21"/>
      <c r="C197" s="22"/>
      <c r="D197" s="22"/>
      <c r="E197" s="22"/>
      <c r="F197" s="22"/>
      <c r="G197" s="22"/>
      <c r="H197" s="22"/>
      <c r="I197" s="31"/>
      <c r="J197" s="1"/>
    </row>
    <row r="198" spans="2:10">
      <c r="B198" s="21"/>
      <c r="C198" s="22"/>
      <c r="D198" s="22"/>
      <c r="E198" s="22"/>
      <c r="F198" s="22"/>
      <c r="G198" s="22"/>
      <c r="H198" s="22"/>
      <c r="I198" s="31"/>
      <c r="J198" s="1"/>
    </row>
    <row r="199" spans="2:10">
      <c r="B199" s="21"/>
      <c r="C199" s="22"/>
      <c r="D199" s="22"/>
      <c r="E199" s="22"/>
      <c r="F199" s="22"/>
      <c r="G199" s="22"/>
      <c r="H199" s="22"/>
      <c r="I199" s="31"/>
      <c r="J199" s="1"/>
    </row>
    <row r="200" spans="2:10">
      <c r="B200" s="21"/>
      <c r="C200" s="22"/>
      <c r="D200" s="22"/>
      <c r="E200" s="22"/>
      <c r="F200" s="22"/>
      <c r="G200" s="22"/>
      <c r="H200" s="22"/>
      <c r="I200" s="31"/>
      <c r="J200" s="1"/>
    </row>
    <row r="201" spans="2:10">
      <c r="B201" s="21"/>
      <c r="C201" s="22"/>
      <c r="D201" s="22"/>
      <c r="E201" s="22"/>
      <c r="F201" s="22"/>
      <c r="G201" s="22"/>
      <c r="H201" s="22"/>
      <c r="I201" s="31"/>
      <c r="J201" s="1"/>
    </row>
    <row r="202" spans="2:10">
      <c r="B202" s="21"/>
      <c r="C202" s="22"/>
      <c r="D202" s="22"/>
      <c r="E202" s="22"/>
      <c r="F202" s="22"/>
      <c r="G202" s="22"/>
      <c r="H202" s="22"/>
      <c r="I202" s="31"/>
      <c r="J202" s="1"/>
    </row>
    <row r="203" spans="2:10">
      <c r="B203" s="21"/>
      <c r="C203" s="22"/>
      <c r="D203" s="22"/>
      <c r="E203" s="22"/>
      <c r="F203" s="22"/>
      <c r="G203" s="22"/>
      <c r="H203" s="22"/>
      <c r="I203" s="31"/>
      <c r="J203" s="1"/>
    </row>
    <row r="204" spans="2:10">
      <c r="B204" s="21"/>
      <c r="C204" s="22"/>
      <c r="D204" s="22"/>
      <c r="E204" s="22"/>
      <c r="F204" s="22"/>
      <c r="G204" s="22"/>
      <c r="H204" s="22"/>
      <c r="I204" s="31"/>
      <c r="J204" s="1"/>
    </row>
    <row r="205" spans="2:10">
      <c r="B205" s="21"/>
      <c r="C205" s="22"/>
      <c r="D205" s="22"/>
      <c r="E205" s="22"/>
      <c r="F205" s="22"/>
      <c r="G205" s="22"/>
      <c r="H205" s="22"/>
      <c r="I205" s="31"/>
      <c r="J205" s="1"/>
    </row>
    <row r="206" spans="2:10">
      <c r="B206" s="21"/>
      <c r="C206" s="22"/>
      <c r="D206" s="22"/>
      <c r="E206" s="22"/>
      <c r="F206" s="22"/>
      <c r="G206" s="22"/>
      <c r="H206" s="22"/>
      <c r="I206" s="31"/>
      <c r="J206" s="1"/>
    </row>
    <row r="207" spans="2:10">
      <c r="B207" s="21"/>
      <c r="C207" s="22"/>
      <c r="D207" s="22"/>
      <c r="E207" s="22"/>
      <c r="F207" s="22"/>
      <c r="G207" s="22"/>
      <c r="H207" s="22"/>
      <c r="I207" s="31"/>
      <c r="J207" s="1"/>
    </row>
    <row r="208" spans="2:10">
      <c r="B208" s="21"/>
      <c r="C208" s="22"/>
      <c r="D208" s="22"/>
      <c r="E208" s="22"/>
      <c r="F208" s="22"/>
      <c r="G208" s="22"/>
      <c r="H208" s="22"/>
      <c r="I208" s="31"/>
      <c r="J208" s="1"/>
    </row>
    <row r="209" spans="2:10">
      <c r="B209" s="21"/>
      <c r="C209" s="22"/>
      <c r="D209" s="22"/>
      <c r="E209" s="22"/>
      <c r="F209" s="22"/>
      <c r="G209" s="22"/>
      <c r="H209" s="22"/>
      <c r="I209" s="31"/>
      <c r="J209" s="1"/>
    </row>
    <row r="210" spans="2:10">
      <c r="B210" s="21"/>
      <c r="C210" s="22"/>
      <c r="D210" s="22"/>
      <c r="E210" s="22"/>
      <c r="F210" s="22"/>
      <c r="G210" s="22"/>
      <c r="H210" s="22"/>
      <c r="I210" s="31"/>
      <c r="J210" s="1"/>
    </row>
    <row r="211" spans="2:10">
      <c r="B211" s="21"/>
      <c r="C211" s="22"/>
      <c r="D211" s="22"/>
      <c r="E211" s="22"/>
      <c r="F211" s="22"/>
      <c r="G211" s="22"/>
      <c r="H211" s="22"/>
      <c r="I211" s="31"/>
      <c r="J211" s="1"/>
    </row>
    <row r="212" spans="2:10">
      <c r="B212" s="21"/>
      <c r="C212" s="22"/>
      <c r="D212" s="22"/>
      <c r="E212" s="22"/>
      <c r="F212" s="22"/>
      <c r="G212" s="22"/>
      <c r="H212" s="22"/>
      <c r="I212" s="31"/>
      <c r="J212" s="1"/>
    </row>
    <row r="213" spans="2:10">
      <c r="B213" s="21"/>
      <c r="C213" s="22"/>
      <c r="D213" s="22"/>
      <c r="E213" s="22"/>
      <c r="F213" s="22"/>
      <c r="G213" s="22"/>
      <c r="H213" s="22"/>
      <c r="I213" s="31"/>
      <c r="J213" s="1"/>
    </row>
    <row r="214" spans="2:10">
      <c r="B214" s="21"/>
      <c r="C214" s="22"/>
      <c r="D214" s="22"/>
      <c r="E214" s="22"/>
      <c r="F214" s="22"/>
      <c r="G214" s="22"/>
      <c r="H214" s="22"/>
      <c r="I214" s="31"/>
      <c r="J214" s="1"/>
    </row>
    <row r="215" spans="2:10">
      <c r="B215" s="21"/>
      <c r="C215" s="22"/>
      <c r="D215" s="22"/>
      <c r="E215" s="22"/>
      <c r="F215" s="22"/>
      <c r="G215" s="22"/>
      <c r="H215" s="22"/>
      <c r="I215" s="31"/>
      <c r="J215" s="1"/>
    </row>
    <row r="216" spans="2:10">
      <c r="B216" s="21"/>
      <c r="C216" s="22"/>
      <c r="D216" s="22"/>
      <c r="E216" s="22"/>
      <c r="F216" s="22"/>
      <c r="G216" s="22"/>
      <c r="H216" s="22"/>
      <c r="I216" s="31"/>
      <c r="J216" s="1"/>
    </row>
    <row r="217" spans="2:10">
      <c r="B217" s="21"/>
      <c r="C217" s="22"/>
      <c r="D217" s="22"/>
      <c r="E217" s="22"/>
      <c r="F217" s="22"/>
      <c r="G217" s="22"/>
      <c r="H217" s="22"/>
      <c r="I217" s="31"/>
      <c r="J217" s="1"/>
    </row>
    <row r="218" spans="2:10">
      <c r="B218" s="21"/>
      <c r="C218" s="22"/>
      <c r="D218" s="22"/>
      <c r="E218" s="22"/>
      <c r="F218" s="22"/>
      <c r="G218" s="22"/>
      <c r="H218" s="22"/>
      <c r="I218" s="31"/>
      <c r="J218" s="1"/>
    </row>
    <row r="219" spans="2:10">
      <c r="B219" s="21"/>
      <c r="C219" s="22"/>
      <c r="D219" s="22"/>
      <c r="E219" s="22"/>
      <c r="F219" s="22"/>
      <c r="G219" s="22"/>
      <c r="H219" s="22"/>
      <c r="I219" s="31"/>
      <c r="J219" s="1"/>
    </row>
    <row r="220" spans="2:10">
      <c r="B220" s="21"/>
      <c r="C220" s="22"/>
      <c r="D220" s="22"/>
      <c r="E220" s="22"/>
      <c r="F220" s="22"/>
      <c r="G220" s="22"/>
      <c r="H220" s="22"/>
      <c r="I220" s="31"/>
      <c r="J220" s="1"/>
    </row>
    <row r="221" spans="2:10">
      <c r="B221" s="21"/>
      <c r="C221" s="22"/>
      <c r="D221" s="22"/>
      <c r="E221" s="22"/>
      <c r="F221" s="22"/>
      <c r="G221" s="22"/>
      <c r="H221" s="22"/>
      <c r="I221" s="31"/>
      <c r="J221" s="1"/>
    </row>
    <row r="222" spans="2:10">
      <c r="B222" s="21"/>
      <c r="C222" s="22"/>
      <c r="D222" s="22"/>
      <c r="E222" s="22"/>
      <c r="F222" s="22"/>
      <c r="G222" s="22"/>
      <c r="H222" s="22"/>
      <c r="I222" s="31"/>
      <c r="J222" s="1"/>
    </row>
    <row r="223" spans="2:10">
      <c r="B223" s="21"/>
      <c r="C223" s="22"/>
      <c r="D223" s="22"/>
      <c r="E223" s="22"/>
      <c r="F223" s="22"/>
      <c r="G223" s="22"/>
      <c r="H223" s="22"/>
      <c r="I223" s="31"/>
      <c r="J223" s="1"/>
    </row>
    <row r="224" spans="2:10">
      <c r="B224" s="21"/>
      <c r="C224" s="22"/>
      <c r="D224" s="22"/>
      <c r="E224" s="22"/>
      <c r="F224" s="22"/>
      <c r="G224" s="22"/>
      <c r="H224" s="22"/>
      <c r="I224" s="31"/>
      <c r="J224" s="1"/>
    </row>
    <row r="225" spans="2:10">
      <c r="B225" s="21"/>
      <c r="C225" s="22"/>
      <c r="D225" s="22"/>
      <c r="E225" s="22"/>
      <c r="F225" s="22"/>
      <c r="G225" s="22"/>
      <c r="H225" s="22"/>
      <c r="I225" s="31"/>
      <c r="J225" s="1"/>
    </row>
    <row r="226" spans="2:10">
      <c r="B226" s="21"/>
      <c r="C226" s="22"/>
      <c r="D226" s="22"/>
      <c r="E226" s="22"/>
      <c r="F226" s="22"/>
      <c r="G226" s="22"/>
      <c r="H226" s="22"/>
      <c r="I226" s="31"/>
      <c r="J226" s="1"/>
    </row>
    <row r="227" spans="2:10">
      <c r="B227" s="21"/>
      <c r="C227" s="22"/>
      <c r="D227" s="22"/>
      <c r="E227" s="22"/>
      <c r="F227" s="22"/>
      <c r="G227" s="22"/>
      <c r="H227" s="22"/>
      <c r="I227" s="31"/>
      <c r="J227" s="1"/>
    </row>
    <row r="228" spans="2:10">
      <c r="B228" s="21"/>
      <c r="C228" s="22"/>
      <c r="D228" s="22"/>
      <c r="E228" s="22"/>
      <c r="F228" s="22"/>
      <c r="G228" s="22"/>
      <c r="H228" s="22"/>
      <c r="I228" s="31"/>
      <c r="J228" s="1"/>
    </row>
    <row r="229" spans="2:10">
      <c r="B229" s="21"/>
      <c r="C229" s="22"/>
      <c r="D229" s="22"/>
      <c r="E229" s="22"/>
      <c r="F229" s="22"/>
      <c r="G229" s="22"/>
      <c r="H229" s="22"/>
      <c r="I229" s="31"/>
      <c r="J229" s="1"/>
    </row>
    <row r="230" spans="2:10">
      <c r="B230" s="21"/>
      <c r="C230" s="22"/>
      <c r="D230" s="22"/>
      <c r="E230" s="22"/>
      <c r="F230" s="22"/>
      <c r="G230" s="22"/>
      <c r="H230" s="22"/>
      <c r="I230" s="31"/>
      <c r="J230" s="1"/>
    </row>
    <row r="231" spans="2:10">
      <c r="B231" s="21"/>
      <c r="C231" s="22"/>
      <c r="D231" s="22"/>
      <c r="E231" s="22"/>
      <c r="F231" s="22"/>
      <c r="G231" s="22"/>
      <c r="H231" s="22"/>
      <c r="I231" s="31"/>
      <c r="J231" s="1"/>
    </row>
    <row r="232" spans="2:10">
      <c r="B232" s="21"/>
      <c r="C232" s="22"/>
      <c r="D232" s="22"/>
      <c r="E232" s="22"/>
      <c r="F232" s="22"/>
      <c r="G232" s="22"/>
      <c r="H232" s="22"/>
      <c r="I232" s="31"/>
      <c r="J232" s="1"/>
    </row>
    <row r="233" spans="2:10">
      <c r="B233" s="21"/>
      <c r="C233" s="22"/>
      <c r="D233" s="22"/>
      <c r="E233" s="22"/>
      <c r="F233" s="22"/>
      <c r="G233" s="22"/>
      <c r="H233" s="22"/>
      <c r="I233" s="31"/>
      <c r="J233" s="1"/>
    </row>
    <row r="234" spans="2:10">
      <c r="B234" s="21"/>
      <c r="C234" s="22"/>
      <c r="D234" s="22"/>
      <c r="E234" s="22"/>
      <c r="F234" s="22"/>
      <c r="G234" s="22"/>
      <c r="H234" s="22"/>
      <c r="I234" s="31"/>
      <c r="J234" s="1"/>
    </row>
    <row r="235" spans="2:10">
      <c r="B235" s="21"/>
      <c r="C235" s="22"/>
      <c r="D235" s="22"/>
      <c r="E235" s="22"/>
      <c r="F235" s="22"/>
      <c r="G235" s="22"/>
      <c r="H235" s="22"/>
      <c r="I235" s="31"/>
      <c r="J235" s="1"/>
    </row>
    <row r="236" spans="2:10">
      <c r="B236" s="21"/>
      <c r="C236" s="22"/>
      <c r="D236" s="22"/>
      <c r="E236" s="22"/>
      <c r="F236" s="22"/>
      <c r="G236" s="22"/>
      <c r="H236" s="22"/>
      <c r="I236" s="31"/>
      <c r="J236" s="1"/>
    </row>
    <row r="237" spans="2:10">
      <c r="B237" s="21"/>
      <c r="C237" s="22"/>
      <c r="D237" s="22"/>
      <c r="E237" s="22"/>
      <c r="F237" s="22"/>
      <c r="G237" s="22"/>
      <c r="H237" s="22"/>
      <c r="I237" s="31"/>
      <c r="J237" s="1"/>
    </row>
    <row r="238" spans="2:10">
      <c r="B238" s="21"/>
      <c r="C238" s="22"/>
      <c r="D238" s="22"/>
      <c r="E238" s="22"/>
      <c r="F238" s="22"/>
      <c r="G238" s="22"/>
      <c r="H238" s="22"/>
      <c r="I238" s="31"/>
      <c r="J238" s="1"/>
    </row>
    <row r="239" spans="2:10">
      <c r="B239" s="21"/>
      <c r="C239" s="22"/>
      <c r="D239" s="22"/>
      <c r="E239" s="22"/>
      <c r="F239" s="22"/>
      <c r="G239" s="22"/>
      <c r="H239" s="22"/>
      <c r="I239" s="31"/>
      <c r="J239" s="1"/>
    </row>
    <row r="240" spans="2:10">
      <c r="B240" s="21"/>
      <c r="C240" s="22"/>
      <c r="D240" s="22"/>
      <c r="E240" s="22"/>
      <c r="F240" s="22"/>
      <c r="G240" s="22"/>
      <c r="H240" s="22"/>
      <c r="I240" s="31"/>
      <c r="J240" s="1"/>
    </row>
    <row r="241" spans="2:10">
      <c r="B241" s="21"/>
      <c r="C241" s="22"/>
      <c r="D241" s="22"/>
      <c r="E241" s="22"/>
      <c r="F241" s="22"/>
      <c r="G241" s="22"/>
      <c r="H241" s="22"/>
      <c r="I241" s="31"/>
      <c r="J241" s="1"/>
    </row>
    <row r="242" spans="2:10">
      <c r="B242" s="21"/>
      <c r="C242" s="22"/>
      <c r="D242" s="22"/>
      <c r="E242" s="22"/>
      <c r="F242" s="22"/>
      <c r="G242" s="22"/>
      <c r="H242" s="22"/>
      <c r="I242" s="31"/>
      <c r="J242" s="1"/>
    </row>
    <row r="243" spans="2:10">
      <c r="B243" s="21"/>
      <c r="C243" s="22"/>
      <c r="D243" s="22"/>
      <c r="E243" s="22"/>
      <c r="F243" s="22"/>
      <c r="G243" s="22"/>
      <c r="H243" s="22"/>
      <c r="I243" s="31"/>
      <c r="J243" s="1"/>
    </row>
    <row r="244" spans="2:10">
      <c r="B244" s="21"/>
      <c r="C244" s="22"/>
      <c r="D244" s="22"/>
      <c r="E244" s="22"/>
      <c r="F244" s="22"/>
      <c r="G244" s="22"/>
      <c r="H244" s="22"/>
      <c r="I244" s="31"/>
      <c r="J244" s="1"/>
    </row>
    <row r="245" spans="2:10">
      <c r="B245" s="21"/>
      <c r="C245" s="22"/>
      <c r="D245" s="22"/>
      <c r="E245" s="22"/>
      <c r="F245" s="22"/>
      <c r="G245" s="22"/>
      <c r="H245" s="22"/>
      <c r="I245" s="31"/>
      <c r="J245" s="1"/>
    </row>
    <row r="246" spans="2:10">
      <c r="B246" s="21"/>
      <c r="C246" s="22"/>
      <c r="D246" s="22"/>
      <c r="E246" s="22"/>
      <c r="F246" s="22"/>
      <c r="G246" s="22"/>
      <c r="H246" s="22"/>
      <c r="I246" s="31"/>
      <c r="J246" s="1"/>
    </row>
    <row r="247" spans="2:10">
      <c r="B247" s="21"/>
      <c r="C247" s="22"/>
      <c r="D247" s="22"/>
      <c r="E247" s="22"/>
      <c r="F247" s="22"/>
      <c r="G247" s="22"/>
      <c r="H247" s="22"/>
      <c r="I247" s="31"/>
      <c r="J247" s="1"/>
    </row>
    <row r="248" spans="2:10">
      <c r="B248" s="21"/>
      <c r="C248" s="22"/>
      <c r="D248" s="22"/>
      <c r="E248" s="22"/>
      <c r="F248" s="22"/>
      <c r="G248" s="22"/>
      <c r="H248" s="22"/>
      <c r="I248" s="31"/>
      <c r="J248" s="1"/>
    </row>
    <row r="249" spans="2:10">
      <c r="B249" s="21"/>
      <c r="C249" s="22"/>
      <c r="D249" s="22"/>
      <c r="E249" s="22"/>
      <c r="F249" s="22"/>
      <c r="G249" s="22"/>
      <c r="H249" s="22"/>
      <c r="I249" s="31"/>
      <c r="J249" s="1"/>
    </row>
    <row r="250" spans="2:10">
      <c r="B250" s="21"/>
      <c r="C250" s="22"/>
      <c r="D250" s="22"/>
      <c r="E250" s="22"/>
      <c r="F250" s="22"/>
      <c r="G250" s="22"/>
      <c r="H250" s="22"/>
      <c r="I250" s="31"/>
      <c r="J250" s="1"/>
    </row>
    <row r="251" spans="2:10">
      <c r="B251" s="21"/>
      <c r="C251" s="22"/>
      <c r="D251" s="22"/>
      <c r="E251" s="22"/>
      <c r="F251" s="22"/>
      <c r="G251" s="22"/>
      <c r="H251" s="22"/>
      <c r="I251" s="31"/>
      <c r="J251" s="1"/>
    </row>
    <row r="252" spans="2:10">
      <c r="B252" s="21"/>
      <c r="C252" s="22"/>
      <c r="D252" s="22"/>
      <c r="E252" s="22"/>
      <c r="F252" s="22"/>
      <c r="G252" s="22"/>
      <c r="H252" s="22"/>
      <c r="I252" s="31"/>
      <c r="J252" s="1"/>
    </row>
    <row r="253" spans="2:10">
      <c r="B253" s="21"/>
      <c r="C253" s="22"/>
      <c r="D253" s="22"/>
      <c r="E253" s="22"/>
      <c r="F253" s="22"/>
      <c r="G253" s="22"/>
      <c r="H253" s="22"/>
      <c r="I253" s="31"/>
      <c r="J253" s="1"/>
    </row>
    <row r="254" spans="2:10">
      <c r="B254" s="21"/>
      <c r="C254" s="22"/>
      <c r="D254" s="22"/>
      <c r="E254" s="22"/>
      <c r="F254" s="22"/>
      <c r="G254" s="22"/>
      <c r="H254" s="22"/>
      <c r="I254" s="31"/>
      <c r="J254" s="1"/>
    </row>
    <row r="255" spans="2:10">
      <c r="B255" s="21"/>
      <c r="C255" s="22"/>
      <c r="D255" s="22"/>
      <c r="E255" s="22"/>
      <c r="F255" s="22"/>
      <c r="G255" s="22"/>
      <c r="H255" s="22"/>
      <c r="I255" s="31"/>
      <c r="J255" s="1"/>
    </row>
    <row r="256" spans="2:10">
      <c r="B256" s="21"/>
      <c r="C256" s="22"/>
      <c r="D256" s="22"/>
      <c r="E256" s="22"/>
      <c r="F256" s="22"/>
      <c r="G256" s="22"/>
      <c r="H256" s="22"/>
      <c r="I256" s="31"/>
      <c r="J256" s="1"/>
    </row>
    <row r="257" spans="2:10">
      <c r="B257" s="21"/>
      <c r="C257" s="22"/>
      <c r="D257" s="22"/>
      <c r="E257" s="22"/>
      <c r="F257" s="22"/>
      <c r="G257" s="22"/>
      <c r="H257" s="22"/>
      <c r="I257" s="31"/>
      <c r="J257" s="1"/>
    </row>
    <row r="258" spans="2:10">
      <c r="B258" s="21"/>
      <c r="C258" s="22"/>
      <c r="D258" s="22"/>
      <c r="E258" s="22"/>
      <c r="F258" s="22"/>
      <c r="G258" s="22"/>
      <c r="H258" s="22"/>
      <c r="I258" s="31"/>
      <c r="J258" s="1"/>
    </row>
    <row r="259" spans="2:10">
      <c r="B259" s="21"/>
      <c r="C259" s="22"/>
      <c r="D259" s="22"/>
      <c r="E259" s="22"/>
      <c r="F259" s="22"/>
      <c r="G259" s="22"/>
      <c r="H259" s="22"/>
      <c r="I259" s="31"/>
      <c r="J259" s="1"/>
    </row>
    <row r="260" spans="2:10">
      <c r="B260" s="21"/>
      <c r="C260" s="22"/>
      <c r="D260" s="22"/>
      <c r="E260" s="22"/>
      <c r="F260" s="22"/>
      <c r="G260" s="22"/>
      <c r="H260" s="22"/>
      <c r="I260" s="31"/>
      <c r="J260" s="1"/>
    </row>
    <row r="261" spans="2:10">
      <c r="B261" s="21"/>
      <c r="C261" s="22"/>
      <c r="D261" s="22"/>
      <c r="E261" s="22"/>
      <c r="F261" s="22"/>
      <c r="G261" s="22"/>
      <c r="H261" s="22"/>
      <c r="I261" s="31"/>
      <c r="J261" s="1"/>
    </row>
    <row r="262" spans="2:10">
      <c r="B262" s="21"/>
      <c r="C262" s="22"/>
      <c r="D262" s="22"/>
      <c r="E262" s="22"/>
      <c r="F262" s="22"/>
      <c r="G262" s="22"/>
      <c r="H262" s="22"/>
      <c r="I262" s="31"/>
      <c r="J262" s="1"/>
    </row>
    <row r="263" spans="2:10">
      <c r="B263" s="21"/>
      <c r="C263" s="22"/>
      <c r="D263" s="22"/>
      <c r="E263" s="22"/>
      <c r="F263" s="22"/>
      <c r="G263" s="22"/>
      <c r="H263" s="22"/>
      <c r="I263" s="31"/>
      <c r="J263" s="1"/>
    </row>
    <row r="264" spans="2:10">
      <c r="B264" s="21"/>
      <c r="C264" s="22"/>
      <c r="D264" s="22"/>
      <c r="E264" s="22"/>
      <c r="F264" s="22"/>
      <c r="G264" s="22"/>
      <c r="H264" s="22"/>
      <c r="I264" s="31"/>
      <c r="J264" s="1"/>
    </row>
    <row r="265" spans="2:10">
      <c r="B265" s="21"/>
      <c r="C265" s="22"/>
      <c r="D265" s="22"/>
      <c r="E265" s="22"/>
      <c r="F265" s="22"/>
      <c r="G265" s="22"/>
      <c r="H265" s="22"/>
      <c r="I265" s="31"/>
      <c r="J265" s="1"/>
    </row>
    <row r="266" spans="2:10">
      <c r="B266" s="21"/>
      <c r="C266" s="22"/>
      <c r="D266" s="22"/>
      <c r="E266" s="22"/>
      <c r="F266" s="22"/>
      <c r="G266" s="22"/>
      <c r="H266" s="22"/>
      <c r="I266" s="31"/>
      <c r="J266" s="1"/>
    </row>
    <row r="267" spans="2:10">
      <c r="B267" s="21"/>
      <c r="C267" s="22"/>
      <c r="D267" s="22"/>
      <c r="E267" s="22"/>
      <c r="F267" s="22"/>
      <c r="G267" s="22"/>
      <c r="H267" s="22"/>
      <c r="I267" s="31"/>
      <c r="J267" s="1"/>
    </row>
    <row r="268" spans="2:10">
      <c r="B268" s="21"/>
      <c r="C268" s="22"/>
      <c r="D268" s="22"/>
      <c r="E268" s="22"/>
      <c r="F268" s="22"/>
      <c r="G268" s="22"/>
      <c r="H268" s="22"/>
      <c r="I268" s="31"/>
      <c r="J268" s="1"/>
    </row>
    <row r="269" spans="2:10">
      <c r="B269" s="21"/>
      <c r="C269" s="22"/>
      <c r="D269" s="22"/>
      <c r="E269" s="22"/>
      <c r="F269" s="22"/>
      <c r="G269" s="22"/>
      <c r="H269" s="22"/>
      <c r="I269" s="31"/>
      <c r="J269" s="1"/>
    </row>
    <row r="270" spans="2:10">
      <c r="B270" s="21"/>
      <c r="C270" s="22"/>
      <c r="D270" s="22"/>
      <c r="E270" s="22"/>
      <c r="F270" s="22"/>
      <c r="G270" s="22"/>
      <c r="H270" s="22"/>
      <c r="I270" s="31"/>
      <c r="J270" s="1"/>
    </row>
    <row r="271" spans="2:10">
      <c r="B271" s="21"/>
      <c r="C271" s="22"/>
      <c r="D271" s="22"/>
      <c r="E271" s="22"/>
      <c r="F271" s="22"/>
      <c r="G271" s="22"/>
      <c r="H271" s="22"/>
      <c r="I271" s="31"/>
      <c r="J271" s="1"/>
    </row>
    <row r="272" spans="2:10">
      <c r="B272" s="21"/>
      <c r="C272" s="22"/>
      <c r="D272" s="22"/>
      <c r="E272" s="22"/>
      <c r="F272" s="22"/>
      <c r="G272" s="22"/>
      <c r="H272" s="22"/>
      <c r="I272" s="31"/>
      <c r="J272" s="1"/>
    </row>
    <row r="273" spans="2:10">
      <c r="B273" s="21"/>
      <c r="C273" s="22"/>
      <c r="D273" s="22"/>
      <c r="E273" s="22"/>
      <c r="F273" s="22"/>
      <c r="G273" s="22"/>
      <c r="H273" s="22"/>
      <c r="I273" s="31"/>
      <c r="J273" s="1"/>
    </row>
    <row r="274" spans="2:10">
      <c r="B274" s="21"/>
      <c r="C274" s="22"/>
      <c r="D274" s="22"/>
      <c r="E274" s="22"/>
      <c r="F274" s="22"/>
      <c r="G274" s="22"/>
      <c r="H274" s="22"/>
      <c r="I274" s="31"/>
      <c r="J274" s="1"/>
    </row>
    <row r="275" spans="2:10">
      <c r="B275" s="21"/>
      <c r="C275" s="22"/>
      <c r="D275" s="22"/>
      <c r="E275" s="22"/>
      <c r="F275" s="22"/>
      <c r="G275" s="22"/>
      <c r="H275" s="22"/>
      <c r="I275" s="31"/>
      <c r="J275" s="1"/>
    </row>
    <row r="276" spans="2:10">
      <c r="B276" s="21"/>
      <c r="C276" s="22"/>
      <c r="D276" s="22"/>
      <c r="E276" s="22"/>
      <c r="F276" s="22"/>
      <c r="G276" s="22"/>
      <c r="H276" s="22"/>
      <c r="I276" s="31"/>
      <c r="J276" s="1"/>
    </row>
    <row r="277" spans="2:10">
      <c r="B277" s="21"/>
      <c r="C277" s="22"/>
      <c r="D277" s="22"/>
      <c r="E277" s="22"/>
      <c r="F277" s="22"/>
      <c r="G277" s="22"/>
      <c r="H277" s="22"/>
      <c r="I277" s="31"/>
      <c r="J277" s="1"/>
    </row>
    <row r="278" spans="2:10">
      <c r="B278" s="21"/>
      <c r="C278" s="22"/>
      <c r="D278" s="22"/>
      <c r="E278" s="22"/>
      <c r="F278" s="22"/>
      <c r="G278" s="22"/>
      <c r="H278" s="22"/>
      <c r="I278" s="31"/>
      <c r="J278" s="1"/>
    </row>
    <row r="279" spans="2:10">
      <c r="B279" s="21"/>
      <c r="C279" s="22"/>
      <c r="D279" s="22"/>
      <c r="E279" s="22"/>
      <c r="F279" s="22"/>
      <c r="G279" s="22"/>
      <c r="H279" s="22"/>
      <c r="I279" s="31"/>
      <c r="J279" s="1"/>
    </row>
    <row r="280" spans="2:10">
      <c r="B280" s="21"/>
      <c r="C280" s="22"/>
      <c r="D280" s="22"/>
      <c r="E280" s="22"/>
      <c r="F280" s="22"/>
      <c r="G280" s="22"/>
      <c r="H280" s="22"/>
      <c r="I280" s="31"/>
      <c r="J280" s="1"/>
    </row>
    <row r="281" spans="2:10">
      <c r="B281" s="21"/>
      <c r="C281" s="22"/>
      <c r="D281" s="22"/>
      <c r="E281" s="22"/>
      <c r="F281" s="22"/>
      <c r="G281" s="22"/>
      <c r="H281" s="22"/>
      <c r="I281" s="31"/>
      <c r="J281" s="1"/>
    </row>
    <row r="282" spans="2:10">
      <c r="B282" s="21"/>
      <c r="C282" s="22"/>
      <c r="D282" s="22"/>
      <c r="E282" s="22"/>
      <c r="F282" s="22"/>
      <c r="G282" s="22"/>
      <c r="H282" s="22"/>
      <c r="I282" s="31"/>
      <c r="J282" s="1"/>
    </row>
    <row r="283" spans="2:10">
      <c r="B283" s="21"/>
      <c r="C283" s="22"/>
      <c r="D283" s="22"/>
      <c r="E283" s="22"/>
      <c r="F283" s="22"/>
      <c r="G283" s="22"/>
      <c r="H283" s="22"/>
      <c r="I283" s="31"/>
      <c r="J283" s="1"/>
    </row>
    <row r="284" spans="2:10">
      <c r="B284" s="21"/>
      <c r="C284" s="22"/>
      <c r="D284" s="22"/>
      <c r="E284" s="22"/>
      <c r="F284" s="22"/>
      <c r="G284" s="22"/>
      <c r="H284" s="22"/>
      <c r="I284" s="31"/>
      <c r="J284" s="1"/>
    </row>
    <row r="285" spans="2:10">
      <c r="B285" s="21"/>
      <c r="C285" s="22"/>
      <c r="D285" s="22"/>
      <c r="E285" s="22"/>
      <c r="F285" s="22"/>
      <c r="G285" s="22"/>
      <c r="H285" s="22"/>
      <c r="I285" s="31"/>
      <c r="J285" s="1"/>
    </row>
    <row r="286" spans="2:10">
      <c r="B286" s="21"/>
      <c r="C286" s="22"/>
      <c r="D286" s="22"/>
      <c r="E286" s="22"/>
      <c r="F286" s="22"/>
      <c r="G286" s="22"/>
      <c r="H286" s="22"/>
      <c r="I286" s="31"/>
      <c r="J286" s="1"/>
    </row>
    <row r="287" spans="2:10">
      <c r="B287" s="21"/>
      <c r="C287" s="22"/>
      <c r="D287" s="22"/>
      <c r="E287" s="22"/>
      <c r="F287" s="22"/>
      <c r="G287" s="22"/>
      <c r="H287" s="22"/>
      <c r="I287" s="31"/>
      <c r="J287" s="1"/>
    </row>
    <row r="288" spans="2:10">
      <c r="B288" s="21"/>
      <c r="C288" s="22"/>
      <c r="D288" s="22"/>
      <c r="E288" s="22"/>
      <c r="F288" s="22"/>
      <c r="G288" s="22"/>
      <c r="H288" s="22"/>
      <c r="I288" s="31"/>
      <c r="J288" s="1"/>
    </row>
    <row r="289" spans="2:10">
      <c r="B289" s="21"/>
      <c r="C289" s="22"/>
      <c r="D289" s="22"/>
      <c r="E289" s="22"/>
      <c r="F289" s="22"/>
      <c r="G289" s="22"/>
      <c r="H289" s="22"/>
      <c r="I289" s="31"/>
      <c r="J289" s="1"/>
    </row>
  </sheetData>
  <sheetProtection insertRows="0"/>
  <mergeCells count="21">
    <mergeCell ref="A41:J41"/>
    <mergeCell ref="B8:C8"/>
    <mergeCell ref="D8:H8"/>
    <mergeCell ref="A10:J10"/>
    <mergeCell ref="A16:J16"/>
    <mergeCell ref="A17:J17"/>
    <mergeCell ref="A25:J25"/>
    <mergeCell ref="G9:H9"/>
    <mergeCell ref="A30:J30"/>
    <mergeCell ref="A31:J31"/>
    <mergeCell ref="A34:J34"/>
    <mergeCell ref="A38:J38"/>
    <mergeCell ref="A39:J39"/>
    <mergeCell ref="A61:J61"/>
    <mergeCell ref="B69:J69"/>
    <mergeCell ref="A48:J48"/>
    <mergeCell ref="A49:J49"/>
    <mergeCell ref="A52:J52"/>
    <mergeCell ref="A57:J57"/>
    <mergeCell ref="A58:J58"/>
    <mergeCell ref="A60:J60"/>
  </mergeCells>
  <pageMargins left="0.78740157499999996" right="0.78740157499999996" top="0.984251969" bottom="0.984251969"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sheetPr>
    <tabColor theme="9" tint="0.39997558519241921"/>
  </sheetPr>
  <dimension ref="A1:BO185"/>
  <sheetViews>
    <sheetView topLeftCell="A10" zoomScale="98" zoomScaleNormal="98" workbookViewId="0">
      <pane xSplit="4" ySplit="4" topLeftCell="E25" activePane="bottomRight" state="frozen"/>
      <selection activeCell="I31" sqref="I31"/>
      <selection pane="topRight" activeCell="I31" sqref="I31"/>
      <selection pane="bottomLeft" activeCell="I31" sqref="I31"/>
      <selection pane="bottomRight" activeCell="H44" sqref="H44"/>
    </sheetView>
  </sheetViews>
  <sheetFormatPr baseColWidth="10" defaultColWidth="8.85546875" defaultRowHeight="12.75"/>
  <cols>
    <col min="1" max="1" width="19.7109375" style="152" customWidth="1"/>
    <col min="2" max="2" width="16.42578125" style="152" customWidth="1"/>
    <col min="3" max="3" width="46.28515625" style="263" customWidth="1"/>
    <col min="4" max="4" width="6" style="152" customWidth="1"/>
    <col min="5" max="5" width="12.5703125" style="152" customWidth="1"/>
    <col min="6" max="8" width="8.28515625" style="152" customWidth="1"/>
    <col min="9" max="11" width="9.28515625" style="152" customWidth="1"/>
    <col min="12" max="12" width="10.85546875" style="152" customWidth="1"/>
    <col min="13" max="30" width="8.28515625" style="152" customWidth="1"/>
    <col min="31" max="31" width="1.85546875" style="152" customWidth="1"/>
    <col min="32" max="32" width="12" style="152" customWidth="1"/>
    <col min="33" max="36" width="8.28515625" style="152" customWidth="1"/>
    <col min="37" max="37" width="10" style="152" customWidth="1"/>
    <col min="38" max="38" width="24.7109375" style="152" bestFit="1" customWidth="1"/>
    <col min="39" max="16384" width="8.85546875" style="152"/>
  </cols>
  <sheetData>
    <row r="1" spans="1:67" s="112" customFormat="1" ht="20.25">
      <c r="A1" s="107" t="s">
        <v>245</v>
      </c>
      <c r="B1" s="108"/>
      <c r="C1" s="109"/>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1"/>
      <c r="AL1" s="111"/>
    </row>
    <row r="2" spans="1:67" s="112" customFormat="1">
      <c r="A2" s="113" t="s">
        <v>246</v>
      </c>
      <c r="B2" s="108"/>
      <c r="C2" s="109"/>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1"/>
      <c r="AL2" s="111"/>
    </row>
    <row r="3" spans="1:67" s="112" customFormat="1">
      <c r="A3" s="110"/>
      <c r="B3" s="108"/>
      <c r="C3" s="109"/>
      <c r="D3" s="110"/>
      <c r="E3" s="110"/>
      <c r="F3" s="114"/>
      <c r="G3" s="110"/>
      <c r="H3" s="110"/>
      <c r="I3" s="110"/>
      <c r="J3" s="110"/>
      <c r="K3" s="110"/>
      <c r="L3" s="110"/>
      <c r="M3" s="110"/>
      <c r="N3" s="110"/>
      <c r="O3" s="110"/>
      <c r="R3" s="115"/>
      <c r="S3" s="115"/>
      <c r="T3" s="115"/>
      <c r="U3" s="115"/>
      <c r="V3" s="115"/>
      <c r="W3" s="110"/>
      <c r="X3" s="110"/>
      <c r="Y3" s="110"/>
      <c r="Z3" s="110"/>
      <c r="AA3" s="110"/>
      <c r="AB3" s="110"/>
      <c r="AC3" s="110"/>
      <c r="AD3" s="110"/>
      <c r="AE3" s="110"/>
      <c r="AF3" s="110"/>
      <c r="AG3" s="110"/>
      <c r="AH3" s="110"/>
      <c r="AI3" s="110"/>
      <c r="AJ3" s="110"/>
      <c r="AK3" s="111"/>
      <c r="AL3" s="111"/>
    </row>
    <row r="4" spans="1:67" s="112" customFormat="1">
      <c r="A4" s="110" t="s">
        <v>32</v>
      </c>
      <c r="B4" s="116" t="s">
        <v>71</v>
      </c>
      <c r="C4" s="109" t="s">
        <v>33</v>
      </c>
      <c r="D4" s="110"/>
      <c r="E4" s="110"/>
      <c r="F4" s="110"/>
      <c r="G4" s="110"/>
      <c r="H4" s="110"/>
      <c r="I4" s="110"/>
      <c r="J4" s="110"/>
      <c r="K4" s="110"/>
      <c r="L4" s="110"/>
      <c r="M4" s="110"/>
      <c r="N4" s="110"/>
      <c r="O4" s="110"/>
      <c r="R4" s="115"/>
      <c r="S4" s="115"/>
      <c r="T4" s="115"/>
      <c r="U4" s="115"/>
      <c r="V4" s="115"/>
      <c r="W4" s="110"/>
      <c r="X4" s="110"/>
      <c r="Y4" s="110"/>
      <c r="Z4" s="110"/>
      <c r="AA4" s="110"/>
      <c r="AB4" s="110"/>
      <c r="AC4" s="110"/>
      <c r="AD4" s="110"/>
      <c r="AE4" s="110"/>
      <c r="AF4" s="110"/>
      <c r="AG4" s="110"/>
      <c r="AH4" s="110"/>
      <c r="AI4" s="110"/>
      <c r="AJ4" s="110"/>
      <c r="AK4" s="111"/>
      <c r="AL4" s="111"/>
    </row>
    <row r="5" spans="1:67" s="112" customFormat="1">
      <c r="A5" s="110" t="s">
        <v>34</v>
      </c>
      <c r="B5" s="116" t="s">
        <v>247</v>
      </c>
      <c r="C5" s="109" t="s">
        <v>35</v>
      </c>
      <c r="D5" s="110"/>
      <c r="E5" s="110"/>
      <c r="F5" s="110"/>
      <c r="G5" s="110"/>
      <c r="H5" s="110"/>
      <c r="I5" s="110"/>
      <c r="J5" s="110"/>
      <c r="K5" s="110"/>
      <c r="L5" s="110"/>
      <c r="M5" s="110"/>
      <c r="N5" s="110"/>
      <c r="O5" s="110"/>
      <c r="R5" s="115"/>
      <c r="S5" s="115"/>
      <c r="T5" s="115"/>
      <c r="U5" s="115"/>
      <c r="V5" s="115"/>
      <c r="W5" s="110"/>
      <c r="X5" s="110"/>
      <c r="Y5" s="110"/>
      <c r="Z5" s="110"/>
      <c r="AA5" s="110"/>
      <c r="AB5" s="110"/>
      <c r="AC5" s="110"/>
      <c r="AD5" s="110"/>
      <c r="AE5" s="110"/>
      <c r="AF5" s="110"/>
      <c r="AG5" s="110"/>
      <c r="AH5" s="110"/>
      <c r="AI5" s="110"/>
      <c r="AJ5" s="110"/>
      <c r="AK5" s="111"/>
      <c r="AL5" s="111"/>
    </row>
    <row r="6" spans="1:67" s="112" customFormat="1">
      <c r="A6" s="110" t="s">
        <v>248</v>
      </c>
      <c r="B6" s="117">
        <v>2017</v>
      </c>
      <c r="C6" s="109" t="s">
        <v>249</v>
      </c>
      <c r="D6" s="110"/>
      <c r="E6" s="110"/>
      <c r="F6" s="118"/>
      <c r="G6" s="118"/>
      <c r="H6" s="118"/>
      <c r="I6" s="118"/>
      <c r="J6" s="118"/>
      <c r="K6" s="118"/>
      <c r="L6" s="118"/>
      <c r="M6" s="118"/>
      <c r="N6" s="118"/>
      <c r="O6" s="118"/>
      <c r="P6" s="118"/>
      <c r="Q6" s="118"/>
      <c r="R6" s="119"/>
      <c r="S6" s="119"/>
      <c r="T6" s="119"/>
      <c r="U6" s="119"/>
      <c r="V6" s="119"/>
      <c r="W6" s="118"/>
      <c r="X6" s="118"/>
      <c r="Y6" s="118"/>
      <c r="Z6" s="118"/>
      <c r="AA6" s="118"/>
      <c r="AB6" s="118"/>
      <c r="AC6" s="118"/>
      <c r="AD6" s="118"/>
      <c r="AE6" s="110"/>
      <c r="AF6" s="118"/>
      <c r="AG6" s="118"/>
      <c r="AH6" s="118"/>
      <c r="AI6" s="118"/>
      <c r="AJ6" s="118"/>
      <c r="AK6" s="111"/>
      <c r="AL6" s="111"/>
    </row>
    <row r="7" spans="1:67" s="112" customFormat="1">
      <c r="A7" s="110" t="s">
        <v>59</v>
      </c>
      <c r="B7" s="116" t="s">
        <v>250</v>
      </c>
      <c r="C7" s="120" t="s">
        <v>6</v>
      </c>
      <c r="R7" s="115"/>
      <c r="S7" s="115"/>
      <c r="T7" s="115"/>
      <c r="U7" s="115"/>
      <c r="V7" s="115"/>
      <c r="W7" s="110"/>
      <c r="X7" s="110"/>
      <c r="Y7" s="110"/>
      <c r="Z7" s="110"/>
      <c r="AA7" s="110"/>
      <c r="AB7" s="110"/>
      <c r="AC7" s="110"/>
      <c r="AE7" s="110"/>
      <c r="AF7" s="110"/>
      <c r="AK7" s="121"/>
      <c r="AL7" s="121"/>
    </row>
    <row r="8" spans="1:67" s="110" customFormat="1" ht="13.5" thickBot="1">
      <c r="A8" s="122"/>
      <c r="B8" s="123"/>
      <c r="C8" s="124"/>
      <c r="D8" s="125"/>
      <c r="E8" s="125"/>
      <c r="F8" s="125"/>
      <c r="G8" s="125"/>
      <c r="H8" s="125"/>
      <c r="I8" s="125"/>
      <c r="J8" s="125"/>
      <c r="K8" s="125"/>
      <c r="L8" s="125"/>
      <c r="M8" s="125"/>
      <c r="N8" s="125"/>
      <c r="O8" s="125"/>
      <c r="P8" s="125"/>
      <c r="Q8" s="125"/>
      <c r="R8" s="115"/>
      <c r="S8" s="115"/>
      <c r="T8" s="115"/>
      <c r="U8" s="115"/>
      <c r="V8" s="115"/>
      <c r="AF8" s="126"/>
      <c r="AG8" s="112"/>
      <c r="AH8" s="112"/>
      <c r="AI8" s="112"/>
      <c r="AJ8" s="112"/>
      <c r="AK8" s="121"/>
      <c r="AL8" s="121"/>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row>
    <row r="9" spans="1:67" s="110" customFormat="1" ht="15.75" thickBot="1">
      <c r="A9" s="127"/>
      <c r="B9" s="128"/>
      <c r="C9" s="129"/>
      <c r="D9" s="130"/>
      <c r="E9" s="130"/>
      <c r="F9" s="131"/>
      <c r="G9" s="131"/>
      <c r="H9" s="132"/>
      <c r="I9" s="133"/>
      <c r="J9" s="134"/>
      <c r="K9" s="135"/>
      <c r="L9" s="135"/>
      <c r="M9" s="134"/>
      <c r="N9" s="134"/>
      <c r="O9" s="134"/>
      <c r="P9" s="134"/>
      <c r="Q9" s="136"/>
      <c r="R9" s="136"/>
      <c r="S9" s="136"/>
      <c r="T9" s="136"/>
      <c r="U9" s="136"/>
      <c r="V9" s="136"/>
      <c r="W9" s="134"/>
      <c r="X9" s="134"/>
      <c r="Y9" s="134"/>
      <c r="Z9" s="134"/>
      <c r="AA9" s="134"/>
      <c r="AB9" s="134"/>
      <c r="AC9" s="134"/>
      <c r="AD9" s="136"/>
      <c r="AE9" s="137"/>
      <c r="AF9" s="137"/>
      <c r="AG9" s="137"/>
      <c r="AH9" s="137"/>
      <c r="AI9" s="137"/>
      <c r="AJ9" s="137"/>
      <c r="AK9" s="138"/>
      <c r="AL9" s="139"/>
      <c r="AM9" s="140"/>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row>
    <row r="10" spans="1:67" s="144" customFormat="1" ht="39" customHeight="1" thickBot="1">
      <c r="A10" s="441" t="str">
        <f>B4&amp;": "&amp;B5&amp;": "&amp;B6</f>
        <v>BE: 15.02.2019: 2017</v>
      </c>
      <c r="B10" s="443" t="s">
        <v>251</v>
      </c>
      <c r="C10" s="444"/>
      <c r="D10" s="445"/>
      <c r="E10" s="449" t="s">
        <v>252</v>
      </c>
      <c r="F10" s="450"/>
      <c r="G10" s="450"/>
      <c r="H10" s="451"/>
      <c r="I10" s="449" t="s">
        <v>253</v>
      </c>
      <c r="J10" s="452"/>
      <c r="K10" s="452"/>
      <c r="L10" s="453"/>
      <c r="M10" s="141" t="s">
        <v>254</v>
      </c>
      <c r="N10" s="449" t="s">
        <v>255</v>
      </c>
      <c r="O10" s="452"/>
      <c r="P10" s="454"/>
      <c r="Q10" s="449" t="s">
        <v>256</v>
      </c>
      <c r="R10" s="452"/>
      <c r="S10" s="452"/>
      <c r="T10" s="452"/>
      <c r="U10" s="452"/>
      <c r="V10" s="454"/>
      <c r="W10" s="449" t="s">
        <v>257</v>
      </c>
      <c r="X10" s="452"/>
      <c r="Y10" s="452"/>
      <c r="Z10" s="452"/>
      <c r="AA10" s="452"/>
      <c r="AB10" s="452"/>
      <c r="AC10" s="452"/>
      <c r="AD10" s="454"/>
      <c r="AE10" s="142"/>
      <c r="AF10" s="449" t="s">
        <v>258</v>
      </c>
      <c r="AG10" s="458"/>
      <c r="AH10" s="458"/>
      <c r="AI10" s="458"/>
      <c r="AJ10" s="458"/>
      <c r="AK10" s="458"/>
      <c r="AL10" s="459"/>
      <c r="AM10" s="143"/>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row>
    <row r="11" spans="1:67" s="110" customFormat="1" ht="14.25" customHeight="1" thickBot="1">
      <c r="A11" s="442"/>
      <c r="B11" s="446"/>
      <c r="C11" s="447"/>
      <c r="D11" s="448"/>
      <c r="E11" s="460" t="s">
        <v>259</v>
      </c>
      <c r="F11" s="460" t="s">
        <v>48</v>
      </c>
      <c r="G11" s="460" t="s">
        <v>260</v>
      </c>
      <c r="H11" s="460" t="s">
        <v>261</v>
      </c>
      <c r="I11" s="460" t="s">
        <v>262</v>
      </c>
      <c r="J11" s="457" t="s">
        <v>263</v>
      </c>
      <c r="K11" s="457" t="s">
        <v>264</v>
      </c>
      <c r="L11" s="462" t="s">
        <v>265</v>
      </c>
      <c r="M11" s="455" t="s">
        <v>266</v>
      </c>
      <c r="N11" s="457" t="s">
        <v>267</v>
      </c>
      <c r="O11" s="457" t="s">
        <v>268</v>
      </c>
      <c r="P11" s="457" t="s">
        <v>269</v>
      </c>
      <c r="Q11" s="457" t="s">
        <v>270</v>
      </c>
      <c r="R11" s="457" t="s">
        <v>271</v>
      </c>
      <c r="S11" s="457" t="s">
        <v>272</v>
      </c>
      <c r="T11" s="457" t="s">
        <v>273</v>
      </c>
      <c r="U11" s="457" t="s">
        <v>274</v>
      </c>
      <c r="V11" s="457" t="s">
        <v>275</v>
      </c>
      <c r="W11" s="455" t="s">
        <v>276</v>
      </c>
      <c r="X11" s="465" t="s">
        <v>277</v>
      </c>
      <c r="Y11" s="466"/>
      <c r="Z11" s="466"/>
      <c r="AA11" s="466"/>
      <c r="AB11" s="467"/>
      <c r="AC11" s="457" t="s">
        <v>278</v>
      </c>
      <c r="AD11" s="457" t="s">
        <v>279</v>
      </c>
      <c r="AE11" s="145"/>
      <c r="AF11" s="455" t="s">
        <v>280</v>
      </c>
      <c r="AG11" s="455" t="s">
        <v>281</v>
      </c>
      <c r="AH11" s="455" t="s">
        <v>282</v>
      </c>
      <c r="AI11" s="455" t="s">
        <v>283</v>
      </c>
      <c r="AJ11" s="455" t="s">
        <v>284</v>
      </c>
      <c r="AK11" s="468" t="s">
        <v>285</v>
      </c>
      <c r="AL11" s="468" t="s">
        <v>286</v>
      </c>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row>
    <row r="12" spans="1:67" s="110" customFormat="1" ht="51.75" thickBot="1">
      <c r="A12" s="442"/>
      <c r="B12" s="446"/>
      <c r="C12" s="447"/>
      <c r="D12" s="448"/>
      <c r="E12" s="461"/>
      <c r="F12" s="461"/>
      <c r="G12" s="461"/>
      <c r="H12" s="461"/>
      <c r="I12" s="461"/>
      <c r="J12" s="456"/>
      <c r="K12" s="456"/>
      <c r="L12" s="463"/>
      <c r="M12" s="456"/>
      <c r="N12" s="456"/>
      <c r="O12" s="456"/>
      <c r="P12" s="456"/>
      <c r="Q12" s="456"/>
      <c r="R12" s="456"/>
      <c r="S12" s="456"/>
      <c r="T12" s="456"/>
      <c r="U12" s="456"/>
      <c r="V12" s="456"/>
      <c r="W12" s="456"/>
      <c r="X12" s="146" t="s">
        <v>287</v>
      </c>
      <c r="Y12" s="146" t="s">
        <v>288</v>
      </c>
      <c r="Z12" s="146" t="s">
        <v>289</v>
      </c>
      <c r="AA12" s="146" t="s">
        <v>290</v>
      </c>
      <c r="AB12" s="146" t="s">
        <v>291</v>
      </c>
      <c r="AC12" s="456"/>
      <c r="AD12" s="470"/>
      <c r="AE12" s="147"/>
      <c r="AF12" s="471"/>
      <c r="AG12" s="464"/>
      <c r="AH12" s="464"/>
      <c r="AI12" s="464"/>
      <c r="AJ12" s="464"/>
      <c r="AK12" s="469"/>
      <c r="AL12" s="469"/>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row>
    <row r="13" spans="1:67" ht="36.75" thickBot="1">
      <c r="A13" s="148" t="s">
        <v>292</v>
      </c>
      <c r="B13" s="148" t="s">
        <v>53</v>
      </c>
      <c r="C13" s="149" t="s">
        <v>54</v>
      </c>
      <c r="D13" s="148" t="s">
        <v>293</v>
      </c>
      <c r="E13" s="148" t="s">
        <v>294</v>
      </c>
      <c r="F13" s="148" t="s">
        <v>295</v>
      </c>
      <c r="G13" s="148" t="s">
        <v>294</v>
      </c>
      <c r="H13" s="148" t="s">
        <v>295</v>
      </c>
      <c r="I13" s="148" t="s">
        <v>295</v>
      </c>
      <c r="J13" s="148" t="s">
        <v>295</v>
      </c>
      <c r="K13" s="148" t="s">
        <v>295</v>
      </c>
      <c r="L13" s="148" t="s">
        <v>295</v>
      </c>
      <c r="M13" s="148" t="s">
        <v>295</v>
      </c>
      <c r="N13" s="148" t="s">
        <v>296</v>
      </c>
      <c r="O13" s="148" t="s">
        <v>296</v>
      </c>
      <c r="P13" s="148" t="s">
        <v>296</v>
      </c>
      <c r="Q13" s="148" t="s">
        <v>296</v>
      </c>
      <c r="R13" s="148" t="s">
        <v>296</v>
      </c>
      <c r="S13" s="148" t="s">
        <v>296</v>
      </c>
      <c r="T13" s="148" t="s">
        <v>296</v>
      </c>
      <c r="U13" s="148" t="s">
        <v>296</v>
      </c>
      <c r="V13" s="148" t="s">
        <v>296</v>
      </c>
      <c r="W13" s="148" t="s">
        <v>297</v>
      </c>
      <c r="X13" s="148" t="s">
        <v>296</v>
      </c>
      <c r="Y13" s="148" t="s">
        <v>296</v>
      </c>
      <c r="Z13" s="148" t="s">
        <v>296</v>
      </c>
      <c r="AA13" s="148" t="s">
        <v>296</v>
      </c>
      <c r="AB13" s="148" t="s">
        <v>296</v>
      </c>
      <c r="AC13" s="148" t="s">
        <v>298</v>
      </c>
      <c r="AD13" s="148" t="s">
        <v>298</v>
      </c>
      <c r="AE13" s="150"/>
      <c r="AF13" s="148" t="s">
        <v>299</v>
      </c>
      <c r="AG13" s="148" t="s">
        <v>299</v>
      </c>
      <c r="AH13" s="148" t="s">
        <v>299</v>
      </c>
      <c r="AI13" s="148" t="s">
        <v>299</v>
      </c>
      <c r="AJ13" s="148" t="s">
        <v>299</v>
      </c>
      <c r="AK13" s="148"/>
      <c r="AL13" s="151"/>
      <c r="AQ13" s="152" t="s">
        <v>300</v>
      </c>
    </row>
    <row r="14" spans="1:67" s="110" customFormat="1" ht="24.75" customHeight="1" thickBot="1">
      <c r="A14" s="153" t="s">
        <v>301</v>
      </c>
      <c r="B14" s="153" t="s">
        <v>302</v>
      </c>
      <c r="C14" s="154" t="s">
        <v>303</v>
      </c>
      <c r="D14" s="155"/>
      <c r="E14" s="156">
        <v>9.2157600115645995</v>
      </c>
      <c r="F14" s="156">
        <v>0.423492764127815</v>
      </c>
      <c r="G14" s="156">
        <v>0.97590547158764163</v>
      </c>
      <c r="H14" s="156">
        <v>0.2110651037315418</v>
      </c>
      <c r="I14" s="156">
        <v>0.15443013673646239</v>
      </c>
      <c r="J14" s="156">
        <v>0.18812320528151655</v>
      </c>
      <c r="K14" s="156">
        <v>0.2113610951697453</v>
      </c>
      <c r="L14" s="156">
        <v>2.195957398044826E-2</v>
      </c>
      <c r="M14" s="156">
        <v>2.6693627348444151</v>
      </c>
      <c r="N14" s="156">
        <v>0.7959101047801953</v>
      </c>
      <c r="O14" s="156">
        <v>0.15296240793287819</v>
      </c>
      <c r="P14" s="156">
        <v>0.27755144679440841</v>
      </c>
      <c r="Q14" s="156">
        <v>0.20056036135651933</v>
      </c>
      <c r="R14" s="156">
        <v>0.28135510344486769</v>
      </c>
      <c r="S14" s="156">
        <v>0.38477732281398769</v>
      </c>
      <c r="T14" s="156">
        <v>0.26585453744781917</v>
      </c>
      <c r="U14" s="156">
        <v>1.2665387245482167</v>
      </c>
      <c r="V14" s="156">
        <v>3.5544872652192714</v>
      </c>
      <c r="W14" s="156">
        <v>1.1431206902294075</v>
      </c>
      <c r="X14" s="156">
        <v>3.0158258610180875E-2</v>
      </c>
      <c r="Y14" s="156">
        <v>1.8380250540175815E-2</v>
      </c>
      <c r="Z14" s="156">
        <v>5.91841058895381E-3</v>
      </c>
      <c r="AA14" s="156">
        <v>5.7562181824016099E-3</v>
      </c>
      <c r="AB14" s="156">
        <v>6.0212816720381306E-2</v>
      </c>
      <c r="AC14" s="156">
        <v>3.0776404817298171</v>
      </c>
      <c r="AD14" s="156">
        <v>0.13398554000000001</v>
      </c>
      <c r="AE14" s="157"/>
      <c r="AF14" s="156">
        <v>1280.4818962942493</v>
      </c>
      <c r="AG14" s="156">
        <v>19774.460760000002</v>
      </c>
      <c r="AH14" s="156">
        <v>138428.78668993592</v>
      </c>
      <c r="AI14" s="156">
        <v>48899.121801343703</v>
      </c>
      <c r="AJ14" s="156">
        <v>19934.468517900001</v>
      </c>
      <c r="AK14" s="156" t="s">
        <v>304</v>
      </c>
      <c r="AL14" s="158" t="s">
        <v>299</v>
      </c>
      <c r="AM14" s="112"/>
      <c r="AN14" s="112" t="str">
        <f>VLOOKUP(B14,[1]sectoren!$N$2:$Q$128,3)</f>
        <v>elektriciteitcentrales en WKK</v>
      </c>
      <c r="AO14" s="112"/>
      <c r="AP14" s="112"/>
      <c r="AQ14" s="112">
        <f>VLOOKUP(B14, [1]sectoren!$N$2:$S$128, 6, FALSE)</f>
        <v>1</v>
      </c>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row>
    <row r="15" spans="1:67" s="110" customFormat="1" ht="24.75" customHeight="1" thickBot="1">
      <c r="A15" s="153" t="s">
        <v>305</v>
      </c>
      <c r="B15" s="153" t="s">
        <v>306</v>
      </c>
      <c r="C15" s="154" t="s">
        <v>307</v>
      </c>
      <c r="D15" s="155"/>
      <c r="E15" s="156">
        <v>3.32753319</v>
      </c>
      <c r="F15" s="156">
        <v>0.38995940791789452</v>
      </c>
      <c r="G15" s="156">
        <v>7.412373800000001</v>
      </c>
      <c r="H15" s="156">
        <v>4.6000000000000001E-4</v>
      </c>
      <c r="I15" s="156">
        <v>9.7681143242433731E-3</v>
      </c>
      <c r="J15" s="156">
        <v>9.7681143242433731E-3</v>
      </c>
      <c r="K15" s="156">
        <v>9.7681143242433731E-3</v>
      </c>
      <c r="L15" s="156">
        <v>2.0099680026970366E-3</v>
      </c>
      <c r="M15" s="156">
        <v>0.83822242999999996</v>
      </c>
      <c r="N15" s="156">
        <v>3.16528889495723E-2</v>
      </c>
      <c r="O15" s="156">
        <v>1.25903453136193E-2</v>
      </c>
      <c r="P15" s="156">
        <v>1.5431095966932E-3</v>
      </c>
      <c r="Q15" s="156">
        <v>6.0921126873163004E-3</v>
      </c>
      <c r="R15" s="156">
        <v>4.84515645644851E-2</v>
      </c>
      <c r="S15" s="156">
        <v>3.9256256370207701E-2</v>
      </c>
      <c r="T15" s="156">
        <v>6.3658880640603502E-2</v>
      </c>
      <c r="U15" s="156">
        <v>7.4293618048448E-3</v>
      </c>
      <c r="V15" s="156">
        <v>0.45091659858740968</v>
      </c>
      <c r="W15" s="156">
        <v>2.1117662482948E-2</v>
      </c>
      <c r="X15" s="156" t="s">
        <v>308</v>
      </c>
      <c r="Y15" s="156" t="s">
        <v>308</v>
      </c>
      <c r="Z15" s="156" t="s">
        <v>308</v>
      </c>
      <c r="AA15" s="156" t="s">
        <v>308</v>
      </c>
      <c r="AB15" s="156" t="s">
        <v>308</v>
      </c>
      <c r="AC15" s="156" t="s">
        <v>304</v>
      </c>
      <c r="AD15" s="156" t="s">
        <v>304</v>
      </c>
      <c r="AE15" s="157"/>
      <c r="AF15" s="156">
        <v>51716.200544500003</v>
      </c>
      <c r="AG15" s="156" t="s">
        <v>304</v>
      </c>
      <c r="AH15" s="156">
        <v>20772.784824534901</v>
      </c>
      <c r="AI15" s="156" t="s">
        <v>304</v>
      </c>
      <c r="AJ15" s="156" t="s">
        <v>304</v>
      </c>
      <c r="AK15" s="156" t="s">
        <v>304</v>
      </c>
      <c r="AL15" s="158" t="s">
        <v>299</v>
      </c>
      <c r="AM15" s="112"/>
      <c r="AN15" s="112" t="str">
        <f>VLOOKUP(B15,[1]sectoren!$N$2:$Q$128,3)</f>
        <v>raffinaderijen</v>
      </c>
      <c r="AO15" s="112"/>
      <c r="AP15" s="112"/>
      <c r="AQ15" s="112">
        <f>VLOOKUP(B15, [1]sectoren!$N$2:$S$128, 6, FALSE)</f>
        <v>1</v>
      </c>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row>
    <row r="16" spans="1:67" s="110" customFormat="1" ht="24.75" customHeight="1" thickBot="1">
      <c r="A16" s="153" t="s">
        <v>305</v>
      </c>
      <c r="B16" s="153" t="s">
        <v>309</v>
      </c>
      <c r="C16" s="154" t="s">
        <v>310</v>
      </c>
      <c r="D16" s="155"/>
      <c r="E16" s="156">
        <v>1.5520341</v>
      </c>
      <c r="F16" s="156" t="s">
        <v>90</v>
      </c>
      <c r="G16" s="156">
        <v>0.1034004</v>
      </c>
      <c r="H16" s="156" t="s">
        <v>308</v>
      </c>
      <c r="I16" s="156" t="s">
        <v>90</v>
      </c>
      <c r="J16" s="156" t="s">
        <v>90</v>
      </c>
      <c r="K16" s="156" t="s">
        <v>90</v>
      </c>
      <c r="L16" s="156" t="s">
        <v>90</v>
      </c>
      <c r="M16" s="156">
        <v>0.19567560000000001</v>
      </c>
      <c r="N16" s="156" t="s">
        <v>90</v>
      </c>
      <c r="O16" s="156" t="s">
        <v>90</v>
      </c>
      <c r="P16" s="156" t="s">
        <v>90</v>
      </c>
      <c r="Q16" s="156" t="s">
        <v>90</v>
      </c>
      <c r="R16" s="156" t="s">
        <v>90</v>
      </c>
      <c r="S16" s="156" t="s">
        <v>90</v>
      </c>
      <c r="T16" s="156" t="s">
        <v>90</v>
      </c>
      <c r="U16" s="156" t="s">
        <v>90</v>
      </c>
      <c r="V16" s="156" t="s">
        <v>90</v>
      </c>
      <c r="W16" s="156" t="s">
        <v>308</v>
      </c>
      <c r="X16" s="156" t="s">
        <v>308</v>
      </c>
      <c r="Y16" s="156" t="s">
        <v>308</v>
      </c>
      <c r="Z16" s="156" t="s">
        <v>308</v>
      </c>
      <c r="AA16" s="156" t="s">
        <v>308</v>
      </c>
      <c r="AB16" s="156" t="s">
        <v>308</v>
      </c>
      <c r="AC16" s="156" t="s">
        <v>308</v>
      </c>
      <c r="AD16" s="156" t="s">
        <v>304</v>
      </c>
      <c r="AE16" s="157"/>
      <c r="AF16" s="156" t="s">
        <v>304</v>
      </c>
      <c r="AG16" s="156">
        <v>3774.558</v>
      </c>
      <c r="AH16" s="156" t="s">
        <v>304</v>
      </c>
      <c r="AI16" s="156" t="s">
        <v>304</v>
      </c>
      <c r="AJ16" s="156" t="s">
        <v>304</v>
      </c>
      <c r="AK16" s="156" t="s">
        <v>304</v>
      </c>
      <c r="AL16" s="158" t="s">
        <v>299</v>
      </c>
      <c r="AM16" s="112"/>
      <c r="AN16" s="112" t="str">
        <f>VLOOKUP(B16,[1]sectoren!$N$2:$Q$128,3)</f>
        <v>cokesproductie</v>
      </c>
      <c r="AO16" s="112"/>
      <c r="AP16" s="112"/>
      <c r="AQ16" s="112">
        <f>VLOOKUP(B16, [1]sectoren!$N$2:$S$128, 6, FALSE)</f>
        <v>1</v>
      </c>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row>
    <row r="17" spans="1:43" s="112" customFormat="1" ht="24.75" customHeight="1" thickBot="1">
      <c r="A17" s="153" t="s">
        <v>305</v>
      </c>
      <c r="B17" s="153" t="s">
        <v>311</v>
      </c>
      <c r="C17" s="154" t="s">
        <v>312</v>
      </c>
      <c r="D17" s="155"/>
      <c r="E17" s="156">
        <v>1.4054704167500001</v>
      </c>
      <c r="F17" s="156">
        <v>0.10686694556028394</v>
      </c>
      <c r="G17" s="156">
        <v>0.10902420550200001</v>
      </c>
      <c r="H17" s="156">
        <v>1.01E-2</v>
      </c>
      <c r="I17" s="156">
        <v>0.1029277285722624</v>
      </c>
      <c r="J17" s="156">
        <v>0.1101764767756233</v>
      </c>
      <c r="K17" s="156">
        <v>0.12106815311018969</v>
      </c>
      <c r="L17" s="156">
        <v>2.3009216177018771E-3</v>
      </c>
      <c r="M17" s="156">
        <v>1.2258806715800001</v>
      </c>
      <c r="N17" s="156">
        <v>0.21716154070927102</v>
      </c>
      <c r="O17" s="156">
        <v>3.9341455850537997E-3</v>
      </c>
      <c r="P17" s="156">
        <v>5.6799313975999001E-3</v>
      </c>
      <c r="Q17" s="156">
        <v>2.4335030293136301E-2</v>
      </c>
      <c r="R17" s="156">
        <v>0.19796638049150289</v>
      </c>
      <c r="S17" s="156">
        <v>9.6108887478831995E-3</v>
      </c>
      <c r="T17" s="156">
        <v>0.1006666325373612</v>
      </c>
      <c r="U17" s="156">
        <v>2.3243512284804998E-3</v>
      </c>
      <c r="V17" s="156">
        <v>0.29827606922996119</v>
      </c>
      <c r="W17" s="156">
        <v>0.21981135933331458</v>
      </c>
      <c r="X17" s="156">
        <v>3.2497658E-4</v>
      </c>
      <c r="Y17" s="156">
        <v>1.9349112199999999E-3</v>
      </c>
      <c r="Z17" s="156">
        <v>3.9202751999999996E-4</v>
      </c>
      <c r="AA17" s="156">
        <v>4.1400972000000001E-4</v>
      </c>
      <c r="AB17" s="156">
        <v>3.06592505E-3</v>
      </c>
      <c r="AC17" s="156" t="s">
        <v>304</v>
      </c>
      <c r="AD17" s="156" t="s">
        <v>308</v>
      </c>
      <c r="AE17" s="157"/>
      <c r="AF17" s="156">
        <v>220.53257235212999</v>
      </c>
      <c r="AG17" s="156">
        <v>170.03</v>
      </c>
      <c r="AH17" s="156">
        <v>20774.085566878399</v>
      </c>
      <c r="AI17" s="156" t="s">
        <v>304</v>
      </c>
      <c r="AJ17" s="156">
        <v>66.72</v>
      </c>
      <c r="AK17" s="156" t="s">
        <v>304</v>
      </c>
      <c r="AL17" s="158" t="s">
        <v>299</v>
      </c>
      <c r="AN17" s="112" t="str">
        <f>VLOOKUP(B17,[1]sectoren!$N$2:$Q$128,3)</f>
        <v>ijzer en staal</v>
      </c>
      <c r="AQ17" s="112">
        <f>VLOOKUP(B17, [1]sectoren!$N$2:$S$128, 6, FALSE)</f>
        <v>3</v>
      </c>
    </row>
    <row r="18" spans="1:43" s="112" customFormat="1" ht="24.75" customHeight="1" thickBot="1">
      <c r="A18" s="153" t="s">
        <v>305</v>
      </c>
      <c r="B18" s="153" t="s">
        <v>313</v>
      </c>
      <c r="C18" s="154" t="s">
        <v>314</v>
      </c>
      <c r="D18" s="155"/>
      <c r="E18" s="156">
        <v>0.2251348198</v>
      </c>
      <c r="F18" s="156">
        <v>1.558288451960156E-2</v>
      </c>
      <c r="G18" s="156">
        <v>3.5336411839999998E-3</v>
      </c>
      <c r="H18" s="156">
        <v>6.8999999999999997E-4</v>
      </c>
      <c r="I18" s="156">
        <v>6.1154041189681298E-2</v>
      </c>
      <c r="J18" s="156">
        <v>6.7898518680252803E-2</v>
      </c>
      <c r="K18" s="156">
        <v>7.5681131509050301E-2</v>
      </c>
      <c r="L18" s="156">
        <v>6.4836485143761596E-3</v>
      </c>
      <c r="M18" s="156">
        <v>0.16616729060000002</v>
      </c>
      <c r="N18" s="156">
        <v>0.12697197518398501</v>
      </c>
      <c r="O18" s="156">
        <v>2.4321418070414004E-3</v>
      </c>
      <c r="P18" s="156">
        <v>8.3414832903979993E-3</v>
      </c>
      <c r="Q18" s="156">
        <v>6.3221400030622002E-3</v>
      </c>
      <c r="R18" s="156">
        <v>1.4196015830595399E-2</v>
      </c>
      <c r="S18" s="156">
        <v>1.90725397424223E-2</v>
      </c>
      <c r="T18" s="156">
        <v>0.13395867422532401</v>
      </c>
      <c r="U18" s="156">
        <v>4.0504234678442001E-3</v>
      </c>
      <c r="V18" s="156">
        <v>0.21798177977633801</v>
      </c>
      <c r="W18" s="156">
        <v>2.2284747189906029E-2</v>
      </c>
      <c r="X18" s="156">
        <v>8.5126149999999995E-5</v>
      </c>
      <c r="Y18" s="156">
        <v>6.7046618000000003E-4</v>
      </c>
      <c r="Z18" s="156">
        <v>7.6315279999999996E-5</v>
      </c>
      <c r="AA18" s="156">
        <v>6.7380680000000002E-5</v>
      </c>
      <c r="AB18" s="156">
        <v>8.9928828000000001E-4</v>
      </c>
      <c r="AC18" s="156" t="s">
        <v>304</v>
      </c>
      <c r="AD18" s="156">
        <v>5.4999999999999997E-3</v>
      </c>
      <c r="AE18" s="157"/>
      <c r="AF18" s="156">
        <v>616.90812964228712</v>
      </c>
      <c r="AG18" s="156">
        <v>927.74800000000005</v>
      </c>
      <c r="AH18" s="156">
        <v>5822.6910862816012</v>
      </c>
      <c r="AI18" s="156" t="s">
        <v>304</v>
      </c>
      <c r="AJ18" s="156">
        <v>0.97</v>
      </c>
      <c r="AK18" s="156" t="s">
        <v>304</v>
      </c>
      <c r="AL18" s="158" t="s">
        <v>299</v>
      </c>
      <c r="AN18" s="112" t="str">
        <f>VLOOKUP(B18,[1]sectoren!$N$2:$Q$128,3)</f>
        <v>non ferro</v>
      </c>
      <c r="AQ18" s="112">
        <f>VLOOKUP(B18, [1]sectoren!$N$2:$S$128, 6, FALSE)</f>
        <v>3</v>
      </c>
    </row>
    <row r="19" spans="1:43" s="112" customFormat="1" ht="24.75" customHeight="1" thickBot="1">
      <c r="A19" s="153" t="s">
        <v>305</v>
      </c>
      <c r="B19" s="153" t="s">
        <v>315</v>
      </c>
      <c r="C19" s="154" t="s">
        <v>316</v>
      </c>
      <c r="D19" s="155"/>
      <c r="E19" s="156">
        <v>2.4256118706000001</v>
      </c>
      <c r="F19" s="156">
        <v>0.33261291969999995</v>
      </c>
      <c r="G19" s="156">
        <v>0.38871505919999999</v>
      </c>
      <c r="H19" s="156">
        <v>1.193E-2</v>
      </c>
      <c r="I19" s="156">
        <v>0.24294682883878799</v>
      </c>
      <c r="J19" s="156">
        <v>0.29948824340812197</v>
      </c>
      <c r="K19" s="156">
        <v>0.379372072328653</v>
      </c>
      <c r="L19" s="156">
        <v>4.9969938966482795E-2</v>
      </c>
      <c r="M19" s="156">
        <v>2.0376580779999998</v>
      </c>
      <c r="N19" s="156">
        <v>0.171239464676432</v>
      </c>
      <c r="O19" s="156">
        <v>5.6008127506676698E-2</v>
      </c>
      <c r="P19" s="156">
        <v>6.4132923844246792E-2</v>
      </c>
      <c r="Q19" s="156">
        <v>0.1073205001198165</v>
      </c>
      <c r="R19" s="156">
        <v>7.7916970428400095E-2</v>
      </c>
      <c r="S19" s="156">
        <v>0.118144002969278</v>
      </c>
      <c r="T19" s="156">
        <v>0.36838237606860602</v>
      </c>
      <c r="U19" s="156">
        <v>0.27068269022476199</v>
      </c>
      <c r="V19" s="156">
        <v>0.23449342707812001</v>
      </c>
      <c r="W19" s="156">
        <v>8.8679759836786692E-2</v>
      </c>
      <c r="X19" s="156">
        <v>2.93723909E-3</v>
      </c>
      <c r="Y19" s="156">
        <v>1.0301860249999999E-2</v>
      </c>
      <c r="Z19" s="156">
        <v>1.8795617400000002E-3</v>
      </c>
      <c r="AA19" s="156">
        <v>1.6143423299999999E-3</v>
      </c>
      <c r="AB19" s="156">
        <v>1.6733002479999998E-2</v>
      </c>
      <c r="AC19" s="156">
        <v>1.7000000000000001E-4</v>
      </c>
      <c r="AD19" s="156">
        <v>1.32E-2</v>
      </c>
      <c r="AE19" s="157"/>
      <c r="AF19" s="156">
        <v>2264.22749956595</v>
      </c>
      <c r="AG19" s="156">
        <v>34.817</v>
      </c>
      <c r="AH19" s="156">
        <v>55183.561587573451</v>
      </c>
      <c r="AI19" s="156">
        <v>2495.8209999999999</v>
      </c>
      <c r="AJ19" s="156">
        <v>215.89</v>
      </c>
      <c r="AK19" s="156" t="s">
        <v>304</v>
      </c>
      <c r="AL19" s="158" t="s">
        <v>299</v>
      </c>
      <c r="AN19" s="112" t="str">
        <f>VLOOKUP(B19,[1]sectoren!$N$2:$Q$128,3)</f>
        <v>chemie</v>
      </c>
      <c r="AQ19" s="112">
        <f>VLOOKUP(B19, [1]sectoren!$N$2:$S$128, 6, FALSE)</f>
        <v>3</v>
      </c>
    </row>
    <row r="20" spans="1:43" s="112" customFormat="1" ht="24.75" customHeight="1" thickBot="1">
      <c r="A20" s="153" t="s">
        <v>305</v>
      </c>
      <c r="B20" s="153" t="s">
        <v>317</v>
      </c>
      <c r="C20" s="154" t="s">
        <v>318</v>
      </c>
      <c r="D20" s="155"/>
      <c r="E20" s="156">
        <v>1.6319293540699999</v>
      </c>
      <c r="F20" s="156">
        <v>0.14557920534999999</v>
      </c>
      <c r="G20" s="156">
        <v>0.10839111532099999</v>
      </c>
      <c r="H20" s="156">
        <v>2.512E-2</v>
      </c>
      <c r="I20" s="156">
        <v>0.1058721240236038</v>
      </c>
      <c r="J20" s="156">
        <v>0.12961874639420881</v>
      </c>
      <c r="K20" s="156">
        <v>0.1496945407564953</v>
      </c>
      <c r="L20" s="156">
        <v>2.5370901521625099E-2</v>
      </c>
      <c r="M20" s="156">
        <v>1.43990804327</v>
      </c>
      <c r="N20" s="156">
        <v>0.71458311899673099</v>
      </c>
      <c r="O20" s="156">
        <v>7.9524512879992793E-2</v>
      </c>
      <c r="P20" s="156">
        <v>1.8999277703603802E-2</v>
      </c>
      <c r="Q20" s="156">
        <v>3.0199129127939102E-2</v>
      </c>
      <c r="R20" s="156">
        <v>0.17487753779338602</v>
      </c>
      <c r="S20" s="156">
        <v>0.10995553204498579</v>
      </c>
      <c r="T20" s="156">
        <v>8.4685503661923706E-2</v>
      </c>
      <c r="U20" s="156">
        <v>1.6113777579854799E-2</v>
      </c>
      <c r="V20" s="156">
        <v>4.2487356582026203</v>
      </c>
      <c r="W20" s="156">
        <v>0.36951506301325199</v>
      </c>
      <c r="X20" s="156">
        <v>6.7731051959999997E-2</v>
      </c>
      <c r="Y20" s="156">
        <v>6.3117554140000004E-2</v>
      </c>
      <c r="Z20" s="156">
        <v>7.0778345839999993E-2</v>
      </c>
      <c r="AA20" s="156">
        <v>1.6280073839999999E-2</v>
      </c>
      <c r="AB20" s="156">
        <v>0.21790702577999999</v>
      </c>
      <c r="AC20" s="156">
        <v>1.0829999999999999E-2</v>
      </c>
      <c r="AD20" s="156">
        <v>7.5799999999999999E-3</v>
      </c>
      <c r="AE20" s="157"/>
      <c r="AF20" s="156">
        <v>282.38412913080953</v>
      </c>
      <c r="AG20" s="156">
        <v>1308.8528472</v>
      </c>
      <c r="AH20" s="156">
        <v>7364.9334413771849</v>
      </c>
      <c r="AI20" s="156">
        <v>15865.428198559999</v>
      </c>
      <c r="AJ20" s="156">
        <v>1072.0781179920002</v>
      </c>
      <c r="AK20" s="156" t="s">
        <v>304</v>
      </c>
      <c r="AL20" s="158" t="s">
        <v>299</v>
      </c>
      <c r="AN20" s="112" t="str">
        <f>VLOOKUP(B20,[1]sectoren!$N$2:$Q$128,3)</f>
        <v>papier</v>
      </c>
      <c r="AQ20" s="112">
        <f>VLOOKUP(B20, [1]sectoren!$N$2:$S$128, 6, FALSE)</f>
        <v>3</v>
      </c>
    </row>
    <row r="21" spans="1:43" s="112" customFormat="1" ht="24.75" customHeight="1" thickBot="1">
      <c r="A21" s="153" t="s">
        <v>305</v>
      </c>
      <c r="B21" s="153" t="s">
        <v>319</v>
      </c>
      <c r="C21" s="154" t="s">
        <v>320</v>
      </c>
      <c r="D21" s="155"/>
      <c r="E21" s="156">
        <v>2.2608382009999999</v>
      </c>
      <c r="F21" s="156">
        <v>0.32743063011000001</v>
      </c>
      <c r="G21" s="156">
        <v>0.28721879862999999</v>
      </c>
      <c r="H21" s="156">
        <v>4.9230000000000003E-2</v>
      </c>
      <c r="I21" s="156">
        <v>0.1467745205788335</v>
      </c>
      <c r="J21" s="156">
        <v>0.15274292186652641</v>
      </c>
      <c r="K21" s="156">
        <v>0.16156459662705769</v>
      </c>
      <c r="L21" s="156">
        <v>3.27145491355064E-2</v>
      </c>
      <c r="M21" s="156">
        <v>2.3278387140000003</v>
      </c>
      <c r="N21" s="156">
        <v>0.15996058780147801</v>
      </c>
      <c r="O21" s="156">
        <v>1.2992144627639401E-2</v>
      </c>
      <c r="P21" s="156">
        <v>1.36586063424815E-2</v>
      </c>
      <c r="Q21" s="156">
        <v>1.0680017590030301E-2</v>
      </c>
      <c r="R21" s="156">
        <v>3.0957172080807501E-2</v>
      </c>
      <c r="S21" s="156">
        <v>2.5667190714499102E-2</v>
      </c>
      <c r="T21" s="156">
        <v>1.9446914756510801E-2</v>
      </c>
      <c r="U21" s="156">
        <v>9.5001547488860992E-3</v>
      </c>
      <c r="V21" s="156">
        <v>0.55711577009153102</v>
      </c>
      <c r="W21" s="156">
        <v>0.10223168131310731</v>
      </c>
      <c r="X21" s="156">
        <v>7.5610640200000001E-3</v>
      </c>
      <c r="Y21" s="156">
        <v>1.8607529630000001E-2</v>
      </c>
      <c r="Z21" s="156">
        <v>4.9331824299999995E-3</v>
      </c>
      <c r="AA21" s="156">
        <v>4.2399536300000004E-3</v>
      </c>
      <c r="AB21" s="156">
        <v>3.534135041E-2</v>
      </c>
      <c r="AC21" s="156">
        <v>3.0000000000000001E-3</v>
      </c>
      <c r="AD21" s="156">
        <v>4.0000000000000003E-5</v>
      </c>
      <c r="AE21" s="157"/>
      <c r="AF21" s="156">
        <v>990.96988158585805</v>
      </c>
      <c r="AG21" s="156">
        <v>1024.7529999999999</v>
      </c>
      <c r="AH21" s="156">
        <v>37324.065569628307</v>
      </c>
      <c r="AI21" s="156">
        <v>2373.3379142879157</v>
      </c>
      <c r="AJ21" s="156" t="s">
        <v>304</v>
      </c>
      <c r="AK21" s="156" t="s">
        <v>304</v>
      </c>
      <c r="AL21" s="158" t="s">
        <v>299</v>
      </c>
      <c r="AN21" s="112" t="str">
        <f>VLOOKUP(B21,[1]sectoren!$N$2:$Q$128,3)</f>
        <v>voeding</v>
      </c>
      <c r="AQ21" s="112">
        <f>VLOOKUP(B21, [1]sectoren!$N$2:$S$128, 6, FALSE)</f>
        <v>3</v>
      </c>
    </row>
    <row r="22" spans="1:43" s="112" customFormat="1" ht="24.75" customHeight="1" thickBot="1">
      <c r="A22" s="153" t="s">
        <v>305</v>
      </c>
      <c r="B22" s="159" t="s">
        <v>321</v>
      </c>
      <c r="C22" s="154" t="s">
        <v>322</v>
      </c>
      <c r="D22" s="155"/>
      <c r="E22" s="156">
        <v>1.0673500433999998</v>
      </c>
      <c r="F22" s="156">
        <v>5.3721369759999998E-2</v>
      </c>
      <c r="G22" s="156">
        <v>1.408918114</v>
      </c>
      <c r="H22" s="156">
        <v>1.81E-3</v>
      </c>
      <c r="I22" s="156">
        <v>0.1286332220905774</v>
      </c>
      <c r="J22" s="156">
        <v>0.14501268741452189</v>
      </c>
      <c r="K22" s="156">
        <v>0.16609912444021299</v>
      </c>
      <c r="L22" s="156">
        <v>1.446895292520607E-2</v>
      </c>
      <c r="M22" s="156">
        <v>2.6699152072999999</v>
      </c>
      <c r="N22" s="156">
        <v>0.22937063917435302</v>
      </c>
      <c r="O22" s="156">
        <v>6.9043140855921002E-3</v>
      </c>
      <c r="P22" s="156">
        <v>1.6375340463568901E-2</v>
      </c>
      <c r="Q22" s="156">
        <v>1.5850873836428601E-2</v>
      </c>
      <c r="R22" s="156">
        <v>2.8037220587465203E-2</v>
      </c>
      <c r="S22" s="156">
        <v>3.9190879530348499E-2</v>
      </c>
      <c r="T22" s="156">
        <v>0.38412666877922197</v>
      </c>
      <c r="U22" s="156">
        <v>1.3762678139909E-2</v>
      </c>
      <c r="V22" s="156">
        <v>0.44476512219036801</v>
      </c>
      <c r="W22" s="156">
        <v>5.2128685399837602E-2</v>
      </c>
      <c r="X22" s="156">
        <v>8.6984365700000007E-3</v>
      </c>
      <c r="Y22" s="156">
        <v>2.14483088E-2</v>
      </c>
      <c r="Z22" s="156">
        <v>5.1094255000000005E-3</v>
      </c>
      <c r="AA22" s="156">
        <v>4.1294228999999997E-3</v>
      </c>
      <c r="AB22" s="156">
        <v>3.9385593769999998E-2</v>
      </c>
      <c r="AC22" s="156" t="s">
        <v>308</v>
      </c>
      <c r="AD22" s="156">
        <v>0</v>
      </c>
      <c r="AE22" s="157"/>
      <c r="AF22" s="156">
        <v>3057.8444960997404</v>
      </c>
      <c r="AG22" s="156">
        <v>15793.910578200001</v>
      </c>
      <c r="AH22" s="156">
        <v>22181.876068147514</v>
      </c>
      <c r="AI22" s="156">
        <v>5113.652</v>
      </c>
      <c r="AJ22" s="156">
        <v>4222.1198000000004</v>
      </c>
      <c r="AK22" s="156" t="s">
        <v>304</v>
      </c>
      <c r="AL22" s="158" t="s">
        <v>299</v>
      </c>
      <c r="AN22" s="112" t="str">
        <f>VLOOKUP(B22,[1]sectoren!$N$2:$Q$128,3)</f>
        <v>minerale niet-metaal</v>
      </c>
      <c r="AQ22" s="112">
        <f>VLOOKUP(B22, [1]sectoren!$N$2:$S$128, 6, FALSE)</f>
        <v>3</v>
      </c>
    </row>
    <row r="23" spans="1:43" s="112" customFormat="1" ht="24.75" customHeight="1" thickBot="1">
      <c r="A23" s="153" t="s">
        <v>323</v>
      </c>
      <c r="B23" s="159" t="s">
        <v>324</v>
      </c>
      <c r="C23" s="154" t="s">
        <v>325</v>
      </c>
      <c r="D23" s="160"/>
      <c r="E23" s="156">
        <v>2.1183776668787893</v>
      </c>
      <c r="F23" s="156">
        <v>1.0127082439888506</v>
      </c>
      <c r="G23" s="156">
        <v>3.6304945485575162E-2</v>
      </c>
      <c r="H23" s="156">
        <v>1.2434744602064195E-3</v>
      </c>
      <c r="I23" s="156">
        <v>0.13775082884969683</v>
      </c>
      <c r="J23" s="156">
        <v>0.24819290008360978</v>
      </c>
      <c r="K23" s="156">
        <v>1.1628985515676107</v>
      </c>
      <c r="L23" s="156">
        <v>7.5923396879263361E-2</v>
      </c>
      <c r="M23" s="156">
        <v>4.9948639167717808</v>
      </c>
      <c r="N23" s="156">
        <v>9.6032844734199995E-3</v>
      </c>
      <c r="O23" s="156">
        <v>3.0969569638155414E-3</v>
      </c>
      <c r="P23" s="156">
        <v>9.5E-4</v>
      </c>
      <c r="Q23" s="156">
        <v>1.2600000000000001E-3</v>
      </c>
      <c r="R23" s="156">
        <v>8.4706848264426322E-3</v>
      </c>
      <c r="S23" s="156">
        <v>0.36417401220540246</v>
      </c>
      <c r="T23" s="156">
        <v>1.157887602780118E-2</v>
      </c>
      <c r="U23" s="156">
        <v>1.5495138070692729E-3</v>
      </c>
      <c r="V23" s="156">
        <v>0.21936014124665415</v>
      </c>
      <c r="W23" s="156" t="s">
        <v>308</v>
      </c>
      <c r="X23" s="156">
        <v>4.8904269391391647E-3</v>
      </c>
      <c r="Y23" s="156">
        <v>7.944287410817711E-3</v>
      </c>
      <c r="Z23" s="156" t="s">
        <v>308</v>
      </c>
      <c r="AA23" s="156" t="s">
        <v>308</v>
      </c>
      <c r="AB23" s="156">
        <v>1.2834406956956874E-2</v>
      </c>
      <c r="AC23" s="156" t="s">
        <v>304</v>
      </c>
      <c r="AD23" s="156" t="s">
        <v>304</v>
      </c>
      <c r="AE23" s="157"/>
      <c r="AF23" s="156">
        <v>6560.2802728537681</v>
      </c>
      <c r="AG23" s="156" t="s">
        <v>304</v>
      </c>
      <c r="AH23" s="156" t="s">
        <v>304</v>
      </c>
      <c r="AI23" s="156" t="s">
        <v>304</v>
      </c>
      <c r="AJ23" s="156" t="s">
        <v>304</v>
      </c>
      <c r="AK23" s="156" t="s">
        <v>304</v>
      </c>
      <c r="AL23" s="158" t="s">
        <v>299</v>
      </c>
      <c r="AN23" s="112" t="str">
        <f>VLOOKUP(B23,[1]sectoren!$N$2:$Q$128,3)</f>
        <v>offroad</v>
      </c>
      <c r="AQ23" s="112">
        <f>VLOOKUP(B23, [1]sectoren!$N$2:$S$128, 6, FALSE)</f>
        <v>8</v>
      </c>
    </row>
    <row r="24" spans="1:43" s="112" customFormat="1" ht="24.75" customHeight="1" thickBot="1">
      <c r="A24" s="161" t="s">
        <v>305</v>
      </c>
      <c r="B24" s="159" t="s">
        <v>326</v>
      </c>
      <c r="C24" s="154" t="s">
        <v>327</v>
      </c>
      <c r="D24" s="155"/>
      <c r="E24" s="156">
        <v>2.4191620207217652</v>
      </c>
      <c r="F24" s="156">
        <v>0.20540503133413407</v>
      </c>
      <c r="G24" s="156">
        <v>0.48371934509410258</v>
      </c>
      <c r="H24" s="156">
        <v>2.1263817586096235E-2</v>
      </c>
      <c r="I24" s="156">
        <v>0.30198228265040322</v>
      </c>
      <c r="J24" s="156">
        <v>0.31428805041154778</v>
      </c>
      <c r="K24" s="156">
        <v>0.33690607351774754</v>
      </c>
      <c r="L24" s="156">
        <v>4.2497400026105352E-2</v>
      </c>
      <c r="M24" s="156">
        <v>1.5103975961366456</v>
      </c>
      <c r="N24" s="156">
        <v>0.14476923562321958</v>
      </c>
      <c r="O24" s="156">
        <v>5.7215514751941934E-2</v>
      </c>
      <c r="P24" s="156">
        <v>1.0304955565498075E-2</v>
      </c>
      <c r="Q24" s="156">
        <v>1.0449025790164356E-2</v>
      </c>
      <c r="R24" s="156">
        <v>0.10022402654784357</v>
      </c>
      <c r="S24" s="156">
        <v>3.6523288760903549E-2</v>
      </c>
      <c r="T24" s="156">
        <v>9.5473257637509634E-2</v>
      </c>
      <c r="U24" s="156">
        <v>2.2095078595959439E-2</v>
      </c>
      <c r="V24" s="156">
        <v>2.1470271417522024</v>
      </c>
      <c r="W24" s="156">
        <v>0.25141700867625616</v>
      </c>
      <c r="X24" s="156">
        <v>1.593731718580747E-2</v>
      </c>
      <c r="Y24" s="156">
        <v>3.4854595009225296E-2</v>
      </c>
      <c r="Z24" s="156">
        <v>8.5571055153692479E-3</v>
      </c>
      <c r="AA24" s="156">
        <v>6.9557207282895141E-3</v>
      </c>
      <c r="AB24" s="156">
        <v>6.6307748118691515E-2</v>
      </c>
      <c r="AC24" s="156">
        <v>6.8900000000000003E-3</v>
      </c>
      <c r="AD24" s="156">
        <v>9.0000000000000006E-5</v>
      </c>
      <c r="AE24" s="157"/>
      <c r="AF24" s="156">
        <v>4993.6232879242225</v>
      </c>
      <c r="AG24" s="156">
        <v>167.33229999999998</v>
      </c>
      <c r="AH24" s="156">
        <v>20721.826251138678</v>
      </c>
      <c r="AI24" s="156">
        <v>4149.095564472449</v>
      </c>
      <c r="AJ24" s="156">
        <v>425.67606599999999</v>
      </c>
      <c r="AK24" s="156" t="s">
        <v>304</v>
      </c>
      <c r="AL24" s="158" t="s">
        <v>299</v>
      </c>
      <c r="AN24" s="112" t="str">
        <f>VLOOKUP(B24,[1]sectoren!$N$2:$Q$128,3)</f>
        <v>andere industrie</v>
      </c>
      <c r="AQ24" s="112">
        <f>VLOOKUP(B24, [1]sectoren!$N$2:$S$128, 6, FALSE)</f>
        <v>3</v>
      </c>
    </row>
    <row r="25" spans="1:43" s="112" customFormat="1" ht="24.75" customHeight="1" thickBot="1">
      <c r="A25" s="153" t="s">
        <v>328</v>
      </c>
      <c r="B25" s="159" t="s">
        <v>329</v>
      </c>
      <c r="C25" s="162" t="s">
        <v>330</v>
      </c>
      <c r="D25" s="155"/>
      <c r="E25" s="156">
        <v>1.8493006406750134</v>
      </c>
      <c r="F25" s="156">
        <v>0.14223240250201835</v>
      </c>
      <c r="G25" s="156">
        <v>0.10738553868367078</v>
      </c>
      <c r="H25" s="156" t="s">
        <v>308</v>
      </c>
      <c r="I25" s="156">
        <v>1.1707129482390548E-2</v>
      </c>
      <c r="J25" s="156">
        <v>1.5361739679780578E-2</v>
      </c>
      <c r="K25" s="156">
        <v>2.3889163473690647E-2</v>
      </c>
      <c r="L25" s="156">
        <v>7.8878471117929099E-3</v>
      </c>
      <c r="M25" s="156">
        <v>1.2282588464056392</v>
      </c>
      <c r="N25" s="156">
        <v>1.9980000000000002E-5</v>
      </c>
      <c r="O25" s="156">
        <v>1.6700000000000001E-6</v>
      </c>
      <c r="P25" s="156">
        <v>1.9981E-4</v>
      </c>
      <c r="Q25" s="156">
        <v>3.3299999999999999E-6</v>
      </c>
      <c r="R25" s="156">
        <v>3.3302000000000001E-4</v>
      </c>
      <c r="S25" s="156">
        <v>2.1646000000000002E-4</v>
      </c>
      <c r="T25" s="156">
        <v>8.3299999999999999E-6</v>
      </c>
      <c r="U25" s="156">
        <v>3.3299999999999999E-6</v>
      </c>
      <c r="V25" s="156">
        <v>6.9932999999999996E-4</v>
      </c>
      <c r="W25" s="156" t="s">
        <v>308</v>
      </c>
      <c r="X25" s="156">
        <v>8.1500000000000002E-5</v>
      </c>
      <c r="Y25" s="156">
        <v>8.1500000000000002E-5</v>
      </c>
      <c r="Z25" s="156">
        <v>8.1500000000000002E-5</v>
      </c>
      <c r="AA25" s="156">
        <v>8.1500000000000002E-5</v>
      </c>
      <c r="AB25" s="156">
        <v>3.2600000000000001E-4</v>
      </c>
      <c r="AC25" s="156" t="s">
        <v>304</v>
      </c>
      <c r="AD25" s="156" t="s">
        <v>304</v>
      </c>
      <c r="AE25" s="157"/>
      <c r="AF25" s="156">
        <v>49567.742290822032</v>
      </c>
      <c r="AG25" s="156" t="s">
        <v>304</v>
      </c>
      <c r="AH25" s="156" t="s">
        <v>304</v>
      </c>
      <c r="AI25" s="156" t="s">
        <v>304</v>
      </c>
      <c r="AJ25" s="156" t="s">
        <v>304</v>
      </c>
      <c r="AK25" s="156" t="s">
        <v>304</v>
      </c>
      <c r="AL25" s="158" t="s">
        <v>299</v>
      </c>
      <c r="AN25" s="112" t="str">
        <f>VLOOKUP(B25,[1]sectoren!$N$2:$Q$128,3)</f>
        <v>offroad</v>
      </c>
      <c r="AQ25" s="112">
        <f>VLOOKUP(B25, [1]sectoren!$N$2:$S$128, 6, FALSE)</f>
        <v>8</v>
      </c>
    </row>
    <row r="26" spans="1:43" s="112" customFormat="1" ht="24.75" customHeight="1" thickBot="1">
      <c r="A26" s="153" t="s">
        <v>328</v>
      </c>
      <c r="B26" s="153" t="s">
        <v>331</v>
      </c>
      <c r="C26" s="154" t="s">
        <v>332</v>
      </c>
      <c r="D26" s="155"/>
      <c r="E26" s="156">
        <v>1.4982932385601347E-2</v>
      </c>
      <c r="F26" s="156">
        <v>1.8336950655159459E-2</v>
      </c>
      <c r="G26" s="156">
        <v>1.2792133356880394E-3</v>
      </c>
      <c r="H26" s="156" t="s">
        <v>308</v>
      </c>
      <c r="I26" s="156">
        <v>1.758437091931941E-4</v>
      </c>
      <c r="J26" s="156">
        <v>1.758437091931941E-4</v>
      </c>
      <c r="K26" s="156">
        <v>1.758437091931941E-4</v>
      </c>
      <c r="L26" s="156">
        <v>1.2688278189489601E-4</v>
      </c>
      <c r="M26" s="156">
        <v>0.78464065985508435</v>
      </c>
      <c r="N26" s="156">
        <v>0.28674488999999997</v>
      </c>
      <c r="O26" s="156">
        <v>4.1500000000000001E-6</v>
      </c>
      <c r="P26" s="156">
        <v>5.2800000000000003E-6</v>
      </c>
      <c r="Q26" s="156">
        <v>1.3999999999999998E-7</v>
      </c>
      <c r="R26" s="156">
        <v>9.3700000000000001E-6</v>
      </c>
      <c r="S26" s="156">
        <v>1.8169999999999997E-5</v>
      </c>
      <c r="T26" s="156">
        <v>5.04E-6</v>
      </c>
      <c r="U26" s="156">
        <v>1.1000000000000001E-7</v>
      </c>
      <c r="V26" s="156">
        <v>8.3381000000000004E-4</v>
      </c>
      <c r="W26" s="156" t="s">
        <v>308</v>
      </c>
      <c r="X26" s="156">
        <v>7.5000000000000002E-7</v>
      </c>
      <c r="Y26" s="156">
        <v>7.5000000000000002E-7</v>
      </c>
      <c r="Z26" s="156">
        <v>7.5000000000000002E-7</v>
      </c>
      <c r="AA26" s="156">
        <v>7.5000000000000002E-7</v>
      </c>
      <c r="AB26" s="156">
        <v>3.0000000000000001E-6</v>
      </c>
      <c r="AC26" s="156" t="s">
        <v>304</v>
      </c>
      <c r="AD26" s="156" t="s">
        <v>304</v>
      </c>
      <c r="AE26" s="157"/>
      <c r="AF26" s="156">
        <v>144.73690401844118</v>
      </c>
      <c r="AG26" s="156" t="s">
        <v>304</v>
      </c>
      <c r="AH26" s="156" t="s">
        <v>304</v>
      </c>
      <c r="AI26" s="156" t="s">
        <v>304</v>
      </c>
      <c r="AJ26" s="156" t="s">
        <v>304</v>
      </c>
      <c r="AK26" s="156" t="s">
        <v>304</v>
      </c>
      <c r="AL26" s="158" t="s">
        <v>299</v>
      </c>
      <c r="AN26" s="112" t="str">
        <f>VLOOKUP(B26,[1]sectoren!$N$2:$Q$128,3)</f>
        <v>offroad</v>
      </c>
      <c r="AQ26" s="112">
        <f>VLOOKUP(B26, [1]sectoren!$N$2:$S$128, 6, FALSE)</f>
        <v>8</v>
      </c>
    </row>
    <row r="27" spans="1:43" s="112" customFormat="1" ht="24.75" customHeight="1" thickBot="1">
      <c r="A27" s="153" t="s">
        <v>333</v>
      </c>
      <c r="B27" s="153" t="s">
        <v>153</v>
      </c>
      <c r="C27" s="154" t="s">
        <v>334</v>
      </c>
      <c r="D27" s="155"/>
      <c r="E27" s="156">
        <v>40.257315286792299</v>
      </c>
      <c r="F27" s="156">
        <v>2.5597533541203785</v>
      </c>
      <c r="G27" s="156">
        <v>4.6811135750265978E-2</v>
      </c>
      <c r="H27" s="156">
        <v>0.81993187867011552</v>
      </c>
      <c r="I27" s="156">
        <v>0.80582402531980502</v>
      </c>
      <c r="J27" s="156">
        <v>0.80582402531980502</v>
      </c>
      <c r="K27" s="156">
        <v>0.80582402531980502</v>
      </c>
      <c r="L27" s="156">
        <v>0.59490051476953876</v>
      </c>
      <c r="M27" s="156">
        <v>34.438132878963181</v>
      </c>
      <c r="N27" s="156">
        <v>0.22257490007538014</v>
      </c>
      <c r="O27" s="156">
        <v>4.5219354172440357E-2</v>
      </c>
      <c r="P27" s="156" t="s">
        <v>308</v>
      </c>
      <c r="Q27" s="156" t="s">
        <v>308</v>
      </c>
      <c r="R27" s="156">
        <v>0.12393938598254697</v>
      </c>
      <c r="S27" s="156">
        <v>0.13286802460868238</v>
      </c>
      <c r="T27" s="156">
        <v>4.8680258921596449E-2</v>
      </c>
      <c r="U27" s="156">
        <v>6.1952675090492268E-4</v>
      </c>
      <c r="V27" s="156">
        <v>9.0434580633096573</v>
      </c>
      <c r="W27" s="156">
        <v>1.5506868509114839</v>
      </c>
      <c r="X27" s="156">
        <v>0.11530677746499624</v>
      </c>
      <c r="Y27" s="156">
        <v>0.12994069847049131</v>
      </c>
      <c r="Z27" s="156">
        <v>0.10062944202057801</v>
      </c>
      <c r="AA27" s="156">
        <v>0.11075378560164233</v>
      </c>
      <c r="AB27" s="156">
        <v>0.45663070355770791</v>
      </c>
      <c r="AC27" s="156" t="s">
        <v>308</v>
      </c>
      <c r="AD27" s="156" t="s">
        <v>308</v>
      </c>
      <c r="AE27" s="163"/>
      <c r="AF27" s="156">
        <v>193479.70646137829</v>
      </c>
      <c r="AG27" s="156" t="s">
        <v>304</v>
      </c>
      <c r="AH27" s="156">
        <v>493.25923340735147</v>
      </c>
      <c r="AI27" s="156">
        <v>11474.765727680428</v>
      </c>
      <c r="AJ27" s="156" t="s">
        <v>304</v>
      </c>
      <c r="AK27" s="156" t="s">
        <v>304</v>
      </c>
      <c r="AL27" s="158" t="s">
        <v>299</v>
      </c>
      <c r="AN27" s="112" t="str">
        <f>VLOOKUP(B27,[1]sectoren!$N$2:$Q$128,3)</f>
        <v>wegtransport</v>
      </c>
      <c r="AQ27" s="112">
        <f>VLOOKUP(B27, [1]sectoren!$N$2:$S$128, 6, FALSE)</f>
        <v>7</v>
      </c>
    </row>
    <row r="28" spans="1:43" s="112" customFormat="1" ht="24.75" customHeight="1" thickBot="1">
      <c r="A28" s="153" t="s">
        <v>333</v>
      </c>
      <c r="B28" s="153" t="s">
        <v>154</v>
      </c>
      <c r="C28" s="154" t="s">
        <v>335</v>
      </c>
      <c r="D28" s="155"/>
      <c r="E28" s="156">
        <v>16.789726269600134</v>
      </c>
      <c r="F28" s="156">
        <v>0.35305942194974438</v>
      </c>
      <c r="G28" s="156">
        <v>1.1087195665805025E-2</v>
      </c>
      <c r="H28" s="156">
        <v>4.356840456073427E-2</v>
      </c>
      <c r="I28" s="156">
        <v>0.33843690906536777</v>
      </c>
      <c r="J28" s="156">
        <v>0.33843690906536777</v>
      </c>
      <c r="K28" s="156">
        <v>0.33843690906536777</v>
      </c>
      <c r="L28" s="156">
        <v>0.27631835435153007</v>
      </c>
      <c r="M28" s="156">
        <v>3.7649040792667767</v>
      </c>
      <c r="N28" s="156">
        <v>5.3430106365138216E-2</v>
      </c>
      <c r="O28" s="156">
        <v>9.1075840992969458E-3</v>
      </c>
      <c r="P28" s="156" t="s">
        <v>308</v>
      </c>
      <c r="Q28" s="156" t="s">
        <v>308</v>
      </c>
      <c r="R28" s="156">
        <v>3.0731780993143859E-2</v>
      </c>
      <c r="S28" s="156">
        <v>2.2681936298545223E-2</v>
      </c>
      <c r="T28" s="156">
        <v>9.2777975268810518E-3</v>
      </c>
      <c r="U28" s="156">
        <v>1.0707960587291687E-4</v>
      </c>
      <c r="V28" s="156">
        <v>1.8196277630287752</v>
      </c>
      <c r="W28" s="156">
        <v>0.29770442296696442</v>
      </c>
      <c r="X28" s="156">
        <v>2.2016570700724509E-2</v>
      </c>
      <c r="Y28" s="156">
        <v>2.4681052344201398E-2</v>
      </c>
      <c r="Z28" s="156">
        <v>1.9348503983511709E-2</v>
      </c>
      <c r="AA28" s="156">
        <v>2.054623776894798E-2</v>
      </c>
      <c r="AB28" s="156">
        <v>8.6592364797385593E-2</v>
      </c>
      <c r="AC28" s="156" t="s">
        <v>308</v>
      </c>
      <c r="AD28" s="156" t="s">
        <v>308</v>
      </c>
      <c r="AE28" s="163"/>
      <c r="AF28" s="156">
        <v>41613.897255500437</v>
      </c>
      <c r="AG28" s="156" t="s">
        <v>304</v>
      </c>
      <c r="AH28" s="156" t="s">
        <v>304</v>
      </c>
      <c r="AI28" s="156">
        <v>2410.3903338630521</v>
      </c>
      <c r="AJ28" s="156" t="s">
        <v>304</v>
      </c>
      <c r="AK28" s="156" t="s">
        <v>304</v>
      </c>
      <c r="AL28" s="158" t="s">
        <v>299</v>
      </c>
      <c r="AN28" s="112" t="str">
        <f>VLOOKUP(B28,[1]sectoren!$N$2:$Q$128,3)</f>
        <v>wegtransport</v>
      </c>
      <c r="AQ28" s="112">
        <f>VLOOKUP(B28, [1]sectoren!$N$2:$S$128, 6, FALSE)</f>
        <v>7</v>
      </c>
    </row>
    <row r="29" spans="1:43" s="112" customFormat="1" ht="24.75" customHeight="1" thickBot="1">
      <c r="A29" s="153" t="s">
        <v>333</v>
      </c>
      <c r="B29" s="153" t="s">
        <v>155</v>
      </c>
      <c r="C29" s="154" t="s">
        <v>336</v>
      </c>
      <c r="D29" s="155"/>
      <c r="E29" s="156">
        <v>25.318987957063744</v>
      </c>
      <c r="F29" s="156">
        <v>0.74947023526407497</v>
      </c>
      <c r="G29" s="156">
        <v>2.6692221195818423E-2</v>
      </c>
      <c r="H29" s="156">
        <v>5.9395875397616413E-2</v>
      </c>
      <c r="I29" s="156">
        <v>0.42167502972647852</v>
      </c>
      <c r="J29" s="156">
        <v>0.42167502972647852</v>
      </c>
      <c r="K29" s="156">
        <v>0.42167502972647852</v>
      </c>
      <c r="L29" s="156">
        <v>0.28740062711854508</v>
      </c>
      <c r="M29" s="156">
        <v>8.970353560690425</v>
      </c>
      <c r="N29" s="156">
        <v>0.12910795407412978</v>
      </c>
      <c r="O29" s="156">
        <v>2.1570767763983756E-2</v>
      </c>
      <c r="P29" s="156" t="s">
        <v>308</v>
      </c>
      <c r="Q29" s="156" t="s">
        <v>308</v>
      </c>
      <c r="R29" s="156">
        <v>7.4360348487324923E-2</v>
      </c>
      <c r="S29" s="156">
        <v>5.2578927327566818E-2</v>
      </c>
      <c r="T29" s="156">
        <v>2.1820809547778274E-2</v>
      </c>
      <c r="U29" s="156">
        <v>2.4801667387050052E-4</v>
      </c>
      <c r="V29" s="156">
        <v>4.3092013197590511</v>
      </c>
      <c r="W29" s="156">
        <v>0.27017725710923313</v>
      </c>
      <c r="X29" s="156">
        <v>9.3001524267393668E-3</v>
      </c>
      <c r="Y29" s="156">
        <v>5.6317589695255098E-2</v>
      </c>
      <c r="Z29" s="156">
        <v>6.2931031420936506E-2</v>
      </c>
      <c r="AA29" s="156">
        <v>1.4466903774927922E-2</v>
      </c>
      <c r="AB29" s="156">
        <v>0.14301567731785891</v>
      </c>
      <c r="AC29" s="156" t="s">
        <v>308</v>
      </c>
      <c r="AD29" s="156" t="s">
        <v>308</v>
      </c>
      <c r="AE29" s="163"/>
      <c r="AF29" s="156">
        <v>99292.017512330945</v>
      </c>
      <c r="AG29" s="156" t="s">
        <v>304</v>
      </c>
      <c r="AH29" s="156" t="s">
        <v>304</v>
      </c>
      <c r="AI29" s="156">
        <v>5727.1969493764864</v>
      </c>
      <c r="AJ29" s="156" t="s">
        <v>304</v>
      </c>
      <c r="AK29" s="156" t="s">
        <v>304</v>
      </c>
      <c r="AL29" s="158" t="s">
        <v>299</v>
      </c>
      <c r="AN29" s="112" t="str">
        <f>VLOOKUP(B29,[1]sectoren!$N$2:$Q$128,3)</f>
        <v>wegtransport</v>
      </c>
      <c r="AQ29" s="112">
        <f>VLOOKUP(B29, [1]sectoren!$N$2:$S$128, 6, FALSE)</f>
        <v>7</v>
      </c>
    </row>
    <row r="30" spans="1:43" s="112" customFormat="1" ht="24.75" customHeight="1" thickBot="1">
      <c r="A30" s="153" t="s">
        <v>333</v>
      </c>
      <c r="B30" s="153" t="s">
        <v>156</v>
      </c>
      <c r="C30" s="154" t="s">
        <v>337</v>
      </c>
      <c r="D30" s="155"/>
      <c r="E30" s="156">
        <v>0.36004751795139289</v>
      </c>
      <c r="F30" s="156">
        <v>0.85440426215464771</v>
      </c>
      <c r="G30" s="156">
        <v>3.8751624030600846E-4</v>
      </c>
      <c r="H30" s="156">
        <v>2.8655869203008406E-3</v>
      </c>
      <c r="I30" s="156">
        <v>1.3547076235199214E-2</v>
      </c>
      <c r="J30" s="156">
        <v>1.3547076235199214E-2</v>
      </c>
      <c r="K30" s="156">
        <v>1.3547076235199214E-2</v>
      </c>
      <c r="L30" s="156">
        <v>3.0441104891101977E-3</v>
      </c>
      <c r="M30" s="156">
        <v>7.2864951887381411</v>
      </c>
      <c r="N30" s="156">
        <v>1.2868970903733849E-3</v>
      </c>
      <c r="O30" s="156">
        <v>5.5817223196917597E-4</v>
      </c>
      <c r="P30" s="156" t="s">
        <v>308</v>
      </c>
      <c r="Q30" s="156" t="s">
        <v>308</v>
      </c>
      <c r="R30" s="156">
        <v>8.2175356373240141E-4</v>
      </c>
      <c r="S30" s="156">
        <v>2.1603332681770127E-3</v>
      </c>
      <c r="T30" s="156">
        <v>6.7187398292586258E-4</v>
      </c>
      <c r="U30" s="156">
        <v>1.0336522814244006E-5</v>
      </c>
      <c r="V30" s="156">
        <v>0.11184117685012018</v>
      </c>
      <c r="W30" s="156">
        <v>1.8878456285676873E-2</v>
      </c>
      <c r="X30" s="156">
        <v>4.4675413985577415E-4</v>
      </c>
      <c r="Y30" s="156">
        <v>5.3092937154782113E-4</v>
      </c>
      <c r="Z30" s="156">
        <v>3.5548836575367913E-4</v>
      </c>
      <c r="AA30" s="156">
        <v>5.8156184051829328E-4</v>
      </c>
      <c r="AB30" s="156">
        <v>1.9147337176755679E-3</v>
      </c>
      <c r="AC30" s="156" t="s">
        <v>308</v>
      </c>
      <c r="AD30" s="156" t="s">
        <v>308</v>
      </c>
      <c r="AE30" s="163"/>
      <c r="AF30" s="156">
        <v>2056.6182989452013</v>
      </c>
      <c r="AG30" s="156" t="s">
        <v>304</v>
      </c>
      <c r="AH30" s="156" t="s">
        <v>304</v>
      </c>
      <c r="AI30" s="156">
        <v>135.35911141228954</v>
      </c>
      <c r="AJ30" s="156" t="s">
        <v>304</v>
      </c>
      <c r="AK30" s="156" t="s">
        <v>304</v>
      </c>
      <c r="AL30" s="158" t="s">
        <v>299</v>
      </c>
      <c r="AM30" s="164"/>
      <c r="AN30" s="112" t="str">
        <f>VLOOKUP(B30,[1]sectoren!$N$2:$Q$128,3)</f>
        <v>wegtransport</v>
      </c>
      <c r="AQ30" s="112">
        <f>VLOOKUP(B30, [1]sectoren!$N$2:$S$128, 6, FALSE)</f>
        <v>7</v>
      </c>
    </row>
    <row r="31" spans="1:43" s="112" customFormat="1" ht="24.75" customHeight="1" thickBot="1">
      <c r="A31" s="153" t="s">
        <v>333</v>
      </c>
      <c r="B31" s="153" t="s">
        <v>157</v>
      </c>
      <c r="C31" s="154" t="s">
        <v>338</v>
      </c>
      <c r="D31" s="155"/>
      <c r="E31" s="156" t="s">
        <v>304</v>
      </c>
      <c r="F31" s="156">
        <v>3.0348332377804974</v>
      </c>
      <c r="G31" s="156" t="s">
        <v>304</v>
      </c>
      <c r="H31" s="156" t="s">
        <v>304</v>
      </c>
      <c r="I31" s="156" t="s">
        <v>304</v>
      </c>
      <c r="J31" s="156" t="s">
        <v>304</v>
      </c>
      <c r="K31" s="156" t="s">
        <v>304</v>
      </c>
      <c r="L31" s="156" t="s">
        <v>304</v>
      </c>
      <c r="M31" s="156" t="s">
        <v>304</v>
      </c>
      <c r="N31" s="156" t="s">
        <v>304</v>
      </c>
      <c r="O31" s="156" t="s">
        <v>304</v>
      </c>
      <c r="P31" s="156" t="s">
        <v>304</v>
      </c>
      <c r="Q31" s="156" t="s">
        <v>304</v>
      </c>
      <c r="R31" s="156" t="s">
        <v>304</v>
      </c>
      <c r="S31" s="156" t="s">
        <v>304</v>
      </c>
      <c r="T31" s="156" t="s">
        <v>304</v>
      </c>
      <c r="U31" s="156" t="s">
        <v>304</v>
      </c>
      <c r="V31" s="156" t="s">
        <v>304</v>
      </c>
      <c r="W31" s="156" t="s">
        <v>304</v>
      </c>
      <c r="X31" s="156" t="s">
        <v>304</v>
      </c>
      <c r="Y31" s="156" t="s">
        <v>304</v>
      </c>
      <c r="Z31" s="156" t="s">
        <v>304</v>
      </c>
      <c r="AA31" s="156" t="s">
        <v>304</v>
      </c>
      <c r="AB31" s="156" t="s">
        <v>304</v>
      </c>
      <c r="AC31" s="156" t="s">
        <v>304</v>
      </c>
      <c r="AD31" s="156" t="s">
        <v>304</v>
      </c>
      <c r="AE31" s="163"/>
      <c r="AF31" s="156">
        <v>59759.975673154906</v>
      </c>
      <c r="AG31" s="156" t="s">
        <v>304</v>
      </c>
      <c r="AH31" s="156" t="s">
        <v>304</v>
      </c>
      <c r="AI31" s="156">
        <v>3933.1835223322705</v>
      </c>
      <c r="AJ31" s="156" t="s">
        <v>304</v>
      </c>
      <c r="AK31" s="156" t="s">
        <v>304</v>
      </c>
      <c r="AL31" s="158" t="s">
        <v>299</v>
      </c>
      <c r="AN31" s="112" t="str">
        <f>VLOOKUP(B31,[1]sectoren!$N$2:$Q$128,3)</f>
        <v>wegtransport</v>
      </c>
      <c r="AQ31" s="112">
        <f>VLOOKUP(B31, [1]sectoren!$N$2:$S$128, 6, FALSE)</f>
        <v>7</v>
      </c>
    </row>
    <row r="32" spans="1:43" s="112" customFormat="1" ht="24.75" customHeight="1" thickBot="1">
      <c r="A32" s="153" t="s">
        <v>333</v>
      </c>
      <c r="B32" s="153" t="s">
        <v>224</v>
      </c>
      <c r="C32" s="154" t="s">
        <v>339</v>
      </c>
      <c r="D32" s="155"/>
      <c r="E32" s="156" t="s">
        <v>304</v>
      </c>
      <c r="F32" s="156" t="s">
        <v>304</v>
      </c>
      <c r="G32" s="156" t="s">
        <v>304</v>
      </c>
      <c r="H32" s="156" t="s">
        <v>304</v>
      </c>
      <c r="I32" s="156">
        <v>1.1370976727124309</v>
      </c>
      <c r="J32" s="156">
        <v>2.1185085401149197</v>
      </c>
      <c r="K32" s="156">
        <v>2.7940707171683083</v>
      </c>
      <c r="L32" s="156" t="s">
        <v>304</v>
      </c>
      <c r="M32" s="156" t="s">
        <v>304</v>
      </c>
      <c r="N32" s="156">
        <v>2.3864041627659165</v>
      </c>
      <c r="O32" s="156">
        <v>1.192905520097271E-2</v>
      </c>
      <c r="P32" s="156" t="s">
        <v>308</v>
      </c>
      <c r="Q32" s="156" t="s">
        <v>308</v>
      </c>
      <c r="R32" s="156">
        <v>0.87494311363348698</v>
      </c>
      <c r="S32" s="156">
        <v>19.07908066005832</v>
      </c>
      <c r="T32" s="156">
        <v>0.14427382069708949</v>
      </c>
      <c r="U32" s="156">
        <v>2.2844654239696213E-2</v>
      </c>
      <c r="V32" s="156">
        <v>8.9517092422887501</v>
      </c>
      <c r="W32" s="156" t="s">
        <v>304</v>
      </c>
      <c r="X32" s="156" t="s">
        <v>304</v>
      </c>
      <c r="Y32" s="156" t="s">
        <v>304</v>
      </c>
      <c r="Z32" s="156" t="s">
        <v>304</v>
      </c>
      <c r="AA32" s="156" t="s">
        <v>304</v>
      </c>
      <c r="AB32" s="156" t="s">
        <v>304</v>
      </c>
      <c r="AC32" s="156" t="s">
        <v>308</v>
      </c>
      <c r="AD32" s="156" t="s">
        <v>308</v>
      </c>
      <c r="AE32" s="163"/>
      <c r="AF32" s="156" t="s">
        <v>304</v>
      </c>
      <c r="AG32" s="156" t="s">
        <v>304</v>
      </c>
      <c r="AH32" s="156" t="s">
        <v>304</v>
      </c>
      <c r="AI32" s="156" t="s">
        <v>304</v>
      </c>
      <c r="AJ32" s="156" t="s">
        <v>304</v>
      </c>
      <c r="AK32" s="156">
        <v>113164.41335329926</v>
      </c>
      <c r="AL32" s="158" t="s">
        <v>340</v>
      </c>
      <c r="AN32" s="112" t="str">
        <f>VLOOKUP(B32,[1]sectoren!$N$2:$Q$128,3)</f>
        <v>wegtransport</v>
      </c>
      <c r="AQ32" s="112">
        <f>VLOOKUP(B32, [1]sectoren!$N$2:$S$128, 6, FALSE)</f>
        <v>7</v>
      </c>
    </row>
    <row r="33" spans="1:43" s="112" customFormat="1" ht="24.75" customHeight="1" thickBot="1">
      <c r="A33" s="153" t="s">
        <v>333</v>
      </c>
      <c r="B33" s="153" t="s">
        <v>158</v>
      </c>
      <c r="C33" s="154" t="s">
        <v>341</v>
      </c>
      <c r="D33" s="155"/>
      <c r="E33" s="156" t="s">
        <v>304</v>
      </c>
      <c r="F33" s="156" t="s">
        <v>304</v>
      </c>
      <c r="G33" s="156" t="s">
        <v>304</v>
      </c>
      <c r="H33" s="156" t="s">
        <v>304</v>
      </c>
      <c r="I33" s="156">
        <v>0.62953592044142836</v>
      </c>
      <c r="J33" s="156">
        <v>1.1568712190394161</v>
      </c>
      <c r="K33" s="156">
        <v>2.3137424380788323</v>
      </c>
      <c r="L33" s="156" t="s">
        <v>304</v>
      </c>
      <c r="M33" s="156" t="s">
        <v>304</v>
      </c>
      <c r="N33" s="156" t="s">
        <v>308</v>
      </c>
      <c r="O33" s="156" t="s">
        <v>308</v>
      </c>
      <c r="P33" s="156" t="s">
        <v>308</v>
      </c>
      <c r="Q33" s="156" t="s">
        <v>308</v>
      </c>
      <c r="R33" s="156" t="s">
        <v>308</v>
      </c>
      <c r="S33" s="156" t="s">
        <v>308</v>
      </c>
      <c r="T33" s="156" t="s">
        <v>308</v>
      </c>
      <c r="U33" s="156" t="s">
        <v>308</v>
      </c>
      <c r="V33" s="156" t="s">
        <v>308</v>
      </c>
      <c r="W33" s="156" t="s">
        <v>304</v>
      </c>
      <c r="X33" s="156" t="s">
        <v>304</v>
      </c>
      <c r="Y33" s="156" t="s">
        <v>304</v>
      </c>
      <c r="Z33" s="156" t="s">
        <v>304</v>
      </c>
      <c r="AA33" s="156" t="s">
        <v>304</v>
      </c>
      <c r="AB33" s="156" t="s">
        <v>304</v>
      </c>
      <c r="AC33" s="156" t="s">
        <v>308</v>
      </c>
      <c r="AD33" s="156" t="s">
        <v>308</v>
      </c>
      <c r="AE33" s="163"/>
      <c r="AF33" s="156" t="s">
        <v>304</v>
      </c>
      <c r="AG33" s="156" t="s">
        <v>304</v>
      </c>
      <c r="AH33" s="156" t="s">
        <v>304</v>
      </c>
      <c r="AI33" s="156" t="s">
        <v>304</v>
      </c>
      <c r="AJ33" s="156" t="s">
        <v>304</v>
      </c>
      <c r="AK33" s="156">
        <v>113164.41335329926</v>
      </c>
      <c r="AL33" s="158" t="s">
        <v>340</v>
      </c>
      <c r="AN33" s="112" t="str">
        <f>VLOOKUP(B33,[1]sectoren!$N$2:$Q$128,3)</f>
        <v>wegtransport</v>
      </c>
      <c r="AQ33" s="112">
        <f>VLOOKUP(B33, [1]sectoren!$N$2:$S$128, 6, FALSE)</f>
        <v>7</v>
      </c>
    </row>
    <row r="34" spans="1:43" s="112" customFormat="1" ht="24.75" customHeight="1" thickBot="1">
      <c r="A34" s="153" t="s">
        <v>323</v>
      </c>
      <c r="B34" s="153" t="s">
        <v>342</v>
      </c>
      <c r="C34" s="154" t="s">
        <v>343</v>
      </c>
      <c r="D34" s="155"/>
      <c r="E34" s="156">
        <v>0.96493854435600013</v>
      </c>
      <c r="F34" s="156">
        <v>5.4870458484000004E-2</v>
      </c>
      <c r="G34" s="156">
        <v>8.4833747390000002E-3</v>
      </c>
      <c r="H34" s="156">
        <v>2.0017555627999998E-4</v>
      </c>
      <c r="I34" s="156">
        <v>0.21812800040689981</v>
      </c>
      <c r="J34" s="156">
        <v>0.33752103639910991</v>
      </c>
      <c r="K34" s="156">
        <v>0.78665808053741659</v>
      </c>
      <c r="L34" s="156">
        <v>1.2124509445319998E-2</v>
      </c>
      <c r="M34" s="156">
        <v>0.28338719525699996</v>
      </c>
      <c r="N34" s="156">
        <v>0.137256666666667</v>
      </c>
      <c r="O34" s="156">
        <v>2.1103361848000003E-4</v>
      </c>
      <c r="P34" s="156">
        <v>2.0000000000000001E-4</v>
      </c>
      <c r="Q34" s="156">
        <v>2.5999999999999998E-4</v>
      </c>
      <c r="R34" s="156">
        <v>1.07514248928E-3</v>
      </c>
      <c r="S34" s="156">
        <v>3.0837315060490704</v>
      </c>
      <c r="T34" s="156">
        <v>1.5071970796800001E-3</v>
      </c>
      <c r="U34" s="156">
        <v>2.1103361848000003E-4</v>
      </c>
      <c r="V34" s="156">
        <v>2.15028625856E-2</v>
      </c>
      <c r="W34" s="156">
        <v>0.20954759000000001</v>
      </c>
      <c r="X34" s="156">
        <v>8.125712088800001E-4</v>
      </c>
      <c r="Y34" s="156">
        <v>8.8629439928000005E-4</v>
      </c>
      <c r="Z34" s="156">
        <v>3.7184162000000005E-4</v>
      </c>
      <c r="AA34" s="156">
        <v>2.686944E-5</v>
      </c>
      <c r="AB34" s="156">
        <v>2.09757652816E-3</v>
      </c>
      <c r="AC34" s="156" t="s">
        <v>304</v>
      </c>
      <c r="AD34" s="156" t="s">
        <v>304</v>
      </c>
      <c r="AE34" s="157"/>
      <c r="AF34" s="156">
        <v>918.25304812888805</v>
      </c>
      <c r="AG34" s="156" t="s">
        <v>304</v>
      </c>
      <c r="AH34" s="156" t="s">
        <v>304</v>
      </c>
      <c r="AI34" s="156" t="s">
        <v>304</v>
      </c>
      <c r="AJ34" s="156" t="s">
        <v>304</v>
      </c>
      <c r="AK34" s="156" t="s">
        <v>304</v>
      </c>
      <c r="AL34" s="158" t="s">
        <v>299</v>
      </c>
      <c r="AN34" s="112" t="str">
        <f>VLOOKUP(B34,[1]sectoren!$N$2:$Q$128,3)</f>
        <v>offroad</v>
      </c>
      <c r="AQ34" s="112">
        <f>VLOOKUP(B34, [1]sectoren!$N$2:$S$128, 6, FALSE)</f>
        <v>8</v>
      </c>
    </row>
    <row r="35" spans="1:43" s="165" customFormat="1" ht="24.75" customHeight="1" thickBot="1">
      <c r="A35" s="153" t="s">
        <v>344</v>
      </c>
      <c r="B35" s="153" t="s">
        <v>345</v>
      </c>
      <c r="C35" s="154" t="s">
        <v>346</v>
      </c>
      <c r="D35" s="155"/>
      <c r="E35" s="156">
        <v>2.8694225450141948</v>
      </c>
      <c r="F35" s="156">
        <v>0.1076474690746356</v>
      </c>
      <c r="G35" s="156">
        <v>0.11345947319656167</v>
      </c>
      <c r="H35" s="156">
        <v>5.6107368590320862E-4</v>
      </c>
      <c r="I35" s="156">
        <v>7.4794971164601154E-2</v>
      </c>
      <c r="J35" s="156">
        <v>7.895024734041213E-2</v>
      </c>
      <c r="K35" s="156">
        <v>8.3105523516223259E-2</v>
      </c>
      <c r="L35" s="156">
        <v>2.6178239907610326E-2</v>
      </c>
      <c r="M35" s="156">
        <v>0.66152165169566013</v>
      </c>
      <c r="N35" s="156">
        <v>5.8072246743037783E-3</v>
      </c>
      <c r="O35" s="156">
        <v>5.9414756887794708E-4</v>
      </c>
      <c r="P35" s="156">
        <v>2.7962115255713289E-3</v>
      </c>
      <c r="Q35" s="156">
        <v>3.4406163950546718E-3</v>
      </c>
      <c r="R35" s="156" t="s">
        <v>308</v>
      </c>
      <c r="S35" s="156">
        <v>3.4406163950546718E-3</v>
      </c>
      <c r="T35" s="156">
        <v>4.4152410194455316E-2</v>
      </c>
      <c r="U35" s="156">
        <v>1.1614449348607557E-2</v>
      </c>
      <c r="V35" s="156">
        <v>2.8901872357043258E-2</v>
      </c>
      <c r="W35" s="156" t="s">
        <v>308</v>
      </c>
      <c r="X35" s="156">
        <v>1.8496749380749796E-3</v>
      </c>
      <c r="Y35" s="156">
        <v>1.8460931710676317E-3</v>
      </c>
      <c r="Z35" s="156">
        <v>7.0457744641687359E-4</v>
      </c>
      <c r="AA35" s="156" t="s">
        <v>308</v>
      </c>
      <c r="AB35" s="156">
        <v>4.4003455555594847E-3</v>
      </c>
      <c r="AC35" s="156" t="s">
        <v>304</v>
      </c>
      <c r="AD35" s="156" t="s">
        <v>304</v>
      </c>
      <c r="AE35" s="157"/>
      <c r="AF35" s="156" t="s">
        <v>90</v>
      </c>
      <c r="AG35" s="156" t="s">
        <v>304</v>
      </c>
      <c r="AH35" s="156" t="s">
        <v>304</v>
      </c>
      <c r="AI35" s="156" t="s">
        <v>304</v>
      </c>
      <c r="AJ35" s="156" t="s">
        <v>304</v>
      </c>
      <c r="AK35" s="156" t="s">
        <v>304</v>
      </c>
      <c r="AL35" s="158" t="s">
        <v>299</v>
      </c>
      <c r="AN35" s="112" t="str">
        <f>VLOOKUP(B35,[1]sectoren!$N$2:$Q$128,3)</f>
        <v>offroad</v>
      </c>
      <c r="AQ35" s="112">
        <f>VLOOKUP(B35, [1]sectoren!$N$2:$S$128, 6, FALSE)</f>
        <v>8</v>
      </c>
    </row>
    <row r="36" spans="1:43" s="112" customFormat="1" ht="24.75" customHeight="1" thickBot="1">
      <c r="A36" s="153" t="s">
        <v>344</v>
      </c>
      <c r="B36" s="153" t="s">
        <v>347</v>
      </c>
      <c r="C36" s="154" t="s">
        <v>348</v>
      </c>
      <c r="D36" s="155"/>
      <c r="E36" s="156">
        <v>3.7914735451974382</v>
      </c>
      <c r="F36" s="156">
        <v>0.13069733301496936</v>
      </c>
      <c r="G36" s="156">
        <v>3.405660780350532E-2</v>
      </c>
      <c r="H36" s="156">
        <v>7.7240627936755795E-4</v>
      </c>
      <c r="I36" s="156">
        <v>9.7343475902174903E-2</v>
      </c>
      <c r="J36" s="156">
        <v>0.10408246796739748</v>
      </c>
      <c r="K36" s="156">
        <v>0.10829721393844399</v>
      </c>
      <c r="L36" s="156">
        <v>3.3994710918022288E-2</v>
      </c>
      <c r="M36" s="156">
        <v>0.6176247233828569</v>
      </c>
      <c r="N36" s="156">
        <v>2.7603802329161692E-3</v>
      </c>
      <c r="O36" s="156">
        <v>8.5387301925300945E-4</v>
      </c>
      <c r="P36" s="156">
        <v>9.1625054666737875E-4</v>
      </c>
      <c r="Q36" s="156">
        <v>1.2116518744995162E-3</v>
      </c>
      <c r="R36" s="156">
        <v>4.2893185330940779E-3</v>
      </c>
      <c r="S36" s="156">
        <v>0.12101280372686009</v>
      </c>
      <c r="T36" s="156">
        <v>2.0890668547190447E-2</v>
      </c>
      <c r="U36" s="156">
        <v>1.6041529678342736E-3</v>
      </c>
      <c r="V36" s="156">
        <v>8.9044630034379069E-2</v>
      </c>
      <c r="W36" s="156">
        <v>7.0382242916168972E-2</v>
      </c>
      <c r="X36" s="156">
        <v>1.7463688733733475E-3</v>
      </c>
      <c r="Y36" s="156">
        <v>1.0313811057730436E-2</v>
      </c>
      <c r="Z36" s="156">
        <v>1.3280355288652183E-3</v>
      </c>
      <c r="AA36" s="156">
        <v>9.9031446979515867E-4</v>
      </c>
      <c r="AB36" s="156">
        <v>1.4380369175017343E-2</v>
      </c>
      <c r="AC36" s="156">
        <v>1.2833037489990322E-3</v>
      </c>
      <c r="AD36" s="156">
        <v>6.1058092156728201E-4</v>
      </c>
      <c r="AE36" s="157"/>
      <c r="AF36" s="156">
        <v>5596.5094323820304</v>
      </c>
      <c r="AG36" s="156" t="s">
        <v>304</v>
      </c>
      <c r="AH36" s="156" t="s">
        <v>304</v>
      </c>
      <c r="AI36" s="156" t="s">
        <v>304</v>
      </c>
      <c r="AJ36" s="156" t="s">
        <v>304</v>
      </c>
      <c r="AK36" s="156" t="s">
        <v>304</v>
      </c>
      <c r="AL36" s="158" t="s">
        <v>299</v>
      </c>
      <c r="AN36" s="112" t="str">
        <f>VLOOKUP(B36,[1]sectoren!$N$2:$Q$128,3)</f>
        <v>offroad</v>
      </c>
      <c r="AQ36" s="112">
        <f>VLOOKUP(B36, [1]sectoren!$N$2:$S$128, 6, FALSE)</f>
        <v>8</v>
      </c>
    </row>
    <row r="37" spans="1:43" s="112" customFormat="1" ht="24.75" customHeight="1" thickBot="1">
      <c r="A37" s="153" t="s">
        <v>323</v>
      </c>
      <c r="B37" s="153" t="s">
        <v>349</v>
      </c>
      <c r="C37" s="154" t="s">
        <v>350</v>
      </c>
      <c r="D37" s="155"/>
      <c r="E37" s="156">
        <v>8.7356000000000003E-2</v>
      </c>
      <c r="F37" s="156">
        <v>8.0329336630000012E-2</v>
      </c>
      <c r="G37" s="156">
        <v>7.0000000000000007E-5</v>
      </c>
      <c r="H37" s="156" t="s">
        <v>308</v>
      </c>
      <c r="I37" s="156">
        <v>6.9999999999999994E-5</v>
      </c>
      <c r="J37" s="156">
        <v>6.9999999999999994E-5</v>
      </c>
      <c r="K37" s="156">
        <v>6.9999999999999994E-5</v>
      </c>
      <c r="L37" s="156">
        <v>2.6800000000000002E-6</v>
      </c>
      <c r="M37" s="156">
        <v>4.9853000000000001E-2</v>
      </c>
      <c r="N37" s="156">
        <v>9.7999999999999993E-7</v>
      </c>
      <c r="O37" s="156">
        <v>8.0000000000000002E-8</v>
      </c>
      <c r="P37" s="156">
        <v>4.8259999999999995E-5</v>
      </c>
      <c r="Q37" s="156">
        <v>8.9400000000000008E-6</v>
      </c>
      <c r="R37" s="156">
        <v>1.1599999999999999E-6</v>
      </c>
      <c r="S37" s="156">
        <v>2.2999999999999999E-7</v>
      </c>
      <c r="T37" s="156">
        <v>1.1599999999999999E-6</v>
      </c>
      <c r="U37" s="156">
        <v>1.0000000000000001E-5</v>
      </c>
      <c r="V37" s="156">
        <v>6.9999999999999994E-5</v>
      </c>
      <c r="W37" s="156">
        <v>4.6480000000000002E-5</v>
      </c>
      <c r="X37" s="156">
        <v>6.4350000000000004E-8</v>
      </c>
      <c r="Y37" s="156">
        <v>2.5918999999999998E-7</v>
      </c>
      <c r="Z37" s="156">
        <v>9.8309999999999998E-8</v>
      </c>
      <c r="AA37" s="156">
        <v>9.6530000000000005E-8</v>
      </c>
      <c r="AB37" s="156">
        <v>5.1837999999999996E-7</v>
      </c>
      <c r="AC37" s="156" t="s">
        <v>304</v>
      </c>
      <c r="AD37" s="156" t="s">
        <v>304</v>
      </c>
      <c r="AE37" s="157"/>
      <c r="AF37" s="156" t="s">
        <v>304</v>
      </c>
      <c r="AG37" s="156" t="s">
        <v>304</v>
      </c>
      <c r="AH37" s="156">
        <v>1199.5122047173929</v>
      </c>
      <c r="AI37" s="156" t="s">
        <v>304</v>
      </c>
      <c r="AJ37" s="156" t="s">
        <v>304</v>
      </c>
      <c r="AK37" s="156" t="s">
        <v>304</v>
      </c>
      <c r="AL37" s="158" t="s">
        <v>299</v>
      </c>
      <c r="AN37" s="112" t="str">
        <f>VLOOKUP(B37,[1]sectoren!$N$2:$Q$128,3)</f>
        <v>offroad</v>
      </c>
      <c r="AQ37" s="112">
        <f>VLOOKUP(B37, [1]sectoren!$N$2:$S$128, 6, FALSE)</f>
        <v>1</v>
      </c>
    </row>
    <row r="38" spans="1:43" s="112" customFormat="1" ht="24.75" customHeight="1" thickBot="1">
      <c r="A38" s="153" t="s">
        <v>323</v>
      </c>
      <c r="B38" s="153" t="s">
        <v>351</v>
      </c>
      <c r="C38" s="154" t="s">
        <v>352</v>
      </c>
      <c r="D38" s="166"/>
      <c r="E38" s="156">
        <v>0.27417013479197938</v>
      </c>
      <c r="F38" s="156">
        <v>2.4762316335234361E-2</v>
      </c>
      <c r="G38" s="156">
        <v>4.7007558851038081E-4</v>
      </c>
      <c r="H38" s="156">
        <v>2.0357299690672577E-4</v>
      </c>
      <c r="I38" s="156">
        <v>1.0301355871324303E-2</v>
      </c>
      <c r="J38" s="156">
        <v>1.2658962231010621E-2</v>
      </c>
      <c r="K38" s="156">
        <v>2.3433960104093574E-2</v>
      </c>
      <c r="L38" s="156">
        <v>4.0085657748960566E-3</v>
      </c>
      <c r="M38" s="156">
        <v>0.22130699412378302</v>
      </c>
      <c r="N38" s="156">
        <v>1.2913290227615164E-4</v>
      </c>
      <c r="O38" s="156">
        <v>3.3015604313283309E-4</v>
      </c>
      <c r="P38" s="156" t="s">
        <v>308</v>
      </c>
      <c r="Q38" s="156" t="s">
        <v>308</v>
      </c>
      <c r="R38" s="156">
        <v>1.2827684573559943E-3</v>
      </c>
      <c r="S38" s="156">
        <v>4.4327075357212226E-2</v>
      </c>
      <c r="T38" s="156">
        <v>1.7443301254547656E-3</v>
      </c>
      <c r="U38" s="156">
        <v>2.3672824483907505E-4</v>
      </c>
      <c r="V38" s="156">
        <v>2.6987665517284647E-2</v>
      </c>
      <c r="W38" s="156" t="s">
        <v>308</v>
      </c>
      <c r="X38" s="156">
        <v>7.0256002262997403E-4</v>
      </c>
      <c r="Y38" s="156">
        <v>1.099695823520997E-3</v>
      </c>
      <c r="Z38" s="156" t="s">
        <v>308</v>
      </c>
      <c r="AA38" s="156" t="s">
        <v>308</v>
      </c>
      <c r="AB38" s="156">
        <v>1.802193743902667E-3</v>
      </c>
      <c r="AC38" s="156" t="s">
        <v>304</v>
      </c>
      <c r="AD38" s="156" t="s">
        <v>304</v>
      </c>
      <c r="AE38" s="157"/>
      <c r="AF38" s="156">
        <v>981.83287191288912</v>
      </c>
      <c r="AG38" s="156" t="s">
        <v>304</v>
      </c>
      <c r="AH38" s="156" t="s">
        <v>304</v>
      </c>
      <c r="AI38" s="156" t="s">
        <v>304</v>
      </c>
      <c r="AJ38" s="156" t="s">
        <v>304</v>
      </c>
      <c r="AK38" s="156" t="s">
        <v>304</v>
      </c>
      <c r="AL38" s="158" t="s">
        <v>299</v>
      </c>
      <c r="AN38" s="112" t="str">
        <f>VLOOKUP(B38,[1]sectoren!$N$2:$Q$128,3)</f>
        <v>offroad</v>
      </c>
      <c r="AQ38" s="112">
        <f>VLOOKUP(B38, [1]sectoren!$N$2:$S$128, 6, FALSE)</f>
        <v>8</v>
      </c>
    </row>
    <row r="39" spans="1:43" s="112" customFormat="1" ht="24.75" customHeight="1" thickBot="1">
      <c r="A39" s="153" t="s">
        <v>353</v>
      </c>
      <c r="B39" s="153" t="s">
        <v>354</v>
      </c>
      <c r="C39" s="154" t="s">
        <v>355</v>
      </c>
      <c r="D39" s="155"/>
      <c r="E39" s="156">
        <v>3.4906178582588243</v>
      </c>
      <c r="F39" s="156">
        <v>0.81459089390314499</v>
      </c>
      <c r="G39" s="156">
        <v>0.63029315666160257</v>
      </c>
      <c r="H39" s="156">
        <v>3.8482084076833595E-2</v>
      </c>
      <c r="I39" s="156">
        <v>0.13179477049226651</v>
      </c>
      <c r="J39" s="156">
        <v>0.13687617713143996</v>
      </c>
      <c r="K39" s="156">
        <v>0.14598047589438212</v>
      </c>
      <c r="L39" s="156">
        <v>3.4251899195531663E-2</v>
      </c>
      <c r="M39" s="156">
        <v>2.7270354796980074</v>
      </c>
      <c r="N39" s="156">
        <v>6.4596511855164948E-2</v>
      </c>
      <c r="O39" s="156">
        <v>1.2897977222168171E-2</v>
      </c>
      <c r="P39" s="156">
        <v>1.9635344691438149E-2</v>
      </c>
      <c r="Q39" s="156">
        <v>6.1263916763386057E-2</v>
      </c>
      <c r="R39" s="156">
        <v>6.2526812941188448E-2</v>
      </c>
      <c r="S39" s="156">
        <v>5.3733054495530355E-2</v>
      </c>
      <c r="T39" s="156">
        <v>4.9452472594636893E-2</v>
      </c>
      <c r="U39" s="156">
        <v>7.114842674249733E-3</v>
      </c>
      <c r="V39" s="156">
        <v>0.41364429292534627</v>
      </c>
      <c r="W39" s="156">
        <v>0.21995037917670102</v>
      </c>
      <c r="X39" s="156">
        <v>0.1014653820156311</v>
      </c>
      <c r="Y39" s="156">
        <v>0.11617495883615979</v>
      </c>
      <c r="Z39" s="156">
        <v>7.4218542819147929E-2</v>
      </c>
      <c r="AA39" s="156">
        <v>3.8000702996854978E-2</v>
      </c>
      <c r="AB39" s="156">
        <v>0.32985971514585649</v>
      </c>
      <c r="AC39" s="156">
        <v>5.4606942148650001E-2</v>
      </c>
      <c r="AD39" s="156">
        <v>4.9641344352486669E-2</v>
      </c>
      <c r="AE39" s="157"/>
      <c r="AF39" s="156">
        <v>14182.727533304238</v>
      </c>
      <c r="AG39" s="156" t="s">
        <v>304</v>
      </c>
      <c r="AH39" s="156">
        <v>76606.083799545217</v>
      </c>
      <c r="AI39" s="156">
        <v>3860.4766215189397</v>
      </c>
      <c r="AJ39" s="156">
        <v>2044.6414912000002</v>
      </c>
      <c r="AK39" s="156" t="s">
        <v>304</v>
      </c>
      <c r="AL39" s="158" t="s">
        <v>299</v>
      </c>
      <c r="AN39" s="112" t="str">
        <f>VLOOKUP(B39,[1]sectoren!$N$2:$Q$128,3)</f>
        <v>tertiair</v>
      </c>
      <c r="AQ39" s="112">
        <f>VLOOKUP(B39, [1]sectoren!$N$2:$S$128, 6, FALSE)</f>
        <v>2</v>
      </c>
    </row>
    <row r="40" spans="1:43" s="112" customFormat="1" ht="24.75" customHeight="1" thickBot="1">
      <c r="A40" s="153" t="s">
        <v>323</v>
      </c>
      <c r="B40" s="153" t="s">
        <v>356</v>
      </c>
      <c r="C40" s="154" t="s">
        <v>357</v>
      </c>
      <c r="D40" s="155"/>
      <c r="E40" s="156" t="s">
        <v>90</v>
      </c>
      <c r="F40" s="156" t="s">
        <v>90</v>
      </c>
      <c r="G40" s="156" t="s">
        <v>90</v>
      </c>
      <c r="H40" s="156" t="s">
        <v>90</v>
      </c>
      <c r="I40" s="156" t="s">
        <v>90</v>
      </c>
      <c r="J40" s="156" t="s">
        <v>90</v>
      </c>
      <c r="K40" s="156" t="s">
        <v>90</v>
      </c>
      <c r="L40" s="156" t="s">
        <v>90</v>
      </c>
      <c r="M40" s="156" t="s">
        <v>90</v>
      </c>
      <c r="N40" s="156" t="s">
        <v>90</v>
      </c>
      <c r="O40" s="156" t="s">
        <v>90</v>
      </c>
      <c r="P40" s="156" t="s">
        <v>308</v>
      </c>
      <c r="Q40" s="156" t="s">
        <v>308</v>
      </c>
      <c r="R40" s="156" t="s">
        <v>90</v>
      </c>
      <c r="S40" s="156" t="s">
        <v>90</v>
      </c>
      <c r="T40" s="156" t="s">
        <v>90</v>
      </c>
      <c r="U40" s="156" t="s">
        <v>90</v>
      </c>
      <c r="V40" s="156" t="s">
        <v>90</v>
      </c>
      <c r="W40" s="156" t="s">
        <v>308</v>
      </c>
      <c r="X40" s="156" t="s">
        <v>308</v>
      </c>
      <c r="Y40" s="156" t="s">
        <v>308</v>
      </c>
      <c r="Z40" s="156" t="s">
        <v>308</v>
      </c>
      <c r="AA40" s="156" t="s">
        <v>308</v>
      </c>
      <c r="AB40" s="156" t="s">
        <v>90</v>
      </c>
      <c r="AC40" s="156" t="s">
        <v>304</v>
      </c>
      <c r="AD40" s="156" t="s">
        <v>304</v>
      </c>
      <c r="AE40" s="157"/>
      <c r="AF40" s="156" t="s">
        <v>90</v>
      </c>
      <c r="AG40" s="156" t="s">
        <v>304</v>
      </c>
      <c r="AH40" s="156" t="s">
        <v>304</v>
      </c>
      <c r="AI40" s="156" t="s">
        <v>304</v>
      </c>
      <c r="AJ40" s="156" t="s">
        <v>304</v>
      </c>
      <c r="AK40" s="156" t="s">
        <v>304</v>
      </c>
      <c r="AL40" s="158" t="s">
        <v>299</v>
      </c>
      <c r="AN40" s="112" t="str">
        <f>VLOOKUP(B40,[1]sectoren!$N$2:$Q$128,3)</f>
        <v>offroad</v>
      </c>
      <c r="AQ40" s="112">
        <f>VLOOKUP(B40, [1]sectoren!$N$2:$S$128, 6, FALSE)</f>
        <v>8</v>
      </c>
    </row>
    <row r="41" spans="1:43" s="112" customFormat="1" ht="24.75" customHeight="1" thickBot="1">
      <c r="A41" s="153" t="s">
        <v>353</v>
      </c>
      <c r="B41" s="153" t="s">
        <v>358</v>
      </c>
      <c r="C41" s="154" t="s">
        <v>359</v>
      </c>
      <c r="D41" s="155"/>
      <c r="E41" s="156">
        <v>9.0460662797746636</v>
      </c>
      <c r="F41" s="156">
        <v>10.981571319371234</v>
      </c>
      <c r="G41" s="156">
        <v>5.5319269249709579</v>
      </c>
      <c r="H41" s="156">
        <v>1.2879341824265516</v>
      </c>
      <c r="I41" s="156">
        <v>12.675679364112295</v>
      </c>
      <c r="J41" s="156">
        <v>12.977176094273517</v>
      </c>
      <c r="K41" s="156">
        <v>13.656850868389366</v>
      </c>
      <c r="L41" s="156">
        <v>1.4370731436079196</v>
      </c>
      <c r="M41" s="156">
        <v>78.779114889372366</v>
      </c>
      <c r="N41" s="156">
        <v>0.79730113898721156</v>
      </c>
      <c r="O41" s="156">
        <v>0.31191545218066841</v>
      </c>
      <c r="P41" s="156">
        <v>6.5234240149301112E-2</v>
      </c>
      <c r="Q41" s="156">
        <v>2.4273446575044148E-2</v>
      </c>
      <c r="R41" s="156">
        <v>0.58181256807999748</v>
      </c>
      <c r="S41" s="156">
        <v>0.1818891571271537</v>
      </c>
      <c r="T41" s="156">
        <v>6.3392740037539363E-2</v>
      </c>
      <c r="U41" s="156">
        <v>1.6506480243408062E-2</v>
      </c>
      <c r="V41" s="156">
        <v>12.551757938522114</v>
      </c>
      <c r="W41" s="156">
        <v>12.461714137061538</v>
      </c>
      <c r="X41" s="156">
        <v>1.9775751162846504</v>
      </c>
      <c r="Y41" s="156">
        <v>2.0549730004888507</v>
      </c>
      <c r="Z41" s="156">
        <v>0.78732493271946935</v>
      </c>
      <c r="AA41" s="156">
        <v>1.1195249308779966</v>
      </c>
      <c r="AB41" s="156">
        <v>5.9393979807409671</v>
      </c>
      <c r="AC41" s="156">
        <v>0.12021658609254285</v>
      </c>
      <c r="AD41" s="156">
        <v>0.24733202860661718</v>
      </c>
      <c r="AE41" s="157"/>
      <c r="AF41" s="156">
        <v>93319.332052997604</v>
      </c>
      <c r="AG41" s="156">
        <v>1449.9072652487519</v>
      </c>
      <c r="AH41" s="156">
        <v>139823.26097299866</v>
      </c>
      <c r="AI41" s="156">
        <v>23862.78536486251</v>
      </c>
      <c r="AJ41" s="156" t="s">
        <v>304</v>
      </c>
      <c r="AK41" s="156" t="s">
        <v>304</v>
      </c>
      <c r="AL41" s="158" t="s">
        <v>299</v>
      </c>
      <c r="AN41" s="112" t="str">
        <f>VLOOKUP(B41,[1]sectoren!$N$2:$Q$128,3)</f>
        <v>residentieel</v>
      </c>
      <c r="AQ41" s="112">
        <f>VLOOKUP(B41, [1]sectoren!$N$2:$S$128, 6, FALSE)</f>
        <v>2</v>
      </c>
    </row>
    <row r="42" spans="1:43" s="112" customFormat="1" ht="24.75" customHeight="1" thickBot="1">
      <c r="A42" s="153" t="s">
        <v>323</v>
      </c>
      <c r="B42" s="153" t="s">
        <v>360</v>
      </c>
      <c r="C42" s="154" t="s">
        <v>361</v>
      </c>
      <c r="D42" s="155"/>
      <c r="E42" s="156">
        <v>0.19600208058018764</v>
      </c>
      <c r="F42" s="156">
        <v>0.51450230709726752</v>
      </c>
      <c r="G42" s="156">
        <v>3.1094325084585374E-4</v>
      </c>
      <c r="H42" s="156">
        <v>3.0401618357008621E-4</v>
      </c>
      <c r="I42" s="156">
        <v>4.5585060584827242E-3</v>
      </c>
      <c r="J42" s="156">
        <v>4.8209446732730395E-3</v>
      </c>
      <c r="K42" s="156">
        <v>5.1489671302804105E-3</v>
      </c>
      <c r="L42" s="156">
        <v>5.8586057702397873E-4</v>
      </c>
      <c r="M42" s="156">
        <v>13.161254514844691</v>
      </c>
      <c r="N42" s="156">
        <v>3.0558611597970513E-2</v>
      </c>
      <c r="O42" s="156">
        <v>2.3616302279370351E-4</v>
      </c>
      <c r="P42" s="156" t="s">
        <v>308</v>
      </c>
      <c r="Q42" s="156" t="s">
        <v>308</v>
      </c>
      <c r="R42" s="156">
        <v>1.2835027104404601E-3</v>
      </c>
      <c r="S42" s="156">
        <v>4.9214856919574924E-2</v>
      </c>
      <c r="T42" s="156">
        <v>1.7030982184122602E-3</v>
      </c>
      <c r="U42" s="156">
        <v>2.3368513911782346E-4</v>
      </c>
      <c r="V42" s="156">
        <v>2.6385689195254657E-2</v>
      </c>
      <c r="W42" s="156" t="s">
        <v>308</v>
      </c>
      <c r="X42" s="156">
        <v>8.3158630758857466E-4</v>
      </c>
      <c r="Y42" s="156">
        <v>8.6378491374538994E-4</v>
      </c>
      <c r="Z42" s="156" t="s">
        <v>308</v>
      </c>
      <c r="AA42" s="156" t="s">
        <v>308</v>
      </c>
      <c r="AB42" s="156">
        <v>1.6956402139339645E-3</v>
      </c>
      <c r="AC42" s="156" t="s">
        <v>304</v>
      </c>
      <c r="AD42" s="156" t="s">
        <v>304</v>
      </c>
      <c r="AE42" s="157"/>
      <c r="AF42" s="156">
        <v>1008.2149207528057</v>
      </c>
      <c r="AG42" s="156" t="s">
        <v>304</v>
      </c>
      <c r="AH42" s="156" t="s">
        <v>304</v>
      </c>
      <c r="AI42" s="156" t="s">
        <v>304</v>
      </c>
      <c r="AJ42" s="156" t="s">
        <v>304</v>
      </c>
      <c r="AK42" s="156" t="s">
        <v>304</v>
      </c>
      <c r="AL42" s="158" t="s">
        <v>299</v>
      </c>
      <c r="AN42" s="112" t="str">
        <f>VLOOKUP(B42,[1]sectoren!$N$2:$Q$128,3)</f>
        <v>offroad</v>
      </c>
      <c r="AQ42" s="112">
        <f>VLOOKUP(B42, [1]sectoren!$N$2:$S$128, 6, FALSE)</f>
        <v>8</v>
      </c>
    </row>
    <row r="43" spans="1:43" s="112" customFormat="1" ht="24.75" customHeight="1" thickBot="1">
      <c r="A43" s="153" t="s">
        <v>353</v>
      </c>
      <c r="B43" s="153" t="s">
        <v>362</v>
      </c>
      <c r="C43" s="154" t="s">
        <v>363</v>
      </c>
      <c r="D43" s="155"/>
      <c r="E43" s="156">
        <v>2.5786779248460001</v>
      </c>
      <c r="F43" s="156">
        <v>1.9682355534009999</v>
      </c>
      <c r="G43" s="156">
        <v>0.859695875547</v>
      </c>
      <c r="H43" s="156">
        <v>1.6983739793999999E-2</v>
      </c>
      <c r="I43" s="156">
        <v>0.20116213154900001</v>
      </c>
      <c r="J43" s="156">
        <v>0.219662581647</v>
      </c>
      <c r="K43" s="156">
        <v>0.22753444629099998</v>
      </c>
      <c r="L43" s="156">
        <v>1.8411028303500002E-2</v>
      </c>
      <c r="M43" s="156">
        <v>2.8954834908150002</v>
      </c>
      <c r="N43" s="156">
        <v>0.15117090764483002</v>
      </c>
      <c r="O43" s="156">
        <v>8.1608960214789982E-3</v>
      </c>
      <c r="P43" s="156">
        <v>7.6490221264099998E-3</v>
      </c>
      <c r="Q43" s="156">
        <v>5.0120237160849995E-3</v>
      </c>
      <c r="R43" s="156">
        <v>3.1484444136069996E-2</v>
      </c>
      <c r="S43" s="156">
        <v>2.4993420430737004E-2</v>
      </c>
      <c r="T43" s="156">
        <v>0.10480630470778501</v>
      </c>
      <c r="U43" s="156">
        <v>5.5507085814550002E-3</v>
      </c>
      <c r="V43" s="156">
        <v>0.50783719951795991</v>
      </c>
      <c r="W43" s="156">
        <v>0.3761736452833</v>
      </c>
      <c r="X43" s="156">
        <v>0.10923843452258049</v>
      </c>
      <c r="Y43" s="156">
        <v>0.137292925467803</v>
      </c>
      <c r="Z43" s="156">
        <v>6.4231070968003401E-2</v>
      </c>
      <c r="AA43" s="156">
        <v>4.3054261677428297E-2</v>
      </c>
      <c r="AB43" s="156">
        <v>0.35381669262172299</v>
      </c>
      <c r="AC43" s="156">
        <v>2.7271054086000003E-3</v>
      </c>
      <c r="AD43" s="156">
        <v>0.11343179379229093</v>
      </c>
      <c r="AE43" s="157"/>
      <c r="AF43" s="156">
        <v>5428.7970537392384</v>
      </c>
      <c r="AG43" s="156">
        <v>667.18946324254296</v>
      </c>
      <c r="AH43" s="156">
        <v>18104.0056255208</v>
      </c>
      <c r="AI43" s="156">
        <v>3115.6925425971799</v>
      </c>
      <c r="AJ43" s="156" t="s">
        <v>304</v>
      </c>
      <c r="AK43" s="156" t="s">
        <v>304</v>
      </c>
      <c r="AL43" s="158" t="s">
        <v>299</v>
      </c>
      <c r="AN43" s="112" t="str">
        <f>VLOOKUP(B43,[1]sectoren!$N$2:$Q$128,3)</f>
        <v>landbouw (verbr)</v>
      </c>
      <c r="AQ43" s="112">
        <f>VLOOKUP(B43, [1]sectoren!$N$2:$S$128, 6, FALSE)</f>
        <v>2</v>
      </c>
    </row>
    <row r="44" spans="1:43" s="112" customFormat="1" ht="24.75" customHeight="1" thickBot="1">
      <c r="A44" s="153" t="s">
        <v>323</v>
      </c>
      <c r="B44" s="153" t="s">
        <v>364</v>
      </c>
      <c r="C44" s="154" t="s">
        <v>365</v>
      </c>
      <c r="D44" s="155"/>
      <c r="E44" s="156">
        <v>4.2382216836067652</v>
      </c>
      <c r="F44" s="156">
        <v>0.96090231789790992</v>
      </c>
      <c r="G44" s="156">
        <v>0.16933875385223041</v>
      </c>
      <c r="H44" s="156">
        <v>1.3219928964489326E-3</v>
      </c>
      <c r="I44" s="156">
        <v>0.23660552903492485</v>
      </c>
      <c r="J44" s="156">
        <v>0.26843565943621994</v>
      </c>
      <c r="K44" s="156">
        <v>0.48372028129219896</v>
      </c>
      <c r="L44" s="156">
        <v>0.10731767695128555</v>
      </c>
      <c r="M44" s="156">
        <v>6.1214405449043792</v>
      </c>
      <c r="N44" s="156">
        <v>2.3330753671060401E-2</v>
      </c>
      <c r="O44" s="156">
        <v>4.1720396428414847E-3</v>
      </c>
      <c r="P44" s="156">
        <v>4.8500000000000001E-3</v>
      </c>
      <c r="Q44" s="156">
        <v>6.4599999999999996E-3</v>
      </c>
      <c r="R44" s="156">
        <v>1.3122173320568961E-2</v>
      </c>
      <c r="S44" s="156">
        <v>0.55577162629304477</v>
      </c>
      <c r="T44" s="156">
        <v>1.650040603354732E-2</v>
      </c>
      <c r="U44" s="156">
        <v>1.6887498781491775E-3</v>
      </c>
      <c r="V44" s="156">
        <v>0.32195012845999471</v>
      </c>
      <c r="W44" s="156">
        <v>4.2094400000000001E-3</v>
      </c>
      <c r="X44" s="156">
        <v>5.0937272654055978E-3</v>
      </c>
      <c r="Y44" s="156">
        <v>8.4424451260278199E-3</v>
      </c>
      <c r="Z44" s="156" t="s">
        <v>308</v>
      </c>
      <c r="AA44" s="156" t="s">
        <v>308</v>
      </c>
      <c r="AB44" s="156">
        <v>1.3536350212593421E-2</v>
      </c>
      <c r="AC44" s="156" t="s">
        <v>304</v>
      </c>
      <c r="AD44" s="156" t="s">
        <v>304</v>
      </c>
      <c r="AE44" s="157"/>
      <c r="AF44" s="156">
        <v>7305.2787007731658</v>
      </c>
      <c r="AG44" s="156" t="s">
        <v>304</v>
      </c>
      <c r="AH44" s="156" t="s">
        <v>304</v>
      </c>
      <c r="AI44" s="156" t="s">
        <v>304</v>
      </c>
      <c r="AJ44" s="156" t="s">
        <v>304</v>
      </c>
      <c r="AK44" s="156" t="s">
        <v>304</v>
      </c>
      <c r="AL44" s="158" t="s">
        <v>299</v>
      </c>
      <c r="AN44" s="112" t="str">
        <f>VLOOKUP(B44,[1]sectoren!$N$2:$Q$128,3)</f>
        <v>offroad</v>
      </c>
      <c r="AQ44" s="112">
        <f>VLOOKUP(B44, [1]sectoren!$N$2:$S$128, 6, FALSE)</f>
        <v>8</v>
      </c>
    </row>
    <row r="45" spans="1:43" s="112" customFormat="1" ht="24.75" customHeight="1" thickBot="1">
      <c r="A45" s="153" t="s">
        <v>323</v>
      </c>
      <c r="B45" s="153" t="s">
        <v>366</v>
      </c>
      <c r="C45" s="154" t="s">
        <v>367</v>
      </c>
      <c r="D45" s="155"/>
      <c r="E45" s="156">
        <v>0.10355952375244533</v>
      </c>
      <c r="F45" s="156">
        <v>3.8415068354728846E-3</v>
      </c>
      <c r="G45" s="156">
        <v>4.0853435473110836E-3</v>
      </c>
      <c r="H45" s="156">
        <v>2.0426717736555465E-5</v>
      </c>
      <c r="I45" s="156">
        <v>2.6477839655398012E-3</v>
      </c>
      <c r="J45" s="156">
        <v>2.7948830747364468E-3</v>
      </c>
      <c r="K45" s="156">
        <v>2.9419821839331063E-3</v>
      </c>
      <c r="L45" s="156">
        <v>9.2672438793892846E-4</v>
      </c>
      <c r="M45" s="156">
        <v>2.3572891223450142E-2</v>
      </c>
      <c r="N45" s="156">
        <v>2.042671773655547E-4</v>
      </c>
      <c r="O45" s="156">
        <v>2.0426717736555448E-5</v>
      </c>
      <c r="P45" s="156">
        <v>1.0213358868277692E-4</v>
      </c>
      <c r="Q45" s="156">
        <v>1.0213358868277692E-4</v>
      </c>
      <c r="R45" s="156" t="s">
        <v>308</v>
      </c>
      <c r="S45" s="156">
        <v>1.0213358868277692E-4</v>
      </c>
      <c r="T45" s="156">
        <v>1.4298702415592446E-4</v>
      </c>
      <c r="U45" s="156">
        <v>4.085343547311094E-4</v>
      </c>
      <c r="V45" s="156">
        <v>1.0213358868277726E-3</v>
      </c>
      <c r="W45" s="156" t="s">
        <v>308</v>
      </c>
      <c r="X45" s="156">
        <v>6.7626526582804155E-5</v>
      </c>
      <c r="Y45" s="156">
        <v>6.7626526582804155E-5</v>
      </c>
      <c r="Z45" s="156">
        <v>2.5730092658427656E-5</v>
      </c>
      <c r="AA45" s="156" t="s">
        <v>308</v>
      </c>
      <c r="AB45" s="156">
        <v>1.6098314582403597E-4</v>
      </c>
      <c r="AC45" s="156" t="s">
        <v>304</v>
      </c>
      <c r="AD45" s="156" t="s">
        <v>304</v>
      </c>
      <c r="AE45" s="157"/>
      <c r="AF45" s="156">
        <v>1272.62481546513</v>
      </c>
      <c r="AG45" s="156" t="s">
        <v>304</v>
      </c>
      <c r="AH45" s="156" t="s">
        <v>304</v>
      </c>
      <c r="AI45" s="156" t="s">
        <v>304</v>
      </c>
      <c r="AJ45" s="156" t="s">
        <v>304</v>
      </c>
      <c r="AK45" s="156" t="s">
        <v>304</v>
      </c>
      <c r="AL45" s="158" t="s">
        <v>299</v>
      </c>
      <c r="AN45" s="112" t="str">
        <f>VLOOKUP(B45,[1]sectoren!$N$2:$Q$128,3)</f>
        <v>offroad</v>
      </c>
      <c r="AQ45" s="112">
        <f>VLOOKUP(B45, [1]sectoren!$N$2:$S$128, 6, FALSE)</f>
        <v>8</v>
      </c>
    </row>
    <row r="46" spans="1:43" s="112" customFormat="1" ht="24.75" customHeight="1" thickBot="1">
      <c r="A46" s="153" t="s">
        <v>353</v>
      </c>
      <c r="B46" s="153" t="s">
        <v>368</v>
      </c>
      <c r="C46" s="154" t="s">
        <v>369</v>
      </c>
      <c r="D46" s="155"/>
      <c r="E46" s="156" t="s">
        <v>308</v>
      </c>
      <c r="F46" s="156" t="s">
        <v>308</v>
      </c>
      <c r="G46" s="156" t="s">
        <v>308</v>
      </c>
      <c r="H46" s="156" t="s">
        <v>308</v>
      </c>
      <c r="I46" s="156" t="s">
        <v>308</v>
      </c>
      <c r="J46" s="156" t="s">
        <v>308</v>
      </c>
      <c r="K46" s="156" t="s">
        <v>308</v>
      </c>
      <c r="L46" s="156" t="s">
        <v>308</v>
      </c>
      <c r="M46" s="156" t="s">
        <v>308</v>
      </c>
      <c r="N46" s="156" t="s">
        <v>308</v>
      </c>
      <c r="O46" s="156" t="s">
        <v>308</v>
      </c>
      <c r="P46" s="156" t="s">
        <v>308</v>
      </c>
      <c r="Q46" s="156" t="s">
        <v>308</v>
      </c>
      <c r="R46" s="156" t="s">
        <v>308</v>
      </c>
      <c r="S46" s="156" t="s">
        <v>308</v>
      </c>
      <c r="T46" s="156" t="s">
        <v>308</v>
      </c>
      <c r="U46" s="156" t="s">
        <v>308</v>
      </c>
      <c r="V46" s="156" t="s">
        <v>308</v>
      </c>
      <c r="W46" s="156" t="s">
        <v>308</v>
      </c>
      <c r="X46" s="156" t="s">
        <v>308</v>
      </c>
      <c r="Y46" s="156" t="s">
        <v>308</v>
      </c>
      <c r="Z46" s="156" t="s">
        <v>308</v>
      </c>
      <c r="AA46" s="156" t="s">
        <v>308</v>
      </c>
      <c r="AB46" s="156" t="s">
        <v>308</v>
      </c>
      <c r="AC46" s="156" t="s">
        <v>304</v>
      </c>
      <c r="AD46" s="156" t="s">
        <v>304</v>
      </c>
      <c r="AE46" s="157"/>
      <c r="AF46" s="156" t="s">
        <v>308</v>
      </c>
      <c r="AG46" s="156" t="s">
        <v>304</v>
      </c>
      <c r="AH46" s="156" t="s">
        <v>304</v>
      </c>
      <c r="AI46" s="156" t="s">
        <v>304</v>
      </c>
      <c r="AJ46" s="156" t="s">
        <v>304</v>
      </c>
      <c r="AK46" s="156" t="s">
        <v>304</v>
      </c>
      <c r="AL46" s="158" t="s">
        <v>299</v>
      </c>
      <c r="AN46" s="112" t="str">
        <f>VLOOKUP(B46,[1]sectoren!$N$2:$Q$128,3)</f>
        <v>andere industrie</v>
      </c>
      <c r="AQ46" s="112">
        <f>VLOOKUP(B46, [1]sectoren!$N$2:$S$128, 6, FALSE)</f>
        <v>2</v>
      </c>
    </row>
    <row r="47" spans="1:43" s="112" customFormat="1" ht="24.75" customHeight="1" thickBot="1">
      <c r="A47" s="153" t="s">
        <v>323</v>
      </c>
      <c r="B47" s="153" t="s">
        <v>370</v>
      </c>
      <c r="C47" s="154" t="s">
        <v>371</v>
      </c>
      <c r="D47" s="155"/>
      <c r="E47" s="156">
        <v>0.50585280167624114</v>
      </c>
      <c r="F47" s="156">
        <v>0.10183328964123753</v>
      </c>
      <c r="G47" s="156">
        <v>1.1556398474252733E-2</v>
      </c>
      <c r="H47" s="156">
        <v>5.2398888580919527E-6</v>
      </c>
      <c r="I47" s="156">
        <v>5.3646775513172236E-3</v>
      </c>
      <c r="J47" s="156">
        <v>8.43966282802887E-3</v>
      </c>
      <c r="K47" s="156">
        <v>1.8084323317334342E-2</v>
      </c>
      <c r="L47" s="156">
        <v>3.1941901491541929E-3</v>
      </c>
      <c r="M47" s="156">
        <v>3.2581791638977027</v>
      </c>
      <c r="N47" s="156">
        <v>2.487E-7</v>
      </c>
      <c r="O47" s="156">
        <v>1.1957013394514763E-5</v>
      </c>
      <c r="P47" s="156" t="s">
        <v>308</v>
      </c>
      <c r="Q47" s="156" t="s">
        <v>308</v>
      </c>
      <c r="R47" s="156">
        <v>4.2003707680326392E-5</v>
      </c>
      <c r="S47" s="156">
        <v>1.5948709725318935E-3</v>
      </c>
      <c r="T47" s="156">
        <v>4.8542545749709568E-5</v>
      </c>
      <c r="U47" s="156">
        <v>3.2874614801016574E-6</v>
      </c>
      <c r="V47" s="156">
        <v>9.1196850682143441E-4</v>
      </c>
      <c r="W47" s="156" t="s">
        <v>308</v>
      </c>
      <c r="X47" s="156">
        <v>1.4061943859989223E-5</v>
      </c>
      <c r="Y47" s="156">
        <v>2.0704824326890188E-5</v>
      </c>
      <c r="Z47" s="156">
        <v>5.4882899999999998E-6</v>
      </c>
      <c r="AA47" s="156">
        <v>5.4882899999999998E-6</v>
      </c>
      <c r="AB47" s="156">
        <v>4.5750589796879414E-5</v>
      </c>
      <c r="AC47" s="156" t="s">
        <v>304</v>
      </c>
      <c r="AD47" s="156" t="s">
        <v>304</v>
      </c>
      <c r="AE47" s="157"/>
      <c r="AF47" s="156">
        <v>1465.6803305081046</v>
      </c>
      <c r="AG47" s="156" t="s">
        <v>304</v>
      </c>
      <c r="AH47" s="156" t="s">
        <v>304</v>
      </c>
      <c r="AI47" s="156" t="s">
        <v>304</v>
      </c>
      <c r="AJ47" s="156" t="s">
        <v>304</v>
      </c>
      <c r="AK47" s="156" t="s">
        <v>304</v>
      </c>
      <c r="AL47" s="158" t="s">
        <v>299</v>
      </c>
      <c r="AN47" s="112" t="str">
        <f>VLOOKUP(B47,[1]sectoren!$N$2:$Q$128,3)</f>
        <v>offroad</v>
      </c>
      <c r="AQ47" s="112">
        <f>VLOOKUP(B47, [1]sectoren!$N$2:$S$128, 6, FALSE)</f>
        <v>8</v>
      </c>
    </row>
    <row r="48" spans="1:43" s="112" customFormat="1" ht="24.75" customHeight="1" thickBot="1">
      <c r="A48" s="153" t="s">
        <v>372</v>
      </c>
      <c r="B48" s="153" t="s">
        <v>373</v>
      </c>
      <c r="C48" s="154" t="s">
        <v>374</v>
      </c>
      <c r="D48" s="155"/>
      <c r="E48" s="156" t="s">
        <v>105</v>
      </c>
      <c r="F48" s="156" t="s">
        <v>105</v>
      </c>
      <c r="G48" s="156" t="s">
        <v>105</v>
      </c>
      <c r="H48" s="156" t="s">
        <v>105</v>
      </c>
      <c r="I48" s="156" t="s">
        <v>105</v>
      </c>
      <c r="J48" s="156" t="s">
        <v>105</v>
      </c>
      <c r="K48" s="156" t="s">
        <v>105</v>
      </c>
      <c r="L48" s="156" t="s">
        <v>105</v>
      </c>
      <c r="M48" s="156" t="s">
        <v>105</v>
      </c>
      <c r="N48" s="156" t="s">
        <v>105</v>
      </c>
      <c r="O48" s="156" t="s">
        <v>105</v>
      </c>
      <c r="P48" s="156" t="s">
        <v>105</v>
      </c>
      <c r="Q48" s="156" t="s">
        <v>105</v>
      </c>
      <c r="R48" s="156" t="s">
        <v>105</v>
      </c>
      <c r="S48" s="156" t="s">
        <v>105</v>
      </c>
      <c r="T48" s="156" t="s">
        <v>105</v>
      </c>
      <c r="U48" s="156" t="s">
        <v>105</v>
      </c>
      <c r="V48" s="156" t="s">
        <v>105</v>
      </c>
      <c r="W48" s="156" t="s">
        <v>105</v>
      </c>
      <c r="X48" s="156" t="s">
        <v>105</v>
      </c>
      <c r="Y48" s="156" t="s">
        <v>105</v>
      </c>
      <c r="Z48" s="156" t="s">
        <v>105</v>
      </c>
      <c r="AA48" s="156" t="s">
        <v>105</v>
      </c>
      <c r="AB48" s="156" t="s">
        <v>105</v>
      </c>
      <c r="AC48" s="156" t="s">
        <v>105</v>
      </c>
      <c r="AD48" s="156" t="s">
        <v>105</v>
      </c>
      <c r="AE48" s="157"/>
      <c r="AF48" s="156" t="s">
        <v>304</v>
      </c>
      <c r="AG48" s="156" t="s">
        <v>304</v>
      </c>
      <c r="AH48" s="156" t="s">
        <v>304</v>
      </c>
      <c r="AI48" s="156" t="s">
        <v>304</v>
      </c>
      <c r="AJ48" s="156" t="s">
        <v>304</v>
      </c>
      <c r="AK48" s="156" t="s">
        <v>304</v>
      </c>
      <c r="AL48" s="158" t="s">
        <v>375</v>
      </c>
      <c r="AN48" s="112" t="str">
        <f>VLOOKUP(B48,[1]sectoren!$N$2:$Q$128,3)</f>
        <v>andere industrie</v>
      </c>
      <c r="AQ48" s="112">
        <f>VLOOKUP(B48, [1]sectoren!$N$2:$S$128, 6, FALSE)</f>
        <v>5</v>
      </c>
    </row>
    <row r="49" spans="1:43" s="112" customFormat="1" ht="24.75" customHeight="1" thickBot="1">
      <c r="A49" s="153" t="s">
        <v>372</v>
      </c>
      <c r="B49" s="153" t="s">
        <v>376</v>
      </c>
      <c r="C49" s="154" t="s">
        <v>377</v>
      </c>
      <c r="D49" s="155"/>
      <c r="E49" s="156" t="s">
        <v>105</v>
      </c>
      <c r="F49" s="156" t="s">
        <v>105</v>
      </c>
      <c r="G49" s="156" t="s">
        <v>105</v>
      </c>
      <c r="H49" s="156" t="s">
        <v>105</v>
      </c>
      <c r="I49" s="156" t="s">
        <v>105</v>
      </c>
      <c r="J49" s="156" t="s">
        <v>105</v>
      </c>
      <c r="K49" s="156" t="s">
        <v>105</v>
      </c>
      <c r="L49" s="156" t="s">
        <v>105</v>
      </c>
      <c r="M49" s="156" t="s">
        <v>105</v>
      </c>
      <c r="N49" s="156" t="s">
        <v>105</v>
      </c>
      <c r="O49" s="156" t="s">
        <v>105</v>
      </c>
      <c r="P49" s="156" t="s">
        <v>105</v>
      </c>
      <c r="Q49" s="156" t="s">
        <v>105</v>
      </c>
      <c r="R49" s="156" t="s">
        <v>105</v>
      </c>
      <c r="S49" s="156" t="s">
        <v>105</v>
      </c>
      <c r="T49" s="156" t="s">
        <v>105</v>
      </c>
      <c r="U49" s="156" t="s">
        <v>105</v>
      </c>
      <c r="V49" s="156" t="s">
        <v>105</v>
      </c>
      <c r="W49" s="156" t="s">
        <v>105</v>
      </c>
      <c r="X49" s="156" t="s">
        <v>105</v>
      </c>
      <c r="Y49" s="156" t="s">
        <v>105</v>
      </c>
      <c r="Z49" s="156" t="s">
        <v>105</v>
      </c>
      <c r="AA49" s="156" t="s">
        <v>105</v>
      </c>
      <c r="AB49" s="156" t="s">
        <v>105</v>
      </c>
      <c r="AC49" s="156" t="s">
        <v>105</v>
      </c>
      <c r="AD49" s="156" t="s">
        <v>105</v>
      </c>
      <c r="AE49" s="157"/>
      <c r="AF49" s="156" t="s">
        <v>105</v>
      </c>
      <c r="AG49" s="156" t="s">
        <v>105</v>
      </c>
      <c r="AH49" s="156" t="s">
        <v>105</v>
      </c>
      <c r="AI49" s="156" t="s">
        <v>105</v>
      </c>
      <c r="AJ49" s="156" t="s">
        <v>105</v>
      </c>
      <c r="AK49" s="156">
        <v>1180.5429999999999</v>
      </c>
      <c r="AL49" s="167" t="s">
        <v>378</v>
      </c>
      <c r="AN49" s="112" t="str">
        <f>VLOOKUP(B49,[1]sectoren!$N$2:$Q$128,3)</f>
        <v>ijzer en staal</v>
      </c>
      <c r="AQ49" s="112">
        <f>VLOOKUP(B49, [1]sectoren!$N$2:$S$128, 6, FALSE)</f>
        <v>4</v>
      </c>
    </row>
    <row r="50" spans="1:43" s="112" customFormat="1" ht="24.75" customHeight="1" thickBot="1">
      <c r="A50" s="153" t="s">
        <v>372</v>
      </c>
      <c r="B50" s="153" t="s">
        <v>379</v>
      </c>
      <c r="C50" s="154" t="s">
        <v>380</v>
      </c>
      <c r="D50" s="155"/>
      <c r="E50" s="156" t="s">
        <v>105</v>
      </c>
      <c r="F50" s="156" t="s">
        <v>105</v>
      </c>
      <c r="G50" s="156" t="s">
        <v>105</v>
      </c>
      <c r="H50" s="156" t="s">
        <v>105</v>
      </c>
      <c r="I50" s="156" t="s">
        <v>105</v>
      </c>
      <c r="J50" s="156" t="s">
        <v>105</v>
      </c>
      <c r="K50" s="156" t="s">
        <v>105</v>
      </c>
      <c r="L50" s="156" t="s">
        <v>105</v>
      </c>
      <c r="M50" s="156" t="s">
        <v>105</v>
      </c>
      <c r="N50" s="156" t="s">
        <v>105</v>
      </c>
      <c r="O50" s="156" t="s">
        <v>105</v>
      </c>
      <c r="P50" s="156" t="s">
        <v>105</v>
      </c>
      <c r="Q50" s="156" t="s">
        <v>105</v>
      </c>
      <c r="R50" s="156" t="s">
        <v>105</v>
      </c>
      <c r="S50" s="156" t="s">
        <v>105</v>
      </c>
      <c r="T50" s="156" t="s">
        <v>105</v>
      </c>
      <c r="U50" s="156" t="s">
        <v>105</v>
      </c>
      <c r="V50" s="156" t="s">
        <v>105</v>
      </c>
      <c r="W50" s="156" t="s">
        <v>105</v>
      </c>
      <c r="X50" s="156" t="s">
        <v>105</v>
      </c>
      <c r="Y50" s="156" t="s">
        <v>105</v>
      </c>
      <c r="Z50" s="156" t="s">
        <v>105</v>
      </c>
      <c r="AA50" s="156" t="s">
        <v>105</v>
      </c>
      <c r="AB50" s="156" t="s">
        <v>105</v>
      </c>
      <c r="AC50" s="156" t="s">
        <v>105</v>
      </c>
      <c r="AD50" s="156" t="s">
        <v>105</v>
      </c>
      <c r="AE50" s="157"/>
      <c r="AF50" s="156" t="s">
        <v>105</v>
      </c>
      <c r="AG50" s="156" t="s">
        <v>105</v>
      </c>
      <c r="AH50" s="156" t="s">
        <v>105</v>
      </c>
      <c r="AI50" s="156" t="s">
        <v>105</v>
      </c>
      <c r="AJ50" s="156" t="s">
        <v>105</v>
      </c>
      <c r="AK50" s="156" t="s">
        <v>105</v>
      </c>
      <c r="AL50" s="158" t="s">
        <v>381</v>
      </c>
      <c r="AN50" s="112" t="str">
        <f>VLOOKUP(B50,[1]sectoren!$N$2:$Q$128,3)</f>
        <v>andere industrie</v>
      </c>
      <c r="AQ50" s="112">
        <f>VLOOKUP(B50, [1]sectoren!$N$2:$S$128, 6, FALSE)</f>
        <v>5</v>
      </c>
    </row>
    <row r="51" spans="1:43" s="112" customFormat="1" ht="24.75" customHeight="1" thickBot="1">
      <c r="A51" s="153" t="s">
        <v>372</v>
      </c>
      <c r="B51" s="159" t="s">
        <v>382</v>
      </c>
      <c r="C51" s="154" t="s">
        <v>383</v>
      </c>
      <c r="D51" s="155"/>
      <c r="E51" s="156" t="s">
        <v>304</v>
      </c>
      <c r="F51" s="156" t="s">
        <v>90</v>
      </c>
      <c r="G51" s="156" t="s">
        <v>304</v>
      </c>
      <c r="H51" s="156" t="s">
        <v>304</v>
      </c>
      <c r="I51" s="156" t="s">
        <v>304</v>
      </c>
      <c r="J51" s="156" t="s">
        <v>304</v>
      </c>
      <c r="K51" s="156" t="s">
        <v>304</v>
      </c>
      <c r="L51" s="156" t="s">
        <v>304</v>
      </c>
      <c r="M51" s="156" t="s">
        <v>304</v>
      </c>
      <c r="N51" s="156" t="s">
        <v>304</v>
      </c>
      <c r="O51" s="156" t="s">
        <v>304</v>
      </c>
      <c r="P51" s="156" t="s">
        <v>304</v>
      </c>
      <c r="Q51" s="156" t="s">
        <v>304</v>
      </c>
      <c r="R51" s="156" t="s">
        <v>304</v>
      </c>
      <c r="S51" s="156" t="s">
        <v>304</v>
      </c>
      <c r="T51" s="156" t="s">
        <v>304</v>
      </c>
      <c r="U51" s="156" t="s">
        <v>304</v>
      </c>
      <c r="V51" s="156" t="s">
        <v>304</v>
      </c>
      <c r="W51" s="156" t="s">
        <v>304</v>
      </c>
      <c r="X51" s="156" t="s">
        <v>304</v>
      </c>
      <c r="Y51" s="156" t="s">
        <v>304</v>
      </c>
      <c r="Z51" s="156" t="s">
        <v>304</v>
      </c>
      <c r="AA51" s="156" t="s">
        <v>304</v>
      </c>
      <c r="AB51" s="156" t="s">
        <v>304</v>
      </c>
      <c r="AC51" s="156" t="s">
        <v>304</v>
      </c>
      <c r="AD51" s="156" t="s">
        <v>304</v>
      </c>
      <c r="AE51" s="157"/>
      <c r="AF51" s="156" t="s">
        <v>304</v>
      </c>
      <c r="AG51" s="156" t="s">
        <v>304</v>
      </c>
      <c r="AH51" s="156" t="s">
        <v>304</v>
      </c>
      <c r="AI51" s="156" t="s">
        <v>304</v>
      </c>
      <c r="AJ51" s="156" t="s">
        <v>304</v>
      </c>
      <c r="AK51" s="156">
        <v>1428.410556</v>
      </c>
      <c r="AL51" s="167" t="s">
        <v>384</v>
      </c>
      <c r="AN51" s="112" t="str">
        <f>VLOOKUP(B51,[1]sectoren!$N$2:$Q$128,3)</f>
        <v>andere industrie</v>
      </c>
      <c r="AQ51" s="112">
        <f>VLOOKUP(B51, [1]sectoren!$N$2:$S$128, 6, FALSE)</f>
        <v>5</v>
      </c>
    </row>
    <row r="52" spans="1:43" s="112" customFormat="1" ht="24.75" customHeight="1" thickBot="1">
      <c r="A52" s="153" t="s">
        <v>372</v>
      </c>
      <c r="B52" s="159" t="s">
        <v>385</v>
      </c>
      <c r="C52" s="162" t="s">
        <v>386</v>
      </c>
      <c r="D52" s="168"/>
      <c r="E52" s="156" t="s">
        <v>308</v>
      </c>
      <c r="F52" s="156">
        <v>2.3420371019999999</v>
      </c>
      <c r="G52" s="156">
        <v>3.63E-3</v>
      </c>
      <c r="H52" s="156" t="s">
        <v>304</v>
      </c>
      <c r="I52" s="156">
        <v>0.11594386500000001</v>
      </c>
      <c r="J52" s="156">
        <v>0.13546753</v>
      </c>
      <c r="K52" s="156">
        <v>0.1461607</v>
      </c>
      <c r="L52" s="156">
        <v>3.594259815E-4</v>
      </c>
      <c r="M52" s="156" t="s">
        <v>308</v>
      </c>
      <c r="N52" s="156">
        <v>0.1633156476837197</v>
      </c>
      <c r="O52" s="156">
        <v>4.0774392732351603E-2</v>
      </c>
      <c r="P52" s="156">
        <v>2.8321542670665601E-2</v>
      </c>
      <c r="Q52" s="156">
        <v>1.40381796289533E-2</v>
      </c>
      <c r="R52" s="156">
        <v>6.6915902124319901E-2</v>
      </c>
      <c r="S52" s="156">
        <v>5.54622570740032E-2</v>
      </c>
      <c r="T52" s="156">
        <v>0.33734819152191997</v>
      </c>
      <c r="U52" s="156">
        <v>1.0262865117577699E-2</v>
      </c>
      <c r="V52" s="156">
        <v>0.66665462573503131</v>
      </c>
      <c r="W52" s="156">
        <v>5.1591355299062003E-2</v>
      </c>
      <c r="X52" s="156" t="s">
        <v>308</v>
      </c>
      <c r="Y52" s="156" t="s">
        <v>308</v>
      </c>
      <c r="Z52" s="156" t="s">
        <v>308</v>
      </c>
      <c r="AA52" s="156" t="s">
        <v>308</v>
      </c>
      <c r="AB52" s="156" t="s">
        <v>308</v>
      </c>
      <c r="AC52" s="156" t="s">
        <v>304</v>
      </c>
      <c r="AD52" s="156" t="s">
        <v>304</v>
      </c>
      <c r="AE52" s="157"/>
      <c r="AF52" s="156" t="s">
        <v>304</v>
      </c>
      <c r="AG52" s="156" t="s">
        <v>304</v>
      </c>
      <c r="AH52" s="156" t="s">
        <v>304</v>
      </c>
      <c r="AI52" s="156" t="s">
        <v>304</v>
      </c>
      <c r="AJ52" s="156" t="s">
        <v>304</v>
      </c>
      <c r="AK52" s="156" t="s">
        <v>308</v>
      </c>
      <c r="AL52" s="158" t="s">
        <v>387</v>
      </c>
      <c r="AN52" s="112" t="str">
        <f>VLOOKUP(B52,[1]sectoren!$N$2:$Q$128,3)</f>
        <v>VOS - op- en overslag</v>
      </c>
      <c r="AQ52" s="112">
        <f>VLOOKUP(B52, [1]sectoren!$N$2:$S$128, 6, FALSE)</f>
        <v>4</v>
      </c>
    </row>
    <row r="53" spans="1:43" s="112" customFormat="1" ht="24.75" customHeight="1" thickBot="1">
      <c r="A53" s="153" t="s">
        <v>372</v>
      </c>
      <c r="B53" s="159" t="s">
        <v>388</v>
      </c>
      <c r="C53" s="162" t="s">
        <v>389</v>
      </c>
      <c r="D53" s="168"/>
      <c r="E53" s="156" t="s">
        <v>304</v>
      </c>
      <c r="F53" s="156">
        <v>0.85982724778657071</v>
      </c>
      <c r="G53" s="156" t="s">
        <v>304</v>
      </c>
      <c r="H53" s="156" t="s">
        <v>304</v>
      </c>
      <c r="I53" s="156" t="s">
        <v>304</v>
      </c>
      <c r="J53" s="156" t="s">
        <v>304</v>
      </c>
      <c r="K53" s="156" t="s">
        <v>304</v>
      </c>
      <c r="L53" s="156" t="s">
        <v>304</v>
      </c>
      <c r="M53" s="156" t="s">
        <v>304</v>
      </c>
      <c r="N53" s="156" t="s">
        <v>304</v>
      </c>
      <c r="O53" s="156" t="s">
        <v>304</v>
      </c>
      <c r="P53" s="156" t="s">
        <v>304</v>
      </c>
      <c r="Q53" s="156" t="s">
        <v>304</v>
      </c>
      <c r="R53" s="156" t="s">
        <v>304</v>
      </c>
      <c r="S53" s="156" t="s">
        <v>304</v>
      </c>
      <c r="T53" s="156" t="s">
        <v>304</v>
      </c>
      <c r="U53" s="156" t="s">
        <v>304</v>
      </c>
      <c r="V53" s="156" t="s">
        <v>304</v>
      </c>
      <c r="W53" s="156" t="s">
        <v>304</v>
      </c>
      <c r="X53" s="156" t="s">
        <v>304</v>
      </c>
      <c r="Y53" s="156" t="s">
        <v>304</v>
      </c>
      <c r="Z53" s="156" t="s">
        <v>304</v>
      </c>
      <c r="AA53" s="156" t="s">
        <v>304</v>
      </c>
      <c r="AB53" s="156" t="s">
        <v>304</v>
      </c>
      <c r="AC53" s="156" t="s">
        <v>304</v>
      </c>
      <c r="AD53" s="156" t="s">
        <v>304</v>
      </c>
      <c r="AE53" s="157"/>
      <c r="AF53" s="156" t="s">
        <v>304</v>
      </c>
      <c r="AG53" s="156" t="s">
        <v>304</v>
      </c>
      <c r="AH53" s="156" t="s">
        <v>304</v>
      </c>
      <c r="AI53" s="156" t="s">
        <v>304</v>
      </c>
      <c r="AJ53" s="156" t="s">
        <v>304</v>
      </c>
      <c r="AK53" s="169" t="s">
        <v>308</v>
      </c>
      <c r="AL53" s="158" t="s">
        <v>390</v>
      </c>
      <c r="AN53" s="112" t="str">
        <f>VLOOKUP(B53,[1]sectoren!$N$2:$Q$128,3)</f>
        <v>VOS - tankstations</v>
      </c>
      <c r="AQ53" s="112">
        <f>VLOOKUP(B53, [1]sectoren!$N$2:$S$128, 6, FALSE)</f>
        <v>5</v>
      </c>
    </row>
    <row r="54" spans="1:43" s="112" customFormat="1" ht="36.75" thickBot="1">
      <c r="A54" s="153" t="s">
        <v>372</v>
      </c>
      <c r="B54" s="159" t="s">
        <v>391</v>
      </c>
      <c r="C54" s="162" t="s">
        <v>392</v>
      </c>
      <c r="D54" s="168"/>
      <c r="E54" s="156" t="s">
        <v>304</v>
      </c>
      <c r="F54" s="156">
        <v>2.2975858709999999</v>
      </c>
      <c r="G54" s="156" t="s">
        <v>304</v>
      </c>
      <c r="H54" s="156" t="s">
        <v>304</v>
      </c>
      <c r="I54" s="156">
        <v>6.9476959999999996E-5</v>
      </c>
      <c r="J54" s="156">
        <v>6.9476959999999996E-5</v>
      </c>
      <c r="K54" s="156">
        <v>6.9476959999999996E-5</v>
      </c>
      <c r="L54" s="156">
        <v>4.8633872E-6</v>
      </c>
      <c r="M54" s="156" t="s">
        <v>304</v>
      </c>
      <c r="N54" s="156">
        <v>1.1709600000000001E-7</v>
      </c>
      <c r="O54" s="156">
        <v>1.9516000000000001E-8</v>
      </c>
      <c r="P54" s="156">
        <v>7.8064000000000003E-6</v>
      </c>
      <c r="Q54" s="156">
        <v>9.3676800000000004E-6</v>
      </c>
      <c r="R54" s="156">
        <v>5.9328639999999999E-8</v>
      </c>
      <c r="S54" s="156">
        <v>5.9328639999999997E-9</v>
      </c>
      <c r="T54" s="156">
        <v>3.9812639999999998E-8</v>
      </c>
      <c r="U54" s="156">
        <v>8.743168E-7</v>
      </c>
      <c r="V54" s="156">
        <v>1.1709600000000001E-7</v>
      </c>
      <c r="W54" s="156" t="s">
        <v>304</v>
      </c>
      <c r="X54" s="156" t="s">
        <v>304</v>
      </c>
      <c r="Y54" s="156" t="s">
        <v>304</v>
      </c>
      <c r="Z54" s="156" t="s">
        <v>304</v>
      </c>
      <c r="AA54" s="156" t="s">
        <v>304</v>
      </c>
      <c r="AB54" s="156" t="s">
        <v>304</v>
      </c>
      <c r="AC54" s="156" t="s">
        <v>304</v>
      </c>
      <c r="AD54" s="156" t="s">
        <v>304</v>
      </c>
      <c r="AE54" s="157"/>
      <c r="AF54" s="156" t="s">
        <v>304</v>
      </c>
      <c r="AG54" s="156" t="s">
        <v>304</v>
      </c>
      <c r="AH54" s="156" t="s">
        <v>304</v>
      </c>
      <c r="AI54" s="156" t="s">
        <v>304</v>
      </c>
      <c r="AJ54" s="156" t="s">
        <v>304</v>
      </c>
      <c r="AK54" s="156">
        <v>560.47319705799998</v>
      </c>
      <c r="AL54" s="158" t="s">
        <v>393</v>
      </c>
      <c r="AN54" s="112" t="str">
        <f>VLOOKUP(B54,[1]sectoren!$N$2:$Q$128,3)</f>
        <v>VOS - tankstations</v>
      </c>
      <c r="AQ54" s="112">
        <f>VLOOKUP(B54, [1]sectoren!$N$2:$S$128, 6, FALSE)</f>
        <v>5</v>
      </c>
    </row>
    <row r="55" spans="1:43" s="112" customFormat="1" ht="24.75" customHeight="1" thickBot="1">
      <c r="A55" s="153" t="s">
        <v>372</v>
      </c>
      <c r="B55" s="159" t="s">
        <v>394</v>
      </c>
      <c r="C55" s="162" t="s">
        <v>395</v>
      </c>
      <c r="D55" s="168"/>
      <c r="E55" s="156">
        <v>5.1080999999999994E-2</v>
      </c>
      <c r="F55" s="156">
        <v>0.15464447490817729</v>
      </c>
      <c r="G55" s="156">
        <v>1.5270619999999999</v>
      </c>
      <c r="H55" s="156" t="s">
        <v>308</v>
      </c>
      <c r="I55" s="156">
        <v>9.7940000000000006E-3</v>
      </c>
      <c r="J55" s="156">
        <v>9.7940000000000006E-3</v>
      </c>
      <c r="K55" s="156">
        <v>9.7940000000000006E-3</v>
      </c>
      <c r="L55" s="156">
        <v>7.8352000000000005E-3</v>
      </c>
      <c r="M55" s="156">
        <v>0.243732</v>
      </c>
      <c r="N55" s="156" t="s">
        <v>304</v>
      </c>
      <c r="O55" s="156" t="s">
        <v>304</v>
      </c>
      <c r="P55" s="156" t="s">
        <v>304</v>
      </c>
      <c r="Q55" s="156" t="s">
        <v>304</v>
      </c>
      <c r="R55" s="156" t="s">
        <v>304</v>
      </c>
      <c r="S55" s="156" t="s">
        <v>304</v>
      </c>
      <c r="T55" s="156" t="s">
        <v>304</v>
      </c>
      <c r="U55" s="156" t="s">
        <v>304</v>
      </c>
      <c r="V55" s="156" t="s">
        <v>304</v>
      </c>
      <c r="W55" s="156" t="s">
        <v>304</v>
      </c>
      <c r="X55" s="156" t="s">
        <v>304</v>
      </c>
      <c r="Y55" s="156" t="s">
        <v>304</v>
      </c>
      <c r="Z55" s="156" t="s">
        <v>304</v>
      </c>
      <c r="AA55" s="156" t="s">
        <v>304</v>
      </c>
      <c r="AB55" s="156" t="s">
        <v>304</v>
      </c>
      <c r="AC55" s="156" t="s">
        <v>304</v>
      </c>
      <c r="AD55" s="156" t="s">
        <v>304</v>
      </c>
      <c r="AE55" s="157"/>
      <c r="AF55" s="156" t="s">
        <v>304</v>
      </c>
      <c r="AG55" s="156" t="s">
        <v>304</v>
      </c>
      <c r="AH55" s="156">
        <v>610</v>
      </c>
      <c r="AI55" s="156" t="s">
        <v>304</v>
      </c>
      <c r="AJ55" s="156" t="s">
        <v>304</v>
      </c>
      <c r="AK55" s="156" t="s">
        <v>304</v>
      </c>
      <c r="AL55" s="158" t="s">
        <v>396</v>
      </c>
      <c r="AN55" s="112" t="str">
        <f>VLOOKUP(B55,[1]sectoren!$N$2:$Q$128,3)</f>
        <v>raffinaderijen</v>
      </c>
      <c r="AQ55" s="112">
        <f>VLOOKUP(B55, [1]sectoren!$N$2:$S$128, 6, FALSE)</f>
        <v>9</v>
      </c>
    </row>
    <row r="56" spans="1:43" s="112" customFormat="1" ht="24.75" customHeight="1" thickBot="1">
      <c r="A56" s="159" t="s">
        <v>372</v>
      </c>
      <c r="B56" s="159" t="s">
        <v>397</v>
      </c>
      <c r="C56" s="162" t="s">
        <v>398</v>
      </c>
      <c r="D56" s="168" t="s">
        <v>399</v>
      </c>
      <c r="E56" s="156" t="s">
        <v>304</v>
      </c>
      <c r="F56" s="156" t="s">
        <v>308</v>
      </c>
      <c r="G56" s="156" t="s">
        <v>304</v>
      </c>
      <c r="H56" s="156" t="s">
        <v>304</v>
      </c>
      <c r="I56" s="156" t="s">
        <v>304</v>
      </c>
      <c r="J56" s="156" t="s">
        <v>304</v>
      </c>
      <c r="K56" s="156" t="s">
        <v>304</v>
      </c>
      <c r="L56" s="156" t="s">
        <v>304</v>
      </c>
      <c r="M56" s="156" t="s">
        <v>308</v>
      </c>
      <c r="N56" s="156" t="s">
        <v>304</v>
      </c>
      <c r="O56" s="156" t="s">
        <v>304</v>
      </c>
      <c r="P56" s="156" t="s">
        <v>304</v>
      </c>
      <c r="Q56" s="156" t="s">
        <v>304</v>
      </c>
      <c r="R56" s="156" t="s">
        <v>304</v>
      </c>
      <c r="S56" s="156" t="s">
        <v>304</v>
      </c>
      <c r="T56" s="156" t="s">
        <v>304</v>
      </c>
      <c r="U56" s="156" t="s">
        <v>304</v>
      </c>
      <c r="V56" s="156" t="s">
        <v>304</v>
      </c>
      <c r="W56" s="156" t="s">
        <v>304</v>
      </c>
      <c r="X56" s="156" t="s">
        <v>304</v>
      </c>
      <c r="Y56" s="156" t="s">
        <v>304</v>
      </c>
      <c r="Z56" s="156" t="s">
        <v>304</v>
      </c>
      <c r="AA56" s="156" t="s">
        <v>304</v>
      </c>
      <c r="AB56" s="156" t="s">
        <v>304</v>
      </c>
      <c r="AC56" s="156" t="s">
        <v>304</v>
      </c>
      <c r="AD56" s="156" t="s">
        <v>304</v>
      </c>
      <c r="AE56" s="157"/>
      <c r="AF56" s="156" t="s">
        <v>304</v>
      </c>
      <c r="AG56" s="156" t="s">
        <v>304</v>
      </c>
      <c r="AH56" s="156" t="s">
        <v>304</v>
      </c>
      <c r="AI56" s="156" t="s">
        <v>304</v>
      </c>
      <c r="AJ56" s="156" t="s">
        <v>304</v>
      </c>
      <c r="AK56" s="156" t="s">
        <v>304</v>
      </c>
      <c r="AL56" s="158"/>
      <c r="AN56" s="112" t="str">
        <f>VLOOKUP(B56,[1]sectoren!$N$2:$Q$128,3)</f>
        <v>andere industrie</v>
      </c>
      <c r="AQ56" s="112">
        <f>VLOOKUP(B56, [1]sectoren!$N$2:$S$128, 6, FALSE)</f>
        <v>5</v>
      </c>
    </row>
    <row r="57" spans="1:43" s="112" customFormat="1" ht="24.75" customHeight="1" thickBot="1">
      <c r="A57" s="153" t="s">
        <v>305</v>
      </c>
      <c r="B57" s="153" t="s">
        <v>400</v>
      </c>
      <c r="C57" s="154" t="s">
        <v>401</v>
      </c>
      <c r="D57" s="155"/>
      <c r="E57" s="156">
        <v>5.4680400000000002</v>
      </c>
      <c r="F57" s="156">
        <v>0.18199000000000001</v>
      </c>
      <c r="G57" s="156">
        <v>2.26953</v>
      </c>
      <c r="H57" s="156">
        <v>0.33363999999999999</v>
      </c>
      <c r="I57" s="156">
        <v>1.3050000000000001E-2</v>
      </c>
      <c r="J57" s="156">
        <v>3.9359999999999999E-2</v>
      </c>
      <c r="K57" s="156">
        <v>0.10177</v>
      </c>
      <c r="L57" s="156">
        <v>4.0000000000000002E-4</v>
      </c>
      <c r="M57" s="156">
        <v>6.3164899999999999</v>
      </c>
      <c r="N57" s="156">
        <v>0.11274000000000001</v>
      </c>
      <c r="O57" s="156">
        <v>8.1600000000000006E-3</v>
      </c>
      <c r="P57" s="156">
        <v>0.12155000000000001</v>
      </c>
      <c r="Q57" s="156">
        <v>2.274E-2</v>
      </c>
      <c r="R57" s="156">
        <v>7.893E-2</v>
      </c>
      <c r="S57" s="156">
        <v>3.4669999999999999E-2</v>
      </c>
      <c r="T57" s="156">
        <v>8.7230000000000002E-2</v>
      </c>
      <c r="U57" s="156">
        <v>0.70096000000000003</v>
      </c>
      <c r="V57" s="156">
        <v>0.37551000000000001</v>
      </c>
      <c r="W57" s="156">
        <v>0.10364185999999999</v>
      </c>
      <c r="X57" s="156">
        <v>1.0465081000000001E-4</v>
      </c>
      <c r="Y57" s="156">
        <v>1.5303512E-4</v>
      </c>
      <c r="Z57" s="156">
        <v>9.2683189999999993E-5</v>
      </c>
      <c r="AA57" s="156">
        <v>1.1925419999999999E-4</v>
      </c>
      <c r="AB57" s="156">
        <v>4.6956013999999998E-4</v>
      </c>
      <c r="AC57" s="156">
        <v>29.320979999999999</v>
      </c>
      <c r="AD57" s="156">
        <v>0.91569</v>
      </c>
      <c r="AE57" s="157"/>
      <c r="AF57" s="156" t="s">
        <v>304</v>
      </c>
      <c r="AG57" s="156" t="s">
        <v>304</v>
      </c>
      <c r="AH57" s="156" t="s">
        <v>304</v>
      </c>
      <c r="AI57" s="156" t="s">
        <v>304</v>
      </c>
      <c r="AJ57" s="156" t="s">
        <v>304</v>
      </c>
      <c r="AK57" s="156">
        <v>4458.0429999999997</v>
      </c>
      <c r="AL57" s="158" t="s">
        <v>402</v>
      </c>
      <c r="AN57" s="112" t="str">
        <f>VLOOKUP(B57,[1]sectoren!$N$2:$Q$128,3)</f>
        <v>andere industrie</v>
      </c>
      <c r="AQ57" s="112">
        <f>VLOOKUP(B57, [1]sectoren!$N$2:$S$128, 6, FALSE)</f>
        <v>4</v>
      </c>
    </row>
    <row r="58" spans="1:43" s="112" customFormat="1" ht="24.75" customHeight="1" thickBot="1">
      <c r="A58" s="153" t="s">
        <v>305</v>
      </c>
      <c r="B58" s="153" t="s">
        <v>403</v>
      </c>
      <c r="C58" s="154" t="s">
        <v>404</v>
      </c>
      <c r="D58" s="155"/>
      <c r="E58" s="156">
        <v>2.58744</v>
      </c>
      <c r="F58" s="156">
        <v>1.8259999999999998E-2</v>
      </c>
      <c r="G58" s="156">
        <v>0.27271000000000001</v>
      </c>
      <c r="H58" s="156">
        <v>1.031E-2</v>
      </c>
      <c r="I58" s="156">
        <v>2.5139999999999999E-2</v>
      </c>
      <c r="J58" s="156">
        <v>4.3839999999999997E-2</v>
      </c>
      <c r="K58" s="156">
        <v>5.7049999999999997E-2</v>
      </c>
      <c r="L58" s="156">
        <v>1.2E-4</v>
      </c>
      <c r="M58" s="156">
        <v>1.2587600000000001</v>
      </c>
      <c r="N58" s="156">
        <v>0.26762000000000002</v>
      </c>
      <c r="O58" s="156">
        <v>3.16E-3</v>
      </c>
      <c r="P58" s="156">
        <v>3.585E-2</v>
      </c>
      <c r="Q58" s="156">
        <v>5.6699999999999997E-3</v>
      </c>
      <c r="R58" s="156">
        <v>0.11261</v>
      </c>
      <c r="S58" s="156">
        <v>4.7719999999999999E-2</v>
      </c>
      <c r="T58" s="156">
        <v>8.0879999999999994E-2</v>
      </c>
      <c r="U58" s="156">
        <v>2.4330000000000001E-2</v>
      </c>
      <c r="V58" s="156">
        <v>0.39678000000000002</v>
      </c>
      <c r="W58" s="156">
        <v>0.16259695999999998</v>
      </c>
      <c r="X58" s="156">
        <v>6.9979093899999994E-3</v>
      </c>
      <c r="Y58" s="156">
        <v>1.0512347600000001E-3</v>
      </c>
      <c r="Z58" s="156">
        <v>2.4574661000000003E-4</v>
      </c>
      <c r="AA58" s="156">
        <v>2.6609719000000002E-4</v>
      </c>
      <c r="AB58" s="156">
        <v>8.6415564E-3</v>
      </c>
      <c r="AC58" s="156" t="s">
        <v>304</v>
      </c>
      <c r="AD58" s="156">
        <v>2.409E-2</v>
      </c>
      <c r="AE58" s="157"/>
      <c r="AF58" s="156" t="s">
        <v>304</v>
      </c>
      <c r="AG58" s="156" t="s">
        <v>304</v>
      </c>
      <c r="AH58" s="156" t="s">
        <v>304</v>
      </c>
      <c r="AI58" s="156" t="s">
        <v>304</v>
      </c>
      <c r="AJ58" s="156" t="s">
        <v>304</v>
      </c>
      <c r="AK58" s="156">
        <v>2009.3969999999999</v>
      </c>
      <c r="AL58" s="158" t="s">
        <v>405</v>
      </c>
      <c r="AN58" s="112" t="str">
        <f>VLOOKUP(B58,[1]sectoren!$N$2:$Q$128,3)</f>
        <v>andere industrie</v>
      </c>
      <c r="AQ58" s="112">
        <f>VLOOKUP(B58, [1]sectoren!$N$2:$S$128, 6, FALSE)</f>
        <v>4</v>
      </c>
    </row>
    <row r="59" spans="1:43" s="112" customFormat="1" ht="24.75" customHeight="1" thickBot="1">
      <c r="A59" s="153" t="s">
        <v>305</v>
      </c>
      <c r="B59" s="170" t="s">
        <v>406</v>
      </c>
      <c r="C59" s="154" t="s">
        <v>407</v>
      </c>
      <c r="D59" s="155"/>
      <c r="E59" s="156">
        <v>3.2039</v>
      </c>
      <c r="F59" s="156">
        <v>0.26397788</v>
      </c>
      <c r="G59" s="156">
        <v>1.4241599999999999</v>
      </c>
      <c r="H59" s="156">
        <v>8.8627999999999998E-2</v>
      </c>
      <c r="I59" s="156">
        <v>0.13443802292183132</v>
      </c>
      <c r="J59" s="156">
        <v>0.16815148870036858</v>
      </c>
      <c r="K59" s="156">
        <v>0.1910788197316296</v>
      </c>
      <c r="L59" s="156">
        <v>2.0257744641811277E-3</v>
      </c>
      <c r="M59" s="156">
        <v>8.7859999999999994E-2</v>
      </c>
      <c r="N59" s="156">
        <v>0.29010258</v>
      </c>
      <c r="O59" s="156">
        <v>5.749398E-2</v>
      </c>
      <c r="P59" s="156">
        <v>5.0707320000000005E-3</v>
      </c>
      <c r="Q59" s="156">
        <v>2.6613459999999999E-2</v>
      </c>
      <c r="R59" s="156">
        <v>8.8401080000000007E-2</v>
      </c>
      <c r="S59" s="156">
        <v>1.077416E-2</v>
      </c>
      <c r="T59" s="156">
        <v>1.6674431999999999E-2</v>
      </c>
      <c r="U59" s="156">
        <v>1.58619266</v>
      </c>
      <c r="V59" s="156">
        <v>0.14296300000000001</v>
      </c>
      <c r="W59" s="156">
        <v>6.3245975599999999E-3</v>
      </c>
      <c r="X59" s="156">
        <v>3.1192365400000001E-3</v>
      </c>
      <c r="Y59" s="156">
        <v>4.5797763600000001E-3</v>
      </c>
      <c r="Z59" s="156">
        <v>4.5782202599999999E-3</v>
      </c>
      <c r="AA59" s="156">
        <v>4.5781968599999997E-3</v>
      </c>
      <c r="AB59" s="156">
        <v>1.6854430029999999E-2</v>
      </c>
      <c r="AC59" s="156" t="s">
        <v>308</v>
      </c>
      <c r="AD59" s="156">
        <v>5.3600000000000002E-2</v>
      </c>
      <c r="AE59" s="157"/>
      <c r="AF59" s="156" t="s">
        <v>304</v>
      </c>
      <c r="AG59" s="156" t="s">
        <v>304</v>
      </c>
      <c r="AH59" s="156" t="s">
        <v>304</v>
      </c>
      <c r="AI59" s="156" t="s">
        <v>304</v>
      </c>
      <c r="AJ59" s="156" t="s">
        <v>304</v>
      </c>
      <c r="AK59" s="156">
        <v>355323.56700000004</v>
      </c>
      <c r="AL59" s="158" t="s">
        <v>408</v>
      </c>
      <c r="AN59" s="112" t="str">
        <f>VLOOKUP(B59,[1]sectoren!$N$2:$Q$128,3)</f>
        <v>andere industrie</v>
      </c>
      <c r="AQ59" s="112">
        <f>VLOOKUP(B59, [1]sectoren!$N$2:$S$128, 6, FALSE)</f>
        <v>4</v>
      </c>
    </row>
    <row r="60" spans="1:43" s="112" customFormat="1" ht="24.75" customHeight="1" thickBot="1">
      <c r="A60" s="153" t="s">
        <v>305</v>
      </c>
      <c r="B60" s="170" t="s">
        <v>409</v>
      </c>
      <c r="C60" s="154" t="s">
        <v>410</v>
      </c>
      <c r="D60" s="160"/>
      <c r="E60" s="156" t="s">
        <v>304</v>
      </c>
      <c r="F60" s="156" t="s">
        <v>304</v>
      </c>
      <c r="G60" s="156" t="s">
        <v>304</v>
      </c>
      <c r="H60" s="156" t="s">
        <v>304</v>
      </c>
      <c r="I60" s="156">
        <v>0.79274999999999995</v>
      </c>
      <c r="J60" s="156">
        <v>2.3528199999999999</v>
      </c>
      <c r="K60" s="156">
        <v>6.7803800000000001</v>
      </c>
      <c r="L60" s="156" t="s">
        <v>304</v>
      </c>
      <c r="M60" s="156" t="s">
        <v>304</v>
      </c>
      <c r="N60" s="156" t="s">
        <v>304</v>
      </c>
      <c r="O60" s="156" t="s">
        <v>304</v>
      </c>
      <c r="P60" s="156" t="s">
        <v>304</v>
      </c>
      <c r="Q60" s="156" t="s">
        <v>304</v>
      </c>
      <c r="R60" s="156" t="s">
        <v>304</v>
      </c>
      <c r="S60" s="156" t="s">
        <v>304</v>
      </c>
      <c r="T60" s="156" t="s">
        <v>304</v>
      </c>
      <c r="U60" s="156" t="s">
        <v>304</v>
      </c>
      <c r="V60" s="156" t="s">
        <v>304</v>
      </c>
      <c r="W60" s="156" t="s">
        <v>304</v>
      </c>
      <c r="X60" s="156" t="s">
        <v>304</v>
      </c>
      <c r="Y60" s="156" t="s">
        <v>304</v>
      </c>
      <c r="Z60" s="156" t="s">
        <v>304</v>
      </c>
      <c r="AA60" s="156" t="s">
        <v>304</v>
      </c>
      <c r="AB60" s="156" t="s">
        <v>304</v>
      </c>
      <c r="AC60" s="156" t="s">
        <v>304</v>
      </c>
      <c r="AD60" s="156" t="s">
        <v>304</v>
      </c>
      <c r="AE60" s="157"/>
      <c r="AF60" s="156" t="s">
        <v>304</v>
      </c>
      <c r="AG60" s="156" t="s">
        <v>304</v>
      </c>
      <c r="AH60" s="156" t="s">
        <v>304</v>
      </c>
      <c r="AI60" s="156" t="s">
        <v>304</v>
      </c>
      <c r="AJ60" s="156" t="s">
        <v>304</v>
      </c>
      <c r="AK60" s="156" t="s">
        <v>308</v>
      </c>
      <c r="AL60" s="158" t="s">
        <v>411</v>
      </c>
      <c r="AN60" s="112" t="str">
        <f>VLOOKUP(B60,[1]sectoren!$N$2:$Q$128,3)</f>
        <v>andere industrie</v>
      </c>
      <c r="AQ60" s="112">
        <f>VLOOKUP(B60, [1]sectoren!$N$2:$S$128, 6, FALSE)</f>
        <v>4</v>
      </c>
    </row>
    <row r="61" spans="1:43" s="112" customFormat="1" ht="24.75" customHeight="1" thickBot="1">
      <c r="A61" s="153" t="s">
        <v>305</v>
      </c>
      <c r="B61" s="170" t="s">
        <v>412</v>
      </c>
      <c r="C61" s="154" t="s">
        <v>413</v>
      </c>
      <c r="D61" s="155"/>
      <c r="E61" s="156" t="s">
        <v>304</v>
      </c>
      <c r="F61" s="156" t="s">
        <v>304</v>
      </c>
      <c r="G61" s="156" t="s">
        <v>304</v>
      </c>
      <c r="H61" s="156" t="s">
        <v>304</v>
      </c>
      <c r="I61" s="156">
        <v>0.12175</v>
      </c>
      <c r="J61" s="156">
        <v>1.2175499999999999</v>
      </c>
      <c r="K61" s="156">
        <v>4.0454299999999996</v>
      </c>
      <c r="L61" s="156" t="s">
        <v>304</v>
      </c>
      <c r="M61" s="156" t="s">
        <v>304</v>
      </c>
      <c r="N61" s="156" t="s">
        <v>304</v>
      </c>
      <c r="O61" s="156" t="s">
        <v>304</v>
      </c>
      <c r="P61" s="156" t="s">
        <v>304</v>
      </c>
      <c r="Q61" s="156" t="s">
        <v>304</v>
      </c>
      <c r="R61" s="156" t="s">
        <v>304</v>
      </c>
      <c r="S61" s="156" t="s">
        <v>304</v>
      </c>
      <c r="T61" s="156" t="s">
        <v>304</v>
      </c>
      <c r="U61" s="156" t="s">
        <v>304</v>
      </c>
      <c r="V61" s="156" t="s">
        <v>304</v>
      </c>
      <c r="W61" s="156" t="s">
        <v>304</v>
      </c>
      <c r="X61" s="156" t="s">
        <v>304</v>
      </c>
      <c r="Y61" s="156" t="s">
        <v>304</v>
      </c>
      <c r="Z61" s="156" t="s">
        <v>304</v>
      </c>
      <c r="AA61" s="156" t="s">
        <v>304</v>
      </c>
      <c r="AB61" s="156" t="s">
        <v>304</v>
      </c>
      <c r="AC61" s="156" t="s">
        <v>304</v>
      </c>
      <c r="AD61" s="156" t="s">
        <v>304</v>
      </c>
      <c r="AE61" s="157"/>
      <c r="AF61" s="156" t="s">
        <v>304</v>
      </c>
      <c r="AG61" s="156" t="s">
        <v>304</v>
      </c>
      <c r="AH61" s="156" t="s">
        <v>304</v>
      </c>
      <c r="AI61" s="156" t="s">
        <v>304</v>
      </c>
      <c r="AJ61" s="156" t="s">
        <v>304</v>
      </c>
      <c r="AK61" s="156" t="s">
        <v>304</v>
      </c>
      <c r="AL61" s="158" t="s">
        <v>414</v>
      </c>
      <c r="AN61" s="112" t="str">
        <f>VLOOKUP(B61,[1]sectoren!$N$2:$Q$128,3)</f>
        <v>andere industrie</v>
      </c>
      <c r="AQ61" s="112">
        <f>VLOOKUP(B61, [1]sectoren!$N$2:$S$128, 6, FALSE)</f>
        <v>4</v>
      </c>
    </row>
    <row r="62" spans="1:43" s="112" customFormat="1" ht="24.75" customHeight="1" thickBot="1">
      <c r="A62" s="153" t="s">
        <v>305</v>
      </c>
      <c r="B62" s="170" t="s">
        <v>415</v>
      </c>
      <c r="C62" s="154" t="s">
        <v>416</v>
      </c>
      <c r="D62" s="155"/>
      <c r="E62" s="156" t="s">
        <v>304</v>
      </c>
      <c r="F62" s="156" t="s">
        <v>304</v>
      </c>
      <c r="G62" s="156" t="s">
        <v>304</v>
      </c>
      <c r="H62" s="156" t="s">
        <v>304</v>
      </c>
      <c r="I62" s="156" t="s">
        <v>90</v>
      </c>
      <c r="J62" s="156" t="s">
        <v>90</v>
      </c>
      <c r="K62" s="156" t="s">
        <v>90</v>
      </c>
      <c r="L62" s="156" t="s">
        <v>304</v>
      </c>
      <c r="M62" s="156" t="s">
        <v>304</v>
      </c>
      <c r="N62" s="156" t="s">
        <v>304</v>
      </c>
      <c r="O62" s="156" t="s">
        <v>304</v>
      </c>
      <c r="P62" s="156" t="s">
        <v>304</v>
      </c>
      <c r="Q62" s="156" t="s">
        <v>304</v>
      </c>
      <c r="R62" s="156" t="s">
        <v>304</v>
      </c>
      <c r="S62" s="156" t="s">
        <v>304</v>
      </c>
      <c r="T62" s="156" t="s">
        <v>304</v>
      </c>
      <c r="U62" s="156" t="s">
        <v>304</v>
      </c>
      <c r="V62" s="156" t="s">
        <v>304</v>
      </c>
      <c r="W62" s="156" t="s">
        <v>304</v>
      </c>
      <c r="X62" s="156" t="s">
        <v>304</v>
      </c>
      <c r="Y62" s="156" t="s">
        <v>304</v>
      </c>
      <c r="Z62" s="156" t="s">
        <v>304</v>
      </c>
      <c r="AA62" s="156" t="s">
        <v>304</v>
      </c>
      <c r="AB62" s="156" t="s">
        <v>304</v>
      </c>
      <c r="AC62" s="156" t="s">
        <v>304</v>
      </c>
      <c r="AD62" s="156" t="s">
        <v>304</v>
      </c>
      <c r="AE62" s="157"/>
      <c r="AF62" s="156" t="s">
        <v>304</v>
      </c>
      <c r="AG62" s="156" t="s">
        <v>304</v>
      </c>
      <c r="AH62" s="156" t="s">
        <v>304</v>
      </c>
      <c r="AI62" s="156" t="s">
        <v>304</v>
      </c>
      <c r="AJ62" s="156" t="s">
        <v>304</v>
      </c>
      <c r="AK62" s="156" t="s">
        <v>304</v>
      </c>
      <c r="AL62" s="158" t="s">
        <v>417</v>
      </c>
      <c r="AN62" s="112" t="str">
        <f>VLOOKUP(B62,[1]sectoren!$N$2:$Q$128,3)</f>
        <v>andere industrie</v>
      </c>
      <c r="AQ62" s="112">
        <f>VLOOKUP(B62, [1]sectoren!$N$2:$S$128, 6, FALSE)</f>
        <v>4</v>
      </c>
    </row>
    <row r="63" spans="1:43" s="112" customFormat="1" ht="24.75" customHeight="1" thickBot="1">
      <c r="A63" s="153" t="s">
        <v>305</v>
      </c>
      <c r="B63" s="170" t="s">
        <v>418</v>
      </c>
      <c r="C63" s="162" t="s">
        <v>419</v>
      </c>
      <c r="D63" s="171"/>
      <c r="E63" s="156">
        <v>0.22636799999999999</v>
      </c>
      <c r="F63" s="156">
        <v>0.49433238000000002</v>
      </c>
      <c r="G63" s="156">
        <v>2.7648009999999998</v>
      </c>
      <c r="H63" s="156" t="s">
        <v>308</v>
      </c>
      <c r="I63" s="156">
        <v>0.43719722141097728</v>
      </c>
      <c r="J63" s="156">
        <v>0.45477994526151994</v>
      </c>
      <c r="K63" s="156">
        <v>0.59254212707107667</v>
      </c>
      <c r="L63" s="156">
        <v>1.2241522199507361E-3</v>
      </c>
      <c r="M63" s="156">
        <v>1.4027699999999999</v>
      </c>
      <c r="N63" s="156">
        <v>1.6632000000000001E-2</v>
      </c>
      <c r="O63" s="156">
        <v>5.5440000000000003E-3</v>
      </c>
      <c r="P63" s="156">
        <v>1.1088E-4</v>
      </c>
      <c r="Q63" s="156">
        <v>1.4783999999999999E-3</v>
      </c>
      <c r="R63" s="156">
        <v>1.848E-3</v>
      </c>
      <c r="S63" s="156" t="s">
        <v>308</v>
      </c>
      <c r="T63" s="156">
        <v>1.1088E-4</v>
      </c>
      <c r="U63" s="156">
        <v>7.392E-2</v>
      </c>
      <c r="V63" s="156" t="s">
        <v>308</v>
      </c>
      <c r="W63" s="156">
        <v>4.605414E-2</v>
      </c>
      <c r="X63" s="156" t="s">
        <v>308</v>
      </c>
      <c r="Y63" s="156" t="s">
        <v>308</v>
      </c>
      <c r="Z63" s="156" t="s">
        <v>308</v>
      </c>
      <c r="AA63" s="156" t="s">
        <v>308</v>
      </c>
      <c r="AB63" s="156" t="s">
        <v>308</v>
      </c>
      <c r="AC63" s="156" t="s">
        <v>304</v>
      </c>
      <c r="AD63" s="156" t="s">
        <v>304</v>
      </c>
      <c r="AE63" s="157"/>
      <c r="AF63" s="156" t="s">
        <v>304</v>
      </c>
      <c r="AG63" s="156" t="s">
        <v>304</v>
      </c>
      <c r="AH63" s="156" t="s">
        <v>304</v>
      </c>
      <c r="AI63" s="156" t="s">
        <v>304</v>
      </c>
      <c r="AJ63" s="156" t="s">
        <v>304</v>
      </c>
      <c r="AK63" s="156" t="s">
        <v>304</v>
      </c>
      <c r="AL63" s="158" t="s">
        <v>381</v>
      </c>
      <c r="AN63" s="112" t="str">
        <f>VLOOKUP(B63,[1]sectoren!$N$2:$Q$128,3)</f>
        <v>minerale niet-metaal</v>
      </c>
      <c r="AQ63" s="112">
        <f>VLOOKUP(B63, [1]sectoren!$N$2:$S$128, 6, FALSE)</f>
        <v>4</v>
      </c>
    </row>
    <row r="64" spans="1:43" s="112" customFormat="1" ht="24.75" customHeight="1" thickBot="1">
      <c r="A64" s="153" t="s">
        <v>305</v>
      </c>
      <c r="B64" s="170" t="s">
        <v>420</v>
      </c>
      <c r="C64" s="154" t="s">
        <v>421</v>
      </c>
      <c r="D64" s="155"/>
      <c r="E64" s="156">
        <v>0.37321606400000001</v>
      </c>
      <c r="F64" s="156" t="s">
        <v>90</v>
      </c>
      <c r="G64" s="156" t="s">
        <v>308</v>
      </c>
      <c r="H64" s="156" t="s">
        <v>308</v>
      </c>
      <c r="I64" s="156" t="s">
        <v>304</v>
      </c>
      <c r="J64" s="156" t="s">
        <v>304</v>
      </c>
      <c r="K64" s="156" t="s">
        <v>304</v>
      </c>
      <c r="L64" s="156" t="s">
        <v>304</v>
      </c>
      <c r="M64" s="156">
        <v>0.17771595800000001</v>
      </c>
      <c r="N64" s="156" t="s">
        <v>304</v>
      </c>
      <c r="O64" s="156" t="s">
        <v>304</v>
      </c>
      <c r="P64" s="156" t="s">
        <v>304</v>
      </c>
      <c r="Q64" s="156" t="s">
        <v>304</v>
      </c>
      <c r="R64" s="156" t="s">
        <v>304</v>
      </c>
      <c r="S64" s="156" t="s">
        <v>304</v>
      </c>
      <c r="T64" s="156" t="s">
        <v>304</v>
      </c>
      <c r="U64" s="156" t="s">
        <v>304</v>
      </c>
      <c r="V64" s="156" t="s">
        <v>304</v>
      </c>
      <c r="W64" s="156" t="s">
        <v>304</v>
      </c>
      <c r="X64" s="156" t="s">
        <v>304</v>
      </c>
      <c r="Y64" s="156" t="s">
        <v>304</v>
      </c>
      <c r="Z64" s="156" t="s">
        <v>304</v>
      </c>
      <c r="AA64" s="156" t="s">
        <v>304</v>
      </c>
      <c r="AB64" s="156" t="s">
        <v>304</v>
      </c>
      <c r="AC64" s="156" t="s">
        <v>304</v>
      </c>
      <c r="AD64" s="156" t="s">
        <v>304</v>
      </c>
      <c r="AE64" s="157"/>
      <c r="AF64" s="156" t="s">
        <v>304</v>
      </c>
      <c r="AG64" s="156" t="s">
        <v>304</v>
      </c>
      <c r="AH64" s="156" t="s">
        <v>304</v>
      </c>
      <c r="AI64" s="156" t="s">
        <v>304</v>
      </c>
      <c r="AJ64" s="156" t="s">
        <v>304</v>
      </c>
      <c r="AK64" s="156">
        <v>1095.9780000000001</v>
      </c>
      <c r="AL64" s="158" t="s">
        <v>422</v>
      </c>
      <c r="AN64" s="112" t="str">
        <f>VLOOKUP(B64,[1]sectoren!$N$2:$Q$128,3)</f>
        <v>chemie</v>
      </c>
      <c r="AQ64" s="112">
        <f>VLOOKUP(B64, [1]sectoren!$N$2:$S$128, 6, FALSE)</f>
        <v>4</v>
      </c>
    </row>
    <row r="65" spans="1:43" s="112" customFormat="1" ht="24.75" customHeight="1" thickBot="1">
      <c r="A65" s="153" t="s">
        <v>305</v>
      </c>
      <c r="B65" s="159" t="s">
        <v>423</v>
      </c>
      <c r="C65" s="154" t="s">
        <v>424</v>
      </c>
      <c r="D65" s="155"/>
      <c r="E65" s="156">
        <v>0.55680249999999998</v>
      </c>
      <c r="F65" s="156" t="s">
        <v>304</v>
      </c>
      <c r="G65" s="156" t="s">
        <v>308</v>
      </c>
      <c r="H65" s="156">
        <v>0.11700000000000001</v>
      </c>
      <c r="I65" s="156" t="s">
        <v>304</v>
      </c>
      <c r="J65" s="156" t="s">
        <v>304</v>
      </c>
      <c r="K65" s="156" t="s">
        <v>304</v>
      </c>
      <c r="L65" s="156" t="s">
        <v>304</v>
      </c>
      <c r="M65" s="156" t="s">
        <v>308</v>
      </c>
      <c r="N65" s="156" t="s">
        <v>304</v>
      </c>
      <c r="O65" s="156" t="s">
        <v>304</v>
      </c>
      <c r="P65" s="156" t="s">
        <v>304</v>
      </c>
      <c r="Q65" s="156" t="s">
        <v>304</v>
      </c>
      <c r="R65" s="156" t="s">
        <v>304</v>
      </c>
      <c r="S65" s="156" t="s">
        <v>304</v>
      </c>
      <c r="T65" s="156" t="s">
        <v>304</v>
      </c>
      <c r="U65" s="156" t="s">
        <v>304</v>
      </c>
      <c r="V65" s="156" t="s">
        <v>304</v>
      </c>
      <c r="W65" s="156" t="s">
        <v>304</v>
      </c>
      <c r="X65" s="156" t="s">
        <v>304</v>
      </c>
      <c r="Y65" s="156" t="s">
        <v>304</v>
      </c>
      <c r="Z65" s="156" t="s">
        <v>304</v>
      </c>
      <c r="AA65" s="156" t="s">
        <v>304</v>
      </c>
      <c r="AB65" s="156" t="s">
        <v>304</v>
      </c>
      <c r="AC65" s="156" t="s">
        <v>304</v>
      </c>
      <c r="AD65" s="156" t="s">
        <v>304</v>
      </c>
      <c r="AE65" s="157"/>
      <c r="AF65" s="156" t="s">
        <v>304</v>
      </c>
      <c r="AG65" s="156" t="s">
        <v>304</v>
      </c>
      <c r="AH65" s="156" t="s">
        <v>304</v>
      </c>
      <c r="AI65" s="156" t="s">
        <v>304</v>
      </c>
      <c r="AJ65" s="156" t="s">
        <v>304</v>
      </c>
      <c r="AK65" s="156">
        <v>2074.9030000000002</v>
      </c>
      <c r="AL65" s="158" t="s">
        <v>425</v>
      </c>
      <c r="AN65" s="112" t="str">
        <f>VLOOKUP(B65,[1]sectoren!$N$2:$Q$128,3)</f>
        <v>chemie</v>
      </c>
      <c r="AQ65" s="112">
        <f>VLOOKUP(B65, [1]sectoren!$N$2:$S$128, 6, FALSE)</f>
        <v>4</v>
      </c>
    </row>
    <row r="66" spans="1:43" s="112" customFormat="1" ht="24.75" customHeight="1" thickBot="1">
      <c r="A66" s="153" t="s">
        <v>305</v>
      </c>
      <c r="B66" s="159" t="s">
        <v>426</v>
      </c>
      <c r="C66" s="154" t="s">
        <v>427</v>
      </c>
      <c r="D66" s="155"/>
      <c r="E66" s="156" t="s">
        <v>105</v>
      </c>
      <c r="F66" s="156" t="s">
        <v>105</v>
      </c>
      <c r="G66" s="156" t="s">
        <v>105</v>
      </c>
      <c r="H66" s="156" t="s">
        <v>105</v>
      </c>
      <c r="I66" s="156" t="s">
        <v>105</v>
      </c>
      <c r="J66" s="156" t="s">
        <v>105</v>
      </c>
      <c r="K66" s="156" t="s">
        <v>105</v>
      </c>
      <c r="L66" s="156" t="s">
        <v>105</v>
      </c>
      <c r="M66" s="156" t="s">
        <v>105</v>
      </c>
      <c r="N66" s="156" t="s">
        <v>105</v>
      </c>
      <c r="O66" s="156" t="s">
        <v>105</v>
      </c>
      <c r="P66" s="156" t="s">
        <v>105</v>
      </c>
      <c r="Q66" s="156" t="s">
        <v>105</v>
      </c>
      <c r="R66" s="156" t="s">
        <v>105</v>
      </c>
      <c r="S66" s="156" t="s">
        <v>105</v>
      </c>
      <c r="T66" s="156" t="s">
        <v>105</v>
      </c>
      <c r="U66" s="156" t="s">
        <v>105</v>
      </c>
      <c r="V66" s="156" t="s">
        <v>105</v>
      </c>
      <c r="W66" s="156" t="s">
        <v>105</v>
      </c>
      <c r="X66" s="156" t="s">
        <v>105</v>
      </c>
      <c r="Y66" s="156" t="s">
        <v>105</v>
      </c>
      <c r="Z66" s="156" t="s">
        <v>105</v>
      </c>
      <c r="AA66" s="156" t="s">
        <v>105</v>
      </c>
      <c r="AB66" s="156" t="s">
        <v>105</v>
      </c>
      <c r="AC66" s="156" t="s">
        <v>105</v>
      </c>
      <c r="AD66" s="156" t="s">
        <v>105</v>
      </c>
      <c r="AE66" s="157"/>
      <c r="AF66" s="156" t="s">
        <v>304</v>
      </c>
      <c r="AG66" s="156" t="s">
        <v>304</v>
      </c>
      <c r="AH66" s="156" t="s">
        <v>304</v>
      </c>
      <c r="AI66" s="156" t="s">
        <v>304</v>
      </c>
      <c r="AJ66" s="156" t="s">
        <v>304</v>
      </c>
      <c r="AK66" s="156" t="s">
        <v>308</v>
      </c>
      <c r="AL66" s="158" t="s">
        <v>428</v>
      </c>
      <c r="AN66" s="112" t="str">
        <f>VLOOKUP(B66,[1]sectoren!$N$2:$Q$128,3)</f>
        <v>chemie</v>
      </c>
      <c r="AQ66" s="112">
        <f>VLOOKUP(B66, [1]sectoren!$N$2:$S$128, 6, FALSE)</f>
        <v>4</v>
      </c>
    </row>
    <row r="67" spans="1:43" s="112" customFormat="1" ht="24.75" customHeight="1" thickBot="1">
      <c r="A67" s="153" t="s">
        <v>305</v>
      </c>
      <c r="B67" s="159" t="s">
        <v>429</v>
      </c>
      <c r="C67" s="154" t="s">
        <v>430</v>
      </c>
      <c r="D67" s="155"/>
      <c r="E67" s="156" t="s">
        <v>105</v>
      </c>
      <c r="F67" s="156" t="s">
        <v>105</v>
      </c>
      <c r="G67" s="156" t="s">
        <v>105</v>
      </c>
      <c r="H67" s="156" t="s">
        <v>105</v>
      </c>
      <c r="I67" s="156" t="s">
        <v>105</v>
      </c>
      <c r="J67" s="156" t="s">
        <v>105</v>
      </c>
      <c r="K67" s="156" t="s">
        <v>105</v>
      </c>
      <c r="L67" s="156" t="s">
        <v>105</v>
      </c>
      <c r="M67" s="156" t="s">
        <v>105</v>
      </c>
      <c r="N67" s="156" t="s">
        <v>105</v>
      </c>
      <c r="O67" s="156" t="s">
        <v>105</v>
      </c>
      <c r="P67" s="156" t="s">
        <v>105</v>
      </c>
      <c r="Q67" s="156" t="s">
        <v>105</v>
      </c>
      <c r="R67" s="156" t="s">
        <v>105</v>
      </c>
      <c r="S67" s="156" t="s">
        <v>105</v>
      </c>
      <c r="T67" s="156" t="s">
        <v>105</v>
      </c>
      <c r="U67" s="156" t="s">
        <v>105</v>
      </c>
      <c r="V67" s="156" t="s">
        <v>105</v>
      </c>
      <c r="W67" s="156" t="s">
        <v>105</v>
      </c>
      <c r="X67" s="156" t="s">
        <v>105</v>
      </c>
      <c r="Y67" s="156" t="s">
        <v>105</v>
      </c>
      <c r="Z67" s="156" t="s">
        <v>105</v>
      </c>
      <c r="AA67" s="156" t="s">
        <v>105</v>
      </c>
      <c r="AB67" s="156" t="s">
        <v>105</v>
      </c>
      <c r="AC67" s="156" t="s">
        <v>105</v>
      </c>
      <c r="AD67" s="156" t="s">
        <v>105</v>
      </c>
      <c r="AE67" s="157"/>
      <c r="AF67" s="156" t="s">
        <v>105</v>
      </c>
      <c r="AG67" s="156" t="s">
        <v>105</v>
      </c>
      <c r="AH67" s="156" t="s">
        <v>105</v>
      </c>
      <c r="AI67" s="156" t="s">
        <v>105</v>
      </c>
      <c r="AJ67" s="156" t="s">
        <v>105</v>
      </c>
      <c r="AK67" s="156" t="s">
        <v>105</v>
      </c>
      <c r="AL67" s="158" t="s">
        <v>431</v>
      </c>
      <c r="AN67" s="112" t="str">
        <f>VLOOKUP(B67,[1]sectoren!$N$2:$Q$128,3)</f>
        <v>chemie</v>
      </c>
      <c r="AQ67" s="112">
        <f>VLOOKUP(B67, [1]sectoren!$N$2:$S$128, 6, FALSE)</f>
        <v>4</v>
      </c>
    </row>
    <row r="68" spans="1:43" s="112" customFormat="1" ht="24.75" customHeight="1" thickBot="1">
      <c r="A68" s="153" t="s">
        <v>305</v>
      </c>
      <c r="B68" s="159" t="s">
        <v>432</v>
      </c>
      <c r="C68" s="154" t="s">
        <v>433</v>
      </c>
      <c r="D68" s="155"/>
      <c r="E68" s="156">
        <v>1.1206000000000001E-2</v>
      </c>
      <c r="F68" s="156" t="s">
        <v>304</v>
      </c>
      <c r="G68" s="156">
        <v>6.3761999999999999E-2</v>
      </c>
      <c r="H68" s="156" t="s">
        <v>304</v>
      </c>
      <c r="I68" s="156" t="s">
        <v>90</v>
      </c>
      <c r="J68" s="156" t="s">
        <v>90</v>
      </c>
      <c r="K68" s="156" t="s">
        <v>90</v>
      </c>
      <c r="L68" s="156" t="s">
        <v>90</v>
      </c>
      <c r="M68" s="156">
        <v>4.9532E-2</v>
      </c>
      <c r="N68" s="156" t="s">
        <v>304</v>
      </c>
      <c r="O68" s="156" t="s">
        <v>304</v>
      </c>
      <c r="P68" s="156" t="s">
        <v>308</v>
      </c>
      <c r="Q68" s="156" t="s">
        <v>304</v>
      </c>
      <c r="R68" s="156" t="s">
        <v>304</v>
      </c>
      <c r="S68" s="156" t="s">
        <v>304</v>
      </c>
      <c r="T68" s="156" t="s">
        <v>304</v>
      </c>
      <c r="U68" s="156" t="s">
        <v>304</v>
      </c>
      <c r="V68" s="156" t="s">
        <v>304</v>
      </c>
      <c r="W68" s="156" t="s">
        <v>304</v>
      </c>
      <c r="X68" s="156" t="s">
        <v>304</v>
      </c>
      <c r="Y68" s="156" t="s">
        <v>304</v>
      </c>
      <c r="Z68" s="156" t="s">
        <v>304</v>
      </c>
      <c r="AA68" s="156" t="s">
        <v>304</v>
      </c>
      <c r="AB68" s="156" t="s">
        <v>304</v>
      </c>
      <c r="AC68" s="156" t="s">
        <v>304</v>
      </c>
      <c r="AD68" s="156" t="s">
        <v>304</v>
      </c>
      <c r="AE68" s="157"/>
      <c r="AF68" s="156" t="s">
        <v>304</v>
      </c>
      <c r="AG68" s="156" t="s">
        <v>304</v>
      </c>
      <c r="AH68" s="156" t="s">
        <v>304</v>
      </c>
      <c r="AI68" s="156" t="s">
        <v>304</v>
      </c>
      <c r="AJ68" s="156" t="s">
        <v>304</v>
      </c>
      <c r="AK68" s="156" t="s">
        <v>308</v>
      </c>
      <c r="AL68" s="158" t="s">
        <v>434</v>
      </c>
      <c r="AN68" s="112" t="str">
        <f>VLOOKUP(B68,[1]sectoren!$N$2:$Q$128,3)</f>
        <v>chemie</v>
      </c>
      <c r="AQ68" s="112">
        <f>VLOOKUP(B68, [1]sectoren!$N$2:$S$128, 6, FALSE)</f>
        <v>4</v>
      </c>
    </row>
    <row r="69" spans="1:43" s="112" customFormat="1" ht="24.75" customHeight="1" thickBot="1">
      <c r="A69" s="153" t="s">
        <v>305</v>
      </c>
      <c r="B69" s="153" t="s">
        <v>435</v>
      </c>
      <c r="C69" s="154" t="s">
        <v>436</v>
      </c>
      <c r="D69" s="166"/>
      <c r="E69" s="156" t="s">
        <v>105</v>
      </c>
      <c r="F69" s="156" t="s">
        <v>105</v>
      </c>
      <c r="G69" s="156" t="s">
        <v>105</v>
      </c>
      <c r="H69" s="156" t="s">
        <v>105</v>
      </c>
      <c r="I69" s="156" t="s">
        <v>105</v>
      </c>
      <c r="J69" s="156" t="s">
        <v>105</v>
      </c>
      <c r="K69" s="156" t="s">
        <v>105</v>
      </c>
      <c r="L69" s="156" t="s">
        <v>105</v>
      </c>
      <c r="M69" s="156" t="s">
        <v>105</v>
      </c>
      <c r="N69" s="156" t="s">
        <v>105</v>
      </c>
      <c r="O69" s="156" t="s">
        <v>105</v>
      </c>
      <c r="P69" s="156" t="s">
        <v>105</v>
      </c>
      <c r="Q69" s="156" t="s">
        <v>105</v>
      </c>
      <c r="R69" s="156" t="s">
        <v>105</v>
      </c>
      <c r="S69" s="156" t="s">
        <v>105</v>
      </c>
      <c r="T69" s="156" t="s">
        <v>105</v>
      </c>
      <c r="U69" s="156" t="s">
        <v>105</v>
      </c>
      <c r="V69" s="156" t="s">
        <v>105</v>
      </c>
      <c r="W69" s="156" t="s">
        <v>105</v>
      </c>
      <c r="X69" s="156" t="s">
        <v>105</v>
      </c>
      <c r="Y69" s="156" t="s">
        <v>105</v>
      </c>
      <c r="Z69" s="156" t="s">
        <v>105</v>
      </c>
      <c r="AA69" s="156" t="s">
        <v>105</v>
      </c>
      <c r="AB69" s="156" t="s">
        <v>105</v>
      </c>
      <c r="AC69" s="156" t="s">
        <v>105</v>
      </c>
      <c r="AD69" s="156" t="s">
        <v>105</v>
      </c>
      <c r="AE69" s="157"/>
      <c r="AF69" s="156" t="s">
        <v>105</v>
      </c>
      <c r="AG69" s="156" t="s">
        <v>105</v>
      </c>
      <c r="AH69" s="156" t="s">
        <v>105</v>
      </c>
      <c r="AI69" s="156" t="s">
        <v>105</v>
      </c>
      <c r="AJ69" s="156" t="s">
        <v>105</v>
      </c>
      <c r="AK69" s="156" t="s">
        <v>105</v>
      </c>
      <c r="AL69" s="158" t="s">
        <v>437</v>
      </c>
      <c r="AN69" s="112" t="str">
        <f>VLOOKUP(B69,[1]sectoren!$N$2:$Q$128,3)</f>
        <v>chemie</v>
      </c>
      <c r="AQ69" s="112">
        <f>VLOOKUP(B69, [1]sectoren!$N$2:$S$128, 6, FALSE)</f>
        <v>4</v>
      </c>
    </row>
    <row r="70" spans="1:43" s="112" customFormat="1" ht="24.75" customHeight="1" thickBot="1">
      <c r="A70" s="153" t="s">
        <v>305</v>
      </c>
      <c r="B70" s="153" t="s">
        <v>438</v>
      </c>
      <c r="C70" s="154" t="s">
        <v>439</v>
      </c>
      <c r="D70" s="166"/>
      <c r="E70" s="156">
        <v>4.9485991549999993</v>
      </c>
      <c r="F70" s="156">
        <v>8.4575018694375004</v>
      </c>
      <c r="G70" s="156">
        <v>2.789269435</v>
      </c>
      <c r="H70" s="156">
        <v>0.92614412499999998</v>
      </c>
      <c r="I70" s="156">
        <v>0.276491650486</v>
      </c>
      <c r="J70" s="156">
        <v>0.46667734365199998</v>
      </c>
      <c r="K70" s="156">
        <v>0.59822505623</v>
      </c>
      <c r="L70" s="156">
        <v>3.5112277273608001E-3</v>
      </c>
      <c r="M70" s="156">
        <v>1.0891462840000001</v>
      </c>
      <c r="N70" s="156">
        <v>6.3089999999999993E-2</v>
      </c>
      <c r="O70" s="156">
        <v>2.49E-3</v>
      </c>
      <c r="P70" s="156">
        <v>0.14685040000000002</v>
      </c>
      <c r="Q70" s="156">
        <v>5.0000000000000001E-4</v>
      </c>
      <c r="R70" s="156">
        <v>4.6299999999999996E-3</v>
      </c>
      <c r="S70" s="156">
        <v>1.8290000000000001E-2</v>
      </c>
      <c r="T70" s="156">
        <v>2.5410000000000002E-2</v>
      </c>
      <c r="U70" s="156" t="s">
        <v>308</v>
      </c>
      <c r="V70" s="156">
        <v>0.90281</v>
      </c>
      <c r="W70" s="156">
        <v>0.117883038</v>
      </c>
      <c r="X70" s="156">
        <v>9.9299999999999996E-4</v>
      </c>
      <c r="Y70" s="156">
        <v>2.9999999999999997E-4</v>
      </c>
      <c r="Z70" s="156">
        <v>1E-4</v>
      </c>
      <c r="AA70" s="156">
        <v>2.0000000000000002E-5</v>
      </c>
      <c r="AB70" s="156">
        <v>1.413E-3</v>
      </c>
      <c r="AC70" s="156" t="s">
        <v>304</v>
      </c>
      <c r="AD70" s="156" t="s">
        <v>304</v>
      </c>
      <c r="AE70" s="157"/>
      <c r="AF70" s="156" t="s">
        <v>304</v>
      </c>
      <c r="AG70" s="156" t="s">
        <v>304</v>
      </c>
      <c r="AH70" s="156" t="s">
        <v>304</v>
      </c>
      <c r="AI70" s="156" t="s">
        <v>304</v>
      </c>
      <c r="AJ70" s="156" t="s">
        <v>304</v>
      </c>
      <c r="AK70" s="156" t="s">
        <v>308</v>
      </c>
      <c r="AL70" s="158" t="s">
        <v>381</v>
      </c>
      <c r="AN70" s="112" t="str">
        <f>VLOOKUP(B70,[1]sectoren!$N$2:$Q$128,3)</f>
        <v>chemie</v>
      </c>
      <c r="AQ70" s="112">
        <f>VLOOKUP(B70, [1]sectoren!$N$2:$S$128, 6, FALSE)</f>
        <v>4</v>
      </c>
    </row>
    <row r="71" spans="1:43" s="112" customFormat="1" ht="24.75" customHeight="1" thickBot="1">
      <c r="A71" s="153" t="s">
        <v>305</v>
      </c>
      <c r="B71" s="153" t="s">
        <v>440</v>
      </c>
      <c r="C71" s="154" t="s">
        <v>441</v>
      </c>
      <c r="D71" s="166"/>
      <c r="E71" s="156" t="s">
        <v>90</v>
      </c>
      <c r="F71" s="156" t="s">
        <v>90</v>
      </c>
      <c r="G71" s="156" t="s">
        <v>90</v>
      </c>
      <c r="H71" s="156" t="s">
        <v>90</v>
      </c>
      <c r="I71" s="156" t="s">
        <v>90</v>
      </c>
      <c r="J71" s="156" t="s">
        <v>90</v>
      </c>
      <c r="K71" s="156" t="s">
        <v>90</v>
      </c>
      <c r="L71" s="156" t="s">
        <v>90</v>
      </c>
      <c r="M71" s="156" t="s">
        <v>90</v>
      </c>
      <c r="N71" s="156" t="s">
        <v>308</v>
      </c>
      <c r="O71" s="156" t="s">
        <v>308</v>
      </c>
      <c r="P71" s="156" t="s">
        <v>308</v>
      </c>
      <c r="Q71" s="156" t="s">
        <v>308</v>
      </c>
      <c r="R71" s="156" t="s">
        <v>308</v>
      </c>
      <c r="S71" s="156" t="s">
        <v>308</v>
      </c>
      <c r="T71" s="156" t="s">
        <v>308</v>
      </c>
      <c r="U71" s="156" t="s">
        <v>308</v>
      </c>
      <c r="V71" s="156" t="s">
        <v>308</v>
      </c>
      <c r="W71" s="156" t="s">
        <v>308</v>
      </c>
      <c r="X71" s="156" t="s">
        <v>308</v>
      </c>
      <c r="Y71" s="156" t="s">
        <v>308</v>
      </c>
      <c r="Z71" s="156" t="s">
        <v>308</v>
      </c>
      <c r="AA71" s="156" t="s">
        <v>308</v>
      </c>
      <c r="AB71" s="156" t="s">
        <v>308</v>
      </c>
      <c r="AC71" s="156" t="s">
        <v>304</v>
      </c>
      <c r="AD71" s="156" t="s">
        <v>304</v>
      </c>
      <c r="AE71" s="157"/>
      <c r="AF71" s="156" t="s">
        <v>304</v>
      </c>
      <c r="AG71" s="156" t="s">
        <v>304</v>
      </c>
      <c r="AH71" s="156" t="s">
        <v>304</v>
      </c>
      <c r="AI71" s="156" t="s">
        <v>304</v>
      </c>
      <c r="AJ71" s="156" t="s">
        <v>304</v>
      </c>
      <c r="AK71" s="156" t="s">
        <v>308</v>
      </c>
      <c r="AL71" s="158" t="s">
        <v>381</v>
      </c>
      <c r="AN71" s="112" t="str">
        <f>VLOOKUP(B71,[1]sectoren!$N$2:$Q$128,3)</f>
        <v>chemie</v>
      </c>
      <c r="AQ71" s="112">
        <f>VLOOKUP(B71, [1]sectoren!$N$2:$S$128, 6, FALSE)</f>
        <v>4</v>
      </c>
    </row>
    <row r="72" spans="1:43" s="112" customFormat="1" ht="24.75" customHeight="1" thickBot="1">
      <c r="A72" s="153" t="s">
        <v>305</v>
      </c>
      <c r="B72" s="153" t="s">
        <v>442</v>
      </c>
      <c r="C72" s="154" t="s">
        <v>443</v>
      </c>
      <c r="D72" s="155"/>
      <c r="E72" s="156">
        <v>4.2102023000000006</v>
      </c>
      <c r="F72" s="156">
        <v>0.37880170218311404</v>
      </c>
      <c r="G72" s="156">
        <v>5.2101373999999998</v>
      </c>
      <c r="H72" s="156">
        <v>1.37179E-2</v>
      </c>
      <c r="I72" s="156">
        <v>0.62328560684161427</v>
      </c>
      <c r="J72" s="156">
        <v>0.84290756143603363</v>
      </c>
      <c r="K72" s="156">
        <v>0.98794042500000001</v>
      </c>
      <c r="L72" s="156">
        <v>3.0194755006841614E-2</v>
      </c>
      <c r="M72" s="156">
        <v>95.314255599999996</v>
      </c>
      <c r="N72" s="156">
        <v>15.080746326325224</v>
      </c>
      <c r="O72" s="156">
        <v>0.24951380100000001</v>
      </c>
      <c r="P72" s="156">
        <v>6.9516516E-2</v>
      </c>
      <c r="Q72" s="156">
        <v>4.6147059000000004E-2</v>
      </c>
      <c r="R72" s="156">
        <v>1.3721423100000001</v>
      </c>
      <c r="S72" s="156">
        <v>1.2282352683129487</v>
      </c>
      <c r="T72" s="156">
        <v>0.51650516000000002</v>
      </c>
      <c r="U72" s="156">
        <v>4.0148688000000002E-2</v>
      </c>
      <c r="V72" s="156">
        <v>3.45468946</v>
      </c>
      <c r="W72" s="156">
        <v>6.9549605899999998</v>
      </c>
      <c r="X72" s="156">
        <v>4.5571037800000002E-3</v>
      </c>
      <c r="Y72" s="156">
        <v>1.363392976E-2</v>
      </c>
      <c r="Z72" s="156">
        <v>4.02863284E-3</v>
      </c>
      <c r="AA72" s="156">
        <v>5.02598438E-3</v>
      </c>
      <c r="AB72" s="156">
        <v>2.7245650750000003E-2</v>
      </c>
      <c r="AC72" s="156">
        <v>1.3327548036279999</v>
      </c>
      <c r="AD72" s="156">
        <v>1.2355400000000001</v>
      </c>
      <c r="AE72" s="157"/>
      <c r="AF72" s="156" t="s">
        <v>304</v>
      </c>
      <c r="AG72" s="156" t="s">
        <v>304</v>
      </c>
      <c r="AH72" s="156" t="s">
        <v>304</v>
      </c>
      <c r="AI72" s="156" t="s">
        <v>304</v>
      </c>
      <c r="AJ72" s="156" t="s">
        <v>304</v>
      </c>
      <c r="AK72" s="156">
        <v>8015.9369999999999</v>
      </c>
      <c r="AL72" s="158" t="s">
        <v>444</v>
      </c>
      <c r="AN72" s="112" t="str">
        <f>VLOOKUP(B72,[1]sectoren!$N$2:$Q$128,3)</f>
        <v>ijzer en staal</v>
      </c>
      <c r="AQ72" s="112">
        <f>VLOOKUP(B72, [1]sectoren!$N$2:$S$128, 6, FALSE)</f>
        <v>4</v>
      </c>
    </row>
    <row r="73" spans="1:43" s="112" customFormat="1" ht="24.75" customHeight="1" thickBot="1">
      <c r="A73" s="153" t="s">
        <v>305</v>
      </c>
      <c r="B73" s="153" t="s">
        <v>445</v>
      </c>
      <c r="C73" s="154" t="s">
        <v>446</v>
      </c>
      <c r="D73" s="155"/>
      <c r="E73" s="156" t="s">
        <v>308</v>
      </c>
      <c r="F73" s="156" t="s">
        <v>308</v>
      </c>
      <c r="G73" s="156" t="s">
        <v>308</v>
      </c>
      <c r="H73" s="156" t="s">
        <v>308</v>
      </c>
      <c r="I73" s="156" t="s">
        <v>90</v>
      </c>
      <c r="J73" s="156" t="s">
        <v>90</v>
      </c>
      <c r="K73" s="156" t="s">
        <v>90</v>
      </c>
      <c r="L73" s="156" t="s">
        <v>90</v>
      </c>
      <c r="M73" s="156" t="s">
        <v>308</v>
      </c>
      <c r="N73" s="156" t="s">
        <v>308</v>
      </c>
      <c r="O73" s="156" t="s">
        <v>308</v>
      </c>
      <c r="P73" s="156" t="s">
        <v>308</v>
      </c>
      <c r="Q73" s="156" t="s">
        <v>308</v>
      </c>
      <c r="R73" s="156" t="s">
        <v>308</v>
      </c>
      <c r="S73" s="156" t="s">
        <v>308</v>
      </c>
      <c r="T73" s="156" t="s">
        <v>308</v>
      </c>
      <c r="U73" s="156" t="s">
        <v>308</v>
      </c>
      <c r="V73" s="156" t="s">
        <v>308</v>
      </c>
      <c r="W73" s="156" t="s">
        <v>308</v>
      </c>
      <c r="X73" s="156" t="s">
        <v>308</v>
      </c>
      <c r="Y73" s="156" t="s">
        <v>308</v>
      </c>
      <c r="Z73" s="156" t="s">
        <v>308</v>
      </c>
      <c r="AA73" s="156" t="s">
        <v>308</v>
      </c>
      <c r="AB73" s="156" t="s">
        <v>308</v>
      </c>
      <c r="AC73" s="156" t="s">
        <v>308</v>
      </c>
      <c r="AD73" s="156" t="s">
        <v>308</v>
      </c>
      <c r="AE73" s="157"/>
      <c r="AF73" s="156" t="s">
        <v>304</v>
      </c>
      <c r="AG73" s="156" t="s">
        <v>304</v>
      </c>
      <c r="AH73" s="156" t="s">
        <v>304</v>
      </c>
      <c r="AI73" s="156" t="s">
        <v>304</v>
      </c>
      <c r="AJ73" s="156" t="s">
        <v>304</v>
      </c>
      <c r="AK73" s="156" t="s">
        <v>308</v>
      </c>
      <c r="AL73" s="158" t="s">
        <v>447</v>
      </c>
      <c r="AN73" s="112" t="str">
        <f>VLOOKUP(B73,[1]sectoren!$N$2:$Q$128,3)</f>
        <v>ijzer en staal</v>
      </c>
      <c r="AQ73" s="112">
        <f>VLOOKUP(B73, [1]sectoren!$N$2:$S$128, 6, FALSE)</f>
        <v>4</v>
      </c>
    </row>
    <row r="74" spans="1:43" s="112" customFormat="1" ht="24.75" customHeight="1" thickBot="1">
      <c r="A74" s="153" t="s">
        <v>305</v>
      </c>
      <c r="B74" s="153" t="s">
        <v>448</v>
      </c>
      <c r="C74" s="154" t="s">
        <v>449</v>
      </c>
      <c r="D74" s="155"/>
      <c r="E74" s="156" t="s">
        <v>308</v>
      </c>
      <c r="F74" s="156" t="s">
        <v>90</v>
      </c>
      <c r="G74" s="156" t="s">
        <v>308</v>
      </c>
      <c r="H74" s="156" t="s">
        <v>308</v>
      </c>
      <c r="I74" s="156" t="s">
        <v>90</v>
      </c>
      <c r="J74" s="156" t="s">
        <v>90</v>
      </c>
      <c r="K74" s="156" t="s">
        <v>90</v>
      </c>
      <c r="L74" s="156" t="s">
        <v>90</v>
      </c>
      <c r="M74" s="156" t="s">
        <v>308</v>
      </c>
      <c r="N74" s="156" t="s">
        <v>90</v>
      </c>
      <c r="O74" s="156" t="s">
        <v>90</v>
      </c>
      <c r="P74" s="156" t="s">
        <v>90</v>
      </c>
      <c r="Q74" s="156" t="s">
        <v>90</v>
      </c>
      <c r="R74" s="156" t="s">
        <v>90</v>
      </c>
      <c r="S74" s="156" t="s">
        <v>90</v>
      </c>
      <c r="T74" s="156" t="s">
        <v>90</v>
      </c>
      <c r="U74" s="156" t="s">
        <v>90</v>
      </c>
      <c r="V74" s="156" t="s">
        <v>90</v>
      </c>
      <c r="W74" s="156" t="s">
        <v>90</v>
      </c>
      <c r="X74" s="156" t="s">
        <v>308</v>
      </c>
      <c r="Y74" s="156" t="s">
        <v>308</v>
      </c>
      <c r="Z74" s="156" t="s">
        <v>308</v>
      </c>
      <c r="AA74" s="156" t="s">
        <v>308</v>
      </c>
      <c r="AB74" s="156" t="s">
        <v>308</v>
      </c>
      <c r="AC74" s="156" t="s">
        <v>308</v>
      </c>
      <c r="AD74" s="156" t="s">
        <v>304</v>
      </c>
      <c r="AE74" s="157"/>
      <c r="AF74" s="156" t="s">
        <v>304</v>
      </c>
      <c r="AG74" s="156" t="s">
        <v>304</v>
      </c>
      <c r="AH74" s="156" t="s">
        <v>304</v>
      </c>
      <c r="AI74" s="156" t="s">
        <v>304</v>
      </c>
      <c r="AJ74" s="156" t="s">
        <v>304</v>
      </c>
      <c r="AK74" s="156" t="s">
        <v>308</v>
      </c>
      <c r="AL74" s="158" t="s">
        <v>450</v>
      </c>
      <c r="AN74" s="112" t="str">
        <f>VLOOKUP(B74,[1]sectoren!$N$2:$Q$128,3)</f>
        <v>non ferro</v>
      </c>
      <c r="AQ74" s="112">
        <f>VLOOKUP(B74, [1]sectoren!$N$2:$S$128, 6, FALSE)</f>
        <v>4</v>
      </c>
    </row>
    <row r="75" spans="1:43" s="112" customFormat="1" ht="24.75" customHeight="1" thickBot="1">
      <c r="A75" s="153" t="s">
        <v>305</v>
      </c>
      <c r="B75" s="153" t="s">
        <v>451</v>
      </c>
      <c r="C75" s="154" t="s">
        <v>452</v>
      </c>
      <c r="D75" s="166"/>
      <c r="E75" s="156" t="s">
        <v>90</v>
      </c>
      <c r="F75" s="156" t="s">
        <v>90</v>
      </c>
      <c r="G75" s="156" t="s">
        <v>90</v>
      </c>
      <c r="H75" s="156" t="s">
        <v>90</v>
      </c>
      <c r="I75" s="156" t="s">
        <v>90</v>
      </c>
      <c r="J75" s="156" t="s">
        <v>90</v>
      </c>
      <c r="K75" s="156" t="s">
        <v>90</v>
      </c>
      <c r="L75" s="156" t="s">
        <v>90</v>
      </c>
      <c r="M75" s="156" t="s">
        <v>90</v>
      </c>
      <c r="N75" s="156" t="s">
        <v>90</v>
      </c>
      <c r="O75" s="156" t="s">
        <v>90</v>
      </c>
      <c r="P75" s="156" t="s">
        <v>90</v>
      </c>
      <c r="Q75" s="156" t="s">
        <v>90</v>
      </c>
      <c r="R75" s="156" t="s">
        <v>308</v>
      </c>
      <c r="S75" s="156" t="s">
        <v>90</v>
      </c>
      <c r="T75" s="156" t="s">
        <v>90</v>
      </c>
      <c r="U75" s="156" t="s">
        <v>308</v>
      </c>
      <c r="V75" s="156" t="s">
        <v>90</v>
      </c>
      <c r="W75" s="156" t="s">
        <v>90</v>
      </c>
      <c r="X75" s="156" t="s">
        <v>308</v>
      </c>
      <c r="Y75" s="156" t="s">
        <v>308</v>
      </c>
      <c r="Z75" s="156" t="s">
        <v>308</v>
      </c>
      <c r="AA75" s="156" t="s">
        <v>308</v>
      </c>
      <c r="AB75" s="156" t="s">
        <v>308</v>
      </c>
      <c r="AC75" s="156" t="s">
        <v>304</v>
      </c>
      <c r="AD75" s="156" t="s">
        <v>304</v>
      </c>
      <c r="AE75" s="157"/>
      <c r="AF75" s="156" t="s">
        <v>304</v>
      </c>
      <c r="AG75" s="156" t="s">
        <v>304</v>
      </c>
      <c r="AH75" s="156" t="s">
        <v>304</v>
      </c>
      <c r="AI75" s="156" t="s">
        <v>304</v>
      </c>
      <c r="AJ75" s="156" t="s">
        <v>304</v>
      </c>
      <c r="AK75" s="156" t="s">
        <v>308</v>
      </c>
      <c r="AL75" s="158" t="s">
        <v>453</v>
      </c>
      <c r="AN75" s="112" t="str">
        <f>VLOOKUP(B75,[1]sectoren!$N$2:$Q$128,3)</f>
        <v>non ferro</v>
      </c>
      <c r="AQ75" s="112">
        <f>VLOOKUP(B75, [1]sectoren!$N$2:$S$128, 6, FALSE)</f>
        <v>4</v>
      </c>
    </row>
    <row r="76" spans="1:43" s="112" customFormat="1" ht="24.75" customHeight="1" thickBot="1">
      <c r="A76" s="153" t="s">
        <v>305</v>
      </c>
      <c r="B76" s="153" t="s">
        <v>454</v>
      </c>
      <c r="C76" s="154" t="s">
        <v>455</v>
      </c>
      <c r="D76" s="155"/>
      <c r="E76" s="156" t="s">
        <v>90</v>
      </c>
      <c r="F76" s="156" t="s">
        <v>90</v>
      </c>
      <c r="G76" s="156" t="s">
        <v>90</v>
      </c>
      <c r="H76" s="156" t="s">
        <v>90</v>
      </c>
      <c r="I76" s="156" t="s">
        <v>90</v>
      </c>
      <c r="J76" s="156" t="s">
        <v>90</v>
      </c>
      <c r="K76" s="156" t="s">
        <v>90</v>
      </c>
      <c r="L76" s="156" t="s">
        <v>90</v>
      </c>
      <c r="M76" s="156" t="s">
        <v>90</v>
      </c>
      <c r="N76" s="156" t="s">
        <v>90</v>
      </c>
      <c r="O76" s="156" t="s">
        <v>90</v>
      </c>
      <c r="P76" s="156" t="s">
        <v>90</v>
      </c>
      <c r="Q76" s="156" t="s">
        <v>90</v>
      </c>
      <c r="R76" s="156" t="s">
        <v>90</v>
      </c>
      <c r="S76" s="156" t="s">
        <v>90</v>
      </c>
      <c r="T76" s="156" t="s">
        <v>90</v>
      </c>
      <c r="U76" s="156" t="s">
        <v>90</v>
      </c>
      <c r="V76" s="156" t="s">
        <v>90</v>
      </c>
      <c r="W76" s="156" t="s">
        <v>90</v>
      </c>
      <c r="X76" s="156" t="s">
        <v>308</v>
      </c>
      <c r="Y76" s="156" t="s">
        <v>308</v>
      </c>
      <c r="Z76" s="156" t="s">
        <v>308</v>
      </c>
      <c r="AA76" s="156" t="s">
        <v>308</v>
      </c>
      <c r="AB76" s="156" t="s">
        <v>308</v>
      </c>
      <c r="AC76" s="156" t="s">
        <v>304</v>
      </c>
      <c r="AD76" s="156">
        <v>1.50412159999998E-6</v>
      </c>
      <c r="AE76" s="157"/>
      <c r="AF76" s="156" t="s">
        <v>304</v>
      </c>
      <c r="AG76" s="156" t="s">
        <v>304</v>
      </c>
      <c r="AH76" s="156" t="s">
        <v>304</v>
      </c>
      <c r="AI76" s="156" t="s">
        <v>304</v>
      </c>
      <c r="AJ76" s="156" t="s">
        <v>304</v>
      </c>
      <c r="AK76" s="156" t="s">
        <v>308</v>
      </c>
      <c r="AL76" s="158" t="s">
        <v>456</v>
      </c>
      <c r="AN76" s="112" t="str">
        <f>VLOOKUP(B76,[1]sectoren!$N$2:$Q$128,3)</f>
        <v>non ferro</v>
      </c>
      <c r="AQ76" s="112">
        <f>VLOOKUP(B76, [1]sectoren!$N$2:$S$128, 6, FALSE)</f>
        <v>4</v>
      </c>
    </row>
    <row r="77" spans="1:43" s="112" customFormat="1" ht="24.75" customHeight="1" thickBot="1">
      <c r="A77" s="153" t="s">
        <v>305</v>
      </c>
      <c r="B77" s="153" t="s">
        <v>457</v>
      </c>
      <c r="C77" s="154" t="s">
        <v>458</v>
      </c>
      <c r="D77" s="155"/>
      <c r="E77" s="156" t="s">
        <v>90</v>
      </c>
      <c r="F77" s="156" t="s">
        <v>90</v>
      </c>
      <c r="G77" s="156" t="s">
        <v>90</v>
      </c>
      <c r="H77" s="156" t="s">
        <v>90</v>
      </c>
      <c r="I77" s="156" t="s">
        <v>90</v>
      </c>
      <c r="J77" s="156" t="s">
        <v>90</v>
      </c>
      <c r="K77" s="156" t="s">
        <v>90</v>
      </c>
      <c r="L77" s="156" t="s">
        <v>90</v>
      </c>
      <c r="M77" s="156" t="s">
        <v>90</v>
      </c>
      <c r="N77" s="156" t="s">
        <v>90</v>
      </c>
      <c r="O77" s="156" t="s">
        <v>90</v>
      </c>
      <c r="P77" s="156" t="s">
        <v>90</v>
      </c>
      <c r="Q77" s="156" t="s">
        <v>90</v>
      </c>
      <c r="R77" s="156" t="s">
        <v>90</v>
      </c>
      <c r="S77" s="156" t="s">
        <v>90</v>
      </c>
      <c r="T77" s="156" t="s">
        <v>90</v>
      </c>
      <c r="U77" s="156" t="s">
        <v>308</v>
      </c>
      <c r="V77" s="156" t="s">
        <v>90</v>
      </c>
      <c r="W77" s="156" t="s">
        <v>90</v>
      </c>
      <c r="X77" s="156" t="s">
        <v>308</v>
      </c>
      <c r="Y77" s="156" t="s">
        <v>308</v>
      </c>
      <c r="Z77" s="156" t="s">
        <v>308</v>
      </c>
      <c r="AA77" s="156" t="s">
        <v>308</v>
      </c>
      <c r="AB77" s="156" t="s">
        <v>308</v>
      </c>
      <c r="AC77" s="156" t="s">
        <v>304</v>
      </c>
      <c r="AD77" s="156" t="s">
        <v>304</v>
      </c>
      <c r="AE77" s="157"/>
      <c r="AF77" s="156" t="s">
        <v>304</v>
      </c>
      <c r="AG77" s="156" t="s">
        <v>304</v>
      </c>
      <c r="AH77" s="156" t="s">
        <v>304</v>
      </c>
      <c r="AI77" s="156" t="s">
        <v>304</v>
      </c>
      <c r="AJ77" s="156" t="s">
        <v>304</v>
      </c>
      <c r="AK77" s="156" t="s">
        <v>308</v>
      </c>
      <c r="AL77" s="158" t="s">
        <v>459</v>
      </c>
      <c r="AN77" s="112" t="str">
        <f>VLOOKUP(B77,[1]sectoren!$N$2:$Q$128,3)</f>
        <v>non ferro</v>
      </c>
      <c r="AQ77" s="112">
        <f>VLOOKUP(B77, [1]sectoren!$N$2:$S$128, 6, FALSE)</f>
        <v>4</v>
      </c>
    </row>
    <row r="78" spans="1:43" s="112" customFormat="1" ht="24.75" customHeight="1" thickBot="1">
      <c r="A78" s="153" t="s">
        <v>305</v>
      </c>
      <c r="B78" s="153" t="s">
        <v>460</v>
      </c>
      <c r="C78" s="154" t="s">
        <v>461</v>
      </c>
      <c r="D78" s="155"/>
      <c r="E78" s="156" t="s">
        <v>90</v>
      </c>
      <c r="F78" s="156" t="s">
        <v>90</v>
      </c>
      <c r="G78" s="156" t="s">
        <v>90</v>
      </c>
      <c r="H78" s="156" t="s">
        <v>90</v>
      </c>
      <c r="I78" s="156" t="s">
        <v>90</v>
      </c>
      <c r="J78" s="156" t="s">
        <v>90</v>
      </c>
      <c r="K78" s="156" t="s">
        <v>90</v>
      </c>
      <c r="L78" s="156" t="s">
        <v>90</v>
      </c>
      <c r="M78" s="156" t="s">
        <v>90</v>
      </c>
      <c r="N78" s="156" t="s">
        <v>90</v>
      </c>
      <c r="O78" s="156" t="s">
        <v>90</v>
      </c>
      <c r="P78" s="156" t="s">
        <v>90</v>
      </c>
      <c r="Q78" s="156" t="s">
        <v>90</v>
      </c>
      <c r="R78" s="156" t="s">
        <v>90</v>
      </c>
      <c r="S78" s="156" t="s">
        <v>90</v>
      </c>
      <c r="T78" s="156" t="s">
        <v>90</v>
      </c>
      <c r="U78" s="156" t="s">
        <v>90</v>
      </c>
      <c r="V78" s="156" t="s">
        <v>90</v>
      </c>
      <c r="W78" s="156" t="s">
        <v>90</v>
      </c>
      <c r="X78" s="156" t="s">
        <v>308</v>
      </c>
      <c r="Y78" s="156" t="s">
        <v>308</v>
      </c>
      <c r="Z78" s="156" t="s">
        <v>308</v>
      </c>
      <c r="AA78" s="156" t="s">
        <v>308</v>
      </c>
      <c r="AB78" s="156" t="s">
        <v>308</v>
      </c>
      <c r="AC78" s="156" t="s">
        <v>304</v>
      </c>
      <c r="AD78" s="156" t="s">
        <v>304</v>
      </c>
      <c r="AE78" s="157"/>
      <c r="AF78" s="156" t="s">
        <v>304</v>
      </c>
      <c r="AG78" s="156" t="s">
        <v>304</v>
      </c>
      <c r="AH78" s="156" t="s">
        <v>304</v>
      </c>
      <c r="AI78" s="156" t="s">
        <v>304</v>
      </c>
      <c r="AJ78" s="156" t="s">
        <v>304</v>
      </c>
      <c r="AK78" s="156" t="s">
        <v>308</v>
      </c>
      <c r="AL78" s="158" t="s">
        <v>462</v>
      </c>
      <c r="AN78" s="112" t="str">
        <f>VLOOKUP(B78,[1]sectoren!$N$2:$Q$128,3)</f>
        <v>non ferro</v>
      </c>
      <c r="AQ78" s="112">
        <f>VLOOKUP(B78, [1]sectoren!$N$2:$S$128, 6, FALSE)</f>
        <v>4</v>
      </c>
    </row>
    <row r="79" spans="1:43" s="112" customFormat="1" ht="24.75" customHeight="1" thickBot="1">
      <c r="A79" s="153" t="s">
        <v>305</v>
      </c>
      <c r="B79" s="153" t="s">
        <v>463</v>
      </c>
      <c r="C79" s="154" t="s">
        <v>464</v>
      </c>
      <c r="D79" s="155"/>
      <c r="E79" s="156" t="s">
        <v>90</v>
      </c>
      <c r="F79" s="156" t="s">
        <v>90</v>
      </c>
      <c r="G79" s="156" t="s">
        <v>90</v>
      </c>
      <c r="H79" s="156" t="s">
        <v>90</v>
      </c>
      <c r="I79" s="156" t="s">
        <v>90</v>
      </c>
      <c r="J79" s="156" t="s">
        <v>90</v>
      </c>
      <c r="K79" s="156" t="s">
        <v>90</v>
      </c>
      <c r="L79" s="156" t="s">
        <v>90</v>
      </c>
      <c r="M79" s="156" t="s">
        <v>90</v>
      </c>
      <c r="N79" s="156" t="s">
        <v>90</v>
      </c>
      <c r="O79" s="156" t="s">
        <v>90</v>
      </c>
      <c r="P79" s="156" t="s">
        <v>90</v>
      </c>
      <c r="Q79" s="156" t="s">
        <v>90</v>
      </c>
      <c r="R79" s="156" t="s">
        <v>90</v>
      </c>
      <c r="S79" s="156" t="s">
        <v>90</v>
      </c>
      <c r="T79" s="156" t="s">
        <v>90</v>
      </c>
      <c r="U79" s="156" t="s">
        <v>308</v>
      </c>
      <c r="V79" s="156" t="s">
        <v>90</v>
      </c>
      <c r="W79" s="156" t="s">
        <v>90</v>
      </c>
      <c r="X79" s="156" t="s">
        <v>308</v>
      </c>
      <c r="Y79" s="156" t="s">
        <v>308</v>
      </c>
      <c r="Z79" s="156" t="s">
        <v>308</v>
      </c>
      <c r="AA79" s="156" t="s">
        <v>308</v>
      </c>
      <c r="AB79" s="156" t="s">
        <v>308</v>
      </c>
      <c r="AC79" s="156" t="s">
        <v>304</v>
      </c>
      <c r="AD79" s="156" t="s">
        <v>304</v>
      </c>
      <c r="AE79" s="157"/>
      <c r="AF79" s="156" t="s">
        <v>304</v>
      </c>
      <c r="AG79" s="156" t="s">
        <v>304</v>
      </c>
      <c r="AH79" s="156" t="s">
        <v>304</v>
      </c>
      <c r="AI79" s="156" t="s">
        <v>304</v>
      </c>
      <c r="AJ79" s="156" t="s">
        <v>304</v>
      </c>
      <c r="AK79" s="156" t="s">
        <v>308</v>
      </c>
      <c r="AL79" s="158" t="s">
        <v>465</v>
      </c>
      <c r="AN79" s="112" t="str">
        <f>VLOOKUP(B79,[1]sectoren!$N$2:$Q$128,3)</f>
        <v>non ferro</v>
      </c>
      <c r="AQ79" s="112">
        <f>VLOOKUP(B79, [1]sectoren!$N$2:$S$128, 6, FALSE)</f>
        <v>4</v>
      </c>
    </row>
    <row r="80" spans="1:43" s="112" customFormat="1" ht="24.75" customHeight="1" thickBot="1">
      <c r="A80" s="153" t="s">
        <v>305</v>
      </c>
      <c r="B80" s="159" t="s">
        <v>466</v>
      </c>
      <c r="C80" s="162" t="s">
        <v>467</v>
      </c>
      <c r="D80" s="155"/>
      <c r="E80" s="156">
        <v>0.451598787</v>
      </c>
      <c r="F80" s="156">
        <v>0.28971234400000001</v>
      </c>
      <c r="G80" s="156">
        <v>2.2949584280000002</v>
      </c>
      <c r="H80" s="156" t="s">
        <v>308</v>
      </c>
      <c r="I80" s="156">
        <v>2.5288566017304576E-2</v>
      </c>
      <c r="J80" s="156">
        <v>3.5252460054849215E-2</v>
      </c>
      <c r="K80" s="156">
        <v>4.09561118E-2</v>
      </c>
      <c r="L80" s="156">
        <v>2.2812070695024102E-5</v>
      </c>
      <c r="M80" s="156">
        <v>0.12425030000000001</v>
      </c>
      <c r="N80" s="156">
        <v>2.0029788556999999</v>
      </c>
      <c r="O80" s="156">
        <v>5.7927337499999995E-2</v>
      </c>
      <c r="P80" s="156">
        <v>6.1232095228500004E-2</v>
      </c>
      <c r="Q80" s="156">
        <v>0.18953065699999999</v>
      </c>
      <c r="R80" s="156">
        <v>3.4276779700000003E-2</v>
      </c>
      <c r="S80" s="156">
        <v>0.62021160549999999</v>
      </c>
      <c r="T80" s="156">
        <v>0.1264747</v>
      </c>
      <c r="U80" s="156">
        <v>1.0500000000000001E-2</v>
      </c>
      <c r="V80" s="156">
        <v>12.37593455</v>
      </c>
      <c r="W80" s="156">
        <v>0.5724844</v>
      </c>
      <c r="X80" s="156">
        <v>4.3025000000000002E-4</v>
      </c>
      <c r="Y80" s="156">
        <v>4.3025000000000002E-4</v>
      </c>
      <c r="Z80" s="156">
        <v>4.3025000000000002E-4</v>
      </c>
      <c r="AA80" s="156">
        <v>4.3025000000000002E-4</v>
      </c>
      <c r="AB80" s="156">
        <v>1.7210000000000001E-3</v>
      </c>
      <c r="AC80" s="156" t="s">
        <v>304</v>
      </c>
      <c r="AD80" s="156" t="s">
        <v>308</v>
      </c>
      <c r="AE80" s="157"/>
      <c r="AF80" s="156" t="s">
        <v>304</v>
      </c>
      <c r="AG80" s="156" t="s">
        <v>304</v>
      </c>
      <c r="AH80" s="156" t="s">
        <v>304</v>
      </c>
      <c r="AI80" s="156" t="s">
        <v>304</v>
      </c>
      <c r="AJ80" s="156" t="s">
        <v>304</v>
      </c>
      <c r="AK80" s="156" t="s">
        <v>308</v>
      </c>
      <c r="AL80" s="158" t="s">
        <v>381</v>
      </c>
      <c r="AN80" s="112" t="str">
        <f>VLOOKUP(B80,[1]sectoren!$N$2:$Q$128,3)</f>
        <v>non ferro</v>
      </c>
      <c r="AQ80" s="112">
        <f>VLOOKUP(B80, [1]sectoren!$N$2:$S$128, 6, FALSE)</f>
        <v>4</v>
      </c>
    </row>
    <row r="81" spans="1:43" s="112" customFormat="1" ht="24.75" customHeight="1" thickBot="1">
      <c r="A81" s="153" t="s">
        <v>305</v>
      </c>
      <c r="B81" s="159" t="s">
        <v>468</v>
      </c>
      <c r="C81" s="162" t="s">
        <v>469</v>
      </c>
      <c r="D81" s="155"/>
      <c r="E81" s="156" t="s">
        <v>308</v>
      </c>
      <c r="F81" s="156" t="s">
        <v>308</v>
      </c>
      <c r="G81" s="156" t="s">
        <v>308</v>
      </c>
      <c r="H81" s="156" t="s">
        <v>304</v>
      </c>
      <c r="I81" s="156">
        <v>3.288601526441177E-3</v>
      </c>
      <c r="J81" s="156">
        <v>1.6983435495791666E-2</v>
      </c>
      <c r="K81" s="156">
        <v>5.4892335877401957E-2</v>
      </c>
      <c r="L81" s="156">
        <v>1.6788842740352999E-6</v>
      </c>
      <c r="M81" s="156">
        <v>0.13500000000000001</v>
      </c>
      <c r="N81" s="156">
        <v>0.20017200000000002</v>
      </c>
      <c r="O81" s="156">
        <v>3.6589000000000001E-3</v>
      </c>
      <c r="P81" s="156" t="s">
        <v>308</v>
      </c>
      <c r="Q81" s="156">
        <v>7.8405000000000002E-3</v>
      </c>
      <c r="R81" s="156">
        <v>4.3299164000000001E-2</v>
      </c>
      <c r="S81" s="156">
        <v>1.1999999999999999E-3</v>
      </c>
      <c r="T81" s="156">
        <v>1.1E-5</v>
      </c>
      <c r="U81" s="156" t="s">
        <v>308</v>
      </c>
      <c r="V81" s="156">
        <v>0.466367182645401</v>
      </c>
      <c r="W81" s="156">
        <v>9.2827427524478003E-3</v>
      </c>
      <c r="X81" s="156" t="s">
        <v>308</v>
      </c>
      <c r="Y81" s="156" t="s">
        <v>308</v>
      </c>
      <c r="Z81" s="156" t="s">
        <v>308</v>
      </c>
      <c r="AA81" s="156" t="s">
        <v>308</v>
      </c>
      <c r="AB81" s="156" t="s">
        <v>308</v>
      </c>
      <c r="AC81" s="156" t="s">
        <v>304</v>
      </c>
      <c r="AD81" s="156">
        <v>3.8612314769918303E-5</v>
      </c>
      <c r="AE81" s="157"/>
      <c r="AF81" s="156" t="s">
        <v>304</v>
      </c>
      <c r="AG81" s="156" t="s">
        <v>304</v>
      </c>
      <c r="AH81" s="156" t="s">
        <v>304</v>
      </c>
      <c r="AI81" s="156" t="s">
        <v>304</v>
      </c>
      <c r="AJ81" s="156" t="s">
        <v>304</v>
      </c>
      <c r="AK81" s="156" t="s">
        <v>308</v>
      </c>
      <c r="AL81" s="158" t="s">
        <v>470</v>
      </c>
      <c r="AN81" s="112" t="str">
        <f>VLOOKUP(B81,[1]sectoren!$N$2:$Q$128,3)</f>
        <v>andere industrie</v>
      </c>
      <c r="AQ81" s="112">
        <f>VLOOKUP(B81, [1]sectoren!$N$2:$S$128, 6, FALSE)</f>
        <v>4</v>
      </c>
    </row>
    <row r="82" spans="1:43" s="112" customFormat="1" ht="24.75" customHeight="1" thickBot="1">
      <c r="A82" s="153" t="s">
        <v>471</v>
      </c>
      <c r="B82" s="159" t="s">
        <v>472</v>
      </c>
      <c r="C82" s="172" t="s">
        <v>473</v>
      </c>
      <c r="D82" s="155"/>
      <c r="E82" s="156" t="s">
        <v>304</v>
      </c>
      <c r="F82" s="156">
        <v>15.356543150434058</v>
      </c>
      <c r="G82" s="156" t="s">
        <v>304</v>
      </c>
      <c r="H82" s="156" t="s">
        <v>304</v>
      </c>
      <c r="I82" s="156" t="s">
        <v>304</v>
      </c>
      <c r="J82" s="156" t="s">
        <v>304</v>
      </c>
      <c r="K82" s="156" t="s">
        <v>304</v>
      </c>
      <c r="L82" s="156" t="s">
        <v>304</v>
      </c>
      <c r="M82" s="156" t="s">
        <v>304</v>
      </c>
      <c r="N82" s="156" t="s">
        <v>304</v>
      </c>
      <c r="O82" s="156" t="s">
        <v>304</v>
      </c>
      <c r="P82" s="156">
        <v>1.2682528799999999E-2</v>
      </c>
      <c r="Q82" s="156" t="s">
        <v>304</v>
      </c>
      <c r="R82" s="156" t="s">
        <v>304</v>
      </c>
      <c r="S82" s="156" t="s">
        <v>304</v>
      </c>
      <c r="T82" s="156" t="s">
        <v>304</v>
      </c>
      <c r="U82" s="156" t="s">
        <v>304</v>
      </c>
      <c r="V82" s="156" t="s">
        <v>304</v>
      </c>
      <c r="W82" s="156" t="s">
        <v>304</v>
      </c>
      <c r="X82" s="156" t="s">
        <v>304</v>
      </c>
      <c r="Y82" s="156" t="s">
        <v>304</v>
      </c>
      <c r="Z82" s="156" t="s">
        <v>304</v>
      </c>
      <c r="AA82" s="156" t="s">
        <v>304</v>
      </c>
      <c r="AB82" s="156" t="s">
        <v>304</v>
      </c>
      <c r="AC82" s="156" t="s">
        <v>304</v>
      </c>
      <c r="AD82" s="156" t="s">
        <v>304</v>
      </c>
      <c r="AE82" s="157"/>
      <c r="AF82" s="156" t="s">
        <v>304</v>
      </c>
      <c r="AG82" s="156" t="s">
        <v>304</v>
      </c>
      <c r="AH82" s="156" t="s">
        <v>304</v>
      </c>
      <c r="AI82" s="156" t="s">
        <v>304</v>
      </c>
      <c r="AJ82" s="156" t="s">
        <v>304</v>
      </c>
      <c r="AK82" s="156">
        <v>11322088</v>
      </c>
      <c r="AL82" s="158" t="s">
        <v>474</v>
      </c>
      <c r="AN82" s="173" t="str">
        <f>VLOOKUP(B82,[1]sectoren!$N$2:$Q$128,3)</f>
        <v>VOS - HH gebruik verf</v>
      </c>
      <c r="AQ82" s="112">
        <f>VLOOKUP(B82, [1]sectoren!$N$2:$S$128, 6, FALSE)</f>
        <v>6</v>
      </c>
    </row>
    <row r="83" spans="1:43" s="112" customFormat="1" ht="24.75" customHeight="1" thickBot="1">
      <c r="A83" s="153" t="s">
        <v>305</v>
      </c>
      <c r="B83" s="174" t="s">
        <v>475</v>
      </c>
      <c r="C83" s="175" t="s">
        <v>476</v>
      </c>
      <c r="D83" s="155"/>
      <c r="E83" s="156">
        <v>1.7093999999999998E-2</v>
      </c>
      <c r="F83" s="156">
        <v>7.4022763840000005E-2</v>
      </c>
      <c r="G83" s="156">
        <v>1.2666999999999999E-2</v>
      </c>
      <c r="H83" s="156" t="s">
        <v>304</v>
      </c>
      <c r="I83" s="156">
        <v>9.9543344259999996E-3</v>
      </c>
      <c r="J83" s="156">
        <v>5.8934334426000004E-2</v>
      </c>
      <c r="K83" s="156">
        <v>0.29823049179999994</v>
      </c>
      <c r="L83" s="156">
        <v>4.3676013639280001E-4</v>
      </c>
      <c r="M83" s="156">
        <v>0.10122600000000001</v>
      </c>
      <c r="N83" s="156" t="s">
        <v>304</v>
      </c>
      <c r="O83" s="156" t="s">
        <v>304</v>
      </c>
      <c r="P83" s="156" t="s">
        <v>304</v>
      </c>
      <c r="Q83" s="156" t="s">
        <v>304</v>
      </c>
      <c r="R83" s="156" t="s">
        <v>304</v>
      </c>
      <c r="S83" s="156" t="s">
        <v>304</v>
      </c>
      <c r="T83" s="156" t="s">
        <v>304</v>
      </c>
      <c r="U83" s="156" t="s">
        <v>304</v>
      </c>
      <c r="V83" s="156" t="s">
        <v>304</v>
      </c>
      <c r="W83" s="156">
        <v>1.965456178E-2</v>
      </c>
      <c r="X83" s="156">
        <v>2.26373886E-3</v>
      </c>
      <c r="Y83" s="156">
        <v>8.6280284200000012E-3</v>
      </c>
      <c r="Z83" s="156">
        <v>1.1924764170000001E-2</v>
      </c>
      <c r="AA83" s="156">
        <v>2.8257735000000001E-4</v>
      </c>
      <c r="AB83" s="156">
        <v>2.3099108800000004E-2</v>
      </c>
      <c r="AC83" s="156" t="s">
        <v>304</v>
      </c>
      <c r="AD83" s="156" t="s">
        <v>304</v>
      </c>
      <c r="AE83" s="157"/>
      <c r="AF83" s="156" t="s">
        <v>304</v>
      </c>
      <c r="AG83" s="156" t="s">
        <v>304</v>
      </c>
      <c r="AH83" s="156" t="s">
        <v>304</v>
      </c>
      <c r="AI83" s="156" t="s">
        <v>304</v>
      </c>
      <c r="AJ83" s="156" t="s">
        <v>304</v>
      </c>
      <c r="AK83" s="156" t="s">
        <v>308</v>
      </c>
      <c r="AL83" s="158"/>
      <c r="AN83" s="112" t="str">
        <f>VLOOKUP(B83,[1]sectoren!$N$2:$Q$128,3)</f>
        <v>offroad</v>
      </c>
      <c r="AQ83" s="112">
        <f>VLOOKUP(B83, [1]sectoren!$N$2:$S$128, 6, FALSE)</f>
        <v>4</v>
      </c>
    </row>
    <row r="84" spans="1:43" s="112" customFormat="1" ht="24.75" customHeight="1" thickBot="1">
      <c r="A84" s="153" t="s">
        <v>305</v>
      </c>
      <c r="B84" s="174" t="s">
        <v>477</v>
      </c>
      <c r="C84" s="175" t="s">
        <v>478</v>
      </c>
      <c r="D84" s="155"/>
      <c r="E84" s="156" t="s">
        <v>308</v>
      </c>
      <c r="F84" s="156">
        <v>0.02</v>
      </c>
      <c r="G84" s="156" t="s">
        <v>308</v>
      </c>
      <c r="H84" s="156" t="s">
        <v>304</v>
      </c>
      <c r="I84" s="156" t="s">
        <v>308</v>
      </c>
      <c r="J84" s="156" t="s">
        <v>308</v>
      </c>
      <c r="K84" s="156" t="s">
        <v>308</v>
      </c>
      <c r="L84" s="156" t="s">
        <v>308</v>
      </c>
      <c r="M84" s="156" t="s">
        <v>308</v>
      </c>
      <c r="N84" s="156" t="s">
        <v>308</v>
      </c>
      <c r="O84" s="156" t="s">
        <v>304</v>
      </c>
      <c r="P84" s="156" t="s">
        <v>304</v>
      </c>
      <c r="Q84" s="156" t="s">
        <v>304</v>
      </c>
      <c r="R84" s="156" t="s">
        <v>304</v>
      </c>
      <c r="S84" s="156" t="s">
        <v>304</v>
      </c>
      <c r="T84" s="156" t="s">
        <v>304</v>
      </c>
      <c r="U84" s="156" t="s">
        <v>304</v>
      </c>
      <c r="V84" s="156" t="s">
        <v>304</v>
      </c>
      <c r="W84" s="156" t="s">
        <v>308</v>
      </c>
      <c r="X84" s="156" t="s">
        <v>308</v>
      </c>
      <c r="Y84" s="156" t="s">
        <v>308</v>
      </c>
      <c r="Z84" s="156" t="s">
        <v>308</v>
      </c>
      <c r="AA84" s="156" t="s">
        <v>308</v>
      </c>
      <c r="AB84" s="156" t="s">
        <v>308</v>
      </c>
      <c r="AC84" s="156" t="s">
        <v>304</v>
      </c>
      <c r="AD84" s="156" t="s">
        <v>304</v>
      </c>
      <c r="AE84" s="157"/>
      <c r="AF84" s="156" t="s">
        <v>304</v>
      </c>
      <c r="AG84" s="156" t="s">
        <v>304</v>
      </c>
      <c r="AH84" s="156" t="s">
        <v>304</v>
      </c>
      <c r="AI84" s="156" t="s">
        <v>304</v>
      </c>
      <c r="AJ84" s="156" t="s">
        <v>304</v>
      </c>
      <c r="AK84" s="156" t="s">
        <v>308</v>
      </c>
      <c r="AL84" s="158"/>
      <c r="AN84" s="112" t="str">
        <f>VLOOKUP(B84,[1]sectoren!$N$2:$Q$128,3)</f>
        <v>andere industrie</v>
      </c>
      <c r="AQ84" s="112">
        <f>VLOOKUP(B84, [1]sectoren!$N$2:$S$128, 6, FALSE)</f>
        <v>4</v>
      </c>
    </row>
    <row r="85" spans="1:43" s="112" customFormat="1" ht="24.75" customHeight="1" thickBot="1">
      <c r="A85" s="153" t="s">
        <v>471</v>
      </c>
      <c r="B85" s="162" t="s">
        <v>479</v>
      </c>
      <c r="C85" s="175" t="s">
        <v>480</v>
      </c>
      <c r="D85" s="155"/>
      <c r="E85" s="156">
        <v>8.0458000000000023E-3</v>
      </c>
      <c r="F85" s="156">
        <v>9.5844412686173044</v>
      </c>
      <c r="G85" s="156">
        <v>5.3399999999999997E-4</v>
      </c>
      <c r="H85" s="156" t="s">
        <v>308</v>
      </c>
      <c r="I85" s="156" t="s">
        <v>304</v>
      </c>
      <c r="J85" s="156" t="s">
        <v>304</v>
      </c>
      <c r="K85" s="156" t="s">
        <v>304</v>
      </c>
      <c r="L85" s="156" t="s">
        <v>304</v>
      </c>
      <c r="M85" s="156">
        <v>5.6870000000000002E-3</v>
      </c>
      <c r="N85" s="156" t="s">
        <v>308</v>
      </c>
      <c r="O85" s="156" t="s">
        <v>308</v>
      </c>
      <c r="P85" s="156" t="s">
        <v>308</v>
      </c>
      <c r="Q85" s="156" t="s">
        <v>308</v>
      </c>
      <c r="R85" s="156" t="s">
        <v>308</v>
      </c>
      <c r="S85" s="156" t="s">
        <v>308</v>
      </c>
      <c r="T85" s="156" t="s">
        <v>308</v>
      </c>
      <c r="U85" s="156" t="s">
        <v>308</v>
      </c>
      <c r="V85" s="156" t="s">
        <v>308</v>
      </c>
      <c r="W85" s="156" t="s">
        <v>304</v>
      </c>
      <c r="X85" s="156" t="s">
        <v>304</v>
      </c>
      <c r="Y85" s="156" t="s">
        <v>304</v>
      </c>
      <c r="Z85" s="156" t="s">
        <v>304</v>
      </c>
      <c r="AA85" s="156" t="s">
        <v>304</v>
      </c>
      <c r="AB85" s="156" t="s">
        <v>304</v>
      </c>
      <c r="AC85" s="156" t="s">
        <v>304</v>
      </c>
      <c r="AD85" s="156" t="s">
        <v>304</v>
      </c>
      <c r="AE85" s="157"/>
      <c r="AF85" s="156" t="s">
        <v>304</v>
      </c>
      <c r="AG85" s="156" t="s">
        <v>304</v>
      </c>
      <c r="AH85" s="156" t="s">
        <v>304</v>
      </c>
      <c r="AI85" s="156" t="s">
        <v>304</v>
      </c>
      <c r="AJ85" s="156" t="s">
        <v>304</v>
      </c>
      <c r="AK85" s="156" t="s">
        <v>481</v>
      </c>
      <c r="AL85" s="158" t="s">
        <v>482</v>
      </c>
      <c r="AN85" s="173" t="str">
        <f>VLOOKUP(B85,[1]sectoren!$N$2:$Q$128,3)</f>
        <v>VOS - ind gebruik verf</v>
      </c>
      <c r="AQ85" s="112">
        <f>VLOOKUP(B85, [1]sectoren!$N$2:$S$128, 6, FALSE)</f>
        <v>6</v>
      </c>
    </row>
    <row r="86" spans="1:43" s="112" customFormat="1" ht="24.75" customHeight="1" thickBot="1">
      <c r="A86" s="153" t="s">
        <v>471</v>
      </c>
      <c r="B86" s="162" t="s">
        <v>483</v>
      </c>
      <c r="C86" s="172" t="s">
        <v>484</v>
      </c>
      <c r="D86" s="155"/>
      <c r="E86" s="156" t="s">
        <v>308</v>
      </c>
      <c r="F86" s="156">
        <v>1.603961051</v>
      </c>
      <c r="G86" s="156" t="s">
        <v>308</v>
      </c>
      <c r="H86" s="156" t="s">
        <v>308</v>
      </c>
      <c r="I86" s="156" t="s">
        <v>304</v>
      </c>
      <c r="J86" s="156" t="s">
        <v>304</v>
      </c>
      <c r="K86" s="156" t="s">
        <v>304</v>
      </c>
      <c r="L86" s="156" t="s">
        <v>304</v>
      </c>
      <c r="M86" s="156" t="s">
        <v>308</v>
      </c>
      <c r="N86" s="156" t="s">
        <v>308</v>
      </c>
      <c r="O86" s="156" t="s">
        <v>308</v>
      </c>
      <c r="P86" s="156" t="s">
        <v>308</v>
      </c>
      <c r="Q86" s="156" t="s">
        <v>308</v>
      </c>
      <c r="R86" s="156" t="s">
        <v>308</v>
      </c>
      <c r="S86" s="156" t="s">
        <v>308</v>
      </c>
      <c r="T86" s="156" t="s">
        <v>308</v>
      </c>
      <c r="U86" s="156" t="s">
        <v>304</v>
      </c>
      <c r="V86" s="156" t="s">
        <v>304</v>
      </c>
      <c r="W86" s="156" t="s">
        <v>304</v>
      </c>
      <c r="X86" s="156" t="s">
        <v>304</v>
      </c>
      <c r="Y86" s="156" t="s">
        <v>304</v>
      </c>
      <c r="Z86" s="156" t="s">
        <v>304</v>
      </c>
      <c r="AA86" s="156" t="s">
        <v>304</v>
      </c>
      <c r="AB86" s="156" t="s">
        <v>304</v>
      </c>
      <c r="AC86" s="156" t="s">
        <v>304</v>
      </c>
      <c r="AD86" s="156" t="s">
        <v>304</v>
      </c>
      <c r="AE86" s="157"/>
      <c r="AF86" s="156" t="s">
        <v>304</v>
      </c>
      <c r="AG86" s="156" t="s">
        <v>304</v>
      </c>
      <c r="AH86" s="156" t="s">
        <v>304</v>
      </c>
      <c r="AI86" s="156" t="s">
        <v>304</v>
      </c>
      <c r="AJ86" s="156" t="s">
        <v>304</v>
      </c>
      <c r="AK86" s="156" t="s">
        <v>304</v>
      </c>
      <c r="AL86" s="158" t="s">
        <v>485</v>
      </c>
      <c r="AN86" s="112" t="str">
        <f>VLOOKUP(B86,[1]sectoren!$N$2:$Q$128,3)</f>
        <v>andere industrie</v>
      </c>
      <c r="AQ86" s="112">
        <f>VLOOKUP(B86, [1]sectoren!$N$2:$S$128, 6, FALSE)</f>
        <v>6</v>
      </c>
    </row>
    <row r="87" spans="1:43" s="112" customFormat="1" ht="24.75" customHeight="1" thickBot="1">
      <c r="A87" s="153" t="s">
        <v>471</v>
      </c>
      <c r="B87" s="162" t="s">
        <v>486</v>
      </c>
      <c r="C87" s="172" t="s">
        <v>487</v>
      </c>
      <c r="D87" s="155"/>
      <c r="E87" s="156" t="s">
        <v>304</v>
      </c>
      <c r="F87" s="156">
        <v>0.44068689696443858</v>
      </c>
      <c r="G87" s="156" t="s">
        <v>304</v>
      </c>
      <c r="H87" s="156" t="s">
        <v>304</v>
      </c>
      <c r="I87" s="156" t="s">
        <v>304</v>
      </c>
      <c r="J87" s="156" t="s">
        <v>304</v>
      </c>
      <c r="K87" s="156" t="s">
        <v>304</v>
      </c>
      <c r="L87" s="156" t="s">
        <v>304</v>
      </c>
      <c r="M87" s="156" t="s">
        <v>304</v>
      </c>
      <c r="N87" s="156" t="s">
        <v>304</v>
      </c>
      <c r="O87" s="156" t="s">
        <v>304</v>
      </c>
      <c r="P87" s="156" t="s">
        <v>304</v>
      </c>
      <c r="Q87" s="156" t="s">
        <v>304</v>
      </c>
      <c r="R87" s="156" t="s">
        <v>304</v>
      </c>
      <c r="S87" s="156" t="s">
        <v>304</v>
      </c>
      <c r="T87" s="156" t="s">
        <v>304</v>
      </c>
      <c r="U87" s="156" t="s">
        <v>304</v>
      </c>
      <c r="V87" s="156" t="s">
        <v>304</v>
      </c>
      <c r="W87" s="156" t="s">
        <v>304</v>
      </c>
      <c r="X87" s="156" t="s">
        <v>304</v>
      </c>
      <c r="Y87" s="156" t="s">
        <v>304</v>
      </c>
      <c r="Z87" s="156" t="s">
        <v>304</v>
      </c>
      <c r="AA87" s="156" t="s">
        <v>304</v>
      </c>
      <c r="AB87" s="156" t="s">
        <v>304</v>
      </c>
      <c r="AC87" s="156" t="s">
        <v>304</v>
      </c>
      <c r="AD87" s="156" t="s">
        <v>304</v>
      </c>
      <c r="AE87" s="157"/>
      <c r="AF87" s="156" t="s">
        <v>304</v>
      </c>
      <c r="AG87" s="156" t="s">
        <v>304</v>
      </c>
      <c r="AH87" s="156" t="s">
        <v>304</v>
      </c>
      <c r="AI87" s="156" t="s">
        <v>304</v>
      </c>
      <c r="AJ87" s="156" t="s">
        <v>304</v>
      </c>
      <c r="AK87" s="169" t="s">
        <v>308</v>
      </c>
      <c r="AL87" s="158" t="s">
        <v>485</v>
      </c>
      <c r="AN87" s="112" t="str">
        <f>VLOOKUP(B87,[1]sectoren!$N$2:$Q$128,3)</f>
        <v>andere industrie</v>
      </c>
      <c r="AQ87" s="112">
        <f>VLOOKUP(B87, [1]sectoren!$N$2:$S$128, 6, FALSE)</f>
        <v>6</v>
      </c>
    </row>
    <row r="88" spans="1:43" s="112" customFormat="1" ht="24.75" customHeight="1" thickBot="1">
      <c r="A88" s="153" t="s">
        <v>471</v>
      </c>
      <c r="B88" s="162" t="s">
        <v>488</v>
      </c>
      <c r="C88" s="172" t="s">
        <v>489</v>
      </c>
      <c r="D88" s="155"/>
      <c r="E88" s="156">
        <v>3.1753999999999998E-2</v>
      </c>
      <c r="F88" s="156">
        <v>4.7496563521299997</v>
      </c>
      <c r="G88" s="156">
        <v>2.8699999999999998E-4</v>
      </c>
      <c r="H88" s="156">
        <v>1.0369999999999999E-3</v>
      </c>
      <c r="I88" s="156" t="s">
        <v>304</v>
      </c>
      <c r="J88" s="156" t="s">
        <v>304</v>
      </c>
      <c r="K88" s="156" t="s">
        <v>304</v>
      </c>
      <c r="L88" s="156" t="s">
        <v>304</v>
      </c>
      <c r="M88" s="156">
        <v>1.1879000000000001E-2</v>
      </c>
      <c r="N88" s="156" t="s">
        <v>308</v>
      </c>
      <c r="O88" s="156" t="s">
        <v>308</v>
      </c>
      <c r="P88" s="156" t="s">
        <v>308</v>
      </c>
      <c r="Q88" s="156" t="s">
        <v>308</v>
      </c>
      <c r="R88" s="156" t="s">
        <v>308</v>
      </c>
      <c r="S88" s="156" t="s">
        <v>308</v>
      </c>
      <c r="T88" s="156" t="s">
        <v>308</v>
      </c>
      <c r="U88" s="156" t="s">
        <v>308</v>
      </c>
      <c r="V88" s="156" t="s">
        <v>308</v>
      </c>
      <c r="W88" s="156" t="s">
        <v>304</v>
      </c>
      <c r="X88" s="156" t="s">
        <v>304</v>
      </c>
      <c r="Y88" s="156" t="s">
        <v>304</v>
      </c>
      <c r="Z88" s="156" t="s">
        <v>304</v>
      </c>
      <c r="AA88" s="156" t="s">
        <v>304</v>
      </c>
      <c r="AB88" s="156" t="s">
        <v>304</v>
      </c>
      <c r="AC88" s="156" t="s">
        <v>304</v>
      </c>
      <c r="AD88" s="156" t="s">
        <v>304</v>
      </c>
      <c r="AE88" s="157"/>
      <c r="AF88" s="156" t="s">
        <v>304</v>
      </c>
      <c r="AG88" s="156" t="s">
        <v>304</v>
      </c>
      <c r="AH88" s="156" t="s">
        <v>304</v>
      </c>
      <c r="AI88" s="156" t="s">
        <v>304</v>
      </c>
      <c r="AJ88" s="156" t="s">
        <v>304</v>
      </c>
      <c r="AK88" s="156" t="s">
        <v>304</v>
      </c>
      <c r="AL88" s="158" t="s">
        <v>304</v>
      </c>
      <c r="AN88" s="112" t="str">
        <f>VLOOKUP(B88,[1]sectoren!$N$2:$Q$128,3)</f>
        <v>andere industrie</v>
      </c>
      <c r="AQ88" s="112">
        <f>VLOOKUP(B88, [1]sectoren!$N$2:$S$128, 6, FALSE)</f>
        <v>6</v>
      </c>
    </row>
    <row r="89" spans="1:43" s="112" customFormat="1" ht="24.75" customHeight="1" thickBot="1">
      <c r="A89" s="153" t="s">
        <v>471</v>
      </c>
      <c r="B89" s="162" t="s">
        <v>490</v>
      </c>
      <c r="C89" s="172" t="s">
        <v>491</v>
      </c>
      <c r="D89" s="155"/>
      <c r="E89" s="156">
        <v>1.0955000000000001E-2</v>
      </c>
      <c r="F89" s="156">
        <v>2.19925308383</v>
      </c>
      <c r="G89" s="156">
        <v>1.196E-3</v>
      </c>
      <c r="H89" s="156" t="s">
        <v>308</v>
      </c>
      <c r="I89" s="156" t="s">
        <v>304</v>
      </c>
      <c r="J89" s="156" t="s">
        <v>304</v>
      </c>
      <c r="K89" s="156" t="s">
        <v>304</v>
      </c>
      <c r="L89" s="156" t="s">
        <v>304</v>
      </c>
      <c r="M89" s="156">
        <v>5.4019999999999997E-3</v>
      </c>
      <c r="N89" s="156" t="s">
        <v>304</v>
      </c>
      <c r="O89" s="156" t="s">
        <v>304</v>
      </c>
      <c r="P89" s="156" t="s">
        <v>308</v>
      </c>
      <c r="Q89" s="156" t="s">
        <v>304</v>
      </c>
      <c r="R89" s="156" t="s">
        <v>304</v>
      </c>
      <c r="S89" s="156" t="s">
        <v>304</v>
      </c>
      <c r="T89" s="156" t="s">
        <v>304</v>
      </c>
      <c r="U89" s="156" t="s">
        <v>304</v>
      </c>
      <c r="V89" s="156" t="s">
        <v>304</v>
      </c>
      <c r="W89" s="156" t="s">
        <v>304</v>
      </c>
      <c r="X89" s="156" t="s">
        <v>304</v>
      </c>
      <c r="Y89" s="156" t="s">
        <v>304</v>
      </c>
      <c r="Z89" s="156" t="s">
        <v>304</v>
      </c>
      <c r="AA89" s="156" t="s">
        <v>304</v>
      </c>
      <c r="AB89" s="156" t="s">
        <v>304</v>
      </c>
      <c r="AC89" s="156" t="s">
        <v>304</v>
      </c>
      <c r="AD89" s="156" t="s">
        <v>304</v>
      </c>
      <c r="AE89" s="157"/>
      <c r="AF89" s="156" t="s">
        <v>304</v>
      </c>
      <c r="AG89" s="156" t="s">
        <v>304</v>
      </c>
      <c r="AH89" s="156" t="s">
        <v>304</v>
      </c>
      <c r="AI89" s="156" t="s">
        <v>304</v>
      </c>
      <c r="AJ89" s="156" t="s">
        <v>304</v>
      </c>
      <c r="AK89" s="156" t="s">
        <v>304</v>
      </c>
      <c r="AL89" s="158" t="s">
        <v>304</v>
      </c>
      <c r="AN89" s="112" t="str">
        <f>VLOOKUP(B89,[1]sectoren!$N$2:$Q$128,3)</f>
        <v>andere industrie</v>
      </c>
      <c r="AQ89" s="112">
        <f>VLOOKUP(B89, [1]sectoren!$N$2:$S$128, 6, FALSE)</f>
        <v>6</v>
      </c>
    </row>
    <row r="90" spans="1:43" s="176" customFormat="1" ht="24.75" customHeight="1" thickBot="1">
      <c r="A90" s="153" t="s">
        <v>471</v>
      </c>
      <c r="B90" s="162" t="s">
        <v>492</v>
      </c>
      <c r="C90" s="172" t="s">
        <v>493</v>
      </c>
      <c r="D90" s="155"/>
      <c r="E90" s="156" t="s">
        <v>304</v>
      </c>
      <c r="F90" s="156">
        <v>2.234877861018</v>
      </c>
      <c r="G90" s="156" t="s">
        <v>304</v>
      </c>
      <c r="H90" s="156" t="s">
        <v>304</v>
      </c>
      <c r="I90" s="156" t="s">
        <v>304</v>
      </c>
      <c r="J90" s="156" t="s">
        <v>304</v>
      </c>
      <c r="K90" s="156" t="s">
        <v>304</v>
      </c>
      <c r="L90" s="156" t="s">
        <v>304</v>
      </c>
      <c r="M90" s="156" t="s">
        <v>304</v>
      </c>
      <c r="N90" s="156" t="s">
        <v>304</v>
      </c>
      <c r="O90" s="156" t="s">
        <v>304</v>
      </c>
      <c r="P90" s="156" t="s">
        <v>304</v>
      </c>
      <c r="Q90" s="156" t="s">
        <v>304</v>
      </c>
      <c r="R90" s="156" t="s">
        <v>304</v>
      </c>
      <c r="S90" s="156" t="s">
        <v>304</v>
      </c>
      <c r="T90" s="156" t="s">
        <v>304</v>
      </c>
      <c r="U90" s="156" t="s">
        <v>304</v>
      </c>
      <c r="V90" s="156" t="s">
        <v>304</v>
      </c>
      <c r="W90" s="156" t="s">
        <v>304</v>
      </c>
      <c r="X90" s="156">
        <v>4.4771233499999999E-3</v>
      </c>
      <c r="Y90" s="156">
        <v>2.2598813100000001E-3</v>
      </c>
      <c r="Z90" s="156">
        <v>2.2598813100000001E-3</v>
      </c>
      <c r="AA90" s="156">
        <v>2.2598813100000001E-3</v>
      </c>
      <c r="AB90" s="156">
        <v>1.125676728E-2</v>
      </c>
      <c r="AC90" s="156" t="s">
        <v>304</v>
      </c>
      <c r="AD90" s="156" t="s">
        <v>304</v>
      </c>
      <c r="AE90" s="157"/>
      <c r="AF90" s="156" t="s">
        <v>304</v>
      </c>
      <c r="AG90" s="156" t="s">
        <v>304</v>
      </c>
      <c r="AH90" s="156" t="s">
        <v>304</v>
      </c>
      <c r="AI90" s="156" t="s">
        <v>304</v>
      </c>
      <c r="AJ90" s="156" t="s">
        <v>304</v>
      </c>
      <c r="AK90" s="156" t="s">
        <v>304</v>
      </c>
      <c r="AL90" s="158"/>
      <c r="AN90" s="112" t="str">
        <f>VLOOKUP(B90,[1]sectoren!$N$2:$Q$128,3)</f>
        <v>andere industrie</v>
      </c>
      <c r="AQ90" s="112">
        <f>VLOOKUP(B90, [1]sectoren!$N$2:$S$128, 6, FALSE)</f>
        <v>6</v>
      </c>
    </row>
    <row r="91" spans="1:43" s="112" customFormat="1" ht="24.75" customHeight="1" thickBot="1">
      <c r="A91" s="153" t="s">
        <v>471</v>
      </c>
      <c r="B91" s="159" t="s">
        <v>494</v>
      </c>
      <c r="C91" s="162" t="s">
        <v>495</v>
      </c>
      <c r="D91" s="155"/>
      <c r="E91" s="156">
        <v>4.035633703865419E-2</v>
      </c>
      <c r="F91" s="156">
        <v>8.534359459187045E-2</v>
      </c>
      <c r="G91" s="156">
        <v>3.1068328094651137E-2</v>
      </c>
      <c r="H91" s="156">
        <v>0.18043808261689717</v>
      </c>
      <c r="I91" s="156">
        <v>0.63101555015803856</v>
      </c>
      <c r="J91" s="156">
        <v>0.63101555015803856</v>
      </c>
      <c r="K91" s="156">
        <v>0.63101555015803856</v>
      </c>
      <c r="L91" s="156">
        <v>2.1473402501091536E-3</v>
      </c>
      <c r="M91" s="156">
        <v>1.0875842311063815</v>
      </c>
      <c r="N91" s="156">
        <v>2.3117210390614652E-4</v>
      </c>
      <c r="O91" s="156">
        <v>9.5214011115962532E-2</v>
      </c>
      <c r="P91" s="156">
        <v>2.9421904133509558E-4</v>
      </c>
      <c r="Q91" s="156">
        <v>1.3450013318175798E-5</v>
      </c>
      <c r="R91" s="156">
        <v>1.6812516647719746E-4</v>
      </c>
      <c r="S91" s="156">
        <v>7.4808772933022709</v>
      </c>
      <c r="T91" s="156">
        <v>4.7612005557981313E-2</v>
      </c>
      <c r="U91" s="156">
        <v>4.2031291619299365E-5</v>
      </c>
      <c r="V91" s="156">
        <v>0.78725803381817183</v>
      </c>
      <c r="W91" s="156">
        <v>1.7632742683536169E-3</v>
      </c>
      <c r="X91" s="156">
        <v>1.9572344378725112E-3</v>
      </c>
      <c r="Y91" s="156">
        <v>7.9347342075912757E-4</v>
      </c>
      <c r="Z91" s="156">
        <v>7.9347342075912757E-4</v>
      </c>
      <c r="AA91" s="156">
        <v>7.9347342075912757E-4</v>
      </c>
      <c r="AB91" s="156">
        <v>4.3376547001498927E-3</v>
      </c>
      <c r="AC91" s="156" t="s">
        <v>304</v>
      </c>
      <c r="AD91" s="156" t="s">
        <v>304</v>
      </c>
      <c r="AE91" s="157"/>
      <c r="AF91" s="156" t="s">
        <v>304</v>
      </c>
      <c r="AG91" s="156" t="s">
        <v>304</v>
      </c>
      <c r="AH91" s="156" t="s">
        <v>304</v>
      </c>
      <c r="AI91" s="156" t="s">
        <v>304</v>
      </c>
      <c r="AJ91" s="156" t="s">
        <v>304</v>
      </c>
      <c r="AK91" s="156" t="s">
        <v>304</v>
      </c>
      <c r="AL91" s="158" t="s">
        <v>381</v>
      </c>
      <c r="AN91" s="112" t="str">
        <f>VLOOKUP(B91,[1]sectoren!$N$2:$Q$128,3)</f>
        <v>residentieel</v>
      </c>
      <c r="AQ91" s="112">
        <f>VLOOKUP(B91, [1]sectoren!$N$2:$S$128, 6, FALSE)</f>
        <v>6</v>
      </c>
    </row>
    <row r="92" spans="1:43" s="112" customFormat="1" ht="24.75" customHeight="1" thickBot="1">
      <c r="A92" s="153" t="s">
        <v>305</v>
      </c>
      <c r="B92" s="153" t="s">
        <v>496</v>
      </c>
      <c r="C92" s="154" t="s">
        <v>497</v>
      </c>
      <c r="D92" s="166"/>
      <c r="E92" s="156">
        <v>1.439E-2</v>
      </c>
      <c r="F92" s="156">
        <v>0.80874000000000001</v>
      </c>
      <c r="G92" s="156">
        <v>6.0000000000000001E-3</v>
      </c>
      <c r="H92" s="156" t="s">
        <v>308</v>
      </c>
      <c r="I92" s="156" t="s">
        <v>308</v>
      </c>
      <c r="J92" s="156" t="s">
        <v>308</v>
      </c>
      <c r="K92" s="156" t="s">
        <v>308</v>
      </c>
      <c r="L92" s="156" t="s">
        <v>308</v>
      </c>
      <c r="M92" s="156">
        <v>7.0099999999999997E-3</v>
      </c>
      <c r="N92" s="156" t="s">
        <v>308</v>
      </c>
      <c r="O92" s="156" t="s">
        <v>308</v>
      </c>
      <c r="P92" s="156" t="s">
        <v>308</v>
      </c>
      <c r="Q92" s="156" t="s">
        <v>308</v>
      </c>
      <c r="R92" s="156" t="s">
        <v>308</v>
      </c>
      <c r="S92" s="156" t="s">
        <v>308</v>
      </c>
      <c r="T92" s="156" t="s">
        <v>308</v>
      </c>
      <c r="U92" s="156" t="s">
        <v>304</v>
      </c>
      <c r="V92" s="156" t="s">
        <v>304</v>
      </c>
      <c r="W92" s="156" t="s">
        <v>304</v>
      </c>
      <c r="X92" s="156" t="s">
        <v>304</v>
      </c>
      <c r="Y92" s="156" t="s">
        <v>304</v>
      </c>
      <c r="Z92" s="156" t="s">
        <v>304</v>
      </c>
      <c r="AA92" s="156" t="s">
        <v>304</v>
      </c>
      <c r="AB92" s="156" t="s">
        <v>304</v>
      </c>
      <c r="AC92" s="156" t="s">
        <v>304</v>
      </c>
      <c r="AD92" s="156" t="s">
        <v>304</v>
      </c>
      <c r="AE92" s="157"/>
      <c r="AF92" s="156" t="s">
        <v>304</v>
      </c>
      <c r="AG92" s="156" t="s">
        <v>304</v>
      </c>
      <c r="AH92" s="156" t="s">
        <v>304</v>
      </c>
      <c r="AI92" s="156" t="s">
        <v>304</v>
      </c>
      <c r="AJ92" s="156" t="s">
        <v>304</v>
      </c>
      <c r="AK92" s="169" t="s">
        <v>308</v>
      </c>
      <c r="AL92" s="158" t="s">
        <v>498</v>
      </c>
      <c r="AN92" s="112" t="str">
        <f>VLOOKUP(B92,[1]sectoren!$N$2:$Q$128,3)</f>
        <v>papier</v>
      </c>
      <c r="AQ92" s="112">
        <f>VLOOKUP(B92, [1]sectoren!$N$2:$S$128, 6, FALSE)</f>
        <v>4</v>
      </c>
    </row>
    <row r="93" spans="1:43" s="112" customFormat="1" ht="24.75" customHeight="1" thickBot="1">
      <c r="A93" s="153" t="s">
        <v>305</v>
      </c>
      <c r="B93" s="159" t="s">
        <v>499</v>
      </c>
      <c r="C93" s="154" t="s">
        <v>500</v>
      </c>
      <c r="D93" s="166"/>
      <c r="E93" s="156">
        <v>3.9061253712999996E-2</v>
      </c>
      <c r="F93" s="156">
        <v>2.9728550490388472</v>
      </c>
      <c r="G93" s="156">
        <v>1.8584E-2</v>
      </c>
      <c r="H93" s="156" t="s">
        <v>308</v>
      </c>
      <c r="I93" s="156">
        <v>2.3121435163704941E-2</v>
      </c>
      <c r="J93" s="156">
        <v>7.1310453038446631E-2</v>
      </c>
      <c r="K93" s="156">
        <v>0.17632443655938335</v>
      </c>
      <c r="L93" s="156">
        <v>8.2180693178180004E-7</v>
      </c>
      <c r="M93" s="156">
        <v>5.6618514250000002E-2</v>
      </c>
      <c r="N93" s="156" t="s">
        <v>308</v>
      </c>
      <c r="O93" s="156" t="s">
        <v>304</v>
      </c>
      <c r="P93" s="156" t="s">
        <v>308</v>
      </c>
      <c r="Q93" s="156" t="s">
        <v>304</v>
      </c>
      <c r="R93" s="156" t="s">
        <v>304</v>
      </c>
      <c r="S93" s="156" t="s">
        <v>304</v>
      </c>
      <c r="T93" s="156" t="s">
        <v>304</v>
      </c>
      <c r="U93" s="156" t="s">
        <v>304</v>
      </c>
      <c r="V93" s="156" t="s">
        <v>304</v>
      </c>
      <c r="W93" s="156">
        <v>2.1855926618181802E-3</v>
      </c>
      <c r="X93" s="156" t="s">
        <v>304</v>
      </c>
      <c r="Y93" s="156" t="s">
        <v>304</v>
      </c>
      <c r="Z93" s="156" t="s">
        <v>304</v>
      </c>
      <c r="AA93" s="156" t="s">
        <v>304</v>
      </c>
      <c r="AB93" s="156" t="s">
        <v>304</v>
      </c>
      <c r="AC93" s="156" t="s">
        <v>304</v>
      </c>
      <c r="AD93" s="156" t="s">
        <v>304</v>
      </c>
      <c r="AE93" s="157"/>
      <c r="AF93" s="156" t="s">
        <v>304</v>
      </c>
      <c r="AG93" s="156" t="s">
        <v>304</v>
      </c>
      <c r="AH93" s="156" t="s">
        <v>304</v>
      </c>
      <c r="AI93" s="156" t="s">
        <v>304</v>
      </c>
      <c r="AJ93" s="156" t="s">
        <v>304</v>
      </c>
      <c r="AK93" s="156" t="s">
        <v>304</v>
      </c>
      <c r="AL93" s="158" t="s">
        <v>501</v>
      </c>
      <c r="AN93" s="112" t="str">
        <f>VLOOKUP(B93,[1]sectoren!$N$2:$Q$128,3)</f>
        <v>voeding</v>
      </c>
      <c r="AQ93" s="112">
        <f>VLOOKUP(B93, [1]sectoren!$N$2:$S$128, 6, FALSE)</f>
        <v>4</v>
      </c>
    </row>
    <row r="94" spans="1:43" s="112" customFormat="1" ht="24.75" customHeight="1" thickBot="1">
      <c r="A94" s="153" t="s">
        <v>305</v>
      </c>
      <c r="B94" s="177" t="s">
        <v>502</v>
      </c>
      <c r="C94" s="154" t="s">
        <v>503</v>
      </c>
      <c r="D94" s="155"/>
      <c r="E94" s="156" t="s">
        <v>308</v>
      </c>
      <c r="F94" s="156" t="s">
        <v>308</v>
      </c>
      <c r="G94" s="156" t="s">
        <v>308</v>
      </c>
      <c r="H94" s="156" t="s">
        <v>308</v>
      </c>
      <c r="I94" s="156" t="s">
        <v>308</v>
      </c>
      <c r="J94" s="156" t="s">
        <v>308</v>
      </c>
      <c r="K94" s="156" t="s">
        <v>308</v>
      </c>
      <c r="L94" s="156" t="s">
        <v>308</v>
      </c>
      <c r="M94" s="156" t="s">
        <v>308</v>
      </c>
      <c r="N94" s="156" t="s">
        <v>308</v>
      </c>
      <c r="O94" s="156" t="s">
        <v>308</v>
      </c>
      <c r="P94" s="156" t="s">
        <v>308</v>
      </c>
      <c r="Q94" s="156" t="s">
        <v>308</v>
      </c>
      <c r="R94" s="156" t="s">
        <v>308</v>
      </c>
      <c r="S94" s="156" t="s">
        <v>308</v>
      </c>
      <c r="T94" s="156" t="s">
        <v>308</v>
      </c>
      <c r="U94" s="156" t="s">
        <v>308</v>
      </c>
      <c r="V94" s="156" t="s">
        <v>308</v>
      </c>
      <c r="W94" s="156" t="s">
        <v>308</v>
      </c>
      <c r="X94" s="156" t="s">
        <v>308</v>
      </c>
      <c r="Y94" s="156" t="s">
        <v>308</v>
      </c>
      <c r="Z94" s="156" t="s">
        <v>308</v>
      </c>
      <c r="AA94" s="156" t="s">
        <v>308</v>
      </c>
      <c r="AB94" s="156" t="s">
        <v>308</v>
      </c>
      <c r="AC94" s="156" t="s">
        <v>308</v>
      </c>
      <c r="AD94" s="156" t="s">
        <v>308</v>
      </c>
      <c r="AE94" s="157"/>
      <c r="AF94" s="156" t="s">
        <v>304</v>
      </c>
      <c r="AG94" s="156" t="s">
        <v>304</v>
      </c>
      <c r="AH94" s="156" t="s">
        <v>304</v>
      </c>
      <c r="AI94" s="156" t="s">
        <v>304</v>
      </c>
      <c r="AJ94" s="156" t="s">
        <v>304</v>
      </c>
      <c r="AK94" s="156" t="s">
        <v>304</v>
      </c>
      <c r="AL94" s="158"/>
      <c r="AN94" s="112" t="str">
        <f>VLOOKUP(B94,[1]sectoren!$N$2:$Q$128,3)</f>
        <v>andere industrie</v>
      </c>
      <c r="AQ94" s="112">
        <f>VLOOKUP(B94, [1]sectoren!$N$2:$S$128, 6, FALSE)</f>
        <v>4</v>
      </c>
    </row>
    <row r="95" spans="1:43" s="112" customFormat="1" ht="24.75" customHeight="1" thickBot="1">
      <c r="A95" s="153" t="s">
        <v>305</v>
      </c>
      <c r="B95" s="177" t="s">
        <v>504</v>
      </c>
      <c r="C95" s="154" t="s">
        <v>505</v>
      </c>
      <c r="D95" s="166"/>
      <c r="E95" s="156">
        <v>0.468636</v>
      </c>
      <c r="F95" s="156" t="s">
        <v>304</v>
      </c>
      <c r="G95" s="156" t="s">
        <v>308</v>
      </c>
      <c r="H95" s="156" t="s">
        <v>308</v>
      </c>
      <c r="I95" s="156" t="s">
        <v>90</v>
      </c>
      <c r="J95" s="156" t="s">
        <v>90</v>
      </c>
      <c r="K95" s="156" t="s">
        <v>90</v>
      </c>
      <c r="L95" s="156" t="s">
        <v>308</v>
      </c>
      <c r="M95" s="156">
        <v>0.32623099999999999</v>
      </c>
      <c r="N95" s="156" t="s">
        <v>308</v>
      </c>
      <c r="O95" s="156" t="s">
        <v>308</v>
      </c>
      <c r="P95" s="156" t="s">
        <v>304</v>
      </c>
      <c r="Q95" s="156" t="s">
        <v>308</v>
      </c>
      <c r="R95" s="156" t="s">
        <v>308</v>
      </c>
      <c r="S95" s="156" t="s">
        <v>308</v>
      </c>
      <c r="T95" s="156" t="s">
        <v>308</v>
      </c>
      <c r="U95" s="156" t="s">
        <v>304</v>
      </c>
      <c r="V95" s="156" t="s">
        <v>304</v>
      </c>
      <c r="W95" s="156" t="s">
        <v>304</v>
      </c>
      <c r="X95" s="156" t="s">
        <v>304</v>
      </c>
      <c r="Y95" s="156" t="s">
        <v>304</v>
      </c>
      <c r="Z95" s="156" t="s">
        <v>304</v>
      </c>
      <c r="AA95" s="156" t="s">
        <v>304</v>
      </c>
      <c r="AB95" s="156" t="s">
        <v>304</v>
      </c>
      <c r="AC95" s="156" t="s">
        <v>304</v>
      </c>
      <c r="AD95" s="156" t="s">
        <v>304</v>
      </c>
      <c r="AE95" s="157"/>
      <c r="AF95" s="156" t="s">
        <v>304</v>
      </c>
      <c r="AG95" s="156" t="s">
        <v>304</v>
      </c>
      <c r="AH95" s="156" t="s">
        <v>304</v>
      </c>
      <c r="AI95" s="156" t="s">
        <v>304</v>
      </c>
      <c r="AJ95" s="156" t="s">
        <v>304</v>
      </c>
      <c r="AK95" s="156" t="s">
        <v>308</v>
      </c>
      <c r="AL95" s="158" t="s">
        <v>381</v>
      </c>
      <c r="AN95" s="112" t="str">
        <f>VLOOKUP(B95,[1]sectoren!$N$2:$Q$128,3)</f>
        <v>andere industrie</v>
      </c>
      <c r="AQ95" s="112">
        <f>VLOOKUP(B95, [1]sectoren!$N$2:$S$128, 6, FALSE)</f>
        <v>4</v>
      </c>
    </row>
    <row r="96" spans="1:43" s="112" customFormat="1" ht="24.75" customHeight="1" thickBot="1">
      <c r="A96" s="153" t="s">
        <v>305</v>
      </c>
      <c r="B96" s="159" t="s">
        <v>506</v>
      </c>
      <c r="C96" s="154" t="s">
        <v>507</v>
      </c>
      <c r="D96" s="178"/>
      <c r="E96" s="156" t="s">
        <v>304</v>
      </c>
      <c r="F96" s="156" t="s">
        <v>304</v>
      </c>
      <c r="G96" s="156" t="s">
        <v>304</v>
      </c>
      <c r="H96" s="156" t="s">
        <v>304</v>
      </c>
      <c r="I96" s="156" t="s">
        <v>304</v>
      </c>
      <c r="J96" s="156" t="s">
        <v>304</v>
      </c>
      <c r="K96" s="156" t="s">
        <v>304</v>
      </c>
      <c r="L96" s="156" t="s">
        <v>304</v>
      </c>
      <c r="M96" s="156" t="s">
        <v>304</v>
      </c>
      <c r="N96" s="156" t="s">
        <v>304</v>
      </c>
      <c r="O96" s="156" t="s">
        <v>304</v>
      </c>
      <c r="P96" s="156" t="s">
        <v>304</v>
      </c>
      <c r="Q96" s="156" t="s">
        <v>304</v>
      </c>
      <c r="R96" s="156" t="s">
        <v>304</v>
      </c>
      <c r="S96" s="156" t="s">
        <v>304</v>
      </c>
      <c r="T96" s="156" t="s">
        <v>304</v>
      </c>
      <c r="U96" s="156" t="s">
        <v>304</v>
      </c>
      <c r="V96" s="156" t="s">
        <v>304</v>
      </c>
      <c r="W96" s="156" t="s">
        <v>304</v>
      </c>
      <c r="X96" s="156" t="s">
        <v>308</v>
      </c>
      <c r="Y96" s="156" t="s">
        <v>308</v>
      </c>
      <c r="Z96" s="156" t="s">
        <v>308</v>
      </c>
      <c r="AA96" s="156" t="s">
        <v>308</v>
      </c>
      <c r="AB96" s="156" t="s">
        <v>308</v>
      </c>
      <c r="AC96" s="156" t="s">
        <v>308</v>
      </c>
      <c r="AD96" s="156" t="s">
        <v>308</v>
      </c>
      <c r="AE96" s="157"/>
      <c r="AF96" s="156" t="s">
        <v>304</v>
      </c>
      <c r="AG96" s="156" t="s">
        <v>304</v>
      </c>
      <c r="AH96" s="156" t="s">
        <v>304</v>
      </c>
      <c r="AI96" s="156" t="s">
        <v>304</v>
      </c>
      <c r="AJ96" s="156" t="s">
        <v>304</v>
      </c>
      <c r="AK96" s="156" t="s">
        <v>304</v>
      </c>
      <c r="AL96" s="158" t="s">
        <v>304</v>
      </c>
      <c r="AN96" s="112" t="str">
        <f>VLOOKUP(B96,[1]sectoren!$N$2:$Q$128,3)</f>
        <v>chemie</v>
      </c>
      <c r="AQ96" s="112">
        <f>VLOOKUP(B96, [1]sectoren!$N$2:$S$128, 6, FALSE)</f>
        <v>4</v>
      </c>
    </row>
    <row r="97" spans="1:43" s="112" customFormat="1" ht="24.75" customHeight="1" thickBot="1">
      <c r="A97" s="153" t="s">
        <v>305</v>
      </c>
      <c r="B97" s="159" t="s">
        <v>508</v>
      </c>
      <c r="C97" s="154" t="s">
        <v>509</v>
      </c>
      <c r="D97" s="178"/>
      <c r="E97" s="156" t="s">
        <v>304</v>
      </c>
      <c r="F97" s="156" t="s">
        <v>304</v>
      </c>
      <c r="G97" s="156" t="s">
        <v>304</v>
      </c>
      <c r="H97" s="156" t="s">
        <v>304</v>
      </c>
      <c r="I97" s="156" t="s">
        <v>304</v>
      </c>
      <c r="J97" s="156" t="s">
        <v>304</v>
      </c>
      <c r="K97" s="156" t="s">
        <v>304</v>
      </c>
      <c r="L97" s="156" t="s">
        <v>304</v>
      </c>
      <c r="M97" s="156" t="s">
        <v>304</v>
      </c>
      <c r="N97" s="156" t="s">
        <v>308</v>
      </c>
      <c r="O97" s="156" t="s">
        <v>308</v>
      </c>
      <c r="P97" s="156" t="s">
        <v>308</v>
      </c>
      <c r="Q97" s="156" t="s">
        <v>308</v>
      </c>
      <c r="R97" s="156" t="s">
        <v>308</v>
      </c>
      <c r="S97" s="156" t="s">
        <v>308</v>
      </c>
      <c r="T97" s="156" t="s">
        <v>308</v>
      </c>
      <c r="U97" s="156" t="s">
        <v>308</v>
      </c>
      <c r="V97" s="156" t="s">
        <v>308</v>
      </c>
      <c r="W97" s="156" t="s">
        <v>308</v>
      </c>
      <c r="X97" s="156" t="s">
        <v>308</v>
      </c>
      <c r="Y97" s="156" t="s">
        <v>308</v>
      </c>
      <c r="Z97" s="156" t="s">
        <v>308</v>
      </c>
      <c r="AA97" s="156" t="s">
        <v>308</v>
      </c>
      <c r="AB97" s="156" t="s">
        <v>308</v>
      </c>
      <c r="AC97" s="156" t="s">
        <v>308</v>
      </c>
      <c r="AD97" s="156">
        <v>8.0337858416840401E-3</v>
      </c>
      <c r="AE97" s="157"/>
      <c r="AF97" s="156" t="s">
        <v>304</v>
      </c>
      <c r="AG97" s="156" t="s">
        <v>304</v>
      </c>
      <c r="AH97" s="156" t="s">
        <v>304</v>
      </c>
      <c r="AI97" s="156" t="s">
        <v>304</v>
      </c>
      <c r="AJ97" s="156" t="s">
        <v>304</v>
      </c>
      <c r="AK97" s="156" t="s">
        <v>304</v>
      </c>
      <c r="AL97" s="158" t="s">
        <v>304</v>
      </c>
      <c r="AN97" s="112" t="str">
        <f>VLOOKUP(B97,[1]sectoren!$N$2:$Q$128,3)</f>
        <v>andere industrie</v>
      </c>
      <c r="AQ97" s="112">
        <f>VLOOKUP(B97, [1]sectoren!$N$2:$S$128, 6, FALSE)</f>
        <v>6</v>
      </c>
    </row>
    <row r="98" spans="1:43" s="112" customFormat="1" ht="24.75" customHeight="1" thickBot="1">
      <c r="A98" s="153" t="s">
        <v>305</v>
      </c>
      <c r="B98" s="159" t="s">
        <v>510</v>
      </c>
      <c r="C98" s="162" t="s">
        <v>511</v>
      </c>
      <c r="D98" s="178"/>
      <c r="E98" s="156">
        <v>1.1135000000000001E-2</v>
      </c>
      <c r="F98" s="156" t="s">
        <v>308</v>
      </c>
      <c r="G98" s="156" t="s">
        <v>308</v>
      </c>
      <c r="H98" s="156">
        <v>8.6129999999999996E-4</v>
      </c>
      <c r="I98" s="156">
        <v>0.10742945828000001</v>
      </c>
      <c r="J98" s="156">
        <v>0.89985219285000007</v>
      </c>
      <c r="K98" s="156">
        <v>2.1034441569999998</v>
      </c>
      <c r="L98" s="156">
        <v>6.3960601600000005E-5</v>
      </c>
      <c r="M98" s="156" t="s">
        <v>308</v>
      </c>
      <c r="N98" s="156">
        <v>4.7390000000000002E-2</v>
      </c>
      <c r="O98" s="156" t="s">
        <v>308</v>
      </c>
      <c r="P98" s="156" t="s">
        <v>308</v>
      </c>
      <c r="Q98" s="156" t="s">
        <v>308</v>
      </c>
      <c r="R98" s="156">
        <v>3.7560999999999997E-2</v>
      </c>
      <c r="S98" s="156">
        <v>3.0000000000000001E-3</v>
      </c>
      <c r="T98" s="156">
        <v>3.5100000000000002E-4</v>
      </c>
      <c r="U98" s="156" t="s">
        <v>308</v>
      </c>
      <c r="V98" s="156">
        <v>0.20700000000000002</v>
      </c>
      <c r="W98" s="156">
        <v>6.7650124317129259E-2</v>
      </c>
      <c r="X98" s="156">
        <v>1.48447073774043E-8</v>
      </c>
      <c r="Y98" s="156" t="s">
        <v>308</v>
      </c>
      <c r="Z98" s="156">
        <v>1.48447073774043E-8</v>
      </c>
      <c r="AA98" s="156">
        <v>1.48447073774043E-8</v>
      </c>
      <c r="AB98" s="156">
        <v>4.4534122132212902E-8</v>
      </c>
      <c r="AC98" s="156" t="s">
        <v>304</v>
      </c>
      <c r="AD98" s="156" t="s">
        <v>308</v>
      </c>
      <c r="AE98" s="157"/>
      <c r="AF98" s="156" t="s">
        <v>304</v>
      </c>
      <c r="AG98" s="156" t="s">
        <v>304</v>
      </c>
      <c r="AH98" s="156" t="s">
        <v>304</v>
      </c>
      <c r="AI98" s="156" t="s">
        <v>304</v>
      </c>
      <c r="AJ98" s="156" t="s">
        <v>304</v>
      </c>
      <c r="AK98" s="156" t="s">
        <v>304</v>
      </c>
      <c r="AL98" s="158" t="s">
        <v>304</v>
      </c>
      <c r="AN98" s="112" t="str">
        <f>VLOOKUP(B98,[1]sectoren!$N$2:$Q$128,3)</f>
        <v>andere industrie</v>
      </c>
      <c r="AQ98" s="112">
        <f>VLOOKUP(B98, [1]sectoren!$N$2:$S$128, 6, FALSE)</f>
        <v>4</v>
      </c>
    </row>
    <row r="99" spans="1:43" s="112" customFormat="1" ht="24.75" customHeight="1" thickBot="1">
      <c r="A99" s="153" t="s">
        <v>512</v>
      </c>
      <c r="B99" s="153" t="s">
        <v>166</v>
      </c>
      <c r="C99" s="154" t="s">
        <v>513</v>
      </c>
      <c r="D99" s="178"/>
      <c r="E99" s="156">
        <v>9.2861191357142853E-2</v>
      </c>
      <c r="F99" s="156">
        <v>4.8939783220000006</v>
      </c>
      <c r="G99" s="156" t="s">
        <v>304</v>
      </c>
      <c r="H99" s="156">
        <v>6.2659085350000057</v>
      </c>
      <c r="I99" s="156">
        <v>0.14150194760000001</v>
      </c>
      <c r="J99" s="156">
        <v>0.2174276268</v>
      </c>
      <c r="K99" s="156">
        <v>0.47628289680000002</v>
      </c>
      <c r="L99" s="156" t="s">
        <v>304</v>
      </c>
      <c r="M99" s="156" t="s">
        <v>304</v>
      </c>
      <c r="N99" s="156" t="s">
        <v>304</v>
      </c>
      <c r="O99" s="156" t="s">
        <v>304</v>
      </c>
      <c r="P99" s="156" t="s">
        <v>304</v>
      </c>
      <c r="Q99" s="156" t="s">
        <v>304</v>
      </c>
      <c r="R99" s="156" t="s">
        <v>304</v>
      </c>
      <c r="S99" s="156" t="s">
        <v>304</v>
      </c>
      <c r="T99" s="156" t="s">
        <v>304</v>
      </c>
      <c r="U99" s="156" t="s">
        <v>304</v>
      </c>
      <c r="V99" s="156" t="s">
        <v>304</v>
      </c>
      <c r="W99" s="156" t="s">
        <v>304</v>
      </c>
      <c r="X99" s="156" t="s">
        <v>304</v>
      </c>
      <c r="Y99" s="156" t="s">
        <v>304</v>
      </c>
      <c r="Z99" s="156" t="s">
        <v>304</v>
      </c>
      <c r="AA99" s="156" t="s">
        <v>304</v>
      </c>
      <c r="AB99" s="156" t="s">
        <v>304</v>
      </c>
      <c r="AC99" s="156" t="s">
        <v>304</v>
      </c>
      <c r="AD99" s="156" t="s">
        <v>304</v>
      </c>
      <c r="AE99" s="157"/>
      <c r="AF99" s="156" t="s">
        <v>304</v>
      </c>
      <c r="AG99" s="156" t="s">
        <v>304</v>
      </c>
      <c r="AH99" s="156" t="s">
        <v>304</v>
      </c>
      <c r="AI99" s="156" t="s">
        <v>304</v>
      </c>
      <c r="AJ99" s="156" t="s">
        <v>304</v>
      </c>
      <c r="AK99" s="156">
        <v>613.27233000000001</v>
      </c>
      <c r="AL99" s="158" t="s">
        <v>514</v>
      </c>
      <c r="AN99" s="112" t="str">
        <f>VLOOKUP(B99,[1]sectoren!$N$2:$Q$128,3)</f>
        <v>landbouw (dieren en mest)</v>
      </c>
      <c r="AQ99" s="112">
        <f>VLOOKUP(B99, [1]sectoren!$N$2:$S$128, 6, FALSE)</f>
        <v>10</v>
      </c>
    </row>
    <row r="100" spans="1:43" s="112" customFormat="1" ht="24.75" customHeight="1" thickBot="1">
      <c r="A100" s="153" t="s">
        <v>512</v>
      </c>
      <c r="B100" s="153" t="s">
        <v>167</v>
      </c>
      <c r="C100" s="154" t="s">
        <v>515</v>
      </c>
      <c r="D100" s="178"/>
      <c r="E100" s="156">
        <v>0.44402518909030297</v>
      </c>
      <c r="F100" s="156">
        <v>9.6961342340000005</v>
      </c>
      <c r="G100" s="156" t="s">
        <v>304</v>
      </c>
      <c r="H100" s="156">
        <v>12.673623669999969</v>
      </c>
      <c r="I100" s="156">
        <v>0.24800400299999997</v>
      </c>
      <c r="J100" s="156">
        <v>0.37530941449999999</v>
      </c>
      <c r="K100" s="156">
        <v>0.81693506650000003</v>
      </c>
      <c r="L100" s="156" t="s">
        <v>304</v>
      </c>
      <c r="M100" s="156" t="s">
        <v>304</v>
      </c>
      <c r="N100" s="156" t="s">
        <v>304</v>
      </c>
      <c r="O100" s="156" t="s">
        <v>304</v>
      </c>
      <c r="P100" s="156" t="s">
        <v>304</v>
      </c>
      <c r="Q100" s="156" t="s">
        <v>304</v>
      </c>
      <c r="R100" s="156" t="s">
        <v>304</v>
      </c>
      <c r="S100" s="156" t="s">
        <v>304</v>
      </c>
      <c r="T100" s="156" t="s">
        <v>304</v>
      </c>
      <c r="U100" s="156" t="s">
        <v>304</v>
      </c>
      <c r="V100" s="156" t="s">
        <v>304</v>
      </c>
      <c r="W100" s="156" t="s">
        <v>304</v>
      </c>
      <c r="X100" s="156" t="s">
        <v>304</v>
      </c>
      <c r="Y100" s="156" t="s">
        <v>304</v>
      </c>
      <c r="Z100" s="156" t="s">
        <v>304</v>
      </c>
      <c r="AA100" s="156" t="s">
        <v>304</v>
      </c>
      <c r="AB100" s="156" t="s">
        <v>304</v>
      </c>
      <c r="AC100" s="156" t="s">
        <v>304</v>
      </c>
      <c r="AD100" s="156" t="s">
        <v>304</v>
      </c>
      <c r="AE100" s="157"/>
      <c r="AF100" s="156" t="s">
        <v>304</v>
      </c>
      <c r="AG100" s="156" t="s">
        <v>304</v>
      </c>
      <c r="AH100" s="156" t="s">
        <v>304</v>
      </c>
      <c r="AI100" s="156" t="s">
        <v>304</v>
      </c>
      <c r="AJ100" s="156" t="s">
        <v>304</v>
      </c>
      <c r="AK100" s="156">
        <v>1905.51234</v>
      </c>
      <c r="AL100" s="158" t="s">
        <v>514</v>
      </c>
      <c r="AN100" s="112" t="str">
        <f>VLOOKUP(B100,[1]sectoren!$N$2:$Q$128,3)</f>
        <v>landbouw (dieren en mest)</v>
      </c>
      <c r="AQ100" s="112">
        <f>VLOOKUP(B100, [1]sectoren!$N$2:$S$128, 6, FALSE)</f>
        <v>10</v>
      </c>
    </row>
    <row r="101" spans="1:43" s="112" customFormat="1" ht="24.75" customHeight="1" thickBot="1">
      <c r="A101" s="153" t="s">
        <v>512</v>
      </c>
      <c r="B101" s="153" t="s">
        <v>169</v>
      </c>
      <c r="C101" s="154" t="s">
        <v>516</v>
      </c>
      <c r="D101" s="178"/>
      <c r="E101" s="156">
        <v>1.662888E-3</v>
      </c>
      <c r="F101" s="156">
        <v>2.8734758999999999E-2</v>
      </c>
      <c r="G101" s="156" t="s">
        <v>304</v>
      </c>
      <c r="H101" s="156">
        <v>8.9140800000000006E-2</v>
      </c>
      <c r="I101" s="156">
        <v>8.5822199999999996E-4</v>
      </c>
      <c r="J101" s="156">
        <v>2.5846660000000002E-3</v>
      </c>
      <c r="K101" s="156">
        <v>6.0375539999999997E-3</v>
      </c>
      <c r="L101" s="156" t="s">
        <v>304</v>
      </c>
      <c r="M101" s="156" t="s">
        <v>304</v>
      </c>
      <c r="N101" s="156" t="s">
        <v>304</v>
      </c>
      <c r="O101" s="156" t="s">
        <v>304</v>
      </c>
      <c r="P101" s="156" t="s">
        <v>304</v>
      </c>
      <c r="Q101" s="156" t="s">
        <v>304</v>
      </c>
      <c r="R101" s="156" t="s">
        <v>304</v>
      </c>
      <c r="S101" s="156" t="s">
        <v>304</v>
      </c>
      <c r="T101" s="156" t="s">
        <v>304</v>
      </c>
      <c r="U101" s="156" t="s">
        <v>304</v>
      </c>
      <c r="V101" s="156" t="s">
        <v>304</v>
      </c>
      <c r="W101" s="156" t="s">
        <v>304</v>
      </c>
      <c r="X101" s="156" t="s">
        <v>304</v>
      </c>
      <c r="Y101" s="156" t="s">
        <v>304</v>
      </c>
      <c r="Z101" s="156" t="s">
        <v>304</v>
      </c>
      <c r="AA101" s="156" t="s">
        <v>304</v>
      </c>
      <c r="AB101" s="156" t="s">
        <v>304</v>
      </c>
      <c r="AC101" s="156" t="s">
        <v>304</v>
      </c>
      <c r="AD101" s="156" t="s">
        <v>304</v>
      </c>
      <c r="AE101" s="157"/>
      <c r="AF101" s="156" t="s">
        <v>304</v>
      </c>
      <c r="AG101" s="156" t="s">
        <v>304</v>
      </c>
      <c r="AH101" s="156" t="s">
        <v>304</v>
      </c>
      <c r="AI101" s="156" t="s">
        <v>304</v>
      </c>
      <c r="AJ101" s="156" t="s">
        <v>304</v>
      </c>
      <c r="AK101" s="156">
        <v>128.27946694919291</v>
      </c>
      <c r="AL101" s="158" t="s">
        <v>514</v>
      </c>
      <c r="AN101" s="112" t="str">
        <f>VLOOKUP(B101,[1]sectoren!$N$2:$Q$128,3)</f>
        <v>landbouw (dieren en mest)</v>
      </c>
      <c r="AQ101" s="112">
        <f>VLOOKUP(B101, [1]sectoren!$N$2:$S$128, 6, FALSE)</f>
        <v>10</v>
      </c>
    </row>
    <row r="102" spans="1:43" s="112" customFormat="1" ht="24.75" customHeight="1" thickBot="1">
      <c r="A102" s="153" t="s">
        <v>512</v>
      </c>
      <c r="B102" s="153" t="s">
        <v>172</v>
      </c>
      <c r="C102" s="154" t="s">
        <v>517</v>
      </c>
      <c r="D102" s="178"/>
      <c r="E102" s="156">
        <v>4.2120452449999998E-2</v>
      </c>
      <c r="F102" s="156">
        <v>3.9543765070000001</v>
      </c>
      <c r="G102" s="156" t="s">
        <v>304</v>
      </c>
      <c r="H102" s="156">
        <v>11.506153670761719</v>
      </c>
      <c r="I102" s="156">
        <v>4.1217037600000006E-2</v>
      </c>
      <c r="J102" s="156">
        <v>0.60622699680000003</v>
      </c>
      <c r="K102" s="156">
        <v>4.1048363779999999</v>
      </c>
      <c r="L102" s="156" t="s">
        <v>304</v>
      </c>
      <c r="M102" s="156" t="s">
        <v>304</v>
      </c>
      <c r="N102" s="156" t="s">
        <v>304</v>
      </c>
      <c r="O102" s="156" t="s">
        <v>304</v>
      </c>
      <c r="P102" s="156" t="s">
        <v>304</v>
      </c>
      <c r="Q102" s="156" t="s">
        <v>304</v>
      </c>
      <c r="R102" s="156" t="s">
        <v>304</v>
      </c>
      <c r="S102" s="156" t="s">
        <v>304</v>
      </c>
      <c r="T102" s="156" t="s">
        <v>304</v>
      </c>
      <c r="U102" s="156" t="s">
        <v>304</v>
      </c>
      <c r="V102" s="156" t="s">
        <v>304</v>
      </c>
      <c r="W102" s="156" t="s">
        <v>304</v>
      </c>
      <c r="X102" s="156" t="s">
        <v>304</v>
      </c>
      <c r="Y102" s="156" t="s">
        <v>304</v>
      </c>
      <c r="Z102" s="156" t="s">
        <v>304</v>
      </c>
      <c r="AA102" s="156" t="s">
        <v>304</v>
      </c>
      <c r="AB102" s="156" t="s">
        <v>304</v>
      </c>
      <c r="AC102" s="156" t="s">
        <v>304</v>
      </c>
      <c r="AD102" s="156" t="s">
        <v>304</v>
      </c>
      <c r="AE102" s="157"/>
      <c r="AF102" s="156" t="s">
        <v>304</v>
      </c>
      <c r="AG102" s="156" t="s">
        <v>304</v>
      </c>
      <c r="AH102" s="156" t="s">
        <v>304</v>
      </c>
      <c r="AI102" s="156" t="s">
        <v>304</v>
      </c>
      <c r="AJ102" s="156" t="s">
        <v>304</v>
      </c>
      <c r="AK102" s="156">
        <v>6424.665</v>
      </c>
      <c r="AL102" s="158" t="s">
        <v>514</v>
      </c>
      <c r="AN102" s="112" t="str">
        <f>VLOOKUP(B102,[1]sectoren!$N$2:$Q$128,3)</f>
        <v>landbouw (dieren en mest)</v>
      </c>
      <c r="AQ102" s="112">
        <f>VLOOKUP(B102, [1]sectoren!$N$2:$S$128, 6, FALSE)</f>
        <v>10</v>
      </c>
    </row>
    <row r="103" spans="1:43" s="112" customFormat="1" ht="24.75" customHeight="1" thickBot="1">
      <c r="A103" s="153" t="s">
        <v>512</v>
      </c>
      <c r="B103" s="153" t="s">
        <v>168</v>
      </c>
      <c r="C103" s="154" t="s">
        <v>518</v>
      </c>
      <c r="D103" s="178"/>
      <c r="E103" s="156" t="s">
        <v>105</v>
      </c>
      <c r="F103" s="156" t="s">
        <v>105</v>
      </c>
      <c r="G103" s="156" t="s">
        <v>105</v>
      </c>
      <c r="H103" s="156" t="s">
        <v>105</v>
      </c>
      <c r="I103" s="156" t="s">
        <v>105</v>
      </c>
      <c r="J103" s="156" t="s">
        <v>105</v>
      </c>
      <c r="K103" s="156" t="s">
        <v>105</v>
      </c>
      <c r="L103" s="156" t="s">
        <v>105</v>
      </c>
      <c r="M103" s="156" t="s">
        <v>105</v>
      </c>
      <c r="N103" s="156" t="s">
        <v>105</v>
      </c>
      <c r="O103" s="156" t="s">
        <v>105</v>
      </c>
      <c r="P103" s="156" t="s">
        <v>105</v>
      </c>
      <c r="Q103" s="156" t="s">
        <v>105</v>
      </c>
      <c r="R103" s="156" t="s">
        <v>105</v>
      </c>
      <c r="S103" s="156" t="s">
        <v>105</v>
      </c>
      <c r="T103" s="156" t="s">
        <v>105</v>
      </c>
      <c r="U103" s="156" t="s">
        <v>105</v>
      </c>
      <c r="V103" s="156" t="s">
        <v>105</v>
      </c>
      <c r="W103" s="156" t="s">
        <v>105</v>
      </c>
      <c r="X103" s="156" t="s">
        <v>105</v>
      </c>
      <c r="Y103" s="156" t="s">
        <v>105</v>
      </c>
      <c r="Z103" s="156" t="s">
        <v>105</v>
      </c>
      <c r="AA103" s="156" t="s">
        <v>105</v>
      </c>
      <c r="AB103" s="156" t="s">
        <v>105</v>
      </c>
      <c r="AC103" s="156" t="s">
        <v>105</v>
      </c>
      <c r="AD103" s="156" t="s">
        <v>105</v>
      </c>
      <c r="AE103" s="157"/>
      <c r="AF103" s="156" t="s">
        <v>105</v>
      </c>
      <c r="AG103" s="156" t="s">
        <v>105</v>
      </c>
      <c r="AH103" s="156" t="s">
        <v>105</v>
      </c>
      <c r="AI103" s="156" t="s">
        <v>105</v>
      </c>
      <c r="AJ103" s="156" t="s">
        <v>105</v>
      </c>
      <c r="AK103" s="156" t="s">
        <v>105</v>
      </c>
      <c r="AL103" s="158" t="s">
        <v>514</v>
      </c>
      <c r="AN103" s="112" t="str">
        <f>VLOOKUP(B103,[1]sectoren!$N$2:$Q$128,3)</f>
        <v>landbouw (dieren en mest)</v>
      </c>
      <c r="AQ103" s="112">
        <f>VLOOKUP(B103, [1]sectoren!$N$2:$S$128, 6, FALSE)</f>
        <v>10</v>
      </c>
    </row>
    <row r="104" spans="1:43" s="112" customFormat="1" ht="24.75" customHeight="1" thickBot="1">
      <c r="A104" s="153" t="s">
        <v>512</v>
      </c>
      <c r="B104" s="153" t="s">
        <v>242</v>
      </c>
      <c r="C104" s="154" t="s">
        <v>519</v>
      </c>
      <c r="D104" s="178"/>
      <c r="E104" s="156">
        <v>7.0512000000000005E-4</v>
      </c>
      <c r="F104" s="156">
        <v>3.594688E-2</v>
      </c>
      <c r="G104" s="156" t="s">
        <v>304</v>
      </c>
      <c r="H104" s="156">
        <v>7.9958900000000097E-2</v>
      </c>
      <c r="I104" s="156">
        <v>1.10216E-3</v>
      </c>
      <c r="J104" s="156">
        <v>3.2964800000000001E-3</v>
      </c>
      <c r="K104" s="156">
        <v>7.6851200000000001E-3</v>
      </c>
      <c r="L104" s="156" t="s">
        <v>304</v>
      </c>
      <c r="M104" s="156" t="s">
        <v>304</v>
      </c>
      <c r="N104" s="156" t="s">
        <v>304</v>
      </c>
      <c r="O104" s="156" t="s">
        <v>304</v>
      </c>
      <c r="P104" s="156" t="s">
        <v>304</v>
      </c>
      <c r="Q104" s="156" t="s">
        <v>304</v>
      </c>
      <c r="R104" s="156" t="s">
        <v>304</v>
      </c>
      <c r="S104" s="156" t="s">
        <v>304</v>
      </c>
      <c r="T104" s="156" t="s">
        <v>304</v>
      </c>
      <c r="U104" s="156" t="s">
        <v>304</v>
      </c>
      <c r="V104" s="156" t="s">
        <v>304</v>
      </c>
      <c r="W104" s="156" t="s">
        <v>304</v>
      </c>
      <c r="X104" s="156" t="s">
        <v>304</v>
      </c>
      <c r="Y104" s="156" t="s">
        <v>304</v>
      </c>
      <c r="Z104" s="156" t="s">
        <v>304</v>
      </c>
      <c r="AA104" s="156" t="s">
        <v>304</v>
      </c>
      <c r="AB104" s="156" t="s">
        <v>304</v>
      </c>
      <c r="AC104" s="156" t="s">
        <v>304</v>
      </c>
      <c r="AD104" s="156" t="s">
        <v>304</v>
      </c>
      <c r="AE104" s="157"/>
      <c r="AF104" s="156" t="s">
        <v>304</v>
      </c>
      <c r="AG104" s="156" t="s">
        <v>304</v>
      </c>
      <c r="AH104" s="156" t="s">
        <v>304</v>
      </c>
      <c r="AI104" s="156" t="s">
        <v>304</v>
      </c>
      <c r="AJ104" s="156" t="s">
        <v>304</v>
      </c>
      <c r="AK104" s="156">
        <v>64.253533050807107</v>
      </c>
      <c r="AL104" s="158" t="s">
        <v>514</v>
      </c>
      <c r="AN104" s="112" t="str">
        <f>VLOOKUP(B104,[1]sectoren!$N$2:$Q$128,3)</f>
        <v>landbouw (dieren en mest)</v>
      </c>
      <c r="AQ104" s="112">
        <f>VLOOKUP(B104, [1]sectoren!$N$2:$S$128, 6, FALSE)</f>
        <v>10</v>
      </c>
    </row>
    <row r="105" spans="1:43" s="112" customFormat="1" ht="24.75" customHeight="1" thickBot="1">
      <c r="A105" s="153" t="s">
        <v>512</v>
      </c>
      <c r="B105" s="153" t="s">
        <v>243</v>
      </c>
      <c r="C105" s="154" t="s">
        <v>520</v>
      </c>
      <c r="D105" s="178"/>
      <c r="E105" s="156">
        <v>2.1544103000000002E-2</v>
      </c>
      <c r="F105" s="156">
        <v>0.38223705499999999</v>
      </c>
      <c r="G105" s="156" t="s">
        <v>304</v>
      </c>
      <c r="H105" s="156">
        <v>0.43189339999999998</v>
      </c>
      <c r="I105" s="156">
        <v>5.878716E-3</v>
      </c>
      <c r="J105" s="156">
        <v>9.259092E-3</v>
      </c>
      <c r="K105" s="156">
        <v>2.0154487999999998E-2</v>
      </c>
      <c r="L105" s="156" t="s">
        <v>304</v>
      </c>
      <c r="M105" s="156" t="s">
        <v>304</v>
      </c>
      <c r="N105" s="156" t="s">
        <v>304</v>
      </c>
      <c r="O105" s="156" t="s">
        <v>304</v>
      </c>
      <c r="P105" s="156" t="s">
        <v>304</v>
      </c>
      <c r="Q105" s="156" t="s">
        <v>304</v>
      </c>
      <c r="R105" s="156" t="s">
        <v>304</v>
      </c>
      <c r="S105" s="156" t="s">
        <v>304</v>
      </c>
      <c r="T105" s="156" t="s">
        <v>304</v>
      </c>
      <c r="U105" s="156" t="s">
        <v>304</v>
      </c>
      <c r="V105" s="156" t="s">
        <v>304</v>
      </c>
      <c r="W105" s="156" t="s">
        <v>304</v>
      </c>
      <c r="X105" s="156" t="s">
        <v>304</v>
      </c>
      <c r="Y105" s="156" t="s">
        <v>304</v>
      </c>
      <c r="Z105" s="156" t="s">
        <v>304</v>
      </c>
      <c r="AA105" s="156" t="s">
        <v>304</v>
      </c>
      <c r="AB105" s="156" t="s">
        <v>304</v>
      </c>
      <c r="AC105" s="156" t="s">
        <v>304</v>
      </c>
      <c r="AD105" s="156" t="s">
        <v>304</v>
      </c>
      <c r="AE105" s="157"/>
      <c r="AF105" s="156" t="s">
        <v>304</v>
      </c>
      <c r="AG105" s="156" t="s">
        <v>304</v>
      </c>
      <c r="AH105" s="156" t="s">
        <v>304</v>
      </c>
      <c r="AI105" s="156" t="s">
        <v>304</v>
      </c>
      <c r="AJ105" s="156" t="s">
        <v>304</v>
      </c>
      <c r="AK105" s="169">
        <v>76.77000000000001</v>
      </c>
      <c r="AL105" s="158" t="s">
        <v>514</v>
      </c>
      <c r="AN105" s="112" t="str">
        <f>VLOOKUP(B105,[1]sectoren!$N$2:$Q$128,3)</f>
        <v>landbouw (dieren en mest)</v>
      </c>
      <c r="AQ105" s="112">
        <f>VLOOKUP(B105, [1]sectoren!$N$2:$S$128, 6, FALSE)</f>
        <v>10</v>
      </c>
    </row>
    <row r="106" spans="1:43" s="112" customFormat="1" ht="24.75" customHeight="1" thickBot="1">
      <c r="A106" s="153" t="s">
        <v>512</v>
      </c>
      <c r="B106" s="153" t="s">
        <v>171</v>
      </c>
      <c r="C106" s="154" t="s">
        <v>521</v>
      </c>
      <c r="D106" s="178"/>
      <c r="E106" s="156" t="s">
        <v>90</v>
      </c>
      <c r="F106" s="156" t="s">
        <v>90</v>
      </c>
      <c r="G106" s="156" t="s">
        <v>304</v>
      </c>
      <c r="H106" s="156" t="s">
        <v>90</v>
      </c>
      <c r="I106" s="156" t="s">
        <v>90</v>
      </c>
      <c r="J106" s="156" t="s">
        <v>90</v>
      </c>
      <c r="K106" s="156" t="s">
        <v>90</v>
      </c>
      <c r="L106" s="156" t="s">
        <v>304</v>
      </c>
      <c r="M106" s="156" t="s">
        <v>304</v>
      </c>
      <c r="N106" s="156" t="s">
        <v>304</v>
      </c>
      <c r="O106" s="156" t="s">
        <v>304</v>
      </c>
      <c r="P106" s="156" t="s">
        <v>304</v>
      </c>
      <c r="Q106" s="156" t="s">
        <v>304</v>
      </c>
      <c r="R106" s="156" t="s">
        <v>304</v>
      </c>
      <c r="S106" s="156" t="s">
        <v>304</v>
      </c>
      <c r="T106" s="156" t="s">
        <v>304</v>
      </c>
      <c r="U106" s="156" t="s">
        <v>304</v>
      </c>
      <c r="V106" s="156" t="s">
        <v>304</v>
      </c>
      <c r="W106" s="156" t="s">
        <v>304</v>
      </c>
      <c r="X106" s="156" t="s">
        <v>304</v>
      </c>
      <c r="Y106" s="156" t="s">
        <v>304</v>
      </c>
      <c r="Z106" s="156" t="s">
        <v>304</v>
      </c>
      <c r="AA106" s="156" t="s">
        <v>304</v>
      </c>
      <c r="AB106" s="156" t="s">
        <v>304</v>
      </c>
      <c r="AC106" s="156" t="s">
        <v>304</v>
      </c>
      <c r="AD106" s="156" t="s">
        <v>304</v>
      </c>
      <c r="AE106" s="157"/>
      <c r="AF106" s="156" t="s">
        <v>304</v>
      </c>
      <c r="AG106" s="156" t="s">
        <v>304</v>
      </c>
      <c r="AH106" s="156" t="s">
        <v>304</v>
      </c>
      <c r="AI106" s="156" t="s">
        <v>304</v>
      </c>
      <c r="AJ106" s="156" t="s">
        <v>304</v>
      </c>
      <c r="AK106" s="169" t="s">
        <v>90</v>
      </c>
      <c r="AL106" s="158" t="s">
        <v>514</v>
      </c>
      <c r="AN106" s="112" t="str">
        <f>VLOOKUP(B106,[1]sectoren!$N$2:$Q$128,3)</f>
        <v>landbouw (dieren en mest)</v>
      </c>
      <c r="AQ106" s="112">
        <f>VLOOKUP(B106, [1]sectoren!$N$2:$S$128, 6, FALSE)</f>
        <v>10</v>
      </c>
    </row>
    <row r="107" spans="1:43" s="112" customFormat="1" ht="24.75" customHeight="1" thickBot="1">
      <c r="A107" s="179" t="s">
        <v>512</v>
      </c>
      <c r="B107" s="153" t="s">
        <v>522</v>
      </c>
      <c r="C107" s="180" t="s">
        <v>523</v>
      </c>
      <c r="D107" s="178"/>
      <c r="E107" s="156">
        <v>2.1147175024000001E-2</v>
      </c>
      <c r="F107" s="156">
        <v>1.9323258600000002</v>
      </c>
      <c r="G107" s="156" t="s">
        <v>304</v>
      </c>
      <c r="H107" s="156">
        <v>1.2243083949855971</v>
      </c>
      <c r="I107" s="156">
        <v>4.1878972E-2</v>
      </c>
      <c r="J107" s="156">
        <v>0.50553912000000001</v>
      </c>
      <c r="K107" s="156">
        <v>2.2622017200000002</v>
      </c>
      <c r="L107" s="156" t="s">
        <v>304</v>
      </c>
      <c r="M107" s="156" t="s">
        <v>304</v>
      </c>
      <c r="N107" s="156" t="s">
        <v>304</v>
      </c>
      <c r="O107" s="156" t="s">
        <v>304</v>
      </c>
      <c r="P107" s="156" t="s">
        <v>304</v>
      </c>
      <c r="Q107" s="156" t="s">
        <v>304</v>
      </c>
      <c r="R107" s="156" t="s">
        <v>304</v>
      </c>
      <c r="S107" s="156" t="s">
        <v>304</v>
      </c>
      <c r="T107" s="156" t="s">
        <v>304</v>
      </c>
      <c r="U107" s="156" t="s">
        <v>304</v>
      </c>
      <c r="V107" s="156" t="s">
        <v>304</v>
      </c>
      <c r="W107" s="156" t="s">
        <v>304</v>
      </c>
      <c r="X107" s="156" t="s">
        <v>304</v>
      </c>
      <c r="Y107" s="156" t="s">
        <v>304</v>
      </c>
      <c r="Z107" s="156" t="s">
        <v>304</v>
      </c>
      <c r="AA107" s="156" t="s">
        <v>304</v>
      </c>
      <c r="AB107" s="156" t="s">
        <v>304</v>
      </c>
      <c r="AC107" s="156" t="s">
        <v>304</v>
      </c>
      <c r="AD107" s="156" t="s">
        <v>304</v>
      </c>
      <c r="AE107" s="157"/>
      <c r="AF107" s="156" t="s">
        <v>304</v>
      </c>
      <c r="AG107" s="156" t="s">
        <v>304</v>
      </c>
      <c r="AH107" s="156" t="s">
        <v>304</v>
      </c>
      <c r="AI107" s="156" t="s">
        <v>304</v>
      </c>
      <c r="AJ107" s="156" t="s">
        <v>304</v>
      </c>
      <c r="AK107" s="169">
        <v>12048.292000000001</v>
      </c>
      <c r="AL107" s="158" t="s">
        <v>514</v>
      </c>
      <c r="AN107" s="112" t="str">
        <f>VLOOKUP(B107,[1]sectoren!$N$2:$Q$128,3)</f>
        <v>landbouw (dieren en mest)</v>
      </c>
      <c r="AQ107" s="112">
        <f>VLOOKUP(B107, [1]sectoren!$N$2:$S$128, 6, FALSE)</f>
        <v>10</v>
      </c>
    </row>
    <row r="108" spans="1:43" s="112" customFormat="1" ht="24.75" customHeight="1" thickBot="1">
      <c r="A108" s="179" t="s">
        <v>512</v>
      </c>
      <c r="B108" s="153" t="s">
        <v>524</v>
      </c>
      <c r="C108" s="180" t="s">
        <v>525</v>
      </c>
      <c r="D108" s="178"/>
      <c r="E108" s="156">
        <v>8.0471055079999992E-2</v>
      </c>
      <c r="F108" s="156">
        <v>3.3596854</v>
      </c>
      <c r="G108" s="156" t="s">
        <v>304</v>
      </c>
      <c r="H108" s="156">
        <v>2.3789194418499999</v>
      </c>
      <c r="I108" s="156">
        <v>6.22201E-2</v>
      </c>
      <c r="J108" s="156">
        <v>0.62216099999999996</v>
      </c>
      <c r="K108" s="156">
        <v>1.244332</v>
      </c>
      <c r="L108" s="156" t="s">
        <v>304</v>
      </c>
      <c r="M108" s="156" t="s">
        <v>304</v>
      </c>
      <c r="N108" s="156" t="s">
        <v>304</v>
      </c>
      <c r="O108" s="156" t="s">
        <v>304</v>
      </c>
      <c r="P108" s="156" t="s">
        <v>304</v>
      </c>
      <c r="Q108" s="156" t="s">
        <v>304</v>
      </c>
      <c r="R108" s="156" t="s">
        <v>304</v>
      </c>
      <c r="S108" s="156" t="s">
        <v>304</v>
      </c>
      <c r="T108" s="156" t="s">
        <v>304</v>
      </c>
      <c r="U108" s="156" t="s">
        <v>304</v>
      </c>
      <c r="V108" s="156" t="s">
        <v>304</v>
      </c>
      <c r="W108" s="156" t="s">
        <v>304</v>
      </c>
      <c r="X108" s="156" t="s">
        <v>304</v>
      </c>
      <c r="Y108" s="156" t="s">
        <v>304</v>
      </c>
      <c r="Z108" s="156" t="s">
        <v>304</v>
      </c>
      <c r="AA108" s="156" t="s">
        <v>304</v>
      </c>
      <c r="AB108" s="156" t="s">
        <v>304</v>
      </c>
      <c r="AC108" s="156" t="s">
        <v>304</v>
      </c>
      <c r="AD108" s="156" t="s">
        <v>304</v>
      </c>
      <c r="AE108" s="157"/>
      <c r="AF108" s="156" t="s">
        <v>304</v>
      </c>
      <c r="AG108" s="156" t="s">
        <v>304</v>
      </c>
      <c r="AH108" s="156" t="s">
        <v>304</v>
      </c>
      <c r="AI108" s="156" t="s">
        <v>304</v>
      </c>
      <c r="AJ108" s="156" t="s">
        <v>304</v>
      </c>
      <c r="AK108" s="156">
        <v>31108.177</v>
      </c>
      <c r="AL108" s="158" t="s">
        <v>514</v>
      </c>
      <c r="AN108" s="112" t="str">
        <f>VLOOKUP(B108,[1]sectoren!$N$2:$Q$128,3)</f>
        <v>landbouw (dieren en mest)</v>
      </c>
      <c r="AQ108" s="112">
        <f>VLOOKUP(B108, [1]sectoren!$N$2:$S$128, 6, FALSE)</f>
        <v>10</v>
      </c>
    </row>
    <row r="109" spans="1:43" s="112" customFormat="1" ht="24.75" customHeight="1" thickBot="1">
      <c r="A109" s="179" t="s">
        <v>512</v>
      </c>
      <c r="B109" s="153" t="s">
        <v>526</v>
      </c>
      <c r="C109" s="180" t="s">
        <v>527</v>
      </c>
      <c r="D109" s="178"/>
      <c r="E109" s="156" t="s">
        <v>90</v>
      </c>
      <c r="F109" s="156" t="s">
        <v>90</v>
      </c>
      <c r="G109" s="156" t="s">
        <v>304</v>
      </c>
      <c r="H109" s="156" t="s">
        <v>90</v>
      </c>
      <c r="I109" s="156" t="s">
        <v>90</v>
      </c>
      <c r="J109" s="156" t="s">
        <v>90</v>
      </c>
      <c r="K109" s="156" t="s">
        <v>90</v>
      </c>
      <c r="L109" s="156" t="s">
        <v>304</v>
      </c>
      <c r="M109" s="156" t="s">
        <v>304</v>
      </c>
      <c r="N109" s="156" t="s">
        <v>304</v>
      </c>
      <c r="O109" s="156" t="s">
        <v>304</v>
      </c>
      <c r="P109" s="156" t="s">
        <v>304</v>
      </c>
      <c r="Q109" s="156" t="s">
        <v>304</v>
      </c>
      <c r="R109" s="156" t="s">
        <v>304</v>
      </c>
      <c r="S109" s="156" t="s">
        <v>304</v>
      </c>
      <c r="T109" s="156" t="s">
        <v>304</v>
      </c>
      <c r="U109" s="156" t="s">
        <v>304</v>
      </c>
      <c r="V109" s="156" t="s">
        <v>304</v>
      </c>
      <c r="W109" s="156" t="s">
        <v>304</v>
      </c>
      <c r="X109" s="156" t="s">
        <v>304</v>
      </c>
      <c r="Y109" s="156" t="s">
        <v>304</v>
      </c>
      <c r="Z109" s="156" t="s">
        <v>304</v>
      </c>
      <c r="AA109" s="156" t="s">
        <v>304</v>
      </c>
      <c r="AB109" s="156" t="s">
        <v>304</v>
      </c>
      <c r="AC109" s="156" t="s">
        <v>304</v>
      </c>
      <c r="AD109" s="156" t="s">
        <v>304</v>
      </c>
      <c r="AE109" s="157"/>
      <c r="AF109" s="156" t="s">
        <v>304</v>
      </c>
      <c r="AG109" s="156" t="s">
        <v>304</v>
      </c>
      <c r="AH109" s="156" t="s">
        <v>304</v>
      </c>
      <c r="AI109" s="156" t="s">
        <v>304</v>
      </c>
      <c r="AJ109" s="156" t="s">
        <v>304</v>
      </c>
      <c r="AK109" s="169" t="s">
        <v>90</v>
      </c>
      <c r="AL109" s="158" t="s">
        <v>514</v>
      </c>
      <c r="AN109" s="112" t="str">
        <f>VLOOKUP(B109,[1]sectoren!$N$2:$Q$128,3)</f>
        <v>landbouw (dieren en mest)</v>
      </c>
      <c r="AQ109" s="112">
        <f>VLOOKUP(B109, [1]sectoren!$N$2:$S$128, 6, FALSE)</f>
        <v>10</v>
      </c>
    </row>
    <row r="110" spans="1:43" s="112" customFormat="1" ht="24.75" customHeight="1" thickBot="1">
      <c r="A110" s="179" t="s">
        <v>512</v>
      </c>
      <c r="B110" s="153" t="s">
        <v>528</v>
      </c>
      <c r="C110" s="181" t="s">
        <v>529</v>
      </c>
      <c r="D110" s="178"/>
      <c r="E110" s="156">
        <v>1.23211E-3</v>
      </c>
      <c r="F110" s="156">
        <v>0.41449255399999996</v>
      </c>
      <c r="G110" s="156" t="s">
        <v>304</v>
      </c>
      <c r="H110" s="156">
        <v>0.40454452009999997</v>
      </c>
      <c r="I110" s="156">
        <v>1.01E-2</v>
      </c>
      <c r="J110" s="156">
        <v>7.0730000000000001E-2</v>
      </c>
      <c r="K110" s="156">
        <v>7.0730000000000001E-2</v>
      </c>
      <c r="L110" s="156" t="s">
        <v>304</v>
      </c>
      <c r="M110" s="156" t="s">
        <v>304</v>
      </c>
      <c r="N110" s="156" t="s">
        <v>304</v>
      </c>
      <c r="O110" s="156" t="s">
        <v>304</v>
      </c>
      <c r="P110" s="156" t="s">
        <v>304</v>
      </c>
      <c r="Q110" s="156" t="s">
        <v>304</v>
      </c>
      <c r="R110" s="156" t="s">
        <v>304</v>
      </c>
      <c r="S110" s="156" t="s">
        <v>304</v>
      </c>
      <c r="T110" s="156" t="s">
        <v>304</v>
      </c>
      <c r="U110" s="156" t="s">
        <v>304</v>
      </c>
      <c r="V110" s="156" t="s">
        <v>304</v>
      </c>
      <c r="W110" s="156" t="s">
        <v>304</v>
      </c>
      <c r="X110" s="156" t="s">
        <v>304</v>
      </c>
      <c r="Y110" s="156" t="s">
        <v>304</v>
      </c>
      <c r="Z110" s="156" t="s">
        <v>304</v>
      </c>
      <c r="AA110" s="156" t="s">
        <v>304</v>
      </c>
      <c r="AB110" s="156" t="s">
        <v>304</v>
      </c>
      <c r="AC110" s="156" t="s">
        <v>304</v>
      </c>
      <c r="AD110" s="156" t="s">
        <v>304</v>
      </c>
      <c r="AE110" s="157"/>
      <c r="AF110" s="156" t="s">
        <v>304</v>
      </c>
      <c r="AG110" s="156" t="s">
        <v>304</v>
      </c>
      <c r="AH110" s="156" t="s">
        <v>304</v>
      </c>
      <c r="AI110" s="156" t="s">
        <v>304</v>
      </c>
      <c r="AJ110" s="156" t="s">
        <v>304</v>
      </c>
      <c r="AK110" s="156">
        <v>510.411</v>
      </c>
      <c r="AL110" s="158" t="s">
        <v>514</v>
      </c>
      <c r="AN110" s="112" t="str">
        <f>VLOOKUP(B110,[1]sectoren!$N$2:$Q$128,3)</f>
        <v>landbouw (dieren en mest)</v>
      </c>
      <c r="AQ110" s="112">
        <f>VLOOKUP(B110, [1]sectoren!$N$2:$S$128, 6, FALSE)</f>
        <v>10</v>
      </c>
    </row>
    <row r="111" spans="1:43" s="112" customFormat="1" ht="24.75" customHeight="1" thickBot="1">
      <c r="A111" s="153" t="s">
        <v>512</v>
      </c>
      <c r="B111" s="153" t="s">
        <v>244</v>
      </c>
      <c r="C111" s="154" t="s">
        <v>530</v>
      </c>
      <c r="D111" s="178"/>
      <c r="E111" s="156">
        <v>1.26297E-5</v>
      </c>
      <c r="F111" s="156">
        <v>8.3240842999999995E-2</v>
      </c>
      <c r="G111" s="156" t="s">
        <v>304</v>
      </c>
      <c r="H111" s="156">
        <v>4.8200440000000004E-2</v>
      </c>
      <c r="I111" s="156">
        <v>1.6839599999999999E-4</v>
      </c>
      <c r="J111" s="156">
        <v>3.3679199999999998E-4</v>
      </c>
      <c r="K111" s="156">
        <v>7.5778200000000003E-4</v>
      </c>
      <c r="L111" s="156" t="s">
        <v>304</v>
      </c>
      <c r="M111" s="156" t="s">
        <v>304</v>
      </c>
      <c r="N111" s="156" t="s">
        <v>304</v>
      </c>
      <c r="O111" s="156" t="s">
        <v>304</v>
      </c>
      <c r="P111" s="156" t="s">
        <v>304</v>
      </c>
      <c r="Q111" s="156" t="s">
        <v>304</v>
      </c>
      <c r="R111" s="156" t="s">
        <v>304</v>
      </c>
      <c r="S111" s="156" t="s">
        <v>304</v>
      </c>
      <c r="T111" s="156" t="s">
        <v>304</v>
      </c>
      <c r="U111" s="156" t="s">
        <v>304</v>
      </c>
      <c r="V111" s="156" t="s">
        <v>304</v>
      </c>
      <c r="W111" s="156" t="s">
        <v>304</v>
      </c>
      <c r="X111" s="156" t="s">
        <v>304</v>
      </c>
      <c r="Y111" s="156" t="s">
        <v>304</v>
      </c>
      <c r="Z111" s="156" t="s">
        <v>304</v>
      </c>
      <c r="AA111" s="156" t="s">
        <v>304</v>
      </c>
      <c r="AB111" s="156" t="s">
        <v>304</v>
      </c>
      <c r="AC111" s="156" t="s">
        <v>304</v>
      </c>
      <c r="AD111" s="156" t="s">
        <v>304</v>
      </c>
      <c r="AE111" s="157"/>
      <c r="AF111" s="156" t="s">
        <v>304</v>
      </c>
      <c r="AG111" s="156" t="s">
        <v>304</v>
      </c>
      <c r="AH111" s="156" t="s">
        <v>304</v>
      </c>
      <c r="AI111" s="156" t="s">
        <v>304</v>
      </c>
      <c r="AJ111" s="156" t="s">
        <v>304</v>
      </c>
      <c r="AK111" s="156">
        <v>67.974999999999994</v>
      </c>
      <c r="AL111" s="158" t="s">
        <v>514</v>
      </c>
      <c r="AN111" s="112" t="str">
        <f>VLOOKUP(B111,[1]sectoren!$N$2:$Q$128,3)</f>
        <v>landbouw (dieren en mest)</v>
      </c>
      <c r="AQ111" s="112">
        <f>VLOOKUP(B111, [1]sectoren!$N$2:$S$128, 6, FALSE)</f>
        <v>10</v>
      </c>
    </row>
    <row r="112" spans="1:43" s="112" customFormat="1" ht="24.75" customHeight="1" thickBot="1">
      <c r="A112" s="153" t="s">
        <v>531</v>
      </c>
      <c r="B112" s="153" t="s">
        <v>532</v>
      </c>
      <c r="C112" s="154" t="s">
        <v>533</v>
      </c>
      <c r="D112" s="155"/>
      <c r="E112" s="156">
        <v>6.0034755312162744</v>
      </c>
      <c r="F112" s="156" t="s">
        <v>304</v>
      </c>
      <c r="G112" s="156" t="s">
        <v>304</v>
      </c>
      <c r="H112" s="156">
        <v>6.0356656602635912</v>
      </c>
      <c r="I112" s="156" t="s">
        <v>304</v>
      </c>
      <c r="J112" s="156" t="s">
        <v>304</v>
      </c>
      <c r="K112" s="156" t="s">
        <v>304</v>
      </c>
      <c r="L112" s="156" t="s">
        <v>304</v>
      </c>
      <c r="M112" s="156" t="s">
        <v>304</v>
      </c>
      <c r="N112" s="156" t="s">
        <v>304</v>
      </c>
      <c r="O112" s="156" t="s">
        <v>304</v>
      </c>
      <c r="P112" s="156" t="s">
        <v>304</v>
      </c>
      <c r="Q112" s="156" t="s">
        <v>304</v>
      </c>
      <c r="R112" s="156" t="s">
        <v>304</v>
      </c>
      <c r="S112" s="156" t="s">
        <v>304</v>
      </c>
      <c r="T112" s="156" t="s">
        <v>304</v>
      </c>
      <c r="U112" s="156" t="s">
        <v>304</v>
      </c>
      <c r="V112" s="156" t="s">
        <v>304</v>
      </c>
      <c r="W112" s="156" t="s">
        <v>304</v>
      </c>
      <c r="X112" s="156" t="s">
        <v>304</v>
      </c>
      <c r="Y112" s="156" t="s">
        <v>304</v>
      </c>
      <c r="Z112" s="156" t="s">
        <v>304</v>
      </c>
      <c r="AA112" s="156" t="s">
        <v>304</v>
      </c>
      <c r="AB112" s="156" t="s">
        <v>304</v>
      </c>
      <c r="AC112" s="156" t="s">
        <v>304</v>
      </c>
      <c r="AD112" s="156" t="s">
        <v>304</v>
      </c>
      <c r="AE112" s="157"/>
      <c r="AF112" s="156" t="s">
        <v>304</v>
      </c>
      <c r="AG112" s="156" t="s">
        <v>304</v>
      </c>
      <c r="AH112" s="156" t="s">
        <v>304</v>
      </c>
      <c r="AI112" s="156" t="s">
        <v>304</v>
      </c>
      <c r="AJ112" s="156" t="s">
        <v>304</v>
      </c>
      <c r="AK112" s="156">
        <v>150086885.85740185</v>
      </c>
      <c r="AL112" s="158" t="s">
        <v>534</v>
      </c>
      <c r="AN112" s="112" t="str">
        <f>VLOOKUP(B112,[1]sectoren!$N$2:$Q$128,3)</f>
        <v>landbouw (dieren en mest)</v>
      </c>
      <c r="AQ112" s="112">
        <f>VLOOKUP(B112, [1]sectoren!$N$2:$S$128, 6, FALSE)</f>
        <v>10</v>
      </c>
    </row>
    <row r="113" spans="1:43" s="112" customFormat="1" ht="24.75" customHeight="1" thickBot="1">
      <c r="A113" s="153" t="s">
        <v>531</v>
      </c>
      <c r="B113" s="182" t="s">
        <v>535</v>
      </c>
      <c r="C113" s="183" t="s">
        <v>536</v>
      </c>
      <c r="D113" s="155"/>
      <c r="E113" s="156">
        <v>6.1887185489155989</v>
      </c>
      <c r="F113" s="156" t="s">
        <v>304</v>
      </c>
      <c r="G113" s="156" t="s">
        <v>304</v>
      </c>
      <c r="H113" s="156">
        <v>14.592847271976289</v>
      </c>
      <c r="I113" s="156" t="s">
        <v>304</v>
      </c>
      <c r="J113" s="156" t="s">
        <v>304</v>
      </c>
      <c r="K113" s="156" t="s">
        <v>304</v>
      </c>
      <c r="L113" s="156" t="s">
        <v>304</v>
      </c>
      <c r="M113" s="156" t="s">
        <v>304</v>
      </c>
      <c r="N113" s="156" t="s">
        <v>304</v>
      </c>
      <c r="O113" s="156" t="s">
        <v>304</v>
      </c>
      <c r="P113" s="156" t="s">
        <v>304</v>
      </c>
      <c r="Q113" s="156" t="s">
        <v>304</v>
      </c>
      <c r="R113" s="156" t="s">
        <v>304</v>
      </c>
      <c r="S113" s="156" t="s">
        <v>304</v>
      </c>
      <c r="T113" s="156" t="s">
        <v>304</v>
      </c>
      <c r="U113" s="156" t="s">
        <v>304</v>
      </c>
      <c r="V113" s="156" t="s">
        <v>304</v>
      </c>
      <c r="W113" s="156" t="s">
        <v>304</v>
      </c>
      <c r="X113" s="156" t="s">
        <v>304</v>
      </c>
      <c r="Y113" s="156" t="s">
        <v>304</v>
      </c>
      <c r="Z113" s="156" t="s">
        <v>304</v>
      </c>
      <c r="AA113" s="156" t="s">
        <v>304</v>
      </c>
      <c r="AB113" s="156" t="s">
        <v>304</v>
      </c>
      <c r="AC113" s="156" t="s">
        <v>304</v>
      </c>
      <c r="AD113" s="156" t="s">
        <v>304</v>
      </c>
      <c r="AE113" s="157"/>
      <c r="AF113" s="156" t="s">
        <v>304</v>
      </c>
      <c r="AG113" s="156" t="s">
        <v>304</v>
      </c>
      <c r="AH113" s="156" t="s">
        <v>304</v>
      </c>
      <c r="AI113" s="156" t="s">
        <v>304</v>
      </c>
      <c r="AJ113" s="156" t="s">
        <v>304</v>
      </c>
      <c r="AK113" s="156">
        <v>114509822.56713122</v>
      </c>
      <c r="AL113" s="158"/>
      <c r="AN113" s="112" t="str">
        <f>VLOOKUP(B113,[1]sectoren!$N$2:$Q$128,3)</f>
        <v>landbouw (dieren en mest)</v>
      </c>
      <c r="AQ113" s="112">
        <f>VLOOKUP(B113, [1]sectoren!$N$2:$S$128, 6, FALSE)</f>
        <v>10</v>
      </c>
    </row>
    <row r="114" spans="1:43" s="112" customFormat="1" ht="24.75" customHeight="1" thickBot="1">
      <c r="A114" s="153" t="s">
        <v>531</v>
      </c>
      <c r="B114" s="182" t="s">
        <v>537</v>
      </c>
      <c r="C114" s="183" t="s">
        <v>538</v>
      </c>
      <c r="D114" s="155"/>
      <c r="E114" s="156" t="s">
        <v>304</v>
      </c>
      <c r="F114" s="156" t="s">
        <v>304</v>
      </c>
      <c r="G114" s="156" t="s">
        <v>304</v>
      </c>
      <c r="H114" s="156">
        <v>0.18990000000000001</v>
      </c>
      <c r="I114" s="156" t="s">
        <v>304</v>
      </c>
      <c r="J114" s="156" t="s">
        <v>304</v>
      </c>
      <c r="K114" s="156" t="s">
        <v>304</v>
      </c>
      <c r="L114" s="156" t="s">
        <v>304</v>
      </c>
      <c r="M114" s="156" t="s">
        <v>304</v>
      </c>
      <c r="N114" s="156" t="s">
        <v>304</v>
      </c>
      <c r="O114" s="156" t="s">
        <v>304</v>
      </c>
      <c r="P114" s="156" t="s">
        <v>304</v>
      </c>
      <c r="Q114" s="156" t="s">
        <v>304</v>
      </c>
      <c r="R114" s="156" t="s">
        <v>304</v>
      </c>
      <c r="S114" s="156" t="s">
        <v>304</v>
      </c>
      <c r="T114" s="156" t="s">
        <v>304</v>
      </c>
      <c r="U114" s="156" t="s">
        <v>304</v>
      </c>
      <c r="V114" s="156" t="s">
        <v>304</v>
      </c>
      <c r="W114" s="156" t="s">
        <v>304</v>
      </c>
      <c r="X114" s="156" t="s">
        <v>304</v>
      </c>
      <c r="Y114" s="156" t="s">
        <v>304</v>
      </c>
      <c r="Z114" s="156" t="s">
        <v>304</v>
      </c>
      <c r="AA114" s="156" t="s">
        <v>304</v>
      </c>
      <c r="AB114" s="156" t="s">
        <v>304</v>
      </c>
      <c r="AC114" s="156" t="s">
        <v>304</v>
      </c>
      <c r="AD114" s="156" t="s">
        <v>304</v>
      </c>
      <c r="AE114" s="157"/>
      <c r="AF114" s="156" t="s">
        <v>304</v>
      </c>
      <c r="AG114" s="156" t="s">
        <v>304</v>
      </c>
      <c r="AH114" s="156" t="s">
        <v>304</v>
      </c>
      <c r="AI114" s="156" t="s">
        <v>304</v>
      </c>
      <c r="AJ114" s="156" t="s">
        <v>304</v>
      </c>
      <c r="AK114" s="156">
        <v>1460771.4779999999</v>
      </c>
      <c r="AL114" s="158"/>
      <c r="AN114" s="112" t="str">
        <f>VLOOKUP(B114,[1]sectoren!$N$2:$Q$128,3)</f>
        <v>landbouw (dieren en mest)</v>
      </c>
      <c r="AQ114" s="112">
        <f>VLOOKUP(B114, [1]sectoren!$N$2:$S$128, 6, FALSE)</f>
        <v>10</v>
      </c>
    </row>
    <row r="115" spans="1:43" s="112" customFormat="1" ht="24.75" customHeight="1" thickBot="1">
      <c r="A115" s="153" t="s">
        <v>531</v>
      </c>
      <c r="B115" s="182" t="s">
        <v>539</v>
      </c>
      <c r="C115" s="183" t="s">
        <v>540</v>
      </c>
      <c r="D115" s="155"/>
      <c r="E115" s="156" t="s">
        <v>105</v>
      </c>
      <c r="F115" s="156" t="s">
        <v>105</v>
      </c>
      <c r="G115" s="156" t="s">
        <v>105</v>
      </c>
      <c r="H115" s="156" t="s">
        <v>105</v>
      </c>
      <c r="I115" s="156" t="s">
        <v>105</v>
      </c>
      <c r="J115" s="156" t="s">
        <v>105</v>
      </c>
      <c r="K115" s="156" t="s">
        <v>105</v>
      </c>
      <c r="L115" s="156" t="s">
        <v>105</v>
      </c>
      <c r="M115" s="156" t="s">
        <v>105</v>
      </c>
      <c r="N115" s="156" t="s">
        <v>105</v>
      </c>
      <c r="O115" s="156" t="s">
        <v>105</v>
      </c>
      <c r="P115" s="156" t="s">
        <v>105</v>
      </c>
      <c r="Q115" s="156" t="s">
        <v>105</v>
      </c>
      <c r="R115" s="156" t="s">
        <v>105</v>
      </c>
      <c r="S115" s="156" t="s">
        <v>105</v>
      </c>
      <c r="T115" s="156" t="s">
        <v>105</v>
      </c>
      <c r="U115" s="156" t="s">
        <v>105</v>
      </c>
      <c r="V115" s="156" t="s">
        <v>105</v>
      </c>
      <c r="W115" s="156" t="s">
        <v>105</v>
      </c>
      <c r="X115" s="156" t="s">
        <v>105</v>
      </c>
      <c r="Y115" s="156" t="s">
        <v>105</v>
      </c>
      <c r="Z115" s="156" t="s">
        <v>105</v>
      </c>
      <c r="AA115" s="156" t="s">
        <v>105</v>
      </c>
      <c r="AB115" s="156" t="s">
        <v>105</v>
      </c>
      <c r="AC115" s="156" t="s">
        <v>105</v>
      </c>
      <c r="AD115" s="156" t="s">
        <v>105</v>
      </c>
      <c r="AE115" s="157"/>
      <c r="AF115" s="156" t="s">
        <v>105</v>
      </c>
      <c r="AG115" s="156" t="s">
        <v>105</v>
      </c>
      <c r="AH115" s="156" t="s">
        <v>105</v>
      </c>
      <c r="AI115" s="156" t="s">
        <v>105</v>
      </c>
      <c r="AJ115" s="156" t="s">
        <v>105</v>
      </c>
      <c r="AK115" s="156" t="s">
        <v>105</v>
      </c>
      <c r="AL115" s="158"/>
      <c r="AN115" s="112" t="str">
        <f>VLOOKUP(B115,[1]sectoren!$N$2:$Q$128,3)</f>
        <v>landbouw (dieren en mest)</v>
      </c>
      <c r="AQ115" s="112">
        <f>VLOOKUP(B115, [1]sectoren!$N$2:$S$128, 6, FALSE)</f>
        <v>10</v>
      </c>
    </row>
    <row r="116" spans="1:43" s="112" customFormat="1" ht="24.75" customHeight="1" thickBot="1">
      <c r="A116" s="153" t="s">
        <v>531</v>
      </c>
      <c r="B116" s="153" t="s">
        <v>541</v>
      </c>
      <c r="C116" s="162" t="s">
        <v>542</v>
      </c>
      <c r="D116" s="155"/>
      <c r="E116" s="156" t="s">
        <v>90</v>
      </c>
      <c r="F116" s="156" t="s">
        <v>304</v>
      </c>
      <c r="G116" s="156" t="s">
        <v>304</v>
      </c>
      <c r="H116" s="156">
        <v>5.0683853232710092</v>
      </c>
      <c r="I116" s="156" t="s">
        <v>304</v>
      </c>
      <c r="J116" s="156" t="s">
        <v>304</v>
      </c>
      <c r="K116" s="156" t="s">
        <v>304</v>
      </c>
      <c r="L116" s="156" t="s">
        <v>304</v>
      </c>
      <c r="M116" s="156" t="s">
        <v>304</v>
      </c>
      <c r="N116" s="156" t="s">
        <v>304</v>
      </c>
      <c r="O116" s="156" t="s">
        <v>304</v>
      </c>
      <c r="P116" s="156" t="s">
        <v>304</v>
      </c>
      <c r="Q116" s="156" t="s">
        <v>304</v>
      </c>
      <c r="R116" s="156" t="s">
        <v>304</v>
      </c>
      <c r="S116" s="156" t="s">
        <v>304</v>
      </c>
      <c r="T116" s="156" t="s">
        <v>304</v>
      </c>
      <c r="U116" s="156" t="s">
        <v>304</v>
      </c>
      <c r="V116" s="156" t="s">
        <v>304</v>
      </c>
      <c r="W116" s="156" t="s">
        <v>304</v>
      </c>
      <c r="X116" s="156" t="s">
        <v>304</v>
      </c>
      <c r="Y116" s="156" t="s">
        <v>304</v>
      </c>
      <c r="Z116" s="156" t="s">
        <v>304</v>
      </c>
      <c r="AA116" s="156" t="s">
        <v>304</v>
      </c>
      <c r="AB116" s="156" t="s">
        <v>304</v>
      </c>
      <c r="AC116" s="156" t="s">
        <v>304</v>
      </c>
      <c r="AD116" s="156" t="s">
        <v>304</v>
      </c>
      <c r="AE116" s="157"/>
      <c r="AF116" s="156" t="s">
        <v>304</v>
      </c>
      <c r="AG116" s="156" t="s">
        <v>304</v>
      </c>
      <c r="AH116" s="156" t="s">
        <v>304</v>
      </c>
      <c r="AI116" s="156" t="s">
        <v>304</v>
      </c>
      <c r="AJ116" s="156" t="s">
        <v>304</v>
      </c>
      <c r="AK116" s="156">
        <v>69746115.397836715</v>
      </c>
      <c r="AL116" s="158"/>
      <c r="AN116" s="112" t="str">
        <f>VLOOKUP(B116,[1]sectoren!$N$2:$Q$128,3)</f>
        <v>landbouw (dieren en mest)</v>
      </c>
      <c r="AQ116" s="112">
        <f>VLOOKUP(B116, [1]sectoren!$N$2:$S$128, 6, FALSE)</f>
        <v>10</v>
      </c>
    </row>
    <row r="117" spans="1:43" s="112" customFormat="1" ht="24.75" customHeight="1" thickBot="1">
      <c r="A117" s="153" t="s">
        <v>531</v>
      </c>
      <c r="B117" s="153" t="s">
        <v>543</v>
      </c>
      <c r="C117" s="162" t="s">
        <v>544</v>
      </c>
      <c r="D117" s="155"/>
      <c r="E117" s="156" t="s">
        <v>304</v>
      </c>
      <c r="F117" s="156" t="s">
        <v>304</v>
      </c>
      <c r="G117" s="156" t="s">
        <v>304</v>
      </c>
      <c r="H117" s="156" t="s">
        <v>304</v>
      </c>
      <c r="I117" s="156" t="s">
        <v>304</v>
      </c>
      <c r="J117" s="156" t="s">
        <v>304</v>
      </c>
      <c r="K117" s="156" t="s">
        <v>304</v>
      </c>
      <c r="L117" s="156" t="s">
        <v>304</v>
      </c>
      <c r="M117" s="156" t="s">
        <v>304</v>
      </c>
      <c r="N117" s="156" t="s">
        <v>304</v>
      </c>
      <c r="O117" s="156" t="s">
        <v>304</v>
      </c>
      <c r="P117" s="156" t="s">
        <v>304</v>
      </c>
      <c r="Q117" s="156" t="s">
        <v>304</v>
      </c>
      <c r="R117" s="156" t="s">
        <v>304</v>
      </c>
      <c r="S117" s="156" t="s">
        <v>304</v>
      </c>
      <c r="T117" s="156" t="s">
        <v>304</v>
      </c>
      <c r="U117" s="156" t="s">
        <v>304</v>
      </c>
      <c r="V117" s="156" t="s">
        <v>304</v>
      </c>
      <c r="W117" s="156" t="s">
        <v>304</v>
      </c>
      <c r="X117" s="156" t="s">
        <v>304</v>
      </c>
      <c r="Y117" s="156" t="s">
        <v>304</v>
      </c>
      <c r="Z117" s="156" t="s">
        <v>304</v>
      </c>
      <c r="AA117" s="156" t="s">
        <v>304</v>
      </c>
      <c r="AB117" s="156" t="s">
        <v>304</v>
      </c>
      <c r="AC117" s="156" t="s">
        <v>304</v>
      </c>
      <c r="AD117" s="156" t="s">
        <v>304</v>
      </c>
      <c r="AE117" s="157"/>
      <c r="AF117" s="156" t="s">
        <v>304</v>
      </c>
      <c r="AG117" s="156" t="s">
        <v>304</v>
      </c>
      <c r="AH117" s="156" t="s">
        <v>304</v>
      </c>
      <c r="AI117" s="156" t="s">
        <v>304</v>
      </c>
      <c r="AJ117" s="156" t="s">
        <v>304</v>
      </c>
      <c r="AK117" s="156" t="s">
        <v>308</v>
      </c>
      <c r="AL117" s="158"/>
      <c r="AN117" s="112" t="str">
        <f>VLOOKUP(B117,[1]sectoren!$N$2:$Q$128,3)</f>
        <v>landbouw (dieren en mest)</v>
      </c>
      <c r="AQ117" s="112">
        <f>VLOOKUP(B117, [1]sectoren!$N$2:$S$128, 6, FALSE)</f>
        <v>10</v>
      </c>
    </row>
    <row r="118" spans="1:43" s="112" customFormat="1" ht="24.75" customHeight="1" thickBot="1">
      <c r="A118" s="153" t="s">
        <v>531</v>
      </c>
      <c r="B118" s="153" t="s">
        <v>545</v>
      </c>
      <c r="C118" s="162" t="s">
        <v>546</v>
      </c>
      <c r="D118" s="155"/>
      <c r="E118" s="156" t="s">
        <v>304</v>
      </c>
      <c r="F118" s="156" t="s">
        <v>304</v>
      </c>
      <c r="G118" s="156" t="s">
        <v>304</v>
      </c>
      <c r="H118" s="156" t="s">
        <v>304</v>
      </c>
      <c r="I118" s="156" t="s">
        <v>304</v>
      </c>
      <c r="J118" s="156" t="s">
        <v>304</v>
      </c>
      <c r="K118" s="156" t="s">
        <v>304</v>
      </c>
      <c r="L118" s="156" t="s">
        <v>304</v>
      </c>
      <c r="M118" s="156" t="s">
        <v>304</v>
      </c>
      <c r="N118" s="156" t="s">
        <v>304</v>
      </c>
      <c r="O118" s="156" t="s">
        <v>304</v>
      </c>
      <c r="P118" s="156" t="s">
        <v>304</v>
      </c>
      <c r="Q118" s="156" t="s">
        <v>304</v>
      </c>
      <c r="R118" s="156" t="s">
        <v>304</v>
      </c>
      <c r="S118" s="156" t="s">
        <v>304</v>
      </c>
      <c r="T118" s="156" t="s">
        <v>304</v>
      </c>
      <c r="U118" s="156" t="s">
        <v>304</v>
      </c>
      <c r="V118" s="156" t="s">
        <v>304</v>
      </c>
      <c r="W118" s="156" t="s">
        <v>304</v>
      </c>
      <c r="X118" s="156" t="s">
        <v>304</v>
      </c>
      <c r="Y118" s="156" t="s">
        <v>304</v>
      </c>
      <c r="Z118" s="156" t="s">
        <v>304</v>
      </c>
      <c r="AA118" s="156" t="s">
        <v>304</v>
      </c>
      <c r="AB118" s="156" t="s">
        <v>304</v>
      </c>
      <c r="AC118" s="156" t="s">
        <v>304</v>
      </c>
      <c r="AD118" s="156" t="s">
        <v>304</v>
      </c>
      <c r="AE118" s="157"/>
      <c r="AF118" s="156" t="s">
        <v>304</v>
      </c>
      <c r="AG118" s="156" t="s">
        <v>304</v>
      </c>
      <c r="AH118" s="156" t="s">
        <v>304</v>
      </c>
      <c r="AI118" s="156" t="s">
        <v>304</v>
      </c>
      <c r="AJ118" s="156" t="s">
        <v>304</v>
      </c>
      <c r="AK118" s="156" t="s">
        <v>308</v>
      </c>
      <c r="AL118" s="158"/>
      <c r="AN118" s="112" t="str">
        <f>VLOOKUP(B118,[1]sectoren!$N$2:$Q$128,3)</f>
        <v>landbouw (dieren en mest)</v>
      </c>
      <c r="AQ118" s="112">
        <f>VLOOKUP(B118, [1]sectoren!$N$2:$S$128, 6, FALSE)</f>
        <v>10</v>
      </c>
    </row>
    <row r="119" spans="1:43" s="112" customFormat="1" ht="24.75" customHeight="1" thickBot="1">
      <c r="A119" s="153" t="s">
        <v>531</v>
      </c>
      <c r="B119" s="153" t="s">
        <v>547</v>
      </c>
      <c r="C119" s="154" t="s">
        <v>548</v>
      </c>
      <c r="D119" s="155"/>
      <c r="E119" s="156" t="s">
        <v>304</v>
      </c>
      <c r="F119" s="156" t="s">
        <v>304</v>
      </c>
      <c r="G119" s="156" t="s">
        <v>304</v>
      </c>
      <c r="H119" s="156">
        <v>6.4104187325996043E-2</v>
      </c>
      <c r="I119" s="156">
        <v>8.3359680000000005E-2</v>
      </c>
      <c r="J119" s="156">
        <v>2.1672416800000001</v>
      </c>
      <c r="K119" s="156">
        <v>2.1672416800000001</v>
      </c>
      <c r="L119" s="156" t="s">
        <v>304</v>
      </c>
      <c r="M119" s="156" t="s">
        <v>304</v>
      </c>
      <c r="N119" s="156" t="s">
        <v>304</v>
      </c>
      <c r="O119" s="156" t="s">
        <v>304</v>
      </c>
      <c r="P119" s="156" t="s">
        <v>304</v>
      </c>
      <c r="Q119" s="156" t="s">
        <v>304</v>
      </c>
      <c r="R119" s="156" t="s">
        <v>304</v>
      </c>
      <c r="S119" s="156" t="s">
        <v>304</v>
      </c>
      <c r="T119" s="156" t="s">
        <v>304</v>
      </c>
      <c r="U119" s="156" t="s">
        <v>304</v>
      </c>
      <c r="V119" s="156" t="s">
        <v>304</v>
      </c>
      <c r="W119" s="156" t="s">
        <v>304</v>
      </c>
      <c r="X119" s="156" t="s">
        <v>304</v>
      </c>
      <c r="Y119" s="156" t="s">
        <v>304</v>
      </c>
      <c r="Z119" s="156" t="s">
        <v>304</v>
      </c>
      <c r="AA119" s="156" t="s">
        <v>304</v>
      </c>
      <c r="AB119" s="156" t="s">
        <v>304</v>
      </c>
      <c r="AC119" s="156" t="s">
        <v>304</v>
      </c>
      <c r="AD119" s="156" t="s">
        <v>304</v>
      </c>
      <c r="AE119" s="157"/>
      <c r="AF119" s="156" t="s">
        <v>304</v>
      </c>
      <c r="AG119" s="156" t="s">
        <v>304</v>
      </c>
      <c r="AH119" s="156" t="s">
        <v>304</v>
      </c>
      <c r="AI119" s="156" t="s">
        <v>304</v>
      </c>
      <c r="AJ119" s="156" t="s">
        <v>304</v>
      </c>
      <c r="AK119" s="156">
        <v>1389254.9649999999</v>
      </c>
      <c r="AL119" s="158"/>
      <c r="AN119" s="112" t="str">
        <f>VLOOKUP(B119,[1]sectoren!$N$2:$Q$128,3)</f>
        <v>landbouw (dieren en mest)</v>
      </c>
      <c r="AQ119" s="112">
        <f>VLOOKUP(B119, [1]sectoren!$N$2:$S$128, 6, FALSE)</f>
        <v>10</v>
      </c>
    </row>
    <row r="120" spans="1:43" s="112" customFormat="1" ht="24.75" customHeight="1" thickBot="1">
      <c r="A120" s="153" t="s">
        <v>531</v>
      </c>
      <c r="B120" s="153" t="s">
        <v>549</v>
      </c>
      <c r="C120" s="154" t="s">
        <v>550</v>
      </c>
      <c r="D120" s="155"/>
      <c r="E120" s="156" t="s">
        <v>304</v>
      </c>
      <c r="F120" s="156" t="s">
        <v>304</v>
      </c>
      <c r="G120" s="156" t="s">
        <v>304</v>
      </c>
      <c r="H120" s="156">
        <v>1.2689533476834014</v>
      </c>
      <c r="I120" s="156" t="s">
        <v>308</v>
      </c>
      <c r="J120" s="156" t="s">
        <v>308</v>
      </c>
      <c r="K120" s="156" t="s">
        <v>308</v>
      </c>
      <c r="L120" s="156" t="s">
        <v>304</v>
      </c>
      <c r="M120" s="156" t="s">
        <v>304</v>
      </c>
      <c r="N120" s="156" t="s">
        <v>304</v>
      </c>
      <c r="O120" s="156" t="s">
        <v>304</v>
      </c>
      <c r="P120" s="156" t="s">
        <v>304</v>
      </c>
      <c r="Q120" s="156" t="s">
        <v>304</v>
      </c>
      <c r="R120" s="156" t="s">
        <v>304</v>
      </c>
      <c r="S120" s="156" t="s">
        <v>304</v>
      </c>
      <c r="T120" s="156" t="s">
        <v>304</v>
      </c>
      <c r="U120" s="156" t="s">
        <v>304</v>
      </c>
      <c r="V120" s="156" t="s">
        <v>304</v>
      </c>
      <c r="W120" s="156" t="s">
        <v>304</v>
      </c>
      <c r="X120" s="156" t="s">
        <v>304</v>
      </c>
      <c r="Y120" s="156" t="s">
        <v>304</v>
      </c>
      <c r="Z120" s="156" t="s">
        <v>304</v>
      </c>
      <c r="AA120" s="156" t="s">
        <v>304</v>
      </c>
      <c r="AB120" s="156" t="s">
        <v>304</v>
      </c>
      <c r="AC120" s="156" t="s">
        <v>304</v>
      </c>
      <c r="AD120" s="156" t="s">
        <v>304</v>
      </c>
      <c r="AE120" s="157"/>
      <c r="AF120" s="156" t="s">
        <v>304</v>
      </c>
      <c r="AG120" s="156" t="s">
        <v>304</v>
      </c>
      <c r="AH120" s="156" t="s">
        <v>304</v>
      </c>
      <c r="AI120" s="156" t="s">
        <v>304</v>
      </c>
      <c r="AJ120" s="156" t="s">
        <v>304</v>
      </c>
      <c r="AK120" s="156">
        <v>37.956273000000003</v>
      </c>
      <c r="AL120" s="167" t="s">
        <v>551</v>
      </c>
      <c r="AN120" s="112" t="str">
        <f>VLOOKUP(B120,[1]sectoren!$N$2:$Q$128,3)</f>
        <v>landbouw (dieren en mest)</v>
      </c>
      <c r="AQ120" s="112">
        <f>VLOOKUP(B120, [1]sectoren!$N$2:$S$128, 6, FALSE)</f>
        <v>10</v>
      </c>
    </row>
    <row r="121" spans="1:43" s="112" customFormat="1" ht="24.75" customHeight="1" thickBot="1">
      <c r="A121" s="153" t="s">
        <v>531</v>
      </c>
      <c r="B121" s="153" t="s">
        <v>552</v>
      </c>
      <c r="C121" s="162" t="s">
        <v>553</v>
      </c>
      <c r="D121" s="168" t="s">
        <v>554</v>
      </c>
      <c r="E121" s="156" t="s">
        <v>304</v>
      </c>
      <c r="F121" s="156">
        <v>1.1947620799999998</v>
      </c>
      <c r="G121" s="156" t="s">
        <v>304</v>
      </c>
      <c r="H121" s="156" t="s">
        <v>304</v>
      </c>
      <c r="I121" s="156" t="s">
        <v>304</v>
      </c>
      <c r="J121" s="156" t="s">
        <v>304</v>
      </c>
      <c r="K121" s="156" t="s">
        <v>304</v>
      </c>
      <c r="L121" s="156" t="s">
        <v>304</v>
      </c>
      <c r="M121" s="156" t="s">
        <v>304</v>
      </c>
      <c r="N121" s="156" t="s">
        <v>304</v>
      </c>
      <c r="O121" s="156" t="s">
        <v>304</v>
      </c>
      <c r="P121" s="156" t="s">
        <v>304</v>
      </c>
      <c r="Q121" s="156" t="s">
        <v>304</v>
      </c>
      <c r="R121" s="156" t="s">
        <v>304</v>
      </c>
      <c r="S121" s="156" t="s">
        <v>304</v>
      </c>
      <c r="T121" s="156" t="s">
        <v>304</v>
      </c>
      <c r="U121" s="156" t="s">
        <v>304</v>
      </c>
      <c r="V121" s="156" t="s">
        <v>304</v>
      </c>
      <c r="W121" s="156" t="s">
        <v>304</v>
      </c>
      <c r="X121" s="156" t="s">
        <v>304</v>
      </c>
      <c r="Y121" s="156" t="s">
        <v>304</v>
      </c>
      <c r="Z121" s="156" t="s">
        <v>304</v>
      </c>
      <c r="AA121" s="156" t="s">
        <v>304</v>
      </c>
      <c r="AB121" s="156" t="s">
        <v>304</v>
      </c>
      <c r="AC121" s="156" t="s">
        <v>304</v>
      </c>
      <c r="AD121" s="156" t="s">
        <v>304</v>
      </c>
      <c r="AE121" s="157"/>
      <c r="AF121" s="156" t="s">
        <v>304</v>
      </c>
      <c r="AG121" s="156" t="s">
        <v>304</v>
      </c>
      <c r="AH121" s="156" t="s">
        <v>304</v>
      </c>
      <c r="AI121" s="156" t="s">
        <v>304</v>
      </c>
      <c r="AJ121" s="156" t="s">
        <v>304</v>
      </c>
      <c r="AK121" s="156">
        <v>1389254.9649999999</v>
      </c>
      <c r="AL121" s="158"/>
      <c r="AN121" s="112" t="str">
        <f>VLOOKUP(B121,[1]sectoren!$N$2:$Q$128,3)</f>
        <v>landbouw (dieren en mest)</v>
      </c>
      <c r="AQ121" s="112">
        <f>VLOOKUP(B121, [1]sectoren!$N$2:$S$128, 6, FALSE)</f>
        <v>10</v>
      </c>
    </row>
    <row r="122" spans="1:43" s="112" customFormat="1" ht="24.75" customHeight="1" thickBot="1">
      <c r="A122" s="153" t="s">
        <v>531</v>
      </c>
      <c r="B122" s="182" t="s">
        <v>555</v>
      </c>
      <c r="C122" s="183" t="s">
        <v>556</v>
      </c>
      <c r="D122" s="155"/>
      <c r="E122" s="156" t="s">
        <v>304</v>
      </c>
      <c r="F122" s="156" t="s">
        <v>304</v>
      </c>
      <c r="G122" s="156" t="s">
        <v>304</v>
      </c>
      <c r="H122" s="156" t="s">
        <v>304</v>
      </c>
      <c r="I122" s="156" t="s">
        <v>304</v>
      </c>
      <c r="J122" s="156" t="s">
        <v>304</v>
      </c>
      <c r="K122" s="156" t="s">
        <v>304</v>
      </c>
      <c r="L122" s="156" t="s">
        <v>304</v>
      </c>
      <c r="M122" s="156" t="s">
        <v>304</v>
      </c>
      <c r="N122" s="156" t="s">
        <v>304</v>
      </c>
      <c r="O122" s="156" t="s">
        <v>304</v>
      </c>
      <c r="P122" s="156" t="s">
        <v>304</v>
      </c>
      <c r="Q122" s="156" t="s">
        <v>304</v>
      </c>
      <c r="R122" s="156" t="s">
        <v>304</v>
      </c>
      <c r="S122" s="156" t="s">
        <v>304</v>
      </c>
      <c r="T122" s="156" t="s">
        <v>304</v>
      </c>
      <c r="U122" s="156" t="s">
        <v>304</v>
      </c>
      <c r="V122" s="156" t="s">
        <v>304</v>
      </c>
      <c r="W122" s="156" t="s">
        <v>308</v>
      </c>
      <c r="X122" s="156" t="s">
        <v>308</v>
      </c>
      <c r="Y122" s="156" t="s">
        <v>308</v>
      </c>
      <c r="Z122" s="156" t="s">
        <v>308</v>
      </c>
      <c r="AA122" s="156" t="s">
        <v>308</v>
      </c>
      <c r="AB122" s="156" t="s">
        <v>308</v>
      </c>
      <c r="AC122" s="156" t="s">
        <v>308</v>
      </c>
      <c r="AD122" s="156" t="s">
        <v>308</v>
      </c>
      <c r="AE122" s="157"/>
      <c r="AF122" s="156" t="s">
        <v>304</v>
      </c>
      <c r="AG122" s="156" t="s">
        <v>304</v>
      </c>
      <c r="AH122" s="156" t="s">
        <v>304</v>
      </c>
      <c r="AI122" s="156" t="s">
        <v>304</v>
      </c>
      <c r="AJ122" s="156" t="s">
        <v>304</v>
      </c>
      <c r="AK122" s="156" t="s">
        <v>308</v>
      </c>
      <c r="AL122" s="158"/>
      <c r="AN122" s="112" t="str">
        <f>VLOOKUP(B122,[1]sectoren!$N$2:$Q$128,3)</f>
        <v>landbouw (dieren en mest)</v>
      </c>
      <c r="AQ122" s="112">
        <f>VLOOKUP(B122, [1]sectoren!$N$2:$S$128, 6, FALSE)</f>
        <v>10</v>
      </c>
    </row>
    <row r="123" spans="1:43" s="112" customFormat="1" ht="24.75" customHeight="1" thickBot="1">
      <c r="A123" s="153" t="s">
        <v>531</v>
      </c>
      <c r="B123" s="153" t="s">
        <v>557</v>
      </c>
      <c r="C123" s="154" t="s">
        <v>558</v>
      </c>
      <c r="D123" s="155"/>
      <c r="E123" s="156" t="s">
        <v>105</v>
      </c>
      <c r="F123" s="156" t="s">
        <v>105</v>
      </c>
      <c r="G123" s="156" t="s">
        <v>105</v>
      </c>
      <c r="H123" s="156" t="s">
        <v>105</v>
      </c>
      <c r="I123" s="156" t="s">
        <v>105</v>
      </c>
      <c r="J123" s="156" t="s">
        <v>105</v>
      </c>
      <c r="K123" s="156" t="s">
        <v>105</v>
      </c>
      <c r="L123" s="156" t="s">
        <v>105</v>
      </c>
      <c r="M123" s="156" t="s">
        <v>105</v>
      </c>
      <c r="N123" s="156" t="s">
        <v>105</v>
      </c>
      <c r="O123" s="156" t="s">
        <v>105</v>
      </c>
      <c r="P123" s="156" t="s">
        <v>105</v>
      </c>
      <c r="Q123" s="156" t="s">
        <v>105</v>
      </c>
      <c r="R123" s="156" t="s">
        <v>105</v>
      </c>
      <c r="S123" s="156" t="s">
        <v>105</v>
      </c>
      <c r="T123" s="156" t="s">
        <v>105</v>
      </c>
      <c r="U123" s="156" t="s">
        <v>105</v>
      </c>
      <c r="V123" s="156" t="s">
        <v>105</v>
      </c>
      <c r="W123" s="156" t="s">
        <v>105</v>
      </c>
      <c r="X123" s="156" t="s">
        <v>105</v>
      </c>
      <c r="Y123" s="156" t="s">
        <v>105</v>
      </c>
      <c r="Z123" s="156" t="s">
        <v>105</v>
      </c>
      <c r="AA123" s="156" t="s">
        <v>105</v>
      </c>
      <c r="AB123" s="156" t="s">
        <v>105</v>
      </c>
      <c r="AC123" s="156" t="s">
        <v>105</v>
      </c>
      <c r="AD123" s="156" t="s">
        <v>105</v>
      </c>
      <c r="AE123" s="157"/>
      <c r="AF123" s="156" t="s">
        <v>105</v>
      </c>
      <c r="AG123" s="156" t="s">
        <v>105</v>
      </c>
      <c r="AH123" s="156" t="s">
        <v>105</v>
      </c>
      <c r="AI123" s="156" t="s">
        <v>105</v>
      </c>
      <c r="AJ123" s="156" t="s">
        <v>105</v>
      </c>
      <c r="AK123" s="156" t="s">
        <v>105</v>
      </c>
      <c r="AL123" s="158" t="s">
        <v>559</v>
      </c>
      <c r="AN123" s="112" t="str">
        <f>VLOOKUP(B123,[1]sectoren!$N$2:$Q$128,3)</f>
        <v>landbouw (dieren en mest)</v>
      </c>
      <c r="AQ123" s="112">
        <f>VLOOKUP(B123, [1]sectoren!$N$2:$S$128, 6, FALSE)</f>
        <v>10</v>
      </c>
    </row>
    <row r="124" spans="1:43" s="112" customFormat="1" ht="24.75" customHeight="1" thickBot="1">
      <c r="A124" s="153" t="s">
        <v>531</v>
      </c>
      <c r="B124" s="184" t="s">
        <v>560</v>
      </c>
      <c r="C124" s="154" t="s">
        <v>561</v>
      </c>
      <c r="D124" s="155"/>
      <c r="E124" s="156" t="s">
        <v>304</v>
      </c>
      <c r="F124" s="156" t="s">
        <v>304</v>
      </c>
      <c r="G124" s="156" t="s">
        <v>304</v>
      </c>
      <c r="H124" s="156" t="s">
        <v>308</v>
      </c>
      <c r="I124" s="156" t="s">
        <v>304</v>
      </c>
      <c r="J124" s="156" t="s">
        <v>304</v>
      </c>
      <c r="K124" s="156" t="s">
        <v>304</v>
      </c>
      <c r="L124" s="156" t="s">
        <v>304</v>
      </c>
      <c r="M124" s="156" t="s">
        <v>304</v>
      </c>
      <c r="N124" s="156" t="s">
        <v>304</v>
      </c>
      <c r="O124" s="156" t="s">
        <v>304</v>
      </c>
      <c r="P124" s="156" t="s">
        <v>304</v>
      </c>
      <c r="Q124" s="156" t="s">
        <v>304</v>
      </c>
      <c r="R124" s="156" t="s">
        <v>304</v>
      </c>
      <c r="S124" s="156" t="s">
        <v>304</v>
      </c>
      <c r="T124" s="156" t="s">
        <v>304</v>
      </c>
      <c r="U124" s="156" t="s">
        <v>304</v>
      </c>
      <c r="V124" s="156" t="s">
        <v>304</v>
      </c>
      <c r="W124" s="156" t="s">
        <v>304</v>
      </c>
      <c r="X124" s="156" t="s">
        <v>304</v>
      </c>
      <c r="Y124" s="156" t="s">
        <v>304</v>
      </c>
      <c r="Z124" s="156" t="s">
        <v>304</v>
      </c>
      <c r="AA124" s="156" t="s">
        <v>304</v>
      </c>
      <c r="AB124" s="156" t="s">
        <v>304</v>
      </c>
      <c r="AC124" s="156" t="s">
        <v>304</v>
      </c>
      <c r="AD124" s="156" t="s">
        <v>304</v>
      </c>
      <c r="AE124" s="157"/>
      <c r="AF124" s="156" t="s">
        <v>304</v>
      </c>
      <c r="AG124" s="156" t="s">
        <v>304</v>
      </c>
      <c r="AH124" s="156" t="s">
        <v>304</v>
      </c>
      <c r="AI124" s="156" t="s">
        <v>304</v>
      </c>
      <c r="AJ124" s="156" t="s">
        <v>304</v>
      </c>
      <c r="AK124" s="156" t="s">
        <v>304</v>
      </c>
      <c r="AL124" s="158" t="s">
        <v>304</v>
      </c>
      <c r="AN124" s="112" t="str">
        <f>VLOOKUP(B124,[1]sectoren!$N$2:$Q$128,3)</f>
        <v>landbouw (dieren en mest)</v>
      </c>
      <c r="AQ124" s="112">
        <f>VLOOKUP(B124, [1]sectoren!$N$2:$S$128, 6, FALSE)</f>
        <v>10</v>
      </c>
    </row>
    <row r="125" spans="1:43" s="112" customFormat="1" ht="24.75" customHeight="1" thickBot="1">
      <c r="A125" s="153" t="s">
        <v>562</v>
      </c>
      <c r="B125" s="153" t="s">
        <v>563</v>
      </c>
      <c r="C125" s="154" t="s">
        <v>564</v>
      </c>
      <c r="D125" s="155"/>
      <c r="E125" s="156" t="s">
        <v>308</v>
      </c>
      <c r="F125" s="156">
        <v>0.5610483919</v>
      </c>
      <c r="G125" s="156" t="s">
        <v>308</v>
      </c>
      <c r="H125" s="156" t="s">
        <v>308</v>
      </c>
      <c r="I125" s="156">
        <v>1.7029495627000001E-5</v>
      </c>
      <c r="J125" s="156">
        <v>1.2665028916100001E-4</v>
      </c>
      <c r="K125" s="156">
        <v>2.6862595379700002E-4</v>
      </c>
      <c r="L125" s="156" t="s">
        <v>308</v>
      </c>
      <c r="M125" s="156" t="s">
        <v>308</v>
      </c>
      <c r="N125" s="156" t="s">
        <v>304</v>
      </c>
      <c r="O125" s="156" t="s">
        <v>304</v>
      </c>
      <c r="P125" s="156" t="s">
        <v>304</v>
      </c>
      <c r="Q125" s="156" t="s">
        <v>304</v>
      </c>
      <c r="R125" s="156" t="s">
        <v>304</v>
      </c>
      <c r="S125" s="156" t="s">
        <v>304</v>
      </c>
      <c r="T125" s="156" t="s">
        <v>304</v>
      </c>
      <c r="U125" s="156" t="s">
        <v>304</v>
      </c>
      <c r="V125" s="156" t="s">
        <v>304</v>
      </c>
      <c r="W125" s="156" t="s">
        <v>304</v>
      </c>
      <c r="X125" s="156" t="s">
        <v>304</v>
      </c>
      <c r="Y125" s="156" t="s">
        <v>304</v>
      </c>
      <c r="Z125" s="156" t="s">
        <v>304</v>
      </c>
      <c r="AA125" s="156" t="s">
        <v>304</v>
      </c>
      <c r="AB125" s="156" t="s">
        <v>304</v>
      </c>
      <c r="AC125" s="156" t="s">
        <v>304</v>
      </c>
      <c r="AD125" s="156" t="s">
        <v>304</v>
      </c>
      <c r="AE125" s="157"/>
      <c r="AF125" s="156" t="s">
        <v>304</v>
      </c>
      <c r="AG125" s="156" t="s">
        <v>304</v>
      </c>
      <c r="AH125" s="156" t="s">
        <v>304</v>
      </c>
      <c r="AI125" s="156" t="s">
        <v>304</v>
      </c>
      <c r="AJ125" s="156" t="s">
        <v>304</v>
      </c>
      <c r="AK125" s="156">
        <v>983.305745</v>
      </c>
      <c r="AL125" s="158" t="s">
        <v>565</v>
      </c>
      <c r="AN125" s="112" t="str">
        <f>VLOOKUP(B125,[1]sectoren!$N$2:$Q$128,3)</f>
        <v>andere industrie</v>
      </c>
      <c r="AQ125" s="112">
        <f>VLOOKUP(B125, [1]sectoren!$N$2:$S$128, 6, FALSE)</f>
        <v>9</v>
      </c>
    </row>
    <row r="126" spans="1:43" s="112" customFormat="1" ht="24.75" customHeight="1" thickBot="1">
      <c r="A126" s="153" t="s">
        <v>562</v>
      </c>
      <c r="B126" s="153" t="s">
        <v>566</v>
      </c>
      <c r="C126" s="154" t="s">
        <v>567</v>
      </c>
      <c r="D126" s="155"/>
      <c r="E126" s="156" t="s">
        <v>308</v>
      </c>
      <c r="F126" s="156">
        <v>2.2560184890000001E-2</v>
      </c>
      <c r="G126" s="156" t="s">
        <v>304</v>
      </c>
      <c r="H126" s="156">
        <v>0.1466349904</v>
      </c>
      <c r="I126" s="156" t="s">
        <v>308</v>
      </c>
      <c r="J126" s="156" t="s">
        <v>308</v>
      </c>
      <c r="K126" s="156" t="s">
        <v>308</v>
      </c>
      <c r="L126" s="156" t="s">
        <v>308</v>
      </c>
      <c r="M126" s="156" t="s">
        <v>308</v>
      </c>
      <c r="N126" s="156" t="s">
        <v>304</v>
      </c>
      <c r="O126" s="156" t="s">
        <v>304</v>
      </c>
      <c r="P126" s="156" t="s">
        <v>304</v>
      </c>
      <c r="Q126" s="156" t="s">
        <v>304</v>
      </c>
      <c r="R126" s="156" t="s">
        <v>304</v>
      </c>
      <c r="S126" s="156" t="s">
        <v>304</v>
      </c>
      <c r="T126" s="156" t="s">
        <v>304</v>
      </c>
      <c r="U126" s="156" t="s">
        <v>304</v>
      </c>
      <c r="V126" s="156" t="s">
        <v>304</v>
      </c>
      <c r="W126" s="156" t="s">
        <v>304</v>
      </c>
      <c r="X126" s="156" t="s">
        <v>304</v>
      </c>
      <c r="Y126" s="156" t="s">
        <v>304</v>
      </c>
      <c r="Z126" s="156" t="s">
        <v>304</v>
      </c>
      <c r="AA126" s="156" t="s">
        <v>304</v>
      </c>
      <c r="AB126" s="156" t="s">
        <v>304</v>
      </c>
      <c r="AC126" s="156" t="s">
        <v>304</v>
      </c>
      <c r="AD126" s="156" t="s">
        <v>304</v>
      </c>
      <c r="AE126" s="157"/>
      <c r="AF126" s="156" t="s">
        <v>304</v>
      </c>
      <c r="AG126" s="156" t="s">
        <v>304</v>
      </c>
      <c r="AH126" s="156" t="s">
        <v>304</v>
      </c>
      <c r="AI126" s="156" t="s">
        <v>304</v>
      </c>
      <c r="AJ126" s="156" t="s">
        <v>304</v>
      </c>
      <c r="AK126" s="156">
        <v>1269.2245561264285</v>
      </c>
      <c r="AL126" s="167" t="s">
        <v>568</v>
      </c>
      <c r="AN126" s="112" t="str">
        <f>VLOOKUP(B126,[1]sectoren!$N$2:$Q$128,3)</f>
        <v>andere industrie</v>
      </c>
      <c r="AQ126" s="112">
        <f>VLOOKUP(B126, [1]sectoren!$N$2:$S$128, 6, FALSE)</f>
        <v>9</v>
      </c>
    </row>
    <row r="127" spans="1:43" s="112" customFormat="1" ht="24.75" customHeight="1" thickBot="1">
      <c r="A127" s="153" t="s">
        <v>562</v>
      </c>
      <c r="B127" s="153" t="s">
        <v>569</v>
      </c>
      <c r="C127" s="154" t="s">
        <v>570</v>
      </c>
      <c r="D127" s="155"/>
      <c r="E127" s="156" t="s">
        <v>90</v>
      </c>
      <c r="F127" s="156" t="s">
        <v>90</v>
      </c>
      <c r="G127" s="156" t="s">
        <v>90</v>
      </c>
      <c r="H127" s="156" t="s">
        <v>90</v>
      </c>
      <c r="I127" s="156" t="s">
        <v>308</v>
      </c>
      <c r="J127" s="156" t="s">
        <v>308</v>
      </c>
      <c r="K127" s="156" t="s">
        <v>308</v>
      </c>
      <c r="L127" s="156" t="s">
        <v>308</v>
      </c>
      <c r="M127" s="156" t="s">
        <v>90</v>
      </c>
      <c r="N127" s="156" t="s">
        <v>304</v>
      </c>
      <c r="O127" s="156" t="s">
        <v>304</v>
      </c>
      <c r="P127" s="156" t="s">
        <v>304</v>
      </c>
      <c r="Q127" s="156" t="s">
        <v>304</v>
      </c>
      <c r="R127" s="156" t="s">
        <v>304</v>
      </c>
      <c r="S127" s="156" t="s">
        <v>304</v>
      </c>
      <c r="T127" s="156" t="s">
        <v>304</v>
      </c>
      <c r="U127" s="156" t="s">
        <v>304</v>
      </c>
      <c r="V127" s="156" t="s">
        <v>304</v>
      </c>
      <c r="W127" s="156" t="s">
        <v>304</v>
      </c>
      <c r="X127" s="156" t="s">
        <v>304</v>
      </c>
      <c r="Y127" s="156" t="s">
        <v>304</v>
      </c>
      <c r="Z127" s="156" t="s">
        <v>304</v>
      </c>
      <c r="AA127" s="156" t="s">
        <v>304</v>
      </c>
      <c r="AB127" s="156" t="s">
        <v>304</v>
      </c>
      <c r="AC127" s="156" t="s">
        <v>304</v>
      </c>
      <c r="AD127" s="156" t="s">
        <v>304</v>
      </c>
      <c r="AE127" s="157"/>
      <c r="AF127" s="156" t="s">
        <v>304</v>
      </c>
      <c r="AG127" s="156" t="s">
        <v>304</v>
      </c>
      <c r="AH127" s="156" t="s">
        <v>304</v>
      </c>
      <c r="AI127" s="156" t="s">
        <v>304</v>
      </c>
      <c r="AJ127" s="156" t="s">
        <v>304</v>
      </c>
      <c r="AK127" s="156" t="s">
        <v>90</v>
      </c>
      <c r="AL127" s="158"/>
      <c r="AN127" s="112" t="str">
        <f>VLOOKUP(B127,[1]sectoren!$N$2:$Q$128,3)</f>
        <v>andere industrie</v>
      </c>
      <c r="AQ127" s="112">
        <f>VLOOKUP(B127, [1]sectoren!$N$2:$S$128, 6, FALSE)</f>
        <v>9</v>
      </c>
    </row>
    <row r="128" spans="1:43" s="112" customFormat="1" ht="24.75" customHeight="1" thickBot="1">
      <c r="A128" s="153" t="s">
        <v>562</v>
      </c>
      <c r="B128" s="159" t="s">
        <v>571</v>
      </c>
      <c r="C128" s="162" t="s">
        <v>572</v>
      </c>
      <c r="D128" s="155" t="s">
        <v>573</v>
      </c>
      <c r="E128" s="156">
        <v>1.0149999999999999E-2</v>
      </c>
      <c r="F128" s="156">
        <v>5.6999999999999998E-4</v>
      </c>
      <c r="G128" s="156">
        <v>2.1199999999999999E-3</v>
      </c>
      <c r="H128" s="156">
        <v>2.5999999999999998E-4</v>
      </c>
      <c r="I128" s="156">
        <v>8.0000000000000007E-5</v>
      </c>
      <c r="J128" s="156">
        <v>9.0000000000000006E-5</v>
      </c>
      <c r="K128" s="156">
        <v>1.4999999999999999E-4</v>
      </c>
      <c r="L128" s="156">
        <v>2.9699999999999999E-6</v>
      </c>
      <c r="M128" s="156">
        <v>4.2900000000000004E-3</v>
      </c>
      <c r="N128" s="156">
        <v>8.7000000000000001E-4</v>
      </c>
      <c r="O128" s="156">
        <v>3.1E-4</v>
      </c>
      <c r="P128" s="156">
        <v>2.5000000000000001E-4</v>
      </c>
      <c r="Q128" s="156">
        <v>3.6000000000000002E-4</v>
      </c>
      <c r="R128" s="156">
        <v>1.4499999999999999E-3</v>
      </c>
      <c r="S128" s="156">
        <v>8.1999999999999998E-4</v>
      </c>
      <c r="T128" s="156">
        <v>8.5999999999999998E-4</v>
      </c>
      <c r="U128" s="156">
        <v>3.5E-4</v>
      </c>
      <c r="V128" s="156">
        <v>2.469E-2</v>
      </c>
      <c r="W128" s="156">
        <v>2.9750700000000002E-3</v>
      </c>
      <c r="X128" s="156">
        <v>1.7313000000000002E-7</v>
      </c>
      <c r="Y128" s="156">
        <v>3.6893999999999997E-7</v>
      </c>
      <c r="Z128" s="156">
        <v>1.9579999999999999E-7</v>
      </c>
      <c r="AA128" s="156">
        <v>2.3909000000000001E-7</v>
      </c>
      <c r="AB128" s="156">
        <v>9.7696000000000009E-7</v>
      </c>
      <c r="AC128" s="156">
        <v>3.884E-2</v>
      </c>
      <c r="AD128" s="156">
        <v>4.6899999999999997E-3</v>
      </c>
      <c r="AE128" s="157"/>
      <c r="AF128" s="156" t="s">
        <v>304</v>
      </c>
      <c r="AG128" s="156" t="s">
        <v>304</v>
      </c>
      <c r="AH128" s="156" t="s">
        <v>304</v>
      </c>
      <c r="AI128" s="156" t="s">
        <v>304</v>
      </c>
      <c r="AJ128" s="156" t="s">
        <v>304</v>
      </c>
      <c r="AK128" s="156">
        <v>20.611000000000001</v>
      </c>
      <c r="AL128" s="158" t="s">
        <v>574</v>
      </c>
      <c r="AN128" s="112" t="str">
        <f>VLOOKUP(B128,[1]sectoren!$N$2:$Q$128,3)</f>
        <v>andere industrie</v>
      </c>
      <c r="AQ128" s="112">
        <f>VLOOKUP(B128, [1]sectoren!$N$2:$S$128, 6, FALSE)</f>
        <v>9</v>
      </c>
    </row>
    <row r="129" spans="1:67" s="112" customFormat="1" ht="24.75" customHeight="1" thickBot="1">
      <c r="A129" s="153" t="s">
        <v>562</v>
      </c>
      <c r="B129" s="159" t="s">
        <v>575</v>
      </c>
      <c r="C129" s="175" t="s">
        <v>576</v>
      </c>
      <c r="D129" s="155" t="s">
        <v>573</v>
      </c>
      <c r="E129" s="156">
        <v>0.22063377000000001</v>
      </c>
      <c r="F129" s="156">
        <v>0.16169</v>
      </c>
      <c r="G129" s="156">
        <v>2.9380000000000001E-3</v>
      </c>
      <c r="H129" s="156" t="s">
        <v>308</v>
      </c>
      <c r="I129" s="156">
        <v>3.6713999999999996E-4</v>
      </c>
      <c r="J129" s="156">
        <v>3.2874100000000002E-3</v>
      </c>
      <c r="K129" s="156">
        <v>3.4329999999999999E-3</v>
      </c>
      <c r="L129" s="156">
        <v>1.8734000000000001E-5</v>
      </c>
      <c r="M129" s="156">
        <v>0.17339622599999999</v>
      </c>
      <c r="N129" s="156" t="s">
        <v>90</v>
      </c>
      <c r="O129" s="156" t="s">
        <v>90</v>
      </c>
      <c r="P129" s="156" t="s">
        <v>90</v>
      </c>
      <c r="Q129" s="156" t="s">
        <v>90</v>
      </c>
      <c r="R129" s="156" t="s">
        <v>90</v>
      </c>
      <c r="S129" s="156" t="s">
        <v>90</v>
      </c>
      <c r="T129" s="156">
        <v>6.2750000000000002E-3</v>
      </c>
      <c r="U129" s="156" t="s">
        <v>90</v>
      </c>
      <c r="V129" s="156" t="s">
        <v>90</v>
      </c>
      <c r="W129" s="156">
        <v>6.0000000000000001E-3</v>
      </c>
      <c r="X129" s="156" t="s">
        <v>308</v>
      </c>
      <c r="Y129" s="156" t="s">
        <v>308</v>
      </c>
      <c r="Z129" s="156" t="s">
        <v>308</v>
      </c>
      <c r="AA129" s="156" t="s">
        <v>308</v>
      </c>
      <c r="AB129" s="156" t="s">
        <v>308</v>
      </c>
      <c r="AC129" s="156" t="s">
        <v>308</v>
      </c>
      <c r="AD129" s="156" t="s">
        <v>308</v>
      </c>
      <c r="AE129" s="157"/>
      <c r="AF129" s="156" t="s">
        <v>304</v>
      </c>
      <c r="AG129" s="156" t="s">
        <v>304</v>
      </c>
      <c r="AH129" s="156" t="s">
        <v>304</v>
      </c>
      <c r="AI129" s="156" t="s">
        <v>304</v>
      </c>
      <c r="AJ129" s="156" t="s">
        <v>304</v>
      </c>
      <c r="AK129" s="156">
        <v>17.548414000000001</v>
      </c>
      <c r="AL129" s="158" t="s">
        <v>577</v>
      </c>
      <c r="AN129" s="112" t="str">
        <f>VLOOKUP(B129,[1]sectoren!$N$2:$Q$128,3)</f>
        <v>andere industrie</v>
      </c>
      <c r="AQ129" s="112">
        <f>VLOOKUP(B129, [1]sectoren!$N$2:$S$128, 6, FALSE)</f>
        <v>9</v>
      </c>
    </row>
    <row r="130" spans="1:67" s="112" customFormat="1" ht="24.75" customHeight="1" thickBot="1">
      <c r="A130" s="153" t="s">
        <v>562</v>
      </c>
      <c r="B130" s="159" t="s">
        <v>578</v>
      </c>
      <c r="C130" s="185" t="s">
        <v>579</v>
      </c>
      <c r="D130" s="155" t="s">
        <v>573</v>
      </c>
      <c r="E130" s="156" t="s">
        <v>90</v>
      </c>
      <c r="F130" s="156">
        <v>1.3600000000000001E-3</v>
      </c>
      <c r="G130" s="156" t="s">
        <v>90</v>
      </c>
      <c r="H130" s="156" t="s">
        <v>90</v>
      </c>
      <c r="I130" s="156" t="s">
        <v>90</v>
      </c>
      <c r="J130" s="156" t="s">
        <v>90</v>
      </c>
      <c r="K130" s="156" t="s">
        <v>90</v>
      </c>
      <c r="L130" s="156" t="s">
        <v>90</v>
      </c>
      <c r="M130" s="156" t="s">
        <v>90</v>
      </c>
      <c r="N130" s="156" t="s">
        <v>90</v>
      </c>
      <c r="O130" s="156" t="s">
        <v>90</v>
      </c>
      <c r="P130" s="156" t="s">
        <v>90</v>
      </c>
      <c r="Q130" s="156" t="s">
        <v>90</v>
      </c>
      <c r="R130" s="156" t="s">
        <v>90</v>
      </c>
      <c r="S130" s="156" t="s">
        <v>90</v>
      </c>
      <c r="T130" s="156" t="s">
        <v>90</v>
      </c>
      <c r="U130" s="156" t="s">
        <v>90</v>
      </c>
      <c r="V130" s="156" t="s">
        <v>90</v>
      </c>
      <c r="W130" s="156">
        <v>8.4094089355302784E-2</v>
      </c>
      <c r="X130" s="156" t="s">
        <v>308</v>
      </c>
      <c r="Y130" s="156" t="s">
        <v>308</v>
      </c>
      <c r="Z130" s="156" t="s">
        <v>308</v>
      </c>
      <c r="AA130" s="156" t="s">
        <v>308</v>
      </c>
      <c r="AB130" s="156" t="s">
        <v>308</v>
      </c>
      <c r="AC130" s="156">
        <v>1.1212545247373684</v>
      </c>
      <c r="AD130" s="156" t="s">
        <v>304</v>
      </c>
      <c r="AE130" s="157"/>
      <c r="AF130" s="156" t="s">
        <v>304</v>
      </c>
      <c r="AG130" s="156" t="s">
        <v>304</v>
      </c>
      <c r="AH130" s="156" t="s">
        <v>304</v>
      </c>
      <c r="AI130" s="156" t="s">
        <v>304</v>
      </c>
      <c r="AJ130" s="156" t="s">
        <v>304</v>
      </c>
      <c r="AK130" s="156" t="s">
        <v>90</v>
      </c>
      <c r="AL130" s="158" t="s">
        <v>577</v>
      </c>
      <c r="AN130" s="112" t="str">
        <f>VLOOKUP(B130,[1]sectoren!$N$2:$Q$128,3)</f>
        <v>andere industrie</v>
      </c>
      <c r="AQ130" s="112">
        <f>VLOOKUP(B130, [1]sectoren!$N$2:$S$128, 6, FALSE)</f>
        <v>9</v>
      </c>
    </row>
    <row r="131" spans="1:67" s="112" customFormat="1" ht="24.75" customHeight="1" thickBot="1">
      <c r="A131" s="153" t="s">
        <v>562</v>
      </c>
      <c r="B131" s="159" t="s">
        <v>580</v>
      </c>
      <c r="C131" s="175" t="s">
        <v>581</v>
      </c>
      <c r="D131" s="155" t="s">
        <v>573</v>
      </c>
      <c r="E131" s="156" t="s">
        <v>90</v>
      </c>
      <c r="F131" s="156" t="s">
        <v>90</v>
      </c>
      <c r="G131" s="156" t="s">
        <v>90</v>
      </c>
      <c r="H131" s="156" t="s">
        <v>90</v>
      </c>
      <c r="I131" s="156" t="s">
        <v>90</v>
      </c>
      <c r="J131" s="156" t="s">
        <v>90</v>
      </c>
      <c r="K131" s="156" t="s">
        <v>90</v>
      </c>
      <c r="L131" s="156" t="s">
        <v>90</v>
      </c>
      <c r="M131" s="156" t="s">
        <v>90</v>
      </c>
      <c r="N131" s="156" t="s">
        <v>90</v>
      </c>
      <c r="O131" s="156" t="s">
        <v>90</v>
      </c>
      <c r="P131" s="156" t="s">
        <v>90</v>
      </c>
      <c r="Q131" s="156" t="s">
        <v>90</v>
      </c>
      <c r="R131" s="156" t="s">
        <v>90</v>
      </c>
      <c r="S131" s="156" t="s">
        <v>90</v>
      </c>
      <c r="T131" s="156" t="s">
        <v>90</v>
      </c>
      <c r="U131" s="156" t="s">
        <v>90</v>
      </c>
      <c r="V131" s="156" t="s">
        <v>90</v>
      </c>
      <c r="W131" s="156" t="s">
        <v>90</v>
      </c>
      <c r="X131" s="156" t="s">
        <v>308</v>
      </c>
      <c r="Y131" s="156" t="s">
        <v>308</v>
      </c>
      <c r="Z131" s="156" t="s">
        <v>308</v>
      </c>
      <c r="AA131" s="156" t="s">
        <v>308</v>
      </c>
      <c r="AB131" s="156" t="s">
        <v>308</v>
      </c>
      <c r="AC131" s="156" t="s">
        <v>90</v>
      </c>
      <c r="AD131" s="156" t="s">
        <v>308</v>
      </c>
      <c r="AE131" s="157"/>
      <c r="AF131" s="156" t="s">
        <v>304</v>
      </c>
      <c r="AG131" s="156" t="s">
        <v>304</v>
      </c>
      <c r="AH131" s="156" t="s">
        <v>304</v>
      </c>
      <c r="AI131" s="156" t="s">
        <v>304</v>
      </c>
      <c r="AJ131" s="156" t="s">
        <v>304</v>
      </c>
      <c r="AK131" s="156" t="s">
        <v>308</v>
      </c>
      <c r="AL131" s="158" t="s">
        <v>577</v>
      </c>
      <c r="AN131" s="112" t="str">
        <f>VLOOKUP(B131,[1]sectoren!$N$2:$Q$128,3)</f>
        <v>andere industrie</v>
      </c>
      <c r="AQ131" s="112">
        <f>VLOOKUP(B131, [1]sectoren!$N$2:$S$128, 6, FALSE)</f>
        <v>9</v>
      </c>
    </row>
    <row r="132" spans="1:67" s="112" customFormat="1" ht="24.75" customHeight="1" thickBot="1">
      <c r="A132" s="153" t="s">
        <v>562</v>
      </c>
      <c r="B132" s="159" t="s">
        <v>582</v>
      </c>
      <c r="C132" s="175" t="s">
        <v>583</v>
      </c>
      <c r="D132" s="155" t="s">
        <v>573</v>
      </c>
      <c r="E132" s="156" t="s">
        <v>90</v>
      </c>
      <c r="F132" s="156" t="s">
        <v>90</v>
      </c>
      <c r="G132" s="156" t="s">
        <v>90</v>
      </c>
      <c r="H132" s="156" t="s">
        <v>90</v>
      </c>
      <c r="I132" s="156" t="s">
        <v>90</v>
      </c>
      <c r="J132" s="156" t="s">
        <v>90</v>
      </c>
      <c r="K132" s="156" t="s">
        <v>90</v>
      </c>
      <c r="L132" s="156" t="s">
        <v>90</v>
      </c>
      <c r="M132" s="156" t="s">
        <v>90</v>
      </c>
      <c r="N132" s="156" t="s">
        <v>90</v>
      </c>
      <c r="O132" s="156" t="s">
        <v>90</v>
      </c>
      <c r="P132" s="156" t="s">
        <v>90</v>
      </c>
      <c r="Q132" s="156" t="s">
        <v>90</v>
      </c>
      <c r="R132" s="156" t="s">
        <v>90</v>
      </c>
      <c r="S132" s="156" t="s">
        <v>90</v>
      </c>
      <c r="T132" s="156" t="s">
        <v>90</v>
      </c>
      <c r="U132" s="156" t="s">
        <v>90</v>
      </c>
      <c r="V132" s="156" t="s">
        <v>90</v>
      </c>
      <c r="W132" s="156" t="s">
        <v>90</v>
      </c>
      <c r="X132" s="156" t="s">
        <v>308</v>
      </c>
      <c r="Y132" s="156" t="s">
        <v>308</v>
      </c>
      <c r="Z132" s="156" t="s">
        <v>308</v>
      </c>
      <c r="AA132" s="156" t="s">
        <v>308</v>
      </c>
      <c r="AB132" s="156" t="s">
        <v>308</v>
      </c>
      <c r="AC132" s="156" t="s">
        <v>90</v>
      </c>
      <c r="AD132" s="156" t="s">
        <v>304</v>
      </c>
      <c r="AE132" s="157"/>
      <c r="AF132" s="156" t="s">
        <v>304</v>
      </c>
      <c r="AG132" s="156" t="s">
        <v>304</v>
      </c>
      <c r="AH132" s="156" t="s">
        <v>304</v>
      </c>
      <c r="AI132" s="156" t="s">
        <v>304</v>
      </c>
      <c r="AJ132" s="156" t="s">
        <v>304</v>
      </c>
      <c r="AK132" s="156" t="s">
        <v>90</v>
      </c>
      <c r="AL132" s="158"/>
      <c r="AN132" s="112" t="str">
        <f>VLOOKUP(B132,[1]sectoren!$N$2:$Q$128,3)</f>
        <v>andere industrie</v>
      </c>
      <c r="AQ132" s="112">
        <f>VLOOKUP(B132, [1]sectoren!$N$2:$S$128, 6, FALSE)</f>
        <v>9</v>
      </c>
    </row>
    <row r="133" spans="1:67" s="112" customFormat="1" ht="24.75" customHeight="1" thickBot="1">
      <c r="A133" s="153" t="s">
        <v>562</v>
      </c>
      <c r="B133" s="159" t="s">
        <v>584</v>
      </c>
      <c r="C133" s="175" t="s">
        <v>585</v>
      </c>
      <c r="D133" s="155" t="s">
        <v>573</v>
      </c>
      <c r="E133" s="156">
        <v>1.8155575E-2</v>
      </c>
      <c r="F133" s="156">
        <v>2.88003E-4</v>
      </c>
      <c r="G133" s="156">
        <v>2.4911030000000002E-3</v>
      </c>
      <c r="H133" s="156" t="s">
        <v>308</v>
      </c>
      <c r="I133" s="156">
        <v>9.8247268545454563E-4</v>
      </c>
      <c r="J133" s="156">
        <v>9.8247268545454563E-4</v>
      </c>
      <c r="K133" s="156">
        <v>1.0726643454545457E-3</v>
      </c>
      <c r="L133" s="156" t="s">
        <v>308</v>
      </c>
      <c r="M133" s="156">
        <v>3.0823400000000003E-3</v>
      </c>
      <c r="N133" s="156">
        <v>6.5708693000000006E-4</v>
      </c>
      <c r="O133" s="156">
        <v>1.0631193000000002E-4</v>
      </c>
      <c r="P133" s="156">
        <v>4.3478444512462001E-2</v>
      </c>
      <c r="Q133" s="156">
        <v>3.0119391E-4</v>
      </c>
      <c r="R133" s="156">
        <v>3.0093236000000004E-4</v>
      </c>
      <c r="S133" s="156">
        <v>2.7502133E-4</v>
      </c>
      <c r="T133" s="156">
        <v>3.8065323000000001E-4</v>
      </c>
      <c r="U133" s="156">
        <v>4.3346918000000001E-4</v>
      </c>
      <c r="V133" s="156">
        <v>3.5275877200000002E-3</v>
      </c>
      <c r="W133" s="156">
        <v>3.5759720000000002E-3</v>
      </c>
      <c r="X133" s="156">
        <v>2.9046919999999999E-7</v>
      </c>
      <c r="Y133" s="156">
        <v>1.5865550999999998E-7</v>
      </c>
      <c r="Z133" s="156">
        <v>1.4170764000000001E-7</v>
      </c>
      <c r="AA133" s="156">
        <v>1.5381468999999999E-7</v>
      </c>
      <c r="AB133" s="156">
        <v>7.4464704E-7</v>
      </c>
      <c r="AC133" s="156">
        <v>3.3046500000000001E-3</v>
      </c>
      <c r="AD133" s="156">
        <v>9.02471E-3</v>
      </c>
      <c r="AE133" s="157"/>
      <c r="AF133" s="156" t="s">
        <v>304</v>
      </c>
      <c r="AG133" s="156" t="s">
        <v>304</v>
      </c>
      <c r="AH133" s="156" t="s">
        <v>304</v>
      </c>
      <c r="AI133" s="156" t="s">
        <v>304</v>
      </c>
      <c r="AJ133" s="156" t="s">
        <v>304</v>
      </c>
      <c r="AK133" s="156">
        <v>65220</v>
      </c>
      <c r="AL133" s="158" t="s">
        <v>586</v>
      </c>
      <c r="AN133" s="112" t="str">
        <f>VLOOKUP(B133,[1]sectoren!$N$2:$Q$128,3)</f>
        <v>andere industrie</v>
      </c>
      <c r="AQ133" s="112">
        <f>VLOOKUP(B133, [1]sectoren!$N$2:$S$128, 6, FALSE)</f>
        <v>9</v>
      </c>
    </row>
    <row r="134" spans="1:67" s="112" customFormat="1" ht="24.75" customHeight="1" thickBot="1">
      <c r="A134" s="153" t="s">
        <v>562</v>
      </c>
      <c r="B134" s="159" t="s">
        <v>587</v>
      </c>
      <c r="C134" s="154" t="s">
        <v>588</v>
      </c>
      <c r="D134" s="155" t="s">
        <v>573</v>
      </c>
      <c r="E134" s="156">
        <v>9.2999999999999992E-3</v>
      </c>
      <c r="F134" s="156" t="s">
        <v>308</v>
      </c>
      <c r="G134" s="156">
        <v>1.3999999999999999E-4</v>
      </c>
      <c r="H134" s="156" t="s">
        <v>308</v>
      </c>
      <c r="I134" s="156" t="s">
        <v>308</v>
      </c>
      <c r="J134" s="156" t="s">
        <v>308</v>
      </c>
      <c r="K134" s="156" t="s">
        <v>308</v>
      </c>
      <c r="L134" s="156" t="s">
        <v>308</v>
      </c>
      <c r="M134" s="156">
        <v>2.5999999999999998E-4</v>
      </c>
      <c r="N134" s="156" t="s">
        <v>308</v>
      </c>
      <c r="O134" s="156" t="s">
        <v>308</v>
      </c>
      <c r="P134" s="156" t="s">
        <v>308</v>
      </c>
      <c r="Q134" s="156" t="s">
        <v>308</v>
      </c>
      <c r="R134" s="156" t="s">
        <v>308</v>
      </c>
      <c r="S134" s="156" t="s">
        <v>308</v>
      </c>
      <c r="T134" s="156" t="s">
        <v>308</v>
      </c>
      <c r="U134" s="156" t="s">
        <v>308</v>
      </c>
      <c r="V134" s="156" t="s">
        <v>308</v>
      </c>
      <c r="W134" s="156" t="s">
        <v>308</v>
      </c>
      <c r="X134" s="156" t="s">
        <v>308</v>
      </c>
      <c r="Y134" s="156" t="s">
        <v>308</v>
      </c>
      <c r="Z134" s="156" t="s">
        <v>308</v>
      </c>
      <c r="AA134" s="156" t="s">
        <v>308</v>
      </c>
      <c r="AB134" s="156" t="s">
        <v>308</v>
      </c>
      <c r="AC134" s="156" t="s">
        <v>308</v>
      </c>
      <c r="AD134" s="156" t="s">
        <v>308</v>
      </c>
      <c r="AE134" s="157"/>
      <c r="AF134" s="156" t="s">
        <v>304</v>
      </c>
      <c r="AG134" s="156" t="s">
        <v>304</v>
      </c>
      <c r="AH134" s="156" t="s">
        <v>304</v>
      </c>
      <c r="AI134" s="156" t="s">
        <v>304</v>
      </c>
      <c r="AJ134" s="156" t="s">
        <v>304</v>
      </c>
      <c r="AK134" s="156" t="s">
        <v>308</v>
      </c>
      <c r="AL134" s="158"/>
      <c r="AN134" s="112" t="str">
        <f>VLOOKUP(B134,[1]sectoren!$N$2:$Q$128,3)</f>
        <v>andere industrie</v>
      </c>
      <c r="AQ134" s="112">
        <f>VLOOKUP(B134, [1]sectoren!$N$2:$S$128, 6, FALSE)</f>
        <v>9</v>
      </c>
    </row>
    <row r="135" spans="1:67" s="112" customFormat="1" ht="24.75" customHeight="1" thickBot="1">
      <c r="A135" s="153" t="s">
        <v>562</v>
      </c>
      <c r="B135" s="153" t="s">
        <v>589</v>
      </c>
      <c r="C135" s="154" t="s">
        <v>590</v>
      </c>
      <c r="D135" s="155"/>
      <c r="E135" s="156" t="s">
        <v>308</v>
      </c>
      <c r="F135" s="156" t="s">
        <v>308</v>
      </c>
      <c r="G135" s="156" t="s">
        <v>308</v>
      </c>
      <c r="H135" s="156" t="s">
        <v>308</v>
      </c>
      <c r="I135" s="156">
        <v>3.6764566345636098E-3</v>
      </c>
      <c r="J135" s="156">
        <v>3.6764566345636098E-3</v>
      </c>
      <c r="K135" s="156">
        <v>4.9019421794181499E-3</v>
      </c>
      <c r="L135" s="156">
        <v>1.28675982209726E-3</v>
      </c>
      <c r="M135" s="156" t="s">
        <v>308</v>
      </c>
      <c r="N135" s="156">
        <v>2.8939176721869998E-4</v>
      </c>
      <c r="O135" s="156">
        <v>5.9059544330300003E-5</v>
      </c>
      <c r="P135" s="156" t="s">
        <v>308</v>
      </c>
      <c r="Q135" s="156">
        <v>2.421441317544E-4</v>
      </c>
      <c r="R135" s="156">
        <v>5.9059544330000001E-6</v>
      </c>
      <c r="S135" s="156">
        <v>1.181190886607E-4</v>
      </c>
      <c r="T135" s="156" t="s">
        <v>308</v>
      </c>
      <c r="U135" s="156">
        <v>4.1341681031199997E-5</v>
      </c>
      <c r="V135" s="156">
        <v>1.0353138121108401E-2</v>
      </c>
      <c r="W135" s="156">
        <v>1.77178644372382E-2</v>
      </c>
      <c r="X135" s="156">
        <v>3.5435728874476402E-4</v>
      </c>
      <c r="Y135" s="156">
        <v>4.4885256574336802E-4</v>
      </c>
      <c r="Z135" s="156">
        <v>2.3033223768409699E-4</v>
      </c>
      <c r="AA135" s="156">
        <v>1.8899055399720799E-4</v>
      </c>
      <c r="AB135" s="156">
        <v>1.2225326461694399E-3</v>
      </c>
      <c r="AC135" s="156" t="s">
        <v>304</v>
      </c>
      <c r="AD135" s="156" t="s">
        <v>304</v>
      </c>
      <c r="AE135" s="157"/>
      <c r="AF135" s="156" t="s">
        <v>304</v>
      </c>
      <c r="AG135" s="156" t="s">
        <v>304</v>
      </c>
      <c r="AH135" s="156" t="s">
        <v>304</v>
      </c>
      <c r="AI135" s="156" t="s">
        <v>304</v>
      </c>
      <c r="AJ135" s="156" t="s">
        <v>304</v>
      </c>
      <c r="AK135" s="156" t="s">
        <v>304</v>
      </c>
      <c r="AL135" s="158"/>
      <c r="AN135" s="112" t="str">
        <f>VLOOKUP(B135,[1]sectoren!$N$2:$Q$128,3)</f>
        <v>residentieel</v>
      </c>
      <c r="AQ135" s="112">
        <f>VLOOKUP(B135, [1]sectoren!$N$2:$S$128, 6, FALSE)</f>
        <v>9</v>
      </c>
    </row>
    <row r="136" spans="1:67" s="112" customFormat="1" ht="24.75" customHeight="1" thickBot="1">
      <c r="A136" s="153" t="s">
        <v>562</v>
      </c>
      <c r="B136" s="153" t="s">
        <v>591</v>
      </c>
      <c r="C136" s="154" t="s">
        <v>592</v>
      </c>
      <c r="D136" s="155"/>
      <c r="E136" s="156" t="s">
        <v>304</v>
      </c>
      <c r="F136" s="156">
        <v>7.2528064718000006E-3</v>
      </c>
      <c r="G136" s="156" t="s">
        <v>304</v>
      </c>
      <c r="H136" s="156" t="s">
        <v>308</v>
      </c>
      <c r="I136" s="156" t="s">
        <v>304</v>
      </c>
      <c r="J136" s="156" t="s">
        <v>304</v>
      </c>
      <c r="K136" s="156" t="s">
        <v>304</v>
      </c>
      <c r="L136" s="156" t="s">
        <v>304</v>
      </c>
      <c r="M136" s="156" t="s">
        <v>304</v>
      </c>
      <c r="N136" s="156" t="s">
        <v>304</v>
      </c>
      <c r="O136" s="156" t="s">
        <v>304</v>
      </c>
      <c r="P136" s="156" t="s">
        <v>304</v>
      </c>
      <c r="Q136" s="156" t="s">
        <v>304</v>
      </c>
      <c r="R136" s="156" t="s">
        <v>304</v>
      </c>
      <c r="S136" s="156" t="s">
        <v>304</v>
      </c>
      <c r="T136" s="156" t="s">
        <v>304</v>
      </c>
      <c r="U136" s="156" t="s">
        <v>304</v>
      </c>
      <c r="V136" s="156" t="s">
        <v>304</v>
      </c>
      <c r="W136" s="156" t="s">
        <v>304</v>
      </c>
      <c r="X136" s="156" t="s">
        <v>304</v>
      </c>
      <c r="Y136" s="156" t="s">
        <v>304</v>
      </c>
      <c r="Z136" s="156" t="s">
        <v>304</v>
      </c>
      <c r="AA136" s="156" t="s">
        <v>304</v>
      </c>
      <c r="AB136" s="156" t="s">
        <v>304</v>
      </c>
      <c r="AC136" s="156" t="s">
        <v>304</v>
      </c>
      <c r="AD136" s="156" t="s">
        <v>304</v>
      </c>
      <c r="AE136" s="157"/>
      <c r="AF136" s="156" t="s">
        <v>304</v>
      </c>
      <c r="AG136" s="156" t="s">
        <v>304</v>
      </c>
      <c r="AH136" s="156" t="s">
        <v>304</v>
      </c>
      <c r="AI136" s="156" t="s">
        <v>304</v>
      </c>
      <c r="AJ136" s="156" t="s">
        <v>304</v>
      </c>
      <c r="AK136" s="156">
        <v>483561553.62</v>
      </c>
      <c r="AL136" s="186" t="s">
        <v>593</v>
      </c>
      <c r="AN136" s="112" t="str">
        <f>VLOOKUP(B136,[1]sectoren!$N$2:$Q$128,3)</f>
        <v>residentieel</v>
      </c>
      <c r="AQ136" s="112">
        <f>VLOOKUP(B136, [1]sectoren!$N$2:$S$128, 6, FALSE)</f>
        <v>9</v>
      </c>
    </row>
    <row r="137" spans="1:67" s="112" customFormat="1" ht="24.75" customHeight="1" thickBot="1">
      <c r="A137" s="153" t="s">
        <v>562</v>
      </c>
      <c r="B137" s="153" t="s">
        <v>594</v>
      </c>
      <c r="C137" s="154" t="s">
        <v>595</v>
      </c>
      <c r="D137" s="155"/>
      <c r="E137" s="156">
        <v>1.2339999999999999E-3</v>
      </c>
      <c r="F137" s="156" t="s">
        <v>308</v>
      </c>
      <c r="G137" s="156">
        <v>4.55E-4</v>
      </c>
      <c r="H137" s="156">
        <v>1.6299999999999999E-3</v>
      </c>
      <c r="I137" s="156" t="s">
        <v>304</v>
      </c>
      <c r="J137" s="156" t="s">
        <v>304</v>
      </c>
      <c r="K137" s="156" t="s">
        <v>304</v>
      </c>
      <c r="L137" s="156" t="s">
        <v>304</v>
      </c>
      <c r="M137" s="156">
        <v>7.2820000000000003E-3</v>
      </c>
      <c r="N137" s="156" t="s">
        <v>304</v>
      </c>
      <c r="O137" s="156" t="s">
        <v>304</v>
      </c>
      <c r="P137" s="156" t="s">
        <v>308</v>
      </c>
      <c r="Q137" s="156" t="s">
        <v>304</v>
      </c>
      <c r="R137" s="156" t="s">
        <v>304</v>
      </c>
      <c r="S137" s="156" t="s">
        <v>304</v>
      </c>
      <c r="T137" s="156" t="s">
        <v>304</v>
      </c>
      <c r="U137" s="156" t="s">
        <v>304</v>
      </c>
      <c r="V137" s="156" t="s">
        <v>304</v>
      </c>
      <c r="W137" s="156" t="s">
        <v>304</v>
      </c>
      <c r="X137" s="156" t="s">
        <v>304</v>
      </c>
      <c r="Y137" s="156" t="s">
        <v>304</v>
      </c>
      <c r="Z137" s="156" t="s">
        <v>304</v>
      </c>
      <c r="AA137" s="156" t="s">
        <v>304</v>
      </c>
      <c r="AB137" s="156" t="s">
        <v>304</v>
      </c>
      <c r="AC137" s="156" t="s">
        <v>304</v>
      </c>
      <c r="AD137" s="156" t="s">
        <v>304</v>
      </c>
      <c r="AE137" s="157"/>
      <c r="AF137" s="156" t="s">
        <v>304</v>
      </c>
      <c r="AG137" s="156" t="s">
        <v>304</v>
      </c>
      <c r="AH137" s="156" t="s">
        <v>304</v>
      </c>
      <c r="AI137" s="156" t="s">
        <v>304</v>
      </c>
      <c r="AJ137" s="156" t="s">
        <v>304</v>
      </c>
      <c r="AK137" s="156" t="s">
        <v>304</v>
      </c>
      <c r="AL137" s="158" t="s">
        <v>596</v>
      </c>
      <c r="AN137" s="112" t="str">
        <f>VLOOKUP(B137,[1]sectoren!$N$2:$Q$128,3)</f>
        <v>andere industrie</v>
      </c>
      <c r="AQ137" s="112">
        <f>VLOOKUP(B137, [1]sectoren!$N$2:$S$128, 6, FALSE)</f>
        <v>9</v>
      </c>
    </row>
    <row r="138" spans="1:67" s="112" customFormat="1" ht="24.75" customHeight="1" thickBot="1">
      <c r="A138" s="159" t="s">
        <v>562</v>
      </c>
      <c r="B138" s="159" t="s">
        <v>597</v>
      </c>
      <c r="C138" s="162" t="s">
        <v>598</v>
      </c>
      <c r="D138" s="168"/>
      <c r="E138" s="156" t="s">
        <v>308</v>
      </c>
      <c r="F138" s="156" t="s">
        <v>308</v>
      </c>
      <c r="G138" s="156" t="s">
        <v>308</v>
      </c>
      <c r="H138" s="156" t="s">
        <v>308</v>
      </c>
      <c r="I138" s="156" t="s">
        <v>304</v>
      </c>
      <c r="J138" s="156" t="s">
        <v>304</v>
      </c>
      <c r="K138" s="156" t="s">
        <v>304</v>
      </c>
      <c r="L138" s="156" t="s">
        <v>304</v>
      </c>
      <c r="M138" s="156" t="s">
        <v>308</v>
      </c>
      <c r="N138" s="156" t="s">
        <v>304</v>
      </c>
      <c r="O138" s="156" t="s">
        <v>304</v>
      </c>
      <c r="P138" s="156" t="s">
        <v>304</v>
      </c>
      <c r="Q138" s="156" t="s">
        <v>304</v>
      </c>
      <c r="R138" s="156" t="s">
        <v>304</v>
      </c>
      <c r="S138" s="156" t="s">
        <v>304</v>
      </c>
      <c r="T138" s="156" t="s">
        <v>304</v>
      </c>
      <c r="U138" s="156" t="s">
        <v>304</v>
      </c>
      <c r="V138" s="156" t="s">
        <v>304</v>
      </c>
      <c r="W138" s="156" t="s">
        <v>304</v>
      </c>
      <c r="X138" s="156" t="s">
        <v>304</v>
      </c>
      <c r="Y138" s="156" t="s">
        <v>304</v>
      </c>
      <c r="Z138" s="156" t="s">
        <v>304</v>
      </c>
      <c r="AA138" s="156" t="s">
        <v>304</v>
      </c>
      <c r="AB138" s="156" t="s">
        <v>304</v>
      </c>
      <c r="AC138" s="156" t="s">
        <v>304</v>
      </c>
      <c r="AD138" s="156" t="s">
        <v>304</v>
      </c>
      <c r="AE138" s="157"/>
      <c r="AF138" s="156" t="s">
        <v>304</v>
      </c>
      <c r="AG138" s="156" t="s">
        <v>304</v>
      </c>
      <c r="AH138" s="156" t="s">
        <v>304</v>
      </c>
      <c r="AI138" s="156" t="s">
        <v>304</v>
      </c>
      <c r="AJ138" s="156" t="s">
        <v>304</v>
      </c>
      <c r="AK138" s="156" t="s">
        <v>308</v>
      </c>
      <c r="AL138" s="158" t="s">
        <v>596</v>
      </c>
      <c r="AN138" s="112" t="str">
        <f>VLOOKUP(B138,[1]sectoren!$N$2:$Q$128,3)</f>
        <v>andere industrie</v>
      </c>
      <c r="AQ138" s="112">
        <f>VLOOKUP(B138, [1]sectoren!$N$2:$S$128, 6, FALSE)</f>
        <v>9</v>
      </c>
    </row>
    <row r="139" spans="1:67" s="112" customFormat="1" ht="24.75" customHeight="1" thickBot="1">
      <c r="A139" s="159" t="s">
        <v>562</v>
      </c>
      <c r="B139" s="159" t="s">
        <v>599</v>
      </c>
      <c r="C139" s="162" t="s">
        <v>600</v>
      </c>
      <c r="D139" s="168" t="s">
        <v>601</v>
      </c>
      <c r="E139" s="156" t="s">
        <v>308</v>
      </c>
      <c r="F139" s="156">
        <v>3.4700000000000002E-2</v>
      </c>
      <c r="G139" s="156" t="s">
        <v>308</v>
      </c>
      <c r="H139" s="156">
        <v>7.6300000000000001E-4</v>
      </c>
      <c r="I139" s="156">
        <v>0.68816288493359701</v>
      </c>
      <c r="J139" s="156">
        <v>0.68816288493359701</v>
      </c>
      <c r="K139" s="156">
        <v>0.69156588493359694</v>
      </c>
      <c r="L139" s="156" t="s">
        <v>308</v>
      </c>
      <c r="M139" s="156" t="s">
        <v>308</v>
      </c>
      <c r="N139" s="156">
        <v>3.504818494783E-3</v>
      </c>
      <c r="O139" s="156">
        <v>4.3513589101959E-3</v>
      </c>
      <c r="P139" s="156">
        <v>5.1413589101958999E-3</v>
      </c>
      <c r="Q139" s="156">
        <v>6.4112821782057999E-3</v>
      </c>
      <c r="R139" s="156">
        <v>6.5596628742093004E-3</v>
      </c>
      <c r="S139" s="156">
        <v>1.5281882121819999E-2</v>
      </c>
      <c r="T139" s="156">
        <v>4.95E-4</v>
      </c>
      <c r="U139" s="156" t="s">
        <v>308</v>
      </c>
      <c r="V139" s="156">
        <v>7.6670000000000002E-2</v>
      </c>
      <c r="W139" s="156">
        <v>6.9458498277971401</v>
      </c>
      <c r="X139" s="156" t="s">
        <v>308</v>
      </c>
      <c r="Y139" s="156" t="s">
        <v>308</v>
      </c>
      <c r="Z139" s="156" t="s">
        <v>308</v>
      </c>
      <c r="AA139" s="156" t="s">
        <v>308</v>
      </c>
      <c r="AB139" s="156" t="s">
        <v>308</v>
      </c>
      <c r="AC139" s="156" t="s">
        <v>304</v>
      </c>
      <c r="AD139" s="156" t="s">
        <v>304</v>
      </c>
      <c r="AE139" s="157"/>
      <c r="AF139" s="156" t="s">
        <v>304</v>
      </c>
      <c r="AG139" s="156" t="s">
        <v>304</v>
      </c>
      <c r="AH139" s="156" t="s">
        <v>304</v>
      </c>
      <c r="AI139" s="156" t="s">
        <v>304</v>
      </c>
      <c r="AJ139" s="156" t="s">
        <v>304</v>
      </c>
      <c r="AK139" s="169" t="s">
        <v>308</v>
      </c>
      <c r="AL139" s="158"/>
      <c r="AN139" s="112" t="str">
        <f>VLOOKUP(B139,[1]sectoren!$N$2:$Q$128,3)</f>
        <v>residentieel</v>
      </c>
      <c r="AQ139" s="112">
        <f>VLOOKUP(B139, [1]sectoren!$N$2:$S$128, 6, FALSE)</f>
        <v>9</v>
      </c>
    </row>
    <row r="140" spans="1:67" s="112" customFormat="1" ht="24.75" customHeight="1" thickBot="1">
      <c r="A140" s="153" t="s">
        <v>602</v>
      </c>
      <c r="B140" s="187" t="s">
        <v>176</v>
      </c>
      <c r="C140" s="154" t="s">
        <v>603</v>
      </c>
      <c r="D140" s="155"/>
      <c r="E140" s="156" t="s">
        <v>105</v>
      </c>
      <c r="F140" s="156" t="s">
        <v>105</v>
      </c>
      <c r="G140" s="156" t="s">
        <v>105</v>
      </c>
      <c r="H140" s="156" t="s">
        <v>105</v>
      </c>
      <c r="I140" s="156" t="s">
        <v>105</v>
      </c>
      <c r="J140" s="156" t="s">
        <v>105</v>
      </c>
      <c r="K140" s="156" t="s">
        <v>105</v>
      </c>
      <c r="L140" s="156" t="s">
        <v>105</v>
      </c>
      <c r="M140" s="156" t="s">
        <v>105</v>
      </c>
      <c r="N140" s="156" t="s">
        <v>105</v>
      </c>
      <c r="O140" s="156" t="s">
        <v>105</v>
      </c>
      <c r="P140" s="156" t="s">
        <v>105</v>
      </c>
      <c r="Q140" s="156" t="s">
        <v>105</v>
      </c>
      <c r="R140" s="156" t="s">
        <v>105</v>
      </c>
      <c r="S140" s="156" t="s">
        <v>105</v>
      </c>
      <c r="T140" s="156" t="s">
        <v>105</v>
      </c>
      <c r="U140" s="156" t="s">
        <v>105</v>
      </c>
      <c r="V140" s="156" t="s">
        <v>105</v>
      </c>
      <c r="W140" s="156" t="s">
        <v>105</v>
      </c>
      <c r="X140" s="156" t="s">
        <v>105</v>
      </c>
      <c r="Y140" s="156" t="s">
        <v>105</v>
      </c>
      <c r="Z140" s="156" t="s">
        <v>105</v>
      </c>
      <c r="AA140" s="156" t="s">
        <v>105</v>
      </c>
      <c r="AB140" s="156" t="s">
        <v>105</v>
      </c>
      <c r="AC140" s="156" t="s">
        <v>105</v>
      </c>
      <c r="AD140" s="156" t="s">
        <v>105</v>
      </c>
      <c r="AE140" s="157"/>
      <c r="AF140" s="156" t="s">
        <v>105</v>
      </c>
      <c r="AG140" s="156" t="s">
        <v>105</v>
      </c>
      <c r="AH140" s="156" t="s">
        <v>105</v>
      </c>
      <c r="AI140" s="156" t="s">
        <v>105</v>
      </c>
      <c r="AJ140" s="156" t="s">
        <v>105</v>
      </c>
      <c r="AK140" s="156" t="s">
        <v>105</v>
      </c>
      <c r="AL140" s="158" t="s">
        <v>304</v>
      </c>
      <c r="AN140" s="112" t="str">
        <f>VLOOKUP(B140,[1]sectoren!$N$2:$Q$128,3)</f>
        <v>andere industrie</v>
      </c>
      <c r="AQ140" s="112">
        <f>VLOOKUP(B140, [1]sectoren!$N$2:$S$128, 6, FALSE)</f>
        <v>4</v>
      </c>
    </row>
    <row r="141" spans="1:67" s="197" customFormat="1" ht="23.45" customHeight="1" thickBot="1">
      <c r="A141" s="188"/>
      <c r="B141" s="189" t="s">
        <v>36</v>
      </c>
      <c r="C141" s="190" t="s">
        <v>604</v>
      </c>
      <c r="D141" s="188"/>
      <c r="E141" s="191">
        <f>SUM(E14:E140)</f>
        <v>176.27325175669301</v>
      </c>
      <c r="F141" s="192">
        <f t="shared" ref="F141:AD141" si="0">SUM(F14:F140)</f>
        <v>109.10366919152291</v>
      </c>
      <c r="G141" s="192">
        <f t="shared" si="0"/>
        <v>37.573395338602296</v>
      </c>
      <c r="H141" s="192">
        <f t="shared" si="0"/>
        <v>66.749035013063576</v>
      </c>
      <c r="I141" s="192">
        <f t="shared" si="0"/>
        <v>23.088273007796825</v>
      </c>
      <c r="J141" s="192">
        <f t="shared" si="0"/>
        <v>33.408403479208303</v>
      </c>
      <c r="K141" s="192">
        <f t="shared" si="0"/>
        <v>53.721491269622355</v>
      </c>
      <c r="L141" s="192">
        <f t="shared" si="0"/>
        <v>3.1711040537691608</v>
      </c>
      <c r="M141" s="192">
        <f t="shared" si="0"/>
        <v>293.33791048899343</v>
      </c>
      <c r="N141" s="192">
        <f t="shared" si="0"/>
        <v>25.144248550950213</v>
      </c>
      <c r="O141" s="192">
        <f t="shared" si="0"/>
        <v>1.3442187392425806</v>
      </c>
      <c r="P141" s="192">
        <f t="shared" si="0"/>
        <v>1.0495301511897284</v>
      </c>
      <c r="Q141" s="192">
        <f t="shared" si="0"/>
        <v>0.83700108325939682</v>
      </c>
      <c r="R141" s="192">
        <f t="shared" si="0"/>
        <v>4.613610265139787</v>
      </c>
      <c r="S141" s="192">
        <f t="shared" si="0"/>
        <v>34.072723389479229</v>
      </c>
      <c r="T141" s="192">
        <f t="shared" si="0"/>
        <v>3.3035306316901005</v>
      </c>
      <c r="U141" s="192">
        <f t="shared" si="0"/>
        <v>4.1302443900383672</v>
      </c>
      <c r="V141" s="192">
        <f t="shared" si="0"/>
        <v>70.491752957255159</v>
      </c>
      <c r="W141" s="193">
        <f t="shared" si="0"/>
        <v>32.926063619414364</v>
      </c>
      <c r="X141" s="193">
        <f t="shared" si="0"/>
        <v>2.5101286589972243</v>
      </c>
      <c r="Y141" s="193">
        <f t="shared" si="0"/>
        <v>2.753072872198822</v>
      </c>
      <c r="Z141" s="193">
        <f t="shared" si="0"/>
        <v>1.2338857443904554</v>
      </c>
      <c r="AA141" s="193">
        <f t="shared" si="0"/>
        <v>1.4014556382929564</v>
      </c>
      <c r="AB141" s="192">
        <f t="shared" si="0"/>
        <v>7.8986267798974739</v>
      </c>
      <c r="AC141" s="192">
        <f t="shared" si="0"/>
        <v>35.094498397493972</v>
      </c>
      <c r="AD141" s="192">
        <f t="shared" si="0"/>
        <v>2.8221198999510162</v>
      </c>
      <c r="AE141" s="194"/>
      <c r="AF141" s="188"/>
      <c r="AG141" s="188"/>
      <c r="AH141" s="188"/>
      <c r="AI141" s="188"/>
      <c r="AJ141" s="188"/>
      <c r="AK141" s="188"/>
      <c r="AL141" s="195" t="s">
        <v>304</v>
      </c>
      <c r="AM141" s="196"/>
      <c r="AN141" s="196"/>
      <c r="AO141" s="196"/>
      <c r="AP141" s="196"/>
      <c r="AQ141" s="196"/>
      <c r="AR141" s="196"/>
      <c r="AS141" s="196"/>
      <c r="AT141" s="196"/>
      <c r="AU141" s="196"/>
      <c r="AV141" s="196"/>
      <c r="AW141" s="196"/>
      <c r="AX141" s="196"/>
      <c r="AY141" s="196"/>
      <c r="AZ141" s="196"/>
      <c r="BA141" s="196"/>
      <c r="BB141" s="196"/>
      <c r="BC141" s="196"/>
      <c r="BD141" s="196"/>
      <c r="BE141" s="196"/>
      <c r="BF141" s="196"/>
      <c r="BG141" s="196"/>
      <c r="BH141" s="196"/>
      <c r="BI141" s="196"/>
      <c r="BJ141" s="196"/>
      <c r="BK141" s="196"/>
      <c r="BL141" s="196"/>
      <c r="BM141" s="196"/>
      <c r="BN141" s="196"/>
      <c r="BO141" s="196"/>
    </row>
    <row r="142" spans="1:67" s="110" customFormat="1" ht="15.75" customHeight="1" thickBot="1">
      <c r="A142" s="198"/>
      <c r="B142" s="199"/>
      <c r="C142" s="200"/>
      <c r="D142" s="201"/>
      <c r="E142" s="202"/>
      <c r="F142" s="203"/>
      <c r="G142" s="203"/>
      <c r="H142" s="203"/>
      <c r="I142" s="203"/>
      <c r="J142" s="203"/>
      <c r="K142" s="203"/>
      <c r="L142" s="203"/>
      <c r="M142" s="203"/>
      <c r="N142" s="203"/>
      <c r="O142" s="203"/>
      <c r="P142" s="203"/>
      <c r="Q142" s="203"/>
      <c r="R142" s="203"/>
      <c r="S142" s="203"/>
      <c r="T142" s="203"/>
      <c r="U142" s="203"/>
      <c r="V142" s="203"/>
      <c r="W142" s="203"/>
      <c r="X142" s="203"/>
      <c r="Y142" s="203"/>
      <c r="Z142" s="203"/>
      <c r="AA142" s="203"/>
      <c r="AB142" s="203"/>
      <c r="AC142" s="203"/>
      <c r="AD142" s="203"/>
      <c r="AE142" s="204"/>
      <c r="AF142" s="201"/>
      <c r="AG142" s="201"/>
      <c r="AH142" s="201"/>
      <c r="AI142" s="201"/>
      <c r="AJ142" s="201"/>
      <c r="AK142" s="201"/>
      <c r="AL142" s="205"/>
      <c r="AM142" s="112"/>
      <c r="AN142" s="112"/>
      <c r="AO142" s="112"/>
      <c r="AP142" s="112"/>
      <c r="AQ142" s="112"/>
      <c r="AR142" s="112"/>
      <c r="AS142" s="112"/>
      <c r="AT142" s="112"/>
      <c r="AU142" s="112"/>
      <c r="AV142" s="112"/>
      <c r="AW142" s="112"/>
      <c r="AX142" s="112"/>
      <c r="AY142" s="112"/>
      <c r="AZ142" s="112"/>
      <c r="BA142" s="112"/>
      <c r="BB142" s="112"/>
      <c r="BC142" s="112"/>
      <c r="BD142" s="112"/>
      <c r="BE142" s="112"/>
      <c r="BF142" s="112"/>
      <c r="BG142" s="112"/>
      <c r="BH142" s="112"/>
      <c r="BI142" s="112"/>
      <c r="BJ142" s="112"/>
      <c r="BK142" s="112"/>
      <c r="BL142" s="112"/>
      <c r="BM142" s="112"/>
      <c r="BN142" s="112"/>
      <c r="BO142" s="112"/>
    </row>
    <row r="143" spans="1:67" s="213" customFormat="1" ht="24.75" thickBot="1">
      <c r="A143" s="206"/>
      <c r="B143" s="207" t="s">
        <v>605</v>
      </c>
      <c r="C143" s="208" t="s">
        <v>606</v>
      </c>
      <c r="D143" s="206"/>
      <c r="E143" s="209">
        <v>-51.111931480863582</v>
      </c>
      <c r="F143" s="210" t="s">
        <v>607</v>
      </c>
      <c r="G143" s="210" t="s">
        <v>607</v>
      </c>
      <c r="H143" s="210" t="s">
        <v>607</v>
      </c>
      <c r="I143" s="210" t="s">
        <v>607</v>
      </c>
      <c r="J143" s="210" t="s">
        <v>607</v>
      </c>
      <c r="K143" s="210" t="s">
        <v>607</v>
      </c>
      <c r="L143" s="210" t="s">
        <v>607</v>
      </c>
      <c r="M143" s="210" t="s">
        <v>607</v>
      </c>
      <c r="N143" s="210" t="s">
        <v>607</v>
      </c>
      <c r="O143" s="210" t="s">
        <v>607</v>
      </c>
      <c r="P143" s="210" t="s">
        <v>607</v>
      </c>
      <c r="Q143" s="210" t="s">
        <v>607</v>
      </c>
      <c r="R143" s="210" t="s">
        <v>607</v>
      </c>
      <c r="S143" s="210" t="s">
        <v>607</v>
      </c>
      <c r="T143" s="210" t="s">
        <v>607</v>
      </c>
      <c r="U143" s="210" t="s">
        <v>607</v>
      </c>
      <c r="V143" s="210" t="s">
        <v>607</v>
      </c>
      <c r="W143" s="210" t="s">
        <v>607</v>
      </c>
      <c r="X143" s="210" t="s">
        <v>607</v>
      </c>
      <c r="Y143" s="210" t="s">
        <v>607</v>
      </c>
      <c r="Z143" s="210" t="s">
        <v>607</v>
      </c>
      <c r="AA143" s="210" t="s">
        <v>607</v>
      </c>
      <c r="AB143" s="210" t="s">
        <v>607</v>
      </c>
      <c r="AC143" s="210" t="s">
        <v>607</v>
      </c>
      <c r="AD143" s="210" t="s">
        <v>607</v>
      </c>
      <c r="AE143" s="211"/>
      <c r="AF143" s="206"/>
      <c r="AG143" s="206"/>
      <c r="AH143" s="206"/>
      <c r="AI143" s="206"/>
      <c r="AJ143" s="206"/>
      <c r="AK143" s="206"/>
      <c r="AL143" s="212" t="s">
        <v>304</v>
      </c>
      <c r="AM143" s="112"/>
      <c r="AN143" s="112"/>
      <c r="AO143" s="112"/>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c r="BJ143" s="112"/>
      <c r="BK143" s="112"/>
      <c r="BL143" s="112"/>
      <c r="BM143" s="112"/>
      <c r="BN143" s="112"/>
      <c r="BO143" s="112"/>
    </row>
    <row r="144" spans="1:67" s="112" customFormat="1" ht="24.75" thickBot="1">
      <c r="A144" s="214"/>
      <c r="B144" s="215" t="s">
        <v>608</v>
      </c>
      <c r="C144" s="216" t="s">
        <v>609</v>
      </c>
      <c r="D144" s="214" t="s">
        <v>610</v>
      </c>
      <c r="E144" s="217">
        <f>E141-SUM(E25:E36)+E152+E143</f>
        <v>116.73790955678083</v>
      </c>
      <c r="F144" s="218">
        <f>F141-SUM(F25:F36)+F152</f>
        <v>108.51249787628232</v>
      </c>
      <c r="G144" s="218">
        <f t="shared" ref="G144:AD144" si="1">G141-SUM(G25:G36)+G152</f>
        <v>37.565258207905117</v>
      </c>
      <c r="H144" s="218">
        <f t="shared" si="1"/>
        <v>66.660285420403824</v>
      </c>
      <c r="I144" s="218">
        <f t="shared" si="1"/>
        <v>22.755740041028922</v>
      </c>
      <c r="J144" s="218">
        <f t="shared" si="1"/>
        <v>32.928008749906063</v>
      </c>
      <c r="K144" s="218">
        <f t="shared" si="1"/>
        <v>53.061447893550145</v>
      </c>
      <c r="L144" s="218">
        <f t="shared" si="1"/>
        <v>3.0530215804556109</v>
      </c>
      <c r="M144" s="218">
        <f t="shared" si="1"/>
        <v>288.46773395454125</v>
      </c>
      <c r="N144" s="218">
        <f t="shared" si="1"/>
        <v>24.870508659574107</v>
      </c>
      <c r="O144" s="218">
        <f t="shared" si="1"/>
        <v>1.3356502314801877</v>
      </c>
      <c r="P144" s="218">
        <f t="shared" si="1"/>
        <v>1.0495301511897284</v>
      </c>
      <c r="Q144" s="218">
        <f t="shared" si="1"/>
        <v>0.83700108325939682</v>
      </c>
      <c r="R144" s="218">
        <f t="shared" si="1"/>
        <v>4.5053807072227974</v>
      </c>
      <c r="S144" s="218">
        <f t="shared" si="1"/>
        <v>32.186388105583418</v>
      </c>
      <c r="T144" s="218">
        <f t="shared" si="1"/>
        <v>3.2817535678135585</v>
      </c>
      <c r="U144" s="218">
        <f t="shared" si="1"/>
        <v>4.1279203275881606</v>
      </c>
      <c r="V144" s="218">
        <f t="shared" si="1"/>
        <v>68.135488923637354</v>
      </c>
      <c r="W144" s="218">
        <f t="shared" si="1"/>
        <v>32.711891548138681</v>
      </c>
      <c r="X144" s="218">
        <f t="shared" si="1"/>
        <v>2.4955332864169191</v>
      </c>
      <c r="Y144" s="218">
        <f t="shared" si="1"/>
        <v>2.7319803501034912</v>
      </c>
      <c r="Z144" s="218">
        <f t="shared" si="1"/>
        <v>1.215529076535762</v>
      </c>
      <c r="AA144" s="218">
        <f t="shared" si="1"/>
        <v>1.387029193362578</v>
      </c>
      <c r="AB144" s="218">
        <f t="shared" si="1"/>
        <v>7.8301557724367656</v>
      </c>
      <c r="AC144" s="218">
        <f t="shared" si="1"/>
        <v>35.094498397493972</v>
      </c>
      <c r="AD144" s="218">
        <f t="shared" si="1"/>
        <v>2.8221198999510162</v>
      </c>
      <c r="AE144" s="219"/>
      <c r="AF144" s="214"/>
      <c r="AG144" s="214"/>
      <c r="AH144" s="214"/>
      <c r="AI144" s="214"/>
      <c r="AJ144" s="214"/>
      <c r="AK144" s="214"/>
      <c r="AL144" s="220" t="s">
        <v>304</v>
      </c>
    </row>
    <row r="145" spans="1:67" s="110" customFormat="1" ht="18" customHeight="1" thickBot="1">
      <c r="A145" s="198"/>
      <c r="B145" s="199"/>
      <c r="C145" s="200"/>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201"/>
      <c r="AL145" s="205"/>
      <c r="AM145" s="112"/>
      <c r="AN145" s="112"/>
      <c r="AO145" s="112"/>
      <c r="AP145" s="112"/>
      <c r="AQ145" s="112"/>
      <c r="AR145" s="112"/>
      <c r="AS145" s="112"/>
      <c r="AT145" s="112"/>
      <c r="AU145" s="112"/>
      <c r="AV145" s="112"/>
      <c r="AW145" s="112"/>
      <c r="AX145" s="112"/>
      <c r="AY145" s="112"/>
      <c r="AZ145" s="112"/>
      <c r="BA145" s="112"/>
      <c r="BB145" s="112"/>
      <c r="BC145" s="112"/>
      <c r="BD145" s="112"/>
      <c r="BE145" s="112"/>
      <c r="BF145" s="112"/>
      <c r="BG145" s="112"/>
      <c r="BH145" s="112"/>
      <c r="BI145" s="112"/>
      <c r="BJ145" s="112"/>
      <c r="BK145" s="112"/>
      <c r="BL145" s="112"/>
      <c r="BM145" s="112"/>
      <c r="BN145" s="112"/>
      <c r="BO145" s="112"/>
    </row>
    <row r="146" spans="1:67" s="110" customFormat="1" ht="20.25" customHeight="1" thickBot="1">
      <c r="B146" s="201"/>
      <c r="C146" s="221"/>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c r="AA146" s="201"/>
      <c r="AB146" s="201"/>
      <c r="AC146" s="201"/>
      <c r="AD146" s="201"/>
      <c r="AE146" s="204"/>
      <c r="AF146" s="201"/>
      <c r="AG146" s="201"/>
      <c r="AH146" s="201"/>
      <c r="AI146" s="201"/>
      <c r="AJ146" s="201"/>
      <c r="AK146" s="201"/>
      <c r="AL146" s="205"/>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c r="BJ146" s="112"/>
      <c r="BK146" s="112"/>
      <c r="BL146" s="112"/>
      <c r="BM146" s="112"/>
      <c r="BN146" s="112"/>
      <c r="BO146" s="112"/>
    </row>
    <row r="147" spans="1:67" s="110" customFormat="1" ht="24.95" customHeight="1" thickBot="1">
      <c r="A147" s="222" t="s">
        <v>611</v>
      </c>
      <c r="B147" s="223"/>
      <c r="C147" s="223"/>
      <c r="D147" s="223"/>
      <c r="E147" s="223"/>
      <c r="F147" s="223"/>
      <c r="G147" s="223"/>
      <c r="H147" s="223"/>
      <c r="I147" s="223"/>
      <c r="J147" s="223"/>
      <c r="K147" s="223"/>
      <c r="L147" s="223"/>
      <c r="M147" s="223"/>
      <c r="N147" s="223"/>
      <c r="O147" s="223"/>
      <c r="P147" s="223"/>
      <c r="Q147" s="223"/>
      <c r="R147" s="223"/>
      <c r="S147" s="223"/>
      <c r="T147" s="223"/>
      <c r="U147" s="223"/>
      <c r="V147" s="223"/>
      <c r="W147" s="223"/>
      <c r="X147" s="223"/>
      <c r="Y147" s="223"/>
      <c r="Z147" s="223"/>
      <c r="AA147" s="223"/>
      <c r="AB147" s="223"/>
      <c r="AC147" s="223"/>
      <c r="AD147" s="223"/>
      <c r="AE147" s="211"/>
      <c r="AF147" s="223"/>
      <c r="AG147" s="223"/>
      <c r="AH147" s="223"/>
      <c r="AI147" s="223"/>
      <c r="AJ147" s="223"/>
      <c r="AK147" s="223"/>
      <c r="AL147" s="224"/>
      <c r="AM147" s="112"/>
      <c r="AN147" s="112"/>
      <c r="AO147" s="112"/>
      <c r="AP147" s="112"/>
      <c r="AQ147" s="112"/>
      <c r="AR147" s="112"/>
      <c r="AS147" s="112"/>
      <c r="AT147" s="112"/>
      <c r="AU147" s="112"/>
      <c r="AV147" s="112"/>
      <c r="AW147" s="112"/>
      <c r="AX147" s="112"/>
      <c r="AY147" s="112"/>
      <c r="AZ147" s="112"/>
      <c r="BA147" s="112"/>
      <c r="BB147" s="112"/>
      <c r="BC147" s="112"/>
      <c r="BD147" s="112"/>
      <c r="BE147" s="112"/>
      <c r="BF147" s="112"/>
      <c r="BG147" s="112"/>
      <c r="BH147" s="112"/>
      <c r="BI147" s="112"/>
      <c r="BJ147" s="112"/>
      <c r="BK147" s="112"/>
      <c r="BL147" s="112"/>
      <c r="BM147" s="112"/>
      <c r="BN147" s="112"/>
      <c r="BO147" s="112"/>
    </row>
    <row r="148" spans="1:67" s="110" customFormat="1" ht="25.15" customHeight="1" thickBot="1">
      <c r="A148" s="225" t="s">
        <v>612</v>
      </c>
      <c r="B148" s="225" t="s">
        <v>613</v>
      </c>
      <c r="C148" s="226" t="s">
        <v>614</v>
      </c>
      <c r="D148" s="227"/>
      <c r="E148" s="228">
        <v>18.407098911446599</v>
      </c>
      <c r="F148" s="228">
        <v>0.931351490334698</v>
      </c>
      <c r="G148" s="228">
        <v>1.0220732147089671</v>
      </c>
      <c r="H148" s="228" t="s">
        <v>308</v>
      </c>
      <c r="I148" s="228">
        <v>0.15248490431481801</v>
      </c>
      <c r="J148" s="228">
        <v>0.15248490431481801</v>
      </c>
      <c r="K148" s="228">
        <v>0.15248490431481801</v>
      </c>
      <c r="L148" s="228">
        <v>0.10259867823611341</v>
      </c>
      <c r="M148" s="228">
        <v>40.091281137809588</v>
      </c>
      <c r="N148" s="228">
        <v>2.1000000000000001E-4</v>
      </c>
      <c r="O148" s="228">
        <v>1.7609999999999999E-5</v>
      </c>
      <c r="P148" s="228">
        <v>2.1099999999999999E-3</v>
      </c>
      <c r="Q148" s="228">
        <v>4.0000000000000003E-5</v>
      </c>
      <c r="R148" s="228">
        <v>3.5200000000000001E-3</v>
      </c>
      <c r="S148" s="228">
        <v>2.2899999999999999E-3</v>
      </c>
      <c r="T148" s="228">
        <v>9.0000000000000006E-5</v>
      </c>
      <c r="U148" s="228">
        <v>4.0000000000000003E-5</v>
      </c>
      <c r="V148" s="228">
        <v>7.3899999999999999E-3</v>
      </c>
      <c r="W148" s="228" t="s">
        <v>308</v>
      </c>
      <c r="X148" s="228">
        <v>1.3850000999999999E-4</v>
      </c>
      <c r="Y148" s="228">
        <v>1.3850000999999999E-4</v>
      </c>
      <c r="Z148" s="228">
        <v>1.3850000999999999E-4</v>
      </c>
      <c r="AA148" s="228">
        <v>1.3850000999999999E-4</v>
      </c>
      <c r="AB148" s="228">
        <v>5.5400000000000002E-4</v>
      </c>
      <c r="AC148" s="228" t="s">
        <v>308</v>
      </c>
      <c r="AD148" s="228" t="s">
        <v>308</v>
      </c>
      <c r="AE148" s="229"/>
      <c r="AF148" s="228">
        <v>17606.624090000001</v>
      </c>
      <c r="AG148" s="228" t="s">
        <v>304</v>
      </c>
      <c r="AH148" s="228" t="s">
        <v>304</v>
      </c>
      <c r="AI148" s="228" t="s">
        <v>304</v>
      </c>
      <c r="AJ148" s="228" t="s">
        <v>304</v>
      </c>
      <c r="AK148" s="228" t="s">
        <v>304</v>
      </c>
      <c r="AL148" s="230" t="s">
        <v>615</v>
      </c>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BM148" s="112"/>
      <c r="BN148" s="112"/>
      <c r="BO148" s="112"/>
    </row>
    <row r="149" spans="1:67" s="110" customFormat="1" ht="27.75" customHeight="1" thickBot="1">
      <c r="A149" s="225" t="s">
        <v>612</v>
      </c>
      <c r="B149" s="225" t="s">
        <v>616</v>
      </c>
      <c r="C149" s="226" t="s">
        <v>617</v>
      </c>
      <c r="D149" s="227"/>
      <c r="E149" s="228">
        <v>1.7960972146377201E-2</v>
      </c>
      <c r="F149" s="228">
        <v>5.1788438530647402E-3</v>
      </c>
      <c r="G149" s="228">
        <v>1.50855073228815E-3</v>
      </c>
      <c r="H149" s="228" t="s">
        <v>308</v>
      </c>
      <c r="I149" s="228">
        <v>1.7898247302715599E-4</v>
      </c>
      <c r="J149" s="228">
        <v>1.7898247302715599E-4</v>
      </c>
      <c r="K149" s="228">
        <v>1.7898247302715599E-4</v>
      </c>
      <c r="L149" s="228">
        <v>1.2423685477036702E-4</v>
      </c>
      <c r="M149" s="228">
        <v>0.24460424689400401</v>
      </c>
      <c r="N149" s="228">
        <v>3.7634480000000005E-2</v>
      </c>
      <c r="O149" s="228">
        <v>5.5000000000000003E-7</v>
      </c>
      <c r="P149" s="228">
        <v>1.7999999999999999E-6</v>
      </c>
      <c r="Q149" s="228">
        <v>4.0000000000000001E-8</v>
      </c>
      <c r="R149" s="228">
        <v>3.0699999999999998E-6</v>
      </c>
      <c r="S149" s="228">
        <v>3.58E-6</v>
      </c>
      <c r="T149" s="228">
        <v>7.0999999999999998E-7</v>
      </c>
      <c r="U149" s="228">
        <v>3.0000000000000004E-8</v>
      </c>
      <c r="V149" s="228">
        <v>1.133E-4</v>
      </c>
      <c r="W149" s="228" t="s">
        <v>308</v>
      </c>
      <c r="X149" s="228">
        <v>4.7499999999999995E-7</v>
      </c>
      <c r="Y149" s="228">
        <v>4.7499999999999995E-7</v>
      </c>
      <c r="Z149" s="228">
        <v>4.7499999999999995E-7</v>
      </c>
      <c r="AA149" s="228">
        <v>4.7499999999999995E-7</v>
      </c>
      <c r="AB149" s="228">
        <v>1.8999999999999998E-6</v>
      </c>
      <c r="AC149" s="228" t="s">
        <v>308</v>
      </c>
      <c r="AD149" s="228" t="s">
        <v>308</v>
      </c>
      <c r="AE149" s="229"/>
      <c r="AF149" s="228">
        <v>13.43615</v>
      </c>
      <c r="AG149" s="228" t="s">
        <v>304</v>
      </c>
      <c r="AH149" s="228" t="s">
        <v>304</v>
      </c>
      <c r="AI149" s="228" t="s">
        <v>304</v>
      </c>
      <c r="AJ149" s="228" t="s">
        <v>304</v>
      </c>
      <c r="AK149" s="228" t="s">
        <v>304</v>
      </c>
      <c r="AL149" s="230" t="s">
        <v>615</v>
      </c>
      <c r="AM149" s="112"/>
      <c r="AN149" s="112"/>
      <c r="AO149" s="112"/>
      <c r="AP149" s="112"/>
      <c r="AQ149" s="112"/>
      <c r="AR149" s="112"/>
      <c r="AS149" s="112"/>
      <c r="AT149" s="112"/>
      <c r="AU149" s="112"/>
      <c r="AV149" s="112"/>
      <c r="AW149" s="112"/>
      <c r="AX149" s="112"/>
      <c r="AY149" s="112"/>
      <c r="AZ149" s="112"/>
      <c r="BA149" s="112"/>
      <c r="BB149" s="112"/>
      <c r="BC149" s="112"/>
      <c r="BD149" s="112"/>
      <c r="BE149" s="112"/>
      <c r="BF149" s="112"/>
      <c r="BG149" s="112"/>
      <c r="BH149" s="112"/>
      <c r="BI149" s="112"/>
      <c r="BJ149" s="112"/>
      <c r="BK149" s="112"/>
      <c r="BL149" s="112"/>
      <c r="BM149" s="112"/>
      <c r="BN149" s="112"/>
      <c r="BO149" s="112"/>
    </row>
    <row r="150" spans="1:67" s="110" customFormat="1" ht="25.15" customHeight="1" thickBot="1">
      <c r="A150" s="225" t="s">
        <v>618</v>
      </c>
      <c r="B150" s="225" t="s">
        <v>619</v>
      </c>
      <c r="C150" s="226" t="s">
        <v>620</v>
      </c>
      <c r="D150" s="227"/>
      <c r="E150" s="228">
        <v>16.400683066565556</v>
      </c>
      <c r="F150" s="228">
        <v>0.64844914866494541</v>
      </c>
      <c r="G150" s="228">
        <v>0.60331919265409417</v>
      </c>
      <c r="H150" s="228">
        <v>2.8362843944100837E-3</v>
      </c>
      <c r="I150" s="228">
        <v>0.53796085815159389</v>
      </c>
      <c r="J150" s="228">
        <v>0.56784757249335027</v>
      </c>
      <c r="K150" s="228">
        <v>0.59773428683510799</v>
      </c>
      <c r="L150" s="228">
        <v>0.10785695002687343</v>
      </c>
      <c r="M150" s="228">
        <v>4.2074932102607887</v>
      </c>
      <c r="N150" s="228">
        <v>4.3294494143770866E-2</v>
      </c>
      <c r="O150" s="228">
        <v>5.64230286548369E-3</v>
      </c>
      <c r="P150" s="228">
        <v>1.1144419463032565E-2</v>
      </c>
      <c r="Q150" s="228">
        <v>7.4161385116149975E-2</v>
      </c>
      <c r="R150" s="228" t="s">
        <v>308</v>
      </c>
      <c r="S150" s="228">
        <v>7.4161385116149975E-2</v>
      </c>
      <c r="T150" s="228">
        <v>3.95048655090498</v>
      </c>
      <c r="U150" s="228">
        <v>8.6588988287541732E-2</v>
      </c>
      <c r="V150" s="228">
        <v>0.20334393620778873</v>
      </c>
      <c r="W150" s="228" t="s">
        <v>308</v>
      </c>
      <c r="X150" s="228">
        <v>7.4049948435544665E-3</v>
      </c>
      <c r="Y150" s="228">
        <v>7.0883833663648839E-3</v>
      </c>
      <c r="Z150" s="228">
        <v>2.8903634705587811E-3</v>
      </c>
      <c r="AA150" s="228" t="s">
        <v>308</v>
      </c>
      <c r="AB150" s="228">
        <v>1.738374168047813E-2</v>
      </c>
      <c r="AC150" s="228" t="s">
        <v>304</v>
      </c>
      <c r="AD150" s="228" t="s">
        <v>304</v>
      </c>
      <c r="AE150" s="229"/>
      <c r="AF150" s="228">
        <v>306268.44799999997</v>
      </c>
      <c r="AG150" s="228" t="s">
        <v>304</v>
      </c>
      <c r="AH150" s="228" t="s">
        <v>304</v>
      </c>
      <c r="AI150" s="228" t="s">
        <v>304</v>
      </c>
      <c r="AJ150" s="228" t="s">
        <v>304</v>
      </c>
      <c r="AK150" s="228" t="s">
        <v>304</v>
      </c>
      <c r="AL150" s="230" t="s">
        <v>615</v>
      </c>
      <c r="AM150" s="112"/>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BM150" s="112"/>
      <c r="BN150" s="112"/>
      <c r="BO150" s="112"/>
    </row>
    <row r="151" spans="1:67" s="110" customFormat="1" ht="25.15" customHeight="1" thickBot="1">
      <c r="A151" s="225" t="s">
        <v>621</v>
      </c>
      <c r="B151" s="225" t="s">
        <v>622</v>
      </c>
      <c r="C151" s="226" t="s">
        <v>623</v>
      </c>
      <c r="D151" s="227"/>
      <c r="E151" s="228" t="s">
        <v>105</v>
      </c>
      <c r="F151" s="228" t="s">
        <v>105</v>
      </c>
      <c r="G151" s="228" t="s">
        <v>105</v>
      </c>
      <c r="H151" s="228" t="s">
        <v>105</v>
      </c>
      <c r="I151" s="228" t="s">
        <v>105</v>
      </c>
      <c r="J151" s="228" t="s">
        <v>105</v>
      </c>
      <c r="K151" s="228" t="s">
        <v>105</v>
      </c>
      <c r="L151" s="228" t="s">
        <v>105</v>
      </c>
      <c r="M151" s="228" t="s">
        <v>105</v>
      </c>
      <c r="N151" s="228" t="s">
        <v>105</v>
      </c>
      <c r="O151" s="228" t="s">
        <v>105</v>
      </c>
      <c r="P151" s="228" t="s">
        <v>105</v>
      </c>
      <c r="Q151" s="228" t="s">
        <v>105</v>
      </c>
      <c r="R151" s="228" t="s">
        <v>105</v>
      </c>
      <c r="S151" s="228" t="s">
        <v>105</v>
      </c>
      <c r="T151" s="228" t="s">
        <v>105</v>
      </c>
      <c r="U151" s="228" t="s">
        <v>105</v>
      </c>
      <c r="V151" s="228" t="s">
        <v>105</v>
      </c>
      <c r="W151" s="228" t="s">
        <v>105</v>
      </c>
      <c r="X151" s="228" t="s">
        <v>105</v>
      </c>
      <c r="Y151" s="228" t="s">
        <v>105</v>
      </c>
      <c r="Z151" s="228" t="s">
        <v>105</v>
      </c>
      <c r="AA151" s="228" t="s">
        <v>105</v>
      </c>
      <c r="AB151" s="228" t="s">
        <v>105</v>
      </c>
      <c r="AC151" s="228" t="s">
        <v>105</v>
      </c>
      <c r="AD151" s="228" t="s">
        <v>105</v>
      </c>
      <c r="AE151" s="229"/>
      <c r="AF151" s="228" t="s">
        <v>105</v>
      </c>
      <c r="AG151" s="228" t="s">
        <v>105</v>
      </c>
      <c r="AH151" s="228" t="s">
        <v>105</v>
      </c>
      <c r="AI151" s="228" t="s">
        <v>105</v>
      </c>
      <c r="AJ151" s="228" t="s">
        <v>105</v>
      </c>
      <c r="AK151" s="228" t="s">
        <v>105</v>
      </c>
      <c r="AL151" s="230"/>
      <c r="AM151" s="112"/>
      <c r="AN151" s="112"/>
      <c r="AO151" s="112"/>
      <c r="AP151" s="112"/>
      <c r="AQ151" s="112"/>
      <c r="AR151" s="112"/>
      <c r="AS151" s="112"/>
      <c r="AT151" s="112"/>
      <c r="AU151" s="112"/>
      <c r="AV151" s="112"/>
      <c r="AW151" s="112"/>
      <c r="AX151" s="112"/>
      <c r="AY151" s="112"/>
      <c r="AZ151" s="112"/>
      <c r="BA151" s="112"/>
      <c r="BB151" s="112"/>
      <c r="BC151" s="112"/>
      <c r="BD151" s="112"/>
      <c r="BE151" s="112"/>
      <c r="BF151" s="112"/>
      <c r="BG151" s="112"/>
      <c r="BH151" s="112"/>
      <c r="BI151" s="112"/>
      <c r="BJ151" s="112"/>
      <c r="BK151" s="112"/>
      <c r="BL151" s="112"/>
      <c r="BM151" s="112"/>
      <c r="BN151" s="112"/>
      <c r="BO151" s="112"/>
    </row>
    <row r="152" spans="1:67" s="110" customFormat="1" ht="25.15" customHeight="1" thickBot="1">
      <c r="A152" s="225" t="s">
        <v>621</v>
      </c>
      <c r="B152" s="225" t="s">
        <v>624</v>
      </c>
      <c r="C152" s="226" t="s">
        <v>625</v>
      </c>
      <c r="D152" s="227"/>
      <c r="E152" s="228">
        <v>83.79278451998718</v>
      </c>
      <c r="F152" s="228">
        <v>7.4141338097595373</v>
      </c>
      <c r="G152" s="228">
        <v>0.34150514591344294</v>
      </c>
      <c r="H152" s="228">
        <v>0.83854580841057436</v>
      </c>
      <c r="I152" s="228">
        <v>3.4157330873980678</v>
      </c>
      <c r="J152" s="228">
        <v>4.9105594052948405</v>
      </c>
      <c r="K152" s="228">
        <v>7.0293786446967488</v>
      </c>
      <c r="L152" s="228">
        <v>1.1238933235798145</v>
      </c>
      <c r="M152" s="228">
        <v>53.165142249802599</v>
      </c>
      <c r="N152" s="228">
        <v>2.9516532705687184</v>
      </c>
      <c r="O152" s="228">
        <v>8.1481299912880903E-2</v>
      </c>
      <c r="P152" s="228">
        <v>4.1175520722387072E-3</v>
      </c>
      <c r="Q152" s="228">
        <v>4.9157382695541882E-3</v>
      </c>
      <c r="R152" s="228">
        <v>1.0022736757656199</v>
      </c>
      <c r="S152" s="228">
        <v>20.611454153836462</v>
      </c>
      <c r="T152" s="228">
        <v>0.26951114262105513</v>
      </c>
      <c r="U152" s="228">
        <v>3.4938627277874786E-2</v>
      </c>
      <c r="V152" s="228">
        <v>22.020556036595561</v>
      </c>
      <c r="W152" s="228">
        <v>2.2032047489138455</v>
      </c>
      <c r="X152" s="228">
        <v>0.136965747172339</v>
      </c>
      <c r="Y152" s="228">
        <v>0.203506196414243</v>
      </c>
      <c r="Z152" s="228">
        <v>0.16739450253136859</v>
      </c>
      <c r="AA152" s="228">
        <v>0.1330214779654533</v>
      </c>
      <c r="AB152" s="228">
        <v>0.64088976318865709</v>
      </c>
      <c r="AC152" s="228">
        <v>1.2833037489990322E-3</v>
      </c>
      <c r="AD152" s="228">
        <v>6.1058092156728201E-4</v>
      </c>
      <c r="AE152" s="231"/>
      <c r="AF152" s="228">
        <v>359520.01802375913</v>
      </c>
      <c r="AG152" s="232" t="s">
        <v>304</v>
      </c>
      <c r="AH152" s="228">
        <v>493.25923340735147</v>
      </c>
      <c r="AI152" s="228">
        <v>17917.557653856202</v>
      </c>
      <c r="AJ152" s="232" t="s">
        <v>304</v>
      </c>
      <c r="AK152" s="228">
        <v>102263.70276787055</v>
      </c>
      <c r="AL152" s="233"/>
      <c r="AM152" s="112"/>
      <c r="AN152" s="112"/>
      <c r="AO152" s="112"/>
      <c r="AP152" s="112"/>
      <c r="AQ152" s="112"/>
      <c r="AR152" s="112"/>
      <c r="AS152" s="112"/>
      <c r="AT152" s="112"/>
      <c r="AU152" s="112"/>
      <c r="AV152" s="112"/>
      <c r="AW152" s="112"/>
      <c r="AX152" s="112"/>
      <c r="AY152" s="112"/>
      <c r="AZ152" s="112"/>
      <c r="BA152" s="112"/>
      <c r="BB152" s="112"/>
      <c r="BC152" s="112"/>
      <c r="BD152" s="112"/>
      <c r="BE152" s="112"/>
      <c r="BF152" s="112"/>
      <c r="BG152" s="112"/>
      <c r="BH152" s="112"/>
      <c r="BI152" s="112"/>
      <c r="BJ152" s="112"/>
      <c r="BK152" s="112"/>
      <c r="BL152" s="112"/>
      <c r="BM152" s="112"/>
      <c r="BN152" s="112"/>
      <c r="BO152" s="112"/>
    </row>
    <row r="153" spans="1:67" s="234" customFormat="1" ht="25.15" customHeight="1" thickBot="1">
      <c r="A153" s="225" t="s">
        <v>621</v>
      </c>
      <c r="B153" s="225" t="s">
        <v>626</v>
      </c>
      <c r="C153" s="226" t="s">
        <v>627</v>
      </c>
      <c r="D153" s="227"/>
      <c r="E153" s="228" t="s">
        <v>105</v>
      </c>
      <c r="F153" s="228" t="s">
        <v>105</v>
      </c>
      <c r="G153" s="228" t="s">
        <v>105</v>
      </c>
      <c r="H153" s="228" t="s">
        <v>105</v>
      </c>
      <c r="I153" s="228" t="s">
        <v>105</v>
      </c>
      <c r="J153" s="228" t="s">
        <v>105</v>
      </c>
      <c r="K153" s="228" t="s">
        <v>105</v>
      </c>
      <c r="L153" s="228" t="s">
        <v>105</v>
      </c>
      <c r="M153" s="228" t="s">
        <v>105</v>
      </c>
      <c r="N153" s="228" t="s">
        <v>105</v>
      </c>
      <c r="O153" s="228" t="s">
        <v>105</v>
      </c>
      <c r="P153" s="228" t="s">
        <v>105</v>
      </c>
      <c r="Q153" s="228" t="s">
        <v>105</v>
      </c>
      <c r="R153" s="228" t="s">
        <v>105</v>
      </c>
      <c r="S153" s="228" t="s">
        <v>105</v>
      </c>
      <c r="T153" s="228" t="s">
        <v>105</v>
      </c>
      <c r="U153" s="228" t="s">
        <v>105</v>
      </c>
      <c r="V153" s="228" t="s">
        <v>105</v>
      </c>
      <c r="W153" s="228" t="s">
        <v>105</v>
      </c>
      <c r="X153" s="228" t="s">
        <v>105</v>
      </c>
      <c r="Y153" s="228" t="s">
        <v>105</v>
      </c>
      <c r="Z153" s="228" t="s">
        <v>105</v>
      </c>
      <c r="AA153" s="228" t="s">
        <v>105</v>
      </c>
      <c r="AB153" s="228" t="s">
        <v>105</v>
      </c>
      <c r="AC153" s="228" t="s">
        <v>105</v>
      </c>
      <c r="AD153" s="228" t="s">
        <v>105</v>
      </c>
      <c r="AE153" s="229"/>
      <c r="AF153" s="228" t="s">
        <v>105</v>
      </c>
      <c r="AG153" s="228" t="s">
        <v>105</v>
      </c>
      <c r="AH153" s="228" t="s">
        <v>105</v>
      </c>
      <c r="AI153" s="228" t="s">
        <v>105</v>
      </c>
      <c r="AJ153" s="228" t="s">
        <v>105</v>
      </c>
      <c r="AK153" s="228" t="s">
        <v>105</v>
      </c>
      <c r="AL153" s="230" t="s">
        <v>304</v>
      </c>
      <c r="AM153" s="112"/>
      <c r="AN153" s="112"/>
      <c r="AO153" s="112"/>
      <c r="AP153" s="112"/>
      <c r="AQ153" s="112"/>
      <c r="AR153" s="112"/>
      <c r="AS153" s="112"/>
      <c r="AT153" s="112"/>
      <c r="AU153" s="112"/>
      <c r="AV153" s="112"/>
      <c r="AW153" s="112"/>
      <c r="AX153" s="112"/>
      <c r="AY153" s="112"/>
      <c r="AZ153" s="112"/>
      <c r="BA153" s="112"/>
      <c r="BB153" s="112"/>
      <c r="BC153" s="112"/>
      <c r="BD153" s="112"/>
      <c r="BE153" s="112"/>
      <c r="BF153" s="112"/>
      <c r="BG153" s="112"/>
      <c r="BH153" s="112"/>
      <c r="BI153" s="112"/>
      <c r="BJ153" s="112"/>
      <c r="BK153" s="112"/>
      <c r="BL153" s="112"/>
      <c r="BM153" s="112"/>
      <c r="BN153" s="112"/>
      <c r="BO153" s="112"/>
    </row>
    <row r="154" spans="1:67" s="234" customFormat="1" ht="25.15" customHeight="1" thickBot="1">
      <c r="A154" s="235" t="s">
        <v>628</v>
      </c>
      <c r="B154" s="235" t="s">
        <v>629</v>
      </c>
      <c r="C154" s="236" t="s">
        <v>630</v>
      </c>
      <c r="D154" s="237"/>
      <c r="E154" s="237" t="s">
        <v>105</v>
      </c>
      <c r="F154" s="237" t="s">
        <v>105</v>
      </c>
      <c r="G154" s="237" t="s">
        <v>105</v>
      </c>
      <c r="H154" s="237" t="s">
        <v>105</v>
      </c>
      <c r="I154" s="237" t="s">
        <v>105</v>
      </c>
      <c r="J154" s="237" t="s">
        <v>105</v>
      </c>
      <c r="K154" s="237" t="s">
        <v>105</v>
      </c>
      <c r="L154" s="237" t="s">
        <v>105</v>
      </c>
      <c r="M154" s="237" t="s">
        <v>105</v>
      </c>
      <c r="N154" s="237" t="s">
        <v>105</v>
      </c>
      <c r="O154" s="237" t="s">
        <v>105</v>
      </c>
      <c r="P154" s="237" t="s">
        <v>105</v>
      </c>
      <c r="Q154" s="237" t="s">
        <v>105</v>
      </c>
      <c r="R154" s="237" t="s">
        <v>105</v>
      </c>
      <c r="S154" s="237" t="s">
        <v>105</v>
      </c>
      <c r="T154" s="237" t="s">
        <v>105</v>
      </c>
      <c r="U154" s="237" t="s">
        <v>105</v>
      </c>
      <c r="V154" s="237" t="s">
        <v>105</v>
      </c>
      <c r="W154" s="237" t="s">
        <v>105</v>
      </c>
      <c r="X154" s="237" t="s">
        <v>105</v>
      </c>
      <c r="Y154" s="237" t="s">
        <v>105</v>
      </c>
      <c r="Z154" s="237" t="s">
        <v>105</v>
      </c>
      <c r="AA154" s="237" t="s">
        <v>105</v>
      </c>
      <c r="AB154" s="237" t="s">
        <v>105</v>
      </c>
      <c r="AC154" s="237" t="s">
        <v>105</v>
      </c>
      <c r="AD154" s="237" t="s">
        <v>105</v>
      </c>
      <c r="AE154" s="229"/>
      <c r="AF154" s="237" t="s">
        <v>105</v>
      </c>
      <c r="AG154" s="237" t="s">
        <v>105</v>
      </c>
      <c r="AH154" s="237" t="s">
        <v>105</v>
      </c>
      <c r="AI154" s="237" t="s">
        <v>105</v>
      </c>
      <c r="AJ154" s="237" t="s">
        <v>105</v>
      </c>
      <c r="AK154" s="237" t="s">
        <v>105</v>
      </c>
      <c r="AL154" s="238" t="s">
        <v>381</v>
      </c>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c r="BG154" s="112"/>
      <c r="BH154" s="112"/>
      <c r="BI154" s="112"/>
      <c r="BJ154" s="112"/>
      <c r="BK154" s="112"/>
      <c r="BL154" s="112"/>
      <c r="BM154" s="112"/>
      <c r="BN154" s="112"/>
      <c r="BO154" s="112"/>
    </row>
    <row r="155" spans="1:67" s="234" customFormat="1" ht="25.15" customHeight="1" thickBot="1">
      <c r="A155" s="235" t="s">
        <v>628</v>
      </c>
      <c r="B155" s="235" t="s">
        <v>631</v>
      </c>
      <c r="C155" s="236" t="s">
        <v>632</v>
      </c>
      <c r="D155" s="237"/>
      <c r="E155" s="237" t="s">
        <v>105</v>
      </c>
      <c r="F155" s="237" t="s">
        <v>105</v>
      </c>
      <c r="G155" s="237" t="s">
        <v>105</v>
      </c>
      <c r="H155" s="237" t="s">
        <v>105</v>
      </c>
      <c r="I155" s="237" t="s">
        <v>105</v>
      </c>
      <c r="J155" s="237" t="s">
        <v>105</v>
      </c>
      <c r="K155" s="237" t="s">
        <v>105</v>
      </c>
      <c r="L155" s="237" t="s">
        <v>105</v>
      </c>
      <c r="M155" s="237" t="s">
        <v>105</v>
      </c>
      <c r="N155" s="237" t="s">
        <v>105</v>
      </c>
      <c r="O155" s="237" t="s">
        <v>105</v>
      </c>
      <c r="P155" s="237" t="s">
        <v>105</v>
      </c>
      <c r="Q155" s="237" t="s">
        <v>105</v>
      </c>
      <c r="R155" s="237" t="s">
        <v>105</v>
      </c>
      <c r="S155" s="237" t="s">
        <v>105</v>
      </c>
      <c r="T155" s="237" t="s">
        <v>105</v>
      </c>
      <c r="U155" s="237" t="s">
        <v>105</v>
      </c>
      <c r="V155" s="237" t="s">
        <v>105</v>
      </c>
      <c r="W155" s="237" t="s">
        <v>105</v>
      </c>
      <c r="X155" s="237" t="s">
        <v>105</v>
      </c>
      <c r="Y155" s="237" t="s">
        <v>105</v>
      </c>
      <c r="Z155" s="237" t="s">
        <v>105</v>
      </c>
      <c r="AA155" s="237" t="s">
        <v>105</v>
      </c>
      <c r="AB155" s="237" t="s">
        <v>105</v>
      </c>
      <c r="AC155" s="237" t="s">
        <v>105</v>
      </c>
      <c r="AD155" s="237" t="s">
        <v>105</v>
      </c>
      <c r="AE155" s="229"/>
      <c r="AF155" s="237" t="s">
        <v>105</v>
      </c>
      <c r="AG155" s="237" t="s">
        <v>105</v>
      </c>
      <c r="AH155" s="237" t="s">
        <v>105</v>
      </c>
      <c r="AI155" s="237" t="s">
        <v>105</v>
      </c>
      <c r="AJ155" s="237" t="s">
        <v>105</v>
      </c>
      <c r="AK155" s="237" t="s">
        <v>105</v>
      </c>
      <c r="AL155" s="238" t="s">
        <v>633</v>
      </c>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c r="BG155" s="112"/>
      <c r="BH155" s="112"/>
      <c r="BI155" s="112"/>
      <c r="BJ155" s="112"/>
      <c r="BK155" s="112"/>
      <c r="BL155" s="112"/>
      <c r="BM155" s="112"/>
      <c r="BN155" s="112"/>
      <c r="BO155" s="112"/>
    </row>
    <row r="156" spans="1:67" s="234" customFormat="1" ht="25.15" customHeight="1" thickBot="1">
      <c r="A156" s="235" t="s">
        <v>628</v>
      </c>
      <c r="B156" s="235" t="s">
        <v>634</v>
      </c>
      <c r="C156" s="236" t="s">
        <v>635</v>
      </c>
      <c r="D156" s="237"/>
      <c r="E156" s="237" t="s">
        <v>304</v>
      </c>
      <c r="F156" s="239">
        <v>52.0446796401</v>
      </c>
      <c r="G156" s="237" t="s">
        <v>304</v>
      </c>
      <c r="H156" s="237" t="s">
        <v>304</v>
      </c>
      <c r="I156" s="237" t="s">
        <v>304</v>
      </c>
      <c r="J156" s="237" t="s">
        <v>304</v>
      </c>
      <c r="K156" s="237" t="s">
        <v>304</v>
      </c>
      <c r="L156" s="237" t="s">
        <v>304</v>
      </c>
      <c r="M156" s="237" t="s">
        <v>304</v>
      </c>
      <c r="N156" s="237" t="s">
        <v>304</v>
      </c>
      <c r="O156" s="237" t="s">
        <v>304</v>
      </c>
      <c r="P156" s="237" t="s">
        <v>304</v>
      </c>
      <c r="Q156" s="237" t="s">
        <v>304</v>
      </c>
      <c r="R156" s="237" t="s">
        <v>304</v>
      </c>
      <c r="S156" s="237" t="s">
        <v>304</v>
      </c>
      <c r="T156" s="237" t="s">
        <v>304</v>
      </c>
      <c r="U156" s="237" t="s">
        <v>304</v>
      </c>
      <c r="V156" s="237" t="s">
        <v>304</v>
      </c>
      <c r="W156" s="237" t="s">
        <v>304</v>
      </c>
      <c r="X156" s="237" t="s">
        <v>304</v>
      </c>
      <c r="Y156" s="237" t="s">
        <v>304</v>
      </c>
      <c r="Z156" s="237" t="s">
        <v>304</v>
      </c>
      <c r="AA156" s="237" t="s">
        <v>304</v>
      </c>
      <c r="AB156" s="237" t="s">
        <v>304</v>
      </c>
      <c r="AC156" s="237" t="s">
        <v>304</v>
      </c>
      <c r="AD156" s="237" t="s">
        <v>304</v>
      </c>
      <c r="AE156" s="240"/>
      <c r="AF156" s="237" t="s">
        <v>304</v>
      </c>
      <c r="AG156" s="237" t="s">
        <v>304</v>
      </c>
      <c r="AH156" s="237" t="s">
        <v>304</v>
      </c>
      <c r="AI156" s="237" t="s">
        <v>304</v>
      </c>
      <c r="AJ156" s="237" t="s">
        <v>304</v>
      </c>
      <c r="AK156" s="237" t="s">
        <v>308</v>
      </c>
      <c r="AL156" s="241"/>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c r="BL156" s="112"/>
      <c r="BM156" s="112"/>
      <c r="BN156" s="112"/>
      <c r="BO156" s="112"/>
    </row>
    <row r="157" spans="1:67" s="140" customFormat="1" ht="15" customHeight="1">
      <c r="C157" s="242"/>
      <c r="D157" s="243"/>
      <c r="E157" s="243"/>
      <c r="F157" s="244"/>
      <c r="G157" s="244"/>
      <c r="H157" s="244"/>
      <c r="I157" s="244"/>
      <c r="J157" s="244"/>
      <c r="K157" s="244"/>
      <c r="L157" s="244"/>
      <c r="M157" s="244"/>
      <c r="N157" s="244"/>
      <c r="O157" s="244"/>
      <c r="P157" s="244"/>
      <c r="Q157" s="244"/>
      <c r="R157" s="244"/>
      <c r="S157" s="244"/>
      <c r="T157" s="244"/>
      <c r="U157" s="244"/>
      <c r="V157" s="244"/>
      <c r="W157" s="244"/>
      <c r="X157" s="244"/>
      <c r="Y157" s="244"/>
      <c r="Z157" s="244"/>
      <c r="AA157" s="244"/>
      <c r="AB157" s="244"/>
      <c r="AC157" s="244"/>
      <c r="AD157" s="244"/>
      <c r="AE157" s="244"/>
      <c r="AF157" s="245"/>
      <c r="AG157" s="245"/>
      <c r="AH157" s="245"/>
      <c r="AI157" s="245"/>
      <c r="AJ157" s="245"/>
      <c r="AK157" s="246"/>
      <c r="AL157" s="247"/>
    </row>
    <row r="158" spans="1:67" s="252" customFormat="1" ht="12" customHeight="1">
      <c r="A158" s="248"/>
      <c r="B158" s="108"/>
      <c r="C158" s="249"/>
      <c r="D158" s="250"/>
      <c r="E158" s="251"/>
    </row>
    <row r="159" spans="1:67" s="253" customFormat="1" ht="12" customHeight="1">
      <c r="A159" s="250"/>
      <c r="B159" s="250"/>
      <c r="C159" s="109"/>
      <c r="F159" s="254"/>
      <c r="G159" s="255"/>
      <c r="H159" s="256"/>
      <c r="J159" s="257"/>
      <c r="K159" s="257"/>
      <c r="L159" s="257"/>
      <c r="M159" s="257"/>
      <c r="N159" s="257"/>
      <c r="O159" s="252"/>
      <c r="P159" s="252"/>
      <c r="Q159" s="252"/>
      <c r="R159" s="252"/>
      <c r="S159" s="252"/>
      <c r="T159" s="252"/>
      <c r="U159" s="252"/>
      <c r="V159" s="252"/>
      <c r="W159" s="252"/>
      <c r="X159" s="252"/>
      <c r="Y159" s="252"/>
      <c r="Z159" s="252"/>
      <c r="AA159" s="252"/>
      <c r="AB159" s="252"/>
      <c r="AC159" s="257"/>
      <c r="AD159" s="258"/>
      <c r="AG159" s="259"/>
      <c r="AH159" s="259"/>
      <c r="AI159" s="259"/>
      <c r="AJ159" s="259"/>
      <c r="AK159" s="260"/>
      <c r="AL159" s="260"/>
      <c r="AM159" s="261"/>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176"/>
      <c r="BN159" s="176"/>
      <c r="BO159" s="176"/>
    </row>
    <row r="160" spans="1:67" s="253" customFormat="1" ht="12" customHeight="1">
      <c r="A160" s="248"/>
      <c r="B160" s="250"/>
      <c r="C160" s="109"/>
      <c r="F160" s="262"/>
      <c r="G160" s="262"/>
      <c r="H160" s="262"/>
      <c r="I160" s="257"/>
      <c r="J160" s="257"/>
      <c r="K160" s="257"/>
      <c r="L160" s="257"/>
      <c r="M160" s="257"/>
      <c r="N160" s="257"/>
      <c r="O160" s="252"/>
      <c r="P160" s="252"/>
      <c r="Q160" s="252"/>
      <c r="R160" s="252"/>
      <c r="S160" s="252"/>
      <c r="T160" s="252"/>
      <c r="U160" s="252"/>
      <c r="V160" s="252"/>
      <c r="W160" s="252"/>
      <c r="X160" s="252"/>
      <c r="Y160" s="252"/>
      <c r="Z160" s="252"/>
      <c r="AA160" s="252"/>
      <c r="AB160" s="252"/>
      <c r="AC160" s="257"/>
      <c r="AD160" s="258"/>
      <c r="AG160" s="259"/>
      <c r="AH160" s="259"/>
      <c r="AI160" s="259"/>
      <c r="AJ160" s="259"/>
      <c r="AK160" s="260"/>
      <c r="AL160" s="260"/>
      <c r="AM160" s="261"/>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row>
    <row r="161" spans="1:38" s="266" customFormat="1">
      <c r="A161" s="152" t="s">
        <v>636</v>
      </c>
      <c r="B161" s="152"/>
      <c r="C161" s="263"/>
      <c r="D161" s="152"/>
      <c r="E161" s="264">
        <f>SUM(E166:E178)</f>
        <v>63.618446632537491</v>
      </c>
      <c r="F161" s="264">
        <f>SUM(F166:F178,F182:F185)</f>
        <v>72.349547490256782</v>
      </c>
      <c r="G161" s="264">
        <f>SUM(G166:G179)</f>
        <v>36.988949601792953</v>
      </c>
      <c r="H161" s="264">
        <f t="shared" ref="H161:AD161" si="2">SUM(H166:H179)</f>
        <v>65.818640888849501</v>
      </c>
      <c r="I161" s="264">
        <f t="shared" si="2"/>
        <v>18.932753937873571</v>
      </c>
      <c r="J161" s="264">
        <f t="shared" si="2"/>
        <v>27.413101997858348</v>
      </c>
      <c r="K161" s="264">
        <f t="shared" si="2"/>
        <v>44.037540691457941</v>
      </c>
      <c r="L161" s="264">
        <f t="shared" si="2"/>
        <v>1.7367324020198418</v>
      </c>
      <c r="M161" s="264">
        <f t="shared" si="2"/>
        <v>207.37089467897277</v>
      </c>
      <c r="N161" s="264">
        <f t="shared" si="2"/>
        <v>21.855028110483293</v>
      </c>
      <c r="O161" s="264">
        <f t="shared" si="2"/>
        <v>1.2463011521635914</v>
      </c>
      <c r="P161" s="264">
        <f t="shared" si="2"/>
        <v>1.0394622055288065</v>
      </c>
      <c r="Q161" s="264">
        <f t="shared" si="2"/>
        <v>0.82425427140115981</v>
      </c>
      <c r="R161" s="264">
        <f t="shared" si="2"/>
        <v>3.4789047384346885</v>
      </c>
      <c r="S161" s="264">
        <f t="shared" si="2"/>
        <v>10.559749146410505</v>
      </c>
      <c r="T161" s="264">
        <f t="shared" si="2"/>
        <v>2.9805230252173827</v>
      </c>
      <c r="U161" s="264">
        <f t="shared" si="2"/>
        <v>4.088851201424899</v>
      </c>
      <c r="V161" s="264">
        <f t="shared" si="2"/>
        <v>45.518245958228952</v>
      </c>
      <c r="W161" s="264">
        <f t="shared" si="2"/>
        <v>30.484776317444844</v>
      </c>
      <c r="X161" s="264">
        <f t="shared" si="2"/>
        <v>2.3447037470293752</v>
      </c>
      <c r="Y161" s="264">
        <f t="shared" si="2"/>
        <v>2.5014073214542272</v>
      </c>
      <c r="Z161" s="264">
        <f t="shared" si="2"/>
        <v>1.0361784931417344</v>
      </c>
      <c r="AA161" s="264">
        <f t="shared" si="2"/>
        <v>1.2537195532271246</v>
      </c>
      <c r="AB161" s="264">
        <f t="shared" si="2"/>
        <v>7.1360910572050997</v>
      </c>
      <c r="AC161" s="264">
        <f t="shared" si="2"/>
        <v>35.09321509374498</v>
      </c>
      <c r="AD161" s="264">
        <f t="shared" si="2"/>
        <v>2.8215093190294489</v>
      </c>
      <c r="AE161" s="265"/>
      <c r="AF161" s="265"/>
      <c r="AG161" s="265"/>
      <c r="AH161" s="265"/>
      <c r="AI161" s="265"/>
      <c r="AJ161" s="265"/>
      <c r="AK161" s="265"/>
      <c r="AL161" s="265"/>
    </row>
    <row r="162" spans="1:38" s="266" customFormat="1">
      <c r="A162" s="152" t="s">
        <v>637</v>
      </c>
      <c r="B162" s="152"/>
      <c r="C162" s="263"/>
      <c r="D162" s="152"/>
      <c r="E162" s="264">
        <f>SUM(E179)</f>
        <v>12.89797599383332</v>
      </c>
      <c r="F162" s="264">
        <f t="shared" ref="F162" si="3">SUM(F179)</f>
        <v>25.975914494000001</v>
      </c>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64"/>
      <c r="AE162" s="265"/>
      <c r="AF162" s="265"/>
      <c r="AG162" s="265"/>
      <c r="AH162" s="265"/>
      <c r="AI162" s="265"/>
      <c r="AJ162" s="265"/>
      <c r="AK162" s="265"/>
      <c r="AL162" s="265"/>
    </row>
    <row r="163" spans="1:38" s="266" customFormat="1">
      <c r="A163" s="152" t="s">
        <v>638</v>
      </c>
      <c r="B163" s="152"/>
      <c r="C163" s="263"/>
      <c r="D163" s="152"/>
      <c r="E163" s="264">
        <f>SUM(E180:E181)</f>
        <v>99.756829130322217</v>
      </c>
      <c r="F163" s="264">
        <f t="shared" ref="F163:AD163" si="4">SUM(F180:F181)</f>
        <v>10.778207207266099</v>
      </c>
      <c r="G163" s="264">
        <f t="shared" si="4"/>
        <v>0.58444573680934686</v>
      </c>
      <c r="H163" s="264">
        <f t="shared" si="4"/>
        <v>0.93039412421404455</v>
      </c>
      <c r="I163" s="264">
        <f t="shared" si="4"/>
        <v>4.1555190699232556</v>
      </c>
      <c r="J163" s="264">
        <f t="shared" si="4"/>
        <v>5.9953014813499577</v>
      </c>
      <c r="K163" s="264">
        <f t="shared" si="4"/>
        <v>9.68395057816441</v>
      </c>
      <c r="L163" s="264">
        <f t="shared" si="4"/>
        <v>1.4343716517493195</v>
      </c>
      <c r="M163" s="264">
        <f t="shared" si="4"/>
        <v>85.967015810020555</v>
      </c>
      <c r="N163" s="264">
        <f t="shared" si="4"/>
        <v>3.2892204404669174</v>
      </c>
      <c r="O163" s="264">
        <f t="shared" si="4"/>
        <v>9.7917587078988524E-2</v>
      </c>
      <c r="P163" s="264">
        <f t="shared" si="4"/>
        <v>1.0067945660921484E-2</v>
      </c>
      <c r="Q163" s="264">
        <f t="shared" si="4"/>
        <v>1.2746811858236964E-2</v>
      </c>
      <c r="R163" s="264">
        <f t="shared" si="4"/>
        <v>1.1347055267050976</v>
      </c>
      <c r="S163" s="264">
        <f t="shared" si="4"/>
        <v>23.512974243068726</v>
      </c>
      <c r="T163" s="264">
        <f t="shared" si="4"/>
        <v>0.32300760647271803</v>
      </c>
      <c r="U163" s="264">
        <f t="shared" si="4"/>
        <v>4.1393188613467191E-2</v>
      </c>
      <c r="V163" s="264">
        <f t="shared" si="4"/>
        <v>24.973506999026213</v>
      </c>
      <c r="W163" s="264">
        <f t="shared" si="4"/>
        <v>2.4412873019695267</v>
      </c>
      <c r="X163" s="264">
        <f t="shared" si="4"/>
        <v>0.16542491196785034</v>
      </c>
      <c r="Y163" s="264">
        <f t="shared" si="4"/>
        <v>0.25166555074459535</v>
      </c>
      <c r="Z163" s="264">
        <f t="shared" si="4"/>
        <v>0.19770725124872043</v>
      </c>
      <c r="AA163" s="264">
        <f t="shared" si="4"/>
        <v>0.14773608506583169</v>
      </c>
      <c r="AB163" s="264">
        <f t="shared" si="4"/>
        <v>0.76253572269237269</v>
      </c>
      <c r="AC163" s="264">
        <f t="shared" si="4"/>
        <v>1.2833037489990322E-3</v>
      </c>
      <c r="AD163" s="264">
        <f t="shared" si="4"/>
        <v>6.1058092156728201E-4</v>
      </c>
      <c r="AE163" s="265"/>
      <c r="AF163" s="265"/>
      <c r="AG163" s="265"/>
      <c r="AH163" s="265"/>
      <c r="AI163" s="265"/>
      <c r="AJ163" s="265"/>
      <c r="AK163" s="265"/>
      <c r="AL163" s="265"/>
    </row>
    <row r="164" spans="1:38" s="266" customFormat="1">
      <c r="A164" s="267" t="s">
        <v>639</v>
      </c>
      <c r="B164" s="267"/>
      <c r="C164" s="268"/>
      <c r="D164" s="267"/>
      <c r="E164" s="264">
        <f t="shared" ref="E164:AD164" si="5">E163-SUM(E25:E36)+SUM(E152)</f>
        <v>91.333418411273598</v>
      </c>
      <c r="F164" s="264">
        <f t="shared" si="5"/>
        <v>10.187035892025511</v>
      </c>
      <c r="G164" s="264">
        <f t="shared" si="5"/>
        <v>0.5763086061121685</v>
      </c>
      <c r="H164" s="264">
        <f t="shared" si="5"/>
        <v>0.84164453155430108</v>
      </c>
      <c r="I164" s="264">
        <f t="shared" si="5"/>
        <v>3.8229861031553534</v>
      </c>
      <c r="J164" s="264">
        <f t="shared" si="5"/>
        <v>5.5149067520477182</v>
      </c>
      <c r="K164" s="264">
        <f t="shared" si="5"/>
        <v>9.0239072020922002</v>
      </c>
      <c r="L164" s="264">
        <f t="shared" si="5"/>
        <v>1.3162891784357698</v>
      </c>
      <c r="M164" s="264">
        <f t="shared" si="5"/>
        <v>81.096839275568385</v>
      </c>
      <c r="N164" s="264">
        <f t="shared" si="5"/>
        <v>3.0154805490908108</v>
      </c>
      <c r="O164" s="264">
        <f t="shared" si="5"/>
        <v>8.9349079316595525E-2</v>
      </c>
      <c r="P164" s="264">
        <f t="shared" si="5"/>
        <v>1.0067945660921484E-2</v>
      </c>
      <c r="Q164" s="264">
        <f t="shared" si="5"/>
        <v>1.2746811858236964E-2</v>
      </c>
      <c r="R164" s="264">
        <f t="shared" si="5"/>
        <v>1.0264759687881082</v>
      </c>
      <c r="S164" s="264">
        <f t="shared" si="5"/>
        <v>21.626638959172915</v>
      </c>
      <c r="T164" s="264">
        <f t="shared" si="5"/>
        <v>0.30123054259617627</v>
      </c>
      <c r="U164" s="264">
        <f t="shared" si="5"/>
        <v>3.9069126163261345E-2</v>
      </c>
      <c r="V164" s="264">
        <f t="shared" si="5"/>
        <v>22.617242965408401</v>
      </c>
      <c r="W164" s="264">
        <f t="shared" si="5"/>
        <v>2.2271152306938453</v>
      </c>
      <c r="X164" s="264">
        <f t="shared" si="5"/>
        <v>0.15082953938754509</v>
      </c>
      <c r="Y164" s="264">
        <f t="shared" si="5"/>
        <v>0.23057302864926463</v>
      </c>
      <c r="Z164" s="264">
        <f t="shared" si="5"/>
        <v>0.17935058339402701</v>
      </c>
      <c r="AA164" s="264">
        <f t="shared" si="5"/>
        <v>0.13330964013545329</v>
      </c>
      <c r="AB164" s="264">
        <f t="shared" si="5"/>
        <v>0.69406471523166491</v>
      </c>
      <c r="AC164" s="264">
        <f t="shared" si="5"/>
        <v>1.2833037489990322E-3</v>
      </c>
      <c r="AD164" s="264">
        <f t="shared" si="5"/>
        <v>6.1058092156728201E-4</v>
      </c>
      <c r="AE164" s="269"/>
      <c r="AF164" s="269"/>
      <c r="AG164" s="269"/>
      <c r="AH164" s="269"/>
      <c r="AI164" s="269"/>
      <c r="AJ164" s="269"/>
      <c r="AK164" s="269"/>
      <c r="AL164" s="269"/>
    </row>
    <row r="165" spans="1:38" s="266" customFormat="1">
      <c r="A165" s="152"/>
      <c r="B165" s="152"/>
      <c r="C165" s="263"/>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c r="AA165" s="152"/>
      <c r="AB165" s="152"/>
      <c r="AC165" s="152"/>
      <c r="AD165" s="152"/>
    </row>
    <row r="166" spans="1:38" s="266" customFormat="1">
      <c r="A166" s="270" t="s">
        <v>640</v>
      </c>
      <c r="B166" s="271"/>
      <c r="C166" s="272"/>
      <c r="D166" s="271"/>
      <c r="E166" s="273">
        <f t="shared" ref="E166:T174" si="6">SUMIF($AN$14:$AN$140, $A166, E$14:E$140)</f>
        <v>9.2157600115645995</v>
      </c>
      <c r="F166" s="273">
        <f t="shared" si="6"/>
        <v>0.423492764127815</v>
      </c>
      <c r="G166" s="273">
        <f t="shared" si="6"/>
        <v>0.97590547158764163</v>
      </c>
      <c r="H166" s="273">
        <f t="shared" si="6"/>
        <v>0.2110651037315418</v>
      </c>
      <c r="I166" s="273">
        <f t="shared" si="6"/>
        <v>0.15443013673646239</v>
      </c>
      <c r="J166" s="273">
        <f t="shared" si="6"/>
        <v>0.18812320528151655</v>
      </c>
      <c r="K166" s="273">
        <f t="shared" si="6"/>
        <v>0.2113610951697453</v>
      </c>
      <c r="L166" s="273">
        <f t="shared" si="6"/>
        <v>2.195957398044826E-2</v>
      </c>
      <c r="M166" s="273">
        <f t="shared" si="6"/>
        <v>2.6693627348444151</v>
      </c>
      <c r="N166" s="273">
        <f t="shared" si="6"/>
        <v>0.7959101047801953</v>
      </c>
      <c r="O166" s="273">
        <f t="shared" si="6"/>
        <v>0.15296240793287819</v>
      </c>
      <c r="P166" s="273">
        <f t="shared" si="6"/>
        <v>0.27755144679440841</v>
      </c>
      <c r="Q166" s="273">
        <f t="shared" si="6"/>
        <v>0.20056036135651933</v>
      </c>
      <c r="R166" s="273">
        <f t="shared" si="6"/>
        <v>0.28135510344486769</v>
      </c>
      <c r="S166" s="273">
        <f t="shared" si="6"/>
        <v>0.38477732281398769</v>
      </c>
      <c r="T166" s="273">
        <f t="shared" si="6"/>
        <v>0.26585453744781917</v>
      </c>
      <c r="U166" s="273">
        <f t="shared" ref="U166:AD174" si="7">SUMIF($AN$14:$AN$140, $A166, U$14:U$140)</f>
        <v>1.2665387245482167</v>
      </c>
      <c r="V166" s="273">
        <f t="shared" si="7"/>
        <v>3.5544872652192714</v>
      </c>
      <c r="W166" s="273">
        <f t="shared" si="7"/>
        <v>1.1431206902294075</v>
      </c>
      <c r="X166" s="273">
        <f t="shared" si="7"/>
        <v>3.0158258610180875E-2</v>
      </c>
      <c r="Y166" s="273">
        <f t="shared" si="7"/>
        <v>1.8380250540175815E-2</v>
      </c>
      <c r="Z166" s="273">
        <f t="shared" si="7"/>
        <v>5.91841058895381E-3</v>
      </c>
      <c r="AA166" s="273">
        <f t="shared" si="7"/>
        <v>5.7562181824016099E-3</v>
      </c>
      <c r="AB166" s="273">
        <f t="shared" si="7"/>
        <v>6.0212816720381306E-2</v>
      </c>
      <c r="AC166" s="273">
        <f t="shared" si="7"/>
        <v>3.0776404817298171</v>
      </c>
      <c r="AD166" s="273">
        <f t="shared" si="7"/>
        <v>0.13398554000000001</v>
      </c>
    </row>
    <row r="167" spans="1:38" s="266" customFormat="1">
      <c r="A167" s="270" t="s">
        <v>641</v>
      </c>
      <c r="B167" s="271"/>
      <c r="C167" s="272"/>
      <c r="D167" s="271"/>
      <c r="E167" s="273">
        <f t="shared" si="6"/>
        <v>3.37861419</v>
      </c>
      <c r="F167" s="273">
        <f t="shared" si="6"/>
        <v>0.54460388282607175</v>
      </c>
      <c r="G167" s="273">
        <f t="shared" si="6"/>
        <v>8.9394358000000018</v>
      </c>
      <c r="H167" s="273">
        <f t="shared" si="6"/>
        <v>4.6000000000000001E-4</v>
      </c>
      <c r="I167" s="273">
        <f t="shared" si="6"/>
        <v>1.9562114324243374E-2</v>
      </c>
      <c r="J167" s="273">
        <f t="shared" si="6"/>
        <v>1.9562114324243374E-2</v>
      </c>
      <c r="K167" s="273">
        <f t="shared" si="6"/>
        <v>1.9562114324243374E-2</v>
      </c>
      <c r="L167" s="273">
        <f t="shared" si="6"/>
        <v>9.8451680026970367E-3</v>
      </c>
      <c r="M167" s="273">
        <f t="shared" si="6"/>
        <v>1.0819544299999999</v>
      </c>
      <c r="N167" s="273">
        <f t="shared" si="6"/>
        <v>3.16528889495723E-2</v>
      </c>
      <c r="O167" s="273">
        <f t="shared" si="6"/>
        <v>1.25903453136193E-2</v>
      </c>
      <c r="P167" s="273">
        <f t="shared" si="6"/>
        <v>1.5431095966932E-3</v>
      </c>
      <c r="Q167" s="273">
        <f t="shared" si="6"/>
        <v>6.0921126873163004E-3</v>
      </c>
      <c r="R167" s="273">
        <f t="shared" si="6"/>
        <v>4.84515645644851E-2</v>
      </c>
      <c r="S167" s="273">
        <f t="shared" si="6"/>
        <v>3.9256256370207701E-2</v>
      </c>
      <c r="T167" s="273">
        <f t="shared" si="6"/>
        <v>6.3658880640603502E-2</v>
      </c>
      <c r="U167" s="273">
        <f t="shared" si="7"/>
        <v>7.4293618048448E-3</v>
      </c>
      <c r="V167" s="273">
        <f t="shared" si="7"/>
        <v>0.45091659858740968</v>
      </c>
      <c r="W167" s="273">
        <f t="shared" si="7"/>
        <v>2.1117662482948E-2</v>
      </c>
      <c r="X167" s="273">
        <f t="shared" si="7"/>
        <v>0</v>
      </c>
      <c r="Y167" s="273">
        <f t="shared" si="7"/>
        <v>0</v>
      </c>
      <c r="Z167" s="273">
        <f t="shared" si="7"/>
        <v>0</v>
      </c>
      <c r="AA167" s="273">
        <f t="shared" si="7"/>
        <v>0</v>
      </c>
      <c r="AB167" s="273">
        <f t="shared" si="7"/>
        <v>0</v>
      </c>
      <c r="AC167" s="273">
        <f t="shared" si="7"/>
        <v>0</v>
      </c>
      <c r="AD167" s="273">
        <f t="shared" si="7"/>
        <v>0</v>
      </c>
    </row>
    <row r="168" spans="1:38" s="266" customFormat="1">
      <c r="A168" s="270" t="s">
        <v>642</v>
      </c>
      <c r="B168" s="271"/>
      <c r="C168" s="272"/>
      <c r="D168" s="271"/>
      <c r="E168" s="273">
        <f t="shared" si="6"/>
        <v>1.5520341</v>
      </c>
      <c r="F168" s="273">
        <f t="shared" si="6"/>
        <v>0</v>
      </c>
      <c r="G168" s="273">
        <f t="shared" si="6"/>
        <v>0.1034004</v>
      </c>
      <c r="H168" s="273">
        <f t="shared" si="6"/>
        <v>0</v>
      </c>
      <c r="I168" s="273">
        <f t="shared" si="6"/>
        <v>0</v>
      </c>
      <c r="J168" s="273">
        <f t="shared" si="6"/>
        <v>0</v>
      </c>
      <c r="K168" s="273">
        <f t="shared" si="6"/>
        <v>0</v>
      </c>
      <c r="L168" s="273">
        <f t="shared" si="6"/>
        <v>0</v>
      </c>
      <c r="M168" s="273">
        <f t="shared" si="6"/>
        <v>0.19567560000000001</v>
      </c>
      <c r="N168" s="273">
        <f t="shared" si="6"/>
        <v>0</v>
      </c>
      <c r="O168" s="273">
        <f t="shared" si="6"/>
        <v>0</v>
      </c>
      <c r="P168" s="273">
        <f t="shared" si="6"/>
        <v>0</v>
      </c>
      <c r="Q168" s="273">
        <f t="shared" si="6"/>
        <v>0</v>
      </c>
      <c r="R168" s="273">
        <f t="shared" si="6"/>
        <v>0</v>
      </c>
      <c r="S168" s="273">
        <f t="shared" si="6"/>
        <v>0</v>
      </c>
      <c r="T168" s="273">
        <f t="shared" si="6"/>
        <v>0</v>
      </c>
      <c r="U168" s="273">
        <f t="shared" si="7"/>
        <v>0</v>
      </c>
      <c r="V168" s="273">
        <f t="shared" si="7"/>
        <v>0</v>
      </c>
      <c r="W168" s="273">
        <f t="shared" si="7"/>
        <v>0</v>
      </c>
      <c r="X168" s="273">
        <f t="shared" si="7"/>
        <v>0</v>
      </c>
      <c r="Y168" s="273">
        <f t="shared" si="7"/>
        <v>0</v>
      </c>
      <c r="Z168" s="273">
        <f t="shared" si="7"/>
        <v>0</v>
      </c>
      <c r="AA168" s="273">
        <f t="shared" si="7"/>
        <v>0</v>
      </c>
      <c r="AB168" s="273">
        <f t="shared" si="7"/>
        <v>0</v>
      </c>
      <c r="AC168" s="273">
        <f t="shared" si="7"/>
        <v>0</v>
      </c>
      <c r="AD168" s="273">
        <f t="shared" si="7"/>
        <v>0</v>
      </c>
    </row>
    <row r="169" spans="1:38" s="266" customFormat="1">
      <c r="A169" s="270" t="s">
        <v>643</v>
      </c>
      <c r="B169" s="271"/>
      <c r="C169" s="272"/>
      <c r="D169" s="271"/>
      <c r="E169" s="273">
        <f t="shared" si="6"/>
        <v>5.6156727167500007</v>
      </c>
      <c r="F169" s="273">
        <f t="shared" si="6"/>
        <v>0.48566864774339796</v>
      </c>
      <c r="G169" s="273">
        <f t="shared" si="6"/>
        <v>5.3191616055019999</v>
      </c>
      <c r="H169" s="273">
        <f t="shared" si="6"/>
        <v>2.3817899999999999E-2</v>
      </c>
      <c r="I169" s="273">
        <f t="shared" si="6"/>
        <v>0.72621333541387667</v>
      </c>
      <c r="J169" s="273">
        <f t="shared" si="6"/>
        <v>0.95308403821165688</v>
      </c>
      <c r="K169" s="273">
        <f t="shared" si="6"/>
        <v>1.1090085781101897</v>
      </c>
      <c r="L169" s="273">
        <f t="shared" si="6"/>
        <v>3.2495676624543494E-2</v>
      </c>
      <c r="M169" s="273">
        <f t="shared" si="6"/>
        <v>96.540136271579996</v>
      </c>
      <c r="N169" s="273">
        <f t="shared" si="6"/>
        <v>15.297907867034494</v>
      </c>
      <c r="O169" s="273">
        <f t="shared" si="6"/>
        <v>0.25344794658505382</v>
      </c>
      <c r="P169" s="273">
        <f t="shared" si="6"/>
        <v>7.5196447397599897E-2</v>
      </c>
      <c r="Q169" s="273">
        <f t="shared" si="6"/>
        <v>7.0482089293136305E-2</v>
      </c>
      <c r="R169" s="273">
        <f t="shared" si="6"/>
        <v>1.5701086904915029</v>
      </c>
      <c r="S169" s="273">
        <f t="shared" si="6"/>
        <v>1.2378461570608319</v>
      </c>
      <c r="T169" s="273">
        <f t="shared" si="6"/>
        <v>0.61717179253736121</v>
      </c>
      <c r="U169" s="273">
        <f t="shared" si="7"/>
        <v>4.2473039228480503E-2</v>
      </c>
      <c r="V169" s="273">
        <f t="shared" si="7"/>
        <v>3.7529655292299613</v>
      </c>
      <c r="W169" s="273">
        <f t="shared" si="7"/>
        <v>7.174771949333314</v>
      </c>
      <c r="X169" s="273">
        <f t="shared" si="7"/>
        <v>4.8820803599999999E-3</v>
      </c>
      <c r="Y169" s="273">
        <f t="shared" si="7"/>
        <v>1.556884098E-2</v>
      </c>
      <c r="Z169" s="273">
        <f t="shared" si="7"/>
        <v>4.4206603600000002E-3</v>
      </c>
      <c r="AA169" s="273">
        <f t="shared" si="7"/>
        <v>5.4399940999999997E-3</v>
      </c>
      <c r="AB169" s="273">
        <f t="shared" si="7"/>
        <v>3.0311575800000004E-2</v>
      </c>
      <c r="AC169" s="273">
        <f t="shared" si="7"/>
        <v>1.3327548036279999</v>
      </c>
      <c r="AD169" s="273">
        <f t="shared" si="7"/>
        <v>1.2355400000000001</v>
      </c>
      <c r="AF169" s="274"/>
      <c r="AG169" s="274"/>
      <c r="AH169" s="274"/>
      <c r="AI169" s="274"/>
      <c r="AJ169" s="274"/>
      <c r="AK169" s="274"/>
    </row>
    <row r="170" spans="1:38" s="266" customFormat="1">
      <c r="A170" s="270" t="s">
        <v>644</v>
      </c>
      <c r="B170" s="271"/>
      <c r="C170" s="272"/>
      <c r="D170" s="271"/>
      <c r="E170" s="273">
        <f t="shared" si="6"/>
        <v>0.67673360680000005</v>
      </c>
      <c r="F170" s="273">
        <f t="shared" si="6"/>
        <v>0.30529522851960156</v>
      </c>
      <c r="G170" s="273">
        <f t="shared" si="6"/>
        <v>2.2984920691840003</v>
      </c>
      <c r="H170" s="273">
        <f t="shared" si="6"/>
        <v>6.8999999999999997E-4</v>
      </c>
      <c r="I170" s="273">
        <f t="shared" si="6"/>
        <v>8.6442607206985878E-2</v>
      </c>
      <c r="J170" s="273">
        <f t="shared" si="6"/>
        <v>0.10315097873510201</v>
      </c>
      <c r="K170" s="273">
        <f t="shared" si="6"/>
        <v>0.1166372433090503</v>
      </c>
      <c r="L170" s="273">
        <f t="shared" si="6"/>
        <v>6.5064605850711837E-3</v>
      </c>
      <c r="M170" s="273">
        <f t="shared" si="6"/>
        <v>0.29041759060000005</v>
      </c>
      <c r="N170" s="273">
        <f t="shared" si="6"/>
        <v>2.1299508308839847</v>
      </c>
      <c r="O170" s="273">
        <f t="shared" si="6"/>
        <v>6.0359479307041393E-2</v>
      </c>
      <c r="P170" s="273">
        <f t="shared" si="6"/>
        <v>6.9573578518898005E-2</v>
      </c>
      <c r="Q170" s="273">
        <f t="shared" si="6"/>
        <v>0.19585279700306218</v>
      </c>
      <c r="R170" s="273">
        <f t="shared" si="6"/>
        <v>4.84727955305954E-2</v>
      </c>
      <c r="S170" s="273">
        <f t="shared" si="6"/>
        <v>0.63928414524242227</v>
      </c>
      <c r="T170" s="273">
        <f t="shared" si="6"/>
        <v>0.26043337422532398</v>
      </c>
      <c r="U170" s="273">
        <f t="shared" si="7"/>
        <v>1.4550423467844201E-2</v>
      </c>
      <c r="V170" s="273">
        <f t="shared" si="7"/>
        <v>12.593916329776338</v>
      </c>
      <c r="W170" s="273">
        <f t="shared" si="7"/>
        <v>0.59476914718990603</v>
      </c>
      <c r="X170" s="273">
        <f t="shared" si="7"/>
        <v>5.1537615000000006E-4</v>
      </c>
      <c r="Y170" s="273">
        <f t="shared" si="7"/>
        <v>1.10071618E-3</v>
      </c>
      <c r="Z170" s="273">
        <f t="shared" si="7"/>
        <v>5.0656528000000002E-4</v>
      </c>
      <c r="AA170" s="273">
        <f t="shared" si="7"/>
        <v>4.9763067999999998E-4</v>
      </c>
      <c r="AB170" s="273">
        <f t="shared" si="7"/>
        <v>2.6202882799999999E-3</v>
      </c>
      <c r="AC170" s="273">
        <f t="shared" si="7"/>
        <v>0</v>
      </c>
      <c r="AD170" s="273">
        <f t="shared" si="7"/>
        <v>5.5015041216E-3</v>
      </c>
    </row>
    <row r="171" spans="1:38" s="266" customFormat="1">
      <c r="A171" s="270" t="s">
        <v>645</v>
      </c>
      <c r="B171" s="271"/>
      <c r="C171" s="272"/>
      <c r="D171" s="271"/>
      <c r="E171" s="273">
        <f t="shared" si="6"/>
        <v>8.3154355895999998</v>
      </c>
      <c r="F171" s="273">
        <f t="shared" si="6"/>
        <v>8.7901147891375011</v>
      </c>
      <c r="G171" s="273">
        <f t="shared" si="6"/>
        <v>3.2417464942000001</v>
      </c>
      <c r="H171" s="273">
        <f t="shared" si="6"/>
        <v>1.055074125</v>
      </c>
      <c r="I171" s="273">
        <f t="shared" si="6"/>
        <v>0.51943847932478793</v>
      </c>
      <c r="J171" s="273">
        <f t="shared" si="6"/>
        <v>0.76616558706012194</v>
      </c>
      <c r="K171" s="273">
        <f t="shared" si="6"/>
        <v>0.97759712855865299</v>
      </c>
      <c r="L171" s="273">
        <f t="shared" si="6"/>
        <v>5.3481166693843597E-2</v>
      </c>
      <c r="M171" s="273">
        <f t="shared" si="6"/>
        <v>3.3540523200000001</v>
      </c>
      <c r="N171" s="273">
        <f t="shared" si="6"/>
        <v>0.23432946467643201</v>
      </c>
      <c r="O171" s="273">
        <f t="shared" si="6"/>
        <v>5.8498127506676698E-2</v>
      </c>
      <c r="P171" s="273">
        <f t="shared" si="6"/>
        <v>0.21098332384424681</v>
      </c>
      <c r="Q171" s="273">
        <f t="shared" si="6"/>
        <v>0.1078205001198165</v>
      </c>
      <c r="R171" s="273">
        <f t="shared" si="6"/>
        <v>8.254697042840009E-2</v>
      </c>
      <c r="S171" s="273">
        <f t="shared" si="6"/>
        <v>0.13643400296927799</v>
      </c>
      <c r="T171" s="273">
        <f t="shared" si="6"/>
        <v>0.39379237606860601</v>
      </c>
      <c r="U171" s="273">
        <f t="shared" si="7"/>
        <v>0.27068269022476199</v>
      </c>
      <c r="V171" s="273">
        <f t="shared" si="7"/>
        <v>1.1373034270781199</v>
      </c>
      <c r="W171" s="273">
        <f t="shared" si="7"/>
        <v>0.20656279783678669</v>
      </c>
      <c r="X171" s="273">
        <f t="shared" si="7"/>
        <v>3.9302390899999999E-3</v>
      </c>
      <c r="Y171" s="273">
        <f t="shared" si="7"/>
        <v>1.0601860249999999E-2</v>
      </c>
      <c r="Z171" s="273">
        <f t="shared" si="7"/>
        <v>1.97956174E-3</v>
      </c>
      <c r="AA171" s="273">
        <f t="shared" si="7"/>
        <v>1.63434233E-3</v>
      </c>
      <c r="AB171" s="273">
        <f t="shared" si="7"/>
        <v>1.8146002479999999E-2</v>
      </c>
      <c r="AC171" s="273">
        <f t="shared" si="7"/>
        <v>1.7000000000000001E-4</v>
      </c>
      <c r="AD171" s="273">
        <f t="shared" si="7"/>
        <v>1.32E-2</v>
      </c>
    </row>
    <row r="172" spans="1:38" s="266" customFormat="1">
      <c r="A172" s="270" t="s">
        <v>646</v>
      </c>
      <c r="B172" s="271"/>
      <c r="C172" s="272"/>
      <c r="D172" s="271"/>
      <c r="E172" s="273">
        <f t="shared" si="6"/>
        <v>1.6463193540699999</v>
      </c>
      <c r="F172" s="273">
        <f t="shared" si="6"/>
        <v>0.95431920535000003</v>
      </c>
      <c r="G172" s="273">
        <f t="shared" si="6"/>
        <v>0.11439111532099999</v>
      </c>
      <c r="H172" s="273">
        <f t="shared" si="6"/>
        <v>2.512E-2</v>
      </c>
      <c r="I172" s="273">
        <f t="shared" si="6"/>
        <v>0.1058721240236038</v>
      </c>
      <c r="J172" s="273">
        <f t="shared" si="6"/>
        <v>0.12961874639420881</v>
      </c>
      <c r="K172" s="273">
        <f t="shared" si="6"/>
        <v>0.1496945407564953</v>
      </c>
      <c r="L172" s="273">
        <f t="shared" si="6"/>
        <v>2.5370901521625099E-2</v>
      </c>
      <c r="M172" s="273">
        <f t="shared" si="6"/>
        <v>1.44691804327</v>
      </c>
      <c r="N172" s="273">
        <f t="shared" si="6"/>
        <v>0.71458311899673099</v>
      </c>
      <c r="O172" s="273">
        <f t="shared" si="6"/>
        <v>7.9524512879992793E-2</v>
      </c>
      <c r="P172" s="273">
        <f t="shared" si="6"/>
        <v>1.8999277703603802E-2</v>
      </c>
      <c r="Q172" s="273">
        <f t="shared" si="6"/>
        <v>3.0199129127939102E-2</v>
      </c>
      <c r="R172" s="273">
        <f t="shared" si="6"/>
        <v>0.17487753779338602</v>
      </c>
      <c r="S172" s="273">
        <f t="shared" si="6"/>
        <v>0.10995553204498579</v>
      </c>
      <c r="T172" s="273">
        <f t="shared" si="6"/>
        <v>8.4685503661923706E-2</v>
      </c>
      <c r="U172" s="273">
        <f t="shared" si="7"/>
        <v>1.6113777579854799E-2</v>
      </c>
      <c r="V172" s="273">
        <f t="shared" si="7"/>
        <v>4.2487356582026203</v>
      </c>
      <c r="W172" s="273">
        <f t="shared" si="7"/>
        <v>0.36951506301325199</v>
      </c>
      <c r="X172" s="273">
        <f t="shared" si="7"/>
        <v>6.7731051959999997E-2</v>
      </c>
      <c r="Y172" s="273">
        <f t="shared" si="7"/>
        <v>6.3117554140000004E-2</v>
      </c>
      <c r="Z172" s="273">
        <f t="shared" si="7"/>
        <v>7.0778345839999993E-2</v>
      </c>
      <c r="AA172" s="273">
        <f t="shared" si="7"/>
        <v>1.6280073839999999E-2</v>
      </c>
      <c r="AB172" s="273">
        <f t="shared" si="7"/>
        <v>0.21790702577999999</v>
      </c>
      <c r="AC172" s="273">
        <f t="shared" si="7"/>
        <v>1.0829999999999999E-2</v>
      </c>
      <c r="AD172" s="273">
        <f t="shared" si="7"/>
        <v>7.5799999999999999E-3</v>
      </c>
    </row>
    <row r="173" spans="1:38" s="266" customFormat="1">
      <c r="A173" s="270" t="s">
        <v>647</v>
      </c>
      <c r="B173" s="271"/>
      <c r="C173" s="272"/>
      <c r="D173" s="271"/>
      <c r="E173" s="273">
        <f t="shared" si="6"/>
        <v>2.2998994547130001</v>
      </c>
      <c r="F173" s="273">
        <f t="shared" si="6"/>
        <v>3.3002856791488471</v>
      </c>
      <c r="G173" s="273">
        <f t="shared" si="6"/>
        <v>0.30580279862999998</v>
      </c>
      <c r="H173" s="273">
        <f t="shared" si="6"/>
        <v>4.9230000000000003E-2</v>
      </c>
      <c r="I173" s="273">
        <f t="shared" si="6"/>
        <v>0.16989595574253843</v>
      </c>
      <c r="J173" s="273">
        <f t="shared" si="6"/>
        <v>0.22405337490497304</v>
      </c>
      <c r="K173" s="273">
        <f t="shared" si="6"/>
        <v>0.33788903318644103</v>
      </c>
      <c r="L173" s="273">
        <f t="shared" si="6"/>
        <v>3.2715370942438184E-2</v>
      </c>
      <c r="M173" s="273">
        <f t="shared" si="6"/>
        <v>2.3844572282500005</v>
      </c>
      <c r="N173" s="273">
        <f t="shared" si="6"/>
        <v>0.15996058780147801</v>
      </c>
      <c r="O173" s="273">
        <f t="shared" si="6"/>
        <v>1.2992144627639401E-2</v>
      </c>
      <c r="P173" s="273">
        <f t="shared" si="6"/>
        <v>1.36586063424815E-2</v>
      </c>
      <c r="Q173" s="273">
        <f t="shared" si="6"/>
        <v>1.0680017590030301E-2</v>
      </c>
      <c r="R173" s="273">
        <f t="shared" si="6"/>
        <v>3.0957172080807501E-2</v>
      </c>
      <c r="S173" s="273">
        <f t="shared" si="6"/>
        <v>2.5667190714499102E-2</v>
      </c>
      <c r="T173" s="273">
        <f t="shared" si="6"/>
        <v>1.9446914756510801E-2</v>
      </c>
      <c r="U173" s="273">
        <f t="shared" si="7"/>
        <v>9.5001547488860992E-3</v>
      </c>
      <c r="V173" s="273">
        <f t="shared" si="7"/>
        <v>0.55711577009153102</v>
      </c>
      <c r="W173" s="273">
        <f t="shared" si="7"/>
        <v>0.10441727397492549</v>
      </c>
      <c r="X173" s="273">
        <f t="shared" si="7"/>
        <v>7.5610640200000001E-3</v>
      </c>
      <c r="Y173" s="273">
        <f t="shared" si="7"/>
        <v>1.8607529630000001E-2</v>
      </c>
      <c r="Z173" s="273">
        <f t="shared" si="7"/>
        <v>4.9331824299999995E-3</v>
      </c>
      <c r="AA173" s="273">
        <f t="shared" si="7"/>
        <v>4.2399536300000004E-3</v>
      </c>
      <c r="AB173" s="273">
        <f t="shared" si="7"/>
        <v>3.534135041E-2</v>
      </c>
      <c r="AC173" s="273">
        <f t="shared" si="7"/>
        <v>3.0000000000000001E-3</v>
      </c>
      <c r="AD173" s="273">
        <f t="shared" si="7"/>
        <v>4.0000000000000003E-5</v>
      </c>
    </row>
    <row r="174" spans="1:38" s="266" customFormat="1">
      <c r="A174" s="270" t="s">
        <v>648</v>
      </c>
      <c r="B174" s="271"/>
      <c r="C174" s="272"/>
      <c r="D174" s="271"/>
      <c r="E174" s="273">
        <f t="shared" si="6"/>
        <v>1.2937180433999997</v>
      </c>
      <c r="F174" s="273">
        <f t="shared" si="6"/>
        <v>0.54805374975999999</v>
      </c>
      <c r="G174" s="273">
        <f t="shared" si="6"/>
        <v>4.1737191139999998</v>
      </c>
      <c r="H174" s="273">
        <f t="shared" si="6"/>
        <v>1.81E-3</v>
      </c>
      <c r="I174" s="273">
        <f t="shared" si="6"/>
        <v>0.56583044350155465</v>
      </c>
      <c r="J174" s="273">
        <f t="shared" si="6"/>
        <v>0.59979263267604188</v>
      </c>
      <c r="K174" s="273">
        <f t="shared" si="6"/>
        <v>0.75864125151128969</v>
      </c>
      <c r="L174" s="273">
        <f t="shared" si="6"/>
        <v>1.5693105145156806E-2</v>
      </c>
      <c r="M174" s="273">
        <f t="shared" si="6"/>
        <v>4.0726852072999993</v>
      </c>
      <c r="N174" s="273">
        <f t="shared" si="6"/>
        <v>0.24600263917435303</v>
      </c>
      <c r="O174" s="273">
        <f t="shared" si="6"/>
        <v>1.2448314085592101E-2</v>
      </c>
      <c r="P174" s="273">
        <f t="shared" si="6"/>
        <v>1.6486220463568901E-2</v>
      </c>
      <c r="Q174" s="273">
        <f t="shared" si="6"/>
        <v>1.7329273836428603E-2</v>
      </c>
      <c r="R174" s="273">
        <f t="shared" si="6"/>
        <v>2.9885220587465202E-2</v>
      </c>
      <c r="S174" s="273">
        <f t="shared" si="6"/>
        <v>3.9190879530348499E-2</v>
      </c>
      <c r="T174" s="273">
        <f t="shared" si="6"/>
        <v>0.38423754877922195</v>
      </c>
      <c r="U174" s="273">
        <f t="shared" si="7"/>
        <v>8.7682678139909001E-2</v>
      </c>
      <c r="V174" s="273">
        <f t="shared" si="7"/>
        <v>0.44476512219036801</v>
      </c>
      <c r="W174" s="273">
        <f t="shared" si="7"/>
        <v>9.8182825399837609E-2</v>
      </c>
      <c r="X174" s="273">
        <f t="shared" si="7"/>
        <v>8.6984365700000007E-3</v>
      </c>
      <c r="Y174" s="273">
        <f t="shared" si="7"/>
        <v>2.14483088E-2</v>
      </c>
      <c r="Z174" s="273">
        <f t="shared" si="7"/>
        <v>5.1094255000000005E-3</v>
      </c>
      <c r="AA174" s="273">
        <f t="shared" si="7"/>
        <v>4.1294228999999997E-3</v>
      </c>
      <c r="AB174" s="273">
        <f t="shared" si="7"/>
        <v>3.9385593769999998E-2</v>
      </c>
      <c r="AC174" s="273">
        <f t="shared" si="7"/>
        <v>0</v>
      </c>
      <c r="AD174" s="273">
        <f t="shared" si="7"/>
        <v>0</v>
      </c>
    </row>
    <row r="175" spans="1:38" s="266" customFormat="1">
      <c r="A175" s="270" t="s">
        <v>649</v>
      </c>
      <c r="B175" s="271"/>
      <c r="C175" s="272"/>
      <c r="D175" s="271"/>
      <c r="E175" s="273">
        <f>SUMIF($AN$14:$AN$140,$A175, E$14:E$140)+SUM(E182:E185)</f>
        <v>14.468541165721764</v>
      </c>
      <c r="F175" s="273">
        <f>SUMIF($AN$14:$AN$140,$A175, F$14:F$140)</f>
        <v>12.665584736066572</v>
      </c>
      <c r="G175" s="273">
        <f t="shared" ref="G175:AD175" si="8">SUMIF($AN$14:$AN$140,$A175, G$14:G$140)+SUM(G182:G185)</f>
        <v>4.4639104480941025</v>
      </c>
      <c r="H175" s="273">
        <f t="shared" si="8"/>
        <v>0.60426510798609623</v>
      </c>
      <c r="I175" s="273">
        <f t="shared" si="8"/>
        <v>1.6172883495197574</v>
      </c>
      <c r="J175" s="273">
        <f t="shared" si="8"/>
        <v>5.192868707392325</v>
      </c>
      <c r="K175" s="273">
        <f t="shared" si="8"/>
        <v>13.822105853386029</v>
      </c>
      <c r="L175" s="273">
        <f t="shared" si="8"/>
        <v>4.5494807344860506E-2</v>
      </c>
      <c r="M175" s="273">
        <f t="shared" si="8"/>
        <v>9.8460171621366452</v>
      </c>
      <c r="N175" s="273">
        <f t="shared" si="8"/>
        <v>1.2276366673329393</v>
      </c>
      <c r="O175" s="273">
        <f t="shared" si="8"/>
        <v>0.17087911893029351</v>
      </c>
      <c r="P175" s="273">
        <f t="shared" si="8"/>
        <v>0.25751600994862567</v>
      </c>
      <c r="Q175" s="273">
        <f t="shared" si="8"/>
        <v>8.8021727009117645E-2</v>
      </c>
      <c r="R175" s="273">
        <f t="shared" si="8"/>
        <v>0.52969216436080346</v>
      </c>
      <c r="S175" s="273">
        <f t="shared" si="8"/>
        <v>0.19044473309777077</v>
      </c>
      <c r="T175" s="273">
        <f t="shared" si="8"/>
        <v>0.62548357420206968</v>
      </c>
      <c r="U175" s="273">
        <f t="shared" si="8"/>
        <v>2.3446249472103373</v>
      </c>
      <c r="V175" s="273">
        <f t="shared" si="8"/>
        <v>4.4305196549486352</v>
      </c>
      <c r="W175" s="273">
        <f t="shared" si="8"/>
        <v>0.74914977996019805</v>
      </c>
      <c r="X175" s="273">
        <f t="shared" si="8"/>
        <v>3.0636715719714845E-2</v>
      </c>
      <c r="Y175" s="273">
        <f t="shared" si="8"/>
        <v>4.2899050154735302E-2</v>
      </c>
      <c r="Z175" s="273">
        <f t="shared" si="8"/>
        <v>1.5733989237716628E-2</v>
      </c>
      <c r="AA175" s="273">
        <f t="shared" si="8"/>
        <v>1.4179558037686892E-2</v>
      </c>
      <c r="AB175" s="273">
        <f t="shared" si="8"/>
        <v>0.10353182810985365</v>
      </c>
      <c r="AC175" s="273">
        <f t="shared" si="8"/>
        <v>30.491269174737365</v>
      </c>
      <c r="AD175" s="273">
        <f t="shared" si="8"/>
        <v>1.0152571081564541</v>
      </c>
    </row>
    <row r="176" spans="1:38" s="266" customFormat="1">
      <c r="A176" s="270" t="s">
        <v>650</v>
      </c>
      <c r="B176" s="271"/>
      <c r="C176" s="272"/>
      <c r="D176" s="271"/>
      <c r="E176" s="273">
        <f t="shared" ref="E176:T185" si="9">SUMIF($AN$14:$AN$140, $A176, E$14:E$140)</f>
        <v>9.0864226168133175</v>
      </c>
      <c r="F176" s="273">
        <f t="shared" si="9"/>
        <v>11.108867720434906</v>
      </c>
      <c r="G176" s="273">
        <f t="shared" si="9"/>
        <v>5.5629952530656093</v>
      </c>
      <c r="H176" s="273">
        <f t="shared" si="9"/>
        <v>1.4691352650434488</v>
      </c>
      <c r="I176" s="273">
        <f t="shared" si="9"/>
        <v>13.998534255838493</v>
      </c>
      <c r="J176" s="273">
        <f t="shared" si="9"/>
        <v>14.300030985999715</v>
      </c>
      <c r="K176" s="273">
        <f t="shared" si="9"/>
        <v>14.984334245660419</v>
      </c>
      <c r="L176" s="273">
        <f t="shared" si="9"/>
        <v>1.4405072436801261</v>
      </c>
      <c r="M176" s="273">
        <f t="shared" si="9"/>
        <v>79.866699120478742</v>
      </c>
      <c r="N176" s="273">
        <f t="shared" si="9"/>
        <v>0.80132652135311933</v>
      </c>
      <c r="O176" s="273">
        <f t="shared" si="9"/>
        <v>0.41153988175115708</v>
      </c>
      <c r="P176" s="273">
        <f t="shared" si="9"/>
        <v>7.0669818100832116E-2</v>
      </c>
      <c r="Q176" s="273">
        <f t="shared" si="9"/>
        <v>3.094032289832252E-2</v>
      </c>
      <c r="R176" s="273">
        <f t="shared" si="9"/>
        <v>0.58854626207511695</v>
      </c>
      <c r="S176" s="273">
        <f t="shared" si="9"/>
        <v>7.6781664516399051</v>
      </c>
      <c r="T176" s="273">
        <f t="shared" si="9"/>
        <v>0.11149974559552067</v>
      </c>
      <c r="U176" s="273">
        <f t="shared" ref="U176:AD185" si="10">SUMIF($AN$14:$AN$140, $A176, U$14:U$140)</f>
        <v>1.6589853216058562E-2</v>
      </c>
      <c r="V176" s="273">
        <f t="shared" si="10"/>
        <v>13.426039110461392</v>
      </c>
      <c r="W176" s="273">
        <f t="shared" si="10"/>
        <v>19.427045103564268</v>
      </c>
      <c r="X176" s="273">
        <f t="shared" si="10"/>
        <v>1.9798867080112676</v>
      </c>
      <c r="Y176" s="273">
        <f t="shared" si="10"/>
        <v>2.0562153264753533</v>
      </c>
      <c r="Z176" s="273">
        <f t="shared" si="10"/>
        <v>0.78834873837791253</v>
      </c>
      <c r="AA176" s="273">
        <f t="shared" si="10"/>
        <v>1.1205073948527529</v>
      </c>
      <c r="AB176" s="273">
        <f t="shared" si="10"/>
        <v>5.9449581680872861</v>
      </c>
      <c r="AC176" s="273">
        <f t="shared" si="10"/>
        <v>0.12021658609254285</v>
      </c>
      <c r="AD176" s="273">
        <f t="shared" si="10"/>
        <v>0.24733202860661718</v>
      </c>
    </row>
    <row r="177" spans="1:30" s="266" customFormat="1">
      <c r="A177" s="270" t="s">
        <v>651</v>
      </c>
      <c r="B177" s="271"/>
      <c r="C177" s="272"/>
      <c r="D177" s="271"/>
      <c r="E177" s="273">
        <f t="shared" si="9"/>
        <v>3.4906178582588243</v>
      </c>
      <c r="F177" s="273">
        <f t="shared" si="9"/>
        <v>0.81459089390314499</v>
      </c>
      <c r="G177" s="273">
        <f t="shared" si="9"/>
        <v>0.63029315666160257</v>
      </c>
      <c r="H177" s="273">
        <f t="shared" si="9"/>
        <v>3.8482084076833595E-2</v>
      </c>
      <c r="I177" s="273">
        <f t="shared" si="9"/>
        <v>0.13179477049226651</v>
      </c>
      <c r="J177" s="273">
        <f t="shared" si="9"/>
        <v>0.13687617713143996</v>
      </c>
      <c r="K177" s="273">
        <f t="shared" si="9"/>
        <v>0.14598047589438212</v>
      </c>
      <c r="L177" s="273">
        <f t="shared" si="9"/>
        <v>3.4251899195531663E-2</v>
      </c>
      <c r="M177" s="273">
        <f t="shared" si="9"/>
        <v>2.7270354796980074</v>
      </c>
      <c r="N177" s="273">
        <f t="shared" si="9"/>
        <v>6.4596511855164948E-2</v>
      </c>
      <c r="O177" s="273">
        <f t="shared" si="9"/>
        <v>1.2897977222168171E-2</v>
      </c>
      <c r="P177" s="273">
        <f t="shared" si="9"/>
        <v>1.9635344691438149E-2</v>
      </c>
      <c r="Q177" s="273">
        <f t="shared" si="9"/>
        <v>6.1263916763386057E-2</v>
      </c>
      <c r="R177" s="273">
        <f t="shared" si="9"/>
        <v>6.2526812941188448E-2</v>
      </c>
      <c r="S177" s="273">
        <f t="shared" si="9"/>
        <v>5.3733054495530355E-2</v>
      </c>
      <c r="T177" s="273">
        <f t="shared" si="9"/>
        <v>4.9452472594636893E-2</v>
      </c>
      <c r="U177" s="273">
        <f t="shared" si="10"/>
        <v>7.114842674249733E-3</v>
      </c>
      <c r="V177" s="273">
        <f t="shared" si="10"/>
        <v>0.41364429292534627</v>
      </c>
      <c r="W177" s="273">
        <f t="shared" si="10"/>
        <v>0.21995037917670102</v>
      </c>
      <c r="X177" s="273">
        <f t="shared" si="10"/>
        <v>0.1014653820156311</v>
      </c>
      <c r="Y177" s="273">
        <f t="shared" si="10"/>
        <v>0.11617495883615979</v>
      </c>
      <c r="Z177" s="273">
        <f t="shared" si="10"/>
        <v>7.4218542819147929E-2</v>
      </c>
      <c r="AA177" s="273">
        <f t="shared" si="10"/>
        <v>3.8000702996854978E-2</v>
      </c>
      <c r="AB177" s="273">
        <f t="shared" si="10"/>
        <v>0.32985971514585649</v>
      </c>
      <c r="AC177" s="273">
        <f t="shared" si="10"/>
        <v>5.4606942148650001E-2</v>
      </c>
      <c r="AD177" s="273">
        <f t="shared" si="10"/>
        <v>4.9641344352486669E-2</v>
      </c>
    </row>
    <row r="178" spans="1:30" s="266" customFormat="1">
      <c r="A178" s="270" t="s">
        <v>652</v>
      </c>
      <c r="B178" s="271"/>
      <c r="C178" s="272"/>
      <c r="D178" s="271"/>
      <c r="E178" s="273">
        <f t="shared" si="9"/>
        <v>2.5786779248460001</v>
      </c>
      <c r="F178" s="273">
        <f t="shared" si="9"/>
        <v>1.9682355534009999</v>
      </c>
      <c r="G178" s="273">
        <f t="shared" si="9"/>
        <v>0.859695875547</v>
      </c>
      <c r="H178" s="273">
        <f t="shared" si="9"/>
        <v>1.6983739793999999E-2</v>
      </c>
      <c r="I178" s="273">
        <f t="shared" si="9"/>
        <v>0.20116213154900001</v>
      </c>
      <c r="J178" s="273">
        <f t="shared" si="9"/>
        <v>0.219662581647</v>
      </c>
      <c r="K178" s="273">
        <f t="shared" si="9"/>
        <v>0.22753444629099998</v>
      </c>
      <c r="L178" s="273">
        <f t="shared" si="9"/>
        <v>1.8411028303500002E-2</v>
      </c>
      <c r="M178" s="273">
        <f t="shared" si="9"/>
        <v>2.8954834908150002</v>
      </c>
      <c r="N178" s="273">
        <f t="shared" si="9"/>
        <v>0.15117090764483002</v>
      </c>
      <c r="O178" s="273">
        <f t="shared" si="9"/>
        <v>8.1608960214789982E-3</v>
      </c>
      <c r="P178" s="273">
        <f t="shared" si="9"/>
        <v>7.6490221264099998E-3</v>
      </c>
      <c r="Q178" s="273">
        <f t="shared" si="9"/>
        <v>5.0120237160849995E-3</v>
      </c>
      <c r="R178" s="273">
        <f t="shared" si="9"/>
        <v>3.1484444136069996E-2</v>
      </c>
      <c r="S178" s="273">
        <f t="shared" si="9"/>
        <v>2.4993420430737004E-2</v>
      </c>
      <c r="T178" s="273">
        <f t="shared" si="9"/>
        <v>0.10480630470778501</v>
      </c>
      <c r="U178" s="273">
        <f t="shared" si="10"/>
        <v>5.5507085814550002E-3</v>
      </c>
      <c r="V178" s="273">
        <f t="shared" si="10"/>
        <v>0.50783719951795991</v>
      </c>
      <c r="W178" s="273">
        <f t="shared" si="10"/>
        <v>0.3761736452833</v>
      </c>
      <c r="X178" s="273">
        <f t="shared" si="10"/>
        <v>0.10923843452258049</v>
      </c>
      <c r="Y178" s="273">
        <f t="shared" si="10"/>
        <v>0.137292925467803</v>
      </c>
      <c r="Z178" s="273">
        <f t="shared" si="10"/>
        <v>6.4231070968003401E-2</v>
      </c>
      <c r="AA178" s="273">
        <f t="shared" si="10"/>
        <v>4.3054261677428297E-2</v>
      </c>
      <c r="AB178" s="273">
        <f t="shared" si="10"/>
        <v>0.35381669262172299</v>
      </c>
      <c r="AC178" s="273">
        <f t="shared" si="10"/>
        <v>2.7271054086000003E-3</v>
      </c>
      <c r="AD178" s="273">
        <f t="shared" si="10"/>
        <v>0.11343179379229093</v>
      </c>
    </row>
    <row r="179" spans="1:30" s="266" customFormat="1">
      <c r="A179" s="271" t="s">
        <v>653</v>
      </c>
      <c r="B179" s="271"/>
      <c r="C179" s="272"/>
      <c r="D179" s="271"/>
      <c r="E179" s="273">
        <f t="shared" si="9"/>
        <v>12.89797599383332</v>
      </c>
      <c r="F179" s="273">
        <f t="shared" si="9"/>
        <v>25.975914494000001</v>
      </c>
      <c r="G179" s="273">
        <f t="shared" si="9"/>
        <v>0</v>
      </c>
      <c r="H179" s="273">
        <f t="shared" si="9"/>
        <v>62.322507563217584</v>
      </c>
      <c r="I179" s="273">
        <f t="shared" si="9"/>
        <v>0.63628923420000005</v>
      </c>
      <c r="J179" s="273">
        <f t="shared" si="9"/>
        <v>4.5801128681000005</v>
      </c>
      <c r="K179" s="273">
        <f t="shared" si="9"/>
        <v>11.1771946853</v>
      </c>
      <c r="L179" s="273">
        <f t="shared" si="9"/>
        <v>0</v>
      </c>
      <c r="M179" s="273">
        <f t="shared" si="9"/>
        <v>0</v>
      </c>
      <c r="N179" s="273">
        <f t="shared" si="9"/>
        <v>0</v>
      </c>
      <c r="O179" s="273">
        <f t="shared" si="9"/>
        <v>0</v>
      </c>
      <c r="P179" s="273">
        <f t="shared" si="9"/>
        <v>0</v>
      </c>
      <c r="Q179" s="273">
        <f t="shared" si="9"/>
        <v>0</v>
      </c>
      <c r="R179" s="273">
        <f t="shared" si="9"/>
        <v>0</v>
      </c>
      <c r="S179" s="273">
        <f t="shared" si="9"/>
        <v>0</v>
      </c>
      <c r="T179" s="273">
        <f t="shared" si="9"/>
        <v>0</v>
      </c>
      <c r="U179" s="273">
        <f t="shared" si="10"/>
        <v>0</v>
      </c>
      <c r="V179" s="273">
        <f t="shared" si="10"/>
        <v>0</v>
      </c>
      <c r="W179" s="273">
        <f t="shared" si="10"/>
        <v>0</v>
      </c>
      <c r="X179" s="273">
        <f t="shared" si="10"/>
        <v>0</v>
      </c>
      <c r="Y179" s="273">
        <f t="shared" si="10"/>
        <v>0</v>
      </c>
      <c r="Z179" s="273">
        <f t="shared" si="10"/>
        <v>0</v>
      </c>
      <c r="AA179" s="273">
        <f t="shared" si="10"/>
        <v>0</v>
      </c>
      <c r="AB179" s="273">
        <f t="shared" si="10"/>
        <v>0</v>
      </c>
      <c r="AC179" s="273">
        <f t="shared" si="10"/>
        <v>0</v>
      </c>
      <c r="AD179" s="273">
        <f t="shared" si="10"/>
        <v>0</v>
      </c>
    </row>
    <row r="180" spans="1:30" s="266" customFormat="1">
      <c r="A180" s="271" t="s">
        <v>654</v>
      </c>
      <c r="B180" s="271"/>
      <c r="C180" s="272"/>
      <c r="D180" s="271"/>
      <c r="E180" s="273">
        <f t="shared" si="9"/>
        <v>82.726077031407556</v>
      </c>
      <c r="F180" s="273">
        <f t="shared" si="9"/>
        <v>7.5515205112693433</v>
      </c>
      <c r="G180" s="273">
        <f t="shared" si="9"/>
        <v>8.4978068852195429E-2</v>
      </c>
      <c r="H180" s="273">
        <f t="shared" si="9"/>
        <v>0.925761745548767</v>
      </c>
      <c r="I180" s="273">
        <f t="shared" si="9"/>
        <v>3.34611663350071</v>
      </c>
      <c r="J180" s="273">
        <f t="shared" si="9"/>
        <v>4.8548627995011859</v>
      </c>
      <c r="K180" s="273">
        <f t="shared" si="9"/>
        <v>6.6872961955939916</v>
      </c>
      <c r="L180" s="273">
        <f t="shared" si="9"/>
        <v>1.161663606728724</v>
      </c>
      <c r="M180" s="273">
        <f t="shared" si="9"/>
        <v>54.459885707658529</v>
      </c>
      <c r="N180" s="273">
        <f t="shared" si="9"/>
        <v>2.7928040203709381</v>
      </c>
      <c r="O180" s="273">
        <f t="shared" si="9"/>
        <v>8.8384933468662941E-2</v>
      </c>
      <c r="P180" s="273">
        <f t="shared" si="9"/>
        <v>0</v>
      </c>
      <c r="Q180" s="273">
        <f t="shared" si="9"/>
        <v>0</v>
      </c>
      <c r="R180" s="273">
        <f t="shared" si="9"/>
        <v>1.1047963826602352</v>
      </c>
      <c r="S180" s="273">
        <f t="shared" si="9"/>
        <v>19.289369881561292</v>
      </c>
      <c r="T180" s="273">
        <f t="shared" si="9"/>
        <v>0.22472456067627114</v>
      </c>
      <c r="U180" s="273">
        <f t="shared" si="10"/>
        <v>2.3829613793158799E-2</v>
      </c>
      <c r="V180" s="273">
        <f t="shared" si="10"/>
        <v>24.235837565236352</v>
      </c>
      <c r="W180" s="273">
        <f t="shared" si="10"/>
        <v>2.1374469872733579</v>
      </c>
      <c r="X180" s="273">
        <f t="shared" si="10"/>
        <v>0.14707025473231591</v>
      </c>
      <c r="Y180" s="273">
        <f t="shared" si="10"/>
        <v>0.21147026988149564</v>
      </c>
      <c r="Z180" s="273">
        <f t="shared" si="10"/>
        <v>0.1832644657907799</v>
      </c>
      <c r="AA180" s="273">
        <f t="shared" si="10"/>
        <v>0.14634848898603653</v>
      </c>
      <c r="AB180" s="273">
        <f t="shared" si="10"/>
        <v>0.68815347939062799</v>
      </c>
      <c r="AC180" s="273">
        <f t="shared" si="10"/>
        <v>0</v>
      </c>
      <c r="AD180" s="273">
        <f t="shared" si="10"/>
        <v>0</v>
      </c>
    </row>
    <row r="181" spans="1:30" s="266" customFormat="1">
      <c r="A181" s="271" t="s">
        <v>655</v>
      </c>
      <c r="B181" s="271"/>
      <c r="C181" s="272"/>
      <c r="D181" s="271"/>
      <c r="E181" s="273">
        <f t="shared" si="9"/>
        <v>17.030752098914654</v>
      </c>
      <c r="F181" s="273">
        <f t="shared" si="9"/>
        <v>3.2266866959967553</v>
      </c>
      <c r="G181" s="273">
        <f t="shared" si="9"/>
        <v>0.49946766795715142</v>
      </c>
      <c r="H181" s="273">
        <f t="shared" si="9"/>
        <v>4.6323786652775782E-3</v>
      </c>
      <c r="I181" s="273">
        <f t="shared" si="9"/>
        <v>0.80940243642254528</v>
      </c>
      <c r="J181" s="273">
        <f t="shared" si="9"/>
        <v>1.1404386818487717</v>
      </c>
      <c r="K181" s="273">
        <f t="shared" si="9"/>
        <v>2.9966543825704188</v>
      </c>
      <c r="L181" s="273">
        <f t="shared" si="9"/>
        <v>0.27270804502059531</v>
      </c>
      <c r="M181" s="273">
        <f t="shared" si="9"/>
        <v>31.50713010236203</v>
      </c>
      <c r="N181" s="273">
        <f t="shared" si="9"/>
        <v>0.49641642009597953</v>
      </c>
      <c r="O181" s="273">
        <f t="shared" si="9"/>
        <v>9.532653610325589E-3</v>
      </c>
      <c r="P181" s="273">
        <f t="shared" si="9"/>
        <v>1.0067945660921484E-2</v>
      </c>
      <c r="Q181" s="273">
        <f t="shared" si="9"/>
        <v>1.2746811858236964E-2</v>
      </c>
      <c r="R181" s="273">
        <f t="shared" si="9"/>
        <v>2.9909144044862449E-2</v>
      </c>
      <c r="S181" s="273">
        <f t="shared" si="9"/>
        <v>4.2236043615074337</v>
      </c>
      <c r="T181" s="273">
        <f t="shared" si="9"/>
        <v>9.8283045796446908E-2</v>
      </c>
      <c r="U181" s="273">
        <f t="shared" si="10"/>
        <v>1.7563574820308389E-2</v>
      </c>
      <c r="V181" s="273">
        <f t="shared" si="10"/>
        <v>0.73766943378985961</v>
      </c>
      <c r="W181" s="273">
        <f t="shared" si="10"/>
        <v>0.30384031469616901</v>
      </c>
      <c r="X181" s="273">
        <f t="shared" si="10"/>
        <v>1.8354657235534432E-2</v>
      </c>
      <c r="Y181" s="273">
        <f t="shared" si="10"/>
        <v>4.0195280863099682E-2</v>
      </c>
      <c r="Z181" s="273">
        <f t="shared" si="10"/>
        <v>1.444278545794052E-2</v>
      </c>
      <c r="AA181" s="273">
        <f t="shared" si="10"/>
        <v>1.3875960797951588E-3</v>
      </c>
      <c r="AB181" s="273">
        <f t="shared" si="10"/>
        <v>7.4382243301744672E-2</v>
      </c>
      <c r="AC181" s="273">
        <f t="shared" si="10"/>
        <v>1.2833037489990322E-3</v>
      </c>
      <c r="AD181" s="273">
        <f t="shared" si="10"/>
        <v>6.1058092156728201E-4</v>
      </c>
    </row>
    <row r="182" spans="1:30" s="266" customFormat="1">
      <c r="A182" s="271" t="s">
        <v>656</v>
      </c>
      <c r="B182" s="271"/>
      <c r="C182" s="272"/>
      <c r="D182" s="271"/>
      <c r="E182" s="275">
        <f t="shared" si="9"/>
        <v>0</v>
      </c>
      <c r="F182" s="275">
        <f t="shared" si="9"/>
        <v>15.356543150434058</v>
      </c>
      <c r="G182" s="275">
        <f t="shared" si="9"/>
        <v>0</v>
      </c>
      <c r="H182" s="275">
        <f t="shared" si="9"/>
        <v>0</v>
      </c>
      <c r="I182" s="275">
        <f t="shared" si="9"/>
        <v>0</v>
      </c>
      <c r="J182" s="275">
        <f t="shared" si="9"/>
        <v>0</v>
      </c>
      <c r="K182" s="275">
        <f t="shared" si="9"/>
        <v>0</v>
      </c>
      <c r="L182" s="275">
        <f t="shared" si="9"/>
        <v>0</v>
      </c>
      <c r="M182" s="275">
        <f t="shared" si="9"/>
        <v>0</v>
      </c>
      <c r="N182" s="275">
        <f t="shared" si="9"/>
        <v>0</v>
      </c>
      <c r="O182" s="275">
        <f t="shared" si="9"/>
        <v>0</v>
      </c>
      <c r="P182" s="275">
        <f t="shared" si="9"/>
        <v>1.2682528799999999E-2</v>
      </c>
      <c r="Q182" s="275">
        <f t="shared" si="9"/>
        <v>0</v>
      </c>
      <c r="R182" s="275">
        <f t="shared" si="9"/>
        <v>0</v>
      </c>
      <c r="S182" s="275">
        <f t="shared" si="9"/>
        <v>0</v>
      </c>
      <c r="T182" s="275">
        <f t="shared" si="9"/>
        <v>0</v>
      </c>
      <c r="U182" s="275">
        <f t="shared" si="10"/>
        <v>0</v>
      </c>
      <c r="V182" s="275">
        <f t="shared" si="10"/>
        <v>0</v>
      </c>
      <c r="W182" s="275">
        <f t="shared" si="10"/>
        <v>0</v>
      </c>
      <c r="X182" s="275">
        <f t="shared" si="10"/>
        <v>0</v>
      </c>
      <c r="Y182" s="275">
        <f t="shared" si="10"/>
        <v>0</v>
      </c>
      <c r="Z182" s="275">
        <f t="shared" si="10"/>
        <v>0</v>
      </c>
      <c r="AA182" s="275">
        <f t="shared" si="10"/>
        <v>0</v>
      </c>
      <c r="AB182" s="275">
        <f t="shared" si="10"/>
        <v>0</v>
      </c>
      <c r="AC182" s="275">
        <f t="shared" si="10"/>
        <v>0</v>
      </c>
      <c r="AD182" s="275">
        <f t="shared" si="10"/>
        <v>0</v>
      </c>
    </row>
    <row r="183" spans="1:30" s="266" customFormat="1">
      <c r="A183" s="271" t="s">
        <v>657</v>
      </c>
      <c r="B183" s="271"/>
      <c r="C183" s="272"/>
      <c r="D183" s="271"/>
      <c r="E183" s="275">
        <f t="shared" si="9"/>
        <v>8.0458000000000023E-3</v>
      </c>
      <c r="F183" s="275">
        <f t="shared" si="9"/>
        <v>9.5844412686173044</v>
      </c>
      <c r="G183" s="275">
        <f t="shared" si="9"/>
        <v>5.3399999999999997E-4</v>
      </c>
      <c r="H183" s="275">
        <f t="shared" si="9"/>
        <v>0</v>
      </c>
      <c r="I183" s="275">
        <f t="shared" si="9"/>
        <v>0</v>
      </c>
      <c r="J183" s="275">
        <f t="shared" si="9"/>
        <v>0</v>
      </c>
      <c r="K183" s="275">
        <f t="shared" si="9"/>
        <v>0</v>
      </c>
      <c r="L183" s="275">
        <f t="shared" si="9"/>
        <v>0</v>
      </c>
      <c r="M183" s="275">
        <f t="shared" si="9"/>
        <v>5.6870000000000002E-3</v>
      </c>
      <c r="N183" s="275">
        <f t="shared" si="9"/>
        <v>0</v>
      </c>
      <c r="O183" s="275">
        <f t="shared" si="9"/>
        <v>0</v>
      </c>
      <c r="P183" s="275">
        <f t="shared" si="9"/>
        <v>0</v>
      </c>
      <c r="Q183" s="275">
        <f t="shared" si="9"/>
        <v>0</v>
      </c>
      <c r="R183" s="275">
        <f t="shared" si="9"/>
        <v>0</v>
      </c>
      <c r="S183" s="275">
        <f t="shared" si="9"/>
        <v>0</v>
      </c>
      <c r="T183" s="275">
        <f t="shared" si="9"/>
        <v>0</v>
      </c>
      <c r="U183" s="275">
        <f t="shared" si="10"/>
        <v>0</v>
      </c>
      <c r="V183" s="275">
        <f t="shared" si="10"/>
        <v>0</v>
      </c>
      <c r="W183" s="275">
        <f t="shared" si="10"/>
        <v>0</v>
      </c>
      <c r="X183" s="275">
        <f t="shared" si="10"/>
        <v>0</v>
      </c>
      <c r="Y183" s="275">
        <f t="shared" si="10"/>
        <v>0</v>
      </c>
      <c r="Z183" s="275">
        <f t="shared" si="10"/>
        <v>0</v>
      </c>
      <c r="AA183" s="275">
        <f t="shared" si="10"/>
        <v>0</v>
      </c>
      <c r="AB183" s="275">
        <f t="shared" si="10"/>
        <v>0</v>
      </c>
      <c r="AC183" s="275">
        <f t="shared" si="10"/>
        <v>0</v>
      </c>
      <c r="AD183" s="275">
        <f t="shared" si="10"/>
        <v>0</v>
      </c>
    </row>
    <row r="184" spans="1:30" s="266" customFormat="1">
      <c r="A184" s="271" t="s">
        <v>658</v>
      </c>
      <c r="B184" s="271"/>
      <c r="C184" s="272"/>
      <c r="D184" s="271"/>
      <c r="E184" s="275">
        <f t="shared" si="9"/>
        <v>0</v>
      </c>
      <c r="F184" s="275">
        <f t="shared" si="9"/>
        <v>3.1574131187865708</v>
      </c>
      <c r="G184" s="275">
        <f t="shared" si="9"/>
        <v>0</v>
      </c>
      <c r="H184" s="275">
        <f t="shared" si="9"/>
        <v>0</v>
      </c>
      <c r="I184" s="275">
        <f t="shared" si="9"/>
        <v>6.9476959999999996E-5</v>
      </c>
      <c r="J184" s="275">
        <f t="shared" si="9"/>
        <v>6.9476959999999996E-5</v>
      </c>
      <c r="K184" s="275">
        <f t="shared" si="9"/>
        <v>6.9476959999999996E-5</v>
      </c>
      <c r="L184" s="275">
        <f t="shared" si="9"/>
        <v>4.8633872E-6</v>
      </c>
      <c r="M184" s="275">
        <f t="shared" si="9"/>
        <v>0</v>
      </c>
      <c r="N184" s="275">
        <f t="shared" si="9"/>
        <v>1.1709600000000001E-7</v>
      </c>
      <c r="O184" s="275">
        <f t="shared" si="9"/>
        <v>1.9516000000000001E-8</v>
      </c>
      <c r="P184" s="275">
        <f t="shared" si="9"/>
        <v>7.8064000000000003E-6</v>
      </c>
      <c r="Q184" s="275">
        <f t="shared" si="9"/>
        <v>9.3676800000000004E-6</v>
      </c>
      <c r="R184" s="275">
        <f t="shared" si="9"/>
        <v>5.9328639999999999E-8</v>
      </c>
      <c r="S184" s="275">
        <f t="shared" si="9"/>
        <v>5.9328639999999997E-9</v>
      </c>
      <c r="T184" s="275">
        <f t="shared" si="9"/>
        <v>3.9812639999999998E-8</v>
      </c>
      <c r="U184" s="275">
        <f t="shared" si="10"/>
        <v>8.743168E-7</v>
      </c>
      <c r="V184" s="275">
        <f t="shared" si="10"/>
        <v>1.1709600000000001E-7</v>
      </c>
      <c r="W184" s="275">
        <f t="shared" si="10"/>
        <v>0</v>
      </c>
      <c r="X184" s="275">
        <f t="shared" si="10"/>
        <v>0</v>
      </c>
      <c r="Y184" s="275">
        <f t="shared" si="10"/>
        <v>0</v>
      </c>
      <c r="Z184" s="275">
        <f t="shared" si="10"/>
        <v>0</v>
      </c>
      <c r="AA184" s="275">
        <f t="shared" si="10"/>
        <v>0</v>
      </c>
      <c r="AB184" s="275">
        <f t="shared" si="10"/>
        <v>0</v>
      </c>
      <c r="AC184" s="275">
        <f t="shared" si="10"/>
        <v>0</v>
      </c>
      <c r="AD184" s="275">
        <f t="shared" si="10"/>
        <v>0</v>
      </c>
    </row>
    <row r="185" spans="1:30" s="266" customFormat="1">
      <c r="A185" s="271" t="s">
        <v>659</v>
      </c>
      <c r="B185" s="271"/>
      <c r="C185" s="272"/>
      <c r="D185" s="271"/>
      <c r="E185" s="275">
        <f t="shared" si="9"/>
        <v>0</v>
      </c>
      <c r="F185" s="275">
        <f t="shared" si="9"/>
        <v>2.3420371019999999</v>
      </c>
      <c r="G185" s="275">
        <f t="shared" si="9"/>
        <v>3.63E-3</v>
      </c>
      <c r="H185" s="275">
        <f t="shared" si="9"/>
        <v>0</v>
      </c>
      <c r="I185" s="275">
        <f t="shared" si="9"/>
        <v>0.11594386500000001</v>
      </c>
      <c r="J185" s="275">
        <f t="shared" si="9"/>
        <v>0.13546753</v>
      </c>
      <c r="K185" s="275">
        <f t="shared" si="9"/>
        <v>0.1461607</v>
      </c>
      <c r="L185" s="275">
        <f t="shared" si="9"/>
        <v>3.594259815E-4</v>
      </c>
      <c r="M185" s="275">
        <f t="shared" si="9"/>
        <v>0</v>
      </c>
      <c r="N185" s="275">
        <f t="shared" si="9"/>
        <v>0.1633156476837197</v>
      </c>
      <c r="O185" s="275">
        <f t="shared" si="9"/>
        <v>4.0774392732351603E-2</v>
      </c>
      <c r="P185" s="275">
        <f t="shared" si="9"/>
        <v>2.8321542670665601E-2</v>
      </c>
      <c r="Q185" s="275">
        <f t="shared" si="9"/>
        <v>1.40381796289533E-2</v>
      </c>
      <c r="R185" s="275">
        <f t="shared" si="9"/>
        <v>6.6915902124319901E-2</v>
      </c>
      <c r="S185" s="275">
        <f t="shared" si="9"/>
        <v>5.54622570740032E-2</v>
      </c>
      <c r="T185" s="275">
        <f t="shared" si="9"/>
        <v>0.33734819152191997</v>
      </c>
      <c r="U185" s="275">
        <f t="shared" si="10"/>
        <v>1.0262865117577699E-2</v>
      </c>
      <c r="V185" s="275">
        <f t="shared" si="10"/>
        <v>0.66665462573503131</v>
      </c>
      <c r="W185" s="275">
        <f t="shared" si="10"/>
        <v>5.1591355299062003E-2</v>
      </c>
      <c r="X185" s="275">
        <f t="shared" si="10"/>
        <v>0</v>
      </c>
      <c r="Y185" s="275">
        <f t="shared" si="10"/>
        <v>0</v>
      </c>
      <c r="Z185" s="275">
        <f t="shared" si="10"/>
        <v>0</v>
      </c>
      <c r="AA185" s="275">
        <f t="shared" si="10"/>
        <v>0</v>
      </c>
      <c r="AB185" s="275">
        <f t="shared" si="10"/>
        <v>0</v>
      </c>
      <c r="AC185" s="275">
        <f t="shared" si="10"/>
        <v>0</v>
      </c>
      <c r="AD185" s="275">
        <f t="shared" si="10"/>
        <v>0</v>
      </c>
    </row>
  </sheetData>
  <mergeCells count="37">
    <mergeCell ref="AK11:AK12"/>
    <mergeCell ref="AL11:AL12"/>
    <mergeCell ref="AD11:AD12"/>
    <mergeCell ref="AF11:AF12"/>
    <mergeCell ref="AH11:AH12"/>
    <mergeCell ref="AI11:AI12"/>
    <mergeCell ref="AJ11:AJ12"/>
    <mergeCell ref="U11:U12"/>
    <mergeCell ref="V11:V12"/>
    <mergeCell ref="W11:W12"/>
    <mergeCell ref="X11:AB11"/>
    <mergeCell ref="AC11:AC12"/>
    <mergeCell ref="W10:AD10"/>
    <mergeCell ref="AF10:AL10"/>
    <mergeCell ref="E11:E12"/>
    <mergeCell ref="F11:F12"/>
    <mergeCell ref="G11:G12"/>
    <mergeCell ref="H11:H12"/>
    <mergeCell ref="I11:I12"/>
    <mergeCell ref="J11:J12"/>
    <mergeCell ref="K11:K12"/>
    <mergeCell ref="L11:L12"/>
    <mergeCell ref="Q10:V10"/>
    <mergeCell ref="AG11:AG12"/>
    <mergeCell ref="Q11:Q12"/>
    <mergeCell ref="R11:R12"/>
    <mergeCell ref="S11:S12"/>
    <mergeCell ref="T11:T12"/>
    <mergeCell ref="A10:A12"/>
    <mergeCell ref="B10:D12"/>
    <mergeCell ref="E10:H10"/>
    <mergeCell ref="I10:L10"/>
    <mergeCell ref="N10:P10"/>
    <mergeCell ref="M11:M12"/>
    <mergeCell ref="N11:N12"/>
    <mergeCell ref="O11:O12"/>
    <mergeCell ref="P11:P12"/>
  </mergeCells>
  <pageMargins left="0.7" right="0.7" top="0.78740157499999996" bottom="0.78740157499999996"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sheetPr>
    <tabColor theme="9" tint="0.39997558519241921"/>
  </sheetPr>
  <dimension ref="A1:AQ185"/>
  <sheetViews>
    <sheetView zoomScale="75" zoomScaleNormal="75" workbookViewId="0">
      <selection activeCell="I31" sqref="I31"/>
    </sheetView>
  </sheetViews>
  <sheetFormatPr baseColWidth="10" defaultColWidth="8.85546875" defaultRowHeight="12.75"/>
  <cols>
    <col min="1" max="1" width="19.7109375" style="266" customWidth="1"/>
    <col min="2" max="2" width="16.42578125" style="266" customWidth="1"/>
    <col min="3" max="3" width="25.7109375" style="341" customWidth="1"/>
    <col min="4" max="4" width="6" style="266" customWidth="1"/>
    <col min="5" max="5" width="12.5703125" style="266" customWidth="1"/>
    <col min="6" max="6" width="8.28515625" style="266" customWidth="1"/>
    <col min="7" max="7" width="12.85546875" style="266" customWidth="1"/>
    <col min="8" max="8" width="11.85546875" style="266" customWidth="1"/>
    <col min="9" max="11" width="9.28515625" style="266" customWidth="1"/>
    <col min="12" max="12" width="10.85546875" style="266" customWidth="1"/>
    <col min="13" max="13" width="11.85546875" style="266" customWidth="1"/>
    <col min="14" max="23" width="8.28515625" style="266" customWidth="1"/>
    <col min="24" max="24" width="13.85546875" style="266" customWidth="1"/>
    <col min="25" max="27" width="8.28515625" style="266" customWidth="1"/>
    <col min="28" max="28" width="10.42578125" style="266" customWidth="1"/>
    <col min="29" max="30" width="8.28515625" style="266" customWidth="1"/>
    <col min="31" max="31" width="1.85546875" style="266" customWidth="1"/>
    <col min="32" max="36" width="8.28515625" style="266" customWidth="1"/>
    <col min="37" max="37" width="10" style="266" customWidth="1"/>
    <col min="38" max="38" width="24.7109375" style="266" bestFit="1" customWidth="1"/>
    <col min="39" max="16384" width="8.85546875" style="266"/>
  </cols>
  <sheetData>
    <row r="1" spans="1:43" s="112" customFormat="1" ht="20.25">
      <c r="A1" s="276" t="s">
        <v>245</v>
      </c>
      <c r="B1" s="114"/>
      <c r="C1" s="120"/>
      <c r="AK1" s="121"/>
      <c r="AL1" s="121"/>
    </row>
    <row r="2" spans="1:43" s="112" customFormat="1">
      <c r="A2" s="176" t="s">
        <v>246</v>
      </c>
      <c r="B2" s="114"/>
      <c r="C2" s="120"/>
      <c r="AK2" s="121"/>
      <c r="AL2" s="121"/>
    </row>
    <row r="3" spans="1:43" s="112" customFormat="1">
      <c r="B3" s="114"/>
      <c r="C3" s="120"/>
      <c r="F3" s="114"/>
      <c r="R3" s="115"/>
      <c r="S3" s="115"/>
      <c r="T3" s="115"/>
      <c r="U3" s="115"/>
      <c r="V3" s="115"/>
      <c r="AK3" s="121"/>
      <c r="AL3" s="121"/>
    </row>
    <row r="4" spans="1:43" s="112" customFormat="1">
      <c r="A4" s="112" t="s">
        <v>32</v>
      </c>
      <c r="B4" s="277" t="s">
        <v>660</v>
      </c>
      <c r="C4" s="120" t="s">
        <v>33</v>
      </c>
      <c r="R4" s="115"/>
      <c r="S4" s="115"/>
      <c r="T4" s="115"/>
      <c r="U4" s="115"/>
      <c r="V4" s="115"/>
      <c r="AK4" s="121"/>
      <c r="AL4" s="121"/>
    </row>
    <row r="5" spans="1:43" s="112" customFormat="1">
      <c r="A5" s="112" t="s">
        <v>34</v>
      </c>
      <c r="B5" s="277" t="s">
        <v>660</v>
      </c>
      <c r="C5" s="120" t="s">
        <v>35</v>
      </c>
      <c r="R5" s="115"/>
      <c r="S5" s="115"/>
      <c r="T5" s="115"/>
      <c r="U5" s="115"/>
      <c r="V5" s="115"/>
      <c r="AK5" s="121"/>
      <c r="AL5" s="121"/>
    </row>
    <row r="6" spans="1:43" s="112" customFormat="1" ht="24">
      <c r="A6" s="112" t="s">
        <v>248</v>
      </c>
      <c r="B6" s="278">
        <v>2017</v>
      </c>
      <c r="C6" s="120" t="s">
        <v>249</v>
      </c>
      <c r="F6" s="279"/>
      <c r="G6" s="279"/>
      <c r="H6" s="279"/>
      <c r="I6" s="279"/>
      <c r="J6" s="279"/>
      <c r="K6" s="279"/>
      <c r="L6" s="279"/>
      <c r="M6" s="279"/>
      <c r="N6" s="279"/>
      <c r="O6" s="279"/>
      <c r="P6" s="279"/>
      <c r="Q6" s="279"/>
      <c r="R6" s="119"/>
      <c r="S6" s="119"/>
      <c r="T6" s="119"/>
      <c r="U6" s="119"/>
      <c r="V6" s="119"/>
      <c r="W6" s="279"/>
      <c r="X6" s="279"/>
      <c r="Y6" s="279"/>
      <c r="Z6" s="279"/>
      <c r="AA6" s="279"/>
      <c r="AB6" s="279"/>
      <c r="AC6" s="279"/>
      <c r="AD6" s="279"/>
      <c r="AF6" s="279"/>
      <c r="AG6" s="279"/>
      <c r="AH6" s="279"/>
      <c r="AI6" s="279"/>
      <c r="AJ6" s="279"/>
      <c r="AK6" s="121"/>
      <c r="AL6" s="121"/>
    </row>
    <row r="7" spans="1:43" s="112" customFormat="1" ht="24">
      <c r="A7" s="112" t="s">
        <v>59</v>
      </c>
      <c r="B7" s="277" t="s">
        <v>660</v>
      </c>
      <c r="C7" s="120" t="s">
        <v>6</v>
      </c>
      <c r="R7" s="115"/>
      <c r="S7" s="115"/>
      <c r="T7" s="115"/>
      <c r="U7" s="115"/>
      <c r="V7" s="115"/>
      <c r="AK7" s="121"/>
      <c r="AL7" s="121"/>
    </row>
    <row r="8" spans="1:43" s="112" customFormat="1" ht="13.5" thickBot="1">
      <c r="A8" s="122"/>
      <c r="B8" s="280"/>
      <c r="C8" s="281"/>
      <c r="D8" s="282"/>
      <c r="E8" s="282"/>
      <c r="F8" s="282"/>
      <c r="G8" s="282"/>
      <c r="H8" s="282"/>
      <c r="I8" s="282"/>
      <c r="J8" s="282"/>
      <c r="K8" s="282"/>
      <c r="L8" s="282"/>
      <c r="M8" s="282"/>
      <c r="N8" s="282"/>
      <c r="O8" s="282"/>
      <c r="P8" s="282"/>
      <c r="Q8" s="282"/>
      <c r="R8" s="115"/>
      <c r="S8" s="115"/>
      <c r="T8" s="115"/>
      <c r="U8" s="115"/>
      <c r="V8" s="115"/>
      <c r="AF8" s="126"/>
      <c r="AK8" s="121"/>
      <c r="AL8" s="121"/>
    </row>
    <row r="9" spans="1:43" s="112" customFormat="1" ht="15.75" thickBot="1">
      <c r="A9" s="127"/>
      <c r="B9" s="128"/>
      <c r="C9" s="129"/>
      <c r="D9" s="130"/>
      <c r="E9" s="130"/>
      <c r="F9" s="283"/>
      <c r="G9" s="283"/>
      <c r="H9" s="284"/>
      <c r="I9" s="285"/>
      <c r="J9" s="134"/>
      <c r="K9" s="135"/>
      <c r="L9" s="135"/>
      <c r="M9" s="134"/>
      <c r="N9" s="134"/>
      <c r="O9" s="134"/>
      <c r="P9" s="134"/>
      <c r="Q9" s="136"/>
      <c r="R9" s="136"/>
      <c r="S9" s="136"/>
      <c r="T9" s="136"/>
      <c r="U9" s="136"/>
      <c r="V9" s="136"/>
      <c r="W9" s="134"/>
      <c r="X9" s="134"/>
      <c r="Y9" s="134"/>
      <c r="Z9" s="134"/>
      <c r="AA9" s="134"/>
      <c r="AB9" s="134"/>
      <c r="AC9" s="134"/>
      <c r="AD9" s="136"/>
      <c r="AE9" s="136"/>
      <c r="AF9" s="136"/>
      <c r="AG9" s="136"/>
      <c r="AH9" s="136"/>
      <c r="AI9" s="136"/>
      <c r="AJ9" s="136"/>
      <c r="AK9" s="286"/>
      <c r="AL9" s="287"/>
      <c r="AM9" s="140"/>
    </row>
    <row r="10" spans="1:43" s="115" customFormat="1" ht="39" customHeight="1" thickBot="1">
      <c r="A10" s="441" t="str">
        <f>B4&amp;": "&amp;B5&amp;": "&amp;B6</f>
        <v>: : 2017</v>
      </c>
      <c r="B10" s="472" t="s">
        <v>251</v>
      </c>
      <c r="C10" s="473"/>
      <c r="D10" s="474"/>
      <c r="E10" s="478" t="s">
        <v>252</v>
      </c>
      <c r="F10" s="479"/>
      <c r="G10" s="479"/>
      <c r="H10" s="480"/>
      <c r="I10" s="478" t="s">
        <v>253</v>
      </c>
      <c r="J10" s="481"/>
      <c r="K10" s="481"/>
      <c r="L10" s="482"/>
      <c r="M10" s="288" t="s">
        <v>254</v>
      </c>
      <c r="N10" s="478" t="s">
        <v>255</v>
      </c>
      <c r="O10" s="481"/>
      <c r="P10" s="483"/>
      <c r="Q10" s="478" t="s">
        <v>256</v>
      </c>
      <c r="R10" s="481"/>
      <c r="S10" s="481"/>
      <c r="T10" s="481"/>
      <c r="U10" s="481"/>
      <c r="V10" s="483"/>
      <c r="W10" s="478" t="s">
        <v>257</v>
      </c>
      <c r="X10" s="481"/>
      <c r="Y10" s="481"/>
      <c r="Z10" s="481"/>
      <c r="AA10" s="481"/>
      <c r="AB10" s="481"/>
      <c r="AC10" s="481"/>
      <c r="AD10" s="483"/>
      <c r="AE10" s="289"/>
      <c r="AF10" s="478" t="s">
        <v>258</v>
      </c>
      <c r="AG10" s="485"/>
      <c r="AH10" s="485"/>
      <c r="AI10" s="485"/>
      <c r="AJ10" s="485"/>
      <c r="AK10" s="485"/>
      <c r="AL10" s="486"/>
      <c r="AM10" s="143"/>
    </row>
    <row r="11" spans="1:43" s="112" customFormat="1" ht="14.25" customHeight="1" thickBot="1">
      <c r="A11" s="442"/>
      <c r="B11" s="475"/>
      <c r="C11" s="476"/>
      <c r="D11" s="477"/>
      <c r="E11" s="460" t="s">
        <v>259</v>
      </c>
      <c r="F11" s="460" t="s">
        <v>48</v>
      </c>
      <c r="G11" s="460" t="s">
        <v>260</v>
      </c>
      <c r="H11" s="460" t="s">
        <v>261</v>
      </c>
      <c r="I11" s="460" t="s">
        <v>262</v>
      </c>
      <c r="J11" s="484" t="s">
        <v>263</v>
      </c>
      <c r="K11" s="484" t="s">
        <v>264</v>
      </c>
      <c r="L11" s="460" t="s">
        <v>265</v>
      </c>
      <c r="M11" s="460" t="s">
        <v>266</v>
      </c>
      <c r="N11" s="484" t="s">
        <v>267</v>
      </c>
      <c r="O11" s="484" t="s">
        <v>268</v>
      </c>
      <c r="P11" s="484" t="s">
        <v>269</v>
      </c>
      <c r="Q11" s="484" t="s">
        <v>270</v>
      </c>
      <c r="R11" s="484" t="s">
        <v>271</v>
      </c>
      <c r="S11" s="484" t="s">
        <v>272</v>
      </c>
      <c r="T11" s="484" t="s">
        <v>273</v>
      </c>
      <c r="U11" s="484" t="s">
        <v>274</v>
      </c>
      <c r="V11" s="484" t="s">
        <v>275</v>
      </c>
      <c r="W11" s="460" t="s">
        <v>276</v>
      </c>
      <c r="X11" s="465" t="s">
        <v>277</v>
      </c>
      <c r="Y11" s="466"/>
      <c r="Z11" s="466"/>
      <c r="AA11" s="466"/>
      <c r="AB11" s="467"/>
      <c r="AC11" s="484" t="s">
        <v>278</v>
      </c>
      <c r="AD11" s="484" t="s">
        <v>279</v>
      </c>
      <c r="AE11" s="290"/>
      <c r="AF11" s="460" t="s">
        <v>280</v>
      </c>
      <c r="AG11" s="460" t="s">
        <v>281</v>
      </c>
      <c r="AH11" s="460" t="s">
        <v>282</v>
      </c>
      <c r="AI11" s="460" t="s">
        <v>283</v>
      </c>
      <c r="AJ11" s="460" t="s">
        <v>284</v>
      </c>
      <c r="AK11" s="489" t="s">
        <v>285</v>
      </c>
      <c r="AL11" s="489" t="s">
        <v>286</v>
      </c>
    </row>
    <row r="12" spans="1:43" s="112" customFormat="1" ht="51.75" thickBot="1">
      <c r="A12" s="442"/>
      <c r="B12" s="475"/>
      <c r="C12" s="476"/>
      <c r="D12" s="477"/>
      <c r="E12" s="461"/>
      <c r="F12" s="461"/>
      <c r="G12" s="461"/>
      <c r="H12" s="461"/>
      <c r="I12" s="461"/>
      <c r="J12" s="461"/>
      <c r="K12" s="461"/>
      <c r="L12" s="487"/>
      <c r="M12" s="461"/>
      <c r="N12" s="461"/>
      <c r="O12" s="461"/>
      <c r="P12" s="461"/>
      <c r="Q12" s="461"/>
      <c r="R12" s="461"/>
      <c r="S12" s="461"/>
      <c r="T12" s="461"/>
      <c r="U12" s="461"/>
      <c r="V12" s="461"/>
      <c r="W12" s="461"/>
      <c r="X12" s="146" t="s">
        <v>287</v>
      </c>
      <c r="Y12" s="146" t="s">
        <v>288</v>
      </c>
      <c r="Z12" s="146" t="s">
        <v>289</v>
      </c>
      <c r="AA12" s="146" t="s">
        <v>290</v>
      </c>
      <c r="AB12" s="146" t="s">
        <v>291</v>
      </c>
      <c r="AC12" s="461"/>
      <c r="AD12" s="491"/>
      <c r="AE12" s="291"/>
      <c r="AF12" s="492"/>
      <c r="AG12" s="488"/>
      <c r="AH12" s="488"/>
      <c r="AI12" s="488"/>
      <c r="AJ12" s="488"/>
      <c r="AK12" s="490"/>
      <c r="AL12" s="490"/>
    </row>
    <row r="13" spans="1:43" ht="36.75" thickBot="1">
      <c r="A13" s="292" t="s">
        <v>292</v>
      </c>
      <c r="B13" s="292" t="s">
        <v>53</v>
      </c>
      <c r="C13" s="293" t="s">
        <v>54</v>
      </c>
      <c r="D13" s="292" t="s">
        <v>293</v>
      </c>
      <c r="E13" s="292" t="s">
        <v>294</v>
      </c>
      <c r="F13" s="292" t="s">
        <v>295</v>
      </c>
      <c r="G13" s="292" t="s">
        <v>294</v>
      </c>
      <c r="H13" s="292" t="s">
        <v>295</v>
      </c>
      <c r="I13" s="292" t="s">
        <v>295</v>
      </c>
      <c r="J13" s="292" t="s">
        <v>295</v>
      </c>
      <c r="K13" s="292" t="s">
        <v>295</v>
      </c>
      <c r="L13" s="292" t="s">
        <v>295</v>
      </c>
      <c r="M13" s="292" t="s">
        <v>295</v>
      </c>
      <c r="N13" s="292" t="s">
        <v>296</v>
      </c>
      <c r="O13" s="292" t="s">
        <v>296</v>
      </c>
      <c r="P13" s="292" t="s">
        <v>296</v>
      </c>
      <c r="Q13" s="292" t="s">
        <v>296</v>
      </c>
      <c r="R13" s="292" t="s">
        <v>296</v>
      </c>
      <c r="S13" s="292" t="s">
        <v>296</v>
      </c>
      <c r="T13" s="292" t="s">
        <v>296</v>
      </c>
      <c r="U13" s="292" t="s">
        <v>296</v>
      </c>
      <c r="V13" s="292" t="s">
        <v>296</v>
      </c>
      <c r="W13" s="292" t="s">
        <v>297</v>
      </c>
      <c r="X13" s="292" t="s">
        <v>296</v>
      </c>
      <c r="Y13" s="292" t="s">
        <v>296</v>
      </c>
      <c r="Z13" s="292" t="s">
        <v>296</v>
      </c>
      <c r="AA13" s="292" t="s">
        <v>296</v>
      </c>
      <c r="AB13" s="292" t="s">
        <v>296</v>
      </c>
      <c r="AC13" s="292" t="s">
        <v>298</v>
      </c>
      <c r="AD13" s="292" t="s">
        <v>298</v>
      </c>
      <c r="AE13" s="294"/>
      <c r="AF13" s="292" t="s">
        <v>299</v>
      </c>
      <c r="AG13" s="292" t="s">
        <v>299</v>
      </c>
      <c r="AH13" s="292" t="s">
        <v>299</v>
      </c>
      <c r="AI13" s="292" t="s">
        <v>299</v>
      </c>
      <c r="AJ13" s="292" t="s">
        <v>299</v>
      </c>
      <c r="AK13" s="292"/>
      <c r="AL13" s="295"/>
      <c r="AN13" s="152"/>
      <c r="AO13" s="152"/>
      <c r="AP13" s="152"/>
      <c r="AQ13" s="152" t="s">
        <v>300</v>
      </c>
    </row>
    <row r="14" spans="1:43" s="112" customFormat="1" ht="24.75" customHeight="1" thickBot="1">
      <c r="A14" s="153" t="s">
        <v>301</v>
      </c>
      <c r="B14" s="153" t="s">
        <v>302</v>
      </c>
      <c r="C14" s="154" t="s">
        <v>303</v>
      </c>
      <c r="D14" s="155"/>
      <c r="E14" s="296">
        <v>5.915896028310998</v>
      </c>
      <c r="F14" s="296">
        <v>0.22473400384783992</v>
      </c>
      <c r="G14" s="296">
        <v>0.65559190200000006</v>
      </c>
      <c r="H14" s="296">
        <v>3.0065796000000002E-2</v>
      </c>
      <c r="I14" s="297">
        <v>4.7511271749346599E-2</v>
      </c>
      <c r="J14" s="297">
        <v>7.160705666556838E-2</v>
      </c>
      <c r="K14" s="297">
        <v>8.5531181564152681E-2</v>
      </c>
      <c r="L14" s="297">
        <v>4.2911095484354711E-3</v>
      </c>
      <c r="M14" s="297">
        <v>1.688633915961</v>
      </c>
      <c r="N14" s="297">
        <v>0.10154252381401616</v>
      </c>
      <c r="O14" s="297">
        <v>7.1412512518936946E-2</v>
      </c>
      <c r="P14" s="297">
        <v>7.8116561296902226E-2</v>
      </c>
      <c r="Q14" s="297">
        <v>9.3716021237040176E-2</v>
      </c>
      <c r="R14" s="297">
        <v>0.1284497335014165</v>
      </c>
      <c r="S14" s="297">
        <v>9.8221954155266439E-2</v>
      </c>
      <c r="T14" s="297">
        <v>8.6601611288637581E-2</v>
      </c>
      <c r="U14" s="297">
        <v>3.4297677461034307E-2</v>
      </c>
      <c r="V14" s="297">
        <v>0.30108804900357594</v>
      </c>
      <c r="W14" s="297">
        <v>0.42338736235089486</v>
      </c>
      <c r="X14" s="297">
        <v>1.6580567158170001E-3</v>
      </c>
      <c r="Y14" s="297">
        <v>3.4425368630000002E-5</v>
      </c>
      <c r="Z14" s="297">
        <v>2.8080347408E-5</v>
      </c>
      <c r="AA14" s="297">
        <v>2.8085073726000002E-5</v>
      </c>
      <c r="AB14" s="297">
        <v>1.7486475053800001E-3</v>
      </c>
      <c r="AC14" s="297">
        <v>1.7926282817298171</v>
      </c>
      <c r="AD14" s="297">
        <v>1E-3</v>
      </c>
      <c r="AE14" s="298"/>
      <c r="AF14" s="155">
        <v>1163.8030509474399</v>
      </c>
      <c r="AG14" s="155">
        <v>19774.460760000002</v>
      </c>
      <c r="AH14" s="155">
        <v>95548.672611590693</v>
      </c>
      <c r="AI14" s="155">
        <v>28405.507860143702</v>
      </c>
      <c r="AJ14" s="155">
        <v>11506.6681371</v>
      </c>
      <c r="AK14" s="155">
        <v>0</v>
      </c>
      <c r="AL14" s="158" t="s">
        <v>299</v>
      </c>
      <c r="AN14" s="112" t="str">
        <f>VLOOKUP(B14,[1]sectoren!$N$2:$Q$128,3)</f>
        <v>elektriciteitcentrales en WKK</v>
      </c>
      <c r="AQ14" s="112">
        <f>VLOOKUP(B14, [1]sectoren!$N$2:$S$128, 6, FALSE)</f>
        <v>1</v>
      </c>
    </row>
    <row r="15" spans="1:43" s="112" customFormat="1" ht="24.75" customHeight="1" thickBot="1">
      <c r="A15" s="153" t="s">
        <v>305</v>
      </c>
      <c r="B15" s="153" t="s">
        <v>306</v>
      </c>
      <c r="C15" s="154" t="s">
        <v>307</v>
      </c>
      <c r="D15" s="155"/>
      <c r="E15" s="296">
        <v>3.32753319</v>
      </c>
      <c r="F15" s="299">
        <v>0.38995940791789452</v>
      </c>
      <c r="G15" s="296">
        <v>7.412373800000001</v>
      </c>
      <c r="H15" s="296">
        <v>4.6000000000000001E-4</v>
      </c>
      <c r="I15" s="297">
        <v>9.7681143242433731E-3</v>
      </c>
      <c r="J15" s="297">
        <v>9.7681143242433731E-3</v>
      </c>
      <c r="K15" s="297">
        <v>9.7681143242433731E-3</v>
      </c>
      <c r="L15" s="297">
        <v>2.0099680026970366E-3</v>
      </c>
      <c r="M15" s="297">
        <v>0.83822242999999996</v>
      </c>
      <c r="N15" s="297">
        <v>3.16528889495723E-2</v>
      </c>
      <c r="O15" s="297">
        <v>1.25903453136193E-2</v>
      </c>
      <c r="P15" s="297">
        <v>1.5431095966932E-3</v>
      </c>
      <c r="Q15" s="297">
        <v>6.0921126873163004E-3</v>
      </c>
      <c r="R15" s="297">
        <v>4.84515645644851E-2</v>
      </c>
      <c r="S15" s="297">
        <v>3.9256256370207701E-2</v>
      </c>
      <c r="T15" s="297">
        <v>6.3658880640603502E-2</v>
      </c>
      <c r="U15" s="297">
        <v>7.4293618048448E-3</v>
      </c>
      <c r="V15" s="297">
        <v>0.45091659858740968</v>
      </c>
      <c r="W15" s="297">
        <v>2.1117662482948E-2</v>
      </c>
      <c r="X15" s="156" t="s">
        <v>308</v>
      </c>
      <c r="Y15" s="156" t="s">
        <v>308</v>
      </c>
      <c r="Z15" s="156" t="s">
        <v>308</v>
      </c>
      <c r="AA15" s="156" t="s">
        <v>308</v>
      </c>
      <c r="AB15" s="156" t="s">
        <v>308</v>
      </c>
      <c r="AC15" s="156" t="s">
        <v>304</v>
      </c>
      <c r="AD15" s="156" t="s">
        <v>304</v>
      </c>
      <c r="AE15" s="298"/>
      <c r="AF15" s="155">
        <v>51716.200544500003</v>
      </c>
      <c r="AG15" s="155">
        <v>0</v>
      </c>
      <c r="AH15" s="155">
        <v>20772.784824534901</v>
      </c>
      <c r="AI15" s="155">
        <v>0</v>
      </c>
      <c r="AJ15" s="155">
        <v>0</v>
      </c>
      <c r="AK15" s="155">
        <v>0</v>
      </c>
      <c r="AL15" s="158" t="s">
        <v>299</v>
      </c>
      <c r="AN15" s="112" t="str">
        <f>VLOOKUP(B15,[1]sectoren!$N$2:$Q$128,3)</f>
        <v>raffinaderijen</v>
      </c>
      <c r="AQ15" s="112">
        <f>VLOOKUP(B15, [1]sectoren!$N$2:$S$128, 6, FALSE)</f>
        <v>1</v>
      </c>
    </row>
    <row r="16" spans="1:43" s="112" customFormat="1" ht="24.75" customHeight="1" thickBot="1">
      <c r="A16" s="153" t="s">
        <v>305</v>
      </c>
      <c r="B16" s="153" t="s">
        <v>309</v>
      </c>
      <c r="C16" s="154" t="s">
        <v>310</v>
      </c>
      <c r="D16" s="155"/>
      <c r="E16" s="296">
        <v>1.5520341</v>
      </c>
      <c r="F16" s="156" t="s">
        <v>90</v>
      </c>
      <c r="G16" s="296">
        <v>0.1034004</v>
      </c>
      <c r="H16" s="156" t="s">
        <v>304</v>
      </c>
      <c r="I16" s="156" t="s">
        <v>90</v>
      </c>
      <c r="J16" s="156" t="s">
        <v>90</v>
      </c>
      <c r="K16" s="156" t="s">
        <v>90</v>
      </c>
      <c r="L16" s="156" t="s">
        <v>90</v>
      </c>
      <c r="M16" s="297">
        <v>0.19567560000000001</v>
      </c>
      <c r="N16" s="156" t="s">
        <v>90</v>
      </c>
      <c r="O16" s="156" t="s">
        <v>90</v>
      </c>
      <c r="P16" s="156" t="s">
        <v>90</v>
      </c>
      <c r="Q16" s="156" t="s">
        <v>90</v>
      </c>
      <c r="R16" s="156" t="s">
        <v>90</v>
      </c>
      <c r="S16" s="156" t="s">
        <v>90</v>
      </c>
      <c r="T16" s="156" t="s">
        <v>90</v>
      </c>
      <c r="U16" s="156" t="s">
        <v>90</v>
      </c>
      <c r="V16" s="156" t="s">
        <v>90</v>
      </c>
      <c r="W16" s="156" t="s">
        <v>90</v>
      </c>
      <c r="X16" s="156" t="s">
        <v>90</v>
      </c>
      <c r="Y16" s="156" t="s">
        <v>90</v>
      </c>
      <c r="Z16" s="156" t="s">
        <v>90</v>
      </c>
      <c r="AA16" s="156" t="s">
        <v>90</v>
      </c>
      <c r="AB16" s="156" t="s">
        <v>90</v>
      </c>
      <c r="AC16" s="156" t="s">
        <v>90</v>
      </c>
      <c r="AD16" s="156" t="s">
        <v>304</v>
      </c>
      <c r="AE16" s="298"/>
      <c r="AF16" s="155">
        <v>0</v>
      </c>
      <c r="AG16" s="155">
        <v>3774.558</v>
      </c>
      <c r="AH16" s="155">
        <v>0</v>
      </c>
      <c r="AI16" s="155">
        <v>0</v>
      </c>
      <c r="AJ16" s="155">
        <v>0</v>
      </c>
      <c r="AK16" s="155">
        <v>0</v>
      </c>
      <c r="AL16" s="158" t="s">
        <v>299</v>
      </c>
      <c r="AN16" s="112" t="str">
        <f>VLOOKUP(B16,[1]sectoren!$N$2:$Q$128,3)</f>
        <v>cokesproductie</v>
      </c>
      <c r="AQ16" s="112">
        <f>VLOOKUP(B16, [1]sectoren!$N$2:$S$128, 6, FALSE)</f>
        <v>1</v>
      </c>
    </row>
    <row r="17" spans="1:43" s="112" customFormat="1" ht="24.75" customHeight="1" thickBot="1">
      <c r="A17" s="153" t="s">
        <v>305</v>
      </c>
      <c r="B17" s="153" t="s">
        <v>311</v>
      </c>
      <c r="C17" s="154" t="s">
        <v>312</v>
      </c>
      <c r="D17" s="155"/>
      <c r="E17" s="296">
        <v>3.9980416749999997E-2</v>
      </c>
      <c r="F17" s="299">
        <v>1.4776945560283935E-2</v>
      </c>
      <c r="G17" s="296">
        <v>4.1124205502000001E-2</v>
      </c>
      <c r="H17" s="156" t="s">
        <v>308</v>
      </c>
      <c r="I17" s="297">
        <v>1.3157728572262399E-2</v>
      </c>
      <c r="J17" s="297">
        <v>1.34164767756233E-2</v>
      </c>
      <c r="K17" s="297">
        <v>1.3808153110189699E-2</v>
      </c>
      <c r="L17" s="297">
        <v>9.5092161770187703E-4</v>
      </c>
      <c r="M17" s="297">
        <v>3.0100671580000002E-2</v>
      </c>
      <c r="N17" s="297">
        <v>3.7154070927100002E-4</v>
      </c>
      <c r="O17" s="297">
        <v>1.141455850538E-4</v>
      </c>
      <c r="P17" s="297">
        <v>1.8599313975999E-3</v>
      </c>
      <c r="Q17" s="297">
        <v>2.3050302931363E-3</v>
      </c>
      <c r="R17" s="297">
        <v>1.463804915029E-4</v>
      </c>
      <c r="S17" s="297">
        <v>2.7088874788319998E-4</v>
      </c>
      <c r="T17" s="297">
        <v>4.4866325373611998E-3</v>
      </c>
      <c r="U17" s="297">
        <v>6.7435122848050004E-4</v>
      </c>
      <c r="V17" s="297">
        <v>1.6560692299612001E-3</v>
      </c>
      <c r="W17" s="297">
        <v>8.4115293333145696E-3</v>
      </c>
      <c r="X17" s="156" t="s">
        <v>308</v>
      </c>
      <c r="Y17" s="156" t="s">
        <v>308</v>
      </c>
      <c r="Z17" s="156" t="s">
        <v>308</v>
      </c>
      <c r="AA17" s="156" t="s">
        <v>308</v>
      </c>
      <c r="AB17" s="156" t="s">
        <v>308</v>
      </c>
      <c r="AC17" s="156" t="s">
        <v>304</v>
      </c>
      <c r="AD17" s="156" t="s">
        <v>304</v>
      </c>
      <c r="AE17" s="298"/>
      <c r="AF17" s="155">
        <v>86.104572352129992</v>
      </c>
      <c r="AG17" s="155">
        <v>0</v>
      </c>
      <c r="AH17" s="155">
        <v>8866.6415668784011</v>
      </c>
      <c r="AI17" s="155">
        <v>0</v>
      </c>
      <c r="AJ17" s="155">
        <v>66.72</v>
      </c>
      <c r="AK17" s="155">
        <v>0</v>
      </c>
      <c r="AL17" s="158" t="s">
        <v>299</v>
      </c>
      <c r="AN17" s="112" t="str">
        <f>VLOOKUP(B17,[1]sectoren!$N$2:$Q$128,3)</f>
        <v>ijzer en staal</v>
      </c>
      <c r="AQ17" s="112">
        <f>VLOOKUP(B17, [1]sectoren!$N$2:$S$128, 6, FALSE)</f>
        <v>3</v>
      </c>
    </row>
    <row r="18" spans="1:43" s="112" customFormat="1" ht="24.75" customHeight="1" thickBot="1">
      <c r="A18" s="153" t="s">
        <v>305</v>
      </c>
      <c r="B18" s="153" t="s">
        <v>313</v>
      </c>
      <c r="C18" s="154" t="s">
        <v>314</v>
      </c>
      <c r="D18" s="155"/>
      <c r="E18" s="296">
        <v>0.1967148198</v>
      </c>
      <c r="F18" s="296">
        <v>1.354288451960156E-2</v>
      </c>
      <c r="G18" s="296">
        <v>2.8364118399999997E-4</v>
      </c>
      <c r="H18" s="156" t="s">
        <v>308</v>
      </c>
      <c r="I18" s="297">
        <v>6.0154041189681297E-2</v>
      </c>
      <c r="J18" s="297">
        <v>6.6898518680252803E-2</v>
      </c>
      <c r="K18" s="297">
        <v>7.46811315090503E-2</v>
      </c>
      <c r="L18" s="297">
        <v>5.9936485143761596E-3</v>
      </c>
      <c r="M18" s="297">
        <v>0.15492729060000002</v>
      </c>
      <c r="N18" s="297">
        <v>0.126791975183985</v>
      </c>
      <c r="O18" s="297">
        <v>2.3721418070414002E-3</v>
      </c>
      <c r="P18" s="297">
        <v>8.2414832903979999E-3</v>
      </c>
      <c r="Q18" s="297">
        <v>6.1921400030622003E-3</v>
      </c>
      <c r="R18" s="297">
        <v>1.41360158305954E-2</v>
      </c>
      <c r="S18" s="297">
        <v>1.8952539742422302E-2</v>
      </c>
      <c r="T18" s="297">
        <v>0.133898674225324</v>
      </c>
      <c r="U18" s="297">
        <v>3.7404234678442001E-3</v>
      </c>
      <c r="V18" s="297">
        <v>0.21790177977633801</v>
      </c>
      <c r="W18" s="297">
        <v>1.312667718990603E-2</v>
      </c>
      <c r="X18" s="156" t="s">
        <v>308</v>
      </c>
      <c r="Y18" s="156" t="s">
        <v>308</v>
      </c>
      <c r="Z18" s="156" t="s">
        <v>308</v>
      </c>
      <c r="AA18" s="156" t="s">
        <v>308</v>
      </c>
      <c r="AB18" s="156" t="s">
        <v>308</v>
      </c>
      <c r="AC18" s="156" t="s">
        <v>304</v>
      </c>
      <c r="AD18" s="156" t="s">
        <v>304</v>
      </c>
      <c r="AE18" s="298"/>
      <c r="AF18" s="155">
        <v>572.23512964228712</v>
      </c>
      <c r="AG18" s="155">
        <v>927.74800000000005</v>
      </c>
      <c r="AH18" s="155">
        <v>5380.8160862816012</v>
      </c>
      <c r="AI18" s="155">
        <v>0</v>
      </c>
      <c r="AJ18" s="155">
        <v>0.97</v>
      </c>
      <c r="AK18" s="155">
        <v>0</v>
      </c>
      <c r="AL18" s="158" t="s">
        <v>299</v>
      </c>
      <c r="AN18" s="112" t="str">
        <f>VLOOKUP(B18,[1]sectoren!$N$2:$Q$128,3)</f>
        <v>non ferro</v>
      </c>
      <c r="AQ18" s="112">
        <f>VLOOKUP(B18, [1]sectoren!$N$2:$S$128, 6, FALSE)</f>
        <v>3</v>
      </c>
    </row>
    <row r="19" spans="1:43" s="112" customFormat="1" ht="24.75" customHeight="1" thickBot="1">
      <c r="A19" s="153" t="s">
        <v>305</v>
      </c>
      <c r="B19" s="153" t="s">
        <v>315</v>
      </c>
      <c r="C19" s="154" t="s">
        <v>316</v>
      </c>
      <c r="D19" s="155"/>
      <c r="E19" s="296">
        <v>1.4027918705999998</v>
      </c>
      <c r="F19" s="296">
        <v>0.22746291969999999</v>
      </c>
      <c r="G19" s="296">
        <v>0.16876505919999998</v>
      </c>
      <c r="H19" s="156" t="s">
        <v>308</v>
      </c>
      <c r="I19" s="297">
        <v>0.18949682883878799</v>
      </c>
      <c r="J19" s="297">
        <v>0.24572824340812199</v>
      </c>
      <c r="K19" s="297">
        <v>0.325362072328653</v>
      </c>
      <c r="L19" s="297">
        <v>4.2409938966482798E-2</v>
      </c>
      <c r="M19" s="297">
        <v>1.427478078</v>
      </c>
      <c r="N19" s="297">
        <v>0.16230946467643201</v>
      </c>
      <c r="O19" s="297">
        <v>5.3898127506676698E-2</v>
      </c>
      <c r="P19" s="297">
        <v>6.0612923844246797E-2</v>
      </c>
      <c r="Q19" s="297">
        <v>8.3520500119816501E-2</v>
      </c>
      <c r="R19" s="297">
        <v>5.5516970428400099E-2</v>
      </c>
      <c r="S19" s="297">
        <v>0.110774002969278</v>
      </c>
      <c r="T19" s="297">
        <v>0.33290237606860601</v>
      </c>
      <c r="U19" s="297">
        <v>0.264922690224762</v>
      </c>
      <c r="V19" s="297">
        <v>0.17129342707812001</v>
      </c>
      <c r="W19" s="297">
        <v>5.9946509836786697E-2</v>
      </c>
      <c r="X19" s="156" t="s">
        <v>308</v>
      </c>
      <c r="Y19" s="156" t="s">
        <v>308</v>
      </c>
      <c r="Z19" s="156" t="s">
        <v>308</v>
      </c>
      <c r="AA19" s="156" t="s">
        <v>308</v>
      </c>
      <c r="AB19" s="156" t="s">
        <v>308</v>
      </c>
      <c r="AC19" s="156" t="s">
        <v>304</v>
      </c>
      <c r="AD19" s="156" t="s">
        <v>304</v>
      </c>
      <c r="AE19" s="298"/>
      <c r="AF19" s="155">
        <v>1347.2397363659497</v>
      </c>
      <c r="AG19" s="155"/>
      <c r="AH19" s="155">
        <v>39442.079673573455</v>
      </c>
      <c r="AI19" s="155">
        <v>211.12700000000001</v>
      </c>
      <c r="AJ19" s="155">
        <v>0</v>
      </c>
      <c r="AK19" s="155">
        <v>0</v>
      </c>
      <c r="AL19" s="158" t="s">
        <v>299</v>
      </c>
      <c r="AN19" s="112" t="str">
        <f>VLOOKUP(B19,[1]sectoren!$N$2:$Q$128,3)</f>
        <v>chemie</v>
      </c>
      <c r="AQ19" s="112">
        <f>VLOOKUP(B19, [1]sectoren!$N$2:$S$128, 6, FALSE)</f>
        <v>3</v>
      </c>
    </row>
    <row r="20" spans="1:43" s="112" customFormat="1" ht="24.75" customHeight="1" thickBot="1">
      <c r="A20" s="153" t="s">
        <v>305</v>
      </c>
      <c r="B20" s="153" t="s">
        <v>317</v>
      </c>
      <c r="C20" s="154" t="s">
        <v>318</v>
      </c>
      <c r="D20" s="155"/>
      <c r="E20" s="296">
        <v>0.47525935406999997</v>
      </c>
      <c r="F20" s="296">
        <v>6.9899205349999993E-2</v>
      </c>
      <c r="G20" s="296">
        <v>4.4301115320999999E-2</v>
      </c>
      <c r="H20" s="156" t="s">
        <v>308</v>
      </c>
      <c r="I20" s="297">
        <v>2.24421240236038E-2</v>
      </c>
      <c r="J20" s="297">
        <v>2.5558746394208801E-2</v>
      </c>
      <c r="K20" s="297">
        <v>3.0244540756495301E-2</v>
      </c>
      <c r="L20" s="297">
        <v>2.1709015216251001E-3</v>
      </c>
      <c r="M20" s="297">
        <v>8.6848043270000008E-2</v>
      </c>
      <c r="N20" s="297">
        <v>0.328383118996731</v>
      </c>
      <c r="O20" s="297">
        <v>7.5364512879992795E-2</v>
      </c>
      <c r="P20" s="297">
        <v>1.52992777036038E-2</v>
      </c>
      <c r="Q20" s="297">
        <v>8.7291291279391007E-3</v>
      </c>
      <c r="R20" s="297">
        <v>0.14569753779338601</v>
      </c>
      <c r="S20" s="297">
        <v>5.8885532044985797E-2</v>
      </c>
      <c r="T20" s="297">
        <v>2.9505503661923699E-2</v>
      </c>
      <c r="U20" s="297">
        <v>1.25637775798548E-2</v>
      </c>
      <c r="V20" s="297">
        <v>3.08064565820262</v>
      </c>
      <c r="W20" s="297">
        <v>0.34511637301325199</v>
      </c>
      <c r="X20" s="156" t="s">
        <v>308</v>
      </c>
      <c r="Y20" s="156" t="s">
        <v>308</v>
      </c>
      <c r="Z20" s="156" t="s">
        <v>308</v>
      </c>
      <c r="AA20" s="156" t="s">
        <v>308</v>
      </c>
      <c r="AB20" s="156" t="s">
        <v>308</v>
      </c>
      <c r="AC20" s="156" t="s">
        <v>304</v>
      </c>
      <c r="AD20" s="156" t="s">
        <v>304</v>
      </c>
      <c r="AE20" s="298"/>
      <c r="AF20" s="155">
        <v>24.324129130809521</v>
      </c>
      <c r="AG20" s="155">
        <v>1308.8528472</v>
      </c>
      <c r="AH20" s="155">
        <v>3751.9114413771845</v>
      </c>
      <c r="AI20" s="155">
        <v>5682.9941985600008</v>
      </c>
      <c r="AJ20" s="155">
        <v>1072.0781179920002</v>
      </c>
      <c r="AK20" s="155">
        <v>0</v>
      </c>
      <c r="AL20" s="158" t="s">
        <v>299</v>
      </c>
      <c r="AN20" s="112" t="str">
        <f>VLOOKUP(B20,[1]sectoren!$N$2:$Q$128,3)</f>
        <v>papier</v>
      </c>
      <c r="AQ20" s="112">
        <f>VLOOKUP(B20, [1]sectoren!$N$2:$S$128, 6, FALSE)</f>
        <v>3</v>
      </c>
    </row>
    <row r="21" spans="1:43" s="112" customFormat="1" ht="24.75" customHeight="1" thickBot="1">
      <c r="A21" s="153" t="s">
        <v>305</v>
      </c>
      <c r="B21" s="153" t="s">
        <v>319</v>
      </c>
      <c r="C21" s="154" t="s">
        <v>320</v>
      </c>
      <c r="D21" s="155"/>
      <c r="E21" s="296">
        <v>1.382638201</v>
      </c>
      <c r="F21" s="296">
        <v>8.8470630110000004E-2</v>
      </c>
      <c r="G21" s="296">
        <v>0.22294879863000003</v>
      </c>
      <c r="H21" s="156" t="s">
        <v>308</v>
      </c>
      <c r="I21" s="297">
        <v>4.90345205788335E-2</v>
      </c>
      <c r="J21" s="297">
        <v>5.3202921866526399E-2</v>
      </c>
      <c r="K21" s="297">
        <v>5.7824596627057703E-2</v>
      </c>
      <c r="L21" s="297">
        <v>4.7245491355064001E-3</v>
      </c>
      <c r="M21" s="297">
        <v>1.4981687140000002</v>
      </c>
      <c r="N21" s="297">
        <v>0.14225058780147801</v>
      </c>
      <c r="O21" s="297">
        <v>3.8121446276394E-3</v>
      </c>
      <c r="P21" s="297">
        <v>1.16986063424815E-2</v>
      </c>
      <c r="Q21" s="297">
        <v>8.5200175900303002E-3</v>
      </c>
      <c r="R21" s="297">
        <v>1.6647172080807501E-2</v>
      </c>
      <c r="S21" s="297">
        <v>2.0227190714499101E-2</v>
      </c>
      <c r="T21" s="297">
        <v>1.5916914756510799E-2</v>
      </c>
      <c r="U21" s="297">
        <v>6.6001547488861003E-3</v>
      </c>
      <c r="V21" s="297">
        <v>0.24886577009153099</v>
      </c>
      <c r="W21" s="297">
        <v>3.6117961313107301E-2</v>
      </c>
      <c r="X21" s="156" t="s">
        <v>308</v>
      </c>
      <c r="Y21" s="156" t="s">
        <v>308</v>
      </c>
      <c r="Z21" s="156" t="s">
        <v>308</v>
      </c>
      <c r="AA21" s="156" t="s">
        <v>308</v>
      </c>
      <c r="AB21" s="156" t="s">
        <v>308</v>
      </c>
      <c r="AC21" s="156" t="s">
        <v>304</v>
      </c>
      <c r="AD21" s="156" t="s">
        <v>304</v>
      </c>
      <c r="AE21" s="298"/>
      <c r="AF21" s="155">
        <v>618.83088158585804</v>
      </c>
      <c r="AG21" s="155">
        <v>1024.7529999999999</v>
      </c>
      <c r="AH21" s="155">
        <v>26005.756569628309</v>
      </c>
      <c r="AI21" s="155">
        <v>1235.161914287916</v>
      </c>
      <c r="AJ21" s="155">
        <v>0</v>
      </c>
      <c r="AK21" s="155">
        <v>0</v>
      </c>
      <c r="AL21" s="158" t="s">
        <v>299</v>
      </c>
      <c r="AN21" s="112" t="str">
        <f>VLOOKUP(B21,[1]sectoren!$N$2:$Q$128,3)</f>
        <v>voeding</v>
      </c>
      <c r="AQ21" s="112">
        <f>VLOOKUP(B21, [1]sectoren!$N$2:$S$128, 6, FALSE)</f>
        <v>3</v>
      </c>
    </row>
    <row r="22" spans="1:43" s="112" customFormat="1" ht="24.75" customHeight="1" thickBot="1">
      <c r="A22" s="153" t="s">
        <v>305</v>
      </c>
      <c r="B22" s="153" t="s">
        <v>321</v>
      </c>
      <c r="C22" s="154" t="s">
        <v>322</v>
      </c>
      <c r="D22" s="155"/>
      <c r="E22" s="296">
        <v>0.68646004339999989</v>
      </c>
      <c r="F22" s="296">
        <v>2.736136976E-2</v>
      </c>
      <c r="G22" s="296">
        <v>0.95607811400000009</v>
      </c>
      <c r="H22" s="156" t="s">
        <v>90</v>
      </c>
      <c r="I22" s="297">
        <v>8.2613222090577407E-2</v>
      </c>
      <c r="J22" s="297">
        <v>9.2302687414521897E-2</v>
      </c>
      <c r="K22" s="297">
        <v>0.107009124440213</v>
      </c>
      <c r="L22" s="297">
        <v>8.3889529252060696E-3</v>
      </c>
      <c r="M22" s="297">
        <v>0.48217520730000002</v>
      </c>
      <c r="N22" s="297">
        <v>0.20399063917435301</v>
      </c>
      <c r="O22" s="297">
        <v>4.8143140855921003E-3</v>
      </c>
      <c r="P22" s="297">
        <v>1.38753404635689E-2</v>
      </c>
      <c r="Q22" s="297">
        <v>1.1600873836428599E-2</v>
      </c>
      <c r="R22" s="297">
        <v>2.3307220587465202E-2</v>
      </c>
      <c r="S22" s="297">
        <v>3.2470879530348502E-2</v>
      </c>
      <c r="T22" s="297">
        <v>0.23801666877922201</v>
      </c>
      <c r="U22" s="297">
        <v>1.0442678139909E-2</v>
      </c>
      <c r="V22" s="297">
        <v>0.36418512219036803</v>
      </c>
      <c r="W22" s="297">
        <v>7.0146853998376097E-3</v>
      </c>
      <c r="X22" s="156" t="s">
        <v>308</v>
      </c>
      <c r="Y22" s="156" t="s">
        <v>308</v>
      </c>
      <c r="Z22" s="156" t="s">
        <v>308</v>
      </c>
      <c r="AA22" s="156" t="s">
        <v>308</v>
      </c>
      <c r="AB22" s="156" t="s">
        <v>308</v>
      </c>
      <c r="AC22" s="156" t="s">
        <v>304</v>
      </c>
      <c r="AD22" s="156" t="s">
        <v>304</v>
      </c>
      <c r="AE22" s="298"/>
      <c r="AF22" s="155">
        <v>1814.7644960997404</v>
      </c>
      <c r="AG22" s="155">
        <v>487.13600000000002</v>
      </c>
      <c r="AH22" s="155">
        <v>9042.0860681475133</v>
      </c>
      <c r="AI22" s="155">
        <v>512.36</v>
      </c>
      <c r="AJ22" s="155">
        <v>468.52700000000004</v>
      </c>
      <c r="AK22" s="155">
        <v>0</v>
      </c>
      <c r="AL22" s="158" t="s">
        <v>299</v>
      </c>
      <c r="AN22" s="112" t="str">
        <f>VLOOKUP(B22,[1]sectoren!$N$2:$Q$128,3)</f>
        <v>minerale niet-metaal</v>
      </c>
      <c r="AQ22" s="112">
        <f>VLOOKUP(B22, [1]sectoren!$N$2:$S$128, 6, FALSE)</f>
        <v>3</v>
      </c>
    </row>
    <row r="23" spans="1:43" s="112" customFormat="1" ht="24.75" customHeight="1" thickBot="1">
      <c r="A23" s="153" t="s">
        <v>323</v>
      </c>
      <c r="B23" s="153" t="s">
        <v>324</v>
      </c>
      <c r="C23" s="154" t="s">
        <v>325</v>
      </c>
      <c r="D23" s="160"/>
      <c r="E23" s="296">
        <v>1.1979545229299002</v>
      </c>
      <c r="F23" s="296">
        <v>0.77345471343584005</v>
      </c>
      <c r="G23" s="296">
        <v>2.2553746799010002E-3</v>
      </c>
      <c r="H23" s="296">
        <v>8.9141462226099998E-4</v>
      </c>
      <c r="I23" s="297">
        <v>8.2025730336841005E-2</v>
      </c>
      <c r="J23" s="297">
        <v>0.17047269124938802</v>
      </c>
      <c r="K23" s="297">
        <v>0.91474668024237593</v>
      </c>
      <c r="L23" s="297">
        <v>4.2365415924665598E-2</v>
      </c>
      <c r="M23" s="297">
        <v>3.9335046592018097</v>
      </c>
      <c r="N23" s="297">
        <v>5.5456545400000001E-3</v>
      </c>
      <c r="O23" s="297">
        <v>2.2714252855900001E-3</v>
      </c>
      <c r="P23" s="156" t="s">
        <v>308</v>
      </c>
      <c r="Q23" s="156" t="s">
        <v>308</v>
      </c>
      <c r="R23" s="297">
        <v>6.0957976114999991E-3</v>
      </c>
      <c r="S23" s="297">
        <v>0.27013770012100002</v>
      </c>
      <c r="T23" s="297">
        <v>8.3451863144999999E-3</v>
      </c>
      <c r="U23" s="297">
        <v>1.12511255789E-3</v>
      </c>
      <c r="V23" s="297">
        <v>0.161258905929</v>
      </c>
      <c r="W23" s="156" t="s">
        <v>308</v>
      </c>
      <c r="X23" s="297">
        <v>3.5437848653E-3</v>
      </c>
      <c r="Y23" s="297">
        <v>5.7102190800999994E-3</v>
      </c>
      <c r="Z23" s="156" t="s">
        <v>308</v>
      </c>
      <c r="AA23" s="156" t="s">
        <v>308</v>
      </c>
      <c r="AB23" s="297">
        <v>9.2536965523999995E-3</v>
      </c>
      <c r="AC23" s="156" t="s">
        <v>304</v>
      </c>
      <c r="AD23" s="156" t="s">
        <v>304</v>
      </c>
      <c r="AE23" s="298"/>
      <c r="AF23" s="155">
        <v>4640.1233359999997</v>
      </c>
      <c r="AG23" s="155">
        <v>0</v>
      </c>
      <c r="AH23" s="155">
        <v>0</v>
      </c>
      <c r="AI23" s="155">
        <v>0</v>
      </c>
      <c r="AJ23" s="155">
        <v>0</v>
      </c>
      <c r="AK23" s="155">
        <v>0</v>
      </c>
      <c r="AL23" s="158" t="s">
        <v>299</v>
      </c>
      <c r="AN23" s="112" t="str">
        <f>VLOOKUP(B23,[1]sectoren!$N$2:$Q$128,3)</f>
        <v>offroad</v>
      </c>
      <c r="AQ23" s="112">
        <f>VLOOKUP(B23, [1]sectoren!$N$2:$S$128, 6, FALSE)</f>
        <v>8</v>
      </c>
    </row>
    <row r="24" spans="1:43" s="112" customFormat="1" ht="24.75" customHeight="1" thickBot="1">
      <c r="A24" s="161" t="s">
        <v>305</v>
      </c>
      <c r="B24" s="153" t="s">
        <v>326</v>
      </c>
      <c r="C24" s="154" t="s">
        <v>327</v>
      </c>
      <c r="D24" s="155"/>
      <c r="E24" s="296">
        <v>1.5879849817999998</v>
      </c>
      <c r="F24" s="296">
        <v>6.4063268490000005E-2</v>
      </c>
      <c r="G24" s="296">
        <v>0.38474414051999989</v>
      </c>
      <c r="H24" s="296">
        <v>6.9999999999999994E-5</v>
      </c>
      <c r="I24" s="297">
        <v>0.21470354643368084</v>
      </c>
      <c r="J24" s="297">
        <v>0.22615931419482538</v>
      </c>
      <c r="K24" s="297">
        <v>0.24677733730102513</v>
      </c>
      <c r="L24" s="297">
        <v>2.1771737699233549E-2</v>
      </c>
      <c r="M24" s="297">
        <v>1.1344226078999995</v>
      </c>
      <c r="N24" s="297">
        <v>0.1025511215165149</v>
      </c>
      <c r="O24" s="297">
        <v>3.7364065212068802E-2</v>
      </c>
      <c r="P24" s="297">
        <v>7.4827309508627999E-3</v>
      </c>
      <c r="Q24" s="297">
        <v>8.2959278426377996E-3</v>
      </c>
      <c r="R24" s="297">
        <v>6.5896331109336695E-2</v>
      </c>
      <c r="S24" s="297">
        <v>2.5707016950310201E-2</v>
      </c>
      <c r="T24" s="297">
        <v>9.1507010436754202E-2</v>
      </c>
      <c r="U24" s="297">
        <v>1.59581603967285E-2</v>
      </c>
      <c r="V24" s="297">
        <v>1.4031724239710703</v>
      </c>
      <c r="W24" s="297">
        <v>0.10369524430868687</v>
      </c>
      <c r="X24" s="300" t="s">
        <v>308</v>
      </c>
      <c r="Y24" s="156" t="s">
        <v>308</v>
      </c>
      <c r="Z24" s="156" t="s">
        <v>308</v>
      </c>
      <c r="AA24" s="156" t="s">
        <v>308</v>
      </c>
      <c r="AB24" s="156" t="s">
        <v>308</v>
      </c>
      <c r="AC24" s="156" t="s">
        <v>304</v>
      </c>
      <c r="AD24" s="156" t="s">
        <v>304</v>
      </c>
      <c r="AE24" s="298"/>
      <c r="AF24" s="155">
        <v>4080.3440496354815</v>
      </c>
      <c r="AG24" s="155">
        <v>167.33229999999998</v>
      </c>
      <c r="AH24" s="155">
        <v>16674.836985359743</v>
      </c>
      <c r="AI24" s="155">
        <v>2770.3825644724488</v>
      </c>
      <c r="AJ24" s="155">
        <v>359.43106599999999</v>
      </c>
      <c r="AK24" s="155">
        <v>0</v>
      </c>
      <c r="AL24" s="158" t="s">
        <v>299</v>
      </c>
      <c r="AN24" s="112" t="str">
        <f>VLOOKUP(B24,[1]sectoren!$N$2:$Q$128,3)</f>
        <v>andere industrie</v>
      </c>
      <c r="AQ24" s="112">
        <f>VLOOKUP(B24, [1]sectoren!$N$2:$S$128, 6, FALSE)</f>
        <v>3</v>
      </c>
    </row>
    <row r="25" spans="1:43" s="112" customFormat="1" ht="24.75" customHeight="1" thickBot="1">
      <c r="A25" s="153" t="s">
        <v>328</v>
      </c>
      <c r="B25" s="153" t="s">
        <v>329</v>
      </c>
      <c r="C25" s="154" t="s">
        <v>330</v>
      </c>
      <c r="D25" s="155"/>
      <c r="E25" s="296">
        <v>1.2840806406750136</v>
      </c>
      <c r="F25" s="296">
        <v>9.7042402502018343E-2</v>
      </c>
      <c r="G25" s="296">
        <v>7.4945538683670779E-2</v>
      </c>
      <c r="H25" s="156" t="s">
        <v>308</v>
      </c>
      <c r="I25" s="297">
        <v>8.3971294823905474E-3</v>
      </c>
      <c r="J25" s="297">
        <v>1.2051739679780578E-2</v>
      </c>
      <c r="K25" s="297">
        <v>2.0579163473690647E-2</v>
      </c>
      <c r="L25" s="297">
        <v>6.2978471117929096E-3</v>
      </c>
      <c r="M25" s="297">
        <v>0.84446884640563913</v>
      </c>
      <c r="N25" s="156" t="s">
        <v>308</v>
      </c>
      <c r="O25" s="156" t="s">
        <v>308</v>
      </c>
      <c r="P25" s="156" t="s">
        <v>308</v>
      </c>
      <c r="Q25" s="156" t="s">
        <v>308</v>
      </c>
      <c r="R25" s="156" t="s">
        <v>308</v>
      </c>
      <c r="S25" s="156" t="s">
        <v>308</v>
      </c>
      <c r="T25" s="156" t="s">
        <v>308</v>
      </c>
      <c r="U25" s="156" t="s">
        <v>308</v>
      </c>
      <c r="V25" s="156" t="s">
        <v>308</v>
      </c>
      <c r="W25" s="156" t="s">
        <v>308</v>
      </c>
      <c r="X25" s="156" t="s">
        <v>308</v>
      </c>
      <c r="Y25" s="156" t="s">
        <v>308</v>
      </c>
      <c r="Z25" s="156" t="s">
        <v>308</v>
      </c>
      <c r="AA25" s="156" t="s">
        <v>308</v>
      </c>
      <c r="AB25" s="156" t="s">
        <v>308</v>
      </c>
      <c r="AC25" s="156" t="s">
        <v>304</v>
      </c>
      <c r="AD25" s="156" t="s">
        <v>304</v>
      </c>
      <c r="AE25" s="298"/>
      <c r="AF25" s="155">
        <v>47902.663850822035</v>
      </c>
      <c r="AG25" s="155">
        <v>0</v>
      </c>
      <c r="AH25" s="155">
        <v>0</v>
      </c>
      <c r="AI25" s="155">
        <v>0</v>
      </c>
      <c r="AJ25" s="155">
        <v>0</v>
      </c>
      <c r="AK25" s="155">
        <v>0</v>
      </c>
      <c r="AL25" s="158" t="s">
        <v>299</v>
      </c>
      <c r="AN25" s="112" t="str">
        <f>VLOOKUP(B25,[1]sectoren!$N$2:$Q$128,3)</f>
        <v>offroad</v>
      </c>
      <c r="AQ25" s="112">
        <f>VLOOKUP(B25, [1]sectoren!$N$2:$S$128, 6, FALSE)</f>
        <v>8</v>
      </c>
    </row>
    <row r="26" spans="1:43" s="112" customFormat="1" ht="24.75" customHeight="1" thickBot="1">
      <c r="A26" s="153" t="s">
        <v>328</v>
      </c>
      <c r="B26" s="153" t="s">
        <v>331</v>
      </c>
      <c r="C26" s="154" t="s">
        <v>332</v>
      </c>
      <c r="D26" s="155"/>
      <c r="E26" s="296">
        <v>1.0662932385601348E-2</v>
      </c>
      <c r="F26" s="296">
        <v>8.2469506551594608E-3</v>
      </c>
      <c r="G26" s="296">
        <v>9.5921333568803942E-4</v>
      </c>
      <c r="H26" s="156" t="s">
        <v>308</v>
      </c>
      <c r="I26" s="297">
        <v>1.558437091931941E-4</v>
      </c>
      <c r="J26" s="297">
        <v>1.558437091931941E-4</v>
      </c>
      <c r="K26" s="297">
        <v>1.558437091931941E-4</v>
      </c>
      <c r="L26" s="297">
        <v>1.1688278189489599E-4</v>
      </c>
      <c r="M26" s="297">
        <v>0.23846065985508441</v>
      </c>
      <c r="N26" s="156" t="s">
        <v>308</v>
      </c>
      <c r="O26" s="156" t="s">
        <v>308</v>
      </c>
      <c r="P26" s="156" t="s">
        <v>308</v>
      </c>
      <c r="Q26" s="156" t="s">
        <v>308</v>
      </c>
      <c r="R26" s="156" t="s">
        <v>308</v>
      </c>
      <c r="S26" s="156" t="s">
        <v>308</v>
      </c>
      <c r="T26" s="156" t="s">
        <v>308</v>
      </c>
      <c r="U26" s="156" t="s">
        <v>308</v>
      </c>
      <c r="V26" s="156" t="s">
        <v>308</v>
      </c>
      <c r="W26" s="156" t="s">
        <v>308</v>
      </c>
      <c r="X26" s="156" t="s">
        <v>308</v>
      </c>
      <c r="Y26" s="156" t="s">
        <v>308</v>
      </c>
      <c r="Z26" s="156" t="s">
        <v>308</v>
      </c>
      <c r="AA26" s="156" t="s">
        <v>308</v>
      </c>
      <c r="AB26" s="156" t="s">
        <v>308</v>
      </c>
      <c r="AC26" s="156" t="s">
        <v>304</v>
      </c>
      <c r="AD26" s="156" t="s">
        <v>304</v>
      </c>
      <c r="AE26" s="298"/>
      <c r="AF26" s="155">
        <v>112.44874401844119</v>
      </c>
      <c r="AG26" s="155">
        <v>0</v>
      </c>
      <c r="AH26" s="155">
        <v>0</v>
      </c>
      <c r="AI26" s="155">
        <v>0</v>
      </c>
      <c r="AJ26" s="155">
        <v>0</v>
      </c>
      <c r="AK26" s="155">
        <v>0</v>
      </c>
      <c r="AL26" s="158" t="s">
        <v>299</v>
      </c>
      <c r="AN26" s="112" t="str">
        <f>VLOOKUP(B26,[1]sectoren!$N$2:$Q$128,3)</f>
        <v>offroad</v>
      </c>
      <c r="AQ26" s="112">
        <f>VLOOKUP(B26, [1]sectoren!$N$2:$S$128, 6, FALSE)</f>
        <v>8</v>
      </c>
    </row>
    <row r="27" spans="1:43" s="112" customFormat="1" ht="24.75" customHeight="1" thickBot="1">
      <c r="A27" s="153" t="s">
        <v>333</v>
      </c>
      <c r="B27" s="153" t="s">
        <v>153</v>
      </c>
      <c r="C27" s="154" t="s">
        <v>334</v>
      </c>
      <c r="D27" s="155"/>
      <c r="E27" s="296">
        <v>23.302307388908897</v>
      </c>
      <c r="F27" s="296">
        <v>1.6434722542292097</v>
      </c>
      <c r="G27" s="296">
        <v>2.7423247657514728E-2</v>
      </c>
      <c r="H27" s="296">
        <v>0.48436599843841921</v>
      </c>
      <c r="I27" s="301">
        <v>0.46455984160882491</v>
      </c>
      <c r="J27" s="301">
        <v>0.46455984160882491</v>
      </c>
      <c r="K27" s="301">
        <v>0.46455984160882491</v>
      </c>
      <c r="L27" s="301">
        <v>0.34102724995026934</v>
      </c>
      <c r="M27" s="297">
        <v>20.595746388173293</v>
      </c>
      <c r="N27" s="297">
        <v>0.13044424576047356</v>
      </c>
      <c r="O27" s="297">
        <v>2.6544442030329816E-2</v>
      </c>
      <c r="P27" s="156" t="s">
        <v>308</v>
      </c>
      <c r="Q27" s="156" t="s">
        <v>308</v>
      </c>
      <c r="R27" s="297">
        <v>7.2628804395830679E-2</v>
      </c>
      <c r="S27" s="297">
        <v>7.8055841416746263E-2</v>
      </c>
      <c r="T27" s="297">
        <v>2.8578357881998306E-2</v>
      </c>
      <c r="U27" s="297">
        <v>3.6330800228536744E-4</v>
      </c>
      <c r="V27" s="297">
        <v>5.3086996139823688</v>
      </c>
      <c r="W27" s="297">
        <v>0.88796728904803546</v>
      </c>
      <c r="X27" s="297">
        <v>6.7573020903188105E-2</v>
      </c>
      <c r="Y27" s="297">
        <v>7.5824844480956222E-2</v>
      </c>
      <c r="Z27" s="297">
        <v>5.909124798263897E-2</v>
      </c>
      <c r="AA27" s="297">
        <v>6.433568150007625E-2</v>
      </c>
      <c r="AB27" s="297">
        <v>0.26682479486685956</v>
      </c>
      <c r="AC27" s="156" t="s">
        <v>308</v>
      </c>
      <c r="AD27" s="156" t="s">
        <v>308</v>
      </c>
      <c r="AE27" s="302"/>
      <c r="AF27" s="155">
        <v>113407.71677611054</v>
      </c>
      <c r="AG27" s="155" t="s">
        <v>304</v>
      </c>
      <c r="AH27" s="155">
        <v>442.19074284793561</v>
      </c>
      <c r="AI27" s="155">
        <v>6725.1555328352006</v>
      </c>
      <c r="AJ27" s="155" t="s">
        <v>304</v>
      </c>
      <c r="AK27" s="155" t="s">
        <v>304</v>
      </c>
      <c r="AL27" s="158" t="s">
        <v>299</v>
      </c>
      <c r="AN27" s="112" t="str">
        <f>VLOOKUP(B27,[1]sectoren!$N$2:$Q$128,3)</f>
        <v>wegtransport</v>
      </c>
      <c r="AQ27" s="112">
        <f>VLOOKUP(B27, [1]sectoren!$N$2:$S$128, 6, FALSE)</f>
        <v>7</v>
      </c>
    </row>
    <row r="28" spans="1:43" s="112" customFormat="1" ht="24.75" customHeight="1" thickBot="1">
      <c r="A28" s="153" t="s">
        <v>333</v>
      </c>
      <c r="B28" s="153" t="s">
        <v>154</v>
      </c>
      <c r="C28" s="154" t="s">
        <v>335</v>
      </c>
      <c r="D28" s="155"/>
      <c r="E28" s="296">
        <v>9.8440838311187164</v>
      </c>
      <c r="F28" s="296">
        <v>0.21519557891954363</v>
      </c>
      <c r="G28" s="296">
        <v>6.5725430164812982E-3</v>
      </c>
      <c r="H28" s="296">
        <v>2.5405676177805685E-2</v>
      </c>
      <c r="I28" s="301">
        <v>0.19580356876057389</v>
      </c>
      <c r="J28" s="301">
        <v>0.19580356876057389</v>
      </c>
      <c r="K28" s="301">
        <v>0.19580356876057389</v>
      </c>
      <c r="L28" s="301">
        <v>0.15960547171186193</v>
      </c>
      <c r="M28" s="297">
        <v>2.2367286608281916</v>
      </c>
      <c r="N28" s="297">
        <v>3.1681239808202463E-2</v>
      </c>
      <c r="O28" s="297">
        <v>5.3992105304200245E-3</v>
      </c>
      <c r="P28" s="156" t="s">
        <v>308</v>
      </c>
      <c r="Q28" s="156" t="s">
        <v>308</v>
      </c>
      <c r="R28" s="297">
        <v>1.8217747104944393E-2</v>
      </c>
      <c r="S28" s="297">
        <v>1.3447048982154229E-2</v>
      </c>
      <c r="T28" s="297">
        <v>5.500199583843084E-3</v>
      </c>
      <c r="U28" s="297">
        <v>6.3482551569391533E-5</v>
      </c>
      <c r="V28" s="297">
        <v>1.0787224810600318</v>
      </c>
      <c r="W28" s="297">
        <v>0.17232224706476634</v>
      </c>
      <c r="X28" s="297">
        <v>1.3081277136910414E-2</v>
      </c>
      <c r="Y28" s="297">
        <v>1.4664962360550017E-2</v>
      </c>
      <c r="Z28" s="297">
        <v>1.1495943976784405E-2</v>
      </c>
      <c r="AA28" s="297">
        <v>1.2208134218102594E-2</v>
      </c>
      <c r="AB28" s="297">
        <v>5.1450317692347432E-2</v>
      </c>
      <c r="AC28" s="156" t="s">
        <v>308</v>
      </c>
      <c r="AD28" s="156" t="s">
        <v>308</v>
      </c>
      <c r="AE28" s="302"/>
      <c r="AF28" s="155">
        <v>24669.397800704879</v>
      </c>
      <c r="AG28" s="155" t="s">
        <v>304</v>
      </c>
      <c r="AH28" s="155" t="s">
        <v>304</v>
      </c>
      <c r="AI28" s="155">
        <v>1428.9316625664158</v>
      </c>
      <c r="AJ28" s="155" t="s">
        <v>304</v>
      </c>
      <c r="AK28" s="155" t="s">
        <v>304</v>
      </c>
      <c r="AL28" s="158" t="s">
        <v>299</v>
      </c>
      <c r="AN28" s="112" t="str">
        <f>VLOOKUP(B28,[1]sectoren!$N$2:$Q$128,3)</f>
        <v>wegtransport</v>
      </c>
      <c r="AQ28" s="112">
        <f>VLOOKUP(B28, [1]sectoren!$N$2:$S$128, 6, FALSE)</f>
        <v>7</v>
      </c>
    </row>
    <row r="29" spans="1:43" s="112" customFormat="1" ht="24.75" customHeight="1" thickBot="1">
      <c r="A29" s="153" t="s">
        <v>333</v>
      </c>
      <c r="B29" s="153" t="s">
        <v>155</v>
      </c>
      <c r="C29" s="154" t="s">
        <v>336</v>
      </c>
      <c r="D29" s="155"/>
      <c r="E29" s="296">
        <v>16.030716242402793</v>
      </c>
      <c r="F29" s="296">
        <v>0.46784282708726854</v>
      </c>
      <c r="G29" s="296">
        <v>1.7689362115336199E-2</v>
      </c>
      <c r="H29" s="296">
        <v>3.9669166957935625E-2</v>
      </c>
      <c r="I29" s="301">
        <v>0.26573995857139882</v>
      </c>
      <c r="J29" s="301">
        <v>0.26573995857139882</v>
      </c>
      <c r="K29" s="301">
        <v>0.26573995857139882</v>
      </c>
      <c r="L29" s="301">
        <v>0.18078889409714738</v>
      </c>
      <c r="M29" s="297">
        <v>5.7400425906401571</v>
      </c>
      <c r="N29" s="297">
        <v>8.5576733822061379E-2</v>
      </c>
      <c r="O29" s="297">
        <v>1.42940988078765E-2</v>
      </c>
      <c r="P29" s="156" t="s">
        <v>308</v>
      </c>
      <c r="Q29" s="156" t="s">
        <v>308</v>
      </c>
      <c r="R29" s="297">
        <v>4.9281049393594546E-2</v>
      </c>
      <c r="S29" s="297">
        <v>3.4838087604899558E-2</v>
      </c>
      <c r="T29" s="297">
        <v>1.4459269013978841E-2</v>
      </c>
      <c r="U29" s="297">
        <v>1.6433178835010675E-4</v>
      </c>
      <c r="V29" s="297">
        <v>2.8555364794793077</v>
      </c>
      <c r="W29" s="297">
        <v>0.17412015741179368</v>
      </c>
      <c r="X29" s="297">
        <v>6.1938787034718024E-3</v>
      </c>
      <c r="Y29" s="297">
        <v>3.7507376593245899E-2</v>
      </c>
      <c r="Z29" s="297">
        <v>4.1911912560159192E-2</v>
      </c>
      <c r="AA29" s="297">
        <v>9.6349224276227972E-3</v>
      </c>
      <c r="AB29" s="297">
        <v>9.5248090284499695E-2</v>
      </c>
      <c r="AC29" s="156" t="s">
        <v>308</v>
      </c>
      <c r="AD29" s="156" t="s">
        <v>308</v>
      </c>
      <c r="AE29" s="302"/>
      <c r="AF29" s="155">
        <v>65799.410891218111</v>
      </c>
      <c r="AG29" s="155" t="s">
        <v>304</v>
      </c>
      <c r="AH29" s="155">
        <v>0</v>
      </c>
      <c r="AI29" s="155">
        <v>3795.2505857245296</v>
      </c>
      <c r="AJ29" s="155" t="s">
        <v>304</v>
      </c>
      <c r="AK29" s="155" t="s">
        <v>304</v>
      </c>
      <c r="AL29" s="158" t="s">
        <v>299</v>
      </c>
      <c r="AN29" s="112" t="str">
        <f>VLOOKUP(B29,[1]sectoren!$N$2:$Q$128,3)</f>
        <v>wegtransport</v>
      </c>
      <c r="AQ29" s="112">
        <f>VLOOKUP(B29, [1]sectoren!$N$2:$S$128, 6, FALSE)</f>
        <v>7</v>
      </c>
    </row>
    <row r="30" spans="1:43" s="112" customFormat="1" ht="24.75" customHeight="1" thickBot="1">
      <c r="A30" s="153" t="s">
        <v>333</v>
      </c>
      <c r="B30" s="153" t="s">
        <v>156</v>
      </c>
      <c r="C30" s="154" t="s">
        <v>337</v>
      </c>
      <c r="D30" s="155"/>
      <c r="E30" s="296">
        <v>0.18547072975185719</v>
      </c>
      <c r="F30" s="296">
        <v>0.48357862956071379</v>
      </c>
      <c r="G30" s="296">
        <v>2.0476607013647415E-4</v>
      </c>
      <c r="H30" s="296">
        <v>1.471587544008883E-3</v>
      </c>
      <c r="I30" s="301">
        <v>7.3695791622867815E-3</v>
      </c>
      <c r="J30" s="301">
        <v>7.3695791622867815E-3</v>
      </c>
      <c r="K30" s="301">
        <v>7.3695791622867815E-3</v>
      </c>
      <c r="L30" s="301">
        <v>1.5914431664303496E-3</v>
      </c>
      <c r="M30" s="297">
        <v>4.2726494740228347</v>
      </c>
      <c r="N30" s="297">
        <v>6.8000468743640945E-4</v>
      </c>
      <c r="O30" s="297">
        <v>2.9494179214109323E-4</v>
      </c>
      <c r="P30" s="156" t="s">
        <v>308</v>
      </c>
      <c r="Q30" s="156" t="s">
        <v>308</v>
      </c>
      <c r="R30" s="297">
        <v>4.3421986065216565E-4</v>
      </c>
      <c r="S30" s="297">
        <v>1.1415339732868616E-3</v>
      </c>
      <c r="T30" s="297">
        <v>3.5502252757724332E-4</v>
      </c>
      <c r="U30" s="297">
        <v>5.4618850396499426E-6</v>
      </c>
      <c r="V30" s="297">
        <v>5.9097596129011762E-2</v>
      </c>
      <c r="W30" s="297">
        <v>1.0225311950060252E-2</v>
      </c>
      <c r="X30" s="297">
        <v>2.3516761263298375E-4</v>
      </c>
      <c r="Y30" s="297">
        <v>2.9135557465859591E-4</v>
      </c>
      <c r="Z30" s="297">
        <v>1.8398168249905228E-4</v>
      </c>
      <c r="AA30" s="297">
        <v>3.2167654156905979E-4</v>
      </c>
      <c r="AB30" s="297">
        <v>1.0321814113596916E-3</v>
      </c>
      <c r="AC30" s="156" t="s">
        <v>308</v>
      </c>
      <c r="AD30" s="156" t="s">
        <v>308</v>
      </c>
      <c r="AE30" s="302"/>
      <c r="AF30" s="155">
        <v>1086.7303174525564</v>
      </c>
      <c r="AG30" s="155" t="s">
        <v>304</v>
      </c>
      <c r="AH30" s="155" t="s">
        <v>304</v>
      </c>
      <c r="AI30" s="155">
        <v>71.524623791696015</v>
      </c>
      <c r="AJ30" s="155" t="s">
        <v>304</v>
      </c>
      <c r="AK30" s="155" t="s">
        <v>304</v>
      </c>
      <c r="AL30" s="158" t="s">
        <v>299</v>
      </c>
      <c r="AM30" s="164"/>
      <c r="AN30" s="112" t="str">
        <f>VLOOKUP(B30,[1]sectoren!$N$2:$Q$128,3)</f>
        <v>wegtransport</v>
      </c>
      <c r="AQ30" s="112">
        <f>VLOOKUP(B30, [1]sectoren!$N$2:$S$128, 6, FALSE)</f>
        <v>7</v>
      </c>
    </row>
    <row r="31" spans="1:43" s="112" customFormat="1" ht="24.75" customHeight="1" thickBot="1">
      <c r="A31" s="153" t="s">
        <v>333</v>
      </c>
      <c r="B31" s="153" t="s">
        <v>157</v>
      </c>
      <c r="C31" s="154" t="s">
        <v>338</v>
      </c>
      <c r="D31" s="155"/>
      <c r="E31" s="156" t="s">
        <v>304</v>
      </c>
      <c r="F31" s="296">
        <v>1.7581951276887762</v>
      </c>
      <c r="G31" s="156" t="s">
        <v>304</v>
      </c>
      <c r="H31" s="156" t="s">
        <v>304</v>
      </c>
      <c r="I31" s="155" t="s">
        <v>304</v>
      </c>
      <c r="J31" s="155" t="s">
        <v>304</v>
      </c>
      <c r="K31" s="155" t="s">
        <v>304</v>
      </c>
      <c r="L31" s="155" t="s">
        <v>304</v>
      </c>
      <c r="M31" s="156" t="s">
        <v>304</v>
      </c>
      <c r="N31" s="156" t="s">
        <v>304</v>
      </c>
      <c r="O31" s="156" t="s">
        <v>304</v>
      </c>
      <c r="P31" s="156" t="s">
        <v>304</v>
      </c>
      <c r="Q31" s="156" t="s">
        <v>304</v>
      </c>
      <c r="R31" s="156" t="s">
        <v>304</v>
      </c>
      <c r="S31" s="156" t="s">
        <v>304</v>
      </c>
      <c r="T31" s="156" t="s">
        <v>304</v>
      </c>
      <c r="U31" s="156" t="s">
        <v>304</v>
      </c>
      <c r="V31" s="156" t="s">
        <v>304</v>
      </c>
      <c r="W31" s="156" t="s">
        <v>304</v>
      </c>
      <c r="X31" s="156" t="s">
        <v>304</v>
      </c>
      <c r="Y31" s="156" t="s">
        <v>304</v>
      </c>
      <c r="Z31" s="156" t="s">
        <v>304</v>
      </c>
      <c r="AA31" s="156" t="s">
        <v>304</v>
      </c>
      <c r="AB31" s="156" t="s">
        <v>304</v>
      </c>
      <c r="AC31" s="156" t="s">
        <v>304</v>
      </c>
      <c r="AD31" s="156" t="s">
        <v>304</v>
      </c>
      <c r="AE31" s="302"/>
      <c r="AF31" s="155">
        <v>35007.254959569575</v>
      </c>
      <c r="AG31" s="155" t="s">
        <v>304</v>
      </c>
      <c r="AH31" s="155" t="s">
        <v>304</v>
      </c>
      <c r="AI31" s="155">
        <v>2304.0497727464121</v>
      </c>
      <c r="AJ31" s="155" t="s">
        <v>304</v>
      </c>
      <c r="AK31" s="155" t="s">
        <v>304</v>
      </c>
      <c r="AL31" s="158" t="s">
        <v>299</v>
      </c>
      <c r="AN31" s="112" t="str">
        <f>VLOOKUP(B31,[1]sectoren!$N$2:$Q$128,3)</f>
        <v>wegtransport</v>
      </c>
      <c r="AQ31" s="112">
        <f>VLOOKUP(B31, [1]sectoren!$N$2:$S$128, 6, FALSE)</f>
        <v>7</v>
      </c>
    </row>
    <row r="32" spans="1:43" s="112" customFormat="1" ht="24.75" customHeight="1" thickBot="1">
      <c r="A32" s="153" t="s">
        <v>333</v>
      </c>
      <c r="B32" s="153" t="s">
        <v>224</v>
      </c>
      <c r="C32" s="154" t="s">
        <v>339</v>
      </c>
      <c r="D32" s="155"/>
      <c r="E32" s="156" t="s">
        <v>304</v>
      </c>
      <c r="F32" s="156" t="s">
        <v>304</v>
      </c>
      <c r="G32" s="156" t="s">
        <v>304</v>
      </c>
      <c r="H32" s="156" t="s">
        <v>304</v>
      </c>
      <c r="I32" s="301">
        <v>0.68715328367500506</v>
      </c>
      <c r="J32" s="301">
        <v>1.2802902847349875</v>
      </c>
      <c r="K32" s="301">
        <v>1.688490123609472</v>
      </c>
      <c r="L32" s="155" t="s">
        <v>304</v>
      </c>
      <c r="M32" s="156" t="s">
        <v>304</v>
      </c>
      <c r="N32" s="297">
        <v>1.5494696595207811</v>
      </c>
      <c r="O32" s="297">
        <v>7.651996140593741E-3</v>
      </c>
      <c r="P32" s="156" t="s">
        <v>308</v>
      </c>
      <c r="Q32" s="156" t="s">
        <v>308</v>
      </c>
      <c r="R32" s="297">
        <v>0.56908832912489515</v>
      </c>
      <c r="S32" s="297">
        <v>12.418023253516473</v>
      </c>
      <c r="T32" s="297">
        <v>9.3204617156748493E-2</v>
      </c>
      <c r="U32" s="297">
        <v>1.438490508328418E-2</v>
      </c>
      <c r="V32" s="297">
        <v>5.6466012510928447</v>
      </c>
      <c r="W32" s="156" t="s">
        <v>304</v>
      </c>
      <c r="X32" s="156" t="s">
        <v>304</v>
      </c>
      <c r="Y32" s="156" t="s">
        <v>304</v>
      </c>
      <c r="Z32" s="156" t="s">
        <v>304</v>
      </c>
      <c r="AA32" s="156" t="s">
        <v>304</v>
      </c>
      <c r="AB32" s="156" t="s">
        <v>304</v>
      </c>
      <c r="AC32" s="156" t="s">
        <v>308</v>
      </c>
      <c r="AD32" s="156" t="s">
        <v>308</v>
      </c>
      <c r="AE32" s="302"/>
      <c r="AF32" s="155" t="s">
        <v>304</v>
      </c>
      <c r="AG32" s="155" t="s">
        <v>304</v>
      </c>
      <c r="AH32" s="155" t="s">
        <v>304</v>
      </c>
      <c r="AI32" s="155" t="s">
        <v>304</v>
      </c>
      <c r="AJ32" s="155" t="s">
        <v>304</v>
      </c>
      <c r="AK32" s="155">
        <v>66302.830948248346</v>
      </c>
      <c r="AL32" s="158" t="s">
        <v>340</v>
      </c>
      <c r="AN32" s="112" t="str">
        <f>VLOOKUP(B32,[1]sectoren!$N$2:$Q$128,3)</f>
        <v>wegtransport</v>
      </c>
      <c r="AQ32" s="112">
        <f>VLOOKUP(B32, [1]sectoren!$N$2:$S$128, 6, FALSE)</f>
        <v>7</v>
      </c>
    </row>
    <row r="33" spans="1:43" s="112" customFormat="1" ht="24.75" customHeight="1" thickBot="1">
      <c r="A33" s="153" t="s">
        <v>333</v>
      </c>
      <c r="B33" s="153" t="s">
        <v>158</v>
      </c>
      <c r="C33" s="154" t="s">
        <v>341</v>
      </c>
      <c r="D33" s="155"/>
      <c r="E33" s="156" t="s">
        <v>304</v>
      </c>
      <c r="F33" s="156" t="s">
        <v>304</v>
      </c>
      <c r="G33" s="156" t="s">
        <v>304</v>
      </c>
      <c r="H33" s="156" t="s">
        <v>304</v>
      </c>
      <c r="I33" s="301">
        <v>0.3827011307526863</v>
      </c>
      <c r="J33" s="301">
        <v>0.70356282076796117</v>
      </c>
      <c r="K33" s="301">
        <v>1.4071256415359223</v>
      </c>
      <c r="L33" s="155" t="s">
        <v>304</v>
      </c>
      <c r="M33" s="156" t="s">
        <v>304</v>
      </c>
      <c r="N33" s="156" t="s">
        <v>308</v>
      </c>
      <c r="O33" s="156" t="s">
        <v>308</v>
      </c>
      <c r="P33" s="156" t="s">
        <v>308</v>
      </c>
      <c r="Q33" s="156" t="s">
        <v>308</v>
      </c>
      <c r="R33" s="156" t="s">
        <v>308</v>
      </c>
      <c r="S33" s="156" t="s">
        <v>308</v>
      </c>
      <c r="T33" s="156" t="s">
        <v>308</v>
      </c>
      <c r="U33" s="156" t="s">
        <v>308</v>
      </c>
      <c r="V33" s="156" t="s">
        <v>308</v>
      </c>
      <c r="W33" s="156" t="s">
        <v>304</v>
      </c>
      <c r="X33" s="156" t="s">
        <v>304</v>
      </c>
      <c r="Y33" s="156" t="s">
        <v>304</v>
      </c>
      <c r="Z33" s="156" t="s">
        <v>304</v>
      </c>
      <c r="AA33" s="156" t="s">
        <v>304</v>
      </c>
      <c r="AB33" s="156" t="s">
        <v>304</v>
      </c>
      <c r="AC33" s="156" t="s">
        <v>308</v>
      </c>
      <c r="AD33" s="156" t="s">
        <v>308</v>
      </c>
      <c r="AE33" s="302"/>
      <c r="AF33" s="155" t="s">
        <v>304</v>
      </c>
      <c r="AG33" s="155" t="s">
        <v>304</v>
      </c>
      <c r="AH33" s="155" t="s">
        <v>304</v>
      </c>
      <c r="AI33" s="155" t="s">
        <v>304</v>
      </c>
      <c r="AJ33" s="155" t="s">
        <v>304</v>
      </c>
      <c r="AK33" s="155">
        <v>66302.830948248346</v>
      </c>
      <c r="AL33" s="158" t="s">
        <v>340</v>
      </c>
      <c r="AN33" s="112" t="str">
        <f>VLOOKUP(B33,[1]sectoren!$N$2:$Q$128,3)</f>
        <v>wegtransport</v>
      </c>
      <c r="AQ33" s="112">
        <f>VLOOKUP(B33, [1]sectoren!$N$2:$S$128, 6, FALSE)</f>
        <v>7</v>
      </c>
    </row>
    <row r="34" spans="1:43" s="112" customFormat="1" ht="24.75" customHeight="1" thickBot="1">
      <c r="A34" s="153" t="s">
        <v>323</v>
      </c>
      <c r="B34" s="153" t="s">
        <v>342</v>
      </c>
      <c r="C34" s="154" t="s">
        <v>343</v>
      </c>
      <c r="D34" s="155"/>
      <c r="E34" s="296">
        <v>0.77177779771600008</v>
      </c>
      <c r="F34" s="296">
        <v>3.7724298692000002E-2</v>
      </c>
      <c r="G34" s="296">
        <v>3.5635547499999998E-4</v>
      </c>
      <c r="H34" s="296">
        <v>1.7817773699999999E-4</v>
      </c>
      <c r="I34" s="297">
        <v>0.21307738383969982</v>
      </c>
      <c r="J34" s="297">
        <v>0.3322105642047099</v>
      </c>
      <c r="K34" s="297">
        <v>0.78105468857581661</v>
      </c>
      <c r="L34" s="297">
        <v>8.5106086766399986E-3</v>
      </c>
      <c r="M34" s="297">
        <v>0.24394653747299999</v>
      </c>
      <c r="N34" s="297">
        <v>0.13666666666666699</v>
      </c>
      <c r="O34" s="297">
        <v>1.7817784000000002E-4</v>
      </c>
      <c r="P34" s="156" t="s">
        <v>308</v>
      </c>
      <c r="Q34" s="156" t="s">
        <v>308</v>
      </c>
      <c r="R34" s="297">
        <v>8.9088810999999994E-4</v>
      </c>
      <c r="S34" s="297">
        <v>2.68970688166667</v>
      </c>
      <c r="T34" s="297">
        <v>1.2472434E-3</v>
      </c>
      <c r="U34" s="297">
        <v>1.7817784000000002E-4</v>
      </c>
      <c r="V34" s="297">
        <v>1.7817775000000001E-2</v>
      </c>
      <c r="W34" s="156" t="s">
        <v>308</v>
      </c>
      <c r="X34" s="297">
        <v>7.0198030000000005E-4</v>
      </c>
      <c r="Y34" s="297">
        <v>7.0198030000000005E-4</v>
      </c>
      <c r="Z34" s="297">
        <v>2.6708483000000005E-4</v>
      </c>
      <c r="AA34" s="156" t="s">
        <v>308</v>
      </c>
      <c r="AB34" s="297">
        <v>1.6710453E-3</v>
      </c>
      <c r="AC34" s="156" t="s">
        <v>304</v>
      </c>
      <c r="AD34" s="156" t="s">
        <v>304</v>
      </c>
      <c r="AE34" s="298"/>
      <c r="AF34" s="155">
        <v>760.76548812888802</v>
      </c>
      <c r="AG34" s="155">
        <v>0</v>
      </c>
      <c r="AH34" s="155">
        <v>0</v>
      </c>
      <c r="AI34" s="155">
        <v>0</v>
      </c>
      <c r="AJ34" s="155">
        <v>0</v>
      </c>
      <c r="AK34" s="155">
        <v>0</v>
      </c>
      <c r="AL34" s="158" t="s">
        <v>299</v>
      </c>
      <c r="AN34" s="112" t="str">
        <f>VLOOKUP(B34,[1]sectoren!$N$2:$Q$128,3)</f>
        <v>offroad</v>
      </c>
      <c r="AQ34" s="112">
        <f>VLOOKUP(B34, [1]sectoren!$N$2:$S$128, 6, FALSE)</f>
        <v>8</v>
      </c>
    </row>
    <row r="35" spans="1:43" s="112" customFormat="1" ht="24.75" customHeight="1" thickBot="1">
      <c r="A35" s="153" t="s">
        <v>344</v>
      </c>
      <c r="B35" s="153" t="s">
        <v>345</v>
      </c>
      <c r="C35" s="154" t="s">
        <v>346</v>
      </c>
      <c r="D35" s="155"/>
      <c r="E35" s="296">
        <v>2.8694225450141948</v>
      </c>
      <c r="F35" s="296">
        <v>0.1076474690746356</v>
      </c>
      <c r="G35" s="296">
        <v>0.11345947319656167</v>
      </c>
      <c r="H35" s="296">
        <v>5.6107368590320862E-4</v>
      </c>
      <c r="I35" s="297">
        <v>7.4794971164601154E-2</v>
      </c>
      <c r="J35" s="297">
        <v>7.895024734041213E-2</v>
      </c>
      <c r="K35" s="297">
        <v>8.3105523516223259E-2</v>
      </c>
      <c r="L35" s="297">
        <v>2.6178239907610326E-2</v>
      </c>
      <c r="M35" s="297">
        <v>0.66152165169566013</v>
      </c>
      <c r="N35" s="297">
        <v>5.8072246743037783E-3</v>
      </c>
      <c r="O35" s="297">
        <v>5.9414756887794708E-4</v>
      </c>
      <c r="P35" s="297">
        <v>2.7962115255713289E-3</v>
      </c>
      <c r="Q35" s="297">
        <v>3.4406163950546718E-3</v>
      </c>
      <c r="R35" s="156" t="s">
        <v>308</v>
      </c>
      <c r="S35" s="297">
        <v>3.4406163950546718E-3</v>
      </c>
      <c r="T35" s="297">
        <v>4.4152410194455316E-2</v>
      </c>
      <c r="U35" s="297">
        <v>1.1614449348607557E-2</v>
      </c>
      <c r="V35" s="297">
        <v>2.8901872357043258E-2</v>
      </c>
      <c r="W35" s="156" t="s">
        <v>308</v>
      </c>
      <c r="X35" s="297">
        <v>1.8496749380749796E-3</v>
      </c>
      <c r="Y35" s="297">
        <v>1.8460931710676317E-3</v>
      </c>
      <c r="Z35" s="297">
        <v>7.0457744641687359E-4</v>
      </c>
      <c r="AA35" s="156" t="s">
        <v>308</v>
      </c>
      <c r="AB35" s="297">
        <v>4.4003455555594847E-3</v>
      </c>
      <c r="AC35" s="156" t="s">
        <v>304</v>
      </c>
      <c r="AD35" s="156" t="s">
        <v>304</v>
      </c>
      <c r="AE35" s="298"/>
      <c r="AF35" s="155">
        <v>0</v>
      </c>
      <c r="AG35" s="155">
        <v>0</v>
      </c>
      <c r="AH35" s="155">
        <v>0</v>
      </c>
      <c r="AI35" s="155">
        <v>0</v>
      </c>
      <c r="AJ35" s="155">
        <v>0</v>
      </c>
      <c r="AK35" s="155">
        <v>0</v>
      </c>
      <c r="AL35" s="158" t="s">
        <v>299</v>
      </c>
      <c r="AN35" s="112" t="str">
        <f>VLOOKUP(B35,[1]sectoren!$N$2:$Q$128,3)</f>
        <v>offroad</v>
      </c>
      <c r="AO35" s="165"/>
      <c r="AP35" s="165"/>
      <c r="AQ35" s="112">
        <f>VLOOKUP(B35, [1]sectoren!$N$2:$S$128, 6, FALSE)</f>
        <v>8</v>
      </c>
    </row>
    <row r="36" spans="1:43" s="112" customFormat="1" ht="24.75" customHeight="1" thickBot="1">
      <c r="A36" s="153" t="s">
        <v>344</v>
      </c>
      <c r="B36" s="153" t="s">
        <v>347</v>
      </c>
      <c r="C36" s="154" t="s">
        <v>348</v>
      </c>
      <c r="D36" s="155"/>
      <c r="E36" s="296">
        <v>2.53534137010484</v>
      </c>
      <c r="F36" s="296">
        <v>8.5891003352438738E-2</v>
      </c>
      <c r="G36" s="296">
        <v>1.396896819670776E-3</v>
      </c>
      <c r="H36" s="296">
        <v>6.9844840983538834E-4</v>
      </c>
      <c r="I36" s="297">
        <v>7.5865427478836997E-2</v>
      </c>
      <c r="J36" s="297">
        <v>8.0080173449883371E-2</v>
      </c>
      <c r="K36" s="297">
        <v>8.4294919420929884E-2</v>
      </c>
      <c r="L36" s="297">
        <v>2.6552899617592916E-2</v>
      </c>
      <c r="M36" s="297">
        <v>0.49920796252117222</v>
      </c>
      <c r="N36" s="156" t="s">
        <v>308</v>
      </c>
      <c r="O36" s="297">
        <v>6.9844840983538878E-4</v>
      </c>
      <c r="P36" s="156" t="s">
        <v>308</v>
      </c>
      <c r="Q36" s="156" t="s">
        <v>308</v>
      </c>
      <c r="R36" s="297">
        <v>3.4922420491769407E-3</v>
      </c>
      <c r="S36" s="297">
        <v>0.1187362296720159</v>
      </c>
      <c r="T36" s="297">
        <v>4.889138868847712E-3</v>
      </c>
      <c r="U36" s="156" t="s">
        <v>308</v>
      </c>
      <c r="V36" s="297">
        <v>6.9844840983538756E-2</v>
      </c>
      <c r="W36" s="156" t="s">
        <v>308</v>
      </c>
      <c r="X36" s="297">
        <v>4.9208387337334742E-4</v>
      </c>
      <c r="Y36" s="297">
        <v>4.1156105773043611E-4</v>
      </c>
      <c r="Z36" s="297">
        <v>2.0578052886521806E-4</v>
      </c>
      <c r="AA36" s="297">
        <v>8.9469795158790412E-8</v>
      </c>
      <c r="AB36" s="297">
        <v>1.1095149297641604E-3</v>
      </c>
      <c r="AC36" s="156" t="s">
        <v>304</v>
      </c>
      <c r="AD36" s="156" t="s">
        <v>304</v>
      </c>
      <c r="AE36" s="298"/>
      <c r="AF36" s="155">
        <v>4913.07784689868</v>
      </c>
      <c r="AG36" s="155">
        <v>0</v>
      </c>
      <c r="AH36" s="155">
        <v>0</v>
      </c>
      <c r="AI36" s="155">
        <v>0</v>
      </c>
      <c r="AJ36" s="155">
        <v>0</v>
      </c>
      <c r="AK36" s="155">
        <v>0</v>
      </c>
      <c r="AL36" s="158" t="s">
        <v>299</v>
      </c>
      <c r="AN36" s="112" t="str">
        <f>VLOOKUP(B36,[1]sectoren!$N$2:$Q$128,3)</f>
        <v>offroad</v>
      </c>
      <c r="AQ36" s="112">
        <f>VLOOKUP(B36, [1]sectoren!$N$2:$S$128, 6, FALSE)</f>
        <v>8</v>
      </c>
    </row>
    <row r="37" spans="1:43" s="112" customFormat="1" ht="24.75" customHeight="1" thickBot="1">
      <c r="A37" s="153" t="s">
        <v>323</v>
      </c>
      <c r="B37" s="153" t="s">
        <v>349</v>
      </c>
      <c r="C37" s="154" t="s">
        <v>350</v>
      </c>
      <c r="D37" s="155"/>
      <c r="E37" s="296">
        <v>7.1576000000000001E-2</v>
      </c>
      <c r="F37" s="296">
        <v>1.168933663E-2</v>
      </c>
      <c r="G37" s="296">
        <v>1.0000000000000001E-5</v>
      </c>
      <c r="H37" s="156" t="s">
        <v>308</v>
      </c>
      <c r="I37" s="156" t="s">
        <v>304</v>
      </c>
      <c r="J37" s="156" t="s">
        <v>304</v>
      </c>
      <c r="K37" s="156" t="s">
        <v>304</v>
      </c>
      <c r="L37" s="156" t="s">
        <v>304</v>
      </c>
      <c r="M37" s="297">
        <v>2.7743E-2</v>
      </c>
      <c r="N37" s="156" t="s">
        <v>304</v>
      </c>
      <c r="O37" s="156" t="s">
        <v>304</v>
      </c>
      <c r="P37" s="156" t="s">
        <v>304</v>
      </c>
      <c r="Q37" s="156" t="s">
        <v>304</v>
      </c>
      <c r="R37" s="156" t="s">
        <v>304</v>
      </c>
      <c r="S37" s="156" t="s">
        <v>304</v>
      </c>
      <c r="T37" s="156" t="s">
        <v>304</v>
      </c>
      <c r="U37" s="156" t="s">
        <v>304</v>
      </c>
      <c r="V37" s="156" t="s">
        <v>304</v>
      </c>
      <c r="W37" s="156" t="s">
        <v>304</v>
      </c>
      <c r="X37" s="156" t="s">
        <v>304</v>
      </c>
      <c r="Y37" s="156" t="s">
        <v>304</v>
      </c>
      <c r="Z37" s="156" t="s">
        <v>304</v>
      </c>
      <c r="AA37" s="156" t="s">
        <v>304</v>
      </c>
      <c r="AB37" s="156" t="s">
        <v>304</v>
      </c>
      <c r="AC37" s="156" t="s">
        <v>304</v>
      </c>
      <c r="AD37" s="156" t="s">
        <v>304</v>
      </c>
      <c r="AE37" s="298"/>
      <c r="AF37" s="155">
        <v>0</v>
      </c>
      <c r="AG37" s="155">
        <v>0</v>
      </c>
      <c r="AH37" s="155">
        <v>1102.7676070422001</v>
      </c>
      <c r="AI37" s="155">
        <v>0</v>
      </c>
      <c r="AJ37" s="155">
        <v>0</v>
      </c>
      <c r="AK37" s="155">
        <v>0</v>
      </c>
      <c r="AL37" s="158" t="s">
        <v>299</v>
      </c>
      <c r="AN37" s="112" t="str">
        <f>VLOOKUP(B37,[1]sectoren!$N$2:$Q$128,3)</f>
        <v>offroad</v>
      </c>
      <c r="AQ37" s="112">
        <f>VLOOKUP(B37, [1]sectoren!$N$2:$S$128, 6, FALSE)</f>
        <v>1</v>
      </c>
    </row>
    <row r="38" spans="1:43" s="112" customFormat="1" ht="24.75" customHeight="1" thickBot="1">
      <c r="A38" s="153" t="s">
        <v>323</v>
      </c>
      <c r="B38" s="153" t="s">
        <v>351</v>
      </c>
      <c r="C38" s="154" t="s">
        <v>352</v>
      </c>
      <c r="D38" s="166"/>
      <c r="E38" s="303">
        <v>0.23082562481923902</v>
      </c>
      <c r="F38" s="296">
        <v>2.1127152030760002E-2</v>
      </c>
      <c r="G38" s="296">
        <v>4.0149739800800005E-4</v>
      </c>
      <c r="H38" s="296">
        <v>1.7026668703499999E-4</v>
      </c>
      <c r="I38" s="297">
        <v>8.5462212360380013E-3</v>
      </c>
      <c r="J38" s="297">
        <v>1.0350054250814001E-2</v>
      </c>
      <c r="K38" s="297">
        <v>1.838918297547E-2</v>
      </c>
      <c r="L38" s="297">
        <v>3.80058326759025E-3</v>
      </c>
      <c r="M38" s="297">
        <v>0.19078745093601898</v>
      </c>
      <c r="N38" s="297">
        <v>7.9124935400000008E-5</v>
      </c>
      <c r="O38" s="297">
        <v>2.752487795289E-4</v>
      </c>
      <c r="P38" s="156" t="s">
        <v>308</v>
      </c>
      <c r="Q38" s="156" t="s">
        <v>308</v>
      </c>
      <c r="R38" s="297">
        <v>1.0907124418140001E-3</v>
      </c>
      <c r="S38" s="297">
        <v>3.769812763973001E-2</v>
      </c>
      <c r="T38" s="297">
        <v>1.493699855613E-3</v>
      </c>
      <c r="U38" s="297">
        <v>2.0244109791699996E-4</v>
      </c>
      <c r="V38" s="297">
        <v>2.2898481324739997E-2</v>
      </c>
      <c r="W38" s="156" t="s">
        <v>308</v>
      </c>
      <c r="X38" s="297">
        <v>5.8740797724900001E-4</v>
      </c>
      <c r="Y38" s="297">
        <v>9.7596980135200009E-4</v>
      </c>
      <c r="Z38" s="156" t="s">
        <v>308</v>
      </c>
      <c r="AA38" s="156" t="s">
        <v>308</v>
      </c>
      <c r="AB38" s="297">
        <v>1.563315686352696E-3</v>
      </c>
      <c r="AC38" s="156" t="s">
        <v>304</v>
      </c>
      <c r="AD38" s="156" t="s">
        <v>304</v>
      </c>
      <c r="AE38" s="298"/>
      <c r="AF38" s="155">
        <v>839.254131037045</v>
      </c>
      <c r="AG38" s="155">
        <v>0</v>
      </c>
      <c r="AH38" s="155">
        <v>0</v>
      </c>
      <c r="AI38" s="155">
        <v>0</v>
      </c>
      <c r="AJ38" s="155">
        <v>0</v>
      </c>
      <c r="AK38" s="155">
        <v>0</v>
      </c>
      <c r="AL38" s="158" t="s">
        <v>299</v>
      </c>
      <c r="AN38" s="112" t="str">
        <f>VLOOKUP(B38,[1]sectoren!$N$2:$Q$128,3)</f>
        <v>offroad</v>
      </c>
      <c r="AQ38" s="112">
        <f>VLOOKUP(B38, [1]sectoren!$N$2:$S$128, 6, FALSE)</f>
        <v>8</v>
      </c>
    </row>
    <row r="39" spans="1:43" s="112" customFormat="1" ht="24.75" customHeight="1" thickBot="1">
      <c r="A39" s="153" t="s">
        <v>353</v>
      </c>
      <c r="B39" s="153" t="s">
        <v>354</v>
      </c>
      <c r="C39" s="154" t="s">
        <v>355</v>
      </c>
      <c r="D39" s="155"/>
      <c r="E39" s="296">
        <v>2.1150447731639996</v>
      </c>
      <c r="F39" s="296">
        <v>0.37539703500199995</v>
      </c>
      <c r="G39" s="296">
        <v>0.21124300190599998</v>
      </c>
      <c r="H39" s="296">
        <v>1.3941245699999999E-3</v>
      </c>
      <c r="I39" s="297">
        <v>4.4202478604999998E-2</v>
      </c>
      <c r="J39" s="297">
        <v>4.4387683029000001E-2</v>
      </c>
      <c r="K39" s="297">
        <v>4.5334049197000001E-2</v>
      </c>
      <c r="L39" s="297">
        <v>5.9352566086999991E-3</v>
      </c>
      <c r="M39" s="297">
        <v>1.5508674462350003</v>
      </c>
      <c r="N39" s="297">
        <v>4.7053984911000005E-2</v>
      </c>
      <c r="O39" s="297">
        <v>5.0870501499839993E-3</v>
      </c>
      <c r="P39" s="297">
        <v>1.0322540239720001E-2</v>
      </c>
      <c r="Q39" s="297">
        <v>5.1748941534421999E-2</v>
      </c>
      <c r="R39" s="297">
        <v>4.7755654521549992E-2</v>
      </c>
      <c r="S39" s="297">
        <v>4.6520936090094001E-2</v>
      </c>
      <c r="T39" s="297">
        <v>4.7601727656010007E-2</v>
      </c>
      <c r="U39" s="297">
        <v>2.8762516895499998E-3</v>
      </c>
      <c r="V39" s="297">
        <v>7.7292933810900008E-2</v>
      </c>
      <c r="W39" s="297">
        <v>7.2086754859399998E-2</v>
      </c>
      <c r="X39" s="297">
        <v>3.3866018614241898E-2</v>
      </c>
      <c r="Y39" s="297">
        <v>3.8316843343379994E-2</v>
      </c>
      <c r="Z39" s="297">
        <v>2.5330958081154403E-2</v>
      </c>
      <c r="AA39" s="297">
        <v>1.2748783930768001E-2</v>
      </c>
      <c r="AB39" s="297">
        <v>0.11026260395760701</v>
      </c>
      <c r="AC39" s="297">
        <v>5.1956942148650001E-2</v>
      </c>
      <c r="AD39" s="297">
        <v>4.9611344352486667E-2</v>
      </c>
      <c r="AE39" s="298"/>
      <c r="AF39" s="155">
        <v>4779.3421282464378</v>
      </c>
      <c r="AG39" s="155">
        <v>0</v>
      </c>
      <c r="AH39" s="155">
        <v>49277.148522332202</v>
      </c>
      <c r="AI39" s="155">
        <v>3327.4826215189396</v>
      </c>
      <c r="AJ39" s="155">
        <v>2044.6414912000002</v>
      </c>
      <c r="AK39" s="155">
        <v>0</v>
      </c>
      <c r="AL39" s="158" t="s">
        <v>299</v>
      </c>
      <c r="AN39" s="112" t="str">
        <f>VLOOKUP(B39,[1]sectoren!$N$2:$Q$128,3)</f>
        <v>tertiair</v>
      </c>
      <c r="AQ39" s="112">
        <f>VLOOKUP(B39, [1]sectoren!$N$2:$S$128, 6, FALSE)</f>
        <v>2</v>
      </c>
    </row>
    <row r="40" spans="1:43" s="112" customFormat="1" ht="24.75" customHeight="1" thickBot="1">
      <c r="A40" s="153" t="s">
        <v>323</v>
      </c>
      <c r="B40" s="153" t="s">
        <v>356</v>
      </c>
      <c r="C40" s="154" t="s">
        <v>357</v>
      </c>
      <c r="D40" s="155"/>
      <c r="E40" s="156" t="s">
        <v>90</v>
      </c>
      <c r="F40" s="156" t="s">
        <v>90</v>
      </c>
      <c r="G40" s="156" t="s">
        <v>90</v>
      </c>
      <c r="H40" s="156" t="s">
        <v>90</v>
      </c>
      <c r="I40" s="156" t="s">
        <v>90</v>
      </c>
      <c r="J40" s="156" t="s">
        <v>90</v>
      </c>
      <c r="K40" s="156" t="s">
        <v>90</v>
      </c>
      <c r="L40" s="156" t="s">
        <v>90</v>
      </c>
      <c r="M40" s="156" t="s">
        <v>90</v>
      </c>
      <c r="N40" s="156" t="s">
        <v>90</v>
      </c>
      <c r="O40" s="156" t="s">
        <v>90</v>
      </c>
      <c r="P40" s="156" t="s">
        <v>90</v>
      </c>
      <c r="Q40" s="156" t="s">
        <v>90</v>
      </c>
      <c r="R40" s="156" t="s">
        <v>90</v>
      </c>
      <c r="S40" s="156" t="s">
        <v>90</v>
      </c>
      <c r="T40" s="156" t="s">
        <v>90</v>
      </c>
      <c r="U40" s="156" t="s">
        <v>90</v>
      </c>
      <c r="V40" s="156" t="s">
        <v>90</v>
      </c>
      <c r="W40" s="156" t="s">
        <v>90</v>
      </c>
      <c r="X40" s="156" t="s">
        <v>308</v>
      </c>
      <c r="Y40" s="156" t="s">
        <v>308</v>
      </c>
      <c r="Z40" s="156" t="s">
        <v>308</v>
      </c>
      <c r="AA40" s="156" t="s">
        <v>308</v>
      </c>
      <c r="AB40" s="156" t="s">
        <v>308</v>
      </c>
      <c r="AC40" s="156" t="s">
        <v>304</v>
      </c>
      <c r="AD40" s="156" t="s">
        <v>304</v>
      </c>
      <c r="AE40" s="298"/>
      <c r="AF40" s="155">
        <v>0</v>
      </c>
      <c r="AG40" s="155">
        <v>0</v>
      </c>
      <c r="AH40" s="155">
        <v>0</v>
      </c>
      <c r="AI40" s="155">
        <v>0</v>
      </c>
      <c r="AJ40" s="155">
        <v>0</v>
      </c>
      <c r="AK40" s="155">
        <v>0</v>
      </c>
      <c r="AL40" s="158" t="s">
        <v>299</v>
      </c>
      <c r="AN40" s="112" t="str">
        <f>VLOOKUP(B40,[1]sectoren!$N$2:$Q$128,3)</f>
        <v>offroad</v>
      </c>
      <c r="AQ40" s="112">
        <f>VLOOKUP(B40, [1]sectoren!$N$2:$S$128, 6, FALSE)</f>
        <v>8</v>
      </c>
    </row>
    <row r="41" spans="1:43" s="112" customFormat="1" ht="24.75" customHeight="1" thickBot="1">
      <c r="A41" s="153" t="s">
        <v>353</v>
      </c>
      <c r="B41" s="153" t="s">
        <v>358</v>
      </c>
      <c r="C41" s="154" t="s">
        <v>359</v>
      </c>
      <c r="D41" s="155"/>
      <c r="E41" s="296">
        <v>5.0837496374900004</v>
      </c>
      <c r="F41" s="296">
        <v>5.7181655523900004</v>
      </c>
      <c r="G41" s="296">
        <v>2.8526089225</v>
      </c>
      <c r="H41" s="296">
        <v>0.64954020092099995</v>
      </c>
      <c r="I41" s="297">
        <v>6.3468131217394239</v>
      </c>
      <c r="J41" s="297">
        <v>6.4956639247394241</v>
      </c>
      <c r="K41" s="297">
        <v>6.8240026666394238</v>
      </c>
      <c r="L41" s="297">
        <v>0.78454115946577518</v>
      </c>
      <c r="M41" s="297">
        <v>39.207562880540003</v>
      </c>
      <c r="N41" s="297">
        <v>0.41699748910899997</v>
      </c>
      <c r="O41" s="297">
        <v>0.17562782291599999</v>
      </c>
      <c r="P41" s="297">
        <v>2.5194051780999999E-2</v>
      </c>
      <c r="Q41" s="297">
        <v>1.4305221978E-2</v>
      </c>
      <c r="R41" s="297">
        <v>0.32495835250400001</v>
      </c>
      <c r="S41" s="297">
        <v>9.5168394978000004E-2</v>
      </c>
      <c r="T41" s="297">
        <v>3.2496786415999998E-2</v>
      </c>
      <c r="U41" s="297">
        <v>8.8814232690000005E-3</v>
      </c>
      <c r="V41" s="297">
        <v>7.0199317974140003</v>
      </c>
      <c r="W41" s="297">
        <v>4.9917576810000002</v>
      </c>
      <c r="X41" s="297">
        <v>0.734052119211</v>
      </c>
      <c r="Y41" s="297">
        <v>0.75427625301000001</v>
      </c>
      <c r="Z41" s="297">
        <v>0.29571103912300001</v>
      </c>
      <c r="AA41" s="297">
        <v>0.41570748545199998</v>
      </c>
      <c r="AB41" s="297">
        <v>2.1997468971659999</v>
      </c>
      <c r="AC41" s="297">
        <v>6.7645482468000007E-2</v>
      </c>
      <c r="AD41" s="297">
        <v>9.0008476022000003E-2</v>
      </c>
      <c r="AE41" s="298"/>
      <c r="AF41" s="155">
        <v>51317.39333677238</v>
      </c>
      <c r="AG41" s="155">
        <v>527.45073808780296</v>
      </c>
      <c r="AH41" s="155">
        <v>88903.751241693593</v>
      </c>
      <c r="AI41" s="155">
        <v>13463.6926493219</v>
      </c>
      <c r="AJ41" s="155">
        <v>0</v>
      </c>
      <c r="AK41" s="155">
        <v>0</v>
      </c>
      <c r="AL41" s="158" t="s">
        <v>299</v>
      </c>
      <c r="AN41" s="112" t="str">
        <f>VLOOKUP(B41,[1]sectoren!$N$2:$Q$128,3)</f>
        <v>residentieel</v>
      </c>
      <c r="AQ41" s="112">
        <f>VLOOKUP(B41, [1]sectoren!$N$2:$S$128, 6, FALSE)</f>
        <v>2</v>
      </c>
    </row>
    <row r="42" spans="1:43" s="112" customFormat="1" ht="24.75" customHeight="1" thickBot="1">
      <c r="A42" s="153" t="s">
        <v>323</v>
      </c>
      <c r="B42" s="153" t="s">
        <v>360</v>
      </c>
      <c r="C42" s="154" t="s">
        <v>361</v>
      </c>
      <c r="D42" s="155"/>
      <c r="E42" s="296">
        <v>0.12440518648216001</v>
      </c>
      <c r="F42" s="296">
        <v>0.31800169519195787</v>
      </c>
      <c r="G42" s="296">
        <v>2.0346058481100001E-4</v>
      </c>
      <c r="H42" s="296">
        <v>2.1290469395800001E-4</v>
      </c>
      <c r="I42" s="297">
        <v>2.704347353056E-3</v>
      </c>
      <c r="J42" s="297">
        <v>2.8958660479359998E-3</v>
      </c>
      <c r="K42" s="297">
        <v>3.130509708786E-3</v>
      </c>
      <c r="L42" s="297">
        <v>3.2351906332434E-4</v>
      </c>
      <c r="M42" s="297">
        <v>8.3003775767869001</v>
      </c>
      <c r="N42" s="297">
        <v>1.9723251115E-2</v>
      </c>
      <c r="O42" s="297">
        <v>1.5057528289999999E-4</v>
      </c>
      <c r="P42" s="156" t="s">
        <v>308</v>
      </c>
      <c r="Q42" s="156" t="s">
        <v>308</v>
      </c>
      <c r="R42" s="297">
        <v>8.4058238699999995E-4</v>
      </c>
      <c r="S42" s="297">
        <v>3.2653309677999995E-2</v>
      </c>
      <c r="T42" s="297">
        <v>1.110772407E-3</v>
      </c>
      <c r="U42" s="297">
        <v>1.4823130090000001E-4</v>
      </c>
      <c r="V42" s="297">
        <v>1.7327850233999999E-2</v>
      </c>
      <c r="W42" s="156" t="s">
        <v>308</v>
      </c>
      <c r="X42" s="297">
        <v>5.2371467899999999E-4</v>
      </c>
      <c r="Y42" s="297">
        <v>5.5423287899999995E-4</v>
      </c>
      <c r="Z42" s="156" t="s">
        <v>308</v>
      </c>
      <c r="AA42" s="156" t="s">
        <v>308</v>
      </c>
      <c r="AB42" s="297">
        <v>1.0782165605999999E-3</v>
      </c>
      <c r="AC42" s="156" t="s">
        <v>304</v>
      </c>
      <c r="AD42" s="156" t="s">
        <v>304</v>
      </c>
      <c r="AE42" s="298"/>
      <c r="AF42" s="155">
        <v>648.11057430018195</v>
      </c>
      <c r="AG42" s="155">
        <v>0</v>
      </c>
      <c r="AH42" s="155">
        <v>0</v>
      </c>
      <c r="AI42" s="155">
        <v>0</v>
      </c>
      <c r="AJ42" s="155">
        <v>0</v>
      </c>
      <c r="AK42" s="155">
        <v>0</v>
      </c>
      <c r="AL42" s="158" t="s">
        <v>299</v>
      </c>
      <c r="AN42" s="112" t="str">
        <f>VLOOKUP(B42,[1]sectoren!$N$2:$Q$128,3)</f>
        <v>offroad</v>
      </c>
      <c r="AQ42" s="112">
        <f>VLOOKUP(B42, [1]sectoren!$N$2:$S$128, 6, FALSE)</f>
        <v>8</v>
      </c>
    </row>
    <row r="43" spans="1:43" s="112" customFormat="1" ht="24.75" customHeight="1" thickBot="1">
      <c r="A43" s="153" t="s">
        <v>353</v>
      </c>
      <c r="B43" s="153" t="s">
        <v>362</v>
      </c>
      <c r="C43" s="154" t="s">
        <v>363</v>
      </c>
      <c r="D43" s="155"/>
      <c r="E43" s="296">
        <v>2.5433579248460001</v>
      </c>
      <c r="F43" s="296">
        <v>1.9660655534009999</v>
      </c>
      <c r="G43" s="296">
        <v>0.84951587554700003</v>
      </c>
      <c r="H43" s="296">
        <v>1.6963739794E-2</v>
      </c>
      <c r="I43" s="297">
        <v>0.20051213154899999</v>
      </c>
      <c r="J43" s="297">
        <v>0.21881258164700002</v>
      </c>
      <c r="K43" s="297">
        <v>0.22645444629099998</v>
      </c>
      <c r="L43" s="297">
        <v>1.8051028303500003E-2</v>
      </c>
      <c r="M43" s="297">
        <v>2.8811834908150002</v>
      </c>
      <c r="N43" s="297">
        <v>0.15115090764483002</v>
      </c>
      <c r="O43" s="297">
        <v>8.1608960214789982E-3</v>
      </c>
      <c r="P43" s="297">
        <v>7.6190221264100001E-3</v>
      </c>
      <c r="Q43" s="297">
        <v>5.0020237160849999E-3</v>
      </c>
      <c r="R43" s="297">
        <v>3.1444444136069997E-2</v>
      </c>
      <c r="S43" s="297">
        <v>2.4943420430737002E-2</v>
      </c>
      <c r="T43" s="297">
        <v>0.10480630470778501</v>
      </c>
      <c r="U43" s="297">
        <v>5.5307085814550001E-3</v>
      </c>
      <c r="V43" s="297">
        <v>0.50155719951795996</v>
      </c>
      <c r="W43" s="297">
        <v>0.3758703152833</v>
      </c>
      <c r="X43" s="297">
        <v>0.10923802285258048</v>
      </c>
      <c r="Y43" s="297">
        <v>0.13728967547780299</v>
      </c>
      <c r="Z43" s="297">
        <v>6.4230702638003401E-2</v>
      </c>
      <c r="AA43" s="297">
        <v>4.3053936677428295E-2</v>
      </c>
      <c r="AB43" s="297">
        <v>0.35381233763172298</v>
      </c>
      <c r="AC43" s="297">
        <v>2.7271054086000003E-3</v>
      </c>
      <c r="AD43" s="297">
        <v>0.11343179379229093</v>
      </c>
      <c r="AE43" s="298"/>
      <c r="AF43" s="155">
        <v>5212.1310537392383</v>
      </c>
      <c r="AG43" s="155">
        <v>667.18946324254296</v>
      </c>
      <c r="AH43" s="155">
        <v>18104.0056255208</v>
      </c>
      <c r="AI43" s="155">
        <v>3115.6925425971799</v>
      </c>
      <c r="AJ43" s="155">
        <v>0</v>
      </c>
      <c r="AK43" s="155">
        <v>0</v>
      </c>
      <c r="AL43" s="158" t="s">
        <v>299</v>
      </c>
      <c r="AN43" s="112" t="str">
        <f>VLOOKUP(B43,[1]sectoren!$N$2:$Q$128,3)</f>
        <v>landbouw (verbr)</v>
      </c>
      <c r="AQ43" s="112">
        <f>VLOOKUP(B43, [1]sectoren!$N$2:$S$128, 6, FALSE)</f>
        <v>2</v>
      </c>
    </row>
    <row r="44" spans="1:43" s="112" customFormat="1" ht="24.75" customHeight="1" thickBot="1">
      <c r="A44" s="153" t="s">
        <v>323</v>
      </c>
      <c r="B44" s="153" t="s">
        <v>364</v>
      </c>
      <c r="C44" s="154" t="s">
        <v>365</v>
      </c>
      <c r="D44" s="155"/>
      <c r="E44" s="296">
        <v>1.2799565727745499</v>
      </c>
      <c r="F44" s="296">
        <v>0.21980204667267397</v>
      </c>
      <c r="G44" s="296">
        <v>1.5874823432099998E-3</v>
      </c>
      <c r="H44" s="296">
        <v>6.3152097816499995E-4</v>
      </c>
      <c r="I44" s="297">
        <v>5.5124035904218993E-2</v>
      </c>
      <c r="J44" s="297">
        <v>7.5611557460701778E-2</v>
      </c>
      <c r="K44" s="297">
        <v>0.2567085402786623</v>
      </c>
      <c r="L44" s="297">
        <v>2.0367910250127901E-2</v>
      </c>
      <c r="M44" s="297">
        <v>1.3500792014397169</v>
      </c>
      <c r="N44" s="297">
        <v>1.9418283337999998E-3</v>
      </c>
      <c r="O44" s="297">
        <v>3.2702743354099998E-3</v>
      </c>
      <c r="P44" s="156" t="s">
        <v>308</v>
      </c>
      <c r="Q44" s="156" t="s">
        <v>308</v>
      </c>
      <c r="R44" s="297">
        <v>8.6266632449499975E-3</v>
      </c>
      <c r="S44" s="297">
        <v>0.40257732409000002</v>
      </c>
      <c r="T44" s="297">
        <v>1.022348787845E-2</v>
      </c>
      <c r="U44" s="297">
        <v>7.9804583841000011E-4</v>
      </c>
      <c r="V44" s="297">
        <v>0.23186445652300003</v>
      </c>
      <c r="W44" s="156" t="s">
        <v>308</v>
      </c>
      <c r="X44" s="297">
        <v>2.4096080704399999E-3</v>
      </c>
      <c r="Y44" s="297">
        <v>3.9768206884400002E-3</v>
      </c>
      <c r="Z44" s="156" t="s">
        <v>308</v>
      </c>
      <c r="AA44" s="156" t="s">
        <v>308</v>
      </c>
      <c r="AB44" s="297">
        <v>6.3866067300400002E-3</v>
      </c>
      <c r="AC44" s="156" t="s">
        <v>308</v>
      </c>
      <c r="AD44" s="156" t="s">
        <v>304</v>
      </c>
      <c r="AE44" s="298"/>
      <c r="AF44" s="155">
        <v>3494.2533034707894</v>
      </c>
      <c r="AG44" s="155">
        <v>0</v>
      </c>
      <c r="AH44" s="155">
        <v>0</v>
      </c>
      <c r="AI44" s="155">
        <v>0</v>
      </c>
      <c r="AJ44" s="155">
        <v>0</v>
      </c>
      <c r="AK44" s="155">
        <v>0</v>
      </c>
      <c r="AL44" s="158" t="s">
        <v>299</v>
      </c>
      <c r="AN44" s="112" t="str">
        <f>VLOOKUP(B44,[1]sectoren!$N$2:$Q$128,3)</f>
        <v>offroad</v>
      </c>
      <c r="AQ44" s="112">
        <f>VLOOKUP(B44, [1]sectoren!$N$2:$S$128, 6, FALSE)</f>
        <v>8</v>
      </c>
    </row>
    <row r="45" spans="1:43" s="112" customFormat="1" ht="24.75" customHeight="1" thickBot="1">
      <c r="A45" s="153" t="s">
        <v>323</v>
      </c>
      <c r="B45" s="153" t="s">
        <v>366</v>
      </c>
      <c r="C45" s="154" t="s">
        <v>367</v>
      </c>
      <c r="D45" s="155"/>
      <c r="E45" s="296">
        <v>0.10355952375244533</v>
      </c>
      <c r="F45" s="296">
        <v>3.8415068354728846E-3</v>
      </c>
      <c r="G45" s="296">
        <v>4.0853435473110836E-3</v>
      </c>
      <c r="H45" s="296">
        <v>2.0426717736555465E-5</v>
      </c>
      <c r="I45" s="297">
        <v>2.6477839655398012E-3</v>
      </c>
      <c r="J45" s="297">
        <v>2.7948830747364468E-3</v>
      </c>
      <c r="K45" s="297">
        <v>2.9419821839331063E-3</v>
      </c>
      <c r="L45" s="297">
        <v>9.2672438793892846E-4</v>
      </c>
      <c r="M45" s="297">
        <v>2.3572891223450142E-2</v>
      </c>
      <c r="N45" s="297">
        <v>2.042671773655547E-4</v>
      </c>
      <c r="O45" s="297">
        <v>2.0426717736555448E-5</v>
      </c>
      <c r="P45" s="297">
        <v>1.0213358868277692E-4</v>
      </c>
      <c r="Q45" s="297">
        <v>1.0213358868277692E-4</v>
      </c>
      <c r="R45" s="156" t="s">
        <v>308</v>
      </c>
      <c r="S45" s="297">
        <v>1.0213358868277692E-4</v>
      </c>
      <c r="T45" s="297">
        <v>1.4298702415592446E-4</v>
      </c>
      <c r="U45" s="297">
        <v>4.085343547311094E-4</v>
      </c>
      <c r="V45" s="297">
        <v>1.0213358868277726E-3</v>
      </c>
      <c r="W45" s="156" t="s">
        <v>308</v>
      </c>
      <c r="X45" s="297">
        <v>6.7626526582804155E-5</v>
      </c>
      <c r="Y45" s="297">
        <v>6.7626526582804155E-5</v>
      </c>
      <c r="Z45" s="297">
        <v>2.5730092658427656E-5</v>
      </c>
      <c r="AA45" s="156" t="s">
        <v>308</v>
      </c>
      <c r="AB45" s="297">
        <v>1.6098314582403597E-4</v>
      </c>
      <c r="AC45" s="156" t="s">
        <v>304</v>
      </c>
      <c r="AD45" s="156" t="s">
        <v>304</v>
      </c>
      <c r="AE45" s="298"/>
      <c r="AF45" s="155">
        <v>1272.62481546513</v>
      </c>
      <c r="AG45" s="155">
        <v>0</v>
      </c>
      <c r="AH45" s="155">
        <v>0</v>
      </c>
      <c r="AI45" s="155">
        <v>0</v>
      </c>
      <c r="AJ45" s="155">
        <v>0</v>
      </c>
      <c r="AK45" s="155">
        <v>0</v>
      </c>
      <c r="AL45" s="158" t="s">
        <v>299</v>
      </c>
      <c r="AN45" s="112" t="str">
        <f>VLOOKUP(B45,[1]sectoren!$N$2:$Q$128,3)</f>
        <v>offroad</v>
      </c>
      <c r="AQ45" s="112">
        <f>VLOOKUP(B45, [1]sectoren!$N$2:$S$128, 6, FALSE)</f>
        <v>8</v>
      </c>
    </row>
    <row r="46" spans="1:43" s="112" customFormat="1" ht="24.75" customHeight="1" thickBot="1">
      <c r="A46" s="153" t="s">
        <v>353</v>
      </c>
      <c r="B46" s="153" t="s">
        <v>368</v>
      </c>
      <c r="C46" s="154" t="s">
        <v>369</v>
      </c>
      <c r="D46" s="155"/>
      <c r="E46" s="156" t="s">
        <v>308</v>
      </c>
      <c r="F46" s="156" t="s">
        <v>308</v>
      </c>
      <c r="G46" s="156" t="s">
        <v>308</v>
      </c>
      <c r="H46" s="156" t="s">
        <v>308</v>
      </c>
      <c r="I46" s="156" t="s">
        <v>308</v>
      </c>
      <c r="J46" s="156" t="s">
        <v>308</v>
      </c>
      <c r="K46" s="156" t="s">
        <v>308</v>
      </c>
      <c r="L46" s="156" t="s">
        <v>308</v>
      </c>
      <c r="M46" s="156" t="s">
        <v>308</v>
      </c>
      <c r="N46" s="156" t="s">
        <v>308</v>
      </c>
      <c r="O46" s="156" t="s">
        <v>308</v>
      </c>
      <c r="P46" s="156" t="s">
        <v>308</v>
      </c>
      <c r="Q46" s="156" t="s">
        <v>308</v>
      </c>
      <c r="R46" s="156" t="s">
        <v>308</v>
      </c>
      <c r="S46" s="156" t="s">
        <v>308</v>
      </c>
      <c r="T46" s="156" t="s">
        <v>308</v>
      </c>
      <c r="U46" s="156" t="s">
        <v>308</v>
      </c>
      <c r="V46" s="156" t="s">
        <v>308</v>
      </c>
      <c r="W46" s="156" t="s">
        <v>308</v>
      </c>
      <c r="X46" s="156" t="s">
        <v>308</v>
      </c>
      <c r="Y46" s="156" t="s">
        <v>308</v>
      </c>
      <c r="Z46" s="156" t="s">
        <v>308</v>
      </c>
      <c r="AA46" s="156" t="s">
        <v>308</v>
      </c>
      <c r="AB46" s="156" t="s">
        <v>308</v>
      </c>
      <c r="AC46" s="156" t="s">
        <v>304</v>
      </c>
      <c r="AD46" s="156" t="s">
        <v>304</v>
      </c>
      <c r="AE46" s="298"/>
      <c r="AF46" s="155">
        <v>0</v>
      </c>
      <c r="AG46" s="155">
        <v>0</v>
      </c>
      <c r="AH46" s="155">
        <v>0</v>
      </c>
      <c r="AI46" s="155">
        <v>0</v>
      </c>
      <c r="AJ46" s="155">
        <v>0</v>
      </c>
      <c r="AK46" s="155">
        <v>0</v>
      </c>
      <c r="AL46" s="158" t="s">
        <v>299</v>
      </c>
      <c r="AN46" s="112" t="str">
        <f>VLOOKUP(B46,[1]sectoren!$N$2:$Q$128,3)</f>
        <v>andere industrie</v>
      </c>
      <c r="AQ46" s="112">
        <f>VLOOKUP(B46, [1]sectoren!$N$2:$S$128, 6, FALSE)</f>
        <v>2</v>
      </c>
    </row>
    <row r="47" spans="1:43" s="112" customFormat="1" ht="24.75" customHeight="1" thickBot="1">
      <c r="A47" s="153" t="s">
        <v>323</v>
      </c>
      <c r="B47" s="153" t="s">
        <v>370</v>
      </c>
      <c r="C47" s="154" t="s">
        <v>371</v>
      </c>
      <c r="D47" s="155"/>
      <c r="E47" s="296">
        <v>0.31880660972486208</v>
      </c>
      <c r="F47" s="296">
        <v>5.6178227779380419E-2</v>
      </c>
      <c r="G47" s="296">
        <v>9.3263787714668988E-3</v>
      </c>
      <c r="H47" s="296">
        <v>2.6919969709999999E-6</v>
      </c>
      <c r="I47" s="297">
        <v>4.5961833443219999E-3</v>
      </c>
      <c r="J47" s="297">
        <v>5.6238157750669992E-3</v>
      </c>
      <c r="K47" s="297">
        <v>8.8363264598150006E-3</v>
      </c>
      <c r="L47" s="297">
        <v>3.1881323896508999E-3</v>
      </c>
      <c r="M47" s="297">
        <v>1.8526394979113709</v>
      </c>
      <c r="N47" s="297">
        <v>7.8699999999999997E-8</v>
      </c>
      <c r="O47" s="297">
        <v>5.1390431000000003E-6</v>
      </c>
      <c r="P47" s="156" t="s">
        <v>308</v>
      </c>
      <c r="Q47" s="156" t="s">
        <v>308</v>
      </c>
      <c r="R47" s="297">
        <v>1.9237155E-5</v>
      </c>
      <c r="S47" s="297">
        <v>7.3020729499999998E-4</v>
      </c>
      <c r="T47" s="297">
        <v>2.5755919E-5</v>
      </c>
      <c r="U47" s="297">
        <v>3.2773949999999998E-6</v>
      </c>
      <c r="V47" s="297">
        <v>4.2169364800000002E-4</v>
      </c>
      <c r="W47" s="156" t="s">
        <v>308</v>
      </c>
      <c r="X47" s="297">
        <v>8.5466640000000005E-6</v>
      </c>
      <c r="Y47" s="297">
        <v>1.5168978999999999E-5</v>
      </c>
      <c r="Z47" s="156" t="s">
        <v>308</v>
      </c>
      <c r="AA47" s="156" t="s">
        <v>308</v>
      </c>
      <c r="AB47" s="297">
        <v>2.3720164610000001E-5</v>
      </c>
      <c r="AC47" s="156" t="s">
        <v>304</v>
      </c>
      <c r="AD47" s="156" t="s">
        <v>304</v>
      </c>
      <c r="AE47" s="298"/>
      <c r="AF47" s="155">
        <v>968.40654965801457</v>
      </c>
      <c r="AG47" s="155"/>
      <c r="AH47" s="155">
        <v>0</v>
      </c>
      <c r="AI47" s="155">
        <v>0</v>
      </c>
      <c r="AJ47" s="155">
        <v>0</v>
      </c>
      <c r="AK47" s="155">
        <v>0</v>
      </c>
      <c r="AL47" s="158" t="s">
        <v>299</v>
      </c>
      <c r="AN47" s="112" t="str">
        <f>VLOOKUP(B47,[1]sectoren!$N$2:$Q$128,3)</f>
        <v>offroad</v>
      </c>
      <c r="AQ47" s="112">
        <f>VLOOKUP(B47, [1]sectoren!$N$2:$S$128, 6, FALSE)</f>
        <v>8</v>
      </c>
    </row>
    <row r="48" spans="1:43" s="112" customFormat="1" ht="24.75" customHeight="1" thickBot="1">
      <c r="A48" s="153" t="s">
        <v>372</v>
      </c>
      <c r="B48" s="153" t="s">
        <v>373</v>
      </c>
      <c r="C48" s="154" t="s">
        <v>374</v>
      </c>
      <c r="D48" s="155"/>
      <c r="E48" s="156" t="s">
        <v>105</v>
      </c>
      <c r="F48" s="304" t="s">
        <v>105</v>
      </c>
      <c r="G48" s="156" t="s">
        <v>105</v>
      </c>
      <c r="H48" s="156" t="s">
        <v>105</v>
      </c>
      <c r="I48" s="156" t="s">
        <v>105</v>
      </c>
      <c r="J48" s="156" t="s">
        <v>105</v>
      </c>
      <c r="K48" s="156" t="s">
        <v>105</v>
      </c>
      <c r="L48" s="156" t="s">
        <v>105</v>
      </c>
      <c r="M48" s="156" t="s">
        <v>105</v>
      </c>
      <c r="N48" s="156" t="s">
        <v>304</v>
      </c>
      <c r="O48" s="156" t="s">
        <v>304</v>
      </c>
      <c r="P48" s="156" t="s">
        <v>304</v>
      </c>
      <c r="Q48" s="156" t="s">
        <v>304</v>
      </c>
      <c r="R48" s="156" t="s">
        <v>304</v>
      </c>
      <c r="S48" s="156" t="s">
        <v>304</v>
      </c>
      <c r="T48" s="156" t="s">
        <v>304</v>
      </c>
      <c r="U48" s="156" t="s">
        <v>304</v>
      </c>
      <c r="V48" s="156" t="s">
        <v>304</v>
      </c>
      <c r="W48" s="156" t="s">
        <v>304</v>
      </c>
      <c r="X48" s="156" t="s">
        <v>105</v>
      </c>
      <c r="Y48" s="156" t="s">
        <v>105</v>
      </c>
      <c r="Z48" s="156" t="s">
        <v>105</v>
      </c>
      <c r="AA48" s="156" t="s">
        <v>105</v>
      </c>
      <c r="AB48" s="156" t="s">
        <v>304</v>
      </c>
      <c r="AC48" s="156" t="s">
        <v>304</v>
      </c>
      <c r="AD48" s="156" t="s">
        <v>304</v>
      </c>
      <c r="AE48" s="298"/>
      <c r="AF48" s="155">
        <v>0</v>
      </c>
      <c r="AG48" s="155">
        <v>0</v>
      </c>
      <c r="AH48" s="155">
        <v>0</v>
      </c>
      <c r="AI48" s="155">
        <v>0</v>
      </c>
      <c r="AJ48" s="155">
        <v>0</v>
      </c>
      <c r="AK48" s="155">
        <v>0</v>
      </c>
      <c r="AL48" s="158" t="s">
        <v>375</v>
      </c>
      <c r="AN48" s="112" t="str">
        <f>VLOOKUP(B48,[1]sectoren!$N$2:$Q$128,3)</f>
        <v>andere industrie</v>
      </c>
      <c r="AQ48" s="112">
        <f>VLOOKUP(B48, [1]sectoren!$N$2:$S$128, 6, FALSE)</f>
        <v>5</v>
      </c>
    </row>
    <row r="49" spans="1:43" s="112" customFormat="1" ht="24.75" customHeight="1" thickBot="1">
      <c r="A49" s="153" t="s">
        <v>372</v>
      </c>
      <c r="B49" s="153" t="s">
        <v>376</v>
      </c>
      <c r="C49" s="154" t="s">
        <v>377</v>
      </c>
      <c r="D49" s="155"/>
      <c r="E49" s="156" t="s">
        <v>90</v>
      </c>
      <c r="F49" s="156" t="s">
        <v>308</v>
      </c>
      <c r="G49" s="156" t="s">
        <v>90</v>
      </c>
      <c r="H49" s="156" t="s">
        <v>308</v>
      </c>
      <c r="I49" s="156" t="s">
        <v>304</v>
      </c>
      <c r="J49" s="156" t="s">
        <v>304</v>
      </c>
      <c r="K49" s="156" t="s">
        <v>304</v>
      </c>
      <c r="L49" s="156" t="s">
        <v>304</v>
      </c>
      <c r="M49" s="156" t="s">
        <v>304</v>
      </c>
      <c r="N49" s="156" t="s">
        <v>304</v>
      </c>
      <c r="O49" s="156" t="s">
        <v>304</v>
      </c>
      <c r="P49" s="156" t="s">
        <v>304</v>
      </c>
      <c r="Q49" s="156" t="s">
        <v>304</v>
      </c>
      <c r="R49" s="156" t="s">
        <v>304</v>
      </c>
      <c r="S49" s="156" t="s">
        <v>304</v>
      </c>
      <c r="T49" s="156" t="s">
        <v>304</v>
      </c>
      <c r="U49" s="156" t="s">
        <v>304</v>
      </c>
      <c r="V49" s="156" t="s">
        <v>304</v>
      </c>
      <c r="W49" s="156" t="s">
        <v>304</v>
      </c>
      <c r="X49" s="156" t="s">
        <v>308</v>
      </c>
      <c r="Y49" s="156" t="s">
        <v>308</v>
      </c>
      <c r="Z49" s="156" t="s">
        <v>308</v>
      </c>
      <c r="AA49" s="156" t="s">
        <v>308</v>
      </c>
      <c r="AB49" s="156" t="s">
        <v>304</v>
      </c>
      <c r="AC49" s="156" t="s">
        <v>304</v>
      </c>
      <c r="AD49" s="156" t="s">
        <v>304</v>
      </c>
      <c r="AE49" s="298"/>
      <c r="AF49" s="155">
        <v>0</v>
      </c>
      <c r="AG49" s="155">
        <v>0</v>
      </c>
      <c r="AH49" s="155">
        <v>0</v>
      </c>
      <c r="AI49" s="155">
        <v>0</v>
      </c>
      <c r="AJ49" s="155">
        <v>0</v>
      </c>
      <c r="AK49" s="155">
        <v>1180.5429999999999</v>
      </c>
      <c r="AL49" s="158" t="s">
        <v>661</v>
      </c>
      <c r="AN49" s="112" t="str">
        <f>VLOOKUP(B49,[1]sectoren!$N$2:$Q$128,3)</f>
        <v>ijzer en staal</v>
      </c>
      <c r="AQ49" s="112">
        <f>VLOOKUP(B49, [1]sectoren!$N$2:$S$128, 6, FALSE)</f>
        <v>4</v>
      </c>
    </row>
    <row r="50" spans="1:43" s="112" customFormat="1" ht="24.75" customHeight="1" thickBot="1">
      <c r="A50" s="153" t="s">
        <v>372</v>
      </c>
      <c r="B50" s="153" t="s">
        <v>379</v>
      </c>
      <c r="C50" s="154" t="s">
        <v>380</v>
      </c>
      <c r="D50" s="155"/>
      <c r="E50" s="156" t="s">
        <v>105</v>
      </c>
      <c r="F50" s="156" t="s">
        <v>105</v>
      </c>
      <c r="G50" s="156" t="s">
        <v>105</v>
      </c>
      <c r="H50" s="156" t="s">
        <v>105</v>
      </c>
      <c r="I50" s="156" t="s">
        <v>105</v>
      </c>
      <c r="J50" s="156" t="s">
        <v>105</v>
      </c>
      <c r="K50" s="156" t="s">
        <v>105</v>
      </c>
      <c r="L50" s="156" t="s">
        <v>105</v>
      </c>
      <c r="M50" s="156" t="s">
        <v>105</v>
      </c>
      <c r="N50" s="156" t="s">
        <v>304</v>
      </c>
      <c r="O50" s="156" t="s">
        <v>304</v>
      </c>
      <c r="P50" s="156" t="s">
        <v>304</v>
      </c>
      <c r="Q50" s="156" t="s">
        <v>304</v>
      </c>
      <c r="R50" s="156" t="s">
        <v>304</v>
      </c>
      <c r="S50" s="156" t="s">
        <v>304</v>
      </c>
      <c r="T50" s="156" t="s">
        <v>304</v>
      </c>
      <c r="U50" s="156" t="s">
        <v>304</v>
      </c>
      <c r="V50" s="156" t="s">
        <v>304</v>
      </c>
      <c r="W50" s="156" t="s">
        <v>304</v>
      </c>
      <c r="X50" s="156" t="s">
        <v>105</v>
      </c>
      <c r="Y50" s="156" t="s">
        <v>105</v>
      </c>
      <c r="Z50" s="156" t="s">
        <v>105</v>
      </c>
      <c r="AA50" s="156" t="s">
        <v>105</v>
      </c>
      <c r="AB50" s="156" t="s">
        <v>304</v>
      </c>
      <c r="AC50" s="156" t="s">
        <v>304</v>
      </c>
      <c r="AD50" s="156" t="s">
        <v>304</v>
      </c>
      <c r="AE50" s="298"/>
      <c r="AF50" s="155">
        <v>0</v>
      </c>
      <c r="AG50" s="155">
        <v>0</v>
      </c>
      <c r="AH50" s="155">
        <v>0</v>
      </c>
      <c r="AI50" s="155">
        <v>0</v>
      </c>
      <c r="AJ50" s="155">
        <v>0</v>
      </c>
      <c r="AK50" s="155">
        <v>0</v>
      </c>
      <c r="AL50" s="158" t="s">
        <v>381</v>
      </c>
      <c r="AN50" s="112" t="str">
        <f>VLOOKUP(B50,[1]sectoren!$N$2:$Q$128,3)</f>
        <v>andere industrie</v>
      </c>
      <c r="AQ50" s="112">
        <f>VLOOKUP(B50, [1]sectoren!$N$2:$S$128, 6, FALSE)</f>
        <v>5</v>
      </c>
    </row>
    <row r="51" spans="1:43" s="112" customFormat="1" ht="24.75" customHeight="1" thickBot="1">
      <c r="A51" s="153" t="s">
        <v>372</v>
      </c>
      <c r="B51" s="153" t="s">
        <v>382</v>
      </c>
      <c r="C51" s="154" t="s">
        <v>383</v>
      </c>
      <c r="D51" s="155"/>
      <c r="E51" s="156" t="s">
        <v>304</v>
      </c>
      <c r="F51" s="156" t="s">
        <v>90</v>
      </c>
      <c r="G51" s="156" t="s">
        <v>304</v>
      </c>
      <c r="H51" s="156" t="s">
        <v>304</v>
      </c>
      <c r="I51" s="156" t="s">
        <v>304</v>
      </c>
      <c r="J51" s="156" t="s">
        <v>304</v>
      </c>
      <c r="K51" s="156" t="s">
        <v>304</v>
      </c>
      <c r="L51" s="156" t="s">
        <v>304</v>
      </c>
      <c r="M51" s="156" t="s">
        <v>304</v>
      </c>
      <c r="N51" s="156" t="s">
        <v>304</v>
      </c>
      <c r="O51" s="156" t="s">
        <v>304</v>
      </c>
      <c r="P51" s="156" t="s">
        <v>304</v>
      </c>
      <c r="Q51" s="156" t="s">
        <v>304</v>
      </c>
      <c r="R51" s="156" t="s">
        <v>304</v>
      </c>
      <c r="S51" s="156" t="s">
        <v>304</v>
      </c>
      <c r="T51" s="156" t="s">
        <v>304</v>
      </c>
      <c r="U51" s="156" t="s">
        <v>304</v>
      </c>
      <c r="V51" s="156" t="s">
        <v>304</v>
      </c>
      <c r="W51" s="156" t="s">
        <v>304</v>
      </c>
      <c r="X51" s="156" t="s">
        <v>304</v>
      </c>
      <c r="Y51" s="156" t="s">
        <v>304</v>
      </c>
      <c r="Z51" s="156" t="s">
        <v>304</v>
      </c>
      <c r="AA51" s="156" t="s">
        <v>304</v>
      </c>
      <c r="AB51" s="156" t="s">
        <v>304</v>
      </c>
      <c r="AC51" s="156" t="s">
        <v>304</v>
      </c>
      <c r="AD51" s="156" t="s">
        <v>304</v>
      </c>
      <c r="AE51" s="298"/>
      <c r="AF51" s="155">
        <v>0</v>
      </c>
      <c r="AG51" s="155">
        <v>0</v>
      </c>
      <c r="AH51" s="155">
        <v>0</v>
      </c>
      <c r="AI51" s="155">
        <v>0</v>
      </c>
      <c r="AJ51" s="155">
        <v>0</v>
      </c>
      <c r="AK51" s="155">
        <v>1428.410556</v>
      </c>
      <c r="AL51" s="158" t="s">
        <v>662</v>
      </c>
      <c r="AN51" s="112" t="str">
        <f>VLOOKUP(B51,[1]sectoren!$N$2:$Q$128,3)</f>
        <v>andere industrie</v>
      </c>
      <c r="AQ51" s="112">
        <f>VLOOKUP(B51, [1]sectoren!$N$2:$S$128, 6, FALSE)</f>
        <v>5</v>
      </c>
    </row>
    <row r="52" spans="1:43" s="112" customFormat="1" ht="24.75" customHeight="1" thickBot="1">
      <c r="A52" s="153" t="s">
        <v>372</v>
      </c>
      <c r="B52" s="153" t="s">
        <v>385</v>
      </c>
      <c r="C52" s="154" t="s">
        <v>386</v>
      </c>
      <c r="D52" s="155"/>
      <c r="E52" s="156" t="s">
        <v>304</v>
      </c>
      <c r="F52" s="296">
        <v>2.3420371019999999</v>
      </c>
      <c r="G52" s="296">
        <v>3.63E-3</v>
      </c>
      <c r="H52" s="156" t="s">
        <v>304</v>
      </c>
      <c r="I52" s="297">
        <v>0.11594386500000001</v>
      </c>
      <c r="J52" s="297">
        <v>0.13546753</v>
      </c>
      <c r="K52" s="297">
        <v>0.1461607</v>
      </c>
      <c r="L52" s="297">
        <v>3.594259815E-4</v>
      </c>
      <c r="M52" s="156" t="s">
        <v>308</v>
      </c>
      <c r="N52" s="297">
        <v>0.1633156476837197</v>
      </c>
      <c r="O52" s="297">
        <v>4.0774392732351603E-2</v>
      </c>
      <c r="P52" s="297">
        <v>2.8321542670665601E-2</v>
      </c>
      <c r="Q52" s="297">
        <v>1.40381796289533E-2</v>
      </c>
      <c r="R52" s="297">
        <v>6.6915902124319901E-2</v>
      </c>
      <c r="S52" s="297">
        <v>5.54622570740032E-2</v>
      </c>
      <c r="T52" s="297">
        <v>0.33734819152191997</v>
      </c>
      <c r="U52" s="297">
        <v>1.0262865117577699E-2</v>
      </c>
      <c r="V52" s="297">
        <v>0.66665462573503131</v>
      </c>
      <c r="W52" s="297">
        <v>5.1591355299062003E-2</v>
      </c>
      <c r="X52" s="156" t="s">
        <v>308</v>
      </c>
      <c r="Y52" s="156" t="s">
        <v>308</v>
      </c>
      <c r="Z52" s="156" t="s">
        <v>308</v>
      </c>
      <c r="AA52" s="156" t="s">
        <v>308</v>
      </c>
      <c r="AB52" s="156" t="s">
        <v>308</v>
      </c>
      <c r="AC52" s="156" t="s">
        <v>304</v>
      </c>
      <c r="AD52" s="156" t="s">
        <v>304</v>
      </c>
      <c r="AE52" s="298"/>
      <c r="AF52" s="155">
        <v>0</v>
      </c>
      <c r="AG52" s="155">
        <v>0</v>
      </c>
      <c r="AH52" s="155">
        <v>0</v>
      </c>
      <c r="AI52" s="155">
        <v>0</v>
      </c>
      <c r="AJ52" s="155">
        <v>0</v>
      </c>
      <c r="AK52" s="155">
        <v>0</v>
      </c>
      <c r="AL52" s="158" t="s">
        <v>387</v>
      </c>
      <c r="AN52" s="112" t="str">
        <f>VLOOKUP(B52,[1]sectoren!$N$2:$Q$128,3)</f>
        <v>VOS - op- en overslag</v>
      </c>
      <c r="AQ52" s="112">
        <f>VLOOKUP(B52, [1]sectoren!$N$2:$S$128, 6, FALSE)</f>
        <v>4</v>
      </c>
    </row>
    <row r="53" spans="1:43" s="112" customFormat="1" ht="24.75" customHeight="1" thickBot="1">
      <c r="A53" s="153" t="s">
        <v>372</v>
      </c>
      <c r="B53" s="153" t="s">
        <v>388</v>
      </c>
      <c r="C53" s="154" t="s">
        <v>389</v>
      </c>
      <c r="D53" s="155"/>
      <c r="E53" s="156" t="s">
        <v>304</v>
      </c>
      <c r="F53" s="296">
        <v>0.49180192401332501</v>
      </c>
      <c r="G53" s="156" t="s">
        <v>304</v>
      </c>
      <c r="H53" s="156" t="s">
        <v>304</v>
      </c>
      <c r="I53" s="156" t="s">
        <v>304</v>
      </c>
      <c r="J53" s="156" t="s">
        <v>304</v>
      </c>
      <c r="K53" s="156" t="s">
        <v>304</v>
      </c>
      <c r="L53" s="156" t="s">
        <v>304</v>
      </c>
      <c r="M53" s="156" t="s">
        <v>304</v>
      </c>
      <c r="N53" s="156" t="s">
        <v>304</v>
      </c>
      <c r="O53" s="156" t="s">
        <v>304</v>
      </c>
      <c r="P53" s="156" t="s">
        <v>304</v>
      </c>
      <c r="Q53" s="156" t="s">
        <v>304</v>
      </c>
      <c r="R53" s="156" t="s">
        <v>304</v>
      </c>
      <c r="S53" s="156" t="s">
        <v>304</v>
      </c>
      <c r="T53" s="156" t="s">
        <v>304</v>
      </c>
      <c r="U53" s="156" t="s">
        <v>304</v>
      </c>
      <c r="V53" s="156" t="s">
        <v>304</v>
      </c>
      <c r="W53" s="156" t="s">
        <v>304</v>
      </c>
      <c r="X53" s="156" t="s">
        <v>304</v>
      </c>
      <c r="Y53" s="156" t="s">
        <v>304</v>
      </c>
      <c r="Z53" s="156" t="s">
        <v>304</v>
      </c>
      <c r="AA53" s="156" t="s">
        <v>304</v>
      </c>
      <c r="AB53" s="156" t="s">
        <v>304</v>
      </c>
      <c r="AC53" s="156" t="s">
        <v>304</v>
      </c>
      <c r="AD53" s="156" t="s">
        <v>304</v>
      </c>
      <c r="AE53" s="298"/>
      <c r="AF53" s="155">
        <v>0</v>
      </c>
      <c r="AG53" s="155">
        <v>0</v>
      </c>
      <c r="AH53" s="155">
        <v>0</v>
      </c>
      <c r="AI53" s="155">
        <v>0</v>
      </c>
      <c r="AJ53" s="155">
        <v>0</v>
      </c>
      <c r="AK53" s="155">
        <v>0</v>
      </c>
      <c r="AL53" s="158" t="s">
        <v>390</v>
      </c>
      <c r="AN53" s="112" t="str">
        <f>VLOOKUP(B53,[1]sectoren!$N$2:$Q$128,3)</f>
        <v>VOS - tankstations</v>
      </c>
      <c r="AQ53" s="112">
        <f>VLOOKUP(B53, [1]sectoren!$N$2:$S$128, 6, FALSE)</f>
        <v>5</v>
      </c>
    </row>
    <row r="54" spans="1:43" s="112" customFormat="1" ht="60.75" thickBot="1">
      <c r="A54" s="153" t="s">
        <v>372</v>
      </c>
      <c r="B54" s="153" t="s">
        <v>391</v>
      </c>
      <c r="C54" s="154" t="s">
        <v>392</v>
      </c>
      <c r="D54" s="155"/>
      <c r="E54" s="156" t="s">
        <v>304</v>
      </c>
      <c r="F54" s="296">
        <v>1.4511958709999999</v>
      </c>
      <c r="G54" s="156" t="s">
        <v>304</v>
      </c>
      <c r="H54" s="156" t="s">
        <v>304</v>
      </c>
      <c r="I54" s="297">
        <v>6.9476959999999996E-5</v>
      </c>
      <c r="J54" s="297">
        <v>6.9476959999999996E-5</v>
      </c>
      <c r="K54" s="297">
        <v>6.9476959999999996E-5</v>
      </c>
      <c r="L54" s="297">
        <v>4.8633872E-6</v>
      </c>
      <c r="M54" s="156" t="s">
        <v>304</v>
      </c>
      <c r="N54" s="297">
        <v>1.1709600000000001E-7</v>
      </c>
      <c r="O54" s="297">
        <v>1.9516000000000001E-8</v>
      </c>
      <c r="P54" s="297">
        <v>7.8064000000000003E-6</v>
      </c>
      <c r="Q54" s="297">
        <v>9.3676800000000004E-6</v>
      </c>
      <c r="R54" s="297">
        <v>5.9328639999999999E-8</v>
      </c>
      <c r="S54" s="297">
        <v>5.9328639999999997E-9</v>
      </c>
      <c r="T54" s="297">
        <v>3.9812639999999998E-8</v>
      </c>
      <c r="U54" s="297">
        <v>8.743168E-7</v>
      </c>
      <c r="V54" s="297">
        <v>1.1709600000000001E-7</v>
      </c>
      <c r="W54" s="156" t="s">
        <v>304</v>
      </c>
      <c r="X54" s="156" t="s">
        <v>304</v>
      </c>
      <c r="Y54" s="156" t="s">
        <v>304</v>
      </c>
      <c r="Z54" s="156" t="s">
        <v>304</v>
      </c>
      <c r="AA54" s="156" t="s">
        <v>304</v>
      </c>
      <c r="AB54" s="156" t="s">
        <v>304</v>
      </c>
      <c r="AC54" s="156" t="s">
        <v>304</v>
      </c>
      <c r="AD54" s="156" t="s">
        <v>304</v>
      </c>
      <c r="AE54" s="298"/>
      <c r="AF54" s="155">
        <v>0</v>
      </c>
      <c r="AG54" s="155">
        <v>0</v>
      </c>
      <c r="AH54" s="155"/>
      <c r="AI54" s="155">
        <v>0</v>
      </c>
      <c r="AJ54" s="155">
        <v>0</v>
      </c>
      <c r="AK54" s="155">
        <v>404.14219705799997</v>
      </c>
      <c r="AL54" s="158" t="s">
        <v>393</v>
      </c>
      <c r="AN54" s="112" t="str">
        <f>VLOOKUP(B54,[1]sectoren!$N$2:$Q$128,3)</f>
        <v>VOS - tankstations</v>
      </c>
      <c r="AQ54" s="112">
        <f>VLOOKUP(B54, [1]sectoren!$N$2:$S$128, 6, FALSE)</f>
        <v>5</v>
      </c>
    </row>
    <row r="55" spans="1:43" s="112" customFormat="1" ht="24.75" customHeight="1" thickBot="1">
      <c r="A55" s="153" t="s">
        <v>372</v>
      </c>
      <c r="B55" s="153" t="s">
        <v>394</v>
      </c>
      <c r="C55" s="154" t="s">
        <v>395</v>
      </c>
      <c r="D55" s="155"/>
      <c r="E55" s="296">
        <v>5.1080999999999994E-2</v>
      </c>
      <c r="F55" s="296">
        <v>0.15464447490817729</v>
      </c>
      <c r="G55" s="296">
        <v>1.5270619999999999</v>
      </c>
      <c r="H55" s="156" t="s">
        <v>308</v>
      </c>
      <c r="I55" s="297">
        <v>9.7940000000000006E-3</v>
      </c>
      <c r="J55" s="297">
        <v>9.7940000000000006E-3</v>
      </c>
      <c r="K55" s="297">
        <v>9.7940000000000006E-3</v>
      </c>
      <c r="L55" s="297">
        <v>7.8352000000000005E-3</v>
      </c>
      <c r="M55" s="297">
        <v>0.243732</v>
      </c>
      <c r="N55" s="156" t="s">
        <v>304</v>
      </c>
      <c r="O55" s="156" t="s">
        <v>304</v>
      </c>
      <c r="P55" s="156" t="s">
        <v>304</v>
      </c>
      <c r="Q55" s="156" t="s">
        <v>304</v>
      </c>
      <c r="R55" s="156" t="s">
        <v>304</v>
      </c>
      <c r="S55" s="156" t="s">
        <v>304</v>
      </c>
      <c r="T55" s="156" t="s">
        <v>304</v>
      </c>
      <c r="U55" s="156" t="s">
        <v>304</v>
      </c>
      <c r="V55" s="156" t="s">
        <v>304</v>
      </c>
      <c r="W55" s="156" t="s">
        <v>304</v>
      </c>
      <c r="X55" s="156" t="s">
        <v>304</v>
      </c>
      <c r="Y55" s="156" t="s">
        <v>304</v>
      </c>
      <c r="Z55" s="156" t="s">
        <v>304</v>
      </c>
      <c r="AA55" s="156" t="s">
        <v>304</v>
      </c>
      <c r="AB55" s="156" t="s">
        <v>304</v>
      </c>
      <c r="AC55" s="156" t="s">
        <v>304</v>
      </c>
      <c r="AD55" s="156" t="s">
        <v>304</v>
      </c>
      <c r="AE55" s="298"/>
      <c r="AF55" s="155">
        <v>0</v>
      </c>
      <c r="AG55" s="155">
        <v>0</v>
      </c>
      <c r="AH55" s="155">
        <v>610</v>
      </c>
      <c r="AI55" s="155">
        <v>0</v>
      </c>
      <c r="AJ55" s="155">
        <v>0</v>
      </c>
      <c r="AK55" s="155">
        <v>0</v>
      </c>
      <c r="AL55" s="158" t="s">
        <v>396</v>
      </c>
      <c r="AN55" s="112" t="str">
        <f>VLOOKUP(B55,[1]sectoren!$N$2:$Q$128,3)</f>
        <v>raffinaderijen</v>
      </c>
      <c r="AQ55" s="112">
        <f>VLOOKUP(B55, [1]sectoren!$N$2:$S$128, 6, FALSE)</f>
        <v>9</v>
      </c>
    </row>
    <row r="56" spans="1:43" s="112" customFormat="1" ht="24.75" customHeight="1" thickBot="1">
      <c r="A56" s="153" t="s">
        <v>372</v>
      </c>
      <c r="B56" s="153" t="s">
        <v>397</v>
      </c>
      <c r="C56" s="154" t="s">
        <v>398</v>
      </c>
      <c r="D56" s="155" t="s">
        <v>399</v>
      </c>
      <c r="E56" s="156" t="s">
        <v>304</v>
      </c>
      <c r="F56" s="156" t="s">
        <v>304</v>
      </c>
      <c r="G56" s="156" t="s">
        <v>304</v>
      </c>
      <c r="H56" s="156" t="s">
        <v>304</v>
      </c>
      <c r="I56" s="156" t="s">
        <v>304</v>
      </c>
      <c r="J56" s="156" t="s">
        <v>304</v>
      </c>
      <c r="K56" s="156" t="s">
        <v>304</v>
      </c>
      <c r="L56" s="156" t="s">
        <v>304</v>
      </c>
      <c r="M56" s="156" t="s">
        <v>304</v>
      </c>
      <c r="N56" s="156" t="s">
        <v>304</v>
      </c>
      <c r="O56" s="156" t="s">
        <v>304</v>
      </c>
      <c r="P56" s="156" t="s">
        <v>304</v>
      </c>
      <c r="Q56" s="156" t="s">
        <v>304</v>
      </c>
      <c r="R56" s="156" t="s">
        <v>304</v>
      </c>
      <c r="S56" s="156" t="s">
        <v>304</v>
      </c>
      <c r="T56" s="156" t="s">
        <v>304</v>
      </c>
      <c r="U56" s="156" t="s">
        <v>304</v>
      </c>
      <c r="V56" s="156" t="s">
        <v>304</v>
      </c>
      <c r="W56" s="156" t="s">
        <v>304</v>
      </c>
      <c r="X56" s="156" t="s">
        <v>304</v>
      </c>
      <c r="Y56" s="156" t="s">
        <v>304</v>
      </c>
      <c r="Z56" s="156" t="s">
        <v>304</v>
      </c>
      <c r="AA56" s="156" t="s">
        <v>304</v>
      </c>
      <c r="AB56" s="156" t="s">
        <v>304</v>
      </c>
      <c r="AC56" s="156" t="s">
        <v>304</v>
      </c>
      <c r="AD56" s="156" t="s">
        <v>304</v>
      </c>
      <c r="AE56" s="298"/>
      <c r="AF56" s="155">
        <v>0</v>
      </c>
      <c r="AG56" s="155">
        <v>0</v>
      </c>
      <c r="AH56" s="155">
        <v>0</v>
      </c>
      <c r="AI56" s="155">
        <v>0</v>
      </c>
      <c r="AJ56" s="155">
        <v>0</v>
      </c>
      <c r="AK56" s="155">
        <v>0</v>
      </c>
      <c r="AL56" s="158"/>
      <c r="AN56" s="112" t="str">
        <f>VLOOKUP(B56,[1]sectoren!$N$2:$Q$128,3)</f>
        <v>andere industrie</v>
      </c>
      <c r="AQ56" s="112">
        <f>VLOOKUP(B56, [1]sectoren!$N$2:$S$128, 6, FALSE)</f>
        <v>5</v>
      </c>
    </row>
    <row r="57" spans="1:43" s="112" customFormat="1" ht="24.75" customHeight="1" thickBot="1">
      <c r="A57" s="153" t="s">
        <v>305</v>
      </c>
      <c r="B57" s="153" t="s">
        <v>400</v>
      </c>
      <c r="C57" s="154" t="s">
        <v>401</v>
      </c>
      <c r="D57" s="155"/>
      <c r="E57" s="156" t="s">
        <v>308</v>
      </c>
      <c r="F57" s="156" t="s">
        <v>308</v>
      </c>
      <c r="G57" s="156" t="s">
        <v>308</v>
      </c>
      <c r="H57" s="156" t="s">
        <v>304</v>
      </c>
      <c r="I57" s="156" t="s">
        <v>304</v>
      </c>
      <c r="J57" s="156" t="s">
        <v>304</v>
      </c>
      <c r="K57" s="156" t="s">
        <v>304</v>
      </c>
      <c r="L57" s="156" t="s">
        <v>304</v>
      </c>
      <c r="M57" s="156" t="s">
        <v>308</v>
      </c>
      <c r="N57" s="156" t="s">
        <v>304</v>
      </c>
      <c r="O57" s="156" t="s">
        <v>304</v>
      </c>
      <c r="P57" s="156" t="s">
        <v>304</v>
      </c>
      <c r="Q57" s="156" t="s">
        <v>304</v>
      </c>
      <c r="R57" s="156" t="s">
        <v>304</v>
      </c>
      <c r="S57" s="156" t="s">
        <v>304</v>
      </c>
      <c r="T57" s="156" t="s">
        <v>304</v>
      </c>
      <c r="U57" s="156" t="s">
        <v>304</v>
      </c>
      <c r="V57" s="156" t="s">
        <v>304</v>
      </c>
      <c r="W57" s="156" t="s">
        <v>304</v>
      </c>
      <c r="X57" s="156" t="s">
        <v>308</v>
      </c>
      <c r="Y57" s="156" t="s">
        <v>308</v>
      </c>
      <c r="Z57" s="156" t="s">
        <v>308</v>
      </c>
      <c r="AA57" s="156" t="s">
        <v>308</v>
      </c>
      <c r="AB57" s="156" t="s">
        <v>304</v>
      </c>
      <c r="AC57" s="156" t="s">
        <v>304</v>
      </c>
      <c r="AD57" s="156" t="s">
        <v>304</v>
      </c>
      <c r="AE57" s="298"/>
      <c r="AF57" s="155"/>
      <c r="AG57" s="155"/>
      <c r="AH57" s="155"/>
      <c r="AI57" s="155"/>
      <c r="AJ57" s="155"/>
      <c r="AK57" s="155"/>
      <c r="AL57" s="158" t="s">
        <v>402</v>
      </c>
      <c r="AN57" s="112" t="str">
        <f>VLOOKUP(B57,[1]sectoren!$N$2:$Q$128,3)</f>
        <v>andere industrie</v>
      </c>
      <c r="AQ57" s="112">
        <f>VLOOKUP(B57, [1]sectoren!$N$2:$S$128, 6, FALSE)</f>
        <v>4</v>
      </c>
    </row>
    <row r="58" spans="1:43" s="112" customFormat="1" ht="24.75" customHeight="1" thickBot="1">
      <c r="A58" s="153" t="s">
        <v>305</v>
      </c>
      <c r="B58" s="153" t="s">
        <v>403</v>
      </c>
      <c r="C58" s="154" t="s">
        <v>404</v>
      </c>
      <c r="D58" s="155"/>
      <c r="E58" s="156" t="s">
        <v>105</v>
      </c>
      <c r="F58" s="156" t="s">
        <v>105</v>
      </c>
      <c r="G58" s="156" t="s">
        <v>105</v>
      </c>
      <c r="H58" s="156" t="s">
        <v>105</v>
      </c>
      <c r="I58" s="156" t="s">
        <v>105</v>
      </c>
      <c r="J58" s="156" t="s">
        <v>105</v>
      </c>
      <c r="K58" s="156" t="s">
        <v>105</v>
      </c>
      <c r="L58" s="156" t="s">
        <v>105</v>
      </c>
      <c r="M58" s="156" t="s">
        <v>105</v>
      </c>
      <c r="N58" s="156" t="s">
        <v>105</v>
      </c>
      <c r="O58" s="156" t="s">
        <v>105</v>
      </c>
      <c r="P58" s="156" t="s">
        <v>105</v>
      </c>
      <c r="Q58" s="156" t="s">
        <v>105</v>
      </c>
      <c r="R58" s="156" t="s">
        <v>105</v>
      </c>
      <c r="S58" s="156" t="s">
        <v>105</v>
      </c>
      <c r="T58" s="156" t="s">
        <v>105</v>
      </c>
      <c r="U58" s="156" t="s">
        <v>105</v>
      </c>
      <c r="V58" s="156" t="s">
        <v>105</v>
      </c>
      <c r="W58" s="156" t="s">
        <v>105</v>
      </c>
      <c r="X58" s="156" t="s">
        <v>308</v>
      </c>
      <c r="Y58" s="156" t="s">
        <v>308</v>
      </c>
      <c r="Z58" s="156" t="s">
        <v>308</v>
      </c>
      <c r="AA58" s="156" t="s">
        <v>308</v>
      </c>
      <c r="AB58" s="156" t="s">
        <v>105</v>
      </c>
      <c r="AC58" s="156" t="s">
        <v>105</v>
      </c>
      <c r="AD58" s="156" t="s">
        <v>304</v>
      </c>
      <c r="AE58" s="298"/>
      <c r="AF58" s="155"/>
      <c r="AG58" s="155"/>
      <c r="AH58" s="155"/>
      <c r="AI58" s="155"/>
      <c r="AJ58" s="155"/>
      <c r="AK58" s="155"/>
      <c r="AL58" s="158" t="s">
        <v>405</v>
      </c>
      <c r="AN58" s="112" t="str">
        <f>VLOOKUP(B58,[1]sectoren!$N$2:$Q$128,3)</f>
        <v>andere industrie</v>
      </c>
      <c r="AQ58" s="112">
        <f>VLOOKUP(B58, [1]sectoren!$N$2:$S$128, 6, FALSE)</f>
        <v>4</v>
      </c>
    </row>
    <row r="59" spans="1:43" s="112" customFormat="1" ht="24.75" customHeight="1" thickBot="1">
      <c r="A59" s="153" t="s">
        <v>305</v>
      </c>
      <c r="B59" s="305" t="s">
        <v>406</v>
      </c>
      <c r="C59" s="154" t="s">
        <v>407</v>
      </c>
      <c r="D59" s="155"/>
      <c r="E59" s="306">
        <v>9.4820000000000002E-2</v>
      </c>
      <c r="F59" s="306">
        <v>2.6817879999999999E-2</v>
      </c>
      <c r="G59" s="306">
        <v>6.1339999999999999E-2</v>
      </c>
      <c r="H59" s="306">
        <v>3.408E-3</v>
      </c>
      <c r="I59" s="307">
        <v>1.6348022921831334E-2</v>
      </c>
      <c r="J59" s="307">
        <v>2.036148870036858E-2</v>
      </c>
      <c r="K59" s="307">
        <v>2.2658819731629611E-2</v>
      </c>
      <c r="L59" s="307">
        <v>4.5774464181127698E-5</v>
      </c>
      <c r="M59" s="156" t="s">
        <v>90</v>
      </c>
      <c r="N59" s="297">
        <v>0.14008258000000001</v>
      </c>
      <c r="O59" s="297">
        <v>4.5683979999999999E-2</v>
      </c>
      <c r="P59" s="297">
        <v>1.2007320000000001E-3</v>
      </c>
      <c r="Q59" s="297">
        <v>1.249346E-2</v>
      </c>
      <c r="R59" s="297">
        <v>1.714108E-2</v>
      </c>
      <c r="S59" s="297">
        <v>9.3416000000000007E-4</v>
      </c>
      <c r="T59" s="297">
        <v>3.4144320000000002E-3</v>
      </c>
      <c r="U59" s="297">
        <v>1.08659266</v>
      </c>
      <c r="V59" s="297">
        <v>6.4130000000000003E-3</v>
      </c>
      <c r="W59" s="297">
        <v>5.31171756E-3</v>
      </c>
      <c r="X59" s="156" t="s">
        <v>308</v>
      </c>
      <c r="Y59" s="156" t="s">
        <v>308</v>
      </c>
      <c r="Z59" s="156" t="s">
        <v>308</v>
      </c>
      <c r="AA59" s="156" t="s">
        <v>308</v>
      </c>
      <c r="AB59" s="156" t="s">
        <v>308</v>
      </c>
      <c r="AC59" s="156" t="s">
        <v>308</v>
      </c>
      <c r="AD59" s="156" t="s">
        <v>304</v>
      </c>
      <c r="AE59" s="298"/>
      <c r="AF59" s="155"/>
      <c r="AG59" s="155"/>
      <c r="AH59" s="155"/>
      <c r="AI59" s="155"/>
      <c r="AJ59" s="155"/>
      <c r="AK59" s="155">
        <v>354114.50400000002</v>
      </c>
      <c r="AL59" s="158" t="s">
        <v>408</v>
      </c>
      <c r="AN59" s="112" t="str">
        <f>VLOOKUP(B59,[1]sectoren!$N$2:$Q$128,3)</f>
        <v>andere industrie</v>
      </c>
      <c r="AQ59" s="112">
        <f>VLOOKUP(B59, [1]sectoren!$N$2:$S$128, 6, FALSE)</f>
        <v>4</v>
      </c>
    </row>
    <row r="60" spans="1:43" s="112" customFormat="1" ht="24.75" customHeight="1" thickBot="1">
      <c r="A60" s="153" t="s">
        <v>305</v>
      </c>
      <c r="B60" s="305" t="s">
        <v>409</v>
      </c>
      <c r="C60" s="154" t="s">
        <v>410</v>
      </c>
      <c r="D60" s="160"/>
      <c r="E60" s="156" t="s">
        <v>304</v>
      </c>
      <c r="F60" s="156" t="s">
        <v>304</v>
      </c>
      <c r="G60" s="156" t="s">
        <v>304</v>
      </c>
      <c r="H60" s="156" t="s">
        <v>304</v>
      </c>
      <c r="I60" s="156" t="s">
        <v>105</v>
      </c>
      <c r="J60" s="156" t="s">
        <v>105</v>
      </c>
      <c r="K60" s="156" t="s">
        <v>105</v>
      </c>
      <c r="L60" s="156" t="s">
        <v>105</v>
      </c>
      <c r="M60" s="156" t="s">
        <v>304</v>
      </c>
      <c r="N60" s="156" t="s">
        <v>304</v>
      </c>
      <c r="O60" s="156" t="s">
        <v>304</v>
      </c>
      <c r="P60" s="156" t="s">
        <v>304</v>
      </c>
      <c r="Q60" s="156" t="s">
        <v>304</v>
      </c>
      <c r="R60" s="156" t="s">
        <v>304</v>
      </c>
      <c r="S60" s="156" t="s">
        <v>304</v>
      </c>
      <c r="T60" s="156" t="s">
        <v>304</v>
      </c>
      <c r="U60" s="156" t="s">
        <v>304</v>
      </c>
      <c r="V60" s="156" t="s">
        <v>304</v>
      </c>
      <c r="W60" s="156" t="s">
        <v>304</v>
      </c>
      <c r="X60" s="156" t="s">
        <v>304</v>
      </c>
      <c r="Y60" s="156" t="s">
        <v>304</v>
      </c>
      <c r="Z60" s="156" t="s">
        <v>304</v>
      </c>
      <c r="AA60" s="156" t="s">
        <v>304</v>
      </c>
      <c r="AB60" s="156" t="s">
        <v>304</v>
      </c>
      <c r="AC60" s="156" t="s">
        <v>304</v>
      </c>
      <c r="AD60" s="156" t="s">
        <v>304</v>
      </c>
      <c r="AE60" s="298"/>
      <c r="AF60" s="155"/>
      <c r="AG60" s="155"/>
      <c r="AH60" s="155"/>
      <c r="AI60" s="155"/>
      <c r="AJ60" s="155"/>
      <c r="AK60" s="155">
        <v>0</v>
      </c>
      <c r="AL60" s="158" t="s">
        <v>411</v>
      </c>
      <c r="AN60" s="112" t="str">
        <f>VLOOKUP(B60,[1]sectoren!$N$2:$Q$128,3)</f>
        <v>andere industrie</v>
      </c>
      <c r="AQ60" s="112">
        <f>VLOOKUP(B60, [1]sectoren!$N$2:$S$128, 6, FALSE)</f>
        <v>4</v>
      </c>
    </row>
    <row r="61" spans="1:43" s="112" customFormat="1" ht="24.75" customHeight="1" thickBot="1">
      <c r="A61" s="153" t="s">
        <v>305</v>
      </c>
      <c r="B61" s="305" t="s">
        <v>412</v>
      </c>
      <c r="C61" s="154" t="s">
        <v>413</v>
      </c>
      <c r="D61" s="155"/>
      <c r="E61" s="156" t="s">
        <v>304</v>
      </c>
      <c r="F61" s="156" t="s">
        <v>304</v>
      </c>
      <c r="G61" s="156" t="s">
        <v>304</v>
      </c>
      <c r="H61" s="156" t="s">
        <v>304</v>
      </c>
      <c r="I61" s="156" t="s">
        <v>308</v>
      </c>
      <c r="J61" s="156" t="s">
        <v>308</v>
      </c>
      <c r="K61" s="156" t="s">
        <v>308</v>
      </c>
      <c r="L61" s="156" t="s">
        <v>308</v>
      </c>
      <c r="M61" s="156" t="s">
        <v>304</v>
      </c>
      <c r="N61" s="156" t="s">
        <v>304</v>
      </c>
      <c r="O61" s="156" t="s">
        <v>304</v>
      </c>
      <c r="P61" s="156" t="s">
        <v>304</v>
      </c>
      <c r="Q61" s="156" t="s">
        <v>304</v>
      </c>
      <c r="R61" s="156" t="s">
        <v>304</v>
      </c>
      <c r="S61" s="156" t="s">
        <v>304</v>
      </c>
      <c r="T61" s="156" t="s">
        <v>304</v>
      </c>
      <c r="U61" s="156" t="s">
        <v>304</v>
      </c>
      <c r="V61" s="156" t="s">
        <v>304</v>
      </c>
      <c r="W61" s="156" t="s">
        <v>304</v>
      </c>
      <c r="X61" s="156" t="s">
        <v>304</v>
      </c>
      <c r="Y61" s="156" t="s">
        <v>304</v>
      </c>
      <c r="Z61" s="156" t="s">
        <v>304</v>
      </c>
      <c r="AA61" s="156" t="s">
        <v>304</v>
      </c>
      <c r="AB61" s="156" t="s">
        <v>304</v>
      </c>
      <c r="AC61" s="156" t="s">
        <v>304</v>
      </c>
      <c r="AD61" s="156" t="s">
        <v>304</v>
      </c>
      <c r="AE61" s="298"/>
      <c r="AF61" s="155"/>
      <c r="AG61" s="155"/>
      <c r="AH61" s="155"/>
      <c r="AI61" s="155"/>
      <c r="AJ61" s="155"/>
      <c r="AK61" s="155">
        <v>0</v>
      </c>
      <c r="AL61" s="158" t="s">
        <v>414</v>
      </c>
      <c r="AN61" s="112" t="str">
        <f>VLOOKUP(B61,[1]sectoren!$N$2:$Q$128,3)</f>
        <v>andere industrie</v>
      </c>
      <c r="AQ61" s="112">
        <f>VLOOKUP(B61, [1]sectoren!$N$2:$S$128, 6, FALSE)</f>
        <v>4</v>
      </c>
    </row>
    <row r="62" spans="1:43" s="112" customFormat="1" ht="24.75" customHeight="1" thickBot="1">
      <c r="A62" s="153" t="s">
        <v>305</v>
      </c>
      <c r="B62" s="305" t="s">
        <v>415</v>
      </c>
      <c r="C62" s="154" t="s">
        <v>416</v>
      </c>
      <c r="D62" s="155"/>
      <c r="E62" s="156" t="s">
        <v>304</v>
      </c>
      <c r="F62" s="156" t="s">
        <v>304</v>
      </c>
      <c r="G62" s="156" t="s">
        <v>304</v>
      </c>
      <c r="H62" s="156" t="s">
        <v>304</v>
      </c>
      <c r="I62" s="156" t="s">
        <v>308</v>
      </c>
      <c r="J62" s="156" t="s">
        <v>308</v>
      </c>
      <c r="K62" s="156" t="s">
        <v>308</v>
      </c>
      <c r="L62" s="156" t="s">
        <v>308</v>
      </c>
      <c r="M62" s="156" t="s">
        <v>304</v>
      </c>
      <c r="N62" s="156" t="s">
        <v>304</v>
      </c>
      <c r="O62" s="156" t="s">
        <v>304</v>
      </c>
      <c r="P62" s="156" t="s">
        <v>304</v>
      </c>
      <c r="Q62" s="156" t="s">
        <v>304</v>
      </c>
      <c r="R62" s="156" t="s">
        <v>304</v>
      </c>
      <c r="S62" s="156" t="s">
        <v>304</v>
      </c>
      <c r="T62" s="156" t="s">
        <v>304</v>
      </c>
      <c r="U62" s="156" t="s">
        <v>304</v>
      </c>
      <c r="V62" s="156" t="s">
        <v>304</v>
      </c>
      <c r="W62" s="156" t="s">
        <v>304</v>
      </c>
      <c r="X62" s="156" t="s">
        <v>304</v>
      </c>
      <c r="Y62" s="156" t="s">
        <v>304</v>
      </c>
      <c r="Z62" s="156" t="s">
        <v>304</v>
      </c>
      <c r="AA62" s="156" t="s">
        <v>304</v>
      </c>
      <c r="AB62" s="156" t="s">
        <v>304</v>
      </c>
      <c r="AC62" s="156" t="s">
        <v>304</v>
      </c>
      <c r="AD62" s="156" t="s">
        <v>304</v>
      </c>
      <c r="AE62" s="298"/>
      <c r="AF62" s="155"/>
      <c r="AG62" s="155"/>
      <c r="AH62" s="155"/>
      <c r="AI62" s="155"/>
      <c r="AJ62" s="155"/>
      <c r="AK62" s="155">
        <v>0</v>
      </c>
      <c r="AL62" s="158" t="s">
        <v>417</v>
      </c>
      <c r="AN62" s="112" t="str">
        <f>VLOOKUP(B62,[1]sectoren!$N$2:$Q$128,3)</f>
        <v>andere industrie</v>
      </c>
      <c r="AQ62" s="112">
        <f>VLOOKUP(B62, [1]sectoren!$N$2:$S$128, 6, FALSE)</f>
        <v>4</v>
      </c>
    </row>
    <row r="63" spans="1:43" s="112" customFormat="1" ht="24.75" customHeight="1" thickBot="1">
      <c r="A63" s="153" t="s">
        <v>305</v>
      </c>
      <c r="B63" s="305" t="s">
        <v>418</v>
      </c>
      <c r="C63" s="154" t="s">
        <v>419</v>
      </c>
      <c r="D63" s="171"/>
      <c r="E63" s="296">
        <v>0.22636799999999999</v>
      </c>
      <c r="F63" s="296">
        <v>0.49433238000000002</v>
      </c>
      <c r="G63" s="296">
        <v>2.7648009999999998</v>
      </c>
      <c r="H63" s="156" t="s">
        <v>308</v>
      </c>
      <c r="I63" s="297">
        <v>0.43719722141097728</v>
      </c>
      <c r="J63" s="297">
        <v>0.45477994526151994</v>
      </c>
      <c r="K63" s="297">
        <v>0.59254212707107667</v>
      </c>
      <c r="L63" s="297">
        <v>1.2241522199507361E-3</v>
      </c>
      <c r="M63" s="297">
        <v>1.4027699999999999</v>
      </c>
      <c r="N63" s="297">
        <v>1.6632000000000001E-2</v>
      </c>
      <c r="O63" s="297">
        <v>5.5440000000000003E-3</v>
      </c>
      <c r="P63" s="297">
        <v>1.1088E-4</v>
      </c>
      <c r="Q63" s="297">
        <v>1.4783999999999999E-3</v>
      </c>
      <c r="R63" s="297">
        <v>1.848E-3</v>
      </c>
      <c r="S63" s="156" t="s">
        <v>308</v>
      </c>
      <c r="T63" s="297">
        <v>1.1088E-4</v>
      </c>
      <c r="U63" s="297">
        <v>7.392E-2</v>
      </c>
      <c r="V63" s="156" t="s">
        <v>308</v>
      </c>
      <c r="W63" s="297">
        <v>4.605414E-2</v>
      </c>
      <c r="X63" s="156" t="s">
        <v>308</v>
      </c>
      <c r="Y63" s="156" t="s">
        <v>308</v>
      </c>
      <c r="Z63" s="156" t="s">
        <v>308</v>
      </c>
      <c r="AA63" s="156" t="s">
        <v>308</v>
      </c>
      <c r="AB63" s="156" t="s">
        <v>308</v>
      </c>
      <c r="AC63" s="156" t="s">
        <v>304</v>
      </c>
      <c r="AD63" s="156" t="s">
        <v>304</v>
      </c>
      <c r="AE63" s="298"/>
      <c r="AF63" s="155"/>
      <c r="AG63" s="155"/>
      <c r="AH63" s="155"/>
      <c r="AI63" s="155"/>
      <c r="AJ63" s="155"/>
      <c r="AK63" s="155">
        <v>0</v>
      </c>
      <c r="AL63" s="158" t="s">
        <v>381</v>
      </c>
      <c r="AN63" s="112" t="str">
        <f>VLOOKUP(B63,[1]sectoren!$N$2:$Q$128,3)</f>
        <v>minerale niet-metaal</v>
      </c>
      <c r="AQ63" s="112">
        <f>VLOOKUP(B63, [1]sectoren!$N$2:$S$128, 6, FALSE)</f>
        <v>4</v>
      </c>
    </row>
    <row r="64" spans="1:43" s="112" customFormat="1" ht="24.75" customHeight="1" thickBot="1">
      <c r="A64" s="153" t="s">
        <v>305</v>
      </c>
      <c r="B64" s="305" t="s">
        <v>420</v>
      </c>
      <c r="C64" s="154" t="s">
        <v>421</v>
      </c>
      <c r="D64" s="155"/>
      <c r="E64" s="296">
        <v>0.297216064</v>
      </c>
      <c r="F64" s="156" t="s">
        <v>90</v>
      </c>
      <c r="G64" s="156" t="s">
        <v>308</v>
      </c>
      <c r="H64" s="156" t="s">
        <v>308</v>
      </c>
      <c r="I64" s="156" t="s">
        <v>90</v>
      </c>
      <c r="J64" s="156" t="s">
        <v>90</v>
      </c>
      <c r="K64" s="156" t="s">
        <v>90</v>
      </c>
      <c r="L64" s="156" t="s">
        <v>90</v>
      </c>
      <c r="M64" s="297">
        <v>7.7159580000000002E-3</v>
      </c>
      <c r="N64" s="156" t="s">
        <v>304</v>
      </c>
      <c r="O64" s="156" t="s">
        <v>304</v>
      </c>
      <c r="P64" s="156" t="s">
        <v>304</v>
      </c>
      <c r="Q64" s="156" t="s">
        <v>304</v>
      </c>
      <c r="R64" s="156" t="s">
        <v>304</v>
      </c>
      <c r="S64" s="156" t="s">
        <v>304</v>
      </c>
      <c r="T64" s="156" t="s">
        <v>304</v>
      </c>
      <c r="U64" s="156" t="s">
        <v>304</v>
      </c>
      <c r="V64" s="156" t="s">
        <v>304</v>
      </c>
      <c r="W64" s="156" t="s">
        <v>304</v>
      </c>
      <c r="X64" s="156" t="s">
        <v>304</v>
      </c>
      <c r="Y64" s="156" t="s">
        <v>304</v>
      </c>
      <c r="Z64" s="156" t="s">
        <v>304</v>
      </c>
      <c r="AA64" s="156" t="s">
        <v>304</v>
      </c>
      <c r="AB64" s="156" t="s">
        <v>304</v>
      </c>
      <c r="AC64" s="156" t="s">
        <v>304</v>
      </c>
      <c r="AD64" s="156" t="s">
        <v>304</v>
      </c>
      <c r="AE64" s="298"/>
      <c r="AF64" s="155"/>
      <c r="AG64" s="155"/>
      <c r="AH64" s="155"/>
      <c r="AI64" s="155"/>
      <c r="AJ64" s="155"/>
      <c r="AK64" s="155">
        <v>750.58600000000001</v>
      </c>
      <c r="AL64" s="158" t="s">
        <v>422</v>
      </c>
      <c r="AN64" s="112" t="str">
        <f>VLOOKUP(B64,[1]sectoren!$N$2:$Q$128,3)</f>
        <v>chemie</v>
      </c>
      <c r="AQ64" s="112">
        <f>VLOOKUP(B64, [1]sectoren!$N$2:$S$128, 6, FALSE)</f>
        <v>4</v>
      </c>
    </row>
    <row r="65" spans="1:43" s="112" customFormat="1" ht="24.75" customHeight="1" thickBot="1">
      <c r="A65" s="153" t="s">
        <v>305</v>
      </c>
      <c r="B65" s="153" t="s">
        <v>423</v>
      </c>
      <c r="C65" s="154" t="s">
        <v>424</v>
      </c>
      <c r="D65" s="155"/>
      <c r="E65" s="296">
        <v>0.2388025</v>
      </c>
      <c r="F65" s="156" t="s">
        <v>304</v>
      </c>
      <c r="G65" s="156" t="s">
        <v>304</v>
      </c>
      <c r="H65" s="156" t="s">
        <v>308</v>
      </c>
      <c r="I65" s="156" t="s">
        <v>90</v>
      </c>
      <c r="J65" s="156" t="s">
        <v>90</v>
      </c>
      <c r="K65" s="156" t="s">
        <v>90</v>
      </c>
      <c r="L65" s="156" t="s">
        <v>90</v>
      </c>
      <c r="M65" s="156" t="s">
        <v>308</v>
      </c>
      <c r="N65" s="156" t="s">
        <v>304</v>
      </c>
      <c r="O65" s="156" t="s">
        <v>304</v>
      </c>
      <c r="P65" s="156" t="s">
        <v>304</v>
      </c>
      <c r="Q65" s="156" t="s">
        <v>304</v>
      </c>
      <c r="R65" s="156" t="s">
        <v>304</v>
      </c>
      <c r="S65" s="156" t="s">
        <v>304</v>
      </c>
      <c r="T65" s="156" t="s">
        <v>304</v>
      </c>
      <c r="U65" s="156" t="s">
        <v>304</v>
      </c>
      <c r="V65" s="156" t="s">
        <v>304</v>
      </c>
      <c r="W65" s="156" t="s">
        <v>304</v>
      </c>
      <c r="X65" s="156" t="s">
        <v>304</v>
      </c>
      <c r="Y65" s="156" t="s">
        <v>304</v>
      </c>
      <c r="Z65" s="156" t="s">
        <v>304</v>
      </c>
      <c r="AA65" s="156" t="s">
        <v>304</v>
      </c>
      <c r="AB65" s="156" t="s">
        <v>304</v>
      </c>
      <c r="AC65" s="156" t="s">
        <v>304</v>
      </c>
      <c r="AD65" s="156" t="s">
        <v>304</v>
      </c>
      <c r="AE65" s="298"/>
      <c r="AF65" s="155"/>
      <c r="AG65" s="155"/>
      <c r="AH65" s="155"/>
      <c r="AI65" s="155"/>
      <c r="AJ65" s="155"/>
      <c r="AK65" s="155">
        <v>1489.924</v>
      </c>
      <c r="AL65" s="158" t="s">
        <v>425</v>
      </c>
      <c r="AN65" s="112" t="str">
        <f>VLOOKUP(B65,[1]sectoren!$N$2:$Q$128,3)</f>
        <v>chemie</v>
      </c>
      <c r="AQ65" s="112">
        <f>VLOOKUP(B65, [1]sectoren!$N$2:$S$128, 6, FALSE)</f>
        <v>4</v>
      </c>
    </row>
    <row r="66" spans="1:43" s="112" customFormat="1" ht="24.75" customHeight="1" thickBot="1">
      <c r="A66" s="153" t="s">
        <v>305</v>
      </c>
      <c r="B66" s="153" t="s">
        <v>426</v>
      </c>
      <c r="C66" s="154" t="s">
        <v>427</v>
      </c>
      <c r="D66" s="155"/>
      <c r="E66" s="156" t="s">
        <v>105</v>
      </c>
      <c r="F66" s="156" t="s">
        <v>105</v>
      </c>
      <c r="G66" s="156" t="s">
        <v>105</v>
      </c>
      <c r="H66" s="156" t="s">
        <v>105</v>
      </c>
      <c r="I66" s="156" t="s">
        <v>105</v>
      </c>
      <c r="J66" s="156" t="s">
        <v>105</v>
      </c>
      <c r="K66" s="156" t="s">
        <v>105</v>
      </c>
      <c r="L66" s="156" t="s">
        <v>105</v>
      </c>
      <c r="M66" s="156" t="s">
        <v>105</v>
      </c>
      <c r="N66" s="156" t="s">
        <v>105</v>
      </c>
      <c r="O66" s="156" t="s">
        <v>105</v>
      </c>
      <c r="P66" s="156" t="s">
        <v>105</v>
      </c>
      <c r="Q66" s="156" t="s">
        <v>105</v>
      </c>
      <c r="R66" s="156" t="s">
        <v>105</v>
      </c>
      <c r="S66" s="156" t="s">
        <v>105</v>
      </c>
      <c r="T66" s="156" t="s">
        <v>105</v>
      </c>
      <c r="U66" s="156" t="s">
        <v>105</v>
      </c>
      <c r="V66" s="156" t="s">
        <v>105</v>
      </c>
      <c r="W66" s="156" t="s">
        <v>105</v>
      </c>
      <c r="X66" s="156" t="s">
        <v>105</v>
      </c>
      <c r="Y66" s="156" t="s">
        <v>105</v>
      </c>
      <c r="Z66" s="156" t="s">
        <v>105</v>
      </c>
      <c r="AA66" s="156" t="s">
        <v>105</v>
      </c>
      <c r="AB66" s="156" t="s">
        <v>105</v>
      </c>
      <c r="AC66" s="156" t="s">
        <v>105</v>
      </c>
      <c r="AD66" s="156" t="s">
        <v>304</v>
      </c>
      <c r="AE66" s="298"/>
      <c r="AF66" s="155"/>
      <c r="AG66" s="155"/>
      <c r="AH66" s="155"/>
      <c r="AI66" s="155"/>
      <c r="AJ66" s="155"/>
      <c r="AK66" s="155">
        <v>0</v>
      </c>
      <c r="AL66" s="158" t="s">
        <v>428</v>
      </c>
      <c r="AN66" s="112" t="str">
        <f>VLOOKUP(B66,[1]sectoren!$N$2:$Q$128,3)</f>
        <v>chemie</v>
      </c>
      <c r="AQ66" s="112">
        <f>VLOOKUP(B66, [1]sectoren!$N$2:$S$128, 6, FALSE)</f>
        <v>4</v>
      </c>
    </row>
    <row r="67" spans="1:43" s="112" customFormat="1" ht="24.75" customHeight="1" thickBot="1">
      <c r="A67" s="153" t="s">
        <v>305</v>
      </c>
      <c r="B67" s="153" t="s">
        <v>429</v>
      </c>
      <c r="C67" s="154" t="s">
        <v>430</v>
      </c>
      <c r="D67" s="155"/>
      <c r="E67" s="156" t="s">
        <v>105</v>
      </c>
      <c r="F67" s="156" t="s">
        <v>105</v>
      </c>
      <c r="G67" s="156" t="s">
        <v>105</v>
      </c>
      <c r="H67" s="156" t="s">
        <v>105</v>
      </c>
      <c r="I67" s="156" t="s">
        <v>105</v>
      </c>
      <c r="J67" s="156" t="s">
        <v>105</v>
      </c>
      <c r="K67" s="156" t="s">
        <v>105</v>
      </c>
      <c r="L67" s="156" t="s">
        <v>105</v>
      </c>
      <c r="M67" s="156" t="s">
        <v>105</v>
      </c>
      <c r="N67" s="156" t="s">
        <v>105</v>
      </c>
      <c r="O67" s="156" t="s">
        <v>105</v>
      </c>
      <c r="P67" s="156" t="s">
        <v>105</v>
      </c>
      <c r="Q67" s="156" t="s">
        <v>105</v>
      </c>
      <c r="R67" s="156" t="s">
        <v>105</v>
      </c>
      <c r="S67" s="156" t="s">
        <v>105</v>
      </c>
      <c r="T67" s="156" t="s">
        <v>105</v>
      </c>
      <c r="U67" s="156" t="s">
        <v>105</v>
      </c>
      <c r="V67" s="156" t="s">
        <v>105</v>
      </c>
      <c r="W67" s="156" t="s">
        <v>105</v>
      </c>
      <c r="X67" s="156" t="s">
        <v>105</v>
      </c>
      <c r="Y67" s="156" t="s">
        <v>105</v>
      </c>
      <c r="Z67" s="156" t="s">
        <v>105</v>
      </c>
      <c r="AA67" s="156" t="s">
        <v>105</v>
      </c>
      <c r="AB67" s="156" t="s">
        <v>105</v>
      </c>
      <c r="AC67" s="156" t="s">
        <v>105</v>
      </c>
      <c r="AD67" s="156" t="s">
        <v>304</v>
      </c>
      <c r="AE67" s="298"/>
      <c r="AF67" s="155"/>
      <c r="AG67" s="155"/>
      <c r="AH67" s="155"/>
      <c r="AI67" s="155"/>
      <c r="AJ67" s="155"/>
      <c r="AK67" s="155">
        <v>0</v>
      </c>
      <c r="AL67" s="158" t="s">
        <v>431</v>
      </c>
      <c r="AN67" s="112" t="str">
        <f>VLOOKUP(B67,[1]sectoren!$N$2:$Q$128,3)</f>
        <v>chemie</v>
      </c>
      <c r="AQ67" s="112">
        <f>VLOOKUP(B67, [1]sectoren!$N$2:$S$128, 6, FALSE)</f>
        <v>4</v>
      </c>
    </row>
    <row r="68" spans="1:43" s="112" customFormat="1" ht="24.75" customHeight="1" thickBot="1">
      <c r="A68" s="153" t="s">
        <v>305</v>
      </c>
      <c r="B68" s="153" t="s">
        <v>432</v>
      </c>
      <c r="C68" s="154" t="s">
        <v>433</v>
      </c>
      <c r="D68" s="155"/>
      <c r="E68" s="296">
        <v>1.1206000000000001E-2</v>
      </c>
      <c r="F68" s="156" t="s">
        <v>304</v>
      </c>
      <c r="G68" s="296">
        <v>6.3761999999999999E-2</v>
      </c>
      <c r="H68" s="156" t="s">
        <v>304</v>
      </c>
      <c r="I68" s="156" t="s">
        <v>90</v>
      </c>
      <c r="J68" s="156" t="s">
        <v>90</v>
      </c>
      <c r="K68" s="156" t="s">
        <v>90</v>
      </c>
      <c r="L68" s="156" t="s">
        <v>90</v>
      </c>
      <c r="M68" s="297">
        <v>4.9532E-2</v>
      </c>
      <c r="N68" s="156" t="s">
        <v>304</v>
      </c>
      <c r="O68" s="156" t="s">
        <v>304</v>
      </c>
      <c r="P68" s="156" t="s">
        <v>304</v>
      </c>
      <c r="Q68" s="156" t="s">
        <v>304</v>
      </c>
      <c r="R68" s="156" t="s">
        <v>304</v>
      </c>
      <c r="S68" s="156" t="s">
        <v>304</v>
      </c>
      <c r="T68" s="156" t="s">
        <v>304</v>
      </c>
      <c r="U68" s="156" t="s">
        <v>304</v>
      </c>
      <c r="V68" s="156" t="s">
        <v>304</v>
      </c>
      <c r="W68" s="156" t="s">
        <v>304</v>
      </c>
      <c r="X68" s="156" t="s">
        <v>304</v>
      </c>
      <c r="Y68" s="156" t="s">
        <v>304</v>
      </c>
      <c r="Z68" s="156" t="s">
        <v>304</v>
      </c>
      <c r="AA68" s="156" t="s">
        <v>304</v>
      </c>
      <c r="AB68" s="156" t="s">
        <v>304</v>
      </c>
      <c r="AC68" s="156" t="s">
        <v>304</v>
      </c>
      <c r="AD68" s="156" t="s">
        <v>304</v>
      </c>
      <c r="AE68" s="298"/>
      <c r="AF68" s="155"/>
      <c r="AG68" s="155"/>
      <c r="AH68" s="155"/>
      <c r="AI68" s="155"/>
      <c r="AJ68" s="155"/>
      <c r="AK68" s="155">
        <v>0</v>
      </c>
      <c r="AL68" s="158" t="s">
        <v>434</v>
      </c>
      <c r="AN68" s="112" t="str">
        <f>VLOOKUP(B68,[1]sectoren!$N$2:$Q$128,3)</f>
        <v>chemie</v>
      </c>
      <c r="AQ68" s="112">
        <f>VLOOKUP(B68, [1]sectoren!$N$2:$S$128, 6, FALSE)</f>
        <v>4</v>
      </c>
    </row>
    <row r="69" spans="1:43" s="112" customFormat="1" ht="24.75" customHeight="1" thickBot="1">
      <c r="A69" s="153" t="s">
        <v>305</v>
      </c>
      <c r="B69" s="153" t="s">
        <v>435</v>
      </c>
      <c r="C69" s="154" t="s">
        <v>436</v>
      </c>
      <c r="D69" s="166"/>
      <c r="E69" s="308" t="s">
        <v>105</v>
      </c>
      <c r="F69" s="308" t="s">
        <v>105</v>
      </c>
      <c r="G69" s="308" t="s">
        <v>105</v>
      </c>
      <c r="H69" s="308" t="s">
        <v>105</v>
      </c>
      <c r="I69" s="308" t="s">
        <v>105</v>
      </c>
      <c r="J69" s="308" t="s">
        <v>105</v>
      </c>
      <c r="K69" s="308" t="s">
        <v>105</v>
      </c>
      <c r="L69" s="308" t="s">
        <v>105</v>
      </c>
      <c r="M69" s="156" t="s">
        <v>105</v>
      </c>
      <c r="N69" s="156" t="s">
        <v>105</v>
      </c>
      <c r="O69" s="156" t="s">
        <v>105</v>
      </c>
      <c r="P69" s="156" t="s">
        <v>105</v>
      </c>
      <c r="Q69" s="156" t="s">
        <v>105</v>
      </c>
      <c r="R69" s="156" t="s">
        <v>105</v>
      </c>
      <c r="S69" s="156" t="s">
        <v>105</v>
      </c>
      <c r="T69" s="156" t="s">
        <v>105</v>
      </c>
      <c r="U69" s="156" t="s">
        <v>105</v>
      </c>
      <c r="V69" s="156" t="s">
        <v>105</v>
      </c>
      <c r="W69" s="156" t="s">
        <v>304</v>
      </c>
      <c r="X69" s="156" t="s">
        <v>105</v>
      </c>
      <c r="Y69" s="156" t="s">
        <v>105</v>
      </c>
      <c r="Z69" s="156" t="s">
        <v>105</v>
      </c>
      <c r="AA69" s="156" t="s">
        <v>105</v>
      </c>
      <c r="AB69" s="156" t="s">
        <v>304</v>
      </c>
      <c r="AC69" s="156" t="s">
        <v>304</v>
      </c>
      <c r="AD69" s="156" t="s">
        <v>304</v>
      </c>
      <c r="AE69" s="298"/>
      <c r="AF69" s="155"/>
      <c r="AG69" s="155"/>
      <c r="AH69" s="155"/>
      <c r="AI69" s="155"/>
      <c r="AJ69" s="155"/>
      <c r="AK69" s="155">
        <v>0</v>
      </c>
      <c r="AL69" s="158" t="s">
        <v>437</v>
      </c>
      <c r="AN69" s="112" t="str">
        <f>VLOOKUP(B69,[1]sectoren!$N$2:$Q$128,3)</f>
        <v>chemie</v>
      </c>
      <c r="AQ69" s="112">
        <f>VLOOKUP(B69, [1]sectoren!$N$2:$S$128, 6, FALSE)</f>
        <v>4</v>
      </c>
    </row>
    <row r="70" spans="1:43" s="112" customFormat="1" ht="24.75" customHeight="1" thickBot="1">
      <c r="A70" s="153" t="s">
        <v>305</v>
      </c>
      <c r="B70" s="153" t="s">
        <v>438</v>
      </c>
      <c r="C70" s="154" t="s">
        <v>439</v>
      </c>
      <c r="D70" s="166"/>
      <c r="E70" s="303">
        <v>4.9485991549999993</v>
      </c>
      <c r="F70" s="296">
        <v>6.9372718694374997</v>
      </c>
      <c r="G70" s="296">
        <v>1.9858394350000002</v>
      </c>
      <c r="H70" s="296">
        <v>0.634084125</v>
      </c>
      <c r="I70" s="297">
        <v>0.12900165048599999</v>
      </c>
      <c r="J70" s="297">
        <v>0.24917734365200001</v>
      </c>
      <c r="K70" s="297">
        <v>0.33958505623000002</v>
      </c>
      <c r="L70" s="297">
        <v>3.5112277273608001E-3</v>
      </c>
      <c r="M70" s="297">
        <v>0.99804628400000006</v>
      </c>
      <c r="N70" s="156" t="s">
        <v>308</v>
      </c>
      <c r="O70" s="156" t="s">
        <v>308</v>
      </c>
      <c r="P70" s="297">
        <v>0.14659040000000001</v>
      </c>
      <c r="Q70" s="156" t="s">
        <v>308</v>
      </c>
      <c r="R70" s="156" t="s">
        <v>308</v>
      </c>
      <c r="S70" s="156" t="s">
        <v>308</v>
      </c>
      <c r="T70" s="297">
        <v>0.02</v>
      </c>
      <c r="U70" s="156" t="s">
        <v>308</v>
      </c>
      <c r="V70" s="156" t="s">
        <v>308</v>
      </c>
      <c r="W70" s="297">
        <v>0.10088303799999999</v>
      </c>
      <c r="X70" s="156" t="s">
        <v>308</v>
      </c>
      <c r="Y70" s="156" t="s">
        <v>308</v>
      </c>
      <c r="Z70" s="156" t="s">
        <v>308</v>
      </c>
      <c r="AA70" s="156" t="s">
        <v>308</v>
      </c>
      <c r="AB70" s="156" t="s">
        <v>308</v>
      </c>
      <c r="AC70" s="156" t="s">
        <v>304</v>
      </c>
      <c r="AD70" s="156" t="s">
        <v>304</v>
      </c>
      <c r="AE70" s="298"/>
      <c r="AF70" s="155"/>
      <c r="AG70" s="155"/>
      <c r="AH70" s="155"/>
      <c r="AI70" s="155"/>
      <c r="AJ70" s="155"/>
      <c r="AK70" s="155">
        <v>0</v>
      </c>
      <c r="AL70" s="158" t="s">
        <v>381</v>
      </c>
      <c r="AN70" s="112" t="str">
        <f>VLOOKUP(B70,[1]sectoren!$N$2:$Q$128,3)</f>
        <v>chemie</v>
      </c>
      <c r="AQ70" s="112">
        <f>VLOOKUP(B70, [1]sectoren!$N$2:$S$128, 6, FALSE)</f>
        <v>4</v>
      </c>
    </row>
    <row r="71" spans="1:43" s="112" customFormat="1" ht="24.75" customHeight="1" thickBot="1">
      <c r="A71" s="153" t="s">
        <v>305</v>
      </c>
      <c r="B71" s="153" t="s">
        <v>440</v>
      </c>
      <c r="C71" s="154" t="s">
        <v>441</v>
      </c>
      <c r="D71" s="166"/>
      <c r="E71" s="308" t="s">
        <v>90</v>
      </c>
      <c r="F71" s="308" t="s">
        <v>308</v>
      </c>
      <c r="G71" s="308" t="s">
        <v>90</v>
      </c>
      <c r="H71" s="308" t="s">
        <v>90</v>
      </c>
      <c r="I71" s="308" t="s">
        <v>90</v>
      </c>
      <c r="J71" s="308" t="s">
        <v>90</v>
      </c>
      <c r="K71" s="308" t="s">
        <v>90</v>
      </c>
      <c r="L71" s="308" t="s">
        <v>90</v>
      </c>
      <c r="M71" s="156" t="s">
        <v>90</v>
      </c>
      <c r="N71" s="156" t="s">
        <v>308</v>
      </c>
      <c r="O71" s="156" t="s">
        <v>308</v>
      </c>
      <c r="P71" s="156" t="s">
        <v>308</v>
      </c>
      <c r="Q71" s="156" t="s">
        <v>308</v>
      </c>
      <c r="R71" s="156" t="s">
        <v>308</v>
      </c>
      <c r="S71" s="156" t="s">
        <v>308</v>
      </c>
      <c r="T71" s="156" t="s">
        <v>308</v>
      </c>
      <c r="U71" s="156" t="s">
        <v>308</v>
      </c>
      <c r="V71" s="156" t="s">
        <v>308</v>
      </c>
      <c r="W71" s="156" t="s">
        <v>308</v>
      </c>
      <c r="X71" s="156" t="s">
        <v>308</v>
      </c>
      <c r="Y71" s="156" t="s">
        <v>308</v>
      </c>
      <c r="Z71" s="156" t="s">
        <v>308</v>
      </c>
      <c r="AA71" s="156" t="s">
        <v>308</v>
      </c>
      <c r="AB71" s="156" t="s">
        <v>308</v>
      </c>
      <c r="AC71" s="156" t="s">
        <v>304</v>
      </c>
      <c r="AD71" s="156" t="s">
        <v>304</v>
      </c>
      <c r="AE71" s="298"/>
      <c r="AF71" s="155"/>
      <c r="AG71" s="155"/>
      <c r="AH71" s="155"/>
      <c r="AI71" s="155"/>
      <c r="AJ71" s="155"/>
      <c r="AK71" s="155">
        <v>0</v>
      </c>
      <c r="AL71" s="158" t="s">
        <v>381</v>
      </c>
      <c r="AN71" s="112" t="str">
        <f>VLOOKUP(B71,[1]sectoren!$N$2:$Q$128,3)</f>
        <v>chemie</v>
      </c>
      <c r="AQ71" s="112">
        <f>VLOOKUP(B71, [1]sectoren!$N$2:$S$128, 6, FALSE)</f>
        <v>4</v>
      </c>
    </row>
    <row r="72" spans="1:43" s="112" customFormat="1" ht="24.75" customHeight="1" thickBot="1">
      <c r="A72" s="153" t="s">
        <v>305</v>
      </c>
      <c r="B72" s="153" t="s">
        <v>442</v>
      </c>
      <c r="C72" s="154" t="s">
        <v>443</v>
      </c>
      <c r="D72" s="155"/>
      <c r="E72" s="296">
        <v>4.1144223000000002</v>
      </c>
      <c r="F72" s="296">
        <v>0.23120170218311401</v>
      </c>
      <c r="G72" s="296">
        <v>5.1891574</v>
      </c>
      <c r="H72" s="296">
        <v>1.37179E-2</v>
      </c>
      <c r="I72" s="297">
        <v>0.60492560684161423</v>
      </c>
      <c r="J72" s="297">
        <v>0.81797756143603362</v>
      </c>
      <c r="K72" s="297">
        <v>0.90726042500000004</v>
      </c>
      <c r="L72" s="297">
        <v>3.0190645006841613E-2</v>
      </c>
      <c r="M72" s="297">
        <v>94.902085599999992</v>
      </c>
      <c r="N72" s="297">
        <v>14.877796326325225</v>
      </c>
      <c r="O72" s="297">
        <v>0.23336380100000001</v>
      </c>
      <c r="P72" s="297">
        <v>2.7166516000000002E-2</v>
      </c>
      <c r="Q72" s="297">
        <v>2.8847059000000001E-2</v>
      </c>
      <c r="R72" s="297">
        <v>0.52949230999999997</v>
      </c>
      <c r="S72" s="297">
        <v>1.0715652683129486</v>
      </c>
      <c r="T72" s="297">
        <v>0.20586515999999999</v>
      </c>
      <c r="U72" s="297">
        <v>1.8988688E-2</v>
      </c>
      <c r="V72" s="297">
        <v>1.9837194600000001</v>
      </c>
      <c r="W72" s="297">
        <v>6.9197311299999997</v>
      </c>
      <c r="X72" s="297">
        <v>3.7000000000000002E-3</v>
      </c>
      <c r="Y72" s="297">
        <v>1.2800000000000001E-2</v>
      </c>
      <c r="Z72" s="297">
        <v>3.2000000000000002E-3</v>
      </c>
      <c r="AA72" s="297">
        <v>4.1999999999999997E-3</v>
      </c>
      <c r="AB72" s="297">
        <v>2.3900000000000001E-2</v>
      </c>
      <c r="AC72" s="297">
        <v>0.166654803628</v>
      </c>
      <c r="AD72" s="156" t="s">
        <v>304</v>
      </c>
      <c r="AE72" s="298"/>
      <c r="AF72" s="155"/>
      <c r="AG72" s="155"/>
      <c r="AH72" s="155"/>
      <c r="AI72" s="155"/>
      <c r="AJ72" s="155"/>
      <c r="AK72" s="155">
        <v>6432.5540000000001</v>
      </c>
      <c r="AL72" s="158" t="s">
        <v>444</v>
      </c>
      <c r="AN72" s="112" t="str">
        <f>VLOOKUP(B72,[1]sectoren!$N$2:$Q$128,3)</f>
        <v>ijzer en staal</v>
      </c>
      <c r="AQ72" s="112">
        <f>VLOOKUP(B72, [1]sectoren!$N$2:$S$128, 6, FALSE)</f>
        <v>4</v>
      </c>
    </row>
    <row r="73" spans="1:43" s="112" customFormat="1" ht="24.75" customHeight="1" thickBot="1">
      <c r="A73" s="153" t="s">
        <v>305</v>
      </c>
      <c r="B73" s="153" t="s">
        <v>445</v>
      </c>
      <c r="C73" s="154" t="s">
        <v>446</v>
      </c>
      <c r="D73" s="155"/>
      <c r="E73" s="308" t="s">
        <v>308</v>
      </c>
      <c r="F73" s="308" t="s">
        <v>308</v>
      </c>
      <c r="G73" s="308" t="s">
        <v>308</v>
      </c>
      <c r="H73" s="308" t="s">
        <v>308</v>
      </c>
      <c r="I73" s="308" t="s">
        <v>90</v>
      </c>
      <c r="J73" s="308" t="s">
        <v>90</v>
      </c>
      <c r="K73" s="308" t="s">
        <v>90</v>
      </c>
      <c r="L73" s="308" t="s">
        <v>90</v>
      </c>
      <c r="M73" s="308" t="s">
        <v>308</v>
      </c>
      <c r="N73" s="308" t="s">
        <v>308</v>
      </c>
      <c r="O73" s="308" t="s">
        <v>308</v>
      </c>
      <c r="P73" s="308" t="s">
        <v>308</v>
      </c>
      <c r="Q73" s="308" t="s">
        <v>308</v>
      </c>
      <c r="R73" s="308" t="s">
        <v>308</v>
      </c>
      <c r="S73" s="308" t="s">
        <v>308</v>
      </c>
      <c r="T73" s="308" t="s">
        <v>308</v>
      </c>
      <c r="U73" s="308" t="s">
        <v>308</v>
      </c>
      <c r="V73" s="308" t="s">
        <v>308</v>
      </c>
      <c r="W73" s="156" t="s">
        <v>105</v>
      </c>
      <c r="X73" s="156" t="s">
        <v>105</v>
      </c>
      <c r="Y73" s="156" t="s">
        <v>105</v>
      </c>
      <c r="Z73" s="156" t="s">
        <v>105</v>
      </c>
      <c r="AA73" s="156" t="s">
        <v>105</v>
      </c>
      <c r="AB73" s="156" t="s">
        <v>105</v>
      </c>
      <c r="AC73" s="308" t="s">
        <v>308</v>
      </c>
      <c r="AD73" s="156" t="s">
        <v>304</v>
      </c>
      <c r="AE73" s="298"/>
      <c r="AF73" s="155"/>
      <c r="AG73" s="155"/>
      <c r="AH73" s="155"/>
      <c r="AI73" s="155"/>
      <c r="AJ73" s="155"/>
      <c r="AK73" s="155">
        <v>0</v>
      </c>
      <c r="AL73" s="158" t="s">
        <v>447</v>
      </c>
      <c r="AN73" s="112" t="str">
        <f>VLOOKUP(B73,[1]sectoren!$N$2:$Q$128,3)</f>
        <v>ijzer en staal</v>
      </c>
      <c r="AQ73" s="112">
        <f>VLOOKUP(B73, [1]sectoren!$N$2:$S$128, 6, FALSE)</f>
        <v>4</v>
      </c>
    </row>
    <row r="74" spans="1:43" s="112" customFormat="1" ht="24.75" customHeight="1" thickBot="1">
      <c r="A74" s="153" t="s">
        <v>305</v>
      </c>
      <c r="B74" s="153" t="s">
        <v>448</v>
      </c>
      <c r="C74" s="154" t="s">
        <v>449</v>
      </c>
      <c r="D74" s="155"/>
      <c r="E74" s="156" t="s">
        <v>90</v>
      </c>
      <c r="F74" s="156" t="s">
        <v>90</v>
      </c>
      <c r="G74" s="156" t="s">
        <v>90</v>
      </c>
      <c r="H74" s="156" t="s">
        <v>90</v>
      </c>
      <c r="I74" s="156" t="s">
        <v>90</v>
      </c>
      <c r="J74" s="156" t="s">
        <v>90</v>
      </c>
      <c r="K74" s="156" t="s">
        <v>90</v>
      </c>
      <c r="L74" s="156" t="s">
        <v>90</v>
      </c>
      <c r="M74" s="156" t="s">
        <v>90</v>
      </c>
      <c r="N74" s="156" t="s">
        <v>90</v>
      </c>
      <c r="O74" s="156" t="s">
        <v>90</v>
      </c>
      <c r="P74" s="156" t="s">
        <v>90</v>
      </c>
      <c r="Q74" s="156" t="s">
        <v>90</v>
      </c>
      <c r="R74" s="156" t="s">
        <v>90</v>
      </c>
      <c r="S74" s="156" t="s">
        <v>90</v>
      </c>
      <c r="T74" s="156" t="s">
        <v>90</v>
      </c>
      <c r="U74" s="156" t="s">
        <v>90</v>
      </c>
      <c r="V74" s="156" t="s">
        <v>90</v>
      </c>
      <c r="W74" s="156" t="s">
        <v>90</v>
      </c>
      <c r="X74" s="156" t="s">
        <v>308</v>
      </c>
      <c r="Y74" s="156" t="s">
        <v>308</v>
      </c>
      <c r="Z74" s="156" t="s">
        <v>308</v>
      </c>
      <c r="AA74" s="156" t="s">
        <v>308</v>
      </c>
      <c r="AB74" s="156" t="s">
        <v>308</v>
      </c>
      <c r="AC74" s="156" t="s">
        <v>308</v>
      </c>
      <c r="AD74" s="156" t="s">
        <v>304</v>
      </c>
      <c r="AE74" s="298"/>
      <c r="AF74" s="155"/>
      <c r="AG74" s="155"/>
      <c r="AH74" s="155"/>
      <c r="AI74" s="155"/>
      <c r="AJ74" s="155"/>
      <c r="AK74" s="155">
        <v>0</v>
      </c>
      <c r="AL74" s="158" t="s">
        <v>450</v>
      </c>
      <c r="AN74" s="112" t="str">
        <f>VLOOKUP(B74,[1]sectoren!$N$2:$Q$128,3)</f>
        <v>non ferro</v>
      </c>
      <c r="AQ74" s="112">
        <f>VLOOKUP(B74, [1]sectoren!$N$2:$S$128, 6, FALSE)</f>
        <v>4</v>
      </c>
    </row>
    <row r="75" spans="1:43" s="112" customFormat="1" ht="24.75" customHeight="1" thickBot="1">
      <c r="A75" s="153" t="s">
        <v>305</v>
      </c>
      <c r="B75" s="153" t="s">
        <v>451</v>
      </c>
      <c r="C75" s="154" t="s">
        <v>452</v>
      </c>
      <c r="D75" s="166"/>
      <c r="E75" s="308" t="s">
        <v>90</v>
      </c>
      <c r="F75" s="308" t="s">
        <v>90</v>
      </c>
      <c r="G75" s="308" t="s">
        <v>90</v>
      </c>
      <c r="H75" s="308" t="s">
        <v>90</v>
      </c>
      <c r="I75" s="308" t="s">
        <v>90</v>
      </c>
      <c r="J75" s="308" t="s">
        <v>90</v>
      </c>
      <c r="K75" s="308" t="s">
        <v>90</v>
      </c>
      <c r="L75" s="308" t="s">
        <v>90</v>
      </c>
      <c r="M75" s="156" t="s">
        <v>90</v>
      </c>
      <c r="N75" s="156" t="s">
        <v>90</v>
      </c>
      <c r="O75" s="156" t="s">
        <v>90</v>
      </c>
      <c r="P75" s="156" t="s">
        <v>90</v>
      </c>
      <c r="Q75" s="156" t="s">
        <v>90</v>
      </c>
      <c r="R75" s="156" t="s">
        <v>90</v>
      </c>
      <c r="S75" s="156" t="s">
        <v>90</v>
      </c>
      <c r="T75" s="156" t="s">
        <v>90</v>
      </c>
      <c r="U75" s="156" t="s">
        <v>90</v>
      </c>
      <c r="V75" s="156" t="s">
        <v>90</v>
      </c>
      <c r="W75" s="156" t="s">
        <v>90</v>
      </c>
      <c r="X75" s="156" t="s">
        <v>308</v>
      </c>
      <c r="Y75" s="156" t="s">
        <v>308</v>
      </c>
      <c r="Z75" s="156" t="s">
        <v>308</v>
      </c>
      <c r="AA75" s="156" t="s">
        <v>308</v>
      </c>
      <c r="AB75" s="156" t="s">
        <v>308</v>
      </c>
      <c r="AC75" s="156" t="s">
        <v>304</v>
      </c>
      <c r="AD75" s="156" t="s">
        <v>304</v>
      </c>
      <c r="AE75" s="298"/>
      <c r="AF75" s="155"/>
      <c r="AG75" s="155"/>
      <c r="AH75" s="155"/>
      <c r="AI75" s="155"/>
      <c r="AJ75" s="155"/>
      <c r="AK75" s="155">
        <v>0</v>
      </c>
      <c r="AL75" s="158" t="s">
        <v>453</v>
      </c>
      <c r="AN75" s="112" t="str">
        <f>VLOOKUP(B75,[1]sectoren!$N$2:$Q$128,3)</f>
        <v>non ferro</v>
      </c>
      <c r="AQ75" s="112">
        <f>VLOOKUP(B75, [1]sectoren!$N$2:$S$128, 6, FALSE)</f>
        <v>4</v>
      </c>
    </row>
    <row r="76" spans="1:43" s="112" customFormat="1" ht="24.75" customHeight="1" thickBot="1">
      <c r="A76" s="153" t="s">
        <v>305</v>
      </c>
      <c r="B76" s="153" t="s">
        <v>454</v>
      </c>
      <c r="C76" s="154" t="s">
        <v>455</v>
      </c>
      <c r="D76" s="155"/>
      <c r="E76" s="156" t="s">
        <v>90</v>
      </c>
      <c r="F76" s="156" t="s">
        <v>90</v>
      </c>
      <c r="G76" s="156" t="s">
        <v>90</v>
      </c>
      <c r="H76" s="156" t="s">
        <v>90</v>
      </c>
      <c r="I76" s="156" t="s">
        <v>90</v>
      </c>
      <c r="J76" s="156" t="s">
        <v>90</v>
      </c>
      <c r="K76" s="156" t="s">
        <v>90</v>
      </c>
      <c r="L76" s="156" t="s">
        <v>90</v>
      </c>
      <c r="M76" s="156" t="s">
        <v>90</v>
      </c>
      <c r="N76" s="156" t="s">
        <v>90</v>
      </c>
      <c r="O76" s="156" t="s">
        <v>90</v>
      </c>
      <c r="P76" s="156" t="s">
        <v>90</v>
      </c>
      <c r="Q76" s="156" t="s">
        <v>90</v>
      </c>
      <c r="R76" s="156" t="s">
        <v>90</v>
      </c>
      <c r="S76" s="156" t="s">
        <v>90</v>
      </c>
      <c r="T76" s="156" t="s">
        <v>90</v>
      </c>
      <c r="U76" s="156" t="s">
        <v>90</v>
      </c>
      <c r="V76" s="156" t="s">
        <v>90</v>
      </c>
      <c r="W76" s="156" t="s">
        <v>90</v>
      </c>
      <c r="X76" s="156" t="s">
        <v>308</v>
      </c>
      <c r="Y76" s="156" t="s">
        <v>308</v>
      </c>
      <c r="Z76" s="156" t="s">
        <v>308</v>
      </c>
      <c r="AA76" s="156" t="s">
        <v>308</v>
      </c>
      <c r="AB76" s="156" t="s">
        <v>308</v>
      </c>
      <c r="AC76" s="156" t="s">
        <v>304</v>
      </c>
      <c r="AD76" s="297">
        <v>1.50412159999998E-6</v>
      </c>
      <c r="AE76" s="298"/>
      <c r="AF76" s="155"/>
      <c r="AG76" s="155"/>
      <c r="AH76" s="155"/>
      <c r="AI76" s="155"/>
      <c r="AJ76" s="155"/>
      <c r="AK76" s="155">
        <v>0</v>
      </c>
      <c r="AL76" s="158" t="s">
        <v>456</v>
      </c>
      <c r="AN76" s="112" t="str">
        <f>VLOOKUP(B76,[1]sectoren!$N$2:$Q$128,3)</f>
        <v>non ferro</v>
      </c>
      <c r="AQ76" s="112">
        <f>VLOOKUP(B76, [1]sectoren!$N$2:$S$128, 6, FALSE)</f>
        <v>4</v>
      </c>
    </row>
    <row r="77" spans="1:43" s="112" customFormat="1" ht="24.75" customHeight="1" thickBot="1">
      <c r="A77" s="153" t="s">
        <v>305</v>
      </c>
      <c r="B77" s="153" t="s">
        <v>457</v>
      </c>
      <c r="C77" s="154" t="s">
        <v>458</v>
      </c>
      <c r="D77" s="155"/>
      <c r="E77" s="156" t="s">
        <v>90</v>
      </c>
      <c r="F77" s="156" t="s">
        <v>90</v>
      </c>
      <c r="G77" s="156" t="s">
        <v>90</v>
      </c>
      <c r="H77" s="156" t="s">
        <v>90</v>
      </c>
      <c r="I77" s="156" t="s">
        <v>90</v>
      </c>
      <c r="J77" s="156" t="s">
        <v>90</v>
      </c>
      <c r="K77" s="156" t="s">
        <v>90</v>
      </c>
      <c r="L77" s="156" t="s">
        <v>90</v>
      </c>
      <c r="M77" s="156" t="s">
        <v>90</v>
      </c>
      <c r="N77" s="156" t="s">
        <v>90</v>
      </c>
      <c r="O77" s="156" t="s">
        <v>90</v>
      </c>
      <c r="P77" s="156" t="s">
        <v>90</v>
      </c>
      <c r="Q77" s="156" t="s">
        <v>90</v>
      </c>
      <c r="R77" s="156" t="s">
        <v>90</v>
      </c>
      <c r="S77" s="156" t="s">
        <v>90</v>
      </c>
      <c r="T77" s="156" t="s">
        <v>90</v>
      </c>
      <c r="U77" s="156" t="s">
        <v>90</v>
      </c>
      <c r="V77" s="156" t="s">
        <v>90</v>
      </c>
      <c r="W77" s="156" t="s">
        <v>90</v>
      </c>
      <c r="X77" s="156" t="s">
        <v>308</v>
      </c>
      <c r="Y77" s="156" t="s">
        <v>308</v>
      </c>
      <c r="Z77" s="156" t="s">
        <v>308</v>
      </c>
      <c r="AA77" s="156" t="s">
        <v>308</v>
      </c>
      <c r="AB77" s="156" t="s">
        <v>308</v>
      </c>
      <c r="AC77" s="156" t="s">
        <v>304</v>
      </c>
      <c r="AD77" s="156" t="s">
        <v>304</v>
      </c>
      <c r="AE77" s="298"/>
      <c r="AF77" s="155"/>
      <c r="AG77" s="155"/>
      <c r="AH77" s="155"/>
      <c r="AI77" s="155"/>
      <c r="AJ77" s="155"/>
      <c r="AK77" s="155">
        <v>0</v>
      </c>
      <c r="AL77" s="158" t="s">
        <v>459</v>
      </c>
      <c r="AN77" s="112" t="str">
        <f>VLOOKUP(B77,[1]sectoren!$N$2:$Q$128,3)</f>
        <v>non ferro</v>
      </c>
      <c r="AQ77" s="112">
        <f>VLOOKUP(B77, [1]sectoren!$N$2:$S$128, 6, FALSE)</f>
        <v>4</v>
      </c>
    </row>
    <row r="78" spans="1:43" s="112" customFormat="1" ht="24.75" customHeight="1" thickBot="1">
      <c r="A78" s="153" t="s">
        <v>305</v>
      </c>
      <c r="B78" s="153" t="s">
        <v>460</v>
      </c>
      <c r="C78" s="154" t="s">
        <v>461</v>
      </c>
      <c r="D78" s="155"/>
      <c r="E78" s="156" t="s">
        <v>90</v>
      </c>
      <c r="F78" s="156" t="s">
        <v>90</v>
      </c>
      <c r="G78" s="156" t="s">
        <v>90</v>
      </c>
      <c r="H78" s="156" t="s">
        <v>90</v>
      </c>
      <c r="I78" s="156" t="s">
        <v>90</v>
      </c>
      <c r="J78" s="156" t="s">
        <v>90</v>
      </c>
      <c r="K78" s="156" t="s">
        <v>90</v>
      </c>
      <c r="L78" s="156" t="s">
        <v>90</v>
      </c>
      <c r="M78" s="156" t="s">
        <v>308</v>
      </c>
      <c r="N78" s="156" t="s">
        <v>90</v>
      </c>
      <c r="O78" s="156" t="s">
        <v>90</v>
      </c>
      <c r="P78" s="156" t="s">
        <v>90</v>
      </c>
      <c r="Q78" s="156" t="s">
        <v>90</v>
      </c>
      <c r="R78" s="156" t="s">
        <v>90</v>
      </c>
      <c r="S78" s="156" t="s">
        <v>90</v>
      </c>
      <c r="T78" s="156" t="s">
        <v>90</v>
      </c>
      <c r="U78" s="156" t="s">
        <v>90</v>
      </c>
      <c r="V78" s="156" t="s">
        <v>90</v>
      </c>
      <c r="W78" s="156" t="s">
        <v>90</v>
      </c>
      <c r="X78" s="156" t="s">
        <v>308</v>
      </c>
      <c r="Y78" s="156" t="s">
        <v>308</v>
      </c>
      <c r="Z78" s="156" t="s">
        <v>308</v>
      </c>
      <c r="AA78" s="156" t="s">
        <v>308</v>
      </c>
      <c r="AB78" s="156" t="s">
        <v>308</v>
      </c>
      <c r="AC78" s="156" t="s">
        <v>304</v>
      </c>
      <c r="AD78" s="156" t="s">
        <v>304</v>
      </c>
      <c r="AE78" s="298"/>
      <c r="AF78" s="155"/>
      <c r="AG78" s="155"/>
      <c r="AH78" s="155"/>
      <c r="AI78" s="155"/>
      <c r="AJ78" s="155"/>
      <c r="AK78" s="155">
        <v>0</v>
      </c>
      <c r="AL78" s="158" t="s">
        <v>462</v>
      </c>
      <c r="AN78" s="112" t="str">
        <f>VLOOKUP(B78,[1]sectoren!$N$2:$Q$128,3)</f>
        <v>non ferro</v>
      </c>
      <c r="AQ78" s="112">
        <f>VLOOKUP(B78, [1]sectoren!$N$2:$S$128, 6, FALSE)</f>
        <v>4</v>
      </c>
    </row>
    <row r="79" spans="1:43" s="112" customFormat="1" ht="24.75" customHeight="1" thickBot="1">
      <c r="A79" s="153" t="s">
        <v>305</v>
      </c>
      <c r="B79" s="153" t="s">
        <v>463</v>
      </c>
      <c r="C79" s="154" t="s">
        <v>464</v>
      </c>
      <c r="D79" s="155"/>
      <c r="E79" s="156" t="s">
        <v>90</v>
      </c>
      <c r="F79" s="156" t="s">
        <v>90</v>
      </c>
      <c r="G79" s="156" t="s">
        <v>90</v>
      </c>
      <c r="H79" s="156" t="s">
        <v>90</v>
      </c>
      <c r="I79" s="156" t="s">
        <v>90</v>
      </c>
      <c r="J79" s="156" t="s">
        <v>90</v>
      </c>
      <c r="K79" s="156" t="s">
        <v>90</v>
      </c>
      <c r="L79" s="156" t="s">
        <v>90</v>
      </c>
      <c r="M79" s="156" t="s">
        <v>90</v>
      </c>
      <c r="N79" s="156" t="s">
        <v>90</v>
      </c>
      <c r="O79" s="156" t="s">
        <v>90</v>
      </c>
      <c r="P79" s="156" t="s">
        <v>90</v>
      </c>
      <c r="Q79" s="156" t="s">
        <v>90</v>
      </c>
      <c r="R79" s="156" t="s">
        <v>90</v>
      </c>
      <c r="S79" s="156" t="s">
        <v>90</v>
      </c>
      <c r="T79" s="156" t="s">
        <v>90</v>
      </c>
      <c r="U79" s="156" t="s">
        <v>90</v>
      </c>
      <c r="V79" s="156" t="s">
        <v>90</v>
      </c>
      <c r="W79" s="156" t="s">
        <v>90</v>
      </c>
      <c r="X79" s="156" t="s">
        <v>308</v>
      </c>
      <c r="Y79" s="156" t="s">
        <v>308</v>
      </c>
      <c r="Z79" s="156" t="s">
        <v>308</v>
      </c>
      <c r="AA79" s="156" t="s">
        <v>308</v>
      </c>
      <c r="AB79" s="156" t="s">
        <v>308</v>
      </c>
      <c r="AC79" s="156" t="s">
        <v>304</v>
      </c>
      <c r="AD79" s="156" t="s">
        <v>304</v>
      </c>
      <c r="AE79" s="298"/>
      <c r="AF79" s="155"/>
      <c r="AG79" s="155"/>
      <c r="AH79" s="155"/>
      <c r="AI79" s="155"/>
      <c r="AJ79" s="155"/>
      <c r="AK79" s="155">
        <v>0</v>
      </c>
      <c r="AL79" s="158" t="s">
        <v>465</v>
      </c>
      <c r="AN79" s="112" t="str">
        <f>VLOOKUP(B79,[1]sectoren!$N$2:$Q$128,3)</f>
        <v>non ferro</v>
      </c>
      <c r="AQ79" s="112">
        <f>VLOOKUP(B79, [1]sectoren!$N$2:$S$128, 6, FALSE)</f>
        <v>4</v>
      </c>
    </row>
    <row r="80" spans="1:43" s="112" customFormat="1" ht="24.75" customHeight="1" thickBot="1">
      <c r="A80" s="153" t="s">
        <v>305</v>
      </c>
      <c r="B80" s="153" t="s">
        <v>466</v>
      </c>
      <c r="C80" s="154" t="s">
        <v>467</v>
      </c>
      <c r="D80" s="155"/>
      <c r="E80" s="296">
        <v>0.451598787</v>
      </c>
      <c r="F80" s="296">
        <v>0.27345234400000001</v>
      </c>
      <c r="G80" s="296">
        <v>2.2916284280000001</v>
      </c>
      <c r="H80" s="156" t="s">
        <v>308</v>
      </c>
      <c r="I80" s="297">
        <v>2.0318566017304578E-2</v>
      </c>
      <c r="J80" s="297">
        <v>2.8052460054849213E-2</v>
      </c>
      <c r="K80" s="297">
        <v>3.0826111799999997E-2</v>
      </c>
      <c r="L80" s="297">
        <v>2.2812070695024102E-5</v>
      </c>
      <c r="M80" s="297">
        <v>0.12425030000000001</v>
      </c>
      <c r="N80" s="297">
        <v>1.9902688556999999</v>
      </c>
      <c r="O80" s="297">
        <v>5.7687337499999998E-2</v>
      </c>
      <c r="P80" s="297">
        <v>6.1232095228500004E-2</v>
      </c>
      <c r="Q80" s="297">
        <v>0.18953065699999999</v>
      </c>
      <c r="R80" s="297">
        <v>1.0866779700000001E-2</v>
      </c>
      <c r="S80" s="297">
        <v>0.5688316055</v>
      </c>
      <c r="T80" s="297">
        <v>5.4464700000000005E-2</v>
      </c>
      <c r="U80" s="297">
        <v>1.0500000000000001E-2</v>
      </c>
      <c r="V80" s="297">
        <v>7.6397945500000004</v>
      </c>
      <c r="W80" s="297">
        <v>0.5724844</v>
      </c>
      <c r="X80" s="156" t="s">
        <v>308</v>
      </c>
      <c r="Y80" s="156" t="s">
        <v>308</v>
      </c>
      <c r="Z80" s="156" t="s">
        <v>308</v>
      </c>
      <c r="AA80" s="156" t="s">
        <v>308</v>
      </c>
      <c r="AB80" s="156" t="s">
        <v>308</v>
      </c>
      <c r="AC80" s="156" t="s">
        <v>304</v>
      </c>
      <c r="AD80" s="156" t="s">
        <v>308</v>
      </c>
      <c r="AE80" s="298"/>
      <c r="AF80" s="155"/>
      <c r="AG80" s="155"/>
      <c r="AH80" s="155"/>
      <c r="AI80" s="155"/>
      <c r="AJ80" s="155"/>
      <c r="AK80" s="155">
        <v>0</v>
      </c>
      <c r="AL80" s="158" t="s">
        <v>381</v>
      </c>
      <c r="AN80" s="112" t="str">
        <f>VLOOKUP(B80,[1]sectoren!$N$2:$Q$128,3)</f>
        <v>non ferro</v>
      </c>
      <c r="AQ80" s="112">
        <f>VLOOKUP(B80, [1]sectoren!$N$2:$S$128, 6, FALSE)</f>
        <v>4</v>
      </c>
    </row>
    <row r="81" spans="1:43" s="112" customFormat="1" ht="24.75" customHeight="1" thickBot="1">
      <c r="A81" s="153" t="s">
        <v>305</v>
      </c>
      <c r="B81" s="153" t="s">
        <v>468</v>
      </c>
      <c r="C81" s="154" t="s">
        <v>469</v>
      </c>
      <c r="D81" s="155"/>
      <c r="E81" s="156" t="s">
        <v>308</v>
      </c>
      <c r="F81" s="156" t="s">
        <v>90</v>
      </c>
      <c r="G81" s="156" t="s">
        <v>308</v>
      </c>
      <c r="H81" s="156" t="s">
        <v>304</v>
      </c>
      <c r="I81" s="297">
        <v>3.288601526441177E-3</v>
      </c>
      <c r="J81" s="297">
        <v>1.6983435495791666E-2</v>
      </c>
      <c r="K81" s="297">
        <v>5.4892335877401957E-2</v>
      </c>
      <c r="L81" s="297">
        <v>1.6788842740352999E-6</v>
      </c>
      <c r="M81" s="297">
        <v>0.13500000000000001</v>
      </c>
      <c r="N81" s="297">
        <v>0.20017200000000002</v>
      </c>
      <c r="O81" s="297">
        <v>3.6589000000000001E-3</v>
      </c>
      <c r="P81" s="156" t="s">
        <v>308</v>
      </c>
      <c r="Q81" s="297">
        <v>7.8405000000000002E-3</v>
      </c>
      <c r="R81" s="297">
        <v>4.3299164000000001E-2</v>
      </c>
      <c r="S81" s="297">
        <v>1.1999999999999999E-3</v>
      </c>
      <c r="T81" s="297">
        <v>1.1E-5</v>
      </c>
      <c r="U81" s="156" t="s">
        <v>308</v>
      </c>
      <c r="V81" s="297">
        <v>0.466367182645401</v>
      </c>
      <c r="W81" s="297">
        <v>9.2827427524478003E-3</v>
      </c>
      <c r="X81" s="156" t="s">
        <v>308</v>
      </c>
      <c r="Y81" s="156" t="s">
        <v>308</v>
      </c>
      <c r="Z81" s="156" t="s">
        <v>308</v>
      </c>
      <c r="AA81" s="156" t="s">
        <v>308</v>
      </c>
      <c r="AB81" s="156" t="s">
        <v>308</v>
      </c>
      <c r="AC81" s="156" t="s">
        <v>304</v>
      </c>
      <c r="AD81" s="297">
        <v>3.8612314769918303E-5</v>
      </c>
      <c r="AE81" s="298"/>
      <c r="AF81" s="155"/>
      <c r="AG81" s="155"/>
      <c r="AH81" s="155"/>
      <c r="AI81" s="155"/>
      <c r="AJ81" s="155"/>
      <c r="AK81" s="155">
        <v>0</v>
      </c>
      <c r="AL81" s="158" t="s">
        <v>470</v>
      </c>
      <c r="AN81" s="112" t="str">
        <f>VLOOKUP(B81,[1]sectoren!$N$2:$Q$128,3)</f>
        <v>andere industrie</v>
      </c>
      <c r="AQ81" s="112">
        <f>VLOOKUP(B81, [1]sectoren!$N$2:$S$128, 6, FALSE)</f>
        <v>4</v>
      </c>
    </row>
    <row r="82" spans="1:43" s="112" customFormat="1" ht="24.75" customHeight="1" thickBot="1">
      <c r="A82" s="153" t="s">
        <v>471</v>
      </c>
      <c r="B82" s="153" t="s">
        <v>472</v>
      </c>
      <c r="C82" s="172" t="s">
        <v>473</v>
      </c>
      <c r="D82" s="155"/>
      <c r="E82" s="156" t="s">
        <v>304</v>
      </c>
      <c r="F82" s="296">
        <v>8.6274376129999997</v>
      </c>
      <c r="G82" s="156" t="s">
        <v>304</v>
      </c>
      <c r="H82" s="156" t="s">
        <v>304</v>
      </c>
      <c r="I82" s="156" t="s">
        <v>304</v>
      </c>
      <c r="J82" s="156" t="s">
        <v>304</v>
      </c>
      <c r="K82" s="156" t="s">
        <v>304</v>
      </c>
      <c r="L82" s="156" t="s">
        <v>304</v>
      </c>
      <c r="M82" s="156" t="s">
        <v>304</v>
      </c>
      <c r="N82" s="156" t="s">
        <v>304</v>
      </c>
      <c r="O82" s="156" t="s">
        <v>304</v>
      </c>
      <c r="P82" s="297">
        <v>7.2979323199999996E-3</v>
      </c>
      <c r="Q82" s="156" t="s">
        <v>304</v>
      </c>
      <c r="R82" s="156" t="s">
        <v>304</v>
      </c>
      <c r="S82" s="156" t="s">
        <v>304</v>
      </c>
      <c r="T82" s="156" t="s">
        <v>304</v>
      </c>
      <c r="U82" s="156" t="s">
        <v>304</v>
      </c>
      <c r="V82" s="156" t="s">
        <v>304</v>
      </c>
      <c r="W82" s="156" t="s">
        <v>304</v>
      </c>
      <c r="X82" s="156" t="s">
        <v>304</v>
      </c>
      <c r="Y82" s="156" t="s">
        <v>304</v>
      </c>
      <c r="Z82" s="156" t="s">
        <v>304</v>
      </c>
      <c r="AA82" s="156" t="s">
        <v>304</v>
      </c>
      <c r="AB82" s="156" t="s">
        <v>304</v>
      </c>
      <c r="AC82" s="156" t="s">
        <v>304</v>
      </c>
      <c r="AD82" s="156" t="s">
        <v>304</v>
      </c>
      <c r="AE82" s="298"/>
      <c r="AF82" s="155"/>
      <c r="AG82" s="155"/>
      <c r="AH82" s="155"/>
      <c r="AI82" s="155"/>
      <c r="AJ82" s="155"/>
      <c r="AK82" s="155">
        <v>6516011</v>
      </c>
      <c r="AL82" s="158" t="s">
        <v>663</v>
      </c>
      <c r="AN82" s="173" t="str">
        <f>VLOOKUP(B82,[1]sectoren!$N$2:$Q$128,3)</f>
        <v>VOS - HH gebruik verf</v>
      </c>
      <c r="AQ82" s="112">
        <f>VLOOKUP(B82, [1]sectoren!$N$2:$S$128, 6, FALSE)</f>
        <v>6</v>
      </c>
    </row>
    <row r="83" spans="1:43" s="112" customFormat="1" ht="24.75" customHeight="1" thickBot="1">
      <c r="A83" s="153" t="s">
        <v>305</v>
      </c>
      <c r="B83" s="309" t="s">
        <v>475</v>
      </c>
      <c r="C83" s="172" t="s">
        <v>476</v>
      </c>
      <c r="D83" s="155"/>
      <c r="E83" s="296">
        <v>1.7093999999999998E-2</v>
      </c>
      <c r="F83" s="296">
        <v>4.3882763839999998E-2</v>
      </c>
      <c r="G83" s="296">
        <v>1.2666999999999999E-2</v>
      </c>
      <c r="H83" s="156" t="s">
        <v>308</v>
      </c>
      <c r="I83" s="297">
        <v>2.4143344260000002E-3</v>
      </c>
      <c r="J83" s="297">
        <v>2.4143344260000002E-3</v>
      </c>
      <c r="K83" s="297">
        <v>3.4490491799999995E-2</v>
      </c>
      <c r="L83" s="297">
        <v>6.7601363927999995E-6</v>
      </c>
      <c r="M83" s="297">
        <v>0.10122600000000001</v>
      </c>
      <c r="N83" s="156" t="s">
        <v>304</v>
      </c>
      <c r="O83" s="156" t="s">
        <v>304</v>
      </c>
      <c r="P83" s="156" t="s">
        <v>304</v>
      </c>
      <c r="Q83" s="156" t="s">
        <v>304</v>
      </c>
      <c r="R83" s="156" t="s">
        <v>304</v>
      </c>
      <c r="S83" s="156" t="s">
        <v>304</v>
      </c>
      <c r="T83" s="156" t="s">
        <v>304</v>
      </c>
      <c r="U83" s="156" t="s">
        <v>304</v>
      </c>
      <c r="V83" s="156" t="s">
        <v>304</v>
      </c>
      <c r="W83" s="297">
        <v>1.965456178E-2</v>
      </c>
      <c r="X83" s="297">
        <v>2E-3</v>
      </c>
      <c r="Y83" s="156" t="s">
        <v>308</v>
      </c>
      <c r="Z83" s="156" t="s">
        <v>308</v>
      </c>
      <c r="AA83" s="156" t="s">
        <v>308</v>
      </c>
      <c r="AB83" s="297">
        <v>2E-3</v>
      </c>
      <c r="AC83" s="156" t="s">
        <v>304</v>
      </c>
      <c r="AD83" s="156" t="s">
        <v>304</v>
      </c>
      <c r="AE83" s="298"/>
      <c r="AF83" s="155"/>
      <c r="AG83" s="155"/>
      <c r="AH83" s="155"/>
      <c r="AI83" s="155"/>
      <c r="AJ83" s="155"/>
      <c r="AK83" s="155">
        <v>0</v>
      </c>
      <c r="AL83" s="158"/>
      <c r="AN83" s="112" t="str">
        <f>VLOOKUP(B83,[1]sectoren!$N$2:$Q$128,3)</f>
        <v>offroad</v>
      </c>
      <c r="AQ83" s="112">
        <f>VLOOKUP(B83, [1]sectoren!$N$2:$S$128, 6, FALSE)</f>
        <v>4</v>
      </c>
    </row>
    <row r="84" spans="1:43" s="112" customFormat="1" ht="24.75" customHeight="1" thickBot="1">
      <c r="A84" s="153" t="s">
        <v>305</v>
      </c>
      <c r="B84" s="309" t="s">
        <v>477</v>
      </c>
      <c r="C84" s="172" t="s">
        <v>478</v>
      </c>
      <c r="D84" s="155"/>
      <c r="E84" s="156" t="s">
        <v>308</v>
      </c>
      <c r="F84" s="156" t="s">
        <v>308</v>
      </c>
      <c r="G84" s="156" t="s">
        <v>308</v>
      </c>
      <c r="H84" s="156" t="s">
        <v>308</v>
      </c>
      <c r="I84" s="156" t="s">
        <v>304</v>
      </c>
      <c r="J84" s="156" t="s">
        <v>304</v>
      </c>
      <c r="K84" s="156" t="s">
        <v>304</v>
      </c>
      <c r="L84" s="156" t="s">
        <v>304</v>
      </c>
      <c r="M84" s="156" t="s">
        <v>308</v>
      </c>
      <c r="N84" s="156" t="s">
        <v>304</v>
      </c>
      <c r="O84" s="156" t="s">
        <v>304</v>
      </c>
      <c r="P84" s="156" t="s">
        <v>304</v>
      </c>
      <c r="Q84" s="156" t="s">
        <v>304</v>
      </c>
      <c r="R84" s="156" t="s">
        <v>304</v>
      </c>
      <c r="S84" s="156" t="s">
        <v>304</v>
      </c>
      <c r="T84" s="156" t="s">
        <v>304</v>
      </c>
      <c r="U84" s="156" t="s">
        <v>304</v>
      </c>
      <c r="V84" s="156" t="s">
        <v>304</v>
      </c>
      <c r="W84" s="156" t="s">
        <v>308</v>
      </c>
      <c r="X84" s="156" t="s">
        <v>308</v>
      </c>
      <c r="Y84" s="156" t="s">
        <v>308</v>
      </c>
      <c r="Z84" s="156" t="s">
        <v>308</v>
      </c>
      <c r="AA84" s="156" t="s">
        <v>308</v>
      </c>
      <c r="AB84" s="156" t="s">
        <v>308</v>
      </c>
      <c r="AC84" s="156" t="s">
        <v>304</v>
      </c>
      <c r="AD84" s="156" t="s">
        <v>304</v>
      </c>
      <c r="AE84" s="298"/>
      <c r="AF84" s="155"/>
      <c r="AG84" s="155"/>
      <c r="AH84" s="155"/>
      <c r="AI84" s="155"/>
      <c r="AJ84" s="155"/>
      <c r="AK84" s="155">
        <v>0</v>
      </c>
      <c r="AL84" s="158"/>
      <c r="AN84" s="112" t="str">
        <f>VLOOKUP(B84,[1]sectoren!$N$2:$Q$128,3)</f>
        <v>andere industrie</v>
      </c>
      <c r="AQ84" s="112">
        <f>VLOOKUP(B84, [1]sectoren!$N$2:$S$128, 6, FALSE)</f>
        <v>4</v>
      </c>
    </row>
    <row r="85" spans="1:43" s="112" customFormat="1" ht="24.75" customHeight="1" thickBot="1">
      <c r="A85" s="153" t="s">
        <v>471</v>
      </c>
      <c r="B85" s="154" t="s">
        <v>479</v>
      </c>
      <c r="C85" s="172" t="s">
        <v>480</v>
      </c>
      <c r="D85" s="155"/>
      <c r="E85" s="296">
        <v>8.0458000000000023E-3</v>
      </c>
      <c r="F85" s="296">
        <v>5.5254840277010002</v>
      </c>
      <c r="G85" s="296">
        <v>5.3399999999999997E-4</v>
      </c>
      <c r="H85" s="156" t="s">
        <v>308</v>
      </c>
      <c r="I85" s="156" t="s">
        <v>304</v>
      </c>
      <c r="J85" s="156" t="s">
        <v>304</v>
      </c>
      <c r="K85" s="156" t="s">
        <v>304</v>
      </c>
      <c r="L85" s="156" t="s">
        <v>304</v>
      </c>
      <c r="M85" s="297">
        <v>5.6870000000000002E-3</v>
      </c>
      <c r="N85" s="156" t="s">
        <v>304</v>
      </c>
      <c r="O85" s="156" t="s">
        <v>304</v>
      </c>
      <c r="P85" s="156" t="s">
        <v>304</v>
      </c>
      <c r="Q85" s="156" t="s">
        <v>304</v>
      </c>
      <c r="R85" s="156" t="s">
        <v>304</v>
      </c>
      <c r="S85" s="156" t="s">
        <v>304</v>
      </c>
      <c r="T85" s="156" t="s">
        <v>304</v>
      </c>
      <c r="U85" s="156" t="s">
        <v>304</v>
      </c>
      <c r="V85" s="156" t="s">
        <v>304</v>
      </c>
      <c r="W85" s="156" t="s">
        <v>304</v>
      </c>
      <c r="X85" s="156" t="s">
        <v>304</v>
      </c>
      <c r="Y85" s="156" t="s">
        <v>304</v>
      </c>
      <c r="Z85" s="156" t="s">
        <v>304</v>
      </c>
      <c r="AA85" s="156" t="s">
        <v>304</v>
      </c>
      <c r="AB85" s="156" t="s">
        <v>304</v>
      </c>
      <c r="AC85" s="156" t="s">
        <v>304</v>
      </c>
      <c r="AD85" s="156" t="s">
        <v>304</v>
      </c>
      <c r="AE85" s="298"/>
      <c r="AF85" s="155"/>
      <c r="AG85" s="155"/>
      <c r="AH85" s="155"/>
      <c r="AI85" s="155"/>
      <c r="AJ85" s="155"/>
      <c r="AK85" s="155">
        <v>0</v>
      </c>
      <c r="AL85" s="158" t="s">
        <v>482</v>
      </c>
      <c r="AN85" s="173" t="str">
        <f>VLOOKUP(B85,[1]sectoren!$N$2:$Q$128,3)</f>
        <v>VOS - ind gebruik verf</v>
      </c>
      <c r="AQ85" s="112">
        <f>VLOOKUP(B85, [1]sectoren!$N$2:$S$128, 6, FALSE)</f>
        <v>6</v>
      </c>
    </row>
    <row r="86" spans="1:43" s="112" customFormat="1" ht="24.75" customHeight="1" thickBot="1">
      <c r="A86" s="153" t="s">
        <v>471</v>
      </c>
      <c r="B86" s="154" t="s">
        <v>483</v>
      </c>
      <c r="C86" s="172" t="s">
        <v>484</v>
      </c>
      <c r="D86" s="155"/>
      <c r="E86" s="156" t="s">
        <v>308</v>
      </c>
      <c r="F86" s="296">
        <v>0.92979367599999996</v>
      </c>
      <c r="G86" s="156" t="s">
        <v>308</v>
      </c>
      <c r="H86" s="156" t="s">
        <v>308</v>
      </c>
      <c r="I86" s="156" t="s">
        <v>304</v>
      </c>
      <c r="J86" s="156" t="s">
        <v>304</v>
      </c>
      <c r="K86" s="156" t="s">
        <v>304</v>
      </c>
      <c r="L86" s="156" t="s">
        <v>304</v>
      </c>
      <c r="M86" s="156" t="s">
        <v>308</v>
      </c>
      <c r="N86" s="156" t="s">
        <v>304</v>
      </c>
      <c r="O86" s="156" t="s">
        <v>304</v>
      </c>
      <c r="P86" s="156" t="s">
        <v>304</v>
      </c>
      <c r="Q86" s="156" t="s">
        <v>304</v>
      </c>
      <c r="R86" s="156" t="s">
        <v>304</v>
      </c>
      <c r="S86" s="156" t="s">
        <v>304</v>
      </c>
      <c r="T86" s="156" t="s">
        <v>304</v>
      </c>
      <c r="U86" s="156" t="s">
        <v>304</v>
      </c>
      <c r="V86" s="156" t="s">
        <v>304</v>
      </c>
      <c r="W86" s="156" t="s">
        <v>304</v>
      </c>
      <c r="X86" s="156" t="s">
        <v>304</v>
      </c>
      <c r="Y86" s="156" t="s">
        <v>304</v>
      </c>
      <c r="Z86" s="156" t="s">
        <v>304</v>
      </c>
      <c r="AA86" s="156" t="s">
        <v>304</v>
      </c>
      <c r="AB86" s="156" t="s">
        <v>304</v>
      </c>
      <c r="AC86" s="156" t="s">
        <v>304</v>
      </c>
      <c r="AD86" s="156" t="s">
        <v>304</v>
      </c>
      <c r="AE86" s="298"/>
      <c r="AF86" s="155"/>
      <c r="AG86" s="155"/>
      <c r="AH86" s="155"/>
      <c r="AI86" s="155"/>
      <c r="AJ86" s="155"/>
      <c r="AK86" s="155">
        <v>0</v>
      </c>
      <c r="AL86" s="158" t="s">
        <v>485</v>
      </c>
      <c r="AN86" s="112" t="str">
        <f>VLOOKUP(B86,[1]sectoren!$N$2:$Q$128,3)</f>
        <v>andere industrie</v>
      </c>
      <c r="AQ86" s="112">
        <f>VLOOKUP(B86, [1]sectoren!$N$2:$S$128, 6, FALSE)</f>
        <v>6</v>
      </c>
    </row>
    <row r="87" spans="1:43" s="112" customFormat="1" ht="24.75" customHeight="1" thickBot="1">
      <c r="A87" s="153" t="s">
        <v>471</v>
      </c>
      <c r="B87" s="154" t="s">
        <v>486</v>
      </c>
      <c r="C87" s="172" t="s">
        <v>487</v>
      </c>
      <c r="D87" s="155"/>
      <c r="E87" s="156" t="s">
        <v>304</v>
      </c>
      <c r="F87" s="296">
        <v>0.31286265670000002</v>
      </c>
      <c r="G87" s="156" t="s">
        <v>304</v>
      </c>
      <c r="H87" s="156" t="s">
        <v>304</v>
      </c>
      <c r="I87" s="156" t="s">
        <v>304</v>
      </c>
      <c r="J87" s="156" t="s">
        <v>304</v>
      </c>
      <c r="K87" s="156" t="s">
        <v>304</v>
      </c>
      <c r="L87" s="156" t="s">
        <v>304</v>
      </c>
      <c r="M87" s="156" t="s">
        <v>304</v>
      </c>
      <c r="N87" s="156" t="s">
        <v>304</v>
      </c>
      <c r="O87" s="156" t="s">
        <v>304</v>
      </c>
      <c r="P87" s="156" t="s">
        <v>304</v>
      </c>
      <c r="Q87" s="156" t="s">
        <v>304</v>
      </c>
      <c r="R87" s="156" t="s">
        <v>304</v>
      </c>
      <c r="S87" s="156" t="s">
        <v>304</v>
      </c>
      <c r="T87" s="156" t="s">
        <v>304</v>
      </c>
      <c r="U87" s="156" t="s">
        <v>304</v>
      </c>
      <c r="V87" s="156" t="s">
        <v>304</v>
      </c>
      <c r="W87" s="156" t="s">
        <v>304</v>
      </c>
      <c r="X87" s="156" t="s">
        <v>304</v>
      </c>
      <c r="Y87" s="156" t="s">
        <v>304</v>
      </c>
      <c r="Z87" s="156" t="s">
        <v>304</v>
      </c>
      <c r="AA87" s="156" t="s">
        <v>304</v>
      </c>
      <c r="AB87" s="156" t="s">
        <v>304</v>
      </c>
      <c r="AC87" s="156" t="s">
        <v>304</v>
      </c>
      <c r="AD87" s="156" t="s">
        <v>304</v>
      </c>
      <c r="AE87" s="298"/>
      <c r="AF87" s="155"/>
      <c r="AG87" s="155"/>
      <c r="AH87" s="155"/>
      <c r="AI87" s="155"/>
      <c r="AJ87" s="155"/>
      <c r="AK87" s="155">
        <v>0</v>
      </c>
      <c r="AL87" s="158" t="s">
        <v>485</v>
      </c>
      <c r="AN87" s="112" t="str">
        <f>VLOOKUP(B87,[1]sectoren!$N$2:$Q$128,3)</f>
        <v>andere industrie</v>
      </c>
      <c r="AQ87" s="112">
        <f>VLOOKUP(B87, [1]sectoren!$N$2:$S$128, 6, FALSE)</f>
        <v>6</v>
      </c>
    </row>
    <row r="88" spans="1:43" s="112" customFormat="1" ht="24.75" customHeight="1" thickBot="1">
      <c r="A88" s="153" t="s">
        <v>471</v>
      </c>
      <c r="B88" s="154" t="s">
        <v>488</v>
      </c>
      <c r="C88" s="172" t="s">
        <v>489</v>
      </c>
      <c r="D88" s="155"/>
      <c r="E88" s="296">
        <v>3.1753999999999998E-2</v>
      </c>
      <c r="F88" s="296">
        <v>3.0677163521299997</v>
      </c>
      <c r="G88" s="296">
        <v>2.8699999999999998E-4</v>
      </c>
      <c r="H88" s="296">
        <v>1.0369999999999999E-3</v>
      </c>
      <c r="I88" s="156" t="s">
        <v>304</v>
      </c>
      <c r="J88" s="156" t="s">
        <v>304</v>
      </c>
      <c r="K88" s="156" t="s">
        <v>304</v>
      </c>
      <c r="L88" s="156" t="s">
        <v>304</v>
      </c>
      <c r="M88" s="297">
        <v>1.1879000000000001E-2</v>
      </c>
      <c r="N88" s="156" t="s">
        <v>304</v>
      </c>
      <c r="O88" s="156" t="s">
        <v>304</v>
      </c>
      <c r="P88" s="156" t="s">
        <v>304</v>
      </c>
      <c r="Q88" s="156" t="s">
        <v>304</v>
      </c>
      <c r="R88" s="156" t="s">
        <v>304</v>
      </c>
      <c r="S88" s="156" t="s">
        <v>304</v>
      </c>
      <c r="T88" s="156" t="s">
        <v>304</v>
      </c>
      <c r="U88" s="156" t="s">
        <v>304</v>
      </c>
      <c r="V88" s="156" t="s">
        <v>304</v>
      </c>
      <c r="W88" s="156" t="s">
        <v>304</v>
      </c>
      <c r="X88" s="156" t="s">
        <v>308</v>
      </c>
      <c r="Y88" s="156" t="s">
        <v>304</v>
      </c>
      <c r="Z88" s="156" t="s">
        <v>304</v>
      </c>
      <c r="AA88" s="156" t="s">
        <v>304</v>
      </c>
      <c r="AB88" s="156" t="s">
        <v>304</v>
      </c>
      <c r="AC88" s="156" t="s">
        <v>304</v>
      </c>
      <c r="AD88" s="156" t="s">
        <v>304</v>
      </c>
      <c r="AE88" s="298"/>
      <c r="AF88" s="155"/>
      <c r="AG88" s="155"/>
      <c r="AH88" s="155"/>
      <c r="AI88" s="155"/>
      <c r="AJ88" s="155"/>
      <c r="AK88" s="155">
        <v>0</v>
      </c>
      <c r="AL88" s="158" t="s">
        <v>304</v>
      </c>
      <c r="AN88" s="112" t="str">
        <f>VLOOKUP(B88,[1]sectoren!$N$2:$Q$128,3)</f>
        <v>andere industrie</v>
      </c>
      <c r="AQ88" s="112">
        <f>VLOOKUP(B88, [1]sectoren!$N$2:$S$128, 6, FALSE)</f>
        <v>6</v>
      </c>
    </row>
    <row r="89" spans="1:43" s="112" customFormat="1" ht="24.75" customHeight="1" thickBot="1">
      <c r="A89" s="153" t="s">
        <v>471</v>
      </c>
      <c r="B89" s="154" t="s">
        <v>490</v>
      </c>
      <c r="C89" s="172" t="s">
        <v>491</v>
      </c>
      <c r="D89" s="155"/>
      <c r="E89" s="296">
        <v>1.0955000000000001E-2</v>
      </c>
      <c r="F89" s="296">
        <v>1.0723441038299999</v>
      </c>
      <c r="G89" s="296">
        <v>1.196E-3</v>
      </c>
      <c r="H89" s="156" t="s">
        <v>308</v>
      </c>
      <c r="I89" s="156" t="s">
        <v>304</v>
      </c>
      <c r="J89" s="156" t="s">
        <v>304</v>
      </c>
      <c r="K89" s="156" t="s">
        <v>304</v>
      </c>
      <c r="L89" s="156" t="s">
        <v>304</v>
      </c>
      <c r="M89" s="297">
        <v>5.4019999999999997E-3</v>
      </c>
      <c r="N89" s="156" t="s">
        <v>304</v>
      </c>
      <c r="O89" s="156" t="s">
        <v>304</v>
      </c>
      <c r="P89" s="156" t="s">
        <v>304</v>
      </c>
      <c r="Q89" s="156" t="s">
        <v>304</v>
      </c>
      <c r="R89" s="156" t="s">
        <v>304</v>
      </c>
      <c r="S89" s="156" t="s">
        <v>304</v>
      </c>
      <c r="T89" s="156" t="s">
        <v>304</v>
      </c>
      <c r="U89" s="156" t="s">
        <v>304</v>
      </c>
      <c r="V89" s="156" t="s">
        <v>304</v>
      </c>
      <c r="W89" s="156" t="s">
        <v>304</v>
      </c>
      <c r="X89" s="156" t="s">
        <v>304</v>
      </c>
      <c r="Y89" s="156" t="s">
        <v>304</v>
      </c>
      <c r="Z89" s="156" t="s">
        <v>304</v>
      </c>
      <c r="AA89" s="156" t="s">
        <v>304</v>
      </c>
      <c r="AB89" s="156" t="s">
        <v>304</v>
      </c>
      <c r="AC89" s="156" t="s">
        <v>304</v>
      </c>
      <c r="AD89" s="156" t="s">
        <v>304</v>
      </c>
      <c r="AE89" s="298"/>
      <c r="AF89" s="155"/>
      <c r="AG89" s="155"/>
      <c r="AH89" s="155"/>
      <c r="AI89" s="155"/>
      <c r="AJ89" s="155"/>
      <c r="AK89" s="155">
        <v>0</v>
      </c>
      <c r="AL89" s="158" t="s">
        <v>304</v>
      </c>
      <c r="AN89" s="112" t="str">
        <f>VLOOKUP(B89,[1]sectoren!$N$2:$Q$128,3)</f>
        <v>andere industrie</v>
      </c>
      <c r="AQ89" s="112">
        <f>VLOOKUP(B89, [1]sectoren!$N$2:$S$128, 6, FALSE)</f>
        <v>6</v>
      </c>
    </row>
    <row r="90" spans="1:43" s="176" customFormat="1" ht="24.75" customHeight="1" thickBot="1">
      <c r="A90" s="153" t="s">
        <v>471</v>
      </c>
      <c r="B90" s="154" t="s">
        <v>492</v>
      </c>
      <c r="C90" s="172" t="s">
        <v>493</v>
      </c>
      <c r="D90" s="155"/>
      <c r="E90" s="156" t="s">
        <v>304</v>
      </c>
      <c r="F90" s="296">
        <v>1.7177378610180001</v>
      </c>
      <c r="G90" s="156" t="s">
        <v>304</v>
      </c>
      <c r="H90" s="156" t="s">
        <v>304</v>
      </c>
      <c r="I90" s="156" t="s">
        <v>304</v>
      </c>
      <c r="J90" s="156" t="s">
        <v>304</v>
      </c>
      <c r="K90" s="156" t="s">
        <v>304</v>
      </c>
      <c r="L90" s="156" t="s">
        <v>304</v>
      </c>
      <c r="M90" s="156" t="s">
        <v>304</v>
      </c>
      <c r="N90" s="156" t="s">
        <v>304</v>
      </c>
      <c r="O90" s="156" t="s">
        <v>304</v>
      </c>
      <c r="P90" s="156" t="s">
        <v>304</v>
      </c>
      <c r="Q90" s="156" t="s">
        <v>304</v>
      </c>
      <c r="R90" s="156" t="s">
        <v>304</v>
      </c>
      <c r="S90" s="156" t="s">
        <v>304</v>
      </c>
      <c r="T90" s="156" t="s">
        <v>304</v>
      </c>
      <c r="U90" s="156" t="s">
        <v>304</v>
      </c>
      <c r="V90" s="156" t="s">
        <v>304</v>
      </c>
      <c r="W90" s="156" t="s">
        <v>304</v>
      </c>
      <c r="X90" s="156" t="s">
        <v>304</v>
      </c>
      <c r="Y90" s="156" t="s">
        <v>304</v>
      </c>
      <c r="Z90" s="156" t="s">
        <v>304</v>
      </c>
      <c r="AA90" s="156" t="s">
        <v>304</v>
      </c>
      <c r="AB90" s="156" t="s">
        <v>304</v>
      </c>
      <c r="AC90" s="156" t="s">
        <v>304</v>
      </c>
      <c r="AD90" s="156" t="s">
        <v>304</v>
      </c>
      <c r="AE90" s="298"/>
      <c r="AF90" s="155"/>
      <c r="AG90" s="155"/>
      <c r="AH90" s="155"/>
      <c r="AI90" s="155"/>
      <c r="AJ90" s="155"/>
      <c r="AK90" s="155">
        <v>0</v>
      </c>
      <c r="AL90" s="158"/>
      <c r="AN90" s="112" t="str">
        <f>VLOOKUP(B90,[1]sectoren!$N$2:$Q$128,3)</f>
        <v>andere industrie</v>
      </c>
      <c r="AQ90" s="112">
        <f>VLOOKUP(B90, [1]sectoren!$N$2:$S$128, 6, FALSE)</f>
        <v>6</v>
      </c>
    </row>
    <row r="91" spans="1:43" s="112" customFormat="1" ht="24.75" customHeight="1" thickBot="1">
      <c r="A91" s="153" t="s">
        <v>471</v>
      </c>
      <c r="B91" s="153" t="s">
        <v>494</v>
      </c>
      <c r="C91" s="154" t="s">
        <v>495</v>
      </c>
      <c r="D91" s="155"/>
      <c r="E91" s="296">
        <v>2.553352079291725E-2</v>
      </c>
      <c r="F91" s="296">
        <v>4.5492022020000002E-2</v>
      </c>
      <c r="G91" s="296">
        <v>2.1080436193305428E-2</v>
      </c>
      <c r="H91" s="296">
        <v>0.14626658960589256</v>
      </c>
      <c r="I91" s="297">
        <v>0.34288898935731649</v>
      </c>
      <c r="J91" s="297">
        <v>0.34288898935731649</v>
      </c>
      <c r="K91" s="297">
        <v>0.34288898935731649</v>
      </c>
      <c r="L91" s="297">
        <v>1.14200015352191E-3</v>
      </c>
      <c r="M91" s="297">
        <v>0.60202639152469173</v>
      </c>
      <c r="N91" s="156" t="s">
        <v>304</v>
      </c>
      <c r="O91" s="297">
        <v>5.0755562378751701E-2</v>
      </c>
      <c r="P91" s="156" t="s">
        <v>304</v>
      </c>
      <c r="Q91" s="156" t="s">
        <v>304</v>
      </c>
      <c r="R91" s="156" t="s">
        <v>304</v>
      </c>
      <c r="S91" s="297">
        <v>4.2986062989443221</v>
      </c>
      <c r="T91" s="297">
        <v>2.5377781189375899E-2</v>
      </c>
      <c r="U91" s="156" t="s">
        <v>304</v>
      </c>
      <c r="V91" s="297">
        <v>0.45078845878357188</v>
      </c>
      <c r="W91" s="297">
        <v>9.3991781025712005E-4</v>
      </c>
      <c r="X91" s="297">
        <v>1.0433087693854E-3</v>
      </c>
      <c r="Y91" s="297">
        <v>4.2296301461570399E-4</v>
      </c>
      <c r="Z91" s="297">
        <v>4.2296301461570399E-4</v>
      </c>
      <c r="AA91" s="297">
        <v>4.2296301461570399E-4</v>
      </c>
      <c r="AB91" s="297">
        <v>2.3121978132325102E-3</v>
      </c>
      <c r="AC91" s="156" t="s">
        <v>304</v>
      </c>
      <c r="AD91" s="156" t="s">
        <v>304</v>
      </c>
      <c r="AE91" s="298"/>
      <c r="AF91" s="155"/>
      <c r="AG91" s="155"/>
      <c r="AH91" s="155"/>
      <c r="AI91" s="155"/>
      <c r="AJ91" s="155"/>
      <c r="AK91" s="155">
        <v>0</v>
      </c>
      <c r="AL91" s="158" t="s">
        <v>381</v>
      </c>
      <c r="AN91" s="112" t="str">
        <f>VLOOKUP(B91,[1]sectoren!$N$2:$Q$128,3)</f>
        <v>residentieel</v>
      </c>
      <c r="AQ91" s="112">
        <f>VLOOKUP(B91, [1]sectoren!$N$2:$S$128, 6, FALSE)</f>
        <v>6</v>
      </c>
    </row>
    <row r="92" spans="1:43" s="112" customFormat="1" ht="24.75" customHeight="1" thickBot="1">
      <c r="A92" s="153" t="s">
        <v>305</v>
      </c>
      <c r="B92" s="153" t="s">
        <v>496</v>
      </c>
      <c r="C92" s="154" t="s">
        <v>497</v>
      </c>
      <c r="D92" s="166"/>
      <c r="E92" s="303">
        <v>1.39E-3</v>
      </c>
      <c r="F92" s="156" t="s">
        <v>304</v>
      </c>
      <c r="G92" s="156" t="s">
        <v>308</v>
      </c>
      <c r="H92" s="156" t="s">
        <v>304</v>
      </c>
      <c r="I92" s="156" t="s">
        <v>304</v>
      </c>
      <c r="J92" s="156" t="s">
        <v>304</v>
      </c>
      <c r="K92" s="156" t="s">
        <v>304</v>
      </c>
      <c r="L92" s="156" t="s">
        <v>304</v>
      </c>
      <c r="M92" s="156" t="s">
        <v>308</v>
      </c>
      <c r="N92" s="156" t="s">
        <v>304</v>
      </c>
      <c r="O92" s="156" t="s">
        <v>304</v>
      </c>
      <c r="P92" s="156" t="s">
        <v>304</v>
      </c>
      <c r="Q92" s="156" t="s">
        <v>304</v>
      </c>
      <c r="R92" s="156" t="s">
        <v>304</v>
      </c>
      <c r="S92" s="156" t="s">
        <v>304</v>
      </c>
      <c r="T92" s="156" t="s">
        <v>304</v>
      </c>
      <c r="U92" s="156" t="s">
        <v>304</v>
      </c>
      <c r="V92" s="156" t="s">
        <v>304</v>
      </c>
      <c r="W92" s="156" t="s">
        <v>304</v>
      </c>
      <c r="X92" s="156" t="s">
        <v>304</v>
      </c>
      <c r="Y92" s="156" t="s">
        <v>304</v>
      </c>
      <c r="Z92" s="156" t="s">
        <v>304</v>
      </c>
      <c r="AA92" s="156" t="s">
        <v>304</v>
      </c>
      <c r="AB92" s="156" t="s">
        <v>304</v>
      </c>
      <c r="AC92" s="156" t="s">
        <v>304</v>
      </c>
      <c r="AD92" s="156" t="s">
        <v>304</v>
      </c>
      <c r="AE92" s="298"/>
      <c r="AF92" s="155"/>
      <c r="AG92" s="155"/>
      <c r="AH92" s="155"/>
      <c r="AI92" s="155"/>
      <c r="AJ92" s="155"/>
      <c r="AK92" s="155">
        <v>0</v>
      </c>
      <c r="AL92" s="158" t="s">
        <v>498</v>
      </c>
      <c r="AN92" s="112" t="str">
        <f>VLOOKUP(B92,[1]sectoren!$N$2:$Q$128,3)</f>
        <v>papier</v>
      </c>
      <c r="AQ92" s="112">
        <f>VLOOKUP(B92, [1]sectoren!$N$2:$S$128, 6, FALSE)</f>
        <v>4</v>
      </c>
    </row>
    <row r="93" spans="1:43" s="112" customFormat="1" ht="24.75" customHeight="1" thickBot="1">
      <c r="A93" s="153" t="s">
        <v>305</v>
      </c>
      <c r="B93" s="153" t="s">
        <v>499</v>
      </c>
      <c r="C93" s="154" t="s">
        <v>500</v>
      </c>
      <c r="D93" s="166"/>
      <c r="E93" s="303">
        <v>3.9061253712999996E-2</v>
      </c>
      <c r="F93" s="296">
        <v>1.8234950539999999</v>
      </c>
      <c r="G93" s="296">
        <v>1.8584E-2</v>
      </c>
      <c r="H93" s="156" t="s">
        <v>308</v>
      </c>
      <c r="I93" s="297">
        <v>2.3121435163704941E-2</v>
      </c>
      <c r="J93" s="297">
        <v>7.1310453038446631E-2</v>
      </c>
      <c r="K93" s="297">
        <v>0.17632443655938335</v>
      </c>
      <c r="L93" s="297">
        <v>8.2180693178180004E-7</v>
      </c>
      <c r="M93" s="297">
        <v>5.6618514250000002E-2</v>
      </c>
      <c r="N93" s="156" t="s">
        <v>308</v>
      </c>
      <c r="O93" s="156" t="s">
        <v>304</v>
      </c>
      <c r="P93" s="156" t="s">
        <v>308</v>
      </c>
      <c r="Q93" s="156" t="s">
        <v>304</v>
      </c>
      <c r="R93" s="156" t="s">
        <v>304</v>
      </c>
      <c r="S93" s="156" t="s">
        <v>304</v>
      </c>
      <c r="T93" s="156" t="s">
        <v>304</v>
      </c>
      <c r="U93" s="156" t="s">
        <v>304</v>
      </c>
      <c r="V93" s="156" t="s">
        <v>304</v>
      </c>
      <c r="W93" s="297">
        <v>2.1855926618181802E-3</v>
      </c>
      <c r="X93" s="156" t="s">
        <v>304</v>
      </c>
      <c r="Y93" s="156" t="s">
        <v>304</v>
      </c>
      <c r="Z93" s="156" t="s">
        <v>304</v>
      </c>
      <c r="AA93" s="156" t="s">
        <v>304</v>
      </c>
      <c r="AB93" s="156" t="s">
        <v>308</v>
      </c>
      <c r="AC93" s="156" t="s">
        <v>304</v>
      </c>
      <c r="AD93" s="156" t="s">
        <v>304</v>
      </c>
      <c r="AE93" s="298"/>
      <c r="AF93" s="155"/>
      <c r="AG93" s="155"/>
      <c r="AH93" s="155"/>
      <c r="AI93" s="155"/>
      <c r="AJ93" s="155"/>
      <c r="AK93" s="155">
        <v>0</v>
      </c>
      <c r="AL93" s="158" t="s">
        <v>501</v>
      </c>
      <c r="AN93" s="112" t="str">
        <f>VLOOKUP(B93,[1]sectoren!$N$2:$Q$128,3)</f>
        <v>voeding</v>
      </c>
      <c r="AQ93" s="112">
        <f>VLOOKUP(B93, [1]sectoren!$N$2:$S$128, 6, FALSE)</f>
        <v>4</v>
      </c>
    </row>
    <row r="94" spans="1:43" s="112" customFormat="1" ht="24.75" customHeight="1" thickBot="1">
      <c r="A94" s="153" t="s">
        <v>305</v>
      </c>
      <c r="B94" s="310" t="s">
        <v>502</v>
      </c>
      <c r="C94" s="154" t="s">
        <v>503</v>
      </c>
      <c r="D94" s="155"/>
      <c r="E94" s="156" t="s">
        <v>304</v>
      </c>
      <c r="F94" s="156" t="s">
        <v>304</v>
      </c>
      <c r="G94" s="156" t="s">
        <v>304</v>
      </c>
      <c r="H94" s="156" t="s">
        <v>308</v>
      </c>
      <c r="I94" s="156" t="s">
        <v>304</v>
      </c>
      <c r="J94" s="156" t="s">
        <v>304</v>
      </c>
      <c r="K94" s="156" t="s">
        <v>304</v>
      </c>
      <c r="L94" s="156" t="s">
        <v>304</v>
      </c>
      <c r="M94" s="156" t="s">
        <v>304</v>
      </c>
      <c r="N94" s="156" t="s">
        <v>304</v>
      </c>
      <c r="O94" s="156" t="s">
        <v>304</v>
      </c>
      <c r="P94" s="156" t="s">
        <v>304</v>
      </c>
      <c r="Q94" s="156" t="s">
        <v>304</v>
      </c>
      <c r="R94" s="156" t="s">
        <v>304</v>
      </c>
      <c r="S94" s="156" t="s">
        <v>304</v>
      </c>
      <c r="T94" s="156" t="s">
        <v>304</v>
      </c>
      <c r="U94" s="156" t="s">
        <v>304</v>
      </c>
      <c r="V94" s="156" t="s">
        <v>304</v>
      </c>
      <c r="W94" s="156" t="s">
        <v>308</v>
      </c>
      <c r="X94" s="156" t="s">
        <v>308</v>
      </c>
      <c r="Y94" s="156" t="s">
        <v>308</v>
      </c>
      <c r="Z94" s="156" t="s">
        <v>308</v>
      </c>
      <c r="AA94" s="156" t="s">
        <v>308</v>
      </c>
      <c r="AB94" s="156" t="s">
        <v>308</v>
      </c>
      <c r="AC94" s="156" t="s">
        <v>304</v>
      </c>
      <c r="AD94" s="156" t="s">
        <v>304</v>
      </c>
      <c r="AE94" s="298"/>
      <c r="AF94" s="155"/>
      <c r="AG94" s="155"/>
      <c r="AH94" s="155"/>
      <c r="AI94" s="155"/>
      <c r="AJ94" s="155"/>
      <c r="AK94" s="155">
        <v>0</v>
      </c>
      <c r="AL94" s="158"/>
      <c r="AN94" s="112" t="str">
        <f>VLOOKUP(B94,[1]sectoren!$N$2:$Q$128,3)</f>
        <v>andere industrie</v>
      </c>
      <c r="AQ94" s="112">
        <f>VLOOKUP(B94, [1]sectoren!$N$2:$S$128, 6, FALSE)</f>
        <v>4</v>
      </c>
    </row>
    <row r="95" spans="1:43" s="112" customFormat="1" ht="24.75" customHeight="1" thickBot="1">
      <c r="A95" s="153" t="s">
        <v>305</v>
      </c>
      <c r="B95" s="310" t="s">
        <v>504</v>
      </c>
      <c r="C95" s="154" t="s">
        <v>505</v>
      </c>
      <c r="D95" s="166"/>
      <c r="E95" s="303">
        <v>0.468636</v>
      </c>
      <c r="F95" s="308" t="s">
        <v>304</v>
      </c>
      <c r="G95" s="308" t="s">
        <v>308</v>
      </c>
      <c r="H95" s="308" t="s">
        <v>304</v>
      </c>
      <c r="I95" s="156" t="s">
        <v>90</v>
      </c>
      <c r="J95" s="156" t="s">
        <v>90</v>
      </c>
      <c r="K95" s="156" t="s">
        <v>90</v>
      </c>
      <c r="L95" s="156" t="s">
        <v>304</v>
      </c>
      <c r="M95" s="297">
        <v>0.32623099999999999</v>
      </c>
      <c r="N95" s="156" t="s">
        <v>304</v>
      </c>
      <c r="O95" s="156" t="s">
        <v>304</v>
      </c>
      <c r="P95" s="156" t="s">
        <v>304</v>
      </c>
      <c r="Q95" s="156" t="s">
        <v>304</v>
      </c>
      <c r="R95" s="156" t="s">
        <v>304</v>
      </c>
      <c r="S95" s="156" t="s">
        <v>304</v>
      </c>
      <c r="T95" s="156" t="s">
        <v>304</v>
      </c>
      <c r="U95" s="156" t="s">
        <v>304</v>
      </c>
      <c r="V95" s="156" t="s">
        <v>304</v>
      </c>
      <c r="W95" s="156" t="s">
        <v>304</v>
      </c>
      <c r="X95" s="156" t="s">
        <v>304</v>
      </c>
      <c r="Y95" s="156" t="s">
        <v>304</v>
      </c>
      <c r="Z95" s="156" t="s">
        <v>304</v>
      </c>
      <c r="AA95" s="156" t="s">
        <v>304</v>
      </c>
      <c r="AB95" s="156" t="s">
        <v>304</v>
      </c>
      <c r="AC95" s="156" t="s">
        <v>304</v>
      </c>
      <c r="AD95" s="156" t="s">
        <v>304</v>
      </c>
      <c r="AE95" s="298"/>
      <c r="AF95" s="155"/>
      <c r="AG95" s="155"/>
      <c r="AH95" s="155"/>
      <c r="AI95" s="155"/>
      <c r="AJ95" s="155"/>
      <c r="AK95" s="155">
        <v>0</v>
      </c>
      <c r="AL95" s="158" t="s">
        <v>381</v>
      </c>
      <c r="AN95" s="112" t="str">
        <f>VLOOKUP(B95,[1]sectoren!$N$2:$Q$128,3)</f>
        <v>andere industrie</v>
      </c>
      <c r="AQ95" s="112">
        <f>VLOOKUP(B95, [1]sectoren!$N$2:$S$128, 6, FALSE)</f>
        <v>4</v>
      </c>
    </row>
    <row r="96" spans="1:43" s="112" customFormat="1" ht="24.75" customHeight="1" thickBot="1">
      <c r="A96" s="153" t="s">
        <v>305</v>
      </c>
      <c r="B96" s="153" t="s">
        <v>506</v>
      </c>
      <c r="C96" s="154" t="s">
        <v>507</v>
      </c>
      <c r="D96" s="166"/>
      <c r="E96" s="308" t="s">
        <v>304</v>
      </c>
      <c r="F96" s="308" t="s">
        <v>304</v>
      </c>
      <c r="G96" s="308" t="s">
        <v>304</v>
      </c>
      <c r="H96" s="308" t="s">
        <v>304</v>
      </c>
      <c r="I96" s="156" t="s">
        <v>304</v>
      </c>
      <c r="J96" s="156" t="s">
        <v>304</v>
      </c>
      <c r="K96" s="156" t="s">
        <v>304</v>
      </c>
      <c r="L96" s="156" t="s">
        <v>304</v>
      </c>
      <c r="M96" s="156" t="s">
        <v>304</v>
      </c>
      <c r="N96" s="156" t="s">
        <v>304</v>
      </c>
      <c r="O96" s="156" t="s">
        <v>304</v>
      </c>
      <c r="P96" s="156" t="s">
        <v>304</v>
      </c>
      <c r="Q96" s="156" t="s">
        <v>304</v>
      </c>
      <c r="R96" s="156" t="s">
        <v>304</v>
      </c>
      <c r="S96" s="156" t="s">
        <v>304</v>
      </c>
      <c r="T96" s="156" t="s">
        <v>304</v>
      </c>
      <c r="U96" s="156" t="s">
        <v>304</v>
      </c>
      <c r="V96" s="156" t="s">
        <v>304</v>
      </c>
      <c r="W96" s="156" t="s">
        <v>304</v>
      </c>
      <c r="X96" s="156" t="s">
        <v>308</v>
      </c>
      <c r="Y96" s="156" t="s">
        <v>308</v>
      </c>
      <c r="Z96" s="156" t="s">
        <v>308</v>
      </c>
      <c r="AA96" s="156" t="s">
        <v>308</v>
      </c>
      <c r="AB96" s="156" t="s">
        <v>304</v>
      </c>
      <c r="AC96" s="156" t="s">
        <v>304</v>
      </c>
      <c r="AD96" s="156" t="s">
        <v>304</v>
      </c>
      <c r="AE96" s="298"/>
      <c r="AF96" s="155"/>
      <c r="AG96" s="155"/>
      <c r="AH96" s="155"/>
      <c r="AI96" s="155"/>
      <c r="AJ96" s="155"/>
      <c r="AK96" s="155">
        <v>0</v>
      </c>
      <c r="AL96" s="158" t="s">
        <v>304</v>
      </c>
      <c r="AN96" s="112" t="str">
        <f>VLOOKUP(B96,[1]sectoren!$N$2:$Q$128,3)</f>
        <v>chemie</v>
      </c>
      <c r="AQ96" s="112">
        <f>VLOOKUP(B96, [1]sectoren!$N$2:$S$128, 6, FALSE)</f>
        <v>4</v>
      </c>
    </row>
    <row r="97" spans="1:43" s="112" customFormat="1" ht="24.75" customHeight="1" thickBot="1">
      <c r="A97" s="153" t="s">
        <v>305</v>
      </c>
      <c r="B97" s="153" t="s">
        <v>508</v>
      </c>
      <c r="C97" s="154" t="s">
        <v>509</v>
      </c>
      <c r="D97" s="166"/>
      <c r="E97" s="308" t="s">
        <v>304</v>
      </c>
      <c r="F97" s="308" t="s">
        <v>304</v>
      </c>
      <c r="G97" s="308" t="s">
        <v>304</v>
      </c>
      <c r="H97" s="308" t="s">
        <v>304</v>
      </c>
      <c r="I97" s="156" t="s">
        <v>304</v>
      </c>
      <c r="J97" s="156" t="s">
        <v>304</v>
      </c>
      <c r="K97" s="156" t="s">
        <v>304</v>
      </c>
      <c r="L97" s="156" t="s">
        <v>304</v>
      </c>
      <c r="M97" s="156" t="s">
        <v>304</v>
      </c>
      <c r="N97" s="156" t="s">
        <v>304</v>
      </c>
      <c r="O97" s="156" t="s">
        <v>304</v>
      </c>
      <c r="P97" s="156" t="s">
        <v>304</v>
      </c>
      <c r="Q97" s="156" t="s">
        <v>304</v>
      </c>
      <c r="R97" s="156" t="s">
        <v>304</v>
      </c>
      <c r="S97" s="156" t="s">
        <v>304</v>
      </c>
      <c r="T97" s="156" t="s">
        <v>304</v>
      </c>
      <c r="U97" s="156" t="s">
        <v>304</v>
      </c>
      <c r="V97" s="156" t="s">
        <v>304</v>
      </c>
      <c r="W97" s="156" t="s">
        <v>304</v>
      </c>
      <c r="X97" s="156" t="s">
        <v>308</v>
      </c>
      <c r="Y97" s="156" t="s">
        <v>308</v>
      </c>
      <c r="Z97" s="156" t="s">
        <v>308</v>
      </c>
      <c r="AA97" s="156" t="s">
        <v>308</v>
      </c>
      <c r="AB97" s="156" t="s">
        <v>304</v>
      </c>
      <c r="AC97" s="156" t="s">
        <v>304</v>
      </c>
      <c r="AD97" s="297">
        <v>8.0337858416840401E-3</v>
      </c>
      <c r="AE97" s="298"/>
      <c r="AF97" s="155"/>
      <c r="AG97" s="155"/>
      <c r="AH97" s="155"/>
      <c r="AI97" s="155"/>
      <c r="AJ97" s="155"/>
      <c r="AK97" s="155">
        <v>0</v>
      </c>
      <c r="AL97" s="158" t="s">
        <v>304</v>
      </c>
      <c r="AN97" s="112" t="str">
        <f>VLOOKUP(B97,[1]sectoren!$N$2:$Q$128,3)</f>
        <v>andere industrie</v>
      </c>
      <c r="AQ97" s="112">
        <f>VLOOKUP(B97, [1]sectoren!$N$2:$S$128, 6, FALSE)</f>
        <v>6</v>
      </c>
    </row>
    <row r="98" spans="1:43" s="112" customFormat="1" ht="24.75" customHeight="1" thickBot="1">
      <c r="A98" s="153" t="s">
        <v>305</v>
      </c>
      <c r="B98" s="153" t="s">
        <v>510</v>
      </c>
      <c r="C98" s="154" t="s">
        <v>511</v>
      </c>
      <c r="D98" s="166"/>
      <c r="E98" s="303">
        <v>1.1135000000000001E-2</v>
      </c>
      <c r="F98" s="156" t="s">
        <v>90</v>
      </c>
      <c r="G98" s="156" t="s">
        <v>308</v>
      </c>
      <c r="H98" s="303">
        <v>8.6129999999999996E-4</v>
      </c>
      <c r="I98" s="297">
        <v>0.10742945828000001</v>
      </c>
      <c r="J98" s="297">
        <v>0.89985219285000007</v>
      </c>
      <c r="K98" s="297">
        <v>2.1034441569999998</v>
      </c>
      <c r="L98" s="297">
        <v>6.3960601600000005E-5</v>
      </c>
      <c r="M98" s="156" t="s">
        <v>308</v>
      </c>
      <c r="N98" s="297">
        <v>4.7390000000000002E-2</v>
      </c>
      <c r="O98" s="156" t="s">
        <v>308</v>
      </c>
      <c r="P98" s="156" t="s">
        <v>308</v>
      </c>
      <c r="Q98" s="156" t="s">
        <v>308</v>
      </c>
      <c r="R98" s="297">
        <v>3.7560999999999997E-2</v>
      </c>
      <c r="S98" s="297">
        <v>3.0000000000000001E-3</v>
      </c>
      <c r="T98" s="297">
        <v>3.5100000000000002E-4</v>
      </c>
      <c r="U98" s="156" t="s">
        <v>308</v>
      </c>
      <c r="V98" s="297">
        <v>0.20700000000000002</v>
      </c>
      <c r="W98" s="297">
        <v>6.7650124317129259E-2</v>
      </c>
      <c r="X98" s="297">
        <v>1.48447073774043E-8</v>
      </c>
      <c r="Y98" s="156" t="s">
        <v>308</v>
      </c>
      <c r="Z98" s="297">
        <v>1.48447073774043E-8</v>
      </c>
      <c r="AA98" s="297">
        <v>1.48447073774043E-8</v>
      </c>
      <c r="AB98" s="297">
        <v>4.4534122132212902E-8</v>
      </c>
      <c r="AC98" s="156" t="s">
        <v>308</v>
      </c>
      <c r="AD98" s="156" t="s">
        <v>304</v>
      </c>
      <c r="AE98" s="298"/>
      <c r="AF98" s="155"/>
      <c r="AG98" s="155"/>
      <c r="AH98" s="155"/>
      <c r="AI98" s="155"/>
      <c r="AJ98" s="155"/>
      <c r="AK98" s="155">
        <v>0</v>
      </c>
      <c r="AL98" s="158" t="s">
        <v>304</v>
      </c>
      <c r="AN98" s="112" t="str">
        <f>VLOOKUP(B98,[1]sectoren!$N$2:$Q$128,3)</f>
        <v>andere industrie</v>
      </c>
      <c r="AQ98" s="112">
        <f>VLOOKUP(B98, [1]sectoren!$N$2:$S$128, 6, FALSE)</f>
        <v>4</v>
      </c>
    </row>
    <row r="99" spans="1:43" s="112" customFormat="1" ht="24.75" customHeight="1" thickBot="1">
      <c r="A99" s="153" t="s">
        <v>512</v>
      </c>
      <c r="B99" s="153" t="s">
        <v>166</v>
      </c>
      <c r="C99" s="154" t="s">
        <v>513</v>
      </c>
      <c r="D99" s="166"/>
      <c r="E99" s="303">
        <v>2.7771191357142851E-2</v>
      </c>
      <c r="F99" s="303">
        <v>2.3764883220000002</v>
      </c>
      <c r="G99" s="156" t="s">
        <v>304</v>
      </c>
      <c r="H99" s="296">
        <v>3.4605485350000058</v>
      </c>
      <c r="I99" s="297">
        <v>0.1041319476</v>
      </c>
      <c r="J99" s="297">
        <v>0.1600076268</v>
      </c>
      <c r="K99" s="297">
        <v>0.35049289680000001</v>
      </c>
      <c r="L99" s="156" t="s">
        <v>304</v>
      </c>
      <c r="M99" s="156" t="s">
        <v>304</v>
      </c>
      <c r="N99" s="156" t="s">
        <v>304</v>
      </c>
      <c r="O99" s="156" t="s">
        <v>304</v>
      </c>
      <c r="P99" s="156" t="s">
        <v>304</v>
      </c>
      <c r="Q99" s="156" t="s">
        <v>304</v>
      </c>
      <c r="R99" s="156" t="s">
        <v>304</v>
      </c>
      <c r="S99" s="156" t="s">
        <v>304</v>
      </c>
      <c r="T99" s="156" t="s">
        <v>304</v>
      </c>
      <c r="U99" s="156" t="s">
        <v>304</v>
      </c>
      <c r="V99" s="156" t="s">
        <v>304</v>
      </c>
      <c r="W99" s="156" t="s">
        <v>304</v>
      </c>
      <c r="X99" s="156" t="s">
        <v>304</v>
      </c>
      <c r="Y99" s="156" t="s">
        <v>304</v>
      </c>
      <c r="Z99" s="156" t="s">
        <v>304</v>
      </c>
      <c r="AA99" s="156" t="s">
        <v>304</v>
      </c>
      <c r="AB99" s="156" t="s">
        <v>304</v>
      </c>
      <c r="AC99" s="156" t="s">
        <v>304</v>
      </c>
      <c r="AD99" s="156" t="s">
        <v>304</v>
      </c>
      <c r="AE99" s="298"/>
      <c r="AF99" s="155"/>
      <c r="AG99" s="155"/>
      <c r="AH99" s="155"/>
      <c r="AI99" s="155"/>
      <c r="AJ99" s="155"/>
      <c r="AK99" s="155">
        <v>450.98</v>
      </c>
      <c r="AL99" s="158" t="s">
        <v>514</v>
      </c>
      <c r="AN99" s="112" t="str">
        <f>VLOOKUP(B99,[1]sectoren!$N$2:$Q$128,3)</f>
        <v>landbouw (dieren en mest)</v>
      </c>
      <c r="AQ99" s="112">
        <f>VLOOKUP(B99, [1]sectoren!$N$2:$S$128, 6, FALSE)</f>
        <v>10</v>
      </c>
    </row>
    <row r="100" spans="1:43" s="112" customFormat="1" ht="24.75" customHeight="1" thickBot="1">
      <c r="A100" s="153" t="s">
        <v>512</v>
      </c>
      <c r="B100" s="153" t="s">
        <v>167</v>
      </c>
      <c r="C100" s="154" t="s">
        <v>515</v>
      </c>
      <c r="D100" s="166"/>
      <c r="E100" s="303">
        <v>9.8245189090303026E-2</v>
      </c>
      <c r="F100" s="303">
        <v>3.7155242340000001</v>
      </c>
      <c r="G100" s="156" t="s">
        <v>304</v>
      </c>
      <c r="H100" s="296">
        <v>4.0871836699999697</v>
      </c>
      <c r="I100" s="297">
        <v>0.15393400299999999</v>
      </c>
      <c r="J100" s="297">
        <v>0.23258941449999998</v>
      </c>
      <c r="K100" s="297">
        <v>0.50662506650000005</v>
      </c>
      <c r="L100" s="156" t="s">
        <v>304</v>
      </c>
      <c r="M100" s="156" t="s">
        <v>304</v>
      </c>
      <c r="N100" s="156" t="s">
        <v>304</v>
      </c>
      <c r="O100" s="156" t="s">
        <v>304</v>
      </c>
      <c r="P100" s="156" t="s">
        <v>304</v>
      </c>
      <c r="Q100" s="156" t="s">
        <v>304</v>
      </c>
      <c r="R100" s="156" t="s">
        <v>304</v>
      </c>
      <c r="S100" s="156" t="s">
        <v>304</v>
      </c>
      <c r="T100" s="156" t="s">
        <v>304</v>
      </c>
      <c r="U100" s="156" t="s">
        <v>304</v>
      </c>
      <c r="V100" s="156" t="s">
        <v>304</v>
      </c>
      <c r="W100" s="156" t="s">
        <v>304</v>
      </c>
      <c r="X100" s="156" t="s">
        <v>304</v>
      </c>
      <c r="Y100" s="156" t="s">
        <v>304</v>
      </c>
      <c r="Z100" s="156" t="s">
        <v>304</v>
      </c>
      <c r="AA100" s="156" t="s">
        <v>304</v>
      </c>
      <c r="AB100" s="156" t="s">
        <v>304</v>
      </c>
      <c r="AC100" s="156" t="s">
        <v>304</v>
      </c>
      <c r="AD100" s="156" t="s">
        <v>304</v>
      </c>
      <c r="AE100" s="298"/>
      <c r="AF100" s="155"/>
      <c r="AG100" s="155"/>
      <c r="AH100" s="155"/>
      <c r="AI100" s="155"/>
      <c r="AJ100" s="155"/>
      <c r="AK100" s="155">
        <v>875.86300000000006</v>
      </c>
      <c r="AL100" s="158" t="s">
        <v>514</v>
      </c>
      <c r="AN100" s="112" t="str">
        <f>VLOOKUP(B100,[1]sectoren!$N$2:$Q$128,3)</f>
        <v>landbouw (dieren en mest)</v>
      </c>
      <c r="AQ100" s="112">
        <f>VLOOKUP(B100, [1]sectoren!$N$2:$S$128, 6, FALSE)</f>
        <v>10</v>
      </c>
    </row>
    <row r="101" spans="1:43" s="112" customFormat="1" ht="24.75" customHeight="1" thickBot="1">
      <c r="A101" s="153" t="s">
        <v>512</v>
      </c>
      <c r="B101" s="153" t="s">
        <v>169</v>
      </c>
      <c r="C101" s="154" t="s">
        <v>516</v>
      </c>
      <c r="D101" s="166"/>
      <c r="E101" s="303">
        <v>5.1288800000000008E-4</v>
      </c>
      <c r="F101" s="303">
        <v>1.0834758999999999E-2</v>
      </c>
      <c r="G101" s="156" t="s">
        <v>304</v>
      </c>
      <c r="H101" s="296">
        <v>4.4760800000000003E-2</v>
      </c>
      <c r="I101" s="297">
        <v>1.2822199999999999E-4</v>
      </c>
      <c r="J101" s="297">
        <v>3.8466599999999998E-4</v>
      </c>
      <c r="K101" s="297">
        <v>8.9755399999999995E-4</v>
      </c>
      <c r="L101" s="156" t="s">
        <v>304</v>
      </c>
      <c r="M101" s="156" t="s">
        <v>304</v>
      </c>
      <c r="N101" s="156" t="s">
        <v>304</v>
      </c>
      <c r="O101" s="156" t="s">
        <v>304</v>
      </c>
      <c r="P101" s="156" t="s">
        <v>304</v>
      </c>
      <c r="Q101" s="156" t="s">
        <v>304</v>
      </c>
      <c r="R101" s="156" t="s">
        <v>304</v>
      </c>
      <c r="S101" s="156" t="s">
        <v>304</v>
      </c>
      <c r="T101" s="156" t="s">
        <v>304</v>
      </c>
      <c r="U101" s="156" t="s">
        <v>304</v>
      </c>
      <c r="V101" s="156" t="s">
        <v>304</v>
      </c>
      <c r="W101" s="156" t="s">
        <v>304</v>
      </c>
      <c r="X101" s="156" t="s">
        <v>304</v>
      </c>
      <c r="Y101" s="156" t="s">
        <v>304</v>
      </c>
      <c r="Z101" s="156" t="s">
        <v>304</v>
      </c>
      <c r="AA101" s="156" t="s">
        <v>304</v>
      </c>
      <c r="AB101" s="156" t="s">
        <v>304</v>
      </c>
      <c r="AC101" s="156" t="s">
        <v>304</v>
      </c>
      <c r="AD101" s="156" t="s">
        <v>304</v>
      </c>
      <c r="AE101" s="298"/>
      <c r="AF101" s="155"/>
      <c r="AG101" s="155"/>
      <c r="AH101" s="155"/>
      <c r="AI101" s="155"/>
      <c r="AJ101" s="155"/>
      <c r="AK101" s="155">
        <v>64.111000000000004</v>
      </c>
      <c r="AL101" s="158" t="s">
        <v>514</v>
      </c>
      <c r="AN101" s="112" t="str">
        <f>VLOOKUP(B101,[1]sectoren!$N$2:$Q$128,3)</f>
        <v>landbouw (dieren en mest)</v>
      </c>
      <c r="AQ101" s="112">
        <f>VLOOKUP(B101, [1]sectoren!$N$2:$S$128, 6, FALSE)</f>
        <v>10</v>
      </c>
    </row>
    <row r="102" spans="1:43" s="112" customFormat="1" ht="24.75" customHeight="1" thickBot="1">
      <c r="A102" s="153" t="s">
        <v>512</v>
      </c>
      <c r="B102" s="153" t="s">
        <v>172</v>
      </c>
      <c r="C102" s="154" t="s">
        <v>517</v>
      </c>
      <c r="D102" s="166"/>
      <c r="E102" s="303">
        <v>1.8100452450000002E-2</v>
      </c>
      <c r="F102" s="303">
        <v>3.7397565070000001</v>
      </c>
      <c r="G102" s="156" t="s">
        <v>304</v>
      </c>
      <c r="H102" s="296">
        <v>9.3044036707617188</v>
      </c>
      <c r="I102" s="297">
        <v>3.8577037600000003E-2</v>
      </c>
      <c r="J102" s="297">
        <v>0.54807699679999999</v>
      </c>
      <c r="K102" s="297">
        <v>3.7032363780000002</v>
      </c>
      <c r="L102" s="156" t="s">
        <v>304</v>
      </c>
      <c r="M102" s="156" t="s">
        <v>304</v>
      </c>
      <c r="N102" s="156" t="s">
        <v>304</v>
      </c>
      <c r="O102" s="156" t="s">
        <v>304</v>
      </c>
      <c r="P102" s="156" t="s">
        <v>304</v>
      </c>
      <c r="Q102" s="156" t="s">
        <v>304</v>
      </c>
      <c r="R102" s="156" t="s">
        <v>304</v>
      </c>
      <c r="S102" s="156" t="s">
        <v>304</v>
      </c>
      <c r="T102" s="156" t="s">
        <v>304</v>
      </c>
      <c r="U102" s="156" t="s">
        <v>304</v>
      </c>
      <c r="V102" s="156" t="s">
        <v>304</v>
      </c>
      <c r="W102" s="156" t="s">
        <v>304</v>
      </c>
      <c r="X102" s="156" t="s">
        <v>304</v>
      </c>
      <c r="Y102" s="156" t="s">
        <v>304</v>
      </c>
      <c r="Z102" s="156" t="s">
        <v>304</v>
      </c>
      <c r="AA102" s="156" t="s">
        <v>304</v>
      </c>
      <c r="AB102" s="156" t="s">
        <v>304</v>
      </c>
      <c r="AC102" s="156" t="s">
        <v>304</v>
      </c>
      <c r="AD102" s="156" t="s">
        <v>304</v>
      </c>
      <c r="AE102" s="298"/>
      <c r="AF102" s="155"/>
      <c r="AG102" s="155"/>
      <c r="AH102" s="155"/>
      <c r="AI102" s="155"/>
      <c r="AJ102" s="155"/>
      <c r="AK102" s="155">
        <v>6020.61</v>
      </c>
      <c r="AL102" s="158" t="s">
        <v>514</v>
      </c>
      <c r="AN102" s="112" t="str">
        <f>VLOOKUP(B102,[1]sectoren!$N$2:$Q$128,3)</f>
        <v>landbouw (dieren en mest)</v>
      </c>
      <c r="AQ102" s="112">
        <f>VLOOKUP(B102, [1]sectoren!$N$2:$S$128, 6, FALSE)</f>
        <v>10</v>
      </c>
    </row>
    <row r="103" spans="1:43" s="112" customFormat="1" ht="24.75" customHeight="1" thickBot="1">
      <c r="A103" s="153" t="s">
        <v>512</v>
      </c>
      <c r="B103" s="153" t="s">
        <v>168</v>
      </c>
      <c r="C103" s="154" t="s">
        <v>518</v>
      </c>
      <c r="D103" s="166"/>
      <c r="E103" s="308" t="s">
        <v>105</v>
      </c>
      <c r="F103" s="308" t="s">
        <v>105</v>
      </c>
      <c r="G103" s="308" t="s">
        <v>105</v>
      </c>
      <c r="H103" s="308" t="s">
        <v>105</v>
      </c>
      <c r="I103" s="156" t="s">
        <v>105</v>
      </c>
      <c r="J103" s="156" t="s">
        <v>105</v>
      </c>
      <c r="K103" s="156" t="s">
        <v>105</v>
      </c>
      <c r="L103" s="156" t="s">
        <v>304</v>
      </c>
      <c r="M103" s="156" t="s">
        <v>304</v>
      </c>
      <c r="N103" s="156" t="s">
        <v>304</v>
      </c>
      <c r="O103" s="156" t="s">
        <v>304</v>
      </c>
      <c r="P103" s="156" t="s">
        <v>304</v>
      </c>
      <c r="Q103" s="156" t="s">
        <v>304</v>
      </c>
      <c r="R103" s="156" t="s">
        <v>304</v>
      </c>
      <c r="S103" s="156" t="s">
        <v>304</v>
      </c>
      <c r="T103" s="156" t="s">
        <v>304</v>
      </c>
      <c r="U103" s="156" t="s">
        <v>304</v>
      </c>
      <c r="V103" s="156" t="s">
        <v>304</v>
      </c>
      <c r="W103" s="156" t="s">
        <v>304</v>
      </c>
      <c r="X103" s="156" t="s">
        <v>105</v>
      </c>
      <c r="Y103" s="156" t="s">
        <v>105</v>
      </c>
      <c r="Z103" s="156" t="s">
        <v>105</v>
      </c>
      <c r="AA103" s="156" t="s">
        <v>105</v>
      </c>
      <c r="AB103" s="156" t="s">
        <v>304</v>
      </c>
      <c r="AC103" s="156" t="s">
        <v>304</v>
      </c>
      <c r="AD103" s="156" t="s">
        <v>304</v>
      </c>
      <c r="AE103" s="298"/>
      <c r="AF103" s="155"/>
      <c r="AG103" s="155"/>
      <c r="AH103" s="155"/>
      <c r="AI103" s="155"/>
      <c r="AJ103" s="155"/>
      <c r="AK103" s="155" t="s">
        <v>105</v>
      </c>
      <c r="AL103" s="158" t="s">
        <v>514</v>
      </c>
      <c r="AN103" s="112" t="str">
        <f>VLOOKUP(B103,[1]sectoren!$N$2:$Q$128,3)</f>
        <v>landbouw (dieren en mest)</v>
      </c>
      <c r="AQ103" s="112">
        <f>VLOOKUP(B103, [1]sectoren!$N$2:$S$128, 6, FALSE)</f>
        <v>10</v>
      </c>
    </row>
    <row r="104" spans="1:43" s="112" customFormat="1" ht="24.75" customHeight="1" thickBot="1">
      <c r="A104" s="153" t="s">
        <v>512</v>
      </c>
      <c r="B104" s="153" t="s">
        <v>242</v>
      </c>
      <c r="C104" s="154" t="s">
        <v>519</v>
      </c>
      <c r="D104" s="166"/>
      <c r="E104" s="303">
        <v>4.0512000000000002E-4</v>
      </c>
      <c r="F104" s="303">
        <v>2.744688E-2</v>
      </c>
      <c r="G104" s="156" t="s">
        <v>304</v>
      </c>
      <c r="H104" s="296">
        <v>7.0028900000000102E-2</v>
      </c>
      <c r="I104" s="297">
        <v>9.6215999999999999E-4</v>
      </c>
      <c r="J104" s="297">
        <v>2.8864799999999999E-3</v>
      </c>
      <c r="K104" s="297">
        <v>6.7351199999999998E-3</v>
      </c>
      <c r="L104" s="156" t="s">
        <v>304</v>
      </c>
      <c r="M104" s="156" t="s">
        <v>304</v>
      </c>
      <c r="N104" s="156" t="s">
        <v>304</v>
      </c>
      <c r="O104" s="156" t="s">
        <v>304</v>
      </c>
      <c r="P104" s="156" t="s">
        <v>304</v>
      </c>
      <c r="Q104" s="156" t="s">
        <v>304</v>
      </c>
      <c r="R104" s="156" t="s">
        <v>304</v>
      </c>
      <c r="S104" s="156" t="s">
        <v>304</v>
      </c>
      <c r="T104" s="156" t="s">
        <v>304</v>
      </c>
      <c r="U104" s="156" t="s">
        <v>304</v>
      </c>
      <c r="V104" s="156" t="s">
        <v>304</v>
      </c>
      <c r="W104" s="156" t="s">
        <v>304</v>
      </c>
      <c r="X104" s="156" t="s">
        <v>304</v>
      </c>
      <c r="Y104" s="156" t="s">
        <v>304</v>
      </c>
      <c r="Z104" s="156" t="s">
        <v>304</v>
      </c>
      <c r="AA104" s="156" t="s">
        <v>304</v>
      </c>
      <c r="AB104" s="156" t="s">
        <v>304</v>
      </c>
      <c r="AC104" s="156" t="s">
        <v>304</v>
      </c>
      <c r="AD104" s="156" t="s">
        <v>304</v>
      </c>
      <c r="AE104" s="298"/>
      <c r="AF104" s="155"/>
      <c r="AG104" s="155"/>
      <c r="AH104" s="155"/>
      <c r="AI104" s="155"/>
      <c r="AJ104" s="155"/>
      <c r="AK104" s="155">
        <v>50.64</v>
      </c>
      <c r="AL104" s="158" t="s">
        <v>514</v>
      </c>
      <c r="AN104" s="112" t="str">
        <f>VLOOKUP(B104,[1]sectoren!$N$2:$Q$128,3)</f>
        <v>landbouw (dieren en mest)</v>
      </c>
      <c r="AQ104" s="112">
        <f>VLOOKUP(B104, [1]sectoren!$N$2:$S$128, 6, FALSE)</f>
        <v>10</v>
      </c>
    </row>
    <row r="105" spans="1:43" s="112" customFormat="1" ht="24.75" customHeight="1" thickBot="1">
      <c r="A105" s="153" t="s">
        <v>512</v>
      </c>
      <c r="B105" s="153" t="s">
        <v>243</v>
      </c>
      <c r="C105" s="154" t="s">
        <v>520</v>
      </c>
      <c r="D105" s="166"/>
      <c r="E105" s="303">
        <v>1.0754103000000001E-2</v>
      </c>
      <c r="F105" s="303">
        <v>0.20119705499999999</v>
      </c>
      <c r="G105" s="156" t="s">
        <v>304</v>
      </c>
      <c r="H105" s="296">
        <v>0.1528534</v>
      </c>
      <c r="I105" s="297">
        <v>4.2587160000000001E-3</v>
      </c>
      <c r="J105" s="297">
        <v>6.7090919999999998E-3</v>
      </c>
      <c r="K105" s="297">
        <v>1.4584488E-2</v>
      </c>
      <c r="L105" s="156" t="s">
        <v>304</v>
      </c>
      <c r="M105" s="156" t="s">
        <v>304</v>
      </c>
      <c r="N105" s="156" t="s">
        <v>304</v>
      </c>
      <c r="O105" s="156" t="s">
        <v>304</v>
      </c>
      <c r="P105" s="156" t="s">
        <v>304</v>
      </c>
      <c r="Q105" s="156" t="s">
        <v>304</v>
      </c>
      <c r="R105" s="156" t="s">
        <v>304</v>
      </c>
      <c r="S105" s="156" t="s">
        <v>304</v>
      </c>
      <c r="T105" s="156" t="s">
        <v>304</v>
      </c>
      <c r="U105" s="156" t="s">
        <v>304</v>
      </c>
      <c r="V105" s="156" t="s">
        <v>304</v>
      </c>
      <c r="W105" s="156" t="s">
        <v>304</v>
      </c>
      <c r="X105" s="156" t="s">
        <v>304</v>
      </c>
      <c r="Y105" s="156" t="s">
        <v>304</v>
      </c>
      <c r="Z105" s="156" t="s">
        <v>304</v>
      </c>
      <c r="AA105" s="156" t="s">
        <v>304</v>
      </c>
      <c r="AB105" s="156" t="s">
        <v>304</v>
      </c>
      <c r="AC105" s="156" t="s">
        <v>304</v>
      </c>
      <c r="AD105" s="156" t="s">
        <v>304</v>
      </c>
      <c r="AE105" s="298"/>
      <c r="AF105" s="155"/>
      <c r="AG105" s="155"/>
      <c r="AH105" s="155"/>
      <c r="AI105" s="155"/>
      <c r="AJ105" s="155"/>
      <c r="AK105" s="155">
        <v>43.689</v>
      </c>
      <c r="AL105" s="158" t="s">
        <v>514</v>
      </c>
      <c r="AN105" s="112" t="str">
        <f>VLOOKUP(B105,[1]sectoren!$N$2:$Q$128,3)</f>
        <v>landbouw (dieren en mest)</v>
      </c>
      <c r="AQ105" s="112">
        <f>VLOOKUP(B105, [1]sectoren!$N$2:$S$128, 6, FALSE)</f>
        <v>10</v>
      </c>
    </row>
    <row r="106" spans="1:43" s="112" customFormat="1" ht="24.75" customHeight="1" thickBot="1">
      <c r="A106" s="153" t="s">
        <v>512</v>
      </c>
      <c r="B106" s="153" t="s">
        <v>171</v>
      </c>
      <c r="C106" s="154" t="s">
        <v>521</v>
      </c>
      <c r="D106" s="166"/>
      <c r="E106" s="308" t="s">
        <v>90</v>
      </c>
      <c r="F106" s="308" t="s">
        <v>90</v>
      </c>
      <c r="G106" s="156" t="s">
        <v>90</v>
      </c>
      <c r="H106" s="156" t="s">
        <v>90</v>
      </c>
      <c r="I106" s="156" t="s">
        <v>90</v>
      </c>
      <c r="J106" s="156" t="s">
        <v>90</v>
      </c>
      <c r="K106" s="156" t="s">
        <v>90</v>
      </c>
      <c r="L106" s="156" t="s">
        <v>304</v>
      </c>
      <c r="M106" s="156" t="s">
        <v>304</v>
      </c>
      <c r="N106" s="156" t="s">
        <v>304</v>
      </c>
      <c r="O106" s="156" t="s">
        <v>304</v>
      </c>
      <c r="P106" s="156" t="s">
        <v>304</v>
      </c>
      <c r="Q106" s="156" t="s">
        <v>304</v>
      </c>
      <c r="R106" s="156" t="s">
        <v>304</v>
      </c>
      <c r="S106" s="156" t="s">
        <v>304</v>
      </c>
      <c r="T106" s="156" t="s">
        <v>304</v>
      </c>
      <c r="U106" s="156" t="s">
        <v>304</v>
      </c>
      <c r="V106" s="156" t="s">
        <v>304</v>
      </c>
      <c r="W106" s="156" t="s">
        <v>304</v>
      </c>
      <c r="X106" s="156" t="s">
        <v>304</v>
      </c>
      <c r="Y106" s="156" t="s">
        <v>304</v>
      </c>
      <c r="Z106" s="156" t="s">
        <v>304</v>
      </c>
      <c r="AA106" s="156" t="s">
        <v>304</v>
      </c>
      <c r="AB106" s="156" t="s">
        <v>304</v>
      </c>
      <c r="AC106" s="156" t="s">
        <v>304</v>
      </c>
      <c r="AD106" s="156" t="s">
        <v>304</v>
      </c>
      <c r="AE106" s="298"/>
      <c r="AF106" s="155"/>
      <c r="AG106" s="155"/>
      <c r="AH106" s="155"/>
      <c r="AI106" s="155"/>
      <c r="AJ106" s="155"/>
      <c r="AK106" s="155">
        <v>9.8140000000000001</v>
      </c>
      <c r="AL106" s="158" t="s">
        <v>514</v>
      </c>
      <c r="AN106" s="112" t="str">
        <f>VLOOKUP(B106,[1]sectoren!$N$2:$Q$128,3)</f>
        <v>landbouw (dieren en mest)</v>
      </c>
      <c r="AQ106" s="112">
        <f>VLOOKUP(B106, [1]sectoren!$N$2:$S$128, 6, FALSE)</f>
        <v>10</v>
      </c>
    </row>
    <row r="107" spans="1:43" s="112" customFormat="1" ht="24.75" customHeight="1" thickBot="1">
      <c r="A107" s="180" t="s">
        <v>512</v>
      </c>
      <c r="B107" s="153" t="s">
        <v>522</v>
      </c>
      <c r="C107" s="180" t="s">
        <v>523</v>
      </c>
      <c r="D107" s="166"/>
      <c r="E107" s="303">
        <v>1.9897175023999999E-2</v>
      </c>
      <c r="F107" s="303">
        <v>1.6689558600000001</v>
      </c>
      <c r="G107" s="156" t="s">
        <v>304</v>
      </c>
      <c r="H107" s="296">
        <v>0.66298839498559703</v>
      </c>
      <c r="I107" s="297">
        <v>3.7088971999999998E-2</v>
      </c>
      <c r="J107" s="297">
        <v>0.44168912000000005</v>
      </c>
      <c r="K107" s="297">
        <v>1.95892172</v>
      </c>
      <c r="L107" s="156" t="s">
        <v>304</v>
      </c>
      <c r="M107" s="156" t="s">
        <v>304</v>
      </c>
      <c r="N107" s="156" t="s">
        <v>304</v>
      </c>
      <c r="O107" s="156" t="s">
        <v>304</v>
      </c>
      <c r="P107" s="156" t="s">
        <v>304</v>
      </c>
      <c r="Q107" s="156" t="s">
        <v>304</v>
      </c>
      <c r="R107" s="156" t="s">
        <v>304</v>
      </c>
      <c r="S107" s="156" t="s">
        <v>304</v>
      </c>
      <c r="T107" s="156" t="s">
        <v>304</v>
      </c>
      <c r="U107" s="156" t="s">
        <v>304</v>
      </c>
      <c r="V107" s="156" t="s">
        <v>304</v>
      </c>
      <c r="W107" s="156" t="s">
        <v>304</v>
      </c>
      <c r="X107" s="156" t="s">
        <v>304</v>
      </c>
      <c r="Y107" s="156" t="s">
        <v>304</v>
      </c>
      <c r="Z107" s="156" t="s">
        <v>304</v>
      </c>
      <c r="AA107" s="156" t="s">
        <v>304</v>
      </c>
      <c r="AB107" s="156" t="s">
        <v>304</v>
      </c>
      <c r="AC107" s="156" t="s">
        <v>304</v>
      </c>
      <c r="AD107" s="156" t="s">
        <v>304</v>
      </c>
      <c r="AE107" s="298"/>
      <c r="AF107" s="155"/>
      <c r="AG107" s="155"/>
      <c r="AH107" s="155"/>
      <c r="AI107" s="155"/>
      <c r="AJ107" s="155"/>
      <c r="AK107" s="155">
        <v>10114.884</v>
      </c>
      <c r="AL107" s="158" t="s">
        <v>514</v>
      </c>
      <c r="AN107" s="112" t="str">
        <f>VLOOKUP(B107,[1]sectoren!$N$2:$Q$128,3)</f>
        <v>landbouw (dieren en mest)</v>
      </c>
      <c r="AQ107" s="112">
        <f>VLOOKUP(B107, [1]sectoren!$N$2:$S$128, 6, FALSE)</f>
        <v>10</v>
      </c>
    </row>
    <row r="108" spans="1:43" s="112" customFormat="1" ht="24.75" customHeight="1" thickBot="1">
      <c r="A108" s="180" t="s">
        <v>512</v>
      </c>
      <c r="B108" s="153" t="s">
        <v>524</v>
      </c>
      <c r="C108" s="180" t="s">
        <v>525</v>
      </c>
      <c r="D108" s="166"/>
      <c r="E108" s="303">
        <v>5.0421055079999999E-2</v>
      </c>
      <c r="F108" s="303">
        <v>2.7529254000000001</v>
      </c>
      <c r="G108" s="156" t="s">
        <v>304</v>
      </c>
      <c r="H108" s="296">
        <v>1.75934944185</v>
      </c>
      <c r="I108" s="297">
        <v>5.09801E-2</v>
      </c>
      <c r="J108" s="297">
        <v>0.50980099999999995</v>
      </c>
      <c r="K108" s="297">
        <v>1.0196019999999999</v>
      </c>
      <c r="L108" s="156" t="s">
        <v>304</v>
      </c>
      <c r="M108" s="156" t="s">
        <v>304</v>
      </c>
      <c r="N108" s="156" t="s">
        <v>304</v>
      </c>
      <c r="O108" s="156" t="s">
        <v>304</v>
      </c>
      <c r="P108" s="156" t="s">
        <v>304</v>
      </c>
      <c r="Q108" s="156" t="s">
        <v>304</v>
      </c>
      <c r="R108" s="156" t="s">
        <v>304</v>
      </c>
      <c r="S108" s="156" t="s">
        <v>304</v>
      </c>
      <c r="T108" s="156" t="s">
        <v>304</v>
      </c>
      <c r="U108" s="156" t="s">
        <v>304</v>
      </c>
      <c r="V108" s="156" t="s">
        <v>304</v>
      </c>
      <c r="W108" s="156" t="s">
        <v>304</v>
      </c>
      <c r="X108" s="156" t="s">
        <v>304</v>
      </c>
      <c r="Y108" s="156" t="s">
        <v>304</v>
      </c>
      <c r="Z108" s="156" t="s">
        <v>304</v>
      </c>
      <c r="AA108" s="156" t="s">
        <v>304</v>
      </c>
      <c r="AB108" s="156" t="s">
        <v>304</v>
      </c>
      <c r="AC108" s="156" t="s">
        <v>304</v>
      </c>
      <c r="AD108" s="156" t="s">
        <v>304</v>
      </c>
      <c r="AE108" s="298"/>
      <c r="AF108" s="155"/>
      <c r="AG108" s="155"/>
      <c r="AH108" s="155"/>
      <c r="AI108" s="155"/>
      <c r="AJ108" s="155"/>
      <c r="AK108" s="155">
        <v>25490.05</v>
      </c>
      <c r="AL108" s="158" t="s">
        <v>514</v>
      </c>
      <c r="AN108" s="112" t="str">
        <f>VLOOKUP(B108,[1]sectoren!$N$2:$Q$128,3)</f>
        <v>landbouw (dieren en mest)</v>
      </c>
      <c r="AQ108" s="112">
        <f>VLOOKUP(B108, [1]sectoren!$N$2:$S$128, 6, FALSE)</f>
        <v>10</v>
      </c>
    </row>
    <row r="109" spans="1:43" s="112" customFormat="1" ht="24.75" customHeight="1" thickBot="1">
      <c r="A109" s="180" t="s">
        <v>512</v>
      </c>
      <c r="B109" s="153" t="s">
        <v>526</v>
      </c>
      <c r="C109" s="180" t="s">
        <v>527</v>
      </c>
      <c r="D109" s="166"/>
      <c r="E109" s="308" t="s">
        <v>90</v>
      </c>
      <c r="F109" s="308" t="s">
        <v>90</v>
      </c>
      <c r="G109" s="156" t="s">
        <v>304</v>
      </c>
      <c r="H109" s="156" t="s">
        <v>90</v>
      </c>
      <c r="I109" s="156" t="s">
        <v>90</v>
      </c>
      <c r="J109" s="156" t="s">
        <v>90</v>
      </c>
      <c r="K109" s="156" t="s">
        <v>90</v>
      </c>
      <c r="L109" s="156" t="s">
        <v>304</v>
      </c>
      <c r="M109" s="156" t="s">
        <v>304</v>
      </c>
      <c r="N109" s="156" t="s">
        <v>304</v>
      </c>
      <c r="O109" s="156" t="s">
        <v>304</v>
      </c>
      <c r="P109" s="156" t="s">
        <v>304</v>
      </c>
      <c r="Q109" s="156" t="s">
        <v>304</v>
      </c>
      <c r="R109" s="156" t="s">
        <v>304</v>
      </c>
      <c r="S109" s="156" t="s">
        <v>304</v>
      </c>
      <c r="T109" s="156" t="s">
        <v>304</v>
      </c>
      <c r="U109" s="156" t="s">
        <v>304</v>
      </c>
      <c r="V109" s="156" t="s">
        <v>304</v>
      </c>
      <c r="W109" s="156" t="s">
        <v>304</v>
      </c>
      <c r="X109" s="156" t="s">
        <v>304</v>
      </c>
      <c r="Y109" s="156" t="s">
        <v>304</v>
      </c>
      <c r="Z109" s="156" t="s">
        <v>304</v>
      </c>
      <c r="AA109" s="156" t="s">
        <v>304</v>
      </c>
      <c r="AB109" s="156" t="s">
        <v>304</v>
      </c>
      <c r="AC109" s="156" t="s">
        <v>304</v>
      </c>
      <c r="AD109" s="156" t="s">
        <v>304</v>
      </c>
      <c r="AE109" s="298"/>
      <c r="AF109" s="155"/>
      <c r="AG109" s="155"/>
      <c r="AH109" s="155"/>
      <c r="AI109" s="155"/>
      <c r="AJ109" s="155"/>
      <c r="AK109" s="155">
        <v>337.21600000000001</v>
      </c>
      <c r="AL109" s="158" t="s">
        <v>514</v>
      </c>
      <c r="AN109" s="112" t="str">
        <f>VLOOKUP(B109,[1]sectoren!$N$2:$Q$128,3)</f>
        <v>landbouw (dieren en mest)</v>
      </c>
      <c r="AQ109" s="112">
        <f>VLOOKUP(B109, [1]sectoren!$N$2:$S$128, 6, FALSE)</f>
        <v>10</v>
      </c>
    </row>
    <row r="110" spans="1:43" s="112" customFormat="1" ht="24.75" customHeight="1" thickBot="1">
      <c r="A110" s="180" t="s">
        <v>512</v>
      </c>
      <c r="B110" s="153" t="s">
        <v>528</v>
      </c>
      <c r="C110" s="180" t="s">
        <v>529</v>
      </c>
      <c r="D110" s="166"/>
      <c r="E110" s="303">
        <v>2.3211000000000003E-4</v>
      </c>
      <c r="F110" s="303">
        <v>0.20273255399999998</v>
      </c>
      <c r="G110" s="156" t="s">
        <v>304</v>
      </c>
      <c r="H110" s="296">
        <v>0.37484452009999997</v>
      </c>
      <c r="I110" s="156" t="s">
        <v>308</v>
      </c>
      <c r="J110" s="156" t="s">
        <v>308</v>
      </c>
      <c r="K110" s="156" t="s">
        <v>308</v>
      </c>
      <c r="L110" s="156" t="s">
        <v>304</v>
      </c>
      <c r="M110" s="156" t="s">
        <v>304</v>
      </c>
      <c r="N110" s="156" t="s">
        <v>304</v>
      </c>
      <c r="O110" s="156" t="s">
        <v>304</v>
      </c>
      <c r="P110" s="156" t="s">
        <v>304</v>
      </c>
      <c r="Q110" s="156" t="s">
        <v>304</v>
      </c>
      <c r="R110" s="156" t="s">
        <v>304</v>
      </c>
      <c r="S110" s="156" t="s">
        <v>304</v>
      </c>
      <c r="T110" s="156" t="s">
        <v>304</v>
      </c>
      <c r="U110" s="156" t="s">
        <v>304</v>
      </c>
      <c r="V110" s="156" t="s">
        <v>304</v>
      </c>
      <c r="W110" s="156" t="s">
        <v>304</v>
      </c>
      <c r="X110" s="156" t="s">
        <v>304</v>
      </c>
      <c r="Y110" s="156" t="s">
        <v>304</v>
      </c>
      <c r="Z110" s="156" t="s">
        <v>304</v>
      </c>
      <c r="AA110" s="156" t="s">
        <v>304</v>
      </c>
      <c r="AB110" s="156" t="s">
        <v>304</v>
      </c>
      <c r="AC110" s="156" t="s">
        <v>304</v>
      </c>
      <c r="AD110" s="156" t="s">
        <v>304</v>
      </c>
      <c r="AE110" s="298"/>
      <c r="AF110" s="155"/>
      <c r="AG110" s="155"/>
      <c r="AH110" s="155"/>
      <c r="AI110" s="155"/>
      <c r="AJ110" s="155"/>
      <c r="AK110" s="155">
        <v>77.37</v>
      </c>
      <c r="AL110" s="158" t="s">
        <v>514</v>
      </c>
      <c r="AN110" s="112" t="str">
        <f>VLOOKUP(B110,[1]sectoren!$N$2:$Q$128,3)</f>
        <v>landbouw (dieren en mest)</v>
      </c>
      <c r="AQ110" s="112">
        <f>VLOOKUP(B110, [1]sectoren!$N$2:$S$128, 6, FALSE)</f>
        <v>10</v>
      </c>
    </row>
    <row r="111" spans="1:43" s="112" customFormat="1" ht="24.75" customHeight="1" thickBot="1">
      <c r="A111" s="153" t="s">
        <v>512</v>
      </c>
      <c r="B111" s="153" t="s">
        <v>244</v>
      </c>
      <c r="C111" s="154" t="s">
        <v>530</v>
      </c>
      <c r="D111" s="166"/>
      <c r="E111" s="303">
        <v>1.26297E-5</v>
      </c>
      <c r="F111" s="303">
        <v>8.3240842999999995E-2</v>
      </c>
      <c r="G111" s="156" t="s">
        <v>304</v>
      </c>
      <c r="H111" s="296">
        <v>4.8200440000000004E-2</v>
      </c>
      <c r="I111" s="297">
        <v>1.6839599999999999E-4</v>
      </c>
      <c r="J111" s="297">
        <v>3.3679199999999998E-4</v>
      </c>
      <c r="K111" s="297">
        <v>7.5778200000000003E-4</v>
      </c>
      <c r="L111" s="156" t="s">
        <v>304</v>
      </c>
      <c r="M111" s="156" t="s">
        <v>304</v>
      </c>
      <c r="N111" s="156" t="s">
        <v>304</v>
      </c>
      <c r="O111" s="156" t="s">
        <v>304</v>
      </c>
      <c r="P111" s="156" t="s">
        <v>304</v>
      </c>
      <c r="Q111" s="156" t="s">
        <v>304</v>
      </c>
      <c r="R111" s="156" t="s">
        <v>304</v>
      </c>
      <c r="S111" s="156" t="s">
        <v>304</v>
      </c>
      <c r="T111" s="156" t="s">
        <v>304</v>
      </c>
      <c r="U111" s="156" t="s">
        <v>304</v>
      </c>
      <c r="V111" s="156" t="s">
        <v>304</v>
      </c>
      <c r="W111" s="156" t="s">
        <v>304</v>
      </c>
      <c r="X111" s="156" t="s">
        <v>304</v>
      </c>
      <c r="Y111" s="156" t="s">
        <v>304</v>
      </c>
      <c r="Z111" s="156" t="s">
        <v>304</v>
      </c>
      <c r="AA111" s="156" t="s">
        <v>304</v>
      </c>
      <c r="AB111" s="156" t="s">
        <v>304</v>
      </c>
      <c r="AC111" s="156" t="s">
        <v>304</v>
      </c>
      <c r="AD111" s="156" t="s">
        <v>304</v>
      </c>
      <c r="AE111" s="298"/>
      <c r="AF111" s="155"/>
      <c r="AG111" s="155"/>
      <c r="AH111" s="155"/>
      <c r="AI111" s="155"/>
      <c r="AJ111" s="155"/>
      <c r="AK111" s="155">
        <v>67.974999999999994</v>
      </c>
      <c r="AL111" s="158" t="s">
        <v>514</v>
      </c>
      <c r="AN111" s="112" t="str">
        <f>VLOOKUP(B111,[1]sectoren!$N$2:$Q$128,3)</f>
        <v>landbouw (dieren en mest)</v>
      </c>
      <c r="AQ111" s="112">
        <f>VLOOKUP(B111, [1]sectoren!$N$2:$S$128, 6, FALSE)</f>
        <v>10</v>
      </c>
    </row>
    <row r="112" spans="1:43" s="112" customFormat="1" ht="24.75" customHeight="1" thickBot="1">
      <c r="A112" s="153" t="s">
        <v>531</v>
      </c>
      <c r="B112" s="153" t="s">
        <v>532</v>
      </c>
      <c r="C112" s="154" t="s">
        <v>533</v>
      </c>
      <c r="D112" s="155"/>
      <c r="E112" s="303">
        <v>3.2436955312162747</v>
      </c>
      <c r="F112" s="308" t="s">
        <v>304</v>
      </c>
      <c r="G112" s="156" t="s">
        <v>304</v>
      </c>
      <c r="H112" s="303">
        <v>3.3470856602635917</v>
      </c>
      <c r="I112" s="156" t="s">
        <v>304</v>
      </c>
      <c r="J112" s="156" t="s">
        <v>304</v>
      </c>
      <c r="K112" s="156" t="s">
        <v>304</v>
      </c>
      <c r="L112" s="156" t="s">
        <v>304</v>
      </c>
      <c r="M112" s="156" t="s">
        <v>304</v>
      </c>
      <c r="N112" s="156" t="s">
        <v>304</v>
      </c>
      <c r="O112" s="156" t="s">
        <v>304</v>
      </c>
      <c r="P112" s="156" t="s">
        <v>304</v>
      </c>
      <c r="Q112" s="156" t="s">
        <v>304</v>
      </c>
      <c r="R112" s="156" t="s">
        <v>304</v>
      </c>
      <c r="S112" s="156" t="s">
        <v>304</v>
      </c>
      <c r="T112" s="156" t="s">
        <v>304</v>
      </c>
      <c r="U112" s="156" t="s">
        <v>304</v>
      </c>
      <c r="V112" s="156" t="s">
        <v>304</v>
      </c>
      <c r="W112" s="156" t="s">
        <v>304</v>
      </c>
      <c r="X112" s="156" t="s">
        <v>304</v>
      </c>
      <c r="Y112" s="156" t="s">
        <v>304</v>
      </c>
      <c r="Z112" s="156" t="s">
        <v>304</v>
      </c>
      <c r="AA112" s="156" t="s">
        <v>304</v>
      </c>
      <c r="AB112" s="156" t="s">
        <v>304</v>
      </c>
      <c r="AC112" s="156" t="s">
        <v>304</v>
      </c>
      <c r="AD112" s="156" t="s">
        <v>304</v>
      </c>
      <c r="AE112" s="298"/>
      <c r="AF112" s="155"/>
      <c r="AG112" s="155"/>
      <c r="AH112" s="155"/>
      <c r="AI112" s="155"/>
      <c r="AJ112" s="155"/>
      <c r="AK112" s="155">
        <v>81092388.280406877</v>
      </c>
      <c r="AL112" s="158" t="s">
        <v>534</v>
      </c>
      <c r="AN112" s="112" t="str">
        <f>VLOOKUP(B112,[1]sectoren!$N$2:$Q$128,3)</f>
        <v>landbouw (dieren en mest)</v>
      </c>
      <c r="AQ112" s="112">
        <f>VLOOKUP(B112, [1]sectoren!$N$2:$S$128, 6, FALSE)</f>
        <v>10</v>
      </c>
    </row>
    <row r="113" spans="1:43" s="112" customFormat="1" ht="24.75" customHeight="1" thickBot="1">
      <c r="A113" s="153" t="s">
        <v>531</v>
      </c>
      <c r="B113" s="182" t="s">
        <v>535</v>
      </c>
      <c r="C113" s="183" t="s">
        <v>536</v>
      </c>
      <c r="D113" s="155"/>
      <c r="E113" s="303">
        <v>3.051998548915599</v>
      </c>
      <c r="F113" s="308" t="s">
        <v>304</v>
      </c>
      <c r="G113" s="156" t="s">
        <v>304</v>
      </c>
      <c r="H113" s="296">
        <v>8.5516172719762888</v>
      </c>
      <c r="I113" s="156" t="s">
        <v>304</v>
      </c>
      <c r="J113" s="156" t="s">
        <v>304</v>
      </c>
      <c r="K113" s="156" t="s">
        <v>304</v>
      </c>
      <c r="L113" s="156" t="s">
        <v>304</v>
      </c>
      <c r="M113" s="156" t="s">
        <v>304</v>
      </c>
      <c r="N113" s="156" t="s">
        <v>304</v>
      </c>
      <c r="O113" s="156" t="s">
        <v>304</v>
      </c>
      <c r="P113" s="156" t="s">
        <v>304</v>
      </c>
      <c r="Q113" s="156" t="s">
        <v>304</v>
      </c>
      <c r="R113" s="156" t="s">
        <v>304</v>
      </c>
      <c r="S113" s="156" t="s">
        <v>304</v>
      </c>
      <c r="T113" s="156" t="s">
        <v>304</v>
      </c>
      <c r="U113" s="156" t="s">
        <v>304</v>
      </c>
      <c r="V113" s="156" t="s">
        <v>304</v>
      </c>
      <c r="W113" s="156" t="s">
        <v>304</v>
      </c>
      <c r="X113" s="156" t="s">
        <v>304</v>
      </c>
      <c r="Y113" s="156" t="s">
        <v>304</v>
      </c>
      <c r="Z113" s="156" t="s">
        <v>304</v>
      </c>
      <c r="AA113" s="156" t="s">
        <v>304</v>
      </c>
      <c r="AB113" s="156" t="s">
        <v>304</v>
      </c>
      <c r="AC113" s="156" t="s">
        <v>304</v>
      </c>
      <c r="AD113" s="156" t="s">
        <v>304</v>
      </c>
      <c r="AE113" s="298"/>
      <c r="AF113" s="155"/>
      <c r="AG113" s="155"/>
      <c r="AH113" s="155"/>
      <c r="AI113" s="155"/>
      <c r="AJ113" s="155"/>
      <c r="AK113" s="155">
        <v>76299963.722889975</v>
      </c>
      <c r="AL113" s="167" t="s">
        <v>664</v>
      </c>
      <c r="AN113" s="112" t="str">
        <f>VLOOKUP(B113,[1]sectoren!$N$2:$Q$128,3)</f>
        <v>landbouw (dieren en mest)</v>
      </c>
      <c r="AQ113" s="112">
        <f>VLOOKUP(B113, [1]sectoren!$N$2:$S$128, 6, FALSE)</f>
        <v>10</v>
      </c>
    </row>
    <row r="114" spans="1:43" s="112" customFormat="1" ht="24.75" customHeight="1" thickBot="1">
      <c r="A114" s="153" t="s">
        <v>531</v>
      </c>
      <c r="B114" s="182" t="s">
        <v>537</v>
      </c>
      <c r="C114" s="183" t="s">
        <v>538</v>
      </c>
      <c r="D114" s="155"/>
      <c r="E114" s="308" t="s">
        <v>304</v>
      </c>
      <c r="F114" s="308" t="s">
        <v>304</v>
      </c>
      <c r="G114" s="156" t="s">
        <v>304</v>
      </c>
      <c r="H114" s="156" t="s">
        <v>304</v>
      </c>
      <c r="I114" s="156" t="s">
        <v>304</v>
      </c>
      <c r="J114" s="156" t="s">
        <v>304</v>
      </c>
      <c r="K114" s="156" t="s">
        <v>304</v>
      </c>
      <c r="L114" s="156" t="s">
        <v>304</v>
      </c>
      <c r="M114" s="156" t="s">
        <v>304</v>
      </c>
      <c r="N114" s="156" t="s">
        <v>304</v>
      </c>
      <c r="O114" s="156" t="s">
        <v>304</v>
      </c>
      <c r="P114" s="156" t="s">
        <v>304</v>
      </c>
      <c r="Q114" s="156" t="s">
        <v>304</v>
      </c>
      <c r="R114" s="156" t="s">
        <v>304</v>
      </c>
      <c r="S114" s="156" t="s">
        <v>304</v>
      </c>
      <c r="T114" s="156" t="s">
        <v>304</v>
      </c>
      <c r="U114" s="156" t="s">
        <v>304</v>
      </c>
      <c r="V114" s="156" t="s">
        <v>304</v>
      </c>
      <c r="W114" s="156" t="s">
        <v>304</v>
      </c>
      <c r="X114" s="156" t="s">
        <v>304</v>
      </c>
      <c r="Y114" s="156" t="s">
        <v>304</v>
      </c>
      <c r="Z114" s="156" t="s">
        <v>304</v>
      </c>
      <c r="AA114" s="156" t="s">
        <v>304</v>
      </c>
      <c r="AB114" s="156" t="s">
        <v>304</v>
      </c>
      <c r="AC114" s="156" t="s">
        <v>304</v>
      </c>
      <c r="AD114" s="156" t="s">
        <v>304</v>
      </c>
      <c r="AE114" s="298"/>
      <c r="AF114" s="155"/>
      <c r="AG114" s="155"/>
      <c r="AH114" s="155"/>
      <c r="AI114" s="155"/>
      <c r="AJ114" s="155"/>
      <c r="AL114" s="158"/>
      <c r="AN114" s="112" t="str">
        <f>VLOOKUP(B114,[1]sectoren!$N$2:$Q$128,3)</f>
        <v>landbouw (dieren en mest)</v>
      </c>
      <c r="AQ114" s="112">
        <f>VLOOKUP(B114, [1]sectoren!$N$2:$S$128, 6, FALSE)</f>
        <v>10</v>
      </c>
    </row>
    <row r="115" spans="1:43" s="112" customFormat="1" ht="24.75" customHeight="1" thickBot="1">
      <c r="A115" s="153" t="s">
        <v>531</v>
      </c>
      <c r="B115" s="182" t="s">
        <v>539</v>
      </c>
      <c r="C115" s="183" t="s">
        <v>540</v>
      </c>
      <c r="D115" s="155"/>
      <c r="E115" s="308" t="s">
        <v>105</v>
      </c>
      <c r="F115" s="308" t="s">
        <v>105</v>
      </c>
      <c r="G115" s="156" t="s">
        <v>105</v>
      </c>
      <c r="H115" s="156" t="s">
        <v>105</v>
      </c>
      <c r="I115" s="156" t="s">
        <v>304</v>
      </c>
      <c r="J115" s="156" t="s">
        <v>304</v>
      </c>
      <c r="K115" s="156" t="s">
        <v>304</v>
      </c>
      <c r="L115" s="156" t="s">
        <v>304</v>
      </c>
      <c r="M115" s="156" t="s">
        <v>304</v>
      </c>
      <c r="N115" s="156" t="s">
        <v>304</v>
      </c>
      <c r="O115" s="156" t="s">
        <v>304</v>
      </c>
      <c r="P115" s="156" t="s">
        <v>304</v>
      </c>
      <c r="Q115" s="156" t="s">
        <v>304</v>
      </c>
      <c r="R115" s="156" t="s">
        <v>304</v>
      </c>
      <c r="S115" s="156" t="s">
        <v>304</v>
      </c>
      <c r="T115" s="156" t="s">
        <v>304</v>
      </c>
      <c r="U115" s="156" t="s">
        <v>304</v>
      </c>
      <c r="V115" s="156" t="s">
        <v>304</v>
      </c>
      <c r="W115" s="156" t="s">
        <v>304</v>
      </c>
      <c r="X115" s="156" t="s">
        <v>304</v>
      </c>
      <c r="Y115" s="156" t="s">
        <v>304</v>
      </c>
      <c r="Z115" s="156" t="s">
        <v>304</v>
      </c>
      <c r="AA115" s="156" t="s">
        <v>304</v>
      </c>
      <c r="AB115" s="156" t="s">
        <v>304</v>
      </c>
      <c r="AC115" s="156" t="s">
        <v>304</v>
      </c>
      <c r="AD115" s="156" t="s">
        <v>304</v>
      </c>
      <c r="AE115" s="298"/>
      <c r="AF115" s="155"/>
      <c r="AG115" s="155"/>
      <c r="AH115" s="155"/>
      <c r="AI115" s="155"/>
      <c r="AJ115" s="155"/>
      <c r="AL115" s="158"/>
      <c r="AN115" s="112" t="str">
        <f>VLOOKUP(B115,[1]sectoren!$N$2:$Q$128,3)</f>
        <v>landbouw (dieren en mest)</v>
      </c>
      <c r="AQ115" s="112">
        <f>VLOOKUP(B115, [1]sectoren!$N$2:$S$128, 6, FALSE)</f>
        <v>10</v>
      </c>
    </row>
    <row r="116" spans="1:43" s="112" customFormat="1" ht="24.75" customHeight="1" thickBot="1">
      <c r="A116" s="153" t="s">
        <v>531</v>
      </c>
      <c r="B116" s="153" t="s">
        <v>541</v>
      </c>
      <c r="C116" s="154" t="s">
        <v>542</v>
      </c>
      <c r="D116" s="155"/>
      <c r="E116" s="308" t="s">
        <v>304</v>
      </c>
      <c r="F116" s="308" t="s">
        <v>304</v>
      </c>
      <c r="G116" s="156" t="s">
        <v>304</v>
      </c>
      <c r="H116" s="296">
        <v>2.8731753232710089</v>
      </c>
      <c r="I116" s="156" t="s">
        <v>304</v>
      </c>
      <c r="J116" s="156" t="s">
        <v>304</v>
      </c>
      <c r="K116" s="156" t="s">
        <v>304</v>
      </c>
      <c r="L116" s="156" t="s">
        <v>304</v>
      </c>
      <c r="M116" s="156" t="s">
        <v>304</v>
      </c>
      <c r="N116" s="156" t="s">
        <v>304</v>
      </c>
      <c r="O116" s="156" t="s">
        <v>304</v>
      </c>
      <c r="P116" s="156" t="s">
        <v>304</v>
      </c>
      <c r="Q116" s="156" t="s">
        <v>304</v>
      </c>
      <c r="R116" s="156" t="s">
        <v>304</v>
      </c>
      <c r="S116" s="156" t="s">
        <v>304</v>
      </c>
      <c r="T116" s="156" t="s">
        <v>304</v>
      </c>
      <c r="U116" s="156" t="s">
        <v>304</v>
      </c>
      <c r="V116" s="156" t="s">
        <v>304</v>
      </c>
      <c r="W116" s="156" t="s">
        <v>304</v>
      </c>
      <c r="X116" s="156" t="s">
        <v>304</v>
      </c>
      <c r="Y116" s="156" t="s">
        <v>304</v>
      </c>
      <c r="Z116" s="156" t="s">
        <v>304</v>
      </c>
      <c r="AA116" s="156" t="s">
        <v>304</v>
      </c>
      <c r="AB116" s="156" t="s">
        <v>304</v>
      </c>
      <c r="AC116" s="156" t="s">
        <v>304</v>
      </c>
      <c r="AD116" s="156" t="s">
        <v>304</v>
      </c>
      <c r="AE116" s="298"/>
      <c r="AF116" s="155"/>
      <c r="AG116" s="155"/>
      <c r="AH116" s="155"/>
      <c r="AI116" s="155"/>
      <c r="AJ116" s="155"/>
      <c r="AK116" s="155">
        <v>29537930.1087556</v>
      </c>
      <c r="AL116" s="158"/>
      <c r="AN116" s="112" t="str">
        <f>VLOOKUP(B116,[1]sectoren!$N$2:$Q$128,3)</f>
        <v>landbouw (dieren en mest)</v>
      </c>
      <c r="AQ116" s="112">
        <f>VLOOKUP(B116, [1]sectoren!$N$2:$S$128, 6, FALSE)</f>
        <v>10</v>
      </c>
    </row>
    <row r="117" spans="1:43" s="112" customFormat="1" ht="24.75" customHeight="1" thickBot="1">
      <c r="A117" s="153" t="s">
        <v>531</v>
      </c>
      <c r="B117" s="153" t="s">
        <v>543</v>
      </c>
      <c r="C117" s="154" t="s">
        <v>544</v>
      </c>
      <c r="D117" s="155"/>
      <c r="E117" s="308" t="s">
        <v>304</v>
      </c>
      <c r="F117" s="308" t="s">
        <v>304</v>
      </c>
      <c r="G117" s="156" t="s">
        <v>304</v>
      </c>
      <c r="H117" s="156" t="s">
        <v>304</v>
      </c>
      <c r="I117" s="156" t="s">
        <v>304</v>
      </c>
      <c r="J117" s="156" t="s">
        <v>304</v>
      </c>
      <c r="K117" s="156" t="s">
        <v>304</v>
      </c>
      <c r="L117" s="156" t="s">
        <v>304</v>
      </c>
      <c r="M117" s="156" t="s">
        <v>304</v>
      </c>
      <c r="N117" s="156" t="s">
        <v>304</v>
      </c>
      <c r="O117" s="156" t="s">
        <v>304</v>
      </c>
      <c r="P117" s="156" t="s">
        <v>304</v>
      </c>
      <c r="Q117" s="156" t="s">
        <v>304</v>
      </c>
      <c r="R117" s="156" t="s">
        <v>304</v>
      </c>
      <c r="S117" s="156" t="s">
        <v>304</v>
      </c>
      <c r="T117" s="156" t="s">
        <v>304</v>
      </c>
      <c r="U117" s="156" t="s">
        <v>304</v>
      </c>
      <c r="V117" s="156" t="s">
        <v>304</v>
      </c>
      <c r="W117" s="156" t="s">
        <v>304</v>
      </c>
      <c r="X117" s="156" t="s">
        <v>304</v>
      </c>
      <c r="Y117" s="156" t="s">
        <v>304</v>
      </c>
      <c r="Z117" s="156" t="s">
        <v>304</v>
      </c>
      <c r="AA117" s="156" t="s">
        <v>304</v>
      </c>
      <c r="AB117" s="156" t="s">
        <v>304</v>
      </c>
      <c r="AC117" s="156" t="s">
        <v>304</v>
      </c>
      <c r="AD117" s="156" t="s">
        <v>304</v>
      </c>
      <c r="AE117" s="298"/>
      <c r="AF117" s="155"/>
      <c r="AG117" s="155"/>
      <c r="AH117" s="155"/>
      <c r="AI117" s="155"/>
      <c r="AJ117" s="155"/>
      <c r="AK117" s="155"/>
      <c r="AL117" s="158"/>
      <c r="AN117" s="112" t="str">
        <f>VLOOKUP(B117,[1]sectoren!$N$2:$Q$128,3)</f>
        <v>landbouw (dieren en mest)</v>
      </c>
      <c r="AQ117" s="112">
        <f>VLOOKUP(B117, [1]sectoren!$N$2:$S$128, 6, FALSE)</f>
        <v>10</v>
      </c>
    </row>
    <row r="118" spans="1:43" s="112" customFormat="1" ht="24.75" customHeight="1" thickBot="1">
      <c r="A118" s="153" t="s">
        <v>531</v>
      </c>
      <c r="B118" s="153" t="s">
        <v>545</v>
      </c>
      <c r="C118" s="154" t="s">
        <v>546</v>
      </c>
      <c r="D118" s="155"/>
      <c r="E118" s="308" t="s">
        <v>304</v>
      </c>
      <c r="F118" s="308" t="s">
        <v>304</v>
      </c>
      <c r="G118" s="156" t="s">
        <v>304</v>
      </c>
      <c r="H118" s="156" t="s">
        <v>304</v>
      </c>
      <c r="I118" s="156" t="s">
        <v>304</v>
      </c>
      <c r="J118" s="156" t="s">
        <v>304</v>
      </c>
      <c r="K118" s="156" t="s">
        <v>304</v>
      </c>
      <c r="L118" s="156" t="s">
        <v>304</v>
      </c>
      <c r="M118" s="156" t="s">
        <v>304</v>
      </c>
      <c r="N118" s="156" t="s">
        <v>304</v>
      </c>
      <c r="O118" s="156" t="s">
        <v>304</v>
      </c>
      <c r="P118" s="156" t="s">
        <v>304</v>
      </c>
      <c r="Q118" s="156" t="s">
        <v>304</v>
      </c>
      <c r="R118" s="156" t="s">
        <v>304</v>
      </c>
      <c r="S118" s="156" t="s">
        <v>304</v>
      </c>
      <c r="T118" s="156" t="s">
        <v>304</v>
      </c>
      <c r="U118" s="156" t="s">
        <v>304</v>
      </c>
      <c r="V118" s="156" t="s">
        <v>304</v>
      </c>
      <c r="W118" s="156" t="s">
        <v>304</v>
      </c>
      <c r="X118" s="156" t="s">
        <v>304</v>
      </c>
      <c r="Y118" s="156" t="s">
        <v>304</v>
      </c>
      <c r="Z118" s="156" t="s">
        <v>304</v>
      </c>
      <c r="AA118" s="156" t="s">
        <v>304</v>
      </c>
      <c r="AB118" s="156" t="s">
        <v>304</v>
      </c>
      <c r="AC118" s="156" t="s">
        <v>304</v>
      </c>
      <c r="AD118" s="156" t="s">
        <v>304</v>
      </c>
      <c r="AE118" s="298"/>
      <c r="AF118" s="155"/>
      <c r="AG118" s="155"/>
      <c r="AH118" s="155"/>
      <c r="AI118" s="155"/>
      <c r="AJ118" s="155"/>
      <c r="AK118" s="155"/>
      <c r="AL118" s="158"/>
      <c r="AN118" s="112" t="str">
        <f>VLOOKUP(B118,[1]sectoren!$N$2:$Q$128,3)</f>
        <v>landbouw (dieren en mest)</v>
      </c>
      <c r="AQ118" s="112">
        <f>VLOOKUP(B118, [1]sectoren!$N$2:$S$128, 6, FALSE)</f>
        <v>10</v>
      </c>
    </row>
    <row r="119" spans="1:43" s="112" customFormat="1" ht="24.75" customHeight="1" thickBot="1">
      <c r="A119" s="153" t="s">
        <v>531</v>
      </c>
      <c r="B119" s="153" t="s">
        <v>547</v>
      </c>
      <c r="C119" s="154" t="s">
        <v>548</v>
      </c>
      <c r="D119" s="155"/>
      <c r="E119" s="308" t="s">
        <v>304</v>
      </c>
      <c r="F119" s="308" t="s">
        <v>304</v>
      </c>
      <c r="G119" s="156" t="s">
        <v>304</v>
      </c>
      <c r="H119" s="296">
        <v>6.4104187325996043E-2</v>
      </c>
      <c r="I119" s="297">
        <v>4.0429680000000003E-2</v>
      </c>
      <c r="J119" s="297">
        <v>1.0511716799999999</v>
      </c>
      <c r="K119" s="297">
        <v>1.0511716799999999</v>
      </c>
      <c r="L119" s="156" t="s">
        <v>304</v>
      </c>
      <c r="M119" s="156" t="s">
        <v>304</v>
      </c>
      <c r="N119" s="156" t="s">
        <v>304</v>
      </c>
      <c r="O119" s="156" t="s">
        <v>304</v>
      </c>
      <c r="P119" s="156" t="s">
        <v>304</v>
      </c>
      <c r="Q119" s="156" t="s">
        <v>304</v>
      </c>
      <c r="R119" s="156" t="s">
        <v>304</v>
      </c>
      <c r="S119" s="156" t="s">
        <v>304</v>
      </c>
      <c r="T119" s="156" t="s">
        <v>304</v>
      </c>
      <c r="U119" s="156" t="s">
        <v>304</v>
      </c>
      <c r="V119" s="156" t="s">
        <v>304</v>
      </c>
      <c r="W119" s="156" t="s">
        <v>304</v>
      </c>
      <c r="X119" s="156" t="s">
        <v>304</v>
      </c>
      <c r="Y119" s="156" t="s">
        <v>304</v>
      </c>
      <c r="Z119" s="156" t="s">
        <v>304</v>
      </c>
      <c r="AA119" s="156" t="s">
        <v>304</v>
      </c>
      <c r="AB119" s="156" t="s">
        <v>304</v>
      </c>
      <c r="AC119" s="156" t="s">
        <v>304</v>
      </c>
      <c r="AD119" s="156" t="s">
        <v>304</v>
      </c>
      <c r="AE119" s="298"/>
      <c r="AF119" s="155"/>
      <c r="AG119" s="155"/>
      <c r="AH119" s="155"/>
      <c r="AI119" s="155"/>
      <c r="AJ119" s="155"/>
      <c r="AK119" s="155">
        <v>673828</v>
      </c>
      <c r="AL119" s="158" t="s">
        <v>665</v>
      </c>
      <c r="AN119" s="112" t="str">
        <f>VLOOKUP(B119,[1]sectoren!$N$2:$Q$128,3)</f>
        <v>landbouw (dieren en mest)</v>
      </c>
      <c r="AQ119" s="112">
        <f>VLOOKUP(B119, [1]sectoren!$N$2:$S$128, 6, FALSE)</f>
        <v>10</v>
      </c>
    </row>
    <row r="120" spans="1:43" s="112" customFormat="1" ht="24.75" customHeight="1" thickBot="1">
      <c r="A120" s="153" t="s">
        <v>531</v>
      </c>
      <c r="B120" s="153" t="s">
        <v>549</v>
      </c>
      <c r="C120" s="154" t="s">
        <v>550</v>
      </c>
      <c r="D120" s="155"/>
      <c r="E120" s="308" t="s">
        <v>304</v>
      </c>
      <c r="F120" s="308" t="s">
        <v>304</v>
      </c>
      <c r="G120" s="156" t="s">
        <v>304</v>
      </c>
      <c r="H120" s="296">
        <v>1.2689533476834014</v>
      </c>
      <c r="I120" s="156" t="s">
        <v>304</v>
      </c>
      <c r="J120" s="156" t="s">
        <v>304</v>
      </c>
      <c r="K120" s="156" t="s">
        <v>304</v>
      </c>
      <c r="L120" s="156" t="s">
        <v>304</v>
      </c>
      <c r="M120" s="156" t="s">
        <v>304</v>
      </c>
      <c r="N120" s="156" t="s">
        <v>304</v>
      </c>
      <c r="O120" s="156" t="s">
        <v>304</v>
      </c>
      <c r="P120" s="156" t="s">
        <v>304</v>
      </c>
      <c r="Q120" s="156" t="s">
        <v>304</v>
      </c>
      <c r="R120" s="156" t="s">
        <v>304</v>
      </c>
      <c r="S120" s="156" t="s">
        <v>304</v>
      </c>
      <c r="T120" s="156" t="s">
        <v>304</v>
      </c>
      <c r="U120" s="156" t="s">
        <v>304</v>
      </c>
      <c r="V120" s="156" t="s">
        <v>304</v>
      </c>
      <c r="W120" s="156" t="s">
        <v>304</v>
      </c>
      <c r="X120" s="156" t="s">
        <v>304</v>
      </c>
      <c r="Y120" s="156" t="s">
        <v>304</v>
      </c>
      <c r="Z120" s="156" t="s">
        <v>304</v>
      </c>
      <c r="AA120" s="156" t="s">
        <v>304</v>
      </c>
      <c r="AB120" s="156" t="s">
        <v>304</v>
      </c>
      <c r="AC120" s="156" t="s">
        <v>304</v>
      </c>
      <c r="AD120" s="156" t="s">
        <v>304</v>
      </c>
      <c r="AE120" s="298"/>
      <c r="AF120" s="155"/>
      <c r="AG120" s="155"/>
      <c r="AH120" s="155"/>
      <c r="AI120" s="155"/>
      <c r="AJ120" s="155"/>
      <c r="AK120" s="155">
        <v>37.956273000000003</v>
      </c>
      <c r="AL120" s="167" t="s">
        <v>551</v>
      </c>
      <c r="AN120" s="112" t="str">
        <f>VLOOKUP(B120,[1]sectoren!$N$2:$Q$128,3)</f>
        <v>landbouw (dieren en mest)</v>
      </c>
      <c r="AQ120" s="112">
        <f>VLOOKUP(B120, [1]sectoren!$N$2:$S$128, 6, FALSE)</f>
        <v>10</v>
      </c>
    </row>
    <row r="121" spans="1:43" s="112" customFormat="1" ht="24.75" customHeight="1" thickBot="1">
      <c r="A121" s="153" t="s">
        <v>531</v>
      </c>
      <c r="B121" s="153" t="s">
        <v>552</v>
      </c>
      <c r="C121" s="154" t="s">
        <v>553</v>
      </c>
      <c r="D121" s="155" t="s">
        <v>554</v>
      </c>
      <c r="E121" s="156" t="s">
        <v>308</v>
      </c>
      <c r="F121" s="303">
        <v>0.57949207999999996</v>
      </c>
      <c r="G121" s="156" t="s">
        <v>304</v>
      </c>
      <c r="H121" s="156" t="s">
        <v>308</v>
      </c>
      <c r="I121" s="156" t="s">
        <v>304</v>
      </c>
      <c r="J121" s="156" t="s">
        <v>304</v>
      </c>
      <c r="K121" s="156" t="s">
        <v>304</v>
      </c>
      <c r="L121" s="156" t="s">
        <v>304</v>
      </c>
      <c r="M121" s="156" t="s">
        <v>304</v>
      </c>
      <c r="N121" s="156" t="s">
        <v>304</v>
      </c>
      <c r="O121" s="156" t="s">
        <v>304</v>
      </c>
      <c r="P121" s="156" t="s">
        <v>304</v>
      </c>
      <c r="Q121" s="156" t="s">
        <v>304</v>
      </c>
      <c r="R121" s="156" t="s">
        <v>304</v>
      </c>
      <c r="S121" s="156" t="s">
        <v>304</v>
      </c>
      <c r="T121" s="156" t="s">
        <v>304</v>
      </c>
      <c r="U121" s="156" t="s">
        <v>304</v>
      </c>
      <c r="V121" s="156" t="s">
        <v>304</v>
      </c>
      <c r="W121" s="156" t="s">
        <v>304</v>
      </c>
      <c r="X121" s="156" t="s">
        <v>304</v>
      </c>
      <c r="Y121" s="156" t="s">
        <v>304</v>
      </c>
      <c r="Z121" s="156" t="s">
        <v>304</v>
      </c>
      <c r="AA121" s="156" t="s">
        <v>304</v>
      </c>
      <c r="AB121" s="156" t="s">
        <v>304</v>
      </c>
      <c r="AC121" s="156" t="s">
        <v>304</v>
      </c>
      <c r="AD121" s="156" t="s">
        <v>304</v>
      </c>
      <c r="AE121" s="298"/>
      <c r="AF121" s="155"/>
      <c r="AG121" s="155"/>
      <c r="AH121" s="155"/>
      <c r="AI121" s="155"/>
      <c r="AJ121" s="155"/>
      <c r="AK121" s="155">
        <v>673828</v>
      </c>
      <c r="AL121" s="158" t="s">
        <v>665</v>
      </c>
      <c r="AN121" s="112" t="str">
        <f>VLOOKUP(B121,[1]sectoren!$N$2:$Q$128,3)</f>
        <v>landbouw (dieren en mest)</v>
      </c>
      <c r="AQ121" s="112">
        <f>VLOOKUP(B121, [1]sectoren!$N$2:$S$128, 6, FALSE)</f>
        <v>10</v>
      </c>
    </row>
    <row r="122" spans="1:43" s="112" customFormat="1" ht="24.75" customHeight="1" thickBot="1">
      <c r="A122" s="153" t="s">
        <v>531</v>
      </c>
      <c r="B122" s="182" t="s">
        <v>555</v>
      </c>
      <c r="C122" s="183" t="s">
        <v>556</v>
      </c>
      <c r="D122" s="155"/>
      <c r="E122" s="156" t="s">
        <v>304</v>
      </c>
      <c r="F122" s="308" t="s">
        <v>304</v>
      </c>
      <c r="G122" s="156" t="s">
        <v>304</v>
      </c>
      <c r="H122" s="156" t="s">
        <v>304</v>
      </c>
      <c r="I122" s="156" t="s">
        <v>304</v>
      </c>
      <c r="J122" s="156" t="s">
        <v>304</v>
      </c>
      <c r="K122" s="156" t="s">
        <v>304</v>
      </c>
      <c r="L122" s="156" t="s">
        <v>304</v>
      </c>
      <c r="M122" s="156" t="s">
        <v>304</v>
      </c>
      <c r="N122" s="156" t="s">
        <v>304</v>
      </c>
      <c r="O122" s="156" t="s">
        <v>304</v>
      </c>
      <c r="P122" s="156" t="s">
        <v>304</v>
      </c>
      <c r="Q122" s="156" t="s">
        <v>304</v>
      </c>
      <c r="R122" s="156" t="s">
        <v>304</v>
      </c>
      <c r="S122" s="156" t="s">
        <v>304</v>
      </c>
      <c r="T122" s="156" t="s">
        <v>304</v>
      </c>
      <c r="U122" s="156" t="s">
        <v>304</v>
      </c>
      <c r="V122" s="156" t="s">
        <v>304</v>
      </c>
      <c r="W122" s="156" t="s">
        <v>304</v>
      </c>
      <c r="X122" s="156" t="s">
        <v>308</v>
      </c>
      <c r="Y122" s="156" t="s">
        <v>308</v>
      </c>
      <c r="Z122" s="156" t="s">
        <v>308</v>
      </c>
      <c r="AA122" s="156" t="s">
        <v>308</v>
      </c>
      <c r="AB122" s="156" t="s">
        <v>304</v>
      </c>
      <c r="AC122" s="156" t="s">
        <v>304</v>
      </c>
      <c r="AD122" s="156" t="s">
        <v>304</v>
      </c>
      <c r="AE122" s="298"/>
      <c r="AF122" s="155"/>
      <c r="AG122" s="155"/>
      <c r="AH122" s="155"/>
      <c r="AI122" s="155"/>
      <c r="AJ122" s="155"/>
      <c r="AK122" s="155"/>
      <c r="AL122" s="158"/>
      <c r="AN122" s="112" t="str">
        <f>VLOOKUP(B122,[1]sectoren!$N$2:$Q$128,3)</f>
        <v>landbouw (dieren en mest)</v>
      </c>
      <c r="AQ122" s="112">
        <f>VLOOKUP(B122, [1]sectoren!$N$2:$S$128, 6, FALSE)</f>
        <v>10</v>
      </c>
    </row>
    <row r="123" spans="1:43" s="112" customFormat="1" ht="24.75" customHeight="1" thickBot="1">
      <c r="A123" s="153" t="s">
        <v>531</v>
      </c>
      <c r="B123" s="153" t="s">
        <v>557</v>
      </c>
      <c r="C123" s="154" t="s">
        <v>558</v>
      </c>
      <c r="D123" s="155"/>
      <c r="E123" s="156" t="s">
        <v>105</v>
      </c>
      <c r="F123" s="308" t="s">
        <v>105</v>
      </c>
      <c r="G123" s="156" t="s">
        <v>105</v>
      </c>
      <c r="H123" s="156" t="s">
        <v>105</v>
      </c>
      <c r="I123" s="156" t="s">
        <v>105</v>
      </c>
      <c r="J123" s="156" t="s">
        <v>105</v>
      </c>
      <c r="K123" s="156" t="s">
        <v>105</v>
      </c>
      <c r="L123" s="156" t="s">
        <v>105</v>
      </c>
      <c r="M123" s="156" t="s">
        <v>105</v>
      </c>
      <c r="N123" s="156" t="s">
        <v>304</v>
      </c>
      <c r="O123" s="156" t="s">
        <v>304</v>
      </c>
      <c r="P123" s="156" t="s">
        <v>304</v>
      </c>
      <c r="Q123" s="156" t="s">
        <v>304</v>
      </c>
      <c r="R123" s="156" t="s">
        <v>304</v>
      </c>
      <c r="S123" s="156" t="s">
        <v>304</v>
      </c>
      <c r="T123" s="156" t="s">
        <v>304</v>
      </c>
      <c r="U123" s="156" t="s">
        <v>304</v>
      </c>
      <c r="V123" s="156" t="s">
        <v>304</v>
      </c>
      <c r="W123" s="156" t="s">
        <v>105</v>
      </c>
      <c r="X123" s="156" t="s">
        <v>105</v>
      </c>
      <c r="Y123" s="156" t="s">
        <v>105</v>
      </c>
      <c r="Z123" s="156" t="s">
        <v>105</v>
      </c>
      <c r="AA123" s="156" t="s">
        <v>105</v>
      </c>
      <c r="AB123" s="156" t="s">
        <v>105</v>
      </c>
      <c r="AC123" s="156" t="s">
        <v>105</v>
      </c>
      <c r="AD123" s="156" t="s">
        <v>304</v>
      </c>
      <c r="AE123" s="298"/>
      <c r="AF123" s="155"/>
      <c r="AG123" s="155"/>
      <c r="AH123" s="155"/>
      <c r="AI123" s="155"/>
      <c r="AJ123" s="155"/>
      <c r="AK123" s="155"/>
      <c r="AL123" s="158" t="s">
        <v>559</v>
      </c>
      <c r="AN123" s="112" t="str">
        <f>VLOOKUP(B123,[1]sectoren!$N$2:$Q$128,3)</f>
        <v>landbouw (dieren en mest)</v>
      </c>
      <c r="AQ123" s="112">
        <f>VLOOKUP(B123, [1]sectoren!$N$2:$S$128, 6, FALSE)</f>
        <v>10</v>
      </c>
    </row>
    <row r="124" spans="1:43" s="112" customFormat="1" ht="24.75" customHeight="1" thickBot="1">
      <c r="A124" s="153" t="s">
        <v>531</v>
      </c>
      <c r="B124" s="184" t="s">
        <v>560</v>
      </c>
      <c r="C124" s="154" t="s">
        <v>561</v>
      </c>
      <c r="D124" s="155"/>
      <c r="E124" s="156" t="s">
        <v>304</v>
      </c>
      <c r="F124" s="308" t="s">
        <v>304</v>
      </c>
      <c r="G124" s="156" t="s">
        <v>304</v>
      </c>
      <c r="H124" s="156" t="s">
        <v>304</v>
      </c>
      <c r="I124" s="156" t="s">
        <v>304</v>
      </c>
      <c r="J124" s="156" t="s">
        <v>304</v>
      </c>
      <c r="K124" s="156" t="s">
        <v>304</v>
      </c>
      <c r="L124" s="156" t="s">
        <v>304</v>
      </c>
      <c r="M124" s="156" t="s">
        <v>304</v>
      </c>
      <c r="N124" s="156" t="s">
        <v>304</v>
      </c>
      <c r="O124" s="156" t="s">
        <v>304</v>
      </c>
      <c r="P124" s="156" t="s">
        <v>304</v>
      </c>
      <c r="Q124" s="156" t="s">
        <v>304</v>
      </c>
      <c r="R124" s="156" t="s">
        <v>304</v>
      </c>
      <c r="S124" s="156" t="s">
        <v>304</v>
      </c>
      <c r="T124" s="156" t="s">
        <v>304</v>
      </c>
      <c r="U124" s="156" t="s">
        <v>304</v>
      </c>
      <c r="V124" s="156" t="s">
        <v>304</v>
      </c>
      <c r="W124" s="156" t="s">
        <v>304</v>
      </c>
      <c r="X124" s="156" t="s">
        <v>304</v>
      </c>
      <c r="Y124" s="156" t="s">
        <v>304</v>
      </c>
      <c r="Z124" s="156" t="s">
        <v>304</v>
      </c>
      <c r="AA124" s="156" t="s">
        <v>304</v>
      </c>
      <c r="AB124" s="156" t="s">
        <v>304</v>
      </c>
      <c r="AC124" s="156" t="s">
        <v>304</v>
      </c>
      <c r="AD124" s="156" t="s">
        <v>304</v>
      </c>
      <c r="AE124" s="298"/>
      <c r="AF124" s="155"/>
      <c r="AG124" s="155"/>
      <c r="AH124" s="155"/>
      <c r="AI124" s="155"/>
      <c r="AJ124" s="155"/>
      <c r="AK124" s="155"/>
      <c r="AL124" s="158" t="s">
        <v>304</v>
      </c>
      <c r="AN124" s="112" t="str">
        <f>VLOOKUP(B124,[1]sectoren!$N$2:$Q$128,3)</f>
        <v>landbouw (dieren en mest)</v>
      </c>
      <c r="AQ124" s="112">
        <f>VLOOKUP(B124, [1]sectoren!$N$2:$S$128, 6, FALSE)</f>
        <v>10</v>
      </c>
    </row>
    <row r="125" spans="1:43" s="112" customFormat="1" ht="24.75" customHeight="1" thickBot="1">
      <c r="A125" s="153" t="s">
        <v>562</v>
      </c>
      <c r="B125" s="153" t="s">
        <v>563</v>
      </c>
      <c r="C125" s="154" t="s">
        <v>564</v>
      </c>
      <c r="D125" s="155"/>
      <c r="E125" s="156" t="s">
        <v>308</v>
      </c>
      <c r="F125" s="296">
        <v>0.38696839189999999</v>
      </c>
      <c r="G125" s="156" t="s">
        <v>308</v>
      </c>
      <c r="H125" s="156" t="s">
        <v>308</v>
      </c>
      <c r="I125" s="297">
        <v>7.0294956269999997E-6</v>
      </c>
      <c r="J125" s="297">
        <v>4.6650289160999997E-5</v>
      </c>
      <c r="K125" s="297">
        <v>9.8625953796999997E-5</v>
      </c>
      <c r="L125" s="156" t="s">
        <v>308</v>
      </c>
      <c r="M125" s="156" t="s">
        <v>308</v>
      </c>
      <c r="N125" s="156" t="s">
        <v>304</v>
      </c>
      <c r="O125" s="156" t="s">
        <v>304</v>
      </c>
      <c r="P125" s="156" t="s">
        <v>304</v>
      </c>
      <c r="Q125" s="156" t="s">
        <v>304</v>
      </c>
      <c r="R125" s="156" t="s">
        <v>304</v>
      </c>
      <c r="S125" s="156" t="s">
        <v>304</v>
      </c>
      <c r="T125" s="156" t="s">
        <v>304</v>
      </c>
      <c r="U125" s="156" t="s">
        <v>304</v>
      </c>
      <c r="V125" s="156" t="s">
        <v>304</v>
      </c>
      <c r="W125" s="156" t="s">
        <v>304</v>
      </c>
      <c r="X125" s="156" t="s">
        <v>304</v>
      </c>
      <c r="Y125" s="156" t="s">
        <v>304</v>
      </c>
      <c r="Z125" s="156" t="s">
        <v>304</v>
      </c>
      <c r="AA125" s="156" t="s">
        <v>304</v>
      </c>
      <c r="AB125" s="156" t="s">
        <v>304</v>
      </c>
      <c r="AC125" s="156" t="s">
        <v>304</v>
      </c>
      <c r="AD125" s="156" t="s">
        <v>304</v>
      </c>
      <c r="AE125" s="298"/>
      <c r="AF125" s="155"/>
      <c r="AG125" s="155"/>
      <c r="AH125" s="155"/>
      <c r="AI125" s="155"/>
      <c r="AJ125" s="155"/>
      <c r="AK125" s="155">
        <v>204.27197000000001</v>
      </c>
      <c r="AL125" s="158" t="s">
        <v>565</v>
      </c>
      <c r="AN125" s="112" t="str">
        <f>VLOOKUP(B125,[1]sectoren!$N$2:$Q$128,3)</f>
        <v>andere industrie</v>
      </c>
      <c r="AQ125" s="112">
        <f>VLOOKUP(B125, [1]sectoren!$N$2:$S$128, 6, FALSE)</f>
        <v>9</v>
      </c>
    </row>
    <row r="126" spans="1:43" s="112" customFormat="1" ht="24.75" customHeight="1" thickBot="1">
      <c r="A126" s="153" t="s">
        <v>562</v>
      </c>
      <c r="B126" s="153" t="s">
        <v>566</v>
      </c>
      <c r="C126" s="154" t="s">
        <v>567</v>
      </c>
      <c r="D126" s="155"/>
      <c r="E126" s="156" t="s">
        <v>308</v>
      </c>
      <c r="F126" s="296">
        <v>2.2560184890000001E-2</v>
      </c>
      <c r="G126" s="156" t="s">
        <v>304</v>
      </c>
      <c r="H126" s="156" t="s">
        <v>308</v>
      </c>
      <c r="I126" s="156" t="s">
        <v>308</v>
      </c>
      <c r="J126" s="156" t="s">
        <v>308</v>
      </c>
      <c r="K126" s="156" t="s">
        <v>308</v>
      </c>
      <c r="L126" s="156" t="s">
        <v>308</v>
      </c>
      <c r="M126" s="156" t="s">
        <v>308</v>
      </c>
      <c r="N126" s="156" t="s">
        <v>304</v>
      </c>
      <c r="O126" s="156" t="s">
        <v>304</v>
      </c>
      <c r="P126" s="156" t="s">
        <v>304</v>
      </c>
      <c r="Q126" s="156" t="s">
        <v>304</v>
      </c>
      <c r="R126" s="156" t="s">
        <v>304</v>
      </c>
      <c r="S126" s="156" t="s">
        <v>304</v>
      </c>
      <c r="T126" s="156" t="s">
        <v>304</v>
      </c>
      <c r="U126" s="156" t="s">
        <v>304</v>
      </c>
      <c r="V126" s="156" t="s">
        <v>304</v>
      </c>
      <c r="W126" s="156" t="s">
        <v>304</v>
      </c>
      <c r="X126" s="156" t="s">
        <v>304</v>
      </c>
      <c r="Y126" s="156" t="s">
        <v>304</v>
      </c>
      <c r="Z126" s="156" t="s">
        <v>304</v>
      </c>
      <c r="AA126" s="156" t="s">
        <v>304</v>
      </c>
      <c r="AB126" s="156" t="s">
        <v>304</v>
      </c>
      <c r="AC126" s="156" t="s">
        <v>304</v>
      </c>
      <c r="AD126" s="156" t="s">
        <v>304</v>
      </c>
      <c r="AE126" s="298"/>
      <c r="AF126" s="155"/>
      <c r="AG126" s="155"/>
      <c r="AH126" s="155"/>
      <c r="AI126" s="155"/>
      <c r="AJ126" s="155"/>
      <c r="AK126" s="155">
        <v>666.66248755499998</v>
      </c>
      <c r="AL126" s="158"/>
      <c r="AN126" s="112" t="str">
        <f>VLOOKUP(B126,[1]sectoren!$N$2:$Q$128,3)</f>
        <v>andere industrie</v>
      </c>
      <c r="AQ126" s="112">
        <f>VLOOKUP(B126, [1]sectoren!$N$2:$S$128, 6, FALSE)</f>
        <v>9</v>
      </c>
    </row>
    <row r="127" spans="1:43" s="112" customFormat="1" ht="24.75" customHeight="1" thickBot="1">
      <c r="A127" s="153" t="s">
        <v>562</v>
      </c>
      <c r="B127" s="153" t="s">
        <v>569</v>
      </c>
      <c r="C127" s="154" t="s">
        <v>570</v>
      </c>
      <c r="D127" s="155"/>
      <c r="E127" s="156" t="s">
        <v>308</v>
      </c>
      <c r="F127" s="156" t="s">
        <v>308</v>
      </c>
      <c r="G127" s="156" t="s">
        <v>304</v>
      </c>
      <c r="H127" s="156" t="s">
        <v>308</v>
      </c>
      <c r="I127" s="156" t="s">
        <v>308</v>
      </c>
      <c r="J127" s="156" t="s">
        <v>308</v>
      </c>
      <c r="K127" s="156" t="s">
        <v>308</v>
      </c>
      <c r="L127" s="156" t="s">
        <v>308</v>
      </c>
      <c r="M127" s="156" t="s">
        <v>308</v>
      </c>
      <c r="N127" s="156" t="s">
        <v>304</v>
      </c>
      <c r="O127" s="156" t="s">
        <v>304</v>
      </c>
      <c r="P127" s="156" t="s">
        <v>304</v>
      </c>
      <c r="Q127" s="156" t="s">
        <v>304</v>
      </c>
      <c r="R127" s="156" t="s">
        <v>304</v>
      </c>
      <c r="S127" s="156" t="s">
        <v>304</v>
      </c>
      <c r="T127" s="156" t="s">
        <v>304</v>
      </c>
      <c r="U127" s="156" t="s">
        <v>304</v>
      </c>
      <c r="V127" s="156" t="s">
        <v>304</v>
      </c>
      <c r="W127" s="156" t="s">
        <v>304</v>
      </c>
      <c r="X127" s="156" t="s">
        <v>304</v>
      </c>
      <c r="Y127" s="156" t="s">
        <v>304</v>
      </c>
      <c r="Z127" s="156" t="s">
        <v>304</v>
      </c>
      <c r="AA127" s="156" t="s">
        <v>304</v>
      </c>
      <c r="AB127" s="156" t="s">
        <v>304</v>
      </c>
      <c r="AC127" s="156" t="s">
        <v>304</v>
      </c>
      <c r="AD127" s="156" t="s">
        <v>304</v>
      </c>
      <c r="AE127" s="298"/>
      <c r="AF127" s="155"/>
      <c r="AG127" s="155"/>
      <c r="AH127" s="155"/>
      <c r="AI127" s="155"/>
      <c r="AJ127" s="155"/>
      <c r="AK127" s="155">
        <v>0</v>
      </c>
      <c r="AL127" s="158"/>
      <c r="AN127" s="112" t="str">
        <f>VLOOKUP(B127,[1]sectoren!$N$2:$Q$128,3)</f>
        <v>andere industrie</v>
      </c>
      <c r="AQ127" s="112">
        <f>VLOOKUP(B127, [1]sectoren!$N$2:$S$128, 6, FALSE)</f>
        <v>9</v>
      </c>
    </row>
    <row r="128" spans="1:43" s="112" customFormat="1" ht="24.75" customHeight="1" thickBot="1">
      <c r="A128" s="153" t="s">
        <v>562</v>
      </c>
      <c r="B128" s="153" t="s">
        <v>571</v>
      </c>
      <c r="C128" s="154" t="s">
        <v>572</v>
      </c>
      <c r="D128" s="155" t="s">
        <v>573</v>
      </c>
      <c r="E128" s="156" t="s">
        <v>90</v>
      </c>
      <c r="F128" s="156" t="s">
        <v>90</v>
      </c>
      <c r="G128" s="156" t="s">
        <v>90</v>
      </c>
      <c r="H128" s="156" t="s">
        <v>90</v>
      </c>
      <c r="I128" s="156" t="s">
        <v>90</v>
      </c>
      <c r="J128" s="156" t="s">
        <v>90</v>
      </c>
      <c r="K128" s="156" t="s">
        <v>90</v>
      </c>
      <c r="L128" s="156" t="s">
        <v>90</v>
      </c>
      <c r="M128" s="156" t="s">
        <v>90</v>
      </c>
      <c r="N128" s="156" t="s">
        <v>90</v>
      </c>
      <c r="O128" s="156" t="s">
        <v>90</v>
      </c>
      <c r="P128" s="156" t="s">
        <v>90</v>
      </c>
      <c r="Q128" s="156" t="s">
        <v>90</v>
      </c>
      <c r="R128" s="156" t="s">
        <v>90</v>
      </c>
      <c r="S128" s="156" t="s">
        <v>90</v>
      </c>
      <c r="T128" s="156" t="s">
        <v>90</v>
      </c>
      <c r="U128" s="156" t="s">
        <v>90</v>
      </c>
      <c r="V128" s="156" t="s">
        <v>90</v>
      </c>
      <c r="W128" s="156" t="s">
        <v>90</v>
      </c>
      <c r="X128" s="156" t="s">
        <v>308</v>
      </c>
      <c r="Y128" s="156" t="s">
        <v>308</v>
      </c>
      <c r="Z128" s="156" t="s">
        <v>308</v>
      </c>
      <c r="AA128" s="156" t="s">
        <v>308</v>
      </c>
      <c r="AB128" s="156" t="s">
        <v>308</v>
      </c>
      <c r="AC128" s="156" t="s">
        <v>90</v>
      </c>
      <c r="AD128" s="156" t="s">
        <v>304</v>
      </c>
      <c r="AE128" s="298"/>
      <c r="AF128" s="155"/>
      <c r="AG128" s="155"/>
      <c r="AH128" s="155"/>
      <c r="AI128" s="155"/>
      <c r="AJ128" s="155"/>
      <c r="AK128" s="155"/>
      <c r="AL128" s="158" t="s">
        <v>574</v>
      </c>
      <c r="AN128" s="112" t="str">
        <f>VLOOKUP(B128,[1]sectoren!$N$2:$Q$128,3)</f>
        <v>andere industrie</v>
      </c>
      <c r="AQ128" s="112">
        <f>VLOOKUP(B128, [1]sectoren!$N$2:$S$128, 6, FALSE)</f>
        <v>9</v>
      </c>
    </row>
    <row r="129" spans="1:43" s="112" customFormat="1" ht="24.75" customHeight="1" thickBot="1">
      <c r="A129" s="153" t="s">
        <v>562</v>
      </c>
      <c r="B129" s="153" t="s">
        <v>575</v>
      </c>
      <c r="C129" s="172" t="s">
        <v>576</v>
      </c>
      <c r="D129" s="155" t="s">
        <v>573</v>
      </c>
      <c r="E129" s="296">
        <v>0.20547377</v>
      </c>
      <c r="F129" s="156" t="s">
        <v>90</v>
      </c>
      <c r="G129" s="296">
        <v>1.848E-3</v>
      </c>
      <c r="H129" s="156" t="s">
        <v>90</v>
      </c>
      <c r="I129" s="297">
        <v>3.6713999999999996E-4</v>
      </c>
      <c r="J129" s="297">
        <v>4.8741000000000002E-4</v>
      </c>
      <c r="K129" s="297">
        <v>6.3299999999999999E-4</v>
      </c>
      <c r="L129" s="297">
        <v>1.8734000000000001E-5</v>
      </c>
      <c r="M129" s="297">
        <v>0.159256226</v>
      </c>
      <c r="N129" s="156" t="s">
        <v>90</v>
      </c>
      <c r="O129" s="156" t="s">
        <v>90</v>
      </c>
      <c r="P129" s="156" t="s">
        <v>90</v>
      </c>
      <c r="Q129" s="156" t="s">
        <v>90</v>
      </c>
      <c r="R129" s="156" t="s">
        <v>90</v>
      </c>
      <c r="S129" s="156" t="s">
        <v>90</v>
      </c>
      <c r="T129" s="297">
        <v>1.85E-4</v>
      </c>
      <c r="U129" s="156" t="s">
        <v>90</v>
      </c>
      <c r="V129" s="156" t="s">
        <v>90</v>
      </c>
      <c r="W129" s="156" t="s">
        <v>90</v>
      </c>
      <c r="X129" s="156" t="s">
        <v>308</v>
      </c>
      <c r="Y129" s="156" t="s">
        <v>308</v>
      </c>
      <c r="Z129" s="156" t="s">
        <v>308</v>
      </c>
      <c r="AA129" s="156" t="s">
        <v>308</v>
      </c>
      <c r="AB129" s="156" t="s">
        <v>308</v>
      </c>
      <c r="AC129" s="156" t="s">
        <v>90</v>
      </c>
      <c r="AD129" s="156" t="s">
        <v>304</v>
      </c>
      <c r="AE129" s="298"/>
      <c r="AF129" s="155"/>
      <c r="AG129" s="155"/>
      <c r="AH129" s="155"/>
      <c r="AI129" s="155"/>
      <c r="AJ129" s="155"/>
      <c r="AK129" s="155"/>
      <c r="AL129" s="158" t="s">
        <v>577</v>
      </c>
      <c r="AN129" s="112" t="str">
        <f>VLOOKUP(B129,[1]sectoren!$N$2:$Q$128,3)</f>
        <v>andere industrie</v>
      </c>
      <c r="AQ129" s="112">
        <f>VLOOKUP(B129, [1]sectoren!$N$2:$S$128, 6, FALSE)</f>
        <v>9</v>
      </c>
    </row>
    <row r="130" spans="1:43" s="112" customFormat="1" ht="24.75" customHeight="1" thickBot="1">
      <c r="A130" s="153" t="s">
        <v>562</v>
      </c>
      <c r="B130" s="153" t="s">
        <v>578</v>
      </c>
      <c r="C130" s="311" t="s">
        <v>579</v>
      </c>
      <c r="D130" s="155" t="s">
        <v>573</v>
      </c>
      <c r="E130" s="156" t="s">
        <v>90</v>
      </c>
      <c r="F130" s="296">
        <v>1.3600000000000001E-3</v>
      </c>
      <c r="G130" s="156" t="s">
        <v>90</v>
      </c>
      <c r="H130" s="156" t="s">
        <v>90</v>
      </c>
      <c r="I130" s="156" t="s">
        <v>90</v>
      </c>
      <c r="J130" s="156" t="s">
        <v>90</v>
      </c>
      <c r="K130" s="156" t="s">
        <v>90</v>
      </c>
      <c r="L130" s="156" t="s">
        <v>90</v>
      </c>
      <c r="M130" s="156" t="s">
        <v>90</v>
      </c>
      <c r="N130" s="156" t="s">
        <v>90</v>
      </c>
      <c r="O130" s="156" t="s">
        <v>90</v>
      </c>
      <c r="P130" s="156" t="s">
        <v>90</v>
      </c>
      <c r="Q130" s="156" t="s">
        <v>90</v>
      </c>
      <c r="R130" s="156" t="s">
        <v>90</v>
      </c>
      <c r="S130" s="156" t="s">
        <v>90</v>
      </c>
      <c r="T130" s="156" t="s">
        <v>90</v>
      </c>
      <c r="U130" s="156" t="s">
        <v>90</v>
      </c>
      <c r="V130" s="156" t="s">
        <v>90</v>
      </c>
      <c r="W130" s="297">
        <v>8.4094089355302784E-2</v>
      </c>
      <c r="X130" s="156" t="s">
        <v>308</v>
      </c>
      <c r="Y130" s="156" t="s">
        <v>308</v>
      </c>
      <c r="Z130" s="156" t="s">
        <v>308</v>
      </c>
      <c r="AA130" s="156" t="s">
        <v>308</v>
      </c>
      <c r="AB130" s="156" t="s">
        <v>308</v>
      </c>
      <c r="AC130" s="297">
        <v>1.1212545247373684</v>
      </c>
      <c r="AD130" s="156" t="s">
        <v>304</v>
      </c>
      <c r="AE130" s="298"/>
      <c r="AF130" s="155"/>
      <c r="AG130" s="155"/>
      <c r="AH130" s="155"/>
      <c r="AI130" s="155"/>
      <c r="AJ130" s="155"/>
      <c r="AK130" s="155"/>
      <c r="AL130" s="158" t="s">
        <v>577</v>
      </c>
      <c r="AN130" s="112" t="str">
        <f>VLOOKUP(B130,[1]sectoren!$N$2:$Q$128,3)</f>
        <v>andere industrie</v>
      </c>
      <c r="AQ130" s="112">
        <f>VLOOKUP(B130, [1]sectoren!$N$2:$S$128, 6, FALSE)</f>
        <v>9</v>
      </c>
    </row>
    <row r="131" spans="1:43" s="112" customFormat="1" ht="24.75" customHeight="1" thickBot="1">
      <c r="A131" s="153" t="s">
        <v>562</v>
      </c>
      <c r="B131" s="153" t="s">
        <v>580</v>
      </c>
      <c r="C131" s="172" t="s">
        <v>581</v>
      </c>
      <c r="D131" s="155" t="s">
        <v>573</v>
      </c>
      <c r="E131" s="156" t="s">
        <v>90</v>
      </c>
      <c r="F131" s="156" t="s">
        <v>90</v>
      </c>
      <c r="G131" s="156" t="s">
        <v>90</v>
      </c>
      <c r="H131" s="156" t="s">
        <v>90</v>
      </c>
      <c r="I131" s="156" t="s">
        <v>90</v>
      </c>
      <c r="J131" s="156" t="s">
        <v>90</v>
      </c>
      <c r="K131" s="156" t="s">
        <v>90</v>
      </c>
      <c r="L131" s="156" t="s">
        <v>90</v>
      </c>
      <c r="M131" s="156" t="s">
        <v>90</v>
      </c>
      <c r="N131" s="156" t="s">
        <v>90</v>
      </c>
      <c r="O131" s="156" t="s">
        <v>90</v>
      </c>
      <c r="P131" s="156" t="s">
        <v>90</v>
      </c>
      <c r="Q131" s="156" t="s">
        <v>90</v>
      </c>
      <c r="R131" s="156" t="s">
        <v>90</v>
      </c>
      <c r="S131" s="156" t="s">
        <v>90</v>
      </c>
      <c r="T131" s="156" t="s">
        <v>90</v>
      </c>
      <c r="U131" s="156" t="s">
        <v>90</v>
      </c>
      <c r="V131" s="156" t="s">
        <v>90</v>
      </c>
      <c r="W131" s="156" t="s">
        <v>90</v>
      </c>
      <c r="X131" s="156" t="s">
        <v>308</v>
      </c>
      <c r="Y131" s="156" t="s">
        <v>308</v>
      </c>
      <c r="Z131" s="156" t="s">
        <v>308</v>
      </c>
      <c r="AA131" s="156" t="s">
        <v>308</v>
      </c>
      <c r="AB131" s="156" t="s">
        <v>308</v>
      </c>
      <c r="AC131" s="156" t="s">
        <v>90</v>
      </c>
      <c r="AD131" s="156" t="s">
        <v>304</v>
      </c>
      <c r="AE131" s="298"/>
      <c r="AF131" s="155"/>
      <c r="AG131" s="155"/>
      <c r="AH131" s="155"/>
      <c r="AI131" s="155"/>
      <c r="AJ131" s="155"/>
      <c r="AK131" s="155"/>
      <c r="AL131" s="158" t="s">
        <v>577</v>
      </c>
      <c r="AN131" s="112" t="str">
        <f>VLOOKUP(B131,[1]sectoren!$N$2:$Q$128,3)</f>
        <v>andere industrie</v>
      </c>
      <c r="AQ131" s="112">
        <f>VLOOKUP(B131, [1]sectoren!$N$2:$S$128, 6, FALSE)</f>
        <v>9</v>
      </c>
    </row>
    <row r="132" spans="1:43" s="112" customFormat="1" ht="24.75" customHeight="1" thickBot="1">
      <c r="A132" s="153" t="s">
        <v>562</v>
      </c>
      <c r="B132" s="153" t="s">
        <v>582</v>
      </c>
      <c r="C132" s="172" t="s">
        <v>583</v>
      </c>
      <c r="D132" s="155" t="s">
        <v>573</v>
      </c>
      <c r="E132" s="156" t="s">
        <v>90</v>
      </c>
      <c r="F132" s="156" t="s">
        <v>90</v>
      </c>
      <c r="G132" s="156" t="s">
        <v>90</v>
      </c>
      <c r="H132" s="156" t="s">
        <v>90</v>
      </c>
      <c r="I132" s="156" t="s">
        <v>90</v>
      </c>
      <c r="J132" s="156" t="s">
        <v>90</v>
      </c>
      <c r="K132" s="156" t="s">
        <v>90</v>
      </c>
      <c r="L132" s="156" t="s">
        <v>90</v>
      </c>
      <c r="M132" s="156" t="s">
        <v>90</v>
      </c>
      <c r="N132" s="156" t="s">
        <v>90</v>
      </c>
      <c r="O132" s="156" t="s">
        <v>90</v>
      </c>
      <c r="P132" s="156" t="s">
        <v>90</v>
      </c>
      <c r="Q132" s="156" t="s">
        <v>90</v>
      </c>
      <c r="R132" s="156" t="s">
        <v>90</v>
      </c>
      <c r="S132" s="156" t="s">
        <v>90</v>
      </c>
      <c r="T132" s="156" t="s">
        <v>90</v>
      </c>
      <c r="U132" s="156" t="s">
        <v>90</v>
      </c>
      <c r="V132" s="156" t="s">
        <v>90</v>
      </c>
      <c r="W132" s="156" t="s">
        <v>90</v>
      </c>
      <c r="X132" s="156" t="s">
        <v>308</v>
      </c>
      <c r="Y132" s="156" t="s">
        <v>308</v>
      </c>
      <c r="Z132" s="156" t="s">
        <v>308</v>
      </c>
      <c r="AA132" s="156" t="s">
        <v>308</v>
      </c>
      <c r="AB132" s="156" t="s">
        <v>308</v>
      </c>
      <c r="AC132" s="156" t="s">
        <v>90</v>
      </c>
      <c r="AD132" s="156" t="s">
        <v>304</v>
      </c>
      <c r="AE132" s="298"/>
      <c r="AF132" s="155"/>
      <c r="AG132" s="155"/>
      <c r="AH132" s="155"/>
      <c r="AI132" s="155"/>
      <c r="AJ132" s="155"/>
      <c r="AK132" s="155"/>
      <c r="AL132" s="158"/>
      <c r="AN132" s="112" t="str">
        <f>VLOOKUP(B132,[1]sectoren!$N$2:$Q$128,3)</f>
        <v>andere industrie</v>
      </c>
      <c r="AQ132" s="112">
        <f>VLOOKUP(B132, [1]sectoren!$N$2:$S$128, 6, FALSE)</f>
        <v>9</v>
      </c>
    </row>
    <row r="133" spans="1:43" s="112" customFormat="1" ht="24.75" customHeight="1" thickBot="1">
      <c r="A133" s="153" t="s">
        <v>562</v>
      </c>
      <c r="B133" s="153" t="s">
        <v>584</v>
      </c>
      <c r="C133" s="172" t="s">
        <v>585</v>
      </c>
      <c r="D133" s="155" t="s">
        <v>573</v>
      </c>
      <c r="E133" s="156" t="s">
        <v>308</v>
      </c>
      <c r="F133" s="156" t="s">
        <v>308</v>
      </c>
      <c r="G133" s="156" t="s">
        <v>308</v>
      </c>
      <c r="H133" s="156" t="s">
        <v>308</v>
      </c>
      <c r="I133" s="297">
        <v>2.2095698545454559E-4</v>
      </c>
      <c r="J133" s="297">
        <v>2.2095698545454559E-4</v>
      </c>
      <c r="K133" s="297">
        <v>2.2095698545454559E-4</v>
      </c>
      <c r="L133" s="156" t="s">
        <v>308</v>
      </c>
      <c r="M133" s="156" t="s">
        <v>308</v>
      </c>
      <c r="N133" s="156" t="s">
        <v>308</v>
      </c>
      <c r="O133" s="156" t="s">
        <v>308</v>
      </c>
      <c r="P133" s="297">
        <v>2.1342545124619998E-3</v>
      </c>
      <c r="Q133" s="156" t="s">
        <v>308</v>
      </c>
      <c r="R133" s="156" t="s">
        <v>308</v>
      </c>
      <c r="S133" s="156" t="s">
        <v>308</v>
      </c>
      <c r="T133" s="156" t="s">
        <v>308</v>
      </c>
      <c r="U133" s="156" t="s">
        <v>308</v>
      </c>
      <c r="V133" s="156" t="s">
        <v>308</v>
      </c>
      <c r="W133" s="297">
        <v>2.981835E-3</v>
      </c>
      <c r="X133" s="156" t="s">
        <v>308</v>
      </c>
      <c r="Y133" s="156" t="s">
        <v>308</v>
      </c>
      <c r="Z133" s="156" t="s">
        <v>308</v>
      </c>
      <c r="AA133" s="156" t="s">
        <v>308</v>
      </c>
      <c r="AB133" s="156" t="s">
        <v>308</v>
      </c>
      <c r="AC133" s="156" t="s">
        <v>304</v>
      </c>
      <c r="AD133" s="156" t="s">
        <v>304</v>
      </c>
      <c r="AE133" s="298"/>
      <c r="AF133" s="155"/>
      <c r="AG133" s="155"/>
      <c r="AH133" s="155"/>
      <c r="AI133" s="155"/>
      <c r="AJ133" s="155"/>
      <c r="AK133" s="155">
        <v>43215</v>
      </c>
      <c r="AL133" s="158" t="s">
        <v>586</v>
      </c>
      <c r="AN133" s="112" t="str">
        <f>VLOOKUP(B133,[1]sectoren!$N$2:$Q$128,3)</f>
        <v>andere industrie</v>
      </c>
      <c r="AQ133" s="112">
        <f>VLOOKUP(B133, [1]sectoren!$N$2:$S$128, 6, FALSE)</f>
        <v>9</v>
      </c>
    </row>
    <row r="134" spans="1:43" s="112" customFormat="1" ht="24.75" customHeight="1" thickBot="1">
      <c r="A134" s="153" t="s">
        <v>562</v>
      </c>
      <c r="B134" s="153" t="s">
        <v>587</v>
      </c>
      <c r="C134" s="154" t="s">
        <v>588</v>
      </c>
      <c r="D134" s="155" t="s">
        <v>573</v>
      </c>
      <c r="E134" s="296">
        <v>9.2999999999999992E-3</v>
      </c>
      <c r="F134" s="156" t="s">
        <v>304</v>
      </c>
      <c r="G134" s="296">
        <v>1.3999999999999999E-4</v>
      </c>
      <c r="H134" s="156" t="s">
        <v>304</v>
      </c>
      <c r="I134" s="156" t="s">
        <v>304</v>
      </c>
      <c r="J134" s="156" t="s">
        <v>304</v>
      </c>
      <c r="K134" s="156" t="s">
        <v>304</v>
      </c>
      <c r="L134" s="156" t="s">
        <v>304</v>
      </c>
      <c r="M134" s="297">
        <v>2.5999999999999998E-4</v>
      </c>
      <c r="N134" s="156" t="s">
        <v>304</v>
      </c>
      <c r="O134" s="156" t="s">
        <v>304</v>
      </c>
      <c r="P134" s="156" t="s">
        <v>304</v>
      </c>
      <c r="Q134" s="156" t="s">
        <v>304</v>
      </c>
      <c r="R134" s="156" t="s">
        <v>304</v>
      </c>
      <c r="S134" s="156" t="s">
        <v>304</v>
      </c>
      <c r="T134" s="156" t="s">
        <v>304</v>
      </c>
      <c r="U134" s="156" t="s">
        <v>304</v>
      </c>
      <c r="V134" s="156" t="s">
        <v>304</v>
      </c>
      <c r="W134" s="156" t="s">
        <v>308</v>
      </c>
      <c r="X134" s="156" t="s">
        <v>308</v>
      </c>
      <c r="Y134" s="156" t="s">
        <v>308</v>
      </c>
      <c r="Z134" s="156" t="s">
        <v>308</v>
      </c>
      <c r="AA134" s="156" t="s">
        <v>308</v>
      </c>
      <c r="AB134" s="156" t="s">
        <v>308</v>
      </c>
      <c r="AC134" s="156" t="s">
        <v>308</v>
      </c>
      <c r="AD134" s="156" t="s">
        <v>304</v>
      </c>
      <c r="AE134" s="298"/>
      <c r="AF134" s="155"/>
      <c r="AG134" s="155"/>
      <c r="AH134" s="155"/>
      <c r="AI134" s="155"/>
      <c r="AJ134" s="155"/>
      <c r="AK134" s="155"/>
      <c r="AL134" s="158"/>
      <c r="AN134" s="112" t="str">
        <f>VLOOKUP(B134,[1]sectoren!$N$2:$Q$128,3)</f>
        <v>andere industrie</v>
      </c>
      <c r="AQ134" s="112">
        <f>VLOOKUP(B134, [1]sectoren!$N$2:$S$128, 6, FALSE)</f>
        <v>9</v>
      </c>
    </row>
    <row r="135" spans="1:43" s="112" customFormat="1" ht="24.75" customHeight="1" thickBot="1">
      <c r="A135" s="153" t="s">
        <v>562</v>
      </c>
      <c r="B135" s="153" t="s">
        <v>589</v>
      </c>
      <c r="C135" s="154" t="s">
        <v>590</v>
      </c>
      <c r="D135" s="155"/>
      <c r="E135" s="156" t="s">
        <v>308</v>
      </c>
      <c r="F135" s="156" t="s">
        <v>308</v>
      </c>
      <c r="G135" s="156" t="s">
        <v>308</v>
      </c>
      <c r="H135" s="156" t="s">
        <v>308</v>
      </c>
      <c r="I135" s="297">
        <v>3.6764566345636098E-3</v>
      </c>
      <c r="J135" s="297">
        <v>3.6764566345636098E-3</v>
      </c>
      <c r="K135" s="297">
        <v>4.9019421794181499E-3</v>
      </c>
      <c r="L135" s="297">
        <v>1.28675982209726E-3</v>
      </c>
      <c r="M135" s="156" t="s">
        <v>308</v>
      </c>
      <c r="N135" s="297">
        <v>2.8939176721869998E-4</v>
      </c>
      <c r="O135" s="297">
        <v>5.9059544330300003E-5</v>
      </c>
      <c r="P135" s="156" t="s">
        <v>308</v>
      </c>
      <c r="Q135" s="297">
        <v>2.421441317544E-4</v>
      </c>
      <c r="R135" s="297">
        <v>5.9059544330000001E-6</v>
      </c>
      <c r="S135" s="297">
        <v>1.181190886607E-4</v>
      </c>
      <c r="T135" s="156" t="s">
        <v>308</v>
      </c>
      <c r="U135" s="297">
        <v>4.1341681031199997E-5</v>
      </c>
      <c r="V135" s="297">
        <v>1.0353138121108401E-2</v>
      </c>
      <c r="W135" s="297">
        <v>1.77178644372382E-2</v>
      </c>
      <c r="X135" s="297">
        <v>3.5435728874476402E-4</v>
      </c>
      <c r="Y135" s="297">
        <v>4.4885256574336802E-4</v>
      </c>
      <c r="Z135" s="297">
        <v>2.3033223768409699E-4</v>
      </c>
      <c r="AA135" s="297">
        <v>1.8899055399720799E-4</v>
      </c>
      <c r="AB135" s="297">
        <v>1.2225326461694399E-3</v>
      </c>
      <c r="AC135" s="156" t="s">
        <v>304</v>
      </c>
      <c r="AD135" s="156" t="s">
        <v>304</v>
      </c>
      <c r="AE135" s="298"/>
      <c r="AF135" s="155"/>
      <c r="AG135" s="155"/>
      <c r="AH135" s="155"/>
      <c r="AI135" s="155"/>
      <c r="AJ135" s="155"/>
      <c r="AK135" s="155"/>
      <c r="AL135" s="158"/>
      <c r="AN135" s="112" t="str">
        <f>VLOOKUP(B135,[1]sectoren!$N$2:$Q$128,3)</f>
        <v>residentieel</v>
      </c>
      <c r="AQ135" s="112">
        <f>VLOOKUP(B135, [1]sectoren!$N$2:$S$128, 6, FALSE)</f>
        <v>9</v>
      </c>
    </row>
    <row r="136" spans="1:43" s="112" customFormat="1" ht="24.75" customHeight="1" thickBot="1">
      <c r="A136" s="153" t="s">
        <v>562</v>
      </c>
      <c r="B136" s="153" t="s">
        <v>591</v>
      </c>
      <c r="C136" s="154" t="s">
        <v>592</v>
      </c>
      <c r="D136" s="155"/>
      <c r="E136" s="156" t="s">
        <v>304</v>
      </c>
      <c r="F136" s="312">
        <v>2.8561765518000004E-3</v>
      </c>
      <c r="G136" s="156" t="s">
        <v>304</v>
      </c>
      <c r="H136" s="156" t="s">
        <v>308</v>
      </c>
      <c r="I136" s="156" t="s">
        <v>304</v>
      </c>
      <c r="J136" s="156" t="s">
        <v>304</v>
      </c>
      <c r="K136" s="156" t="s">
        <v>304</v>
      </c>
      <c r="L136" s="156" t="s">
        <v>304</v>
      </c>
      <c r="M136" s="156" t="s">
        <v>304</v>
      </c>
      <c r="N136" s="156" t="s">
        <v>304</v>
      </c>
      <c r="O136" s="156" t="s">
        <v>304</v>
      </c>
      <c r="P136" s="156" t="s">
        <v>304</v>
      </c>
      <c r="Q136" s="156" t="s">
        <v>304</v>
      </c>
      <c r="R136" s="156" t="s">
        <v>304</v>
      </c>
      <c r="S136" s="156" t="s">
        <v>304</v>
      </c>
      <c r="T136" s="156" t="s">
        <v>304</v>
      </c>
      <c r="U136" s="156" t="s">
        <v>304</v>
      </c>
      <c r="V136" s="156" t="s">
        <v>304</v>
      </c>
      <c r="W136" s="156" t="s">
        <v>304</v>
      </c>
      <c r="X136" s="156" t="s">
        <v>304</v>
      </c>
      <c r="Y136" s="156" t="s">
        <v>304</v>
      </c>
      <c r="Z136" s="156" t="s">
        <v>304</v>
      </c>
      <c r="AA136" s="156" t="s">
        <v>304</v>
      </c>
      <c r="AB136" s="156" t="s">
        <v>304</v>
      </c>
      <c r="AC136" s="156" t="s">
        <v>304</v>
      </c>
      <c r="AD136" s="156" t="s">
        <v>304</v>
      </c>
      <c r="AE136" s="298"/>
      <c r="AF136" s="155"/>
      <c r="AG136" s="155"/>
      <c r="AH136" s="155"/>
      <c r="AI136" s="155"/>
      <c r="AJ136" s="155"/>
      <c r="AK136" s="155">
        <v>190411770.12</v>
      </c>
      <c r="AL136" s="158" t="s">
        <v>666</v>
      </c>
      <c r="AN136" s="112" t="str">
        <f>VLOOKUP(B136,[1]sectoren!$N$2:$Q$128,3)</f>
        <v>residentieel</v>
      </c>
      <c r="AQ136" s="112">
        <f>VLOOKUP(B136, [1]sectoren!$N$2:$S$128, 6, FALSE)</f>
        <v>9</v>
      </c>
    </row>
    <row r="137" spans="1:43" s="112" customFormat="1" ht="24.75" customHeight="1" thickBot="1">
      <c r="A137" s="153" t="s">
        <v>562</v>
      </c>
      <c r="B137" s="153" t="s">
        <v>594</v>
      </c>
      <c r="C137" s="154" t="s">
        <v>595</v>
      </c>
      <c r="D137" s="155"/>
      <c r="E137" s="296">
        <v>1.2339999999999999E-3</v>
      </c>
      <c r="F137" s="156" t="s">
        <v>308</v>
      </c>
      <c r="G137" s="296">
        <v>4.55E-4</v>
      </c>
      <c r="H137" s="296">
        <v>1.6299999999999999E-3</v>
      </c>
      <c r="I137" s="156" t="s">
        <v>304</v>
      </c>
      <c r="J137" s="156" t="s">
        <v>304</v>
      </c>
      <c r="K137" s="156" t="s">
        <v>304</v>
      </c>
      <c r="L137" s="156" t="s">
        <v>304</v>
      </c>
      <c r="M137" s="297">
        <v>7.2820000000000003E-3</v>
      </c>
      <c r="N137" s="156" t="s">
        <v>304</v>
      </c>
      <c r="O137" s="156" t="s">
        <v>304</v>
      </c>
      <c r="P137" s="156" t="s">
        <v>304</v>
      </c>
      <c r="Q137" s="156" t="s">
        <v>304</v>
      </c>
      <c r="R137" s="156" t="s">
        <v>304</v>
      </c>
      <c r="S137" s="156" t="s">
        <v>304</v>
      </c>
      <c r="T137" s="156" t="s">
        <v>304</v>
      </c>
      <c r="U137" s="156" t="s">
        <v>304</v>
      </c>
      <c r="V137" s="156" t="s">
        <v>304</v>
      </c>
      <c r="W137" s="156" t="s">
        <v>304</v>
      </c>
      <c r="X137" s="156" t="s">
        <v>304</v>
      </c>
      <c r="Y137" s="156" t="s">
        <v>304</v>
      </c>
      <c r="Z137" s="156" t="s">
        <v>304</v>
      </c>
      <c r="AA137" s="156" t="s">
        <v>304</v>
      </c>
      <c r="AB137" s="156" t="s">
        <v>304</v>
      </c>
      <c r="AC137" s="156" t="s">
        <v>304</v>
      </c>
      <c r="AD137" s="156" t="s">
        <v>304</v>
      </c>
      <c r="AE137" s="298"/>
      <c r="AF137" s="155"/>
      <c r="AG137" s="155"/>
      <c r="AH137" s="155"/>
      <c r="AI137" s="155"/>
      <c r="AJ137" s="155"/>
      <c r="AK137" s="155"/>
      <c r="AL137" s="158" t="s">
        <v>596</v>
      </c>
      <c r="AN137" s="112" t="str">
        <f>VLOOKUP(B137,[1]sectoren!$N$2:$Q$128,3)</f>
        <v>andere industrie</v>
      </c>
      <c r="AQ137" s="112">
        <f>VLOOKUP(B137, [1]sectoren!$N$2:$S$128, 6, FALSE)</f>
        <v>9</v>
      </c>
    </row>
    <row r="138" spans="1:43" s="112" customFormat="1" ht="24.75" customHeight="1" thickBot="1">
      <c r="A138" s="153" t="s">
        <v>562</v>
      </c>
      <c r="B138" s="153" t="s">
        <v>597</v>
      </c>
      <c r="C138" s="154" t="s">
        <v>598</v>
      </c>
      <c r="D138" s="155"/>
      <c r="E138" s="156" t="s">
        <v>308</v>
      </c>
      <c r="F138" s="156" t="s">
        <v>308</v>
      </c>
      <c r="G138" s="156" t="s">
        <v>308</v>
      </c>
      <c r="H138" s="156" t="s">
        <v>308</v>
      </c>
      <c r="I138" s="156" t="s">
        <v>304</v>
      </c>
      <c r="J138" s="156" t="s">
        <v>304</v>
      </c>
      <c r="K138" s="156" t="s">
        <v>304</v>
      </c>
      <c r="L138" s="156" t="s">
        <v>304</v>
      </c>
      <c r="M138" s="156" t="s">
        <v>304</v>
      </c>
      <c r="N138" s="156" t="s">
        <v>304</v>
      </c>
      <c r="O138" s="156" t="s">
        <v>304</v>
      </c>
      <c r="P138" s="156" t="s">
        <v>304</v>
      </c>
      <c r="Q138" s="156" t="s">
        <v>304</v>
      </c>
      <c r="R138" s="156" t="s">
        <v>304</v>
      </c>
      <c r="S138" s="156" t="s">
        <v>304</v>
      </c>
      <c r="T138" s="156" t="s">
        <v>304</v>
      </c>
      <c r="U138" s="156" t="s">
        <v>304</v>
      </c>
      <c r="V138" s="156" t="s">
        <v>304</v>
      </c>
      <c r="W138" s="156" t="s">
        <v>304</v>
      </c>
      <c r="X138" s="156" t="s">
        <v>304</v>
      </c>
      <c r="Y138" s="156" t="s">
        <v>304</v>
      </c>
      <c r="Z138" s="156" t="s">
        <v>304</v>
      </c>
      <c r="AA138" s="156" t="s">
        <v>304</v>
      </c>
      <c r="AB138" s="156" t="s">
        <v>304</v>
      </c>
      <c r="AC138" s="156" t="s">
        <v>304</v>
      </c>
      <c r="AD138" s="156" t="s">
        <v>304</v>
      </c>
      <c r="AE138" s="298"/>
      <c r="AF138" s="155"/>
      <c r="AG138" s="155"/>
      <c r="AH138" s="155"/>
      <c r="AI138" s="155"/>
      <c r="AJ138" s="155"/>
      <c r="AK138" s="155"/>
      <c r="AL138" s="158" t="s">
        <v>596</v>
      </c>
      <c r="AN138" s="112" t="str">
        <f>VLOOKUP(B138,[1]sectoren!$N$2:$Q$128,3)</f>
        <v>andere industrie</v>
      </c>
      <c r="AQ138" s="112">
        <f>VLOOKUP(B138, [1]sectoren!$N$2:$S$128, 6, FALSE)</f>
        <v>9</v>
      </c>
    </row>
    <row r="139" spans="1:43" s="112" customFormat="1" ht="24.75" customHeight="1" thickBot="1">
      <c r="A139" s="153" t="s">
        <v>562</v>
      </c>
      <c r="B139" s="153" t="s">
        <v>599</v>
      </c>
      <c r="C139" s="154" t="s">
        <v>600</v>
      </c>
      <c r="D139" s="155" t="s">
        <v>601</v>
      </c>
      <c r="E139" s="156" t="s">
        <v>308</v>
      </c>
      <c r="F139" s="156" t="s">
        <v>304</v>
      </c>
      <c r="G139" s="156" t="s">
        <v>304</v>
      </c>
      <c r="H139" s="156" t="s">
        <v>308</v>
      </c>
      <c r="I139" s="297">
        <v>0.43316365493359699</v>
      </c>
      <c r="J139" s="297">
        <v>0.43316365493359699</v>
      </c>
      <c r="K139" s="297">
        <v>0.43316365493359699</v>
      </c>
      <c r="L139" s="156" t="s">
        <v>308</v>
      </c>
      <c r="M139" s="156" t="s">
        <v>308</v>
      </c>
      <c r="N139" s="297">
        <v>1.2584484947830001E-3</v>
      </c>
      <c r="O139" s="297">
        <v>2.5335189101959002E-3</v>
      </c>
      <c r="P139" s="297">
        <v>2.5335189101959002E-3</v>
      </c>
      <c r="Q139" s="297">
        <v>4.0382021782058002E-3</v>
      </c>
      <c r="R139" s="297">
        <v>3.8480128742093E-3</v>
      </c>
      <c r="S139" s="297">
        <v>8.9422221218199999E-3</v>
      </c>
      <c r="T139" s="156" t="s">
        <v>308</v>
      </c>
      <c r="U139" s="156" t="s">
        <v>304</v>
      </c>
      <c r="V139" s="156" t="s">
        <v>304</v>
      </c>
      <c r="W139" s="297">
        <v>4.3768016577971398</v>
      </c>
      <c r="X139" s="156" t="s">
        <v>304</v>
      </c>
      <c r="Y139" s="156" t="s">
        <v>304</v>
      </c>
      <c r="Z139" s="156" t="s">
        <v>304</v>
      </c>
      <c r="AA139" s="156" t="s">
        <v>304</v>
      </c>
      <c r="AB139" s="156" t="s">
        <v>304</v>
      </c>
      <c r="AC139" s="156" t="s">
        <v>304</v>
      </c>
      <c r="AD139" s="156" t="s">
        <v>304</v>
      </c>
      <c r="AE139" s="298"/>
      <c r="AF139" s="155"/>
      <c r="AG139" s="155"/>
      <c r="AH139" s="155"/>
      <c r="AI139" s="155"/>
      <c r="AJ139" s="155"/>
      <c r="AK139" s="155">
        <v>6565.7382907870824</v>
      </c>
      <c r="AL139" s="158" t="s">
        <v>381</v>
      </c>
      <c r="AN139" s="112" t="str">
        <f>VLOOKUP(B139,[1]sectoren!$N$2:$Q$128,3)</f>
        <v>residentieel</v>
      </c>
      <c r="AQ139" s="112">
        <f>VLOOKUP(B139, [1]sectoren!$N$2:$S$128, 6, FALSE)</f>
        <v>9</v>
      </c>
    </row>
    <row r="140" spans="1:43" s="112" customFormat="1" ht="24.75" customHeight="1" thickBot="1">
      <c r="A140" s="153" t="s">
        <v>602</v>
      </c>
      <c r="B140" s="187" t="s">
        <v>176</v>
      </c>
      <c r="C140" s="154" t="s">
        <v>603</v>
      </c>
      <c r="D140" s="155"/>
      <c r="E140" s="156" t="s">
        <v>304</v>
      </c>
      <c r="F140" s="156" t="s">
        <v>304</v>
      </c>
      <c r="G140" s="156" t="s">
        <v>304</v>
      </c>
      <c r="H140" s="156" t="s">
        <v>304</v>
      </c>
      <c r="I140" s="156" t="s">
        <v>304</v>
      </c>
      <c r="J140" s="156" t="s">
        <v>304</v>
      </c>
      <c r="K140" s="156" t="s">
        <v>304</v>
      </c>
      <c r="L140" s="156" t="s">
        <v>304</v>
      </c>
      <c r="M140" s="156" t="s">
        <v>304</v>
      </c>
      <c r="N140" s="156" t="s">
        <v>304</v>
      </c>
      <c r="O140" s="156" t="s">
        <v>304</v>
      </c>
      <c r="P140" s="156" t="s">
        <v>304</v>
      </c>
      <c r="Q140" s="156" t="s">
        <v>304</v>
      </c>
      <c r="R140" s="156" t="s">
        <v>304</v>
      </c>
      <c r="S140" s="156" t="s">
        <v>304</v>
      </c>
      <c r="T140" s="156" t="s">
        <v>304</v>
      </c>
      <c r="U140" s="156" t="s">
        <v>304</v>
      </c>
      <c r="V140" s="156" t="s">
        <v>304</v>
      </c>
      <c r="W140" s="156" t="s">
        <v>304</v>
      </c>
      <c r="X140" s="156" t="s">
        <v>308</v>
      </c>
      <c r="Y140" s="156" t="s">
        <v>308</v>
      </c>
      <c r="Z140" s="156" t="s">
        <v>308</v>
      </c>
      <c r="AA140" s="156" t="s">
        <v>308</v>
      </c>
      <c r="AB140" s="156" t="s">
        <v>304</v>
      </c>
      <c r="AC140" s="156" t="s">
        <v>304</v>
      </c>
      <c r="AD140" s="156" t="s">
        <v>304</v>
      </c>
      <c r="AE140" s="298"/>
      <c r="AF140" s="155"/>
      <c r="AG140" s="155"/>
      <c r="AH140" s="155"/>
      <c r="AI140" s="155"/>
      <c r="AJ140" s="155"/>
      <c r="AK140" s="155"/>
      <c r="AL140" s="158" t="s">
        <v>304</v>
      </c>
      <c r="AN140" s="112" t="str">
        <f>VLOOKUP(B140,[1]sectoren!$N$2:$Q$128,3)</f>
        <v>andere industrie</v>
      </c>
      <c r="AQ140" s="112">
        <f>VLOOKUP(B140, [1]sectoren!$N$2:$S$128, 6, FALSE)</f>
        <v>4</v>
      </c>
    </row>
    <row r="141" spans="1:43" s="196" customFormat="1" ht="23.45" customHeight="1" thickBot="1">
      <c r="A141" s="313"/>
      <c r="B141" s="314" t="s">
        <v>36</v>
      </c>
      <c r="C141" s="315" t="s">
        <v>604</v>
      </c>
      <c r="D141" s="313"/>
      <c r="E141" s="316">
        <f>SUM(E14:E140)</f>
        <v>104.25616500413129</v>
      </c>
      <c r="F141" s="316">
        <f t="shared" ref="F141:AK141" si="0">SUM(F14:F140)</f>
        <v>66.830170921509364</v>
      </c>
      <c r="G141" s="316">
        <f t="shared" si="0"/>
        <v>28.107867609198067</v>
      </c>
      <c r="H141" s="316">
        <f t="shared" si="0"/>
        <v>38.123875693755501</v>
      </c>
      <c r="I141" s="316">
        <f t="shared" si="0"/>
        <v>12.49250725068039</v>
      </c>
      <c r="J141" s="316">
        <f t="shared" si="0"/>
        <v>17.69240696716308</v>
      </c>
      <c r="K141" s="316">
        <f t="shared" si="0"/>
        <v>28.062809480620945</v>
      </c>
      <c r="L141" s="316">
        <f t="shared" si="0"/>
        <v>1.7685958108763251</v>
      </c>
      <c r="M141" s="316">
        <f t="shared" si="0"/>
        <v>201.32674369908997</v>
      </c>
      <c r="N141" s="316">
        <f t="shared" si="0"/>
        <v>21.220071589295618</v>
      </c>
      <c r="O141" s="316">
        <f t="shared" si="0"/>
        <v>0.95232720277005367</v>
      </c>
      <c r="P141" s="316">
        <f t="shared" si="0"/>
        <v>0.52135960218956467</v>
      </c>
      <c r="Q141" s="316">
        <f t="shared" si="0"/>
        <v>0.56208865956856524</v>
      </c>
      <c r="R141" s="316">
        <f t="shared" si="0"/>
        <v>2.3440918644099766</v>
      </c>
      <c r="S141" s="316">
        <f t="shared" si="0"/>
        <v>22.681347245338365</v>
      </c>
      <c r="T141" s="316">
        <f t="shared" si="0"/>
        <v>2.0422554237248423</v>
      </c>
      <c r="U141" s="316">
        <f t="shared" si="0"/>
        <v>1.6036838467517425</v>
      </c>
      <c r="V141" s="316">
        <f t="shared" si="0"/>
        <v>40.769611994884684</v>
      </c>
      <c r="W141" s="316">
        <f t="shared" si="0"/>
        <v>19.979647928616487</v>
      </c>
      <c r="X141" s="316">
        <f t="shared" si="0"/>
        <v>0.9831796705467003</v>
      </c>
      <c r="Y141" s="316">
        <f t="shared" si="0"/>
        <v>1.0861372242728558</v>
      </c>
      <c r="Z141" s="316">
        <f t="shared" si="0"/>
        <v>0.50304034938659514</v>
      </c>
      <c r="AA141" s="316">
        <f t="shared" si="0"/>
        <v>0.56285076370440845</v>
      </c>
      <c r="AB141" s="316">
        <f t="shared" si="0"/>
        <v>3.1352080901344497</v>
      </c>
      <c r="AC141" s="316">
        <f t="shared" si="0"/>
        <v>3.2028671401204356</v>
      </c>
      <c r="AD141" s="316">
        <f t="shared" si="0"/>
        <v>0.26212551644483151</v>
      </c>
      <c r="AE141" s="316">
        <f t="shared" si="0"/>
        <v>0</v>
      </c>
      <c r="AF141" s="316">
        <f t="shared" si="0"/>
        <v>428254.95249387255</v>
      </c>
      <c r="AG141" s="316">
        <f t="shared" si="0"/>
        <v>28659.481108530344</v>
      </c>
      <c r="AH141" s="316">
        <f t="shared" si="0"/>
        <v>383925.44956680847</v>
      </c>
      <c r="AI141" s="316">
        <f t="shared" si="0"/>
        <v>73049.31352856633</v>
      </c>
      <c r="AJ141" s="316">
        <f t="shared" si="0"/>
        <v>15519.035812291997</v>
      </c>
      <c r="AK141" s="316">
        <f t="shared" si="0"/>
        <v>385798418.38872337</v>
      </c>
      <c r="AL141" s="317" t="s">
        <v>304</v>
      </c>
    </row>
    <row r="142" spans="1:43" s="112" customFormat="1" ht="15.75" customHeight="1" thickBot="1">
      <c r="A142" s="198"/>
      <c r="B142" s="199"/>
      <c r="C142" s="200"/>
      <c r="D142" s="201"/>
      <c r="E142" s="203"/>
      <c r="F142" s="203"/>
      <c r="G142" s="203"/>
      <c r="H142" s="203"/>
      <c r="I142" s="203"/>
      <c r="J142" s="203"/>
      <c r="K142" s="203"/>
      <c r="L142" s="203"/>
      <c r="M142" s="203"/>
      <c r="N142" s="203"/>
      <c r="O142" s="203"/>
      <c r="P142" s="203"/>
      <c r="Q142" s="203"/>
      <c r="R142" s="203"/>
      <c r="S142" s="203"/>
      <c r="T142" s="203"/>
      <c r="U142" s="203"/>
      <c r="V142" s="203"/>
      <c r="W142" s="203"/>
      <c r="X142" s="203"/>
      <c r="Y142" s="203"/>
      <c r="Z142" s="203"/>
      <c r="AA142" s="203"/>
      <c r="AB142" s="203"/>
      <c r="AC142" s="203"/>
      <c r="AD142" s="203"/>
      <c r="AE142" s="204"/>
      <c r="AF142" s="201"/>
      <c r="AG142" s="201"/>
      <c r="AH142" s="201"/>
      <c r="AI142" s="201"/>
      <c r="AJ142" s="201"/>
      <c r="AK142" s="201"/>
      <c r="AL142" s="205"/>
    </row>
    <row r="143" spans="1:43" s="112" customFormat="1" ht="24.75" thickBot="1">
      <c r="A143" s="313"/>
      <c r="B143" s="318" t="s">
        <v>605</v>
      </c>
      <c r="C143" s="319" t="s">
        <v>606</v>
      </c>
      <c r="D143" s="313"/>
      <c r="E143" s="316"/>
      <c r="F143" s="316"/>
      <c r="G143" s="316"/>
      <c r="H143" s="316"/>
      <c r="I143" s="316"/>
      <c r="J143" s="316"/>
      <c r="K143" s="316"/>
      <c r="L143" s="316"/>
      <c r="M143" s="316"/>
      <c r="N143" s="316"/>
      <c r="O143" s="316"/>
      <c r="P143" s="316"/>
      <c r="Q143" s="316"/>
      <c r="R143" s="316"/>
      <c r="S143" s="316"/>
      <c r="T143" s="316"/>
      <c r="U143" s="316"/>
      <c r="V143" s="316"/>
      <c r="W143" s="316"/>
      <c r="X143" s="316" t="s">
        <v>607</v>
      </c>
      <c r="Y143" s="316" t="s">
        <v>607</v>
      </c>
      <c r="Z143" s="316" t="s">
        <v>607</v>
      </c>
      <c r="AA143" s="316" t="s">
        <v>607</v>
      </c>
      <c r="AB143" s="316"/>
      <c r="AC143" s="316"/>
      <c r="AD143" s="316"/>
      <c r="AE143" s="320"/>
      <c r="AF143" s="313"/>
      <c r="AG143" s="313"/>
      <c r="AH143" s="313"/>
      <c r="AI143" s="313"/>
      <c r="AJ143" s="313"/>
      <c r="AK143" s="313"/>
      <c r="AL143" s="317" t="s">
        <v>304</v>
      </c>
    </row>
    <row r="144" spans="1:43" s="112" customFormat="1" ht="48.75" thickBot="1">
      <c r="A144" s="313"/>
      <c r="B144" s="314" t="s">
        <v>608</v>
      </c>
      <c r="C144" s="315" t="s">
        <v>609</v>
      </c>
      <c r="D144" s="313" t="s">
        <v>610</v>
      </c>
      <c r="E144" s="316"/>
      <c r="F144" s="316"/>
      <c r="G144" s="316"/>
      <c r="H144" s="316"/>
      <c r="I144" s="316"/>
      <c r="J144" s="316"/>
      <c r="K144" s="316"/>
      <c r="L144" s="316"/>
      <c r="M144" s="316"/>
      <c r="N144" s="316"/>
      <c r="O144" s="316"/>
      <c r="P144" s="316"/>
      <c r="Q144" s="316"/>
      <c r="R144" s="316"/>
      <c r="S144" s="316"/>
      <c r="T144" s="316"/>
      <c r="U144" s="316"/>
      <c r="V144" s="316"/>
      <c r="W144" s="316"/>
      <c r="X144" s="316" t="s">
        <v>308</v>
      </c>
      <c r="Y144" s="316" t="s">
        <v>308</v>
      </c>
      <c r="Z144" s="316" t="s">
        <v>308</v>
      </c>
      <c r="AA144" s="316" t="s">
        <v>308</v>
      </c>
      <c r="AB144" s="316"/>
      <c r="AC144" s="316"/>
      <c r="AD144" s="316"/>
      <c r="AE144" s="321"/>
      <c r="AF144" s="313"/>
      <c r="AG144" s="313"/>
      <c r="AH144" s="313"/>
      <c r="AI144" s="313"/>
      <c r="AJ144" s="313"/>
      <c r="AK144" s="313"/>
      <c r="AL144" s="317" t="s">
        <v>304</v>
      </c>
    </row>
    <row r="145" spans="1:39" s="112" customFormat="1" ht="18" customHeight="1" thickBot="1">
      <c r="A145" s="198"/>
      <c r="B145" s="199"/>
      <c r="C145" s="200"/>
      <c r="D145" s="201"/>
      <c r="E145" s="203"/>
      <c r="F145" s="203"/>
      <c r="G145" s="203"/>
      <c r="H145" s="203"/>
      <c r="I145" s="203"/>
      <c r="J145" s="203"/>
      <c r="K145" s="203"/>
      <c r="L145" s="203"/>
      <c r="M145" s="203"/>
      <c r="N145" s="203"/>
      <c r="O145" s="203"/>
      <c r="P145" s="203"/>
      <c r="Q145" s="203"/>
      <c r="R145" s="203"/>
      <c r="S145" s="203"/>
      <c r="T145" s="203"/>
      <c r="U145" s="203"/>
      <c r="V145" s="203"/>
      <c r="W145" s="203"/>
      <c r="X145" s="203"/>
      <c r="Y145" s="203"/>
      <c r="Z145" s="203"/>
      <c r="AA145" s="203"/>
      <c r="AB145" s="203"/>
      <c r="AC145" s="203"/>
      <c r="AD145" s="203"/>
      <c r="AE145" s="201"/>
      <c r="AF145" s="201"/>
      <c r="AG145" s="201"/>
      <c r="AH145" s="201"/>
      <c r="AI145" s="201"/>
      <c r="AJ145" s="201"/>
      <c r="AK145" s="201"/>
      <c r="AL145" s="205"/>
    </row>
    <row r="146" spans="1:39" s="112" customFormat="1" ht="20.25" customHeight="1" thickBot="1">
      <c r="B146" s="201"/>
      <c r="C146" s="221"/>
      <c r="D146" s="201"/>
      <c r="E146" s="203"/>
      <c r="F146" s="203"/>
      <c r="G146" s="203"/>
      <c r="H146" s="203"/>
      <c r="I146" s="203"/>
      <c r="J146" s="203"/>
      <c r="K146" s="203"/>
      <c r="L146" s="203"/>
      <c r="M146" s="203"/>
      <c r="N146" s="203"/>
      <c r="O146" s="203"/>
      <c r="P146" s="203"/>
      <c r="Q146" s="203"/>
      <c r="R146" s="203"/>
      <c r="S146" s="203"/>
      <c r="T146" s="203"/>
      <c r="U146" s="203"/>
      <c r="V146" s="203"/>
      <c r="W146" s="203"/>
      <c r="X146" s="203"/>
      <c r="Y146" s="203"/>
      <c r="Z146" s="203"/>
      <c r="AA146" s="203"/>
      <c r="AB146" s="203"/>
      <c r="AC146" s="203"/>
      <c r="AD146" s="203"/>
      <c r="AE146" s="204"/>
      <c r="AF146" s="201"/>
      <c r="AG146" s="201"/>
      <c r="AH146" s="201"/>
      <c r="AI146" s="201"/>
      <c r="AJ146" s="201"/>
      <c r="AK146" s="201"/>
      <c r="AL146" s="205"/>
    </row>
    <row r="147" spans="1:39" s="112" customFormat="1" ht="24.95" customHeight="1" thickBot="1">
      <c r="A147" s="322" t="s">
        <v>611</v>
      </c>
      <c r="B147" s="323"/>
      <c r="C147" s="323"/>
      <c r="D147" s="323"/>
      <c r="E147" s="324"/>
      <c r="F147" s="324"/>
      <c r="G147" s="324"/>
      <c r="H147" s="324"/>
      <c r="I147" s="324"/>
      <c r="J147" s="324"/>
      <c r="K147" s="324"/>
      <c r="L147" s="324"/>
      <c r="M147" s="324"/>
      <c r="N147" s="324"/>
      <c r="O147" s="324"/>
      <c r="P147" s="324"/>
      <c r="Q147" s="324"/>
      <c r="R147" s="324"/>
      <c r="S147" s="324"/>
      <c r="T147" s="324"/>
      <c r="U147" s="324"/>
      <c r="V147" s="324"/>
      <c r="W147" s="324"/>
      <c r="X147" s="324"/>
      <c r="Y147" s="324"/>
      <c r="Z147" s="324"/>
      <c r="AA147" s="324"/>
      <c r="AB147" s="324"/>
      <c r="AC147" s="324"/>
      <c r="AD147" s="324"/>
      <c r="AE147" s="320"/>
      <c r="AF147" s="323"/>
      <c r="AG147" s="323"/>
      <c r="AH147" s="323"/>
      <c r="AI147" s="323"/>
      <c r="AJ147" s="323"/>
      <c r="AK147" s="323"/>
      <c r="AL147" s="325"/>
    </row>
    <row r="148" spans="1:39" s="112" customFormat="1" ht="25.15" customHeight="1" thickBot="1">
      <c r="A148" s="318" t="s">
        <v>612</v>
      </c>
      <c r="B148" s="318" t="s">
        <v>613</v>
      </c>
      <c r="C148" s="319" t="s">
        <v>614</v>
      </c>
      <c r="D148" s="313"/>
      <c r="E148" s="326">
        <v>12.424088911446599</v>
      </c>
      <c r="F148" s="326">
        <v>0.19425149033469799</v>
      </c>
      <c r="G148" s="326">
        <v>0.70100321470896698</v>
      </c>
      <c r="H148" s="316" t="s">
        <v>308</v>
      </c>
      <c r="I148" s="327">
        <v>0.108904904314818</v>
      </c>
      <c r="J148" s="327">
        <v>0.108904904314818</v>
      </c>
      <c r="K148" s="327">
        <v>0.108904904314818</v>
      </c>
      <c r="L148" s="327">
        <v>8.1678678236113397E-2</v>
      </c>
      <c r="M148" s="327">
        <v>1.81500113780959</v>
      </c>
      <c r="N148" s="316" t="s">
        <v>308</v>
      </c>
      <c r="O148" s="316" t="s">
        <v>308</v>
      </c>
      <c r="P148" s="316" t="s">
        <v>308</v>
      </c>
      <c r="Q148" s="316" t="s">
        <v>308</v>
      </c>
      <c r="R148" s="316" t="s">
        <v>308</v>
      </c>
      <c r="S148" s="316" t="s">
        <v>308</v>
      </c>
      <c r="T148" s="316" t="s">
        <v>308</v>
      </c>
      <c r="U148" s="316" t="s">
        <v>308</v>
      </c>
      <c r="V148" s="316" t="s">
        <v>308</v>
      </c>
      <c r="W148" s="316" t="s">
        <v>308</v>
      </c>
      <c r="X148" s="316" t="s">
        <v>308</v>
      </c>
      <c r="Y148" s="316" t="s">
        <v>308</v>
      </c>
      <c r="Z148" s="316" t="s">
        <v>308</v>
      </c>
      <c r="AA148" s="316" t="s">
        <v>308</v>
      </c>
      <c r="AB148" s="316" t="s">
        <v>308</v>
      </c>
      <c r="AC148" s="316" t="s">
        <v>304</v>
      </c>
      <c r="AD148" s="316" t="s">
        <v>304</v>
      </c>
      <c r="AE148" s="328"/>
      <c r="AF148" s="313"/>
      <c r="AG148" s="313"/>
      <c r="AH148" s="313"/>
      <c r="AI148" s="313"/>
      <c r="AJ148" s="313"/>
      <c r="AK148" s="313"/>
      <c r="AL148" s="317" t="s">
        <v>615</v>
      </c>
    </row>
    <row r="149" spans="1:39" s="112" customFormat="1" ht="27.75" customHeight="1" thickBot="1">
      <c r="A149" s="318" t="s">
        <v>612</v>
      </c>
      <c r="B149" s="318" t="s">
        <v>616</v>
      </c>
      <c r="C149" s="319" t="s">
        <v>617</v>
      </c>
      <c r="D149" s="313"/>
      <c r="E149" s="326">
        <v>1.3440972146377199E-2</v>
      </c>
      <c r="F149" s="326">
        <v>4.9188438530647404E-3</v>
      </c>
      <c r="G149" s="326">
        <v>1.24855073228815E-3</v>
      </c>
      <c r="H149" s="316" t="s">
        <v>308</v>
      </c>
      <c r="I149" s="327">
        <v>1.38982473027156E-4</v>
      </c>
      <c r="J149" s="327">
        <v>1.38982473027156E-4</v>
      </c>
      <c r="K149" s="327">
        <v>1.38982473027156E-4</v>
      </c>
      <c r="L149" s="327">
        <v>1.04236854770367E-4</v>
      </c>
      <c r="M149" s="327">
        <v>0.23626424689400399</v>
      </c>
      <c r="N149" s="316" t="s">
        <v>308</v>
      </c>
      <c r="O149" s="316" t="s">
        <v>308</v>
      </c>
      <c r="P149" s="316" t="s">
        <v>308</v>
      </c>
      <c r="Q149" s="316" t="s">
        <v>308</v>
      </c>
      <c r="R149" s="316" t="s">
        <v>308</v>
      </c>
      <c r="S149" s="316" t="s">
        <v>308</v>
      </c>
      <c r="T149" s="316" t="s">
        <v>308</v>
      </c>
      <c r="U149" s="316" t="s">
        <v>308</v>
      </c>
      <c r="V149" s="316" t="s">
        <v>308</v>
      </c>
      <c r="W149" s="316" t="s">
        <v>308</v>
      </c>
      <c r="X149" s="316" t="s">
        <v>308</v>
      </c>
      <c r="Y149" s="316" t="s">
        <v>308</v>
      </c>
      <c r="Z149" s="316" t="s">
        <v>308</v>
      </c>
      <c r="AA149" s="316" t="s">
        <v>308</v>
      </c>
      <c r="AB149" s="316" t="s">
        <v>308</v>
      </c>
      <c r="AC149" s="316" t="s">
        <v>304</v>
      </c>
      <c r="AD149" s="316" t="s">
        <v>304</v>
      </c>
      <c r="AE149" s="328"/>
      <c r="AF149" s="313"/>
      <c r="AG149" s="313"/>
      <c r="AH149" s="313"/>
      <c r="AI149" s="313"/>
      <c r="AJ149" s="313"/>
      <c r="AK149" s="313"/>
      <c r="AL149" s="317" t="s">
        <v>615</v>
      </c>
    </row>
    <row r="150" spans="1:39" s="112" customFormat="1" ht="25.15" customHeight="1" thickBot="1">
      <c r="A150" s="318" t="s">
        <v>618</v>
      </c>
      <c r="B150" s="318" t="s">
        <v>619</v>
      </c>
      <c r="C150" s="319" t="s">
        <v>620</v>
      </c>
      <c r="D150" s="313"/>
      <c r="E150" s="326">
        <v>16.400683066565556</v>
      </c>
      <c r="F150" s="326">
        <v>0.64844914866494541</v>
      </c>
      <c r="G150" s="326">
        <v>0.60331919265409417</v>
      </c>
      <c r="H150" s="326">
        <v>2.8362843944100837E-3</v>
      </c>
      <c r="I150" s="327">
        <v>0.53796085815159389</v>
      </c>
      <c r="J150" s="327">
        <v>0.56784757249335027</v>
      </c>
      <c r="K150" s="327">
        <v>0.59773428683510799</v>
      </c>
      <c r="L150" s="327">
        <v>0.10785695002687343</v>
      </c>
      <c r="M150" s="327">
        <v>4.2074932102607887</v>
      </c>
      <c r="N150" s="327">
        <v>4.3294494143770866E-2</v>
      </c>
      <c r="O150" s="327">
        <v>5.64230286548369E-3</v>
      </c>
      <c r="P150" s="327">
        <v>1.1144419463032565E-2</v>
      </c>
      <c r="Q150" s="327">
        <v>7.4161385116149975E-2</v>
      </c>
      <c r="R150" s="316" t="s">
        <v>308</v>
      </c>
      <c r="S150" s="327">
        <v>7.4161385116149975E-2</v>
      </c>
      <c r="T150" s="327">
        <v>3.95048655090498</v>
      </c>
      <c r="U150" s="327">
        <v>8.6588988287541732E-2</v>
      </c>
      <c r="V150" s="327">
        <v>0.20334393620778873</v>
      </c>
      <c r="W150" s="316" t="s">
        <v>308</v>
      </c>
      <c r="X150" s="327">
        <v>7.4049948435544665E-3</v>
      </c>
      <c r="Y150" s="327">
        <v>7.0883833663648839E-3</v>
      </c>
      <c r="Z150" s="327">
        <v>2.8903634705587811E-3</v>
      </c>
      <c r="AA150" s="316" t="s">
        <v>308</v>
      </c>
      <c r="AB150" s="297">
        <v>1.738374168047813E-2</v>
      </c>
      <c r="AC150" s="316" t="s">
        <v>304</v>
      </c>
      <c r="AD150" s="316" t="s">
        <v>304</v>
      </c>
      <c r="AE150" s="328"/>
      <c r="AF150" s="266">
        <v>306268.44799999997</v>
      </c>
      <c r="AG150" s="313"/>
      <c r="AH150" s="313"/>
      <c r="AI150" s="313"/>
      <c r="AJ150" s="313"/>
      <c r="AK150" s="313"/>
      <c r="AL150" s="317" t="s">
        <v>615</v>
      </c>
    </row>
    <row r="151" spans="1:39" s="112" customFormat="1" ht="25.15" customHeight="1" thickBot="1">
      <c r="A151" s="318" t="s">
        <v>621</v>
      </c>
      <c r="B151" s="318" t="s">
        <v>622</v>
      </c>
      <c r="C151" s="319" t="s">
        <v>623</v>
      </c>
      <c r="D151" s="313"/>
      <c r="E151" s="316" t="s">
        <v>105</v>
      </c>
      <c r="F151" s="316" t="s">
        <v>105</v>
      </c>
      <c r="G151" s="316" t="s">
        <v>105</v>
      </c>
      <c r="H151" s="316" t="s">
        <v>105</v>
      </c>
      <c r="I151" s="316" t="s">
        <v>105</v>
      </c>
      <c r="J151" s="316" t="s">
        <v>105</v>
      </c>
      <c r="K151" s="316" t="s">
        <v>105</v>
      </c>
      <c r="L151" s="316" t="s">
        <v>105</v>
      </c>
      <c r="M151" s="316" t="s">
        <v>105</v>
      </c>
      <c r="N151" s="316" t="s">
        <v>105</v>
      </c>
      <c r="O151" s="316" t="s">
        <v>105</v>
      </c>
      <c r="P151" s="316" t="s">
        <v>105</v>
      </c>
      <c r="Q151" s="316" t="s">
        <v>105</v>
      </c>
      <c r="R151" s="316" t="s">
        <v>105</v>
      </c>
      <c r="S151" s="316" t="s">
        <v>105</v>
      </c>
      <c r="T151" s="316" t="s">
        <v>105</v>
      </c>
      <c r="U151" s="316" t="s">
        <v>105</v>
      </c>
      <c r="V151" s="316" t="s">
        <v>105</v>
      </c>
      <c r="W151" s="316" t="s">
        <v>105</v>
      </c>
      <c r="X151" s="316" t="s">
        <v>105</v>
      </c>
      <c r="Y151" s="316" t="s">
        <v>105</v>
      </c>
      <c r="Z151" s="316" t="s">
        <v>105</v>
      </c>
      <c r="AA151" s="316" t="s">
        <v>105</v>
      </c>
      <c r="AB151" s="316" t="s">
        <v>105</v>
      </c>
      <c r="AC151" s="316" t="s">
        <v>304</v>
      </c>
      <c r="AD151" s="316" t="s">
        <v>304</v>
      </c>
      <c r="AE151" s="328"/>
      <c r="AF151" s="313"/>
      <c r="AG151" s="313"/>
      <c r="AH151" s="313"/>
      <c r="AI151" s="313"/>
      <c r="AJ151" s="313"/>
      <c r="AK151" s="313"/>
      <c r="AL151" s="317"/>
    </row>
    <row r="152" spans="1:39" s="112" customFormat="1" ht="25.15" customHeight="1" thickBot="1">
      <c r="A152" s="318" t="s">
        <v>621</v>
      </c>
      <c r="B152" s="318" t="s">
        <v>624</v>
      </c>
      <c r="C152" s="319" t="s">
        <v>625</v>
      </c>
      <c r="D152" s="313"/>
      <c r="E152" s="329">
        <v>44.323229663564895</v>
      </c>
      <c r="F152" s="329">
        <v>4.1991297965830059</v>
      </c>
      <c r="G152" s="329">
        <v>4.6908243082650562E-2</v>
      </c>
      <c r="H152" s="329">
        <v>0.4978318519786939</v>
      </c>
      <c r="I152" s="329">
        <v>1.8039109077012827</v>
      </c>
      <c r="J152" s="329">
        <v>2.6280959132936603</v>
      </c>
      <c r="K152" s="329">
        <v>3.6305701152929006</v>
      </c>
      <c r="L152" s="329">
        <v>0.61356557555898295</v>
      </c>
      <c r="M152" s="329">
        <v>29.855018760315613</v>
      </c>
      <c r="N152" s="329">
        <v>1.6213122539244404</v>
      </c>
      <c r="O152" s="329">
        <v>4.8920314185428151E-2</v>
      </c>
      <c r="P152" s="329" t="s">
        <v>308</v>
      </c>
      <c r="Q152" s="329" t="s">
        <v>308</v>
      </c>
      <c r="R152" s="329">
        <v>0.64000344119230956</v>
      </c>
      <c r="S152" s="329">
        <v>11.316184734685747</v>
      </c>
      <c r="T152" s="329">
        <v>0.12829117994444236</v>
      </c>
      <c r="U152" s="329">
        <v>1.3516693620208521E-2</v>
      </c>
      <c r="V152" s="329">
        <v>13.492040266342155</v>
      </c>
      <c r="W152" s="329">
        <v>1.1195897274917388</v>
      </c>
      <c r="X152" s="329">
        <v>7.8436475547477E-2</v>
      </c>
      <c r="Y152" s="329">
        <v>0.11548185953541218</v>
      </c>
      <c r="Z152" s="329">
        <v>0.10138473464010349</v>
      </c>
      <c r="AA152" s="329">
        <v>7.7969809409465754E-2</v>
      </c>
      <c r="AB152" s="329">
        <v>0.37327287913245843</v>
      </c>
      <c r="AC152" s="329" t="s">
        <v>308</v>
      </c>
      <c r="AD152" s="329" t="s">
        <v>308</v>
      </c>
      <c r="AE152" s="330"/>
      <c r="AF152" s="329">
        <v>184724.07311139678</v>
      </c>
      <c r="AG152" s="329" t="s">
        <v>304</v>
      </c>
      <c r="AH152" s="329">
        <v>442.19074284793561</v>
      </c>
      <c r="AI152" s="329">
        <v>10902.64376581648</v>
      </c>
      <c r="AJ152" s="329" t="s">
        <v>304</v>
      </c>
      <c r="AK152" s="329">
        <v>59900.900336917723</v>
      </c>
      <c r="AL152" s="331"/>
    </row>
    <row r="153" spans="1:39" s="112" customFormat="1" ht="25.15" customHeight="1" thickBot="1">
      <c r="A153" s="318" t="s">
        <v>621</v>
      </c>
      <c r="B153" s="318" t="s">
        <v>626</v>
      </c>
      <c r="C153" s="319" t="s">
        <v>627</v>
      </c>
      <c r="D153" s="313"/>
      <c r="E153" s="316" t="s">
        <v>304</v>
      </c>
      <c r="F153" s="316" t="s">
        <v>304</v>
      </c>
      <c r="G153" s="316" t="s">
        <v>304</v>
      </c>
      <c r="H153" s="316" t="s">
        <v>304</v>
      </c>
      <c r="I153" s="316" t="s">
        <v>304</v>
      </c>
      <c r="J153" s="316" t="s">
        <v>304</v>
      </c>
      <c r="K153" s="316" t="s">
        <v>304</v>
      </c>
      <c r="L153" s="316" t="s">
        <v>304</v>
      </c>
      <c r="M153" s="316" t="s">
        <v>304</v>
      </c>
      <c r="N153" s="316" t="s">
        <v>304</v>
      </c>
      <c r="O153" s="316" t="s">
        <v>304</v>
      </c>
      <c r="P153" s="316" t="s">
        <v>304</v>
      </c>
      <c r="Q153" s="316" t="s">
        <v>304</v>
      </c>
      <c r="R153" s="316" t="s">
        <v>304</v>
      </c>
      <c r="S153" s="316" t="s">
        <v>304</v>
      </c>
      <c r="T153" s="316" t="s">
        <v>304</v>
      </c>
      <c r="U153" s="316" t="s">
        <v>304</v>
      </c>
      <c r="V153" s="316" t="s">
        <v>304</v>
      </c>
      <c r="W153" s="316" t="s">
        <v>105</v>
      </c>
      <c r="X153" s="316" t="s">
        <v>308</v>
      </c>
      <c r="Y153" s="316" t="s">
        <v>308</v>
      </c>
      <c r="Z153" s="316" t="s">
        <v>308</v>
      </c>
      <c r="AA153" s="316" t="s">
        <v>308</v>
      </c>
      <c r="AB153" s="316" t="s">
        <v>105</v>
      </c>
      <c r="AC153" s="316" t="s">
        <v>304</v>
      </c>
      <c r="AD153" s="316" t="s">
        <v>304</v>
      </c>
      <c r="AE153" s="328"/>
      <c r="AF153" s="313"/>
      <c r="AG153" s="313"/>
      <c r="AH153" s="313"/>
      <c r="AI153" s="313"/>
      <c r="AJ153" s="313"/>
      <c r="AK153" s="313"/>
      <c r="AL153" s="317" t="s">
        <v>304</v>
      </c>
    </row>
    <row r="154" spans="1:39" s="112" customFormat="1" ht="25.15" customHeight="1" thickBot="1">
      <c r="A154" s="318" t="s">
        <v>628</v>
      </c>
      <c r="B154" s="318" t="s">
        <v>629</v>
      </c>
      <c r="C154" s="319" t="s">
        <v>630</v>
      </c>
      <c r="D154" s="313"/>
      <c r="E154" s="316" t="s">
        <v>105</v>
      </c>
      <c r="F154" s="316" t="s">
        <v>105</v>
      </c>
      <c r="G154" s="316" t="s">
        <v>105</v>
      </c>
      <c r="H154" s="316" t="s">
        <v>105</v>
      </c>
      <c r="I154" s="316" t="s">
        <v>105</v>
      </c>
      <c r="J154" s="316" t="s">
        <v>105</v>
      </c>
      <c r="K154" s="316" t="s">
        <v>105</v>
      </c>
      <c r="L154" s="316" t="s">
        <v>105</v>
      </c>
      <c r="M154" s="316" t="s">
        <v>105</v>
      </c>
      <c r="N154" s="316" t="s">
        <v>105</v>
      </c>
      <c r="O154" s="316" t="s">
        <v>105</v>
      </c>
      <c r="P154" s="316" t="s">
        <v>105</v>
      </c>
      <c r="Q154" s="316" t="s">
        <v>105</v>
      </c>
      <c r="R154" s="316" t="s">
        <v>105</v>
      </c>
      <c r="S154" s="316" t="s">
        <v>105</v>
      </c>
      <c r="T154" s="316" t="s">
        <v>105</v>
      </c>
      <c r="U154" s="316" t="s">
        <v>105</v>
      </c>
      <c r="V154" s="316" t="s">
        <v>105</v>
      </c>
      <c r="W154" s="316" t="s">
        <v>105</v>
      </c>
      <c r="X154" s="316" t="s">
        <v>105</v>
      </c>
      <c r="Y154" s="316" t="s">
        <v>105</v>
      </c>
      <c r="Z154" s="316" t="s">
        <v>105</v>
      </c>
      <c r="AA154" s="316" t="s">
        <v>105</v>
      </c>
      <c r="AB154" s="316" t="s">
        <v>105</v>
      </c>
      <c r="AC154" s="316" t="s">
        <v>304</v>
      </c>
      <c r="AD154" s="316" t="s">
        <v>304</v>
      </c>
      <c r="AE154" s="328"/>
      <c r="AF154" s="313"/>
      <c r="AG154" s="313"/>
      <c r="AH154" s="313"/>
      <c r="AI154" s="313"/>
      <c r="AJ154" s="313"/>
      <c r="AK154" s="313"/>
      <c r="AL154" s="317" t="s">
        <v>381</v>
      </c>
    </row>
    <row r="155" spans="1:39" s="112" customFormat="1" ht="25.15" customHeight="1" thickBot="1">
      <c r="A155" s="318" t="s">
        <v>628</v>
      </c>
      <c r="B155" s="318" t="s">
        <v>631</v>
      </c>
      <c r="C155" s="319" t="s">
        <v>632</v>
      </c>
      <c r="D155" s="313"/>
      <c r="E155" s="316" t="s">
        <v>105</v>
      </c>
      <c r="F155" s="316" t="s">
        <v>105</v>
      </c>
      <c r="G155" s="316" t="s">
        <v>105</v>
      </c>
      <c r="H155" s="316" t="s">
        <v>105</v>
      </c>
      <c r="I155" s="316" t="s">
        <v>105</v>
      </c>
      <c r="J155" s="316" t="s">
        <v>105</v>
      </c>
      <c r="K155" s="316" t="s">
        <v>105</v>
      </c>
      <c r="L155" s="316" t="s">
        <v>105</v>
      </c>
      <c r="M155" s="316" t="s">
        <v>105</v>
      </c>
      <c r="N155" s="316" t="s">
        <v>105</v>
      </c>
      <c r="O155" s="316" t="s">
        <v>105</v>
      </c>
      <c r="P155" s="316" t="s">
        <v>105</v>
      </c>
      <c r="Q155" s="316" t="s">
        <v>105</v>
      </c>
      <c r="R155" s="316" t="s">
        <v>105</v>
      </c>
      <c r="S155" s="316" t="s">
        <v>105</v>
      </c>
      <c r="T155" s="316" t="s">
        <v>105</v>
      </c>
      <c r="U155" s="316" t="s">
        <v>105</v>
      </c>
      <c r="V155" s="316" t="s">
        <v>105</v>
      </c>
      <c r="W155" s="316" t="s">
        <v>105</v>
      </c>
      <c r="X155" s="316" t="s">
        <v>105</v>
      </c>
      <c r="Y155" s="316" t="s">
        <v>105</v>
      </c>
      <c r="Z155" s="316" t="s">
        <v>105</v>
      </c>
      <c r="AA155" s="316" t="s">
        <v>105</v>
      </c>
      <c r="AB155" s="316" t="s">
        <v>105</v>
      </c>
      <c r="AC155" s="316" t="s">
        <v>304</v>
      </c>
      <c r="AD155" s="316" t="s">
        <v>304</v>
      </c>
      <c r="AE155" s="328"/>
      <c r="AF155" s="313"/>
      <c r="AG155" s="313"/>
      <c r="AH155" s="313"/>
      <c r="AI155" s="313"/>
      <c r="AJ155" s="313"/>
      <c r="AK155" s="313"/>
      <c r="AL155" s="317" t="s">
        <v>633</v>
      </c>
    </row>
    <row r="156" spans="1:39" s="112" customFormat="1" ht="25.15" customHeight="1" thickBot="1">
      <c r="A156" s="318" t="s">
        <v>628</v>
      </c>
      <c r="B156" s="318" t="s">
        <v>634</v>
      </c>
      <c r="C156" s="319" t="s">
        <v>635</v>
      </c>
      <c r="D156" s="313"/>
      <c r="E156" s="316" t="s">
        <v>105</v>
      </c>
      <c r="F156" s="326">
        <v>16.344679640100001</v>
      </c>
      <c r="G156" s="316" t="s">
        <v>105</v>
      </c>
      <c r="H156" s="316" t="s">
        <v>105</v>
      </c>
      <c r="I156" s="316" t="s">
        <v>105</v>
      </c>
      <c r="J156" s="316" t="s">
        <v>105</v>
      </c>
      <c r="K156" s="316" t="s">
        <v>105</v>
      </c>
      <c r="L156" s="316" t="s">
        <v>105</v>
      </c>
      <c r="M156" s="316" t="s">
        <v>105</v>
      </c>
      <c r="N156" s="316" t="s">
        <v>105</v>
      </c>
      <c r="O156" s="316" t="s">
        <v>105</v>
      </c>
      <c r="P156" s="316" t="s">
        <v>105</v>
      </c>
      <c r="Q156" s="316" t="s">
        <v>105</v>
      </c>
      <c r="R156" s="316" t="s">
        <v>105</v>
      </c>
      <c r="S156" s="316" t="s">
        <v>105</v>
      </c>
      <c r="T156" s="316" t="s">
        <v>105</v>
      </c>
      <c r="U156" s="316" t="s">
        <v>105</v>
      </c>
      <c r="V156" s="316" t="s">
        <v>105</v>
      </c>
      <c r="W156" s="316" t="s">
        <v>105</v>
      </c>
      <c r="X156" s="316" t="s">
        <v>304</v>
      </c>
      <c r="Y156" s="316" t="s">
        <v>304</v>
      </c>
      <c r="Z156" s="316" t="s">
        <v>304</v>
      </c>
      <c r="AA156" s="316" t="s">
        <v>304</v>
      </c>
      <c r="AB156" s="316" t="s">
        <v>105</v>
      </c>
      <c r="AC156" s="316" t="s">
        <v>304</v>
      </c>
      <c r="AD156" s="316" t="s">
        <v>304</v>
      </c>
      <c r="AE156" s="321"/>
      <c r="AF156" s="313"/>
      <c r="AG156" s="313"/>
      <c r="AH156" s="313"/>
      <c r="AI156" s="313"/>
      <c r="AJ156" s="313"/>
      <c r="AK156" s="313"/>
      <c r="AL156" s="332"/>
    </row>
    <row r="157" spans="1:39" s="140" customFormat="1" ht="15" customHeight="1">
      <c r="C157" s="242"/>
      <c r="D157" s="243"/>
      <c r="E157" s="243"/>
      <c r="F157" s="244"/>
      <c r="G157" s="244"/>
      <c r="H157" s="244"/>
      <c r="I157" s="244"/>
      <c r="J157" s="244"/>
      <c r="K157" s="244"/>
      <c r="L157" s="244"/>
      <c r="M157" s="244"/>
      <c r="N157" s="244"/>
      <c r="O157" s="244"/>
      <c r="P157" s="244"/>
      <c r="Q157" s="244"/>
      <c r="R157" s="244"/>
      <c r="S157" s="244"/>
      <c r="T157" s="244"/>
      <c r="U157" s="244"/>
      <c r="V157" s="244"/>
      <c r="W157" s="244"/>
      <c r="X157" s="244"/>
      <c r="Y157" s="244"/>
      <c r="Z157" s="244"/>
      <c r="AA157" s="244"/>
      <c r="AB157" s="244"/>
      <c r="AC157" s="244"/>
      <c r="AD157" s="244"/>
      <c r="AE157" s="244"/>
      <c r="AF157" s="245"/>
      <c r="AG157" s="245"/>
      <c r="AH157" s="245"/>
      <c r="AI157" s="245"/>
      <c r="AJ157" s="245"/>
      <c r="AK157" s="246"/>
      <c r="AL157" s="247"/>
    </row>
    <row r="158" spans="1:39" s="336" customFormat="1" ht="12" customHeight="1">
      <c r="A158" s="333"/>
      <c r="B158" s="114"/>
      <c r="C158" s="334"/>
      <c r="D158" s="335"/>
      <c r="E158" s="251"/>
    </row>
    <row r="159" spans="1:39" s="176" customFormat="1" ht="12" customHeight="1">
      <c r="A159" s="335"/>
      <c r="B159" s="335"/>
      <c r="C159" s="120"/>
      <c r="F159" s="254"/>
      <c r="G159" s="255"/>
      <c r="H159" s="256"/>
      <c r="J159" s="258"/>
      <c r="K159" s="258"/>
      <c r="L159" s="258"/>
      <c r="M159" s="258"/>
      <c r="N159" s="258"/>
      <c r="O159" s="336"/>
      <c r="P159" s="336"/>
      <c r="Q159" s="336"/>
      <c r="R159" s="336"/>
      <c r="S159" s="336"/>
      <c r="T159" s="336"/>
      <c r="U159" s="336"/>
      <c r="V159" s="336"/>
      <c r="W159" s="336"/>
      <c r="X159" s="336"/>
      <c r="Y159" s="336"/>
      <c r="Z159" s="336"/>
      <c r="AA159" s="336"/>
      <c r="AB159" s="336"/>
      <c r="AC159" s="258"/>
      <c r="AD159" s="258"/>
      <c r="AG159" s="261"/>
      <c r="AH159" s="261"/>
      <c r="AI159" s="261"/>
      <c r="AJ159" s="261"/>
      <c r="AK159" s="337"/>
      <c r="AL159" s="337"/>
      <c r="AM159" s="261"/>
    </row>
    <row r="160" spans="1:39" s="176" customFormat="1" ht="12" customHeight="1">
      <c r="A160" s="333"/>
      <c r="B160" s="335"/>
      <c r="C160" s="120"/>
      <c r="F160" s="338"/>
      <c r="G160" s="338"/>
      <c r="H160" s="338"/>
      <c r="I160" s="258"/>
      <c r="J160" s="258"/>
      <c r="K160" s="258"/>
      <c r="L160" s="258"/>
      <c r="M160" s="258"/>
      <c r="N160" s="258"/>
      <c r="O160" s="336"/>
      <c r="P160" s="336"/>
      <c r="Q160" s="336"/>
      <c r="R160" s="336"/>
      <c r="S160" s="336"/>
      <c r="T160" s="336"/>
      <c r="U160" s="336"/>
      <c r="V160" s="336"/>
      <c r="W160" s="336"/>
      <c r="X160" s="336"/>
      <c r="Y160" s="336"/>
      <c r="Z160" s="336"/>
      <c r="AA160" s="336"/>
      <c r="AB160" s="336"/>
      <c r="AC160" s="258"/>
      <c r="AD160" s="258"/>
      <c r="AG160" s="261"/>
      <c r="AH160" s="261"/>
      <c r="AI160" s="261"/>
      <c r="AJ160" s="261"/>
      <c r="AK160" s="337"/>
      <c r="AL160" s="337"/>
      <c r="AM160" s="261"/>
    </row>
    <row r="161" spans="1:38">
      <c r="A161" s="152" t="s">
        <v>636</v>
      </c>
      <c r="B161" s="152"/>
      <c r="C161" s="263"/>
      <c r="D161" s="152"/>
      <c r="E161" s="264">
        <f>SUM(E166:E178)</f>
        <v>37.556077491736922</v>
      </c>
      <c r="F161" s="264">
        <f>SUM(F166:F178,F182:F185)</f>
        <v>45.118762443331526</v>
      </c>
      <c r="G161" s="264">
        <f>SUM(G166:G179)</f>
        <v>27.834323675503306</v>
      </c>
      <c r="H161" s="264">
        <f t="shared" ref="H161:AD161" si="1">SUM(H166:H179)</f>
        <v>37.569596339108465</v>
      </c>
      <c r="I161" s="264">
        <f t="shared" si="1"/>
        <v>9.9588304959088738</v>
      </c>
      <c r="J161" s="264">
        <f t="shared" si="1"/>
        <v>14.001469142888418</v>
      </c>
      <c r="K161" s="264">
        <f t="shared" si="1"/>
        <v>21.825286915027576</v>
      </c>
      <c r="L161" s="264">
        <f t="shared" si="1"/>
        <v>0.94694722843539403</v>
      </c>
      <c r="M161" s="264">
        <f t="shared" si="1"/>
        <v>150.21404064997569</v>
      </c>
      <c r="N161" s="264">
        <f t="shared" si="1"/>
        <v>19.252251609554126</v>
      </c>
      <c r="O161" s="264">
        <f t="shared" si="1"/>
        <v>0.89067865020571357</v>
      </c>
      <c r="P161" s="264">
        <f t="shared" si="1"/>
        <v>0.51846125707531054</v>
      </c>
      <c r="Q161" s="264">
        <f t="shared" si="1"/>
        <v>0.55854590958482775</v>
      </c>
      <c r="R161" s="264">
        <f t="shared" si="1"/>
        <v>1.6133855915306174</v>
      </c>
      <c r="S161" s="264">
        <f t="shared" si="1"/>
        <v>6.5800589496986506</v>
      </c>
      <c r="T161" s="264">
        <f t="shared" si="1"/>
        <v>1.8285272756986737</v>
      </c>
      <c r="U161" s="264">
        <f t="shared" si="1"/>
        <v>1.574224087707758</v>
      </c>
      <c r="V161" s="264">
        <f t="shared" si="1"/>
        <v>25.269597361254966</v>
      </c>
      <c r="W161" s="264">
        <f t="shared" si="1"/>
        <v>18.71535836136183</v>
      </c>
      <c r="X161" s="264">
        <f t="shared" si="1"/>
        <v>0.88391189829647687</v>
      </c>
      <c r="Y161" s="264">
        <f t="shared" si="1"/>
        <v>0.94358901278017215</v>
      </c>
      <c r="Z161" s="264">
        <f t="shared" si="1"/>
        <v>0.38915409028657294</v>
      </c>
      <c r="AA161" s="264">
        <f t="shared" si="1"/>
        <v>0.47635025954724253</v>
      </c>
      <c r="AB161" s="264">
        <f t="shared" si="1"/>
        <v>2.6930052612542337</v>
      </c>
      <c r="AC161" s="264">
        <f t="shared" si="1"/>
        <v>3.2028671401204356</v>
      </c>
      <c r="AD161" s="264">
        <f t="shared" si="1"/>
        <v>0.26212551644483156</v>
      </c>
      <c r="AE161" s="265"/>
      <c r="AF161" s="265"/>
      <c r="AG161" s="265"/>
      <c r="AH161" s="265"/>
      <c r="AI161" s="265"/>
      <c r="AJ161" s="265"/>
      <c r="AK161" s="265"/>
      <c r="AL161" s="265"/>
    </row>
    <row r="162" spans="1:38">
      <c r="A162" s="152" t="s">
        <v>637</v>
      </c>
      <c r="B162" s="152"/>
      <c r="C162" s="263"/>
      <c r="D162" s="152"/>
      <c r="E162" s="264">
        <f>SUM(E179)</f>
        <v>6.52204599383332</v>
      </c>
      <c r="F162" s="264">
        <f t="shared" ref="F162" si="2">SUM(F179)</f>
        <v>15.358594494000002</v>
      </c>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64"/>
      <c r="AE162" s="265"/>
      <c r="AF162" s="265"/>
      <c r="AG162" s="265"/>
      <c r="AH162" s="265"/>
      <c r="AI162" s="265"/>
      <c r="AJ162" s="265"/>
      <c r="AK162" s="265"/>
      <c r="AL162" s="265"/>
    </row>
    <row r="163" spans="1:38">
      <c r="A163" s="152" t="s">
        <v>638</v>
      </c>
      <c r="B163" s="152"/>
      <c r="C163" s="263"/>
      <c r="D163" s="152"/>
      <c r="E163" s="264">
        <f>SUM(E180:E181)</f>
        <v>60.178041518561059</v>
      </c>
      <c r="F163" s="264">
        <f t="shared" ref="F163:AD163" si="3">SUM(F180:F181)</f>
        <v>6.3528139841778497</v>
      </c>
      <c r="G163" s="264">
        <f t="shared" si="3"/>
        <v>0.27354393369476793</v>
      </c>
      <c r="H163" s="264">
        <f t="shared" si="3"/>
        <v>0.55427935464703459</v>
      </c>
      <c r="I163" s="264">
        <f t="shared" si="3"/>
        <v>2.5336767547715131</v>
      </c>
      <c r="J163" s="264">
        <f t="shared" si="3"/>
        <v>3.6909378242746551</v>
      </c>
      <c r="K163" s="264">
        <f t="shared" si="3"/>
        <v>6.237522565593375</v>
      </c>
      <c r="L163" s="264">
        <f t="shared" si="3"/>
        <v>0.82164858244093075</v>
      </c>
      <c r="M163" s="264">
        <f t="shared" si="3"/>
        <v>51.112703049114295</v>
      </c>
      <c r="N163" s="264">
        <f t="shared" si="3"/>
        <v>1.9678199797414913</v>
      </c>
      <c r="O163" s="264">
        <f t="shared" si="3"/>
        <v>6.1648552564339966E-2</v>
      </c>
      <c r="P163" s="264">
        <f t="shared" si="3"/>
        <v>2.8983451142541058E-3</v>
      </c>
      <c r="Q163" s="264">
        <f t="shared" si="3"/>
        <v>3.5427499837374487E-3</v>
      </c>
      <c r="R163" s="264">
        <f t="shared" si="3"/>
        <v>0.73070627287935785</v>
      </c>
      <c r="S163" s="264">
        <f t="shared" si="3"/>
        <v>16.101288295639716</v>
      </c>
      <c r="T163" s="264">
        <f t="shared" si="3"/>
        <v>0.21372814802616794</v>
      </c>
      <c r="U163" s="264">
        <f t="shared" si="3"/>
        <v>2.945975904398436E-2</v>
      </c>
      <c r="V163" s="264">
        <f t="shared" si="3"/>
        <v>15.500014633629714</v>
      </c>
      <c r="W163" s="264">
        <f t="shared" si="3"/>
        <v>1.2642895672546555</v>
      </c>
      <c r="X163" s="264">
        <f t="shared" si="3"/>
        <v>9.9267772250223443E-2</v>
      </c>
      <c r="Y163" s="264">
        <f t="shared" si="3"/>
        <v>0.1425482114926836</v>
      </c>
      <c r="Z163" s="264">
        <f t="shared" si="3"/>
        <v>0.11388625910002213</v>
      </c>
      <c r="AA163" s="264">
        <f t="shared" si="3"/>
        <v>8.6500504157165856E-2</v>
      </c>
      <c r="AB163" s="264">
        <f t="shared" si="3"/>
        <v>0.44220282888021678</v>
      </c>
      <c r="AC163" s="264">
        <f t="shared" si="3"/>
        <v>0</v>
      </c>
      <c r="AD163" s="264">
        <f t="shared" si="3"/>
        <v>0</v>
      </c>
      <c r="AE163" s="265"/>
      <c r="AF163" s="265"/>
      <c r="AG163" s="265"/>
      <c r="AH163" s="265"/>
      <c r="AI163" s="265"/>
      <c r="AJ163" s="265"/>
      <c r="AK163" s="265"/>
      <c r="AL163" s="265"/>
    </row>
    <row r="164" spans="1:38">
      <c r="A164" s="267" t="s">
        <v>639</v>
      </c>
      <c r="B164" s="267"/>
      <c r="C164" s="268"/>
      <c r="D164" s="267"/>
      <c r="E164" s="264">
        <f>E163-SUM(E27:E33)+SUM(E152)</f>
        <v>55.138692989943699</v>
      </c>
      <c r="F164" s="264">
        <f t="shared" ref="F164:I164" si="4">F163-SUM(F27:F33)+SUM(F152)</f>
        <v>5.9836593632753434</v>
      </c>
      <c r="G164" s="264">
        <f t="shared" si="4"/>
        <v>0.2685622579179498</v>
      </c>
      <c r="H164" s="264">
        <f t="shared" si="4"/>
        <v>0.50119877750755903</v>
      </c>
      <c r="I164" s="264">
        <f t="shared" si="4"/>
        <v>2.3342602999420201</v>
      </c>
      <c r="J164" s="264">
        <f t="shared" ref="J164:AD164" si="5">J163-SUM(J27:J33)+SUM(J152)</f>
        <v>3.4017076839622828</v>
      </c>
      <c r="K164" s="264">
        <f t="shared" si="5"/>
        <v>5.8390039676377974</v>
      </c>
      <c r="L164" s="264">
        <f t="shared" si="5"/>
        <v>0.75220109907420474</v>
      </c>
      <c r="M164" s="264">
        <f t="shared" si="5"/>
        <v>48.12255469576543</v>
      </c>
      <c r="N164" s="264">
        <f t="shared" si="5"/>
        <v>1.7912803500669767</v>
      </c>
      <c r="O164" s="264">
        <f t="shared" si="5"/>
        <v>5.6384177448406944E-2</v>
      </c>
      <c r="P164" s="264">
        <f t="shared" si="5"/>
        <v>2.8983451142541058E-3</v>
      </c>
      <c r="Q164" s="264">
        <f t="shared" si="5"/>
        <v>3.5427499837374487E-3</v>
      </c>
      <c r="R164" s="264">
        <f t="shared" si="5"/>
        <v>0.66105956419175049</v>
      </c>
      <c r="S164" s="264">
        <f t="shared" si="5"/>
        <v>14.871967264831902</v>
      </c>
      <c r="T164" s="264">
        <f t="shared" si="5"/>
        <v>0.19992186180646432</v>
      </c>
      <c r="U164" s="264">
        <f t="shared" si="5"/>
        <v>2.7994963353664186E-2</v>
      </c>
      <c r="V164" s="264">
        <f t="shared" si="5"/>
        <v>14.043397478228304</v>
      </c>
      <c r="W164" s="264">
        <f t="shared" si="5"/>
        <v>1.1392442892717387</v>
      </c>
      <c r="X164" s="264">
        <f t="shared" si="5"/>
        <v>9.0620903441497133E-2</v>
      </c>
      <c r="Y164" s="264">
        <f t="shared" si="5"/>
        <v>0.12974153201868505</v>
      </c>
      <c r="Z164" s="264">
        <f t="shared" si="5"/>
        <v>0.102587907538044</v>
      </c>
      <c r="AA164" s="264">
        <f t="shared" si="5"/>
        <v>7.796989887926091E-2</v>
      </c>
      <c r="AB164" s="264">
        <f t="shared" si="5"/>
        <v>0.40092032375760883</v>
      </c>
      <c r="AC164" s="264">
        <f t="shared" si="5"/>
        <v>0</v>
      </c>
      <c r="AD164" s="264">
        <f t="shared" si="5"/>
        <v>0</v>
      </c>
      <c r="AE164" s="269"/>
      <c r="AF164" s="269"/>
      <c r="AG164" s="269"/>
      <c r="AH164" s="269"/>
      <c r="AI164" s="269"/>
      <c r="AJ164" s="269"/>
      <c r="AK164" s="269"/>
      <c r="AL164" s="269"/>
    </row>
    <row r="165" spans="1:38">
      <c r="A165" s="152"/>
      <c r="B165" s="152"/>
      <c r="C165" s="263"/>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c r="AA165" s="152"/>
      <c r="AB165" s="152"/>
      <c r="AC165" s="152"/>
      <c r="AD165" s="152"/>
    </row>
    <row r="166" spans="1:38">
      <c r="A166" s="270" t="s">
        <v>640</v>
      </c>
      <c r="B166" s="339"/>
      <c r="C166" s="340"/>
      <c r="D166" s="339"/>
      <c r="E166" s="273">
        <f t="shared" ref="E166:T174" si="6">SUMIF($AN$14:$AN$140, $A166, E$14:E$140)</f>
        <v>5.915896028310998</v>
      </c>
      <c r="F166" s="273">
        <f t="shared" si="6"/>
        <v>0.22473400384783992</v>
      </c>
      <c r="G166" s="273">
        <f t="shared" si="6"/>
        <v>0.65559190200000006</v>
      </c>
      <c r="H166" s="273">
        <f t="shared" si="6"/>
        <v>3.0065796000000002E-2</v>
      </c>
      <c r="I166" s="273">
        <f t="shared" si="6"/>
        <v>4.7511271749346599E-2</v>
      </c>
      <c r="J166" s="273">
        <f t="shared" si="6"/>
        <v>7.160705666556838E-2</v>
      </c>
      <c r="K166" s="273">
        <f t="shared" si="6"/>
        <v>8.5531181564152681E-2</v>
      </c>
      <c r="L166" s="273">
        <f t="shared" si="6"/>
        <v>4.2911095484354711E-3</v>
      </c>
      <c r="M166" s="273">
        <f t="shared" si="6"/>
        <v>1.688633915961</v>
      </c>
      <c r="N166" s="273">
        <f t="shared" si="6"/>
        <v>0.10154252381401616</v>
      </c>
      <c r="O166" s="273">
        <f t="shared" si="6"/>
        <v>7.1412512518936946E-2</v>
      </c>
      <c r="P166" s="273">
        <f t="shared" si="6"/>
        <v>7.8116561296902226E-2</v>
      </c>
      <c r="Q166" s="273">
        <f t="shared" si="6"/>
        <v>9.3716021237040176E-2</v>
      </c>
      <c r="R166" s="273">
        <f t="shared" si="6"/>
        <v>0.1284497335014165</v>
      </c>
      <c r="S166" s="273">
        <f t="shared" si="6"/>
        <v>9.8221954155266439E-2</v>
      </c>
      <c r="T166" s="273">
        <f t="shared" si="6"/>
        <v>8.6601611288637581E-2</v>
      </c>
      <c r="U166" s="273">
        <f t="shared" ref="U166:AD174" si="7">SUMIF($AN$14:$AN$140, $A166, U$14:U$140)</f>
        <v>3.4297677461034307E-2</v>
      </c>
      <c r="V166" s="273">
        <f t="shared" si="7"/>
        <v>0.30108804900357594</v>
      </c>
      <c r="W166" s="273">
        <f t="shared" si="7"/>
        <v>0.42338736235089486</v>
      </c>
      <c r="X166" s="273">
        <f t="shared" si="7"/>
        <v>1.6580567158170001E-3</v>
      </c>
      <c r="Y166" s="273">
        <f t="shared" si="7"/>
        <v>3.4425368630000002E-5</v>
      </c>
      <c r="Z166" s="273">
        <f t="shared" si="7"/>
        <v>2.8080347408E-5</v>
      </c>
      <c r="AA166" s="273">
        <f t="shared" si="7"/>
        <v>2.8085073726000002E-5</v>
      </c>
      <c r="AB166" s="273">
        <f t="shared" si="7"/>
        <v>1.7486475053800001E-3</v>
      </c>
      <c r="AC166" s="273">
        <f t="shared" si="7"/>
        <v>1.7926282817298171</v>
      </c>
      <c r="AD166" s="273">
        <f t="shared" si="7"/>
        <v>1E-3</v>
      </c>
    </row>
    <row r="167" spans="1:38">
      <c r="A167" s="270" t="s">
        <v>641</v>
      </c>
      <c r="B167" s="339"/>
      <c r="C167" s="340"/>
      <c r="D167" s="339"/>
      <c r="E167" s="273">
        <f t="shared" si="6"/>
        <v>3.37861419</v>
      </c>
      <c r="F167" s="273">
        <f t="shared" si="6"/>
        <v>0.54460388282607175</v>
      </c>
      <c r="G167" s="273">
        <f t="shared" si="6"/>
        <v>8.9394358000000018</v>
      </c>
      <c r="H167" s="273">
        <f t="shared" si="6"/>
        <v>4.6000000000000001E-4</v>
      </c>
      <c r="I167" s="273">
        <f t="shared" si="6"/>
        <v>1.9562114324243374E-2</v>
      </c>
      <c r="J167" s="273">
        <f t="shared" si="6"/>
        <v>1.9562114324243374E-2</v>
      </c>
      <c r="K167" s="273">
        <f t="shared" si="6"/>
        <v>1.9562114324243374E-2</v>
      </c>
      <c r="L167" s="273">
        <f t="shared" si="6"/>
        <v>9.8451680026970367E-3</v>
      </c>
      <c r="M167" s="273">
        <f t="shared" si="6"/>
        <v>1.0819544299999999</v>
      </c>
      <c r="N167" s="273">
        <f t="shared" si="6"/>
        <v>3.16528889495723E-2</v>
      </c>
      <c r="O167" s="273">
        <f t="shared" si="6"/>
        <v>1.25903453136193E-2</v>
      </c>
      <c r="P167" s="273">
        <f t="shared" si="6"/>
        <v>1.5431095966932E-3</v>
      </c>
      <c r="Q167" s="273">
        <f t="shared" si="6"/>
        <v>6.0921126873163004E-3</v>
      </c>
      <c r="R167" s="273">
        <f t="shared" si="6"/>
        <v>4.84515645644851E-2</v>
      </c>
      <c r="S167" s="273">
        <f t="shared" si="6"/>
        <v>3.9256256370207701E-2</v>
      </c>
      <c r="T167" s="273">
        <f t="shared" si="6"/>
        <v>6.3658880640603502E-2</v>
      </c>
      <c r="U167" s="273">
        <f t="shared" si="7"/>
        <v>7.4293618048448E-3</v>
      </c>
      <c r="V167" s="273">
        <f t="shared" si="7"/>
        <v>0.45091659858740968</v>
      </c>
      <c r="W167" s="273">
        <f t="shared" si="7"/>
        <v>2.1117662482948E-2</v>
      </c>
      <c r="X167" s="273">
        <f t="shared" si="7"/>
        <v>0</v>
      </c>
      <c r="Y167" s="273">
        <f t="shared" si="7"/>
        <v>0</v>
      </c>
      <c r="Z167" s="273">
        <f t="shared" si="7"/>
        <v>0</v>
      </c>
      <c r="AA167" s="273">
        <f t="shared" si="7"/>
        <v>0</v>
      </c>
      <c r="AB167" s="273">
        <f t="shared" si="7"/>
        <v>0</v>
      </c>
      <c r="AC167" s="273">
        <f t="shared" si="7"/>
        <v>0</v>
      </c>
      <c r="AD167" s="273">
        <f t="shared" si="7"/>
        <v>0</v>
      </c>
    </row>
    <row r="168" spans="1:38">
      <c r="A168" s="270" t="s">
        <v>642</v>
      </c>
      <c r="B168" s="339"/>
      <c r="C168" s="340"/>
      <c r="D168" s="339"/>
      <c r="E168" s="273">
        <f t="shared" si="6"/>
        <v>1.5520341</v>
      </c>
      <c r="F168" s="273">
        <f t="shared" si="6"/>
        <v>0</v>
      </c>
      <c r="G168" s="273">
        <f t="shared" si="6"/>
        <v>0.1034004</v>
      </c>
      <c r="H168" s="273">
        <f t="shared" si="6"/>
        <v>0</v>
      </c>
      <c r="I168" s="273">
        <f t="shared" si="6"/>
        <v>0</v>
      </c>
      <c r="J168" s="273">
        <f t="shared" si="6"/>
        <v>0</v>
      </c>
      <c r="K168" s="273">
        <f t="shared" si="6"/>
        <v>0</v>
      </c>
      <c r="L168" s="273">
        <f t="shared" si="6"/>
        <v>0</v>
      </c>
      <c r="M168" s="273">
        <f t="shared" si="6"/>
        <v>0.19567560000000001</v>
      </c>
      <c r="N168" s="273">
        <f t="shared" si="6"/>
        <v>0</v>
      </c>
      <c r="O168" s="273">
        <f t="shared" si="6"/>
        <v>0</v>
      </c>
      <c r="P168" s="273">
        <f t="shared" si="6"/>
        <v>0</v>
      </c>
      <c r="Q168" s="273">
        <f t="shared" si="6"/>
        <v>0</v>
      </c>
      <c r="R168" s="273">
        <f t="shared" si="6"/>
        <v>0</v>
      </c>
      <c r="S168" s="273">
        <f t="shared" si="6"/>
        <v>0</v>
      </c>
      <c r="T168" s="273">
        <f t="shared" si="6"/>
        <v>0</v>
      </c>
      <c r="U168" s="273">
        <f t="shared" si="7"/>
        <v>0</v>
      </c>
      <c r="V168" s="273">
        <f t="shared" si="7"/>
        <v>0</v>
      </c>
      <c r="W168" s="273">
        <f t="shared" si="7"/>
        <v>0</v>
      </c>
      <c r="X168" s="273">
        <f t="shared" si="7"/>
        <v>0</v>
      </c>
      <c r="Y168" s="273">
        <f t="shared" si="7"/>
        <v>0</v>
      </c>
      <c r="Z168" s="273">
        <f t="shared" si="7"/>
        <v>0</v>
      </c>
      <c r="AA168" s="273">
        <f t="shared" si="7"/>
        <v>0</v>
      </c>
      <c r="AB168" s="273">
        <f t="shared" si="7"/>
        <v>0</v>
      </c>
      <c r="AC168" s="273">
        <f t="shared" si="7"/>
        <v>0</v>
      </c>
      <c r="AD168" s="273">
        <f t="shared" si="7"/>
        <v>0</v>
      </c>
    </row>
    <row r="169" spans="1:38">
      <c r="A169" s="270" t="s">
        <v>643</v>
      </c>
      <c r="B169" s="339"/>
      <c r="C169" s="340"/>
      <c r="D169" s="339"/>
      <c r="E169" s="273">
        <f t="shared" si="6"/>
        <v>4.1544027167499999</v>
      </c>
      <c r="F169" s="273">
        <f t="shared" si="6"/>
        <v>0.24597864774339795</v>
      </c>
      <c r="G169" s="273">
        <f t="shared" si="6"/>
        <v>5.2302816055020003</v>
      </c>
      <c r="H169" s="273">
        <f t="shared" si="6"/>
        <v>1.37179E-2</v>
      </c>
      <c r="I169" s="273">
        <f t="shared" si="6"/>
        <v>0.61808333541387661</v>
      </c>
      <c r="J169" s="273">
        <f t="shared" si="6"/>
        <v>0.83139403821165692</v>
      </c>
      <c r="K169" s="273">
        <f t="shared" si="6"/>
        <v>0.92106857811018972</v>
      </c>
      <c r="L169" s="273">
        <f t="shared" si="6"/>
        <v>3.1141566624543489E-2</v>
      </c>
      <c r="M169" s="273">
        <f t="shared" si="6"/>
        <v>94.932186271579994</v>
      </c>
      <c r="N169" s="273">
        <f t="shared" si="6"/>
        <v>14.878167867034495</v>
      </c>
      <c r="O169" s="273">
        <f t="shared" si="6"/>
        <v>0.2334779465850538</v>
      </c>
      <c r="P169" s="273">
        <f t="shared" si="6"/>
        <v>2.9026447397599901E-2</v>
      </c>
      <c r="Q169" s="273">
        <f t="shared" si="6"/>
        <v>3.1152089293136301E-2</v>
      </c>
      <c r="R169" s="273">
        <f t="shared" si="6"/>
        <v>0.52963869049150292</v>
      </c>
      <c r="S169" s="273">
        <f t="shared" si="6"/>
        <v>1.0718361570608319</v>
      </c>
      <c r="T169" s="273">
        <f t="shared" si="6"/>
        <v>0.21035179253736119</v>
      </c>
      <c r="U169" s="273">
        <f t="shared" si="7"/>
        <v>1.9663039228480499E-2</v>
      </c>
      <c r="V169" s="273">
        <f t="shared" si="7"/>
        <v>1.9853755292299613</v>
      </c>
      <c r="W169" s="273">
        <f t="shared" si="7"/>
        <v>6.9281426593333144</v>
      </c>
      <c r="X169" s="273">
        <f t="shared" si="7"/>
        <v>3.7000000000000002E-3</v>
      </c>
      <c r="Y169" s="273">
        <f t="shared" si="7"/>
        <v>1.2800000000000001E-2</v>
      </c>
      <c r="Z169" s="273">
        <f t="shared" si="7"/>
        <v>3.2000000000000002E-3</v>
      </c>
      <c r="AA169" s="273">
        <f t="shared" si="7"/>
        <v>4.1999999999999997E-3</v>
      </c>
      <c r="AB169" s="273">
        <f t="shared" si="7"/>
        <v>2.3900000000000001E-2</v>
      </c>
      <c r="AC169" s="273">
        <f t="shared" si="7"/>
        <v>0.166654803628</v>
      </c>
      <c r="AD169" s="273">
        <f t="shared" si="7"/>
        <v>0</v>
      </c>
      <c r="AF169" s="274"/>
      <c r="AG169" s="274"/>
      <c r="AH169" s="274"/>
      <c r="AI169" s="274"/>
      <c r="AJ169" s="274"/>
      <c r="AK169" s="274"/>
    </row>
    <row r="170" spans="1:38">
      <c r="A170" s="270" t="s">
        <v>644</v>
      </c>
      <c r="B170" s="339"/>
      <c r="C170" s="340"/>
      <c r="D170" s="339"/>
      <c r="E170" s="273">
        <f t="shared" si="6"/>
        <v>0.64831360679999994</v>
      </c>
      <c r="F170" s="273">
        <f t="shared" si="6"/>
        <v>0.28699522851960158</v>
      </c>
      <c r="G170" s="273">
        <f t="shared" si="6"/>
        <v>2.2919120691840003</v>
      </c>
      <c r="H170" s="273">
        <f t="shared" si="6"/>
        <v>0</v>
      </c>
      <c r="I170" s="273">
        <f t="shared" si="6"/>
        <v>8.0472607206985874E-2</v>
      </c>
      <c r="J170" s="273">
        <f t="shared" si="6"/>
        <v>9.4950978735102012E-2</v>
      </c>
      <c r="K170" s="273">
        <f t="shared" si="6"/>
        <v>0.1055072433090503</v>
      </c>
      <c r="L170" s="273">
        <f t="shared" si="6"/>
        <v>6.0164605850711837E-3</v>
      </c>
      <c r="M170" s="273">
        <f t="shared" si="6"/>
        <v>0.27917759060000003</v>
      </c>
      <c r="N170" s="273">
        <f t="shared" si="6"/>
        <v>2.1170608308839851</v>
      </c>
      <c r="O170" s="273">
        <f t="shared" si="6"/>
        <v>6.0059479307041398E-2</v>
      </c>
      <c r="P170" s="273">
        <f t="shared" si="6"/>
        <v>6.9473578518898002E-2</v>
      </c>
      <c r="Q170" s="273">
        <f t="shared" si="6"/>
        <v>0.19572279700306219</v>
      </c>
      <c r="R170" s="273">
        <f t="shared" si="6"/>
        <v>2.5002795530595402E-2</v>
      </c>
      <c r="S170" s="273">
        <f t="shared" si="6"/>
        <v>0.58778414524242228</v>
      </c>
      <c r="T170" s="273">
        <f t="shared" si="6"/>
        <v>0.18836337422532401</v>
      </c>
      <c r="U170" s="273">
        <f t="shared" si="7"/>
        <v>1.4240423467844201E-2</v>
      </c>
      <c r="V170" s="273">
        <f t="shared" si="7"/>
        <v>7.8576963297763385</v>
      </c>
      <c r="W170" s="273">
        <f t="shared" si="7"/>
        <v>0.58561107718990602</v>
      </c>
      <c r="X170" s="273">
        <f t="shared" si="7"/>
        <v>0</v>
      </c>
      <c r="Y170" s="273">
        <f t="shared" si="7"/>
        <v>0</v>
      </c>
      <c r="Z170" s="273">
        <f t="shared" si="7"/>
        <v>0</v>
      </c>
      <c r="AA170" s="273">
        <f t="shared" si="7"/>
        <v>0</v>
      </c>
      <c r="AB170" s="273">
        <f t="shared" si="7"/>
        <v>0</v>
      </c>
      <c r="AC170" s="273">
        <f t="shared" si="7"/>
        <v>0</v>
      </c>
      <c r="AD170" s="273">
        <f t="shared" si="7"/>
        <v>1.50412159999998E-6</v>
      </c>
    </row>
    <row r="171" spans="1:38">
      <c r="A171" s="270" t="s">
        <v>645</v>
      </c>
      <c r="B171" s="339"/>
      <c r="C171" s="340"/>
      <c r="D171" s="339"/>
      <c r="E171" s="273">
        <f t="shared" si="6"/>
        <v>6.8986155895999994</v>
      </c>
      <c r="F171" s="273">
        <f t="shared" si="6"/>
        <v>7.1647347891374995</v>
      </c>
      <c r="G171" s="273">
        <f t="shared" si="6"/>
        <v>2.2183664942000001</v>
      </c>
      <c r="H171" s="273">
        <f t="shared" si="6"/>
        <v>0.634084125</v>
      </c>
      <c r="I171" s="273">
        <f t="shared" si="6"/>
        <v>0.31849847932478798</v>
      </c>
      <c r="J171" s="273">
        <f t="shared" si="6"/>
        <v>0.494905587060122</v>
      </c>
      <c r="K171" s="273">
        <f t="shared" si="6"/>
        <v>0.66494712855865301</v>
      </c>
      <c r="L171" s="273">
        <f t="shared" si="6"/>
        <v>4.59211666938436E-2</v>
      </c>
      <c r="M171" s="273">
        <f t="shared" si="6"/>
        <v>2.48277232</v>
      </c>
      <c r="N171" s="273">
        <f t="shared" si="6"/>
        <v>0.16230946467643201</v>
      </c>
      <c r="O171" s="273">
        <f t="shared" si="6"/>
        <v>5.3898127506676698E-2</v>
      </c>
      <c r="P171" s="273">
        <f t="shared" si="6"/>
        <v>0.20720332384424681</v>
      </c>
      <c r="Q171" s="273">
        <f t="shared" si="6"/>
        <v>8.3520500119816501E-2</v>
      </c>
      <c r="R171" s="273">
        <f t="shared" si="6"/>
        <v>5.5516970428400099E-2</v>
      </c>
      <c r="S171" s="273">
        <f t="shared" si="6"/>
        <v>0.110774002969278</v>
      </c>
      <c r="T171" s="273">
        <f t="shared" si="6"/>
        <v>0.35290237606860603</v>
      </c>
      <c r="U171" s="273">
        <f t="shared" si="7"/>
        <v>0.264922690224762</v>
      </c>
      <c r="V171" s="273">
        <f t="shared" si="7"/>
        <v>0.17129342707812001</v>
      </c>
      <c r="W171" s="273">
        <f t="shared" si="7"/>
        <v>0.16082954783678668</v>
      </c>
      <c r="X171" s="273">
        <f t="shared" si="7"/>
        <v>0</v>
      </c>
      <c r="Y171" s="273">
        <f t="shared" si="7"/>
        <v>0</v>
      </c>
      <c r="Z171" s="273">
        <f t="shared" si="7"/>
        <v>0</v>
      </c>
      <c r="AA171" s="273">
        <f t="shared" si="7"/>
        <v>0</v>
      </c>
      <c r="AB171" s="273">
        <f t="shared" si="7"/>
        <v>0</v>
      </c>
      <c r="AC171" s="273">
        <f t="shared" si="7"/>
        <v>0</v>
      </c>
      <c r="AD171" s="273">
        <f t="shared" si="7"/>
        <v>0</v>
      </c>
    </row>
    <row r="172" spans="1:38">
      <c r="A172" s="270" t="s">
        <v>646</v>
      </c>
      <c r="B172" s="339"/>
      <c r="C172" s="340"/>
      <c r="D172" s="339"/>
      <c r="E172" s="273">
        <f t="shared" si="6"/>
        <v>0.47664935406999998</v>
      </c>
      <c r="F172" s="273">
        <f t="shared" si="6"/>
        <v>6.9899205349999993E-2</v>
      </c>
      <c r="G172" s="273">
        <f t="shared" si="6"/>
        <v>4.4301115320999999E-2</v>
      </c>
      <c r="H172" s="273">
        <f t="shared" si="6"/>
        <v>0</v>
      </c>
      <c r="I172" s="273">
        <f t="shared" si="6"/>
        <v>2.24421240236038E-2</v>
      </c>
      <c r="J172" s="273">
        <f t="shared" si="6"/>
        <v>2.5558746394208801E-2</v>
      </c>
      <c r="K172" s="273">
        <f t="shared" si="6"/>
        <v>3.0244540756495301E-2</v>
      </c>
      <c r="L172" s="273">
        <f t="shared" si="6"/>
        <v>2.1709015216251001E-3</v>
      </c>
      <c r="M172" s="273">
        <f t="shared" si="6"/>
        <v>8.6848043270000008E-2</v>
      </c>
      <c r="N172" s="273">
        <f t="shared" si="6"/>
        <v>0.328383118996731</v>
      </c>
      <c r="O172" s="273">
        <f t="shared" si="6"/>
        <v>7.5364512879992795E-2</v>
      </c>
      <c r="P172" s="273">
        <f t="shared" si="6"/>
        <v>1.52992777036038E-2</v>
      </c>
      <c r="Q172" s="273">
        <f t="shared" si="6"/>
        <v>8.7291291279391007E-3</v>
      </c>
      <c r="R172" s="273">
        <f t="shared" si="6"/>
        <v>0.14569753779338601</v>
      </c>
      <c r="S172" s="273">
        <f t="shared" si="6"/>
        <v>5.8885532044985797E-2</v>
      </c>
      <c r="T172" s="273">
        <f t="shared" si="6"/>
        <v>2.9505503661923699E-2</v>
      </c>
      <c r="U172" s="273">
        <f t="shared" si="7"/>
        <v>1.25637775798548E-2</v>
      </c>
      <c r="V172" s="273">
        <f t="shared" si="7"/>
        <v>3.08064565820262</v>
      </c>
      <c r="W172" s="273">
        <f t="shared" si="7"/>
        <v>0.34511637301325199</v>
      </c>
      <c r="X172" s="273">
        <f t="shared" si="7"/>
        <v>0</v>
      </c>
      <c r="Y172" s="273">
        <f t="shared" si="7"/>
        <v>0</v>
      </c>
      <c r="Z172" s="273">
        <f t="shared" si="7"/>
        <v>0</v>
      </c>
      <c r="AA172" s="273">
        <f t="shared" si="7"/>
        <v>0</v>
      </c>
      <c r="AB172" s="273">
        <f t="shared" si="7"/>
        <v>0</v>
      </c>
      <c r="AC172" s="273">
        <f t="shared" si="7"/>
        <v>0</v>
      </c>
      <c r="AD172" s="273">
        <f t="shared" si="7"/>
        <v>0</v>
      </c>
    </row>
    <row r="173" spans="1:38">
      <c r="A173" s="270" t="s">
        <v>647</v>
      </c>
      <c r="B173" s="339"/>
      <c r="C173" s="340"/>
      <c r="D173" s="339"/>
      <c r="E173" s="273">
        <f t="shared" si="6"/>
        <v>1.421699454713</v>
      </c>
      <c r="F173" s="273">
        <f t="shared" si="6"/>
        <v>1.9119656841099999</v>
      </c>
      <c r="G173" s="273">
        <f t="shared" si="6"/>
        <v>0.24153279863000002</v>
      </c>
      <c r="H173" s="273">
        <f t="shared" si="6"/>
        <v>0</v>
      </c>
      <c r="I173" s="273">
        <f t="shared" si="6"/>
        <v>7.2155955742538441E-2</v>
      </c>
      <c r="J173" s="273">
        <f t="shared" si="6"/>
        <v>0.12451337490497302</v>
      </c>
      <c r="K173" s="273">
        <f t="shared" si="6"/>
        <v>0.23414903318644104</v>
      </c>
      <c r="L173" s="273">
        <f t="shared" si="6"/>
        <v>4.7253709424381818E-3</v>
      </c>
      <c r="M173" s="273">
        <f t="shared" si="6"/>
        <v>1.5547872282500002</v>
      </c>
      <c r="N173" s="273">
        <f t="shared" si="6"/>
        <v>0.14225058780147801</v>
      </c>
      <c r="O173" s="273">
        <f t="shared" si="6"/>
        <v>3.8121446276394E-3</v>
      </c>
      <c r="P173" s="273">
        <f t="shared" si="6"/>
        <v>1.16986063424815E-2</v>
      </c>
      <c r="Q173" s="273">
        <f t="shared" si="6"/>
        <v>8.5200175900303002E-3</v>
      </c>
      <c r="R173" s="273">
        <f t="shared" si="6"/>
        <v>1.6647172080807501E-2</v>
      </c>
      <c r="S173" s="273">
        <f t="shared" si="6"/>
        <v>2.0227190714499101E-2</v>
      </c>
      <c r="T173" s="273">
        <f t="shared" si="6"/>
        <v>1.5916914756510799E-2</v>
      </c>
      <c r="U173" s="273">
        <f t="shared" si="7"/>
        <v>6.6001547488861003E-3</v>
      </c>
      <c r="V173" s="273">
        <f t="shared" si="7"/>
        <v>0.24886577009153099</v>
      </c>
      <c r="W173" s="273">
        <f t="shared" si="7"/>
        <v>3.8303553974925478E-2</v>
      </c>
      <c r="X173" s="273">
        <f t="shared" si="7"/>
        <v>0</v>
      </c>
      <c r="Y173" s="273">
        <f t="shared" si="7"/>
        <v>0</v>
      </c>
      <c r="Z173" s="273">
        <f t="shared" si="7"/>
        <v>0</v>
      </c>
      <c r="AA173" s="273">
        <f t="shared" si="7"/>
        <v>0</v>
      </c>
      <c r="AB173" s="273">
        <f t="shared" si="7"/>
        <v>0</v>
      </c>
      <c r="AC173" s="273">
        <f t="shared" si="7"/>
        <v>0</v>
      </c>
      <c r="AD173" s="273">
        <f t="shared" si="7"/>
        <v>0</v>
      </c>
    </row>
    <row r="174" spans="1:38">
      <c r="A174" s="270" t="s">
        <v>648</v>
      </c>
      <c r="B174" s="339"/>
      <c r="C174" s="340"/>
      <c r="D174" s="339"/>
      <c r="E174" s="273">
        <f t="shared" si="6"/>
        <v>0.9128280433999999</v>
      </c>
      <c r="F174" s="273">
        <f t="shared" si="6"/>
        <v>0.52169374976000005</v>
      </c>
      <c r="G174" s="273">
        <f t="shared" si="6"/>
        <v>3.7208791139999997</v>
      </c>
      <c r="H174" s="273">
        <f t="shared" si="6"/>
        <v>0</v>
      </c>
      <c r="I174" s="273">
        <f t="shared" si="6"/>
        <v>0.5198104435015547</v>
      </c>
      <c r="J174" s="273">
        <f t="shared" si="6"/>
        <v>0.54708263267604185</v>
      </c>
      <c r="K174" s="273">
        <f t="shared" si="6"/>
        <v>0.69955125151128972</v>
      </c>
      <c r="L174" s="273">
        <f t="shared" si="6"/>
        <v>9.6131051451568052E-3</v>
      </c>
      <c r="M174" s="273">
        <f t="shared" si="6"/>
        <v>1.8849452072999999</v>
      </c>
      <c r="N174" s="273">
        <f t="shared" si="6"/>
        <v>0.22062263917435301</v>
      </c>
      <c r="O174" s="273">
        <f t="shared" si="6"/>
        <v>1.03583140855921E-2</v>
      </c>
      <c r="P174" s="273">
        <f t="shared" si="6"/>
        <v>1.3986220463568901E-2</v>
      </c>
      <c r="Q174" s="273">
        <f t="shared" si="6"/>
        <v>1.3079273836428599E-2</v>
      </c>
      <c r="R174" s="273">
        <f t="shared" si="6"/>
        <v>2.51552205874652E-2</v>
      </c>
      <c r="S174" s="273">
        <f t="shared" si="6"/>
        <v>3.2470879530348502E-2</v>
      </c>
      <c r="T174" s="273">
        <f t="shared" si="6"/>
        <v>0.23812754877922201</v>
      </c>
      <c r="U174" s="273">
        <f t="shared" si="7"/>
        <v>8.4362678139908998E-2</v>
      </c>
      <c r="V174" s="273">
        <f t="shared" si="7"/>
        <v>0.36418512219036803</v>
      </c>
      <c r="W174" s="273">
        <f t="shared" si="7"/>
        <v>5.3068825399837607E-2</v>
      </c>
      <c r="X174" s="273">
        <f t="shared" si="7"/>
        <v>0</v>
      </c>
      <c r="Y174" s="273">
        <f t="shared" si="7"/>
        <v>0</v>
      </c>
      <c r="Z174" s="273">
        <f t="shared" si="7"/>
        <v>0</v>
      </c>
      <c r="AA174" s="273">
        <f t="shared" si="7"/>
        <v>0</v>
      </c>
      <c r="AB174" s="273">
        <f t="shared" si="7"/>
        <v>0</v>
      </c>
      <c r="AC174" s="273">
        <f t="shared" si="7"/>
        <v>0</v>
      </c>
      <c r="AD174" s="273">
        <f t="shared" si="7"/>
        <v>0</v>
      </c>
    </row>
    <row r="175" spans="1:38">
      <c r="A175" s="270" t="s">
        <v>649</v>
      </c>
      <c r="B175" s="339"/>
      <c r="C175" s="340"/>
      <c r="D175" s="339"/>
      <c r="E175" s="273">
        <f>SUMIF($AN$14:$AN$140,$A175, E$14:E$140)+SUM(E182:E185)</f>
        <v>2.4293385517999999</v>
      </c>
      <c r="F175" s="273">
        <f>SUMIF($AN$14:$AN$140,$A175, F$14:F$140)</f>
        <v>7.6022243749579994</v>
      </c>
      <c r="G175" s="273">
        <f t="shared" ref="G175:AD175" si="8">SUMIF($AN$14:$AN$140,$A175, G$14:G$140)+SUM(G182:G185)</f>
        <v>0.45417414051999982</v>
      </c>
      <c r="H175" s="273">
        <f t="shared" si="8"/>
        <v>7.0063E-3</v>
      </c>
      <c r="I175" s="273">
        <f t="shared" si="8"/>
        <v>0.45837809760303488</v>
      </c>
      <c r="J175" s="273">
        <f t="shared" si="8"/>
        <v>1.2996484554756011</v>
      </c>
      <c r="K175" s="273">
        <f t="shared" si="8"/>
        <v>2.5749554098093084</v>
      </c>
      <c r="L175" s="273">
        <f t="shared" si="8"/>
        <v>2.226617501798871E-2</v>
      </c>
      <c r="M175" s="273">
        <f t="shared" si="8"/>
        <v>1.7854198338999994</v>
      </c>
      <c r="N175" s="273">
        <f t="shared" si="8"/>
        <v>0.65351146629623469</v>
      </c>
      <c r="O175" s="273">
        <f t="shared" si="8"/>
        <v>0.12748135746042039</v>
      </c>
      <c r="P175" s="273">
        <f t="shared" si="8"/>
        <v>4.64449988539904E-2</v>
      </c>
      <c r="Q175" s="273">
        <f t="shared" si="8"/>
        <v>4.26774351515911E-2</v>
      </c>
      <c r="R175" s="273">
        <f t="shared" si="8"/>
        <v>0.23081353656229664</v>
      </c>
      <c r="S175" s="273">
        <f t="shared" si="8"/>
        <v>8.6303439957177402E-2</v>
      </c>
      <c r="T175" s="273">
        <f t="shared" si="8"/>
        <v>0.43281667377131416</v>
      </c>
      <c r="U175" s="273">
        <f t="shared" si="8"/>
        <v>1.1128145598311061</v>
      </c>
      <c r="V175" s="273">
        <f t="shared" si="8"/>
        <v>2.7496073494475026</v>
      </c>
      <c r="W175" s="273">
        <f t="shared" si="8"/>
        <v>0.3246071085926287</v>
      </c>
      <c r="X175" s="273">
        <f t="shared" si="8"/>
        <v>1.48447073774043E-8</v>
      </c>
      <c r="Y175" s="273">
        <f t="shared" si="8"/>
        <v>0</v>
      </c>
      <c r="Z175" s="273">
        <f t="shared" si="8"/>
        <v>1.48447073774043E-8</v>
      </c>
      <c r="AA175" s="273">
        <f t="shared" si="8"/>
        <v>1.48447073774043E-8</v>
      </c>
      <c r="AB175" s="273">
        <f t="shared" si="8"/>
        <v>4.4534122132212902E-8</v>
      </c>
      <c r="AC175" s="273">
        <f t="shared" si="8"/>
        <v>1.1212545247373684</v>
      </c>
      <c r="AD175" s="273">
        <f t="shared" si="8"/>
        <v>8.0723981564539589E-3</v>
      </c>
    </row>
    <row r="176" spans="1:38">
      <c r="A176" s="270" t="s">
        <v>650</v>
      </c>
      <c r="B176" s="339"/>
      <c r="C176" s="340"/>
      <c r="D176" s="339"/>
      <c r="E176" s="273">
        <f t="shared" ref="E176:T185" si="9">SUMIF($AN$14:$AN$140, $A176, E$14:E$140)</f>
        <v>5.1092831582829179</v>
      </c>
      <c r="F176" s="273">
        <f t="shared" si="9"/>
        <v>5.766513750961801</v>
      </c>
      <c r="G176" s="273">
        <f t="shared" si="9"/>
        <v>2.8736893586933054</v>
      </c>
      <c r="H176" s="273">
        <f t="shared" si="9"/>
        <v>0.79580679052689252</v>
      </c>
      <c r="I176" s="273">
        <f t="shared" si="9"/>
        <v>7.1265422226649005</v>
      </c>
      <c r="J176" s="273">
        <f t="shared" si="9"/>
        <v>7.2753930256649006</v>
      </c>
      <c r="K176" s="273">
        <f t="shared" si="9"/>
        <v>7.6049572531097551</v>
      </c>
      <c r="L176" s="273">
        <f t="shared" si="9"/>
        <v>0.78696991944139438</v>
      </c>
      <c r="M176" s="273">
        <f t="shared" si="9"/>
        <v>39.809589272064692</v>
      </c>
      <c r="N176" s="273">
        <f t="shared" si="9"/>
        <v>0.4185453293710017</v>
      </c>
      <c r="O176" s="273">
        <f t="shared" si="9"/>
        <v>0.22897596374927789</v>
      </c>
      <c r="P176" s="273">
        <f t="shared" si="9"/>
        <v>2.7727570691195899E-2</v>
      </c>
      <c r="Q176" s="273">
        <f t="shared" si="9"/>
        <v>1.8585568287960201E-2</v>
      </c>
      <c r="R176" s="273">
        <f t="shared" si="9"/>
        <v>0.32881227133264235</v>
      </c>
      <c r="S176" s="273">
        <f t="shared" si="9"/>
        <v>4.4028350351328021</v>
      </c>
      <c r="T176" s="273">
        <f t="shared" si="9"/>
        <v>5.7874567605375897E-2</v>
      </c>
      <c r="U176" s="273">
        <f t="shared" ref="U176:AD185" si="10">SUMIF($AN$14:$AN$140, $A176, U$14:U$140)</f>
        <v>8.922764950031201E-3</v>
      </c>
      <c r="V176" s="273">
        <f t="shared" si="10"/>
        <v>7.4810733943186811</v>
      </c>
      <c r="W176" s="273">
        <f t="shared" si="10"/>
        <v>9.3872171210446353</v>
      </c>
      <c r="X176" s="273">
        <f t="shared" si="10"/>
        <v>0.73544978526913019</v>
      </c>
      <c r="Y176" s="273">
        <f t="shared" si="10"/>
        <v>0.7551480685903591</v>
      </c>
      <c r="Z176" s="273">
        <f t="shared" si="10"/>
        <v>0.2963643343752998</v>
      </c>
      <c r="AA176" s="273">
        <f t="shared" si="10"/>
        <v>0.41631943902061286</v>
      </c>
      <c r="AB176" s="273">
        <f t="shared" si="10"/>
        <v>2.2032816276254015</v>
      </c>
      <c r="AC176" s="273">
        <f t="shared" si="10"/>
        <v>6.7645482468000007E-2</v>
      </c>
      <c r="AD176" s="273">
        <f t="shared" si="10"/>
        <v>9.0008476022000003E-2</v>
      </c>
    </row>
    <row r="177" spans="1:30">
      <c r="A177" s="270" t="s">
        <v>651</v>
      </c>
      <c r="B177" s="339"/>
      <c r="C177" s="340"/>
      <c r="D177" s="339"/>
      <c r="E177" s="273">
        <f t="shared" si="9"/>
        <v>2.1150447731639996</v>
      </c>
      <c r="F177" s="273">
        <f t="shared" si="9"/>
        <v>0.37539703500199995</v>
      </c>
      <c r="G177" s="273">
        <f t="shared" si="9"/>
        <v>0.21124300190599998</v>
      </c>
      <c r="H177" s="273">
        <f t="shared" si="9"/>
        <v>1.3941245699999999E-3</v>
      </c>
      <c r="I177" s="273">
        <f t="shared" si="9"/>
        <v>4.4202478604999998E-2</v>
      </c>
      <c r="J177" s="273">
        <f t="shared" si="9"/>
        <v>4.4387683029000001E-2</v>
      </c>
      <c r="K177" s="273">
        <f t="shared" si="9"/>
        <v>4.5334049197000001E-2</v>
      </c>
      <c r="L177" s="273">
        <f t="shared" si="9"/>
        <v>5.9352566086999991E-3</v>
      </c>
      <c r="M177" s="273">
        <f t="shared" si="9"/>
        <v>1.5508674462350003</v>
      </c>
      <c r="N177" s="273">
        <f t="shared" si="9"/>
        <v>4.7053984911000005E-2</v>
      </c>
      <c r="O177" s="273">
        <f t="shared" si="9"/>
        <v>5.0870501499839993E-3</v>
      </c>
      <c r="P177" s="273">
        <f t="shared" si="9"/>
        <v>1.0322540239720001E-2</v>
      </c>
      <c r="Q177" s="273">
        <f t="shared" si="9"/>
        <v>5.1748941534421999E-2</v>
      </c>
      <c r="R177" s="273">
        <f t="shared" si="9"/>
        <v>4.7755654521549992E-2</v>
      </c>
      <c r="S177" s="273">
        <f t="shared" si="9"/>
        <v>4.6520936090094001E-2</v>
      </c>
      <c r="T177" s="273">
        <f t="shared" si="9"/>
        <v>4.7601727656010007E-2</v>
      </c>
      <c r="U177" s="273">
        <f t="shared" si="10"/>
        <v>2.8762516895499998E-3</v>
      </c>
      <c r="V177" s="273">
        <f t="shared" si="10"/>
        <v>7.7292933810900008E-2</v>
      </c>
      <c r="W177" s="273">
        <f t="shared" si="10"/>
        <v>7.2086754859399998E-2</v>
      </c>
      <c r="X177" s="273">
        <f t="shared" si="10"/>
        <v>3.3866018614241898E-2</v>
      </c>
      <c r="Y177" s="273">
        <f t="shared" si="10"/>
        <v>3.8316843343379994E-2</v>
      </c>
      <c r="Z177" s="273">
        <f t="shared" si="10"/>
        <v>2.5330958081154403E-2</v>
      </c>
      <c r="AA177" s="273">
        <f t="shared" si="10"/>
        <v>1.2748783930768001E-2</v>
      </c>
      <c r="AB177" s="273">
        <f t="shared" si="10"/>
        <v>0.11026260395760701</v>
      </c>
      <c r="AC177" s="273">
        <f t="shared" si="10"/>
        <v>5.1956942148650001E-2</v>
      </c>
      <c r="AD177" s="273">
        <f t="shared" si="10"/>
        <v>4.9611344352486667E-2</v>
      </c>
    </row>
    <row r="178" spans="1:30">
      <c r="A178" s="270" t="s">
        <v>652</v>
      </c>
      <c r="B178" s="339"/>
      <c r="C178" s="340"/>
      <c r="D178" s="339"/>
      <c r="E178" s="273">
        <f t="shared" si="9"/>
        <v>2.5433579248460001</v>
      </c>
      <c r="F178" s="273">
        <f t="shared" si="9"/>
        <v>1.9660655534009999</v>
      </c>
      <c r="G178" s="273">
        <f t="shared" si="9"/>
        <v>0.84951587554700003</v>
      </c>
      <c r="H178" s="273">
        <f t="shared" si="9"/>
        <v>1.6963739794E-2</v>
      </c>
      <c r="I178" s="273">
        <f t="shared" si="9"/>
        <v>0.20051213154899999</v>
      </c>
      <c r="J178" s="273">
        <f t="shared" si="9"/>
        <v>0.21881258164700002</v>
      </c>
      <c r="K178" s="273">
        <f t="shared" si="9"/>
        <v>0.22645444629099998</v>
      </c>
      <c r="L178" s="273">
        <f t="shared" si="9"/>
        <v>1.8051028303500003E-2</v>
      </c>
      <c r="M178" s="273">
        <f t="shared" si="9"/>
        <v>2.8811834908150002</v>
      </c>
      <c r="N178" s="273">
        <f t="shared" si="9"/>
        <v>0.15115090764483002</v>
      </c>
      <c r="O178" s="273">
        <f t="shared" si="9"/>
        <v>8.1608960214789982E-3</v>
      </c>
      <c r="P178" s="273">
        <f t="shared" si="9"/>
        <v>7.6190221264100001E-3</v>
      </c>
      <c r="Q178" s="273">
        <f t="shared" si="9"/>
        <v>5.0020237160849999E-3</v>
      </c>
      <c r="R178" s="273">
        <f t="shared" si="9"/>
        <v>3.1444444136069997E-2</v>
      </c>
      <c r="S178" s="273">
        <f t="shared" si="9"/>
        <v>2.4943420430737002E-2</v>
      </c>
      <c r="T178" s="273">
        <f t="shared" si="9"/>
        <v>0.10480630470778501</v>
      </c>
      <c r="U178" s="273">
        <f t="shared" si="10"/>
        <v>5.5307085814550001E-3</v>
      </c>
      <c r="V178" s="273">
        <f t="shared" si="10"/>
        <v>0.50155719951795996</v>
      </c>
      <c r="W178" s="273">
        <f t="shared" si="10"/>
        <v>0.3758703152833</v>
      </c>
      <c r="X178" s="273">
        <f t="shared" si="10"/>
        <v>0.10923802285258048</v>
      </c>
      <c r="Y178" s="273">
        <f t="shared" si="10"/>
        <v>0.13728967547780299</v>
      </c>
      <c r="Z178" s="273">
        <f t="shared" si="10"/>
        <v>6.4230702638003401E-2</v>
      </c>
      <c r="AA178" s="273">
        <f t="shared" si="10"/>
        <v>4.3053936677428295E-2</v>
      </c>
      <c r="AB178" s="273">
        <f t="shared" si="10"/>
        <v>0.35381233763172298</v>
      </c>
      <c r="AC178" s="273">
        <f t="shared" si="10"/>
        <v>2.7271054086000003E-3</v>
      </c>
      <c r="AD178" s="273">
        <f t="shared" si="10"/>
        <v>0.11343179379229093</v>
      </c>
    </row>
    <row r="179" spans="1:30">
      <c r="A179" s="339" t="s">
        <v>653</v>
      </c>
      <c r="B179" s="339"/>
      <c r="C179" s="340"/>
      <c r="D179" s="339"/>
      <c r="E179" s="273">
        <f t="shared" si="9"/>
        <v>6.52204599383332</v>
      </c>
      <c r="F179" s="273">
        <f t="shared" si="9"/>
        <v>15.358594494000002</v>
      </c>
      <c r="G179" s="273">
        <f t="shared" si="9"/>
        <v>0</v>
      </c>
      <c r="H179" s="273">
        <f t="shared" si="9"/>
        <v>36.070097563217573</v>
      </c>
      <c r="I179" s="273">
        <f t="shared" si="9"/>
        <v>0.43065923420000002</v>
      </c>
      <c r="J179" s="273">
        <f t="shared" si="9"/>
        <v>2.9536528680999998</v>
      </c>
      <c r="K179" s="273">
        <f t="shared" si="9"/>
        <v>8.6130246852999992</v>
      </c>
      <c r="L179" s="273">
        <f t="shared" si="9"/>
        <v>0</v>
      </c>
      <c r="M179" s="273">
        <f t="shared" si="9"/>
        <v>0</v>
      </c>
      <c r="N179" s="273">
        <f t="shared" si="9"/>
        <v>0</v>
      </c>
      <c r="O179" s="273">
        <f t="shared" si="9"/>
        <v>0</v>
      </c>
      <c r="P179" s="273">
        <f t="shared" si="9"/>
        <v>0</v>
      </c>
      <c r="Q179" s="273">
        <f t="shared" si="9"/>
        <v>0</v>
      </c>
      <c r="R179" s="273">
        <f t="shared" si="9"/>
        <v>0</v>
      </c>
      <c r="S179" s="273">
        <f t="shared" si="9"/>
        <v>0</v>
      </c>
      <c r="T179" s="273">
        <f t="shared" si="9"/>
        <v>0</v>
      </c>
      <c r="U179" s="273">
        <f t="shared" si="10"/>
        <v>0</v>
      </c>
      <c r="V179" s="273">
        <f t="shared" si="10"/>
        <v>0</v>
      </c>
      <c r="W179" s="273">
        <f t="shared" si="10"/>
        <v>0</v>
      </c>
      <c r="X179" s="273">
        <f t="shared" si="10"/>
        <v>0</v>
      </c>
      <c r="Y179" s="273">
        <f t="shared" si="10"/>
        <v>0</v>
      </c>
      <c r="Z179" s="273">
        <f t="shared" si="10"/>
        <v>0</v>
      </c>
      <c r="AA179" s="273">
        <f t="shared" si="10"/>
        <v>0</v>
      </c>
      <c r="AB179" s="273">
        <f t="shared" si="10"/>
        <v>0</v>
      </c>
      <c r="AC179" s="273">
        <f t="shared" si="10"/>
        <v>0</v>
      </c>
      <c r="AD179" s="273">
        <f t="shared" si="10"/>
        <v>0</v>
      </c>
    </row>
    <row r="180" spans="1:30">
      <c r="A180" s="339" t="s">
        <v>654</v>
      </c>
      <c r="B180" s="339"/>
      <c r="C180" s="340"/>
      <c r="D180" s="339"/>
      <c r="E180" s="273">
        <f t="shared" si="9"/>
        <v>49.362578192182255</v>
      </c>
      <c r="F180" s="273">
        <f t="shared" si="9"/>
        <v>4.5682844174855122</v>
      </c>
      <c r="G180" s="273">
        <f t="shared" si="9"/>
        <v>5.1889918859468698E-2</v>
      </c>
      <c r="H180" s="273">
        <f t="shared" si="9"/>
        <v>0.5509124291181694</v>
      </c>
      <c r="I180" s="273">
        <f t="shared" si="9"/>
        <v>2.0033273625307757</v>
      </c>
      <c r="J180" s="273">
        <f t="shared" si="9"/>
        <v>2.9173260536060326</v>
      </c>
      <c r="K180" s="273">
        <f t="shared" si="9"/>
        <v>4.0290887132484787</v>
      </c>
      <c r="L180" s="273">
        <f t="shared" si="9"/>
        <v>0.68301305892570896</v>
      </c>
      <c r="M180" s="273">
        <f t="shared" si="9"/>
        <v>32.845167113664473</v>
      </c>
      <c r="N180" s="273">
        <f t="shared" si="9"/>
        <v>1.797851883598955</v>
      </c>
      <c r="O180" s="273">
        <f t="shared" si="9"/>
        <v>5.4184689301361173E-2</v>
      </c>
      <c r="P180" s="273">
        <f t="shared" si="9"/>
        <v>0</v>
      </c>
      <c r="Q180" s="273">
        <f t="shared" si="9"/>
        <v>0</v>
      </c>
      <c r="R180" s="273">
        <f t="shared" si="9"/>
        <v>0.70965014987991692</v>
      </c>
      <c r="S180" s="273">
        <f t="shared" si="9"/>
        <v>12.54550576549356</v>
      </c>
      <c r="T180" s="273">
        <f t="shared" si="9"/>
        <v>0.14209746616414598</v>
      </c>
      <c r="U180" s="273">
        <f t="shared" si="10"/>
        <v>1.4981489310528695E-2</v>
      </c>
      <c r="V180" s="273">
        <f t="shared" si="10"/>
        <v>14.948657421743565</v>
      </c>
      <c r="W180" s="273">
        <f t="shared" si="10"/>
        <v>1.2446350054746556</v>
      </c>
      <c r="X180" s="273">
        <f t="shared" si="10"/>
        <v>8.708334435620331E-2</v>
      </c>
      <c r="Y180" s="273">
        <f t="shared" si="10"/>
        <v>0.12828853900941073</v>
      </c>
      <c r="Z180" s="273">
        <f t="shared" si="10"/>
        <v>0.11268308620208162</v>
      </c>
      <c r="AA180" s="273">
        <f t="shared" si="10"/>
        <v>8.65004146873707E-2</v>
      </c>
      <c r="AB180" s="273">
        <f t="shared" si="10"/>
        <v>0.41455538425506638</v>
      </c>
      <c r="AC180" s="273">
        <f t="shared" si="10"/>
        <v>0</v>
      </c>
      <c r="AD180" s="273">
        <f t="shared" si="10"/>
        <v>0</v>
      </c>
    </row>
    <row r="181" spans="1:30">
      <c r="A181" s="339" t="s">
        <v>655</v>
      </c>
      <c r="B181" s="339"/>
      <c r="C181" s="340"/>
      <c r="D181" s="339"/>
      <c r="E181" s="273">
        <f t="shared" si="9"/>
        <v>10.815463326378808</v>
      </c>
      <c r="F181" s="273">
        <f t="shared" si="9"/>
        <v>1.7845295666923373</v>
      </c>
      <c r="G181" s="273">
        <f t="shared" si="9"/>
        <v>0.22165401483529923</v>
      </c>
      <c r="H181" s="273">
        <f t="shared" si="9"/>
        <v>3.3669255288651524E-3</v>
      </c>
      <c r="I181" s="273">
        <f t="shared" si="9"/>
        <v>0.53034939224073752</v>
      </c>
      <c r="J181" s="273">
        <f t="shared" si="9"/>
        <v>0.77361177066862252</v>
      </c>
      <c r="K181" s="273">
        <f t="shared" si="9"/>
        <v>2.2084338523448959</v>
      </c>
      <c r="L181" s="273">
        <f t="shared" si="9"/>
        <v>0.13863552351522176</v>
      </c>
      <c r="M181" s="273">
        <f t="shared" si="9"/>
        <v>18.267535935449821</v>
      </c>
      <c r="N181" s="273">
        <f t="shared" si="9"/>
        <v>0.1699680961425363</v>
      </c>
      <c r="O181" s="273">
        <f t="shared" si="9"/>
        <v>7.4638632629787909E-3</v>
      </c>
      <c r="P181" s="273">
        <f t="shared" si="9"/>
        <v>2.8983451142541058E-3</v>
      </c>
      <c r="Q181" s="273">
        <f t="shared" si="9"/>
        <v>3.5427499837374487E-3</v>
      </c>
      <c r="R181" s="273">
        <f t="shared" si="9"/>
        <v>2.105612299944094E-2</v>
      </c>
      <c r="S181" s="273">
        <f t="shared" si="9"/>
        <v>3.5557825301461539</v>
      </c>
      <c r="T181" s="273">
        <f t="shared" si="9"/>
        <v>7.1630681862021955E-2</v>
      </c>
      <c r="U181" s="273">
        <f t="shared" si="10"/>
        <v>1.4478269733455664E-2</v>
      </c>
      <c r="V181" s="273">
        <f t="shared" si="10"/>
        <v>0.55135721188614983</v>
      </c>
      <c r="W181" s="273">
        <f t="shared" si="10"/>
        <v>1.965456178E-2</v>
      </c>
      <c r="X181" s="273">
        <f t="shared" si="10"/>
        <v>1.2184427894020132E-2</v>
      </c>
      <c r="Y181" s="273">
        <f t="shared" si="10"/>
        <v>1.4259672483272872E-2</v>
      </c>
      <c r="Z181" s="273">
        <f t="shared" si="10"/>
        <v>1.2031728979405194E-3</v>
      </c>
      <c r="AA181" s="273">
        <f t="shared" si="10"/>
        <v>8.9469795158790412E-8</v>
      </c>
      <c r="AB181" s="273">
        <f t="shared" si="10"/>
        <v>2.7647444625150376E-2</v>
      </c>
      <c r="AC181" s="273">
        <f t="shared" si="10"/>
        <v>0</v>
      </c>
      <c r="AD181" s="273">
        <f t="shared" si="10"/>
        <v>0</v>
      </c>
    </row>
    <row r="182" spans="1:30">
      <c r="A182" s="339" t="s">
        <v>656</v>
      </c>
      <c r="B182" s="339"/>
      <c r="C182" s="340"/>
      <c r="D182" s="339"/>
      <c r="E182" s="275">
        <f t="shared" si="9"/>
        <v>0</v>
      </c>
      <c r="F182" s="275">
        <f t="shared" si="9"/>
        <v>8.6274376129999997</v>
      </c>
      <c r="G182" s="275">
        <f t="shared" si="9"/>
        <v>0</v>
      </c>
      <c r="H182" s="275">
        <f t="shared" si="9"/>
        <v>0</v>
      </c>
      <c r="I182" s="275">
        <f t="shared" si="9"/>
        <v>0</v>
      </c>
      <c r="J182" s="275">
        <f t="shared" si="9"/>
        <v>0</v>
      </c>
      <c r="K182" s="275">
        <f t="shared" si="9"/>
        <v>0</v>
      </c>
      <c r="L182" s="275">
        <f t="shared" si="9"/>
        <v>0</v>
      </c>
      <c r="M182" s="275">
        <f t="shared" si="9"/>
        <v>0</v>
      </c>
      <c r="N182" s="275">
        <f t="shared" si="9"/>
        <v>0</v>
      </c>
      <c r="O182" s="275">
        <f t="shared" si="9"/>
        <v>0</v>
      </c>
      <c r="P182" s="275">
        <f t="shared" si="9"/>
        <v>7.2979323199999996E-3</v>
      </c>
      <c r="Q182" s="275">
        <f t="shared" si="9"/>
        <v>0</v>
      </c>
      <c r="R182" s="275">
        <f t="shared" si="9"/>
        <v>0</v>
      </c>
      <c r="S182" s="275">
        <f t="shared" si="9"/>
        <v>0</v>
      </c>
      <c r="T182" s="275">
        <f t="shared" si="9"/>
        <v>0</v>
      </c>
      <c r="U182" s="275">
        <f t="shared" si="10"/>
        <v>0</v>
      </c>
      <c r="V182" s="275">
        <f t="shared" si="10"/>
        <v>0</v>
      </c>
      <c r="W182" s="275">
        <f t="shared" si="10"/>
        <v>0</v>
      </c>
      <c r="X182" s="275">
        <f t="shared" si="10"/>
        <v>0</v>
      </c>
      <c r="Y182" s="275">
        <f t="shared" si="10"/>
        <v>0</v>
      </c>
      <c r="Z182" s="275">
        <f t="shared" si="10"/>
        <v>0</v>
      </c>
      <c r="AA182" s="275">
        <f t="shared" si="10"/>
        <v>0</v>
      </c>
      <c r="AB182" s="275">
        <f t="shared" si="10"/>
        <v>0</v>
      </c>
      <c r="AC182" s="275">
        <f t="shared" si="10"/>
        <v>0</v>
      </c>
      <c r="AD182" s="275">
        <f t="shared" si="10"/>
        <v>0</v>
      </c>
    </row>
    <row r="183" spans="1:30">
      <c r="A183" s="339" t="s">
        <v>657</v>
      </c>
      <c r="B183" s="339"/>
      <c r="C183" s="340"/>
      <c r="D183" s="339"/>
      <c r="E183" s="275">
        <f t="shared" si="9"/>
        <v>8.0458000000000023E-3</v>
      </c>
      <c r="F183" s="275">
        <f t="shared" si="9"/>
        <v>5.5254840277010002</v>
      </c>
      <c r="G183" s="275">
        <f t="shared" si="9"/>
        <v>5.3399999999999997E-4</v>
      </c>
      <c r="H183" s="275">
        <f t="shared" si="9"/>
        <v>0</v>
      </c>
      <c r="I183" s="275">
        <f t="shared" si="9"/>
        <v>0</v>
      </c>
      <c r="J183" s="275">
        <f t="shared" si="9"/>
        <v>0</v>
      </c>
      <c r="K183" s="275">
        <f t="shared" si="9"/>
        <v>0</v>
      </c>
      <c r="L183" s="275">
        <f t="shared" si="9"/>
        <v>0</v>
      </c>
      <c r="M183" s="275">
        <f t="shared" si="9"/>
        <v>5.6870000000000002E-3</v>
      </c>
      <c r="N183" s="275">
        <f t="shared" si="9"/>
        <v>0</v>
      </c>
      <c r="O183" s="275">
        <f t="shared" si="9"/>
        <v>0</v>
      </c>
      <c r="P183" s="275">
        <f t="shared" si="9"/>
        <v>0</v>
      </c>
      <c r="Q183" s="275">
        <f t="shared" si="9"/>
        <v>0</v>
      </c>
      <c r="R183" s="275">
        <f t="shared" si="9"/>
        <v>0</v>
      </c>
      <c r="S183" s="275">
        <f t="shared" si="9"/>
        <v>0</v>
      </c>
      <c r="T183" s="275">
        <f t="shared" si="9"/>
        <v>0</v>
      </c>
      <c r="U183" s="275">
        <f t="shared" si="10"/>
        <v>0</v>
      </c>
      <c r="V183" s="275">
        <f t="shared" si="10"/>
        <v>0</v>
      </c>
      <c r="W183" s="275">
        <f t="shared" si="10"/>
        <v>0</v>
      </c>
      <c r="X183" s="275">
        <f t="shared" si="10"/>
        <v>0</v>
      </c>
      <c r="Y183" s="275">
        <f t="shared" si="10"/>
        <v>0</v>
      </c>
      <c r="Z183" s="275">
        <f t="shared" si="10"/>
        <v>0</v>
      </c>
      <c r="AA183" s="275">
        <f t="shared" si="10"/>
        <v>0</v>
      </c>
      <c r="AB183" s="275">
        <f t="shared" si="10"/>
        <v>0</v>
      </c>
      <c r="AC183" s="275">
        <f t="shared" si="10"/>
        <v>0</v>
      </c>
      <c r="AD183" s="275">
        <f t="shared" si="10"/>
        <v>0</v>
      </c>
    </row>
    <row r="184" spans="1:30">
      <c r="A184" s="339" t="s">
        <v>658</v>
      </c>
      <c r="B184" s="339"/>
      <c r="C184" s="340"/>
      <c r="D184" s="339"/>
      <c r="E184" s="275">
        <f t="shared" si="9"/>
        <v>0</v>
      </c>
      <c r="F184" s="275">
        <f t="shared" si="9"/>
        <v>1.942997795013325</v>
      </c>
      <c r="G184" s="275">
        <f t="shared" si="9"/>
        <v>0</v>
      </c>
      <c r="H184" s="275">
        <f t="shared" si="9"/>
        <v>0</v>
      </c>
      <c r="I184" s="275">
        <f t="shared" si="9"/>
        <v>6.9476959999999996E-5</v>
      </c>
      <c r="J184" s="275">
        <f t="shared" si="9"/>
        <v>6.9476959999999996E-5</v>
      </c>
      <c r="K184" s="275">
        <f t="shared" si="9"/>
        <v>6.9476959999999996E-5</v>
      </c>
      <c r="L184" s="275">
        <f t="shared" si="9"/>
        <v>4.8633872E-6</v>
      </c>
      <c r="M184" s="275">
        <f t="shared" si="9"/>
        <v>0</v>
      </c>
      <c r="N184" s="275">
        <f t="shared" si="9"/>
        <v>1.1709600000000001E-7</v>
      </c>
      <c r="O184" s="275">
        <f t="shared" si="9"/>
        <v>1.9516000000000001E-8</v>
      </c>
      <c r="P184" s="275">
        <f t="shared" si="9"/>
        <v>7.8064000000000003E-6</v>
      </c>
      <c r="Q184" s="275">
        <f t="shared" si="9"/>
        <v>9.3676800000000004E-6</v>
      </c>
      <c r="R184" s="275">
        <f t="shared" si="9"/>
        <v>5.9328639999999999E-8</v>
      </c>
      <c r="S184" s="275">
        <f t="shared" si="9"/>
        <v>5.9328639999999997E-9</v>
      </c>
      <c r="T184" s="275">
        <f t="shared" si="9"/>
        <v>3.9812639999999998E-8</v>
      </c>
      <c r="U184" s="275">
        <f t="shared" si="10"/>
        <v>8.743168E-7</v>
      </c>
      <c r="V184" s="275">
        <f t="shared" si="10"/>
        <v>1.1709600000000001E-7</v>
      </c>
      <c r="W184" s="275">
        <f t="shared" si="10"/>
        <v>0</v>
      </c>
      <c r="X184" s="275">
        <f t="shared" si="10"/>
        <v>0</v>
      </c>
      <c r="Y184" s="275">
        <f t="shared" si="10"/>
        <v>0</v>
      </c>
      <c r="Z184" s="275">
        <f t="shared" si="10"/>
        <v>0</v>
      </c>
      <c r="AA184" s="275">
        <f t="shared" si="10"/>
        <v>0</v>
      </c>
      <c r="AB184" s="275">
        <f t="shared" si="10"/>
        <v>0</v>
      </c>
      <c r="AC184" s="275">
        <f t="shared" si="10"/>
        <v>0</v>
      </c>
      <c r="AD184" s="275">
        <f t="shared" si="10"/>
        <v>0</v>
      </c>
    </row>
    <row r="185" spans="1:30">
      <c r="A185" s="339" t="s">
        <v>659</v>
      </c>
      <c r="B185" s="339"/>
      <c r="C185" s="340"/>
      <c r="D185" s="339"/>
      <c r="E185" s="275">
        <f t="shared" si="9"/>
        <v>0</v>
      </c>
      <c r="F185" s="275">
        <f t="shared" si="9"/>
        <v>2.3420371019999999</v>
      </c>
      <c r="G185" s="275">
        <f t="shared" si="9"/>
        <v>3.63E-3</v>
      </c>
      <c r="H185" s="275">
        <f t="shared" si="9"/>
        <v>0</v>
      </c>
      <c r="I185" s="275">
        <f t="shared" si="9"/>
        <v>0.11594386500000001</v>
      </c>
      <c r="J185" s="275">
        <f t="shared" si="9"/>
        <v>0.13546753</v>
      </c>
      <c r="K185" s="275">
        <f t="shared" si="9"/>
        <v>0.1461607</v>
      </c>
      <c r="L185" s="275">
        <f t="shared" si="9"/>
        <v>3.594259815E-4</v>
      </c>
      <c r="M185" s="275">
        <f t="shared" si="9"/>
        <v>0</v>
      </c>
      <c r="N185" s="275">
        <f t="shared" si="9"/>
        <v>0.1633156476837197</v>
      </c>
      <c r="O185" s="275">
        <f t="shared" si="9"/>
        <v>4.0774392732351603E-2</v>
      </c>
      <c r="P185" s="275">
        <f t="shared" si="9"/>
        <v>2.8321542670665601E-2</v>
      </c>
      <c r="Q185" s="275">
        <f t="shared" si="9"/>
        <v>1.40381796289533E-2</v>
      </c>
      <c r="R185" s="275">
        <f t="shared" si="9"/>
        <v>6.6915902124319901E-2</v>
      </c>
      <c r="S185" s="275">
        <f t="shared" si="9"/>
        <v>5.54622570740032E-2</v>
      </c>
      <c r="T185" s="275">
        <f t="shared" si="9"/>
        <v>0.33734819152191997</v>
      </c>
      <c r="U185" s="275">
        <f t="shared" si="10"/>
        <v>1.0262865117577699E-2</v>
      </c>
      <c r="V185" s="275">
        <f t="shared" si="10"/>
        <v>0.66665462573503131</v>
      </c>
      <c r="W185" s="275">
        <f t="shared" si="10"/>
        <v>5.1591355299062003E-2</v>
      </c>
      <c r="X185" s="275">
        <f t="shared" si="10"/>
        <v>0</v>
      </c>
      <c r="Y185" s="275">
        <f t="shared" si="10"/>
        <v>0</v>
      </c>
      <c r="Z185" s="275">
        <f t="shared" si="10"/>
        <v>0</v>
      </c>
      <c r="AA185" s="275">
        <f t="shared" si="10"/>
        <v>0</v>
      </c>
      <c r="AB185" s="275">
        <f t="shared" si="10"/>
        <v>0</v>
      </c>
      <c r="AC185" s="275">
        <f t="shared" si="10"/>
        <v>0</v>
      </c>
      <c r="AD185" s="275">
        <f t="shared" si="10"/>
        <v>0</v>
      </c>
    </row>
  </sheetData>
  <mergeCells count="37">
    <mergeCell ref="AK11:AK12"/>
    <mergeCell ref="AL11:AL12"/>
    <mergeCell ref="AD11:AD12"/>
    <mergeCell ref="AF11:AF12"/>
    <mergeCell ref="AH11:AH12"/>
    <mergeCell ref="AI11:AI12"/>
    <mergeCell ref="AJ11:AJ12"/>
    <mergeCell ref="U11:U12"/>
    <mergeCell ref="V11:V12"/>
    <mergeCell ref="W11:W12"/>
    <mergeCell ref="X11:AB11"/>
    <mergeCell ref="AC11:AC12"/>
    <mergeCell ref="W10:AD10"/>
    <mergeCell ref="AF10:AL10"/>
    <mergeCell ref="E11:E12"/>
    <mergeCell ref="F11:F12"/>
    <mergeCell ref="G11:G12"/>
    <mergeCell ref="H11:H12"/>
    <mergeCell ref="I11:I12"/>
    <mergeCell ref="J11:J12"/>
    <mergeCell ref="K11:K12"/>
    <mergeCell ref="L11:L12"/>
    <mergeCell ref="Q10:V10"/>
    <mergeCell ref="AG11:AG12"/>
    <mergeCell ref="Q11:Q12"/>
    <mergeCell ref="R11:R12"/>
    <mergeCell ref="S11:S12"/>
    <mergeCell ref="T11:T12"/>
    <mergeCell ref="A10:A12"/>
    <mergeCell ref="B10:D12"/>
    <mergeCell ref="E10:H10"/>
    <mergeCell ref="I10:L10"/>
    <mergeCell ref="N10:P10"/>
    <mergeCell ref="M11:M12"/>
    <mergeCell ref="N11:N12"/>
    <mergeCell ref="O11:O12"/>
    <mergeCell ref="P11:P12"/>
  </mergeCells>
  <pageMargins left="0.7" right="0.7" top="0.78740157499999996" bottom="0.78740157499999996"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sheetPr>
    <tabColor theme="9" tint="0.39997558519241921"/>
  </sheetPr>
  <dimension ref="A1:BO185"/>
  <sheetViews>
    <sheetView topLeftCell="A7" workbookViewId="0">
      <pane xSplit="3" ySplit="7" topLeftCell="D38" activePane="bottomRight" state="frozen"/>
      <selection activeCell="A7" sqref="A7"/>
      <selection pane="topRight" activeCell="D7" sqref="D7"/>
      <selection pane="bottomLeft" activeCell="A14" sqref="A14"/>
      <selection pane="bottomRight" activeCell="B44" sqref="B44"/>
    </sheetView>
  </sheetViews>
  <sheetFormatPr baseColWidth="10" defaultColWidth="8.85546875" defaultRowHeight="12.75"/>
  <cols>
    <col min="1" max="1" width="19.7109375" style="339" customWidth="1"/>
    <col min="2" max="2" width="16.42578125" style="339" customWidth="1"/>
    <col min="3" max="3" width="46.28515625" style="340" customWidth="1"/>
    <col min="4" max="4" width="6" style="339" customWidth="1"/>
    <col min="5" max="5" width="12.5703125" style="339" customWidth="1"/>
    <col min="6" max="7" width="8.28515625" style="339" customWidth="1"/>
    <col min="8" max="8" width="10.28515625" style="339" customWidth="1"/>
    <col min="9" max="11" width="9.28515625" style="339" customWidth="1"/>
    <col min="12" max="12" width="10.85546875" style="339" customWidth="1"/>
    <col min="13" max="30" width="8.28515625" style="339" customWidth="1"/>
    <col min="31" max="31" width="1.85546875" style="339" customWidth="1"/>
    <col min="32" max="36" width="8.28515625" style="339" customWidth="1"/>
    <col min="37" max="37" width="12.85546875" style="339" customWidth="1"/>
    <col min="38" max="38" width="24.7109375" style="339" bestFit="1" customWidth="1"/>
    <col min="39" max="256" width="8.85546875" style="339"/>
    <col min="257" max="257" width="19.7109375" style="339" customWidth="1"/>
    <col min="258" max="258" width="16.42578125" style="339" customWidth="1"/>
    <col min="259" max="259" width="46.28515625" style="339" customWidth="1"/>
    <col min="260" max="260" width="6" style="339" customWidth="1"/>
    <col min="261" max="261" width="12.5703125" style="339" customWidth="1"/>
    <col min="262" max="264" width="8.28515625" style="339" customWidth="1"/>
    <col min="265" max="267" width="9.28515625" style="339" customWidth="1"/>
    <col min="268" max="268" width="10.85546875" style="339" customWidth="1"/>
    <col min="269" max="286" width="8.28515625" style="339" customWidth="1"/>
    <col min="287" max="287" width="1.85546875" style="339" customWidth="1"/>
    <col min="288" max="292" width="8.28515625" style="339" customWidth="1"/>
    <col min="293" max="293" width="10" style="339" customWidth="1"/>
    <col min="294" max="294" width="24.7109375" style="339" bestFit="1" customWidth="1"/>
    <col min="295" max="512" width="8.85546875" style="339"/>
    <col min="513" max="513" width="19.7109375" style="339" customWidth="1"/>
    <col min="514" max="514" width="16.42578125" style="339" customWidth="1"/>
    <col min="515" max="515" width="46.28515625" style="339" customWidth="1"/>
    <col min="516" max="516" width="6" style="339" customWidth="1"/>
    <col min="517" max="517" width="12.5703125" style="339" customWidth="1"/>
    <col min="518" max="520" width="8.28515625" style="339" customWidth="1"/>
    <col min="521" max="523" width="9.28515625" style="339" customWidth="1"/>
    <col min="524" max="524" width="10.85546875" style="339" customWidth="1"/>
    <col min="525" max="542" width="8.28515625" style="339" customWidth="1"/>
    <col min="543" max="543" width="1.85546875" style="339" customWidth="1"/>
    <col min="544" max="548" width="8.28515625" style="339" customWidth="1"/>
    <col min="549" max="549" width="10" style="339" customWidth="1"/>
    <col min="550" max="550" width="24.7109375" style="339" bestFit="1" customWidth="1"/>
    <col min="551" max="768" width="8.85546875" style="339"/>
    <col min="769" max="769" width="19.7109375" style="339" customWidth="1"/>
    <col min="770" max="770" width="16.42578125" style="339" customWidth="1"/>
    <col min="771" max="771" width="46.28515625" style="339" customWidth="1"/>
    <col min="772" max="772" width="6" style="339" customWidth="1"/>
    <col min="773" max="773" width="12.5703125" style="339" customWidth="1"/>
    <col min="774" max="776" width="8.28515625" style="339" customWidth="1"/>
    <col min="777" max="779" width="9.28515625" style="339" customWidth="1"/>
    <col min="780" max="780" width="10.85546875" style="339" customWidth="1"/>
    <col min="781" max="798" width="8.28515625" style="339" customWidth="1"/>
    <col min="799" max="799" width="1.85546875" style="339" customWidth="1"/>
    <col min="800" max="804" width="8.28515625" style="339" customWidth="1"/>
    <col min="805" max="805" width="10" style="339" customWidth="1"/>
    <col min="806" max="806" width="24.7109375" style="339" bestFit="1" customWidth="1"/>
    <col min="807" max="1024" width="8.85546875" style="339"/>
    <col min="1025" max="1025" width="19.7109375" style="339" customWidth="1"/>
    <col min="1026" max="1026" width="16.42578125" style="339" customWidth="1"/>
    <col min="1027" max="1027" width="46.28515625" style="339" customWidth="1"/>
    <col min="1028" max="1028" width="6" style="339" customWidth="1"/>
    <col min="1029" max="1029" width="12.5703125" style="339" customWidth="1"/>
    <col min="1030" max="1032" width="8.28515625" style="339" customWidth="1"/>
    <col min="1033" max="1035" width="9.28515625" style="339" customWidth="1"/>
    <col min="1036" max="1036" width="10.85546875" style="339" customWidth="1"/>
    <col min="1037" max="1054" width="8.28515625" style="339" customWidth="1"/>
    <col min="1055" max="1055" width="1.85546875" style="339" customWidth="1"/>
    <col min="1056" max="1060" width="8.28515625" style="339" customWidth="1"/>
    <col min="1061" max="1061" width="10" style="339" customWidth="1"/>
    <col min="1062" max="1062" width="24.7109375" style="339" bestFit="1" customWidth="1"/>
    <col min="1063" max="1280" width="8.85546875" style="339"/>
    <col min="1281" max="1281" width="19.7109375" style="339" customWidth="1"/>
    <col min="1282" max="1282" width="16.42578125" style="339" customWidth="1"/>
    <col min="1283" max="1283" width="46.28515625" style="339" customWidth="1"/>
    <col min="1284" max="1284" width="6" style="339" customWidth="1"/>
    <col min="1285" max="1285" width="12.5703125" style="339" customWidth="1"/>
    <col min="1286" max="1288" width="8.28515625" style="339" customWidth="1"/>
    <col min="1289" max="1291" width="9.28515625" style="339" customWidth="1"/>
    <col min="1292" max="1292" width="10.85546875" style="339" customWidth="1"/>
    <col min="1293" max="1310" width="8.28515625" style="339" customWidth="1"/>
    <col min="1311" max="1311" width="1.85546875" style="339" customWidth="1"/>
    <col min="1312" max="1316" width="8.28515625" style="339" customWidth="1"/>
    <col min="1317" max="1317" width="10" style="339" customWidth="1"/>
    <col min="1318" max="1318" width="24.7109375" style="339" bestFit="1" customWidth="1"/>
    <col min="1319" max="1536" width="8.85546875" style="339"/>
    <col min="1537" max="1537" width="19.7109375" style="339" customWidth="1"/>
    <col min="1538" max="1538" width="16.42578125" style="339" customWidth="1"/>
    <col min="1539" max="1539" width="46.28515625" style="339" customWidth="1"/>
    <col min="1540" max="1540" width="6" style="339" customWidth="1"/>
    <col min="1541" max="1541" width="12.5703125" style="339" customWidth="1"/>
    <col min="1542" max="1544" width="8.28515625" style="339" customWidth="1"/>
    <col min="1545" max="1547" width="9.28515625" style="339" customWidth="1"/>
    <col min="1548" max="1548" width="10.85546875" style="339" customWidth="1"/>
    <col min="1549" max="1566" width="8.28515625" style="339" customWidth="1"/>
    <col min="1567" max="1567" width="1.85546875" style="339" customWidth="1"/>
    <col min="1568" max="1572" width="8.28515625" style="339" customWidth="1"/>
    <col min="1573" max="1573" width="10" style="339" customWidth="1"/>
    <col min="1574" max="1574" width="24.7109375" style="339" bestFit="1" customWidth="1"/>
    <col min="1575" max="1792" width="8.85546875" style="339"/>
    <col min="1793" max="1793" width="19.7109375" style="339" customWidth="1"/>
    <col min="1794" max="1794" width="16.42578125" style="339" customWidth="1"/>
    <col min="1795" max="1795" width="46.28515625" style="339" customWidth="1"/>
    <col min="1796" max="1796" width="6" style="339" customWidth="1"/>
    <col min="1797" max="1797" width="12.5703125" style="339" customWidth="1"/>
    <col min="1798" max="1800" width="8.28515625" style="339" customWidth="1"/>
    <col min="1801" max="1803" width="9.28515625" style="339" customWidth="1"/>
    <col min="1804" max="1804" width="10.85546875" style="339" customWidth="1"/>
    <col min="1805" max="1822" width="8.28515625" style="339" customWidth="1"/>
    <col min="1823" max="1823" width="1.85546875" style="339" customWidth="1"/>
    <col min="1824" max="1828" width="8.28515625" style="339" customWidth="1"/>
    <col min="1829" max="1829" width="10" style="339" customWidth="1"/>
    <col min="1830" max="1830" width="24.7109375" style="339" bestFit="1" customWidth="1"/>
    <col min="1831" max="2048" width="8.85546875" style="339"/>
    <col min="2049" max="2049" width="19.7109375" style="339" customWidth="1"/>
    <col min="2050" max="2050" width="16.42578125" style="339" customWidth="1"/>
    <col min="2051" max="2051" width="46.28515625" style="339" customWidth="1"/>
    <col min="2052" max="2052" width="6" style="339" customWidth="1"/>
    <col min="2053" max="2053" width="12.5703125" style="339" customWidth="1"/>
    <col min="2054" max="2056" width="8.28515625" style="339" customWidth="1"/>
    <col min="2057" max="2059" width="9.28515625" style="339" customWidth="1"/>
    <col min="2060" max="2060" width="10.85546875" style="339" customWidth="1"/>
    <col min="2061" max="2078" width="8.28515625" style="339" customWidth="1"/>
    <col min="2079" max="2079" width="1.85546875" style="339" customWidth="1"/>
    <col min="2080" max="2084" width="8.28515625" style="339" customWidth="1"/>
    <col min="2085" max="2085" width="10" style="339" customWidth="1"/>
    <col min="2086" max="2086" width="24.7109375" style="339" bestFit="1" customWidth="1"/>
    <col min="2087" max="2304" width="8.85546875" style="339"/>
    <col min="2305" max="2305" width="19.7109375" style="339" customWidth="1"/>
    <col min="2306" max="2306" width="16.42578125" style="339" customWidth="1"/>
    <col min="2307" max="2307" width="46.28515625" style="339" customWidth="1"/>
    <col min="2308" max="2308" width="6" style="339" customWidth="1"/>
    <col min="2309" max="2309" width="12.5703125" style="339" customWidth="1"/>
    <col min="2310" max="2312" width="8.28515625" style="339" customWidth="1"/>
    <col min="2313" max="2315" width="9.28515625" style="339" customWidth="1"/>
    <col min="2316" max="2316" width="10.85546875" style="339" customWidth="1"/>
    <col min="2317" max="2334" width="8.28515625" style="339" customWidth="1"/>
    <col min="2335" max="2335" width="1.85546875" style="339" customWidth="1"/>
    <col min="2336" max="2340" width="8.28515625" style="339" customWidth="1"/>
    <col min="2341" max="2341" width="10" style="339" customWidth="1"/>
    <col min="2342" max="2342" width="24.7109375" style="339" bestFit="1" customWidth="1"/>
    <col min="2343" max="2560" width="8.85546875" style="339"/>
    <col min="2561" max="2561" width="19.7109375" style="339" customWidth="1"/>
    <col min="2562" max="2562" width="16.42578125" style="339" customWidth="1"/>
    <col min="2563" max="2563" width="46.28515625" style="339" customWidth="1"/>
    <col min="2564" max="2564" width="6" style="339" customWidth="1"/>
    <col min="2565" max="2565" width="12.5703125" style="339" customWidth="1"/>
    <col min="2566" max="2568" width="8.28515625" style="339" customWidth="1"/>
    <col min="2569" max="2571" width="9.28515625" style="339" customWidth="1"/>
    <col min="2572" max="2572" width="10.85546875" style="339" customWidth="1"/>
    <col min="2573" max="2590" width="8.28515625" style="339" customWidth="1"/>
    <col min="2591" max="2591" width="1.85546875" style="339" customWidth="1"/>
    <col min="2592" max="2596" width="8.28515625" style="339" customWidth="1"/>
    <col min="2597" max="2597" width="10" style="339" customWidth="1"/>
    <col min="2598" max="2598" width="24.7109375" style="339" bestFit="1" customWidth="1"/>
    <col min="2599" max="2816" width="8.85546875" style="339"/>
    <col min="2817" max="2817" width="19.7109375" style="339" customWidth="1"/>
    <col min="2818" max="2818" width="16.42578125" style="339" customWidth="1"/>
    <col min="2819" max="2819" width="46.28515625" style="339" customWidth="1"/>
    <col min="2820" max="2820" width="6" style="339" customWidth="1"/>
    <col min="2821" max="2821" width="12.5703125" style="339" customWidth="1"/>
    <col min="2822" max="2824" width="8.28515625" style="339" customWidth="1"/>
    <col min="2825" max="2827" width="9.28515625" style="339" customWidth="1"/>
    <col min="2828" max="2828" width="10.85546875" style="339" customWidth="1"/>
    <col min="2829" max="2846" width="8.28515625" style="339" customWidth="1"/>
    <col min="2847" max="2847" width="1.85546875" style="339" customWidth="1"/>
    <col min="2848" max="2852" width="8.28515625" style="339" customWidth="1"/>
    <col min="2853" max="2853" width="10" style="339" customWidth="1"/>
    <col min="2854" max="2854" width="24.7109375" style="339" bestFit="1" customWidth="1"/>
    <col min="2855" max="3072" width="8.85546875" style="339"/>
    <col min="3073" max="3073" width="19.7109375" style="339" customWidth="1"/>
    <col min="3074" max="3074" width="16.42578125" style="339" customWidth="1"/>
    <col min="3075" max="3075" width="46.28515625" style="339" customWidth="1"/>
    <col min="3076" max="3076" width="6" style="339" customWidth="1"/>
    <col min="3077" max="3077" width="12.5703125" style="339" customWidth="1"/>
    <col min="3078" max="3080" width="8.28515625" style="339" customWidth="1"/>
    <col min="3081" max="3083" width="9.28515625" style="339" customWidth="1"/>
    <col min="3084" max="3084" width="10.85546875" style="339" customWidth="1"/>
    <col min="3085" max="3102" width="8.28515625" style="339" customWidth="1"/>
    <col min="3103" max="3103" width="1.85546875" style="339" customWidth="1"/>
    <col min="3104" max="3108" width="8.28515625" style="339" customWidth="1"/>
    <col min="3109" max="3109" width="10" style="339" customWidth="1"/>
    <col min="3110" max="3110" width="24.7109375" style="339" bestFit="1" customWidth="1"/>
    <col min="3111" max="3328" width="8.85546875" style="339"/>
    <col min="3329" max="3329" width="19.7109375" style="339" customWidth="1"/>
    <col min="3330" max="3330" width="16.42578125" style="339" customWidth="1"/>
    <col min="3331" max="3331" width="46.28515625" style="339" customWidth="1"/>
    <col min="3332" max="3332" width="6" style="339" customWidth="1"/>
    <col min="3333" max="3333" width="12.5703125" style="339" customWidth="1"/>
    <col min="3334" max="3336" width="8.28515625" style="339" customWidth="1"/>
    <col min="3337" max="3339" width="9.28515625" style="339" customWidth="1"/>
    <col min="3340" max="3340" width="10.85546875" style="339" customWidth="1"/>
    <col min="3341" max="3358" width="8.28515625" style="339" customWidth="1"/>
    <col min="3359" max="3359" width="1.85546875" style="339" customWidth="1"/>
    <col min="3360" max="3364" width="8.28515625" style="339" customWidth="1"/>
    <col min="3365" max="3365" width="10" style="339" customWidth="1"/>
    <col min="3366" max="3366" width="24.7109375" style="339" bestFit="1" customWidth="1"/>
    <col min="3367" max="3584" width="8.85546875" style="339"/>
    <col min="3585" max="3585" width="19.7109375" style="339" customWidth="1"/>
    <col min="3586" max="3586" width="16.42578125" style="339" customWidth="1"/>
    <col min="3587" max="3587" width="46.28515625" style="339" customWidth="1"/>
    <col min="3588" max="3588" width="6" style="339" customWidth="1"/>
    <col min="3589" max="3589" width="12.5703125" style="339" customWidth="1"/>
    <col min="3590" max="3592" width="8.28515625" style="339" customWidth="1"/>
    <col min="3593" max="3595" width="9.28515625" style="339" customWidth="1"/>
    <col min="3596" max="3596" width="10.85546875" style="339" customWidth="1"/>
    <col min="3597" max="3614" width="8.28515625" style="339" customWidth="1"/>
    <col min="3615" max="3615" width="1.85546875" style="339" customWidth="1"/>
    <col min="3616" max="3620" width="8.28515625" style="339" customWidth="1"/>
    <col min="3621" max="3621" width="10" style="339" customWidth="1"/>
    <col min="3622" max="3622" width="24.7109375" style="339" bestFit="1" customWidth="1"/>
    <col min="3623" max="3840" width="8.85546875" style="339"/>
    <col min="3841" max="3841" width="19.7109375" style="339" customWidth="1"/>
    <col min="3842" max="3842" width="16.42578125" style="339" customWidth="1"/>
    <col min="3843" max="3843" width="46.28515625" style="339" customWidth="1"/>
    <col min="3844" max="3844" width="6" style="339" customWidth="1"/>
    <col min="3845" max="3845" width="12.5703125" style="339" customWidth="1"/>
    <col min="3846" max="3848" width="8.28515625" style="339" customWidth="1"/>
    <col min="3849" max="3851" width="9.28515625" style="339" customWidth="1"/>
    <col min="3852" max="3852" width="10.85546875" style="339" customWidth="1"/>
    <col min="3853" max="3870" width="8.28515625" style="339" customWidth="1"/>
    <col min="3871" max="3871" width="1.85546875" style="339" customWidth="1"/>
    <col min="3872" max="3876" width="8.28515625" style="339" customWidth="1"/>
    <col min="3877" max="3877" width="10" style="339" customWidth="1"/>
    <col min="3878" max="3878" width="24.7109375" style="339" bestFit="1" customWidth="1"/>
    <col min="3879" max="4096" width="8.85546875" style="339"/>
    <col min="4097" max="4097" width="19.7109375" style="339" customWidth="1"/>
    <col min="4098" max="4098" width="16.42578125" style="339" customWidth="1"/>
    <col min="4099" max="4099" width="46.28515625" style="339" customWidth="1"/>
    <col min="4100" max="4100" width="6" style="339" customWidth="1"/>
    <col min="4101" max="4101" width="12.5703125" style="339" customWidth="1"/>
    <col min="4102" max="4104" width="8.28515625" style="339" customWidth="1"/>
    <col min="4105" max="4107" width="9.28515625" style="339" customWidth="1"/>
    <col min="4108" max="4108" width="10.85546875" style="339" customWidth="1"/>
    <col min="4109" max="4126" width="8.28515625" style="339" customWidth="1"/>
    <col min="4127" max="4127" width="1.85546875" style="339" customWidth="1"/>
    <col min="4128" max="4132" width="8.28515625" style="339" customWidth="1"/>
    <col min="4133" max="4133" width="10" style="339" customWidth="1"/>
    <col min="4134" max="4134" width="24.7109375" style="339" bestFit="1" customWidth="1"/>
    <col min="4135" max="4352" width="8.85546875" style="339"/>
    <col min="4353" max="4353" width="19.7109375" style="339" customWidth="1"/>
    <col min="4354" max="4354" width="16.42578125" style="339" customWidth="1"/>
    <col min="4355" max="4355" width="46.28515625" style="339" customWidth="1"/>
    <col min="4356" max="4356" width="6" style="339" customWidth="1"/>
    <col min="4357" max="4357" width="12.5703125" style="339" customWidth="1"/>
    <col min="4358" max="4360" width="8.28515625" style="339" customWidth="1"/>
    <col min="4361" max="4363" width="9.28515625" style="339" customWidth="1"/>
    <col min="4364" max="4364" width="10.85546875" style="339" customWidth="1"/>
    <col min="4365" max="4382" width="8.28515625" style="339" customWidth="1"/>
    <col min="4383" max="4383" width="1.85546875" style="339" customWidth="1"/>
    <col min="4384" max="4388" width="8.28515625" style="339" customWidth="1"/>
    <col min="4389" max="4389" width="10" style="339" customWidth="1"/>
    <col min="4390" max="4390" width="24.7109375" style="339" bestFit="1" customWidth="1"/>
    <col min="4391" max="4608" width="8.85546875" style="339"/>
    <col min="4609" max="4609" width="19.7109375" style="339" customWidth="1"/>
    <col min="4610" max="4610" width="16.42578125" style="339" customWidth="1"/>
    <col min="4611" max="4611" width="46.28515625" style="339" customWidth="1"/>
    <col min="4612" max="4612" width="6" style="339" customWidth="1"/>
    <col min="4613" max="4613" width="12.5703125" style="339" customWidth="1"/>
    <col min="4614" max="4616" width="8.28515625" style="339" customWidth="1"/>
    <col min="4617" max="4619" width="9.28515625" style="339" customWidth="1"/>
    <col min="4620" max="4620" width="10.85546875" style="339" customWidth="1"/>
    <col min="4621" max="4638" width="8.28515625" style="339" customWidth="1"/>
    <col min="4639" max="4639" width="1.85546875" style="339" customWidth="1"/>
    <col min="4640" max="4644" width="8.28515625" style="339" customWidth="1"/>
    <col min="4645" max="4645" width="10" style="339" customWidth="1"/>
    <col min="4646" max="4646" width="24.7109375" style="339" bestFit="1" customWidth="1"/>
    <col min="4647" max="4864" width="8.85546875" style="339"/>
    <col min="4865" max="4865" width="19.7109375" style="339" customWidth="1"/>
    <col min="4866" max="4866" width="16.42578125" style="339" customWidth="1"/>
    <col min="4867" max="4867" width="46.28515625" style="339" customWidth="1"/>
    <col min="4868" max="4868" width="6" style="339" customWidth="1"/>
    <col min="4869" max="4869" width="12.5703125" style="339" customWidth="1"/>
    <col min="4870" max="4872" width="8.28515625" style="339" customWidth="1"/>
    <col min="4873" max="4875" width="9.28515625" style="339" customWidth="1"/>
    <col min="4876" max="4876" width="10.85546875" style="339" customWidth="1"/>
    <col min="4877" max="4894" width="8.28515625" style="339" customWidth="1"/>
    <col min="4895" max="4895" width="1.85546875" style="339" customWidth="1"/>
    <col min="4896" max="4900" width="8.28515625" style="339" customWidth="1"/>
    <col min="4901" max="4901" width="10" style="339" customWidth="1"/>
    <col min="4902" max="4902" width="24.7109375" style="339" bestFit="1" customWidth="1"/>
    <col min="4903" max="5120" width="8.85546875" style="339"/>
    <col min="5121" max="5121" width="19.7109375" style="339" customWidth="1"/>
    <col min="5122" max="5122" width="16.42578125" style="339" customWidth="1"/>
    <col min="5123" max="5123" width="46.28515625" style="339" customWidth="1"/>
    <col min="5124" max="5124" width="6" style="339" customWidth="1"/>
    <col min="5125" max="5125" width="12.5703125" style="339" customWidth="1"/>
    <col min="5126" max="5128" width="8.28515625" style="339" customWidth="1"/>
    <col min="5129" max="5131" width="9.28515625" style="339" customWidth="1"/>
    <col min="5132" max="5132" width="10.85546875" style="339" customWidth="1"/>
    <col min="5133" max="5150" width="8.28515625" style="339" customWidth="1"/>
    <col min="5151" max="5151" width="1.85546875" style="339" customWidth="1"/>
    <col min="5152" max="5156" width="8.28515625" style="339" customWidth="1"/>
    <col min="5157" max="5157" width="10" style="339" customWidth="1"/>
    <col min="5158" max="5158" width="24.7109375" style="339" bestFit="1" customWidth="1"/>
    <col min="5159" max="5376" width="8.85546875" style="339"/>
    <col min="5377" max="5377" width="19.7109375" style="339" customWidth="1"/>
    <col min="5378" max="5378" width="16.42578125" style="339" customWidth="1"/>
    <col min="5379" max="5379" width="46.28515625" style="339" customWidth="1"/>
    <col min="5380" max="5380" width="6" style="339" customWidth="1"/>
    <col min="5381" max="5381" width="12.5703125" style="339" customWidth="1"/>
    <col min="5382" max="5384" width="8.28515625" style="339" customWidth="1"/>
    <col min="5385" max="5387" width="9.28515625" style="339" customWidth="1"/>
    <col min="5388" max="5388" width="10.85546875" style="339" customWidth="1"/>
    <col min="5389" max="5406" width="8.28515625" style="339" customWidth="1"/>
    <col min="5407" max="5407" width="1.85546875" style="339" customWidth="1"/>
    <col min="5408" max="5412" width="8.28515625" style="339" customWidth="1"/>
    <col min="5413" max="5413" width="10" style="339" customWidth="1"/>
    <col min="5414" max="5414" width="24.7109375" style="339" bestFit="1" customWidth="1"/>
    <col min="5415" max="5632" width="8.85546875" style="339"/>
    <col min="5633" max="5633" width="19.7109375" style="339" customWidth="1"/>
    <col min="5634" max="5634" width="16.42578125" style="339" customWidth="1"/>
    <col min="5635" max="5635" width="46.28515625" style="339" customWidth="1"/>
    <col min="5636" max="5636" width="6" style="339" customWidth="1"/>
    <col min="5637" max="5637" width="12.5703125" style="339" customWidth="1"/>
    <col min="5638" max="5640" width="8.28515625" style="339" customWidth="1"/>
    <col min="5641" max="5643" width="9.28515625" style="339" customWidth="1"/>
    <col min="5644" max="5644" width="10.85546875" style="339" customWidth="1"/>
    <col min="5645" max="5662" width="8.28515625" style="339" customWidth="1"/>
    <col min="5663" max="5663" width="1.85546875" style="339" customWidth="1"/>
    <col min="5664" max="5668" width="8.28515625" style="339" customWidth="1"/>
    <col min="5669" max="5669" width="10" style="339" customWidth="1"/>
    <col min="5670" max="5670" width="24.7109375" style="339" bestFit="1" customWidth="1"/>
    <col min="5671" max="5888" width="8.85546875" style="339"/>
    <col min="5889" max="5889" width="19.7109375" style="339" customWidth="1"/>
    <col min="5890" max="5890" width="16.42578125" style="339" customWidth="1"/>
    <col min="5891" max="5891" width="46.28515625" style="339" customWidth="1"/>
    <col min="5892" max="5892" width="6" style="339" customWidth="1"/>
    <col min="5893" max="5893" width="12.5703125" style="339" customWidth="1"/>
    <col min="5894" max="5896" width="8.28515625" style="339" customWidth="1"/>
    <col min="5897" max="5899" width="9.28515625" style="339" customWidth="1"/>
    <col min="5900" max="5900" width="10.85546875" style="339" customWidth="1"/>
    <col min="5901" max="5918" width="8.28515625" style="339" customWidth="1"/>
    <col min="5919" max="5919" width="1.85546875" style="339" customWidth="1"/>
    <col min="5920" max="5924" width="8.28515625" style="339" customWidth="1"/>
    <col min="5925" max="5925" width="10" style="339" customWidth="1"/>
    <col min="5926" max="5926" width="24.7109375" style="339" bestFit="1" customWidth="1"/>
    <col min="5927" max="6144" width="8.85546875" style="339"/>
    <col min="6145" max="6145" width="19.7109375" style="339" customWidth="1"/>
    <col min="6146" max="6146" width="16.42578125" style="339" customWidth="1"/>
    <col min="6147" max="6147" width="46.28515625" style="339" customWidth="1"/>
    <col min="6148" max="6148" width="6" style="339" customWidth="1"/>
    <col min="6149" max="6149" width="12.5703125" style="339" customWidth="1"/>
    <col min="6150" max="6152" width="8.28515625" style="339" customWidth="1"/>
    <col min="6153" max="6155" width="9.28515625" style="339" customWidth="1"/>
    <col min="6156" max="6156" width="10.85546875" style="339" customWidth="1"/>
    <col min="6157" max="6174" width="8.28515625" style="339" customWidth="1"/>
    <col min="6175" max="6175" width="1.85546875" style="339" customWidth="1"/>
    <col min="6176" max="6180" width="8.28515625" style="339" customWidth="1"/>
    <col min="6181" max="6181" width="10" style="339" customWidth="1"/>
    <col min="6182" max="6182" width="24.7109375" style="339" bestFit="1" customWidth="1"/>
    <col min="6183" max="6400" width="8.85546875" style="339"/>
    <col min="6401" max="6401" width="19.7109375" style="339" customWidth="1"/>
    <col min="6402" max="6402" width="16.42578125" style="339" customWidth="1"/>
    <col min="6403" max="6403" width="46.28515625" style="339" customWidth="1"/>
    <col min="6404" max="6404" width="6" style="339" customWidth="1"/>
    <col min="6405" max="6405" width="12.5703125" style="339" customWidth="1"/>
    <col min="6406" max="6408" width="8.28515625" style="339" customWidth="1"/>
    <col min="6409" max="6411" width="9.28515625" style="339" customWidth="1"/>
    <col min="6412" max="6412" width="10.85546875" style="339" customWidth="1"/>
    <col min="6413" max="6430" width="8.28515625" style="339" customWidth="1"/>
    <col min="6431" max="6431" width="1.85546875" style="339" customWidth="1"/>
    <col min="6432" max="6436" width="8.28515625" style="339" customWidth="1"/>
    <col min="6437" max="6437" width="10" style="339" customWidth="1"/>
    <col min="6438" max="6438" width="24.7109375" style="339" bestFit="1" customWidth="1"/>
    <col min="6439" max="6656" width="8.85546875" style="339"/>
    <col min="6657" max="6657" width="19.7109375" style="339" customWidth="1"/>
    <col min="6658" max="6658" width="16.42578125" style="339" customWidth="1"/>
    <col min="6659" max="6659" width="46.28515625" style="339" customWidth="1"/>
    <col min="6660" max="6660" width="6" style="339" customWidth="1"/>
    <col min="6661" max="6661" width="12.5703125" style="339" customWidth="1"/>
    <col min="6662" max="6664" width="8.28515625" style="339" customWidth="1"/>
    <col min="6665" max="6667" width="9.28515625" style="339" customWidth="1"/>
    <col min="6668" max="6668" width="10.85546875" style="339" customWidth="1"/>
    <col min="6669" max="6686" width="8.28515625" style="339" customWidth="1"/>
    <col min="6687" max="6687" width="1.85546875" style="339" customWidth="1"/>
    <col min="6688" max="6692" width="8.28515625" style="339" customWidth="1"/>
    <col min="6693" max="6693" width="10" style="339" customWidth="1"/>
    <col min="6694" max="6694" width="24.7109375" style="339" bestFit="1" customWidth="1"/>
    <col min="6695" max="6912" width="8.85546875" style="339"/>
    <col min="6913" max="6913" width="19.7109375" style="339" customWidth="1"/>
    <col min="6914" max="6914" width="16.42578125" style="339" customWidth="1"/>
    <col min="6915" max="6915" width="46.28515625" style="339" customWidth="1"/>
    <col min="6916" max="6916" width="6" style="339" customWidth="1"/>
    <col min="6917" max="6917" width="12.5703125" style="339" customWidth="1"/>
    <col min="6918" max="6920" width="8.28515625" style="339" customWidth="1"/>
    <col min="6921" max="6923" width="9.28515625" style="339" customWidth="1"/>
    <col min="6924" max="6924" width="10.85546875" style="339" customWidth="1"/>
    <col min="6925" max="6942" width="8.28515625" style="339" customWidth="1"/>
    <col min="6943" max="6943" width="1.85546875" style="339" customWidth="1"/>
    <col min="6944" max="6948" width="8.28515625" style="339" customWidth="1"/>
    <col min="6949" max="6949" width="10" style="339" customWidth="1"/>
    <col min="6950" max="6950" width="24.7109375" style="339" bestFit="1" customWidth="1"/>
    <col min="6951" max="7168" width="8.85546875" style="339"/>
    <col min="7169" max="7169" width="19.7109375" style="339" customWidth="1"/>
    <col min="7170" max="7170" width="16.42578125" style="339" customWidth="1"/>
    <col min="7171" max="7171" width="46.28515625" style="339" customWidth="1"/>
    <col min="7172" max="7172" width="6" style="339" customWidth="1"/>
    <col min="7173" max="7173" width="12.5703125" style="339" customWidth="1"/>
    <col min="7174" max="7176" width="8.28515625" style="339" customWidth="1"/>
    <col min="7177" max="7179" width="9.28515625" style="339" customWidth="1"/>
    <col min="7180" max="7180" width="10.85546875" style="339" customWidth="1"/>
    <col min="7181" max="7198" width="8.28515625" style="339" customWidth="1"/>
    <col min="7199" max="7199" width="1.85546875" style="339" customWidth="1"/>
    <col min="7200" max="7204" width="8.28515625" style="339" customWidth="1"/>
    <col min="7205" max="7205" width="10" style="339" customWidth="1"/>
    <col min="7206" max="7206" width="24.7109375" style="339" bestFit="1" customWidth="1"/>
    <col min="7207" max="7424" width="8.85546875" style="339"/>
    <col min="7425" max="7425" width="19.7109375" style="339" customWidth="1"/>
    <col min="7426" max="7426" width="16.42578125" style="339" customWidth="1"/>
    <col min="7427" max="7427" width="46.28515625" style="339" customWidth="1"/>
    <col min="7428" max="7428" width="6" style="339" customWidth="1"/>
    <col min="7429" max="7429" width="12.5703125" style="339" customWidth="1"/>
    <col min="7430" max="7432" width="8.28515625" style="339" customWidth="1"/>
    <col min="7433" max="7435" width="9.28515625" style="339" customWidth="1"/>
    <col min="7436" max="7436" width="10.85546875" style="339" customWidth="1"/>
    <col min="7437" max="7454" width="8.28515625" style="339" customWidth="1"/>
    <col min="7455" max="7455" width="1.85546875" style="339" customWidth="1"/>
    <col min="7456" max="7460" width="8.28515625" style="339" customWidth="1"/>
    <col min="7461" max="7461" width="10" style="339" customWidth="1"/>
    <col min="7462" max="7462" width="24.7109375" style="339" bestFit="1" customWidth="1"/>
    <col min="7463" max="7680" width="8.85546875" style="339"/>
    <col min="7681" max="7681" width="19.7109375" style="339" customWidth="1"/>
    <col min="7682" max="7682" width="16.42578125" style="339" customWidth="1"/>
    <col min="7683" max="7683" width="46.28515625" style="339" customWidth="1"/>
    <col min="7684" max="7684" width="6" style="339" customWidth="1"/>
    <col min="7685" max="7685" width="12.5703125" style="339" customWidth="1"/>
    <col min="7686" max="7688" width="8.28515625" style="339" customWidth="1"/>
    <col min="7689" max="7691" width="9.28515625" style="339" customWidth="1"/>
    <col min="7692" max="7692" width="10.85546875" style="339" customWidth="1"/>
    <col min="7693" max="7710" width="8.28515625" style="339" customWidth="1"/>
    <col min="7711" max="7711" width="1.85546875" style="339" customWidth="1"/>
    <col min="7712" max="7716" width="8.28515625" style="339" customWidth="1"/>
    <col min="7717" max="7717" width="10" style="339" customWidth="1"/>
    <col min="7718" max="7718" width="24.7109375" style="339" bestFit="1" customWidth="1"/>
    <col min="7719" max="7936" width="8.85546875" style="339"/>
    <col min="7937" max="7937" width="19.7109375" style="339" customWidth="1"/>
    <col min="7938" max="7938" width="16.42578125" style="339" customWidth="1"/>
    <col min="7939" max="7939" width="46.28515625" style="339" customWidth="1"/>
    <col min="7940" max="7940" width="6" style="339" customWidth="1"/>
    <col min="7941" max="7941" width="12.5703125" style="339" customWidth="1"/>
    <col min="7942" max="7944" width="8.28515625" style="339" customWidth="1"/>
    <col min="7945" max="7947" width="9.28515625" style="339" customWidth="1"/>
    <col min="7948" max="7948" width="10.85546875" style="339" customWidth="1"/>
    <col min="7949" max="7966" width="8.28515625" style="339" customWidth="1"/>
    <col min="7967" max="7967" width="1.85546875" style="339" customWidth="1"/>
    <col min="7968" max="7972" width="8.28515625" style="339" customWidth="1"/>
    <col min="7973" max="7973" width="10" style="339" customWidth="1"/>
    <col min="7974" max="7974" width="24.7109375" style="339" bestFit="1" customWidth="1"/>
    <col min="7975" max="8192" width="8.85546875" style="339"/>
    <col min="8193" max="8193" width="19.7109375" style="339" customWidth="1"/>
    <col min="8194" max="8194" width="16.42578125" style="339" customWidth="1"/>
    <col min="8195" max="8195" width="46.28515625" style="339" customWidth="1"/>
    <col min="8196" max="8196" width="6" style="339" customWidth="1"/>
    <col min="8197" max="8197" width="12.5703125" style="339" customWidth="1"/>
    <col min="8198" max="8200" width="8.28515625" style="339" customWidth="1"/>
    <col min="8201" max="8203" width="9.28515625" style="339" customWidth="1"/>
    <col min="8204" max="8204" width="10.85546875" style="339" customWidth="1"/>
    <col min="8205" max="8222" width="8.28515625" style="339" customWidth="1"/>
    <col min="8223" max="8223" width="1.85546875" style="339" customWidth="1"/>
    <col min="8224" max="8228" width="8.28515625" style="339" customWidth="1"/>
    <col min="8229" max="8229" width="10" style="339" customWidth="1"/>
    <col min="8230" max="8230" width="24.7109375" style="339" bestFit="1" customWidth="1"/>
    <col min="8231" max="8448" width="8.85546875" style="339"/>
    <col min="8449" max="8449" width="19.7109375" style="339" customWidth="1"/>
    <col min="8450" max="8450" width="16.42578125" style="339" customWidth="1"/>
    <col min="8451" max="8451" width="46.28515625" style="339" customWidth="1"/>
    <col min="8452" max="8452" width="6" style="339" customWidth="1"/>
    <col min="8453" max="8453" width="12.5703125" style="339" customWidth="1"/>
    <col min="8454" max="8456" width="8.28515625" style="339" customWidth="1"/>
    <col min="8457" max="8459" width="9.28515625" style="339" customWidth="1"/>
    <col min="8460" max="8460" width="10.85546875" style="339" customWidth="1"/>
    <col min="8461" max="8478" width="8.28515625" style="339" customWidth="1"/>
    <col min="8479" max="8479" width="1.85546875" style="339" customWidth="1"/>
    <col min="8480" max="8484" width="8.28515625" style="339" customWidth="1"/>
    <col min="8485" max="8485" width="10" style="339" customWidth="1"/>
    <col min="8486" max="8486" width="24.7109375" style="339" bestFit="1" customWidth="1"/>
    <col min="8487" max="8704" width="8.85546875" style="339"/>
    <col min="8705" max="8705" width="19.7109375" style="339" customWidth="1"/>
    <col min="8706" max="8706" width="16.42578125" style="339" customWidth="1"/>
    <col min="8707" max="8707" width="46.28515625" style="339" customWidth="1"/>
    <col min="8708" max="8708" width="6" style="339" customWidth="1"/>
    <col min="8709" max="8709" width="12.5703125" style="339" customWidth="1"/>
    <col min="8710" max="8712" width="8.28515625" style="339" customWidth="1"/>
    <col min="8713" max="8715" width="9.28515625" style="339" customWidth="1"/>
    <col min="8716" max="8716" width="10.85546875" style="339" customWidth="1"/>
    <col min="8717" max="8734" width="8.28515625" style="339" customWidth="1"/>
    <col min="8735" max="8735" width="1.85546875" style="339" customWidth="1"/>
    <col min="8736" max="8740" width="8.28515625" style="339" customWidth="1"/>
    <col min="8741" max="8741" width="10" style="339" customWidth="1"/>
    <col min="8742" max="8742" width="24.7109375" style="339" bestFit="1" customWidth="1"/>
    <col min="8743" max="8960" width="8.85546875" style="339"/>
    <col min="8961" max="8961" width="19.7109375" style="339" customWidth="1"/>
    <col min="8962" max="8962" width="16.42578125" style="339" customWidth="1"/>
    <col min="8963" max="8963" width="46.28515625" style="339" customWidth="1"/>
    <col min="8964" max="8964" width="6" style="339" customWidth="1"/>
    <col min="8965" max="8965" width="12.5703125" style="339" customWidth="1"/>
    <col min="8966" max="8968" width="8.28515625" style="339" customWidth="1"/>
    <col min="8969" max="8971" width="9.28515625" style="339" customWidth="1"/>
    <col min="8972" max="8972" width="10.85546875" style="339" customWidth="1"/>
    <col min="8973" max="8990" width="8.28515625" style="339" customWidth="1"/>
    <col min="8991" max="8991" width="1.85546875" style="339" customWidth="1"/>
    <col min="8992" max="8996" width="8.28515625" style="339" customWidth="1"/>
    <col min="8997" max="8997" width="10" style="339" customWidth="1"/>
    <col min="8998" max="8998" width="24.7109375" style="339" bestFit="1" customWidth="1"/>
    <col min="8999" max="9216" width="8.85546875" style="339"/>
    <col min="9217" max="9217" width="19.7109375" style="339" customWidth="1"/>
    <col min="9218" max="9218" width="16.42578125" style="339" customWidth="1"/>
    <col min="9219" max="9219" width="46.28515625" style="339" customWidth="1"/>
    <col min="9220" max="9220" width="6" style="339" customWidth="1"/>
    <col min="9221" max="9221" width="12.5703125" style="339" customWidth="1"/>
    <col min="9222" max="9224" width="8.28515625" style="339" customWidth="1"/>
    <col min="9225" max="9227" width="9.28515625" style="339" customWidth="1"/>
    <col min="9228" max="9228" width="10.85546875" style="339" customWidth="1"/>
    <col min="9229" max="9246" width="8.28515625" style="339" customWidth="1"/>
    <col min="9247" max="9247" width="1.85546875" style="339" customWidth="1"/>
    <col min="9248" max="9252" width="8.28515625" style="339" customWidth="1"/>
    <col min="9253" max="9253" width="10" style="339" customWidth="1"/>
    <col min="9254" max="9254" width="24.7109375" style="339" bestFit="1" customWidth="1"/>
    <col min="9255" max="9472" width="8.85546875" style="339"/>
    <col min="9473" max="9473" width="19.7109375" style="339" customWidth="1"/>
    <col min="9474" max="9474" width="16.42578125" style="339" customWidth="1"/>
    <col min="9475" max="9475" width="46.28515625" style="339" customWidth="1"/>
    <col min="9476" max="9476" width="6" style="339" customWidth="1"/>
    <col min="9477" max="9477" width="12.5703125" style="339" customWidth="1"/>
    <col min="9478" max="9480" width="8.28515625" style="339" customWidth="1"/>
    <col min="9481" max="9483" width="9.28515625" style="339" customWidth="1"/>
    <col min="9484" max="9484" width="10.85546875" style="339" customWidth="1"/>
    <col min="9485" max="9502" width="8.28515625" style="339" customWidth="1"/>
    <col min="9503" max="9503" width="1.85546875" style="339" customWidth="1"/>
    <col min="9504" max="9508" width="8.28515625" style="339" customWidth="1"/>
    <col min="9509" max="9509" width="10" style="339" customWidth="1"/>
    <col min="9510" max="9510" width="24.7109375" style="339" bestFit="1" customWidth="1"/>
    <col min="9511" max="9728" width="8.85546875" style="339"/>
    <col min="9729" max="9729" width="19.7109375" style="339" customWidth="1"/>
    <col min="9730" max="9730" width="16.42578125" style="339" customWidth="1"/>
    <col min="9731" max="9731" width="46.28515625" style="339" customWidth="1"/>
    <col min="9732" max="9732" width="6" style="339" customWidth="1"/>
    <col min="9733" max="9733" width="12.5703125" style="339" customWidth="1"/>
    <col min="9734" max="9736" width="8.28515625" style="339" customWidth="1"/>
    <col min="9737" max="9739" width="9.28515625" style="339" customWidth="1"/>
    <col min="9740" max="9740" width="10.85546875" style="339" customWidth="1"/>
    <col min="9741" max="9758" width="8.28515625" style="339" customWidth="1"/>
    <col min="9759" max="9759" width="1.85546875" style="339" customWidth="1"/>
    <col min="9760" max="9764" width="8.28515625" style="339" customWidth="1"/>
    <col min="9765" max="9765" width="10" style="339" customWidth="1"/>
    <col min="9766" max="9766" width="24.7109375" style="339" bestFit="1" customWidth="1"/>
    <col min="9767" max="9984" width="8.85546875" style="339"/>
    <col min="9985" max="9985" width="19.7109375" style="339" customWidth="1"/>
    <col min="9986" max="9986" width="16.42578125" style="339" customWidth="1"/>
    <col min="9987" max="9987" width="46.28515625" style="339" customWidth="1"/>
    <col min="9988" max="9988" width="6" style="339" customWidth="1"/>
    <col min="9989" max="9989" width="12.5703125" style="339" customWidth="1"/>
    <col min="9990" max="9992" width="8.28515625" style="339" customWidth="1"/>
    <col min="9993" max="9995" width="9.28515625" style="339" customWidth="1"/>
    <col min="9996" max="9996" width="10.85546875" style="339" customWidth="1"/>
    <col min="9997" max="10014" width="8.28515625" style="339" customWidth="1"/>
    <col min="10015" max="10015" width="1.85546875" style="339" customWidth="1"/>
    <col min="10016" max="10020" width="8.28515625" style="339" customWidth="1"/>
    <col min="10021" max="10021" width="10" style="339" customWidth="1"/>
    <col min="10022" max="10022" width="24.7109375" style="339" bestFit="1" customWidth="1"/>
    <col min="10023" max="10240" width="8.85546875" style="339"/>
    <col min="10241" max="10241" width="19.7109375" style="339" customWidth="1"/>
    <col min="10242" max="10242" width="16.42578125" style="339" customWidth="1"/>
    <col min="10243" max="10243" width="46.28515625" style="339" customWidth="1"/>
    <col min="10244" max="10244" width="6" style="339" customWidth="1"/>
    <col min="10245" max="10245" width="12.5703125" style="339" customWidth="1"/>
    <col min="10246" max="10248" width="8.28515625" style="339" customWidth="1"/>
    <col min="10249" max="10251" width="9.28515625" style="339" customWidth="1"/>
    <col min="10252" max="10252" width="10.85546875" style="339" customWidth="1"/>
    <col min="10253" max="10270" width="8.28515625" style="339" customWidth="1"/>
    <col min="10271" max="10271" width="1.85546875" style="339" customWidth="1"/>
    <col min="10272" max="10276" width="8.28515625" style="339" customWidth="1"/>
    <col min="10277" max="10277" width="10" style="339" customWidth="1"/>
    <col min="10278" max="10278" width="24.7109375" style="339" bestFit="1" customWidth="1"/>
    <col min="10279" max="10496" width="8.85546875" style="339"/>
    <col min="10497" max="10497" width="19.7109375" style="339" customWidth="1"/>
    <col min="10498" max="10498" width="16.42578125" style="339" customWidth="1"/>
    <col min="10499" max="10499" width="46.28515625" style="339" customWidth="1"/>
    <col min="10500" max="10500" width="6" style="339" customWidth="1"/>
    <col min="10501" max="10501" width="12.5703125" style="339" customWidth="1"/>
    <col min="10502" max="10504" width="8.28515625" style="339" customWidth="1"/>
    <col min="10505" max="10507" width="9.28515625" style="339" customWidth="1"/>
    <col min="10508" max="10508" width="10.85546875" style="339" customWidth="1"/>
    <col min="10509" max="10526" width="8.28515625" style="339" customWidth="1"/>
    <col min="10527" max="10527" width="1.85546875" style="339" customWidth="1"/>
    <col min="10528" max="10532" width="8.28515625" style="339" customWidth="1"/>
    <col min="10533" max="10533" width="10" style="339" customWidth="1"/>
    <col min="10534" max="10534" width="24.7109375" style="339" bestFit="1" customWidth="1"/>
    <col min="10535" max="10752" width="8.85546875" style="339"/>
    <col min="10753" max="10753" width="19.7109375" style="339" customWidth="1"/>
    <col min="10754" max="10754" width="16.42578125" style="339" customWidth="1"/>
    <col min="10755" max="10755" width="46.28515625" style="339" customWidth="1"/>
    <col min="10756" max="10756" width="6" style="339" customWidth="1"/>
    <col min="10757" max="10757" width="12.5703125" style="339" customWidth="1"/>
    <col min="10758" max="10760" width="8.28515625" style="339" customWidth="1"/>
    <col min="10761" max="10763" width="9.28515625" style="339" customWidth="1"/>
    <col min="10764" max="10764" width="10.85546875" style="339" customWidth="1"/>
    <col min="10765" max="10782" width="8.28515625" style="339" customWidth="1"/>
    <col min="10783" max="10783" width="1.85546875" style="339" customWidth="1"/>
    <col min="10784" max="10788" width="8.28515625" style="339" customWidth="1"/>
    <col min="10789" max="10789" width="10" style="339" customWidth="1"/>
    <col min="10790" max="10790" width="24.7109375" style="339" bestFit="1" customWidth="1"/>
    <col min="10791" max="11008" width="8.85546875" style="339"/>
    <col min="11009" max="11009" width="19.7109375" style="339" customWidth="1"/>
    <col min="11010" max="11010" width="16.42578125" style="339" customWidth="1"/>
    <col min="11011" max="11011" width="46.28515625" style="339" customWidth="1"/>
    <col min="11012" max="11012" width="6" style="339" customWidth="1"/>
    <col min="11013" max="11013" width="12.5703125" style="339" customWidth="1"/>
    <col min="11014" max="11016" width="8.28515625" style="339" customWidth="1"/>
    <col min="11017" max="11019" width="9.28515625" style="339" customWidth="1"/>
    <col min="11020" max="11020" width="10.85546875" style="339" customWidth="1"/>
    <col min="11021" max="11038" width="8.28515625" style="339" customWidth="1"/>
    <col min="11039" max="11039" width="1.85546875" style="339" customWidth="1"/>
    <col min="11040" max="11044" width="8.28515625" style="339" customWidth="1"/>
    <col min="11045" max="11045" width="10" style="339" customWidth="1"/>
    <col min="11046" max="11046" width="24.7109375" style="339" bestFit="1" customWidth="1"/>
    <col min="11047" max="11264" width="8.85546875" style="339"/>
    <col min="11265" max="11265" width="19.7109375" style="339" customWidth="1"/>
    <col min="11266" max="11266" width="16.42578125" style="339" customWidth="1"/>
    <col min="11267" max="11267" width="46.28515625" style="339" customWidth="1"/>
    <col min="11268" max="11268" width="6" style="339" customWidth="1"/>
    <col min="11269" max="11269" width="12.5703125" style="339" customWidth="1"/>
    <col min="11270" max="11272" width="8.28515625" style="339" customWidth="1"/>
    <col min="11273" max="11275" width="9.28515625" style="339" customWidth="1"/>
    <col min="11276" max="11276" width="10.85546875" style="339" customWidth="1"/>
    <col min="11277" max="11294" width="8.28515625" style="339" customWidth="1"/>
    <col min="11295" max="11295" width="1.85546875" style="339" customWidth="1"/>
    <col min="11296" max="11300" width="8.28515625" style="339" customWidth="1"/>
    <col min="11301" max="11301" width="10" style="339" customWidth="1"/>
    <col min="11302" max="11302" width="24.7109375" style="339" bestFit="1" customWidth="1"/>
    <col min="11303" max="11520" width="8.85546875" style="339"/>
    <col min="11521" max="11521" width="19.7109375" style="339" customWidth="1"/>
    <col min="11522" max="11522" width="16.42578125" style="339" customWidth="1"/>
    <col min="11523" max="11523" width="46.28515625" style="339" customWidth="1"/>
    <col min="11524" max="11524" width="6" style="339" customWidth="1"/>
    <col min="11525" max="11525" width="12.5703125" style="339" customWidth="1"/>
    <col min="11526" max="11528" width="8.28515625" style="339" customWidth="1"/>
    <col min="11529" max="11531" width="9.28515625" style="339" customWidth="1"/>
    <col min="11532" max="11532" width="10.85546875" style="339" customWidth="1"/>
    <col min="11533" max="11550" width="8.28515625" style="339" customWidth="1"/>
    <col min="11551" max="11551" width="1.85546875" style="339" customWidth="1"/>
    <col min="11552" max="11556" width="8.28515625" style="339" customWidth="1"/>
    <col min="11557" max="11557" width="10" style="339" customWidth="1"/>
    <col min="11558" max="11558" width="24.7109375" style="339" bestFit="1" customWidth="1"/>
    <col min="11559" max="11776" width="8.85546875" style="339"/>
    <col min="11777" max="11777" width="19.7109375" style="339" customWidth="1"/>
    <col min="11778" max="11778" width="16.42578125" style="339" customWidth="1"/>
    <col min="11779" max="11779" width="46.28515625" style="339" customWidth="1"/>
    <col min="11780" max="11780" width="6" style="339" customWidth="1"/>
    <col min="11781" max="11781" width="12.5703125" style="339" customWidth="1"/>
    <col min="11782" max="11784" width="8.28515625" style="339" customWidth="1"/>
    <col min="11785" max="11787" width="9.28515625" style="339" customWidth="1"/>
    <col min="11788" max="11788" width="10.85546875" style="339" customWidth="1"/>
    <col min="11789" max="11806" width="8.28515625" style="339" customWidth="1"/>
    <col min="11807" max="11807" width="1.85546875" style="339" customWidth="1"/>
    <col min="11808" max="11812" width="8.28515625" style="339" customWidth="1"/>
    <col min="11813" max="11813" width="10" style="339" customWidth="1"/>
    <col min="11814" max="11814" width="24.7109375" style="339" bestFit="1" customWidth="1"/>
    <col min="11815" max="12032" width="8.85546875" style="339"/>
    <col min="12033" max="12033" width="19.7109375" style="339" customWidth="1"/>
    <col min="12034" max="12034" width="16.42578125" style="339" customWidth="1"/>
    <col min="12035" max="12035" width="46.28515625" style="339" customWidth="1"/>
    <col min="12036" max="12036" width="6" style="339" customWidth="1"/>
    <col min="12037" max="12037" width="12.5703125" style="339" customWidth="1"/>
    <col min="12038" max="12040" width="8.28515625" style="339" customWidth="1"/>
    <col min="12041" max="12043" width="9.28515625" style="339" customWidth="1"/>
    <col min="12044" max="12044" width="10.85546875" style="339" customWidth="1"/>
    <col min="12045" max="12062" width="8.28515625" style="339" customWidth="1"/>
    <col min="12063" max="12063" width="1.85546875" style="339" customWidth="1"/>
    <col min="12064" max="12068" width="8.28515625" style="339" customWidth="1"/>
    <col min="12069" max="12069" width="10" style="339" customWidth="1"/>
    <col min="12070" max="12070" width="24.7109375" style="339" bestFit="1" customWidth="1"/>
    <col min="12071" max="12288" width="8.85546875" style="339"/>
    <col min="12289" max="12289" width="19.7109375" style="339" customWidth="1"/>
    <col min="12290" max="12290" width="16.42578125" style="339" customWidth="1"/>
    <col min="12291" max="12291" width="46.28515625" style="339" customWidth="1"/>
    <col min="12292" max="12292" width="6" style="339" customWidth="1"/>
    <col min="12293" max="12293" width="12.5703125" style="339" customWidth="1"/>
    <col min="12294" max="12296" width="8.28515625" style="339" customWidth="1"/>
    <col min="12297" max="12299" width="9.28515625" style="339" customWidth="1"/>
    <col min="12300" max="12300" width="10.85546875" style="339" customWidth="1"/>
    <col min="12301" max="12318" width="8.28515625" style="339" customWidth="1"/>
    <col min="12319" max="12319" width="1.85546875" style="339" customWidth="1"/>
    <col min="12320" max="12324" width="8.28515625" style="339" customWidth="1"/>
    <col min="12325" max="12325" width="10" style="339" customWidth="1"/>
    <col min="12326" max="12326" width="24.7109375" style="339" bestFit="1" customWidth="1"/>
    <col min="12327" max="12544" width="8.85546875" style="339"/>
    <col min="12545" max="12545" width="19.7109375" style="339" customWidth="1"/>
    <col min="12546" max="12546" width="16.42578125" style="339" customWidth="1"/>
    <col min="12547" max="12547" width="46.28515625" style="339" customWidth="1"/>
    <col min="12548" max="12548" width="6" style="339" customWidth="1"/>
    <col min="12549" max="12549" width="12.5703125" style="339" customWidth="1"/>
    <col min="12550" max="12552" width="8.28515625" style="339" customWidth="1"/>
    <col min="12553" max="12555" width="9.28515625" style="339" customWidth="1"/>
    <col min="12556" max="12556" width="10.85546875" style="339" customWidth="1"/>
    <col min="12557" max="12574" width="8.28515625" style="339" customWidth="1"/>
    <col min="12575" max="12575" width="1.85546875" style="339" customWidth="1"/>
    <col min="12576" max="12580" width="8.28515625" style="339" customWidth="1"/>
    <col min="12581" max="12581" width="10" style="339" customWidth="1"/>
    <col min="12582" max="12582" width="24.7109375" style="339" bestFit="1" customWidth="1"/>
    <col min="12583" max="12800" width="8.85546875" style="339"/>
    <col min="12801" max="12801" width="19.7109375" style="339" customWidth="1"/>
    <col min="12802" max="12802" width="16.42578125" style="339" customWidth="1"/>
    <col min="12803" max="12803" width="46.28515625" style="339" customWidth="1"/>
    <col min="12804" max="12804" width="6" style="339" customWidth="1"/>
    <col min="12805" max="12805" width="12.5703125" style="339" customWidth="1"/>
    <col min="12806" max="12808" width="8.28515625" style="339" customWidth="1"/>
    <col min="12809" max="12811" width="9.28515625" style="339" customWidth="1"/>
    <col min="12812" max="12812" width="10.85546875" style="339" customWidth="1"/>
    <col min="12813" max="12830" width="8.28515625" style="339" customWidth="1"/>
    <col min="12831" max="12831" width="1.85546875" style="339" customWidth="1"/>
    <col min="12832" max="12836" width="8.28515625" style="339" customWidth="1"/>
    <col min="12837" max="12837" width="10" style="339" customWidth="1"/>
    <col min="12838" max="12838" width="24.7109375" style="339" bestFit="1" customWidth="1"/>
    <col min="12839" max="13056" width="8.85546875" style="339"/>
    <col min="13057" max="13057" width="19.7109375" style="339" customWidth="1"/>
    <col min="13058" max="13058" width="16.42578125" style="339" customWidth="1"/>
    <col min="13059" max="13059" width="46.28515625" style="339" customWidth="1"/>
    <col min="13060" max="13060" width="6" style="339" customWidth="1"/>
    <col min="13061" max="13061" width="12.5703125" style="339" customWidth="1"/>
    <col min="13062" max="13064" width="8.28515625" style="339" customWidth="1"/>
    <col min="13065" max="13067" width="9.28515625" style="339" customWidth="1"/>
    <col min="13068" max="13068" width="10.85546875" style="339" customWidth="1"/>
    <col min="13069" max="13086" width="8.28515625" style="339" customWidth="1"/>
    <col min="13087" max="13087" width="1.85546875" style="339" customWidth="1"/>
    <col min="13088" max="13092" width="8.28515625" style="339" customWidth="1"/>
    <col min="13093" max="13093" width="10" style="339" customWidth="1"/>
    <col min="13094" max="13094" width="24.7109375" style="339" bestFit="1" customWidth="1"/>
    <col min="13095" max="13312" width="8.85546875" style="339"/>
    <col min="13313" max="13313" width="19.7109375" style="339" customWidth="1"/>
    <col min="13314" max="13314" width="16.42578125" style="339" customWidth="1"/>
    <col min="13315" max="13315" width="46.28515625" style="339" customWidth="1"/>
    <col min="13316" max="13316" width="6" style="339" customWidth="1"/>
    <col min="13317" max="13317" width="12.5703125" style="339" customWidth="1"/>
    <col min="13318" max="13320" width="8.28515625" style="339" customWidth="1"/>
    <col min="13321" max="13323" width="9.28515625" style="339" customWidth="1"/>
    <col min="13324" max="13324" width="10.85546875" style="339" customWidth="1"/>
    <col min="13325" max="13342" width="8.28515625" style="339" customWidth="1"/>
    <col min="13343" max="13343" width="1.85546875" style="339" customWidth="1"/>
    <col min="13344" max="13348" width="8.28515625" style="339" customWidth="1"/>
    <col min="13349" max="13349" width="10" style="339" customWidth="1"/>
    <col min="13350" max="13350" width="24.7109375" style="339" bestFit="1" customWidth="1"/>
    <col min="13351" max="13568" width="8.85546875" style="339"/>
    <col min="13569" max="13569" width="19.7109375" style="339" customWidth="1"/>
    <col min="13570" max="13570" width="16.42578125" style="339" customWidth="1"/>
    <col min="13571" max="13571" width="46.28515625" style="339" customWidth="1"/>
    <col min="13572" max="13572" width="6" style="339" customWidth="1"/>
    <col min="13573" max="13573" width="12.5703125" style="339" customWidth="1"/>
    <col min="13574" max="13576" width="8.28515625" style="339" customWidth="1"/>
    <col min="13577" max="13579" width="9.28515625" style="339" customWidth="1"/>
    <col min="13580" max="13580" width="10.85546875" style="339" customWidth="1"/>
    <col min="13581" max="13598" width="8.28515625" style="339" customWidth="1"/>
    <col min="13599" max="13599" width="1.85546875" style="339" customWidth="1"/>
    <col min="13600" max="13604" width="8.28515625" style="339" customWidth="1"/>
    <col min="13605" max="13605" width="10" style="339" customWidth="1"/>
    <col min="13606" max="13606" width="24.7109375" style="339" bestFit="1" customWidth="1"/>
    <col min="13607" max="13824" width="8.85546875" style="339"/>
    <col min="13825" max="13825" width="19.7109375" style="339" customWidth="1"/>
    <col min="13826" max="13826" width="16.42578125" style="339" customWidth="1"/>
    <col min="13827" max="13827" width="46.28515625" style="339" customWidth="1"/>
    <col min="13828" max="13828" width="6" style="339" customWidth="1"/>
    <col min="13829" max="13829" width="12.5703125" style="339" customWidth="1"/>
    <col min="13830" max="13832" width="8.28515625" style="339" customWidth="1"/>
    <col min="13833" max="13835" width="9.28515625" style="339" customWidth="1"/>
    <col min="13836" max="13836" width="10.85546875" style="339" customWidth="1"/>
    <col min="13837" max="13854" width="8.28515625" style="339" customWidth="1"/>
    <col min="13855" max="13855" width="1.85546875" style="339" customWidth="1"/>
    <col min="13856" max="13860" width="8.28515625" style="339" customWidth="1"/>
    <col min="13861" max="13861" width="10" style="339" customWidth="1"/>
    <col min="13862" max="13862" width="24.7109375" style="339" bestFit="1" customWidth="1"/>
    <col min="13863" max="14080" width="8.85546875" style="339"/>
    <col min="14081" max="14081" width="19.7109375" style="339" customWidth="1"/>
    <col min="14082" max="14082" width="16.42578125" style="339" customWidth="1"/>
    <col min="14083" max="14083" width="46.28515625" style="339" customWidth="1"/>
    <col min="14084" max="14084" width="6" style="339" customWidth="1"/>
    <col min="14085" max="14085" width="12.5703125" style="339" customWidth="1"/>
    <col min="14086" max="14088" width="8.28515625" style="339" customWidth="1"/>
    <col min="14089" max="14091" width="9.28515625" style="339" customWidth="1"/>
    <col min="14092" max="14092" width="10.85546875" style="339" customWidth="1"/>
    <col min="14093" max="14110" width="8.28515625" style="339" customWidth="1"/>
    <col min="14111" max="14111" width="1.85546875" style="339" customWidth="1"/>
    <col min="14112" max="14116" width="8.28515625" style="339" customWidth="1"/>
    <col min="14117" max="14117" width="10" style="339" customWidth="1"/>
    <col min="14118" max="14118" width="24.7109375" style="339" bestFit="1" customWidth="1"/>
    <col min="14119" max="14336" width="8.85546875" style="339"/>
    <col min="14337" max="14337" width="19.7109375" style="339" customWidth="1"/>
    <col min="14338" max="14338" width="16.42578125" style="339" customWidth="1"/>
    <col min="14339" max="14339" width="46.28515625" style="339" customWidth="1"/>
    <col min="14340" max="14340" width="6" style="339" customWidth="1"/>
    <col min="14341" max="14341" width="12.5703125" style="339" customWidth="1"/>
    <col min="14342" max="14344" width="8.28515625" style="339" customWidth="1"/>
    <col min="14345" max="14347" width="9.28515625" style="339" customWidth="1"/>
    <col min="14348" max="14348" width="10.85546875" style="339" customWidth="1"/>
    <col min="14349" max="14366" width="8.28515625" style="339" customWidth="1"/>
    <col min="14367" max="14367" width="1.85546875" style="339" customWidth="1"/>
    <col min="14368" max="14372" width="8.28515625" style="339" customWidth="1"/>
    <col min="14373" max="14373" width="10" style="339" customWidth="1"/>
    <col min="14374" max="14374" width="24.7109375" style="339" bestFit="1" customWidth="1"/>
    <col min="14375" max="14592" width="8.85546875" style="339"/>
    <col min="14593" max="14593" width="19.7109375" style="339" customWidth="1"/>
    <col min="14594" max="14594" width="16.42578125" style="339" customWidth="1"/>
    <col min="14595" max="14595" width="46.28515625" style="339" customWidth="1"/>
    <col min="14596" max="14596" width="6" style="339" customWidth="1"/>
    <col min="14597" max="14597" width="12.5703125" style="339" customWidth="1"/>
    <col min="14598" max="14600" width="8.28515625" style="339" customWidth="1"/>
    <col min="14601" max="14603" width="9.28515625" style="339" customWidth="1"/>
    <col min="14604" max="14604" width="10.85546875" style="339" customWidth="1"/>
    <col min="14605" max="14622" width="8.28515625" style="339" customWidth="1"/>
    <col min="14623" max="14623" width="1.85546875" style="339" customWidth="1"/>
    <col min="14624" max="14628" width="8.28515625" style="339" customWidth="1"/>
    <col min="14629" max="14629" width="10" style="339" customWidth="1"/>
    <col min="14630" max="14630" width="24.7109375" style="339" bestFit="1" customWidth="1"/>
    <col min="14631" max="14848" width="8.85546875" style="339"/>
    <col min="14849" max="14849" width="19.7109375" style="339" customWidth="1"/>
    <col min="14850" max="14850" width="16.42578125" style="339" customWidth="1"/>
    <col min="14851" max="14851" width="46.28515625" style="339" customWidth="1"/>
    <col min="14852" max="14852" width="6" style="339" customWidth="1"/>
    <col min="14853" max="14853" width="12.5703125" style="339" customWidth="1"/>
    <col min="14854" max="14856" width="8.28515625" style="339" customWidth="1"/>
    <col min="14857" max="14859" width="9.28515625" style="339" customWidth="1"/>
    <col min="14860" max="14860" width="10.85546875" style="339" customWidth="1"/>
    <col min="14861" max="14878" width="8.28515625" style="339" customWidth="1"/>
    <col min="14879" max="14879" width="1.85546875" style="339" customWidth="1"/>
    <col min="14880" max="14884" width="8.28515625" style="339" customWidth="1"/>
    <col min="14885" max="14885" width="10" style="339" customWidth="1"/>
    <col min="14886" max="14886" width="24.7109375" style="339" bestFit="1" customWidth="1"/>
    <col min="14887" max="15104" width="8.85546875" style="339"/>
    <col min="15105" max="15105" width="19.7109375" style="339" customWidth="1"/>
    <col min="15106" max="15106" width="16.42578125" style="339" customWidth="1"/>
    <col min="15107" max="15107" width="46.28515625" style="339" customWidth="1"/>
    <col min="15108" max="15108" width="6" style="339" customWidth="1"/>
    <col min="15109" max="15109" width="12.5703125" style="339" customWidth="1"/>
    <col min="15110" max="15112" width="8.28515625" style="339" customWidth="1"/>
    <col min="15113" max="15115" width="9.28515625" style="339" customWidth="1"/>
    <col min="15116" max="15116" width="10.85546875" style="339" customWidth="1"/>
    <col min="15117" max="15134" width="8.28515625" style="339" customWidth="1"/>
    <col min="15135" max="15135" width="1.85546875" style="339" customWidth="1"/>
    <col min="15136" max="15140" width="8.28515625" style="339" customWidth="1"/>
    <col min="15141" max="15141" width="10" style="339" customWidth="1"/>
    <col min="15142" max="15142" width="24.7109375" style="339" bestFit="1" customWidth="1"/>
    <col min="15143" max="15360" width="8.85546875" style="339"/>
    <col min="15361" max="15361" width="19.7109375" style="339" customWidth="1"/>
    <col min="15362" max="15362" width="16.42578125" style="339" customWidth="1"/>
    <col min="15363" max="15363" width="46.28515625" style="339" customWidth="1"/>
    <col min="15364" max="15364" width="6" style="339" customWidth="1"/>
    <col min="15365" max="15365" width="12.5703125" style="339" customWidth="1"/>
    <col min="15366" max="15368" width="8.28515625" style="339" customWidth="1"/>
    <col min="15369" max="15371" width="9.28515625" style="339" customWidth="1"/>
    <col min="15372" max="15372" width="10.85546875" style="339" customWidth="1"/>
    <col min="15373" max="15390" width="8.28515625" style="339" customWidth="1"/>
    <col min="15391" max="15391" width="1.85546875" style="339" customWidth="1"/>
    <col min="15392" max="15396" width="8.28515625" style="339" customWidth="1"/>
    <col min="15397" max="15397" width="10" style="339" customWidth="1"/>
    <col min="15398" max="15398" width="24.7109375" style="339" bestFit="1" customWidth="1"/>
    <col min="15399" max="15616" width="8.85546875" style="339"/>
    <col min="15617" max="15617" width="19.7109375" style="339" customWidth="1"/>
    <col min="15618" max="15618" width="16.42578125" style="339" customWidth="1"/>
    <col min="15619" max="15619" width="46.28515625" style="339" customWidth="1"/>
    <col min="15620" max="15620" width="6" style="339" customWidth="1"/>
    <col min="15621" max="15621" width="12.5703125" style="339" customWidth="1"/>
    <col min="15622" max="15624" width="8.28515625" style="339" customWidth="1"/>
    <col min="15625" max="15627" width="9.28515625" style="339" customWidth="1"/>
    <col min="15628" max="15628" width="10.85546875" style="339" customWidth="1"/>
    <col min="15629" max="15646" width="8.28515625" style="339" customWidth="1"/>
    <col min="15647" max="15647" width="1.85546875" style="339" customWidth="1"/>
    <col min="15648" max="15652" width="8.28515625" style="339" customWidth="1"/>
    <col min="15653" max="15653" width="10" style="339" customWidth="1"/>
    <col min="15654" max="15654" width="24.7109375" style="339" bestFit="1" customWidth="1"/>
    <col min="15655" max="15872" width="8.85546875" style="339"/>
    <col min="15873" max="15873" width="19.7109375" style="339" customWidth="1"/>
    <col min="15874" max="15874" width="16.42578125" style="339" customWidth="1"/>
    <col min="15875" max="15875" width="46.28515625" style="339" customWidth="1"/>
    <col min="15876" max="15876" width="6" style="339" customWidth="1"/>
    <col min="15877" max="15877" width="12.5703125" style="339" customWidth="1"/>
    <col min="15878" max="15880" width="8.28515625" style="339" customWidth="1"/>
    <col min="15881" max="15883" width="9.28515625" style="339" customWidth="1"/>
    <col min="15884" max="15884" width="10.85546875" style="339" customWidth="1"/>
    <col min="15885" max="15902" width="8.28515625" style="339" customWidth="1"/>
    <col min="15903" max="15903" width="1.85546875" style="339" customWidth="1"/>
    <col min="15904" max="15908" width="8.28515625" style="339" customWidth="1"/>
    <col min="15909" max="15909" width="10" style="339" customWidth="1"/>
    <col min="15910" max="15910" width="24.7109375" style="339" bestFit="1" customWidth="1"/>
    <col min="15911" max="16128" width="8.85546875" style="339"/>
    <col min="16129" max="16129" width="19.7109375" style="339" customWidth="1"/>
    <col min="16130" max="16130" width="16.42578125" style="339" customWidth="1"/>
    <col min="16131" max="16131" width="46.28515625" style="339" customWidth="1"/>
    <col min="16132" max="16132" width="6" style="339" customWidth="1"/>
    <col min="16133" max="16133" width="12.5703125" style="339" customWidth="1"/>
    <col min="16134" max="16136" width="8.28515625" style="339" customWidth="1"/>
    <col min="16137" max="16139" width="9.28515625" style="339" customWidth="1"/>
    <col min="16140" max="16140" width="10.85546875" style="339" customWidth="1"/>
    <col min="16141" max="16158" width="8.28515625" style="339" customWidth="1"/>
    <col min="16159" max="16159" width="1.85546875" style="339" customWidth="1"/>
    <col min="16160" max="16164" width="8.28515625" style="339" customWidth="1"/>
    <col min="16165" max="16165" width="10" style="339" customWidth="1"/>
    <col min="16166" max="16166" width="24.7109375" style="339" bestFit="1" customWidth="1"/>
    <col min="16167" max="16384" width="8.85546875" style="339"/>
  </cols>
  <sheetData>
    <row r="1" spans="1:67" s="112" customFormat="1" ht="20.25">
      <c r="A1" s="107" t="s">
        <v>245</v>
      </c>
      <c r="B1" s="108"/>
      <c r="C1" s="109"/>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1"/>
      <c r="AL1" s="111"/>
    </row>
    <row r="2" spans="1:67" s="112" customFormat="1">
      <c r="A2" s="113" t="s">
        <v>65</v>
      </c>
      <c r="B2" s="108"/>
      <c r="C2" s="109"/>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1"/>
      <c r="AL2" s="111"/>
    </row>
    <row r="3" spans="1:67" s="112" customFormat="1">
      <c r="A3" s="110"/>
      <c r="B3" s="108"/>
      <c r="C3" s="109"/>
      <c r="D3" s="110"/>
      <c r="E3" s="110"/>
      <c r="F3" s="114"/>
      <c r="G3" s="110"/>
      <c r="H3" s="110"/>
      <c r="I3" s="110"/>
      <c r="J3" s="110"/>
      <c r="K3" s="110"/>
      <c r="L3" s="110"/>
      <c r="M3" s="110"/>
      <c r="N3" s="110"/>
      <c r="O3" s="110"/>
      <c r="R3" s="115"/>
      <c r="S3" s="115"/>
      <c r="T3" s="115"/>
      <c r="U3" s="115"/>
      <c r="V3" s="115"/>
      <c r="W3" s="110"/>
      <c r="X3" s="110"/>
      <c r="Y3" s="110"/>
      <c r="Z3" s="110"/>
      <c r="AA3" s="110"/>
      <c r="AB3" s="110"/>
      <c r="AC3" s="110"/>
      <c r="AD3" s="110"/>
      <c r="AE3" s="110"/>
      <c r="AF3" s="110"/>
      <c r="AG3" s="110"/>
      <c r="AH3" s="110"/>
      <c r="AI3" s="110"/>
      <c r="AJ3" s="110"/>
      <c r="AK3" s="111"/>
      <c r="AL3" s="111"/>
    </row>
    <row r="4" spans="1:67" s="112" customFormat="1">
      <c r="A4" s="110" t="s">
        <v>32</v>
      </c>
      <c r="B4" s="116"/>
      <c r="C4" s="109" t="s">
        <v>33</v>
      </c>
      <c r="D4" s="110"/>
      <c r="E4" s="110"/>
      <c r="F4" s="110"/>
      <c r="G4" s="110"/>
      <c r="H4" s="110"/>
      <c r="I4" s="110"/>
      <c r="J4" s="110"/>
      <c r="K4" s="110"/>
      <c r="L4" s="110"/>
      <c r="M4" s="110"/>
      <c r="N4" s="110"/>
      <c r="O4" s="110"/>
      <c r="R4" s="115"/>
      <c r="S4" s="115"/>
      <c r="T4" s="115"/>
      <c r="U4" s="115"/>
      <c r="V4" s="115"/>
      <c r="W4" s="110"/>
      <c r="X4" s="110"/>
      <c r="Y4" s="110"/>
      <c r="Z4" s="110"/>
      <c r="AA4" s="110"/>
      <c r="AB4" s="110"/>
      <c r="AC4" s="110"/>
      <c r="AD4" s="110"/>
      <c r="AE4" s="110"/>
      <c r="AF4" s="110"/>
      <c r="AG4" s="110"/>
      <c r="AH4" s="110"/>
      <c r="AI4" s="110"/>
      <c r="AJ4" s="110"/>
      <c r="AK4" s="111"/>
      <c r="AL4" s="111"/>
    </row>
    <row r="5" spans="1:67" s="112" customFormat="1">
      <c r="A5" s="110" t="s">
        <v>34</v>
      </c>
      <c r="B5" s="116"/>
      <c r="C5" s="109" t="s">
        <v>35</v>
      </c>
      <c r="D5" s="110"/>
      <c r="E5" s="110"/>
      <c r="F5" s="110"/>
      <c r="G5" s="110"/>
      <c r="H5" s="110"/>
      <c r="I5" s="110"/>
      <c r="J5" s="110"/>
      <c r="K5" s="110"/>
      <c r="L5" s="110"/>
      <c r="M5" s="110"/>
      <c r="N5" s="110"/>
      <c r="O5" s="110"/>
      <c r="R5" s="115"/>
      <c r="S5" s="115"/>
      <c r="T5" s="115"/>
      <c r="U5" s="115"/>
      <c r="V5" s="115"/>
      <c r="W5" s="110"/>
      <c r="X5" s="110"/>
      <c r="Y5" s="110"/>
      <c r="Z5" s="110"/>
      <c r="AA5" s="110"/>
      <c r="AB5" s="110"/>
      <c r="AC5" s="110"/>
      <c r="AD5" s="110"/>
      <c r="AE5" s="110"/>
      <c r="AF5" s="110"/>
      <c r="AG5" s="110"/>
      <c r="AH5" s="110"/>
      <c r="AI5" s="110"/>
      <c r="AJ5" s="110"/>
      <c r="AK5" s="111"/>
      <c r="AL5" s="111"/>
    </row>
    <row r="6" spans="1:67" s="112" customFormat="1">
      <c r="A6" s="110" t="s">
        <v>248</v>
      </c>
      <c r="B6" s="117">
        <v>2017</v>
      </c>
      <c r="C6" s="109" t="s">
        <v>249</v>
      </c>
      <c r="D6" s="110"/>
      <c r="E6" s="110"/>
      <c r="F6" s="118"/>
      <c r="G6" s="118"/>
      <c r="H6" s="118"/>
      <c r="I6" s="118"/>
      <c r="J6" s="118"/>
      <c r="K6" s="118"/>
      <c r="L6" s="118"/>
      <c r="M6" s="118"/>
      <c r="N6" s="118"/>
      <c r="O6" s="118"/>
      <c r="P6" s="118"/>
      <c r="Q6" s="118"/>
      <c r="R6" s="119"/>
      <c r="S6" s="119"/>
      <c r="T6" s="119"/>
      <c r="U6" s="119"/>
      <c r="V6" s="119"/>
      <c r="W6" s="118"/>
      <c r="X6" s="118"/>
      <c r="Y6" s="118"/>
      <c r="Z6" s="118"/>
      <c r="AA6" s="118"/>
      <c r="AB6" s="118"/>
      <c r="AC6" s="118"/>
      <c r="AD6" s="118"/>
      <c r="AE6" s="110"/>
      <c r="AF6" s="118"/>
      <c r="AG6" s="118"/>
      <c r="AH6" s="118"/>
      <c r="AI6" s="118"/>
      <c r="AJ6" s="118"/>
      <c r="AK6" s="111"/>
      <c r="AL6" s="111"/>
    </row>
    <row r="7" spans="1:67" s="112" customFormat="1">
      <c r="A7" s="110" t="s">
        <v>59</v>
      </c>
      <c r="B7" s="116"/>
      <c r="C7" s="120" t="s">
        <v>6</v>
      </c>
      <c r="R7" s="115"/>
      <c r="S7" s="115"/>
      <c r="T7" s="115"/>
      <c r="U7" s="115"/>
      <c r="V7" s="115"/>
      <c r="W7" s="110"/>
      <c r="X7" s="110"/>
      <c r="Y7" s="110"/>
      <c r="Z7" s="110"/>
      <c r="AA7" s="110"/>
      <c r="AB7" s="110"/>
      <c r="AC7" s="110"/>
      <c r="AE7" s="110"/>
      <c r="AF7" s="110"/>
      <c r="AK7" s="121"/>
      <c r="AL7" s="121"/>
    </row>
    <row r="8" spans="1:67" s="110" customFormat="1" ht="13.5" thickBot="1">
      <c r="A8" s="122"/>
      <c r="B8" s="123"/>
      <c r="C8" s="124"/>
      <c r="D8" s="125"/>
      <c r="E8" s="125"/>
      <c r="F8" s="125"/>
      <c r="G8" s="125"/>
      <c r="H8" s="125"/>
      <c r="I8" s="125"/>
      <c r="J8" s="125"/>
      <c r="K8" s="125"/>
      <c r="L8" s="125"/>
      <c r="M8" s="125"/>
      <c r="N8" s="125"/>
      <c r="O8" s="125"/>
      <c r="P8" s="125"/>
      <c r="Q8" s="125"/>
      <c r="R8" s="115"/>
      <c r="S8" s="115"/>
      <c r="T8" s="115"/>
      <c r="U8" s="115"/>
      <c r="V8" s="115"/>
      <c r="AF8" s="126"/>
      <c r="AG8" s="112"/>
      <c r="AH8" s="112"/>
      <c r="AI8" s="112"/>
      <c r="AJ8" s="112"/>
      <c r="AK8" s="121"/>
      <c r="AL8" s="121"/>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row>
    <row r="9" spans="1:67" s="110" customFormat="1" ht="15.75" thickBot="1">
      <c r="A9" s="127"/>
      <c r="B9" s="128"/>
      <c r="C9" s="129"/>
      <c r="D9" s="130"/>
      <c r="E9" s="130"/>
      <c r="F9" s="342"/>
      <c r="G9" s="342"/>
      <c r="H9" s="343"/>
      <c r="I9" s="344"/>
      <c r="J9" s="134"/>
      <c r="K9" s="135"/>
      <c r="L9" s="135"/>
      <c r="M9" s="134"/>
      <c r="N9" s="134"/>
      <c r="O9" s="134"/>
      <c r="P9" s="134"/>
      <c r="Q9" s="136"/>
      <c r="R9" s="136"/>
      <c r="S9" s="136"/>
      <c r="T9" s="136"/>
      <c r="U9" s="136"/>
      <c r="V9" s="136"/>
      <c r="W9" s="134"/>
      <c r="X9" s="134"/>
      <c r="Y9" s="134"/>
      <c r="Z9" s="134"/>
      <c r="AA9" s="134"/>
      <c r="AB9" s="134"/>
      <c r="AC9" s="134"/>
      <c r="AD9" s="136"/>
      <c r="AE9" s="137"/>
      <c r="AF9" s="137"/>
      <c r="AG9" s="137"/>
      <c r="AH9" s="137"/>
      <c r="AI9" s="137"/>
      <c r="AJ9" s="137"/>
      <c r="AK9" s="138"/>
      <c r="AL9" s="139"/>
      <c r="AM9" s="140"/>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row>
    <row r="10" spans="1:67" s="144" customFormat="1" ht="39" customHeight="1" thickBot="1">
      <c r="A10" s="441">
        <v>2017</v>
      </c>
      <c r="B10" s="443" t="s">
        <v>251</v>
      </c>
      <c r="C10" s="444"/>
      <c r="D10" s="445"/>
      <c r="E10" s="449" t="s">
        <v>252</v>
      </c>
      <c r="F10" s="493"/>
      <c r="G10" s="493"/>
      <c r="H10" s="494"/>
      <c r="I10" s="449" t="s">
        <v>253</v>
      </c>
      <c r="J10" s="452"/>
      <c r="K10" s="452"/>
      <c r="L10" s="495"/>
      <c r="M10" s="141" t="s">
        <v>254</v>
      </c>
      <c r="N10" s="449" t="s">
        <v>255</v>
      </c>
      <c r="O10" s="452"/>
      <c r="P10" s="454"/>
      <c r="Q10" s="449" t="s">
        <v>256</v>
      </c>
      <c r="R10" s="452"/>
      <c r="S10" s="452"/>
      <c r="T10" s="452"/>
      <c r="U10" s="452"/>
      <c r="V10" s="454"/>
      <c r="W10" s="449" t="s">
        <v>257</v>
      </c>
      <c r="X10" s="452"/>
      <c r="Y10" s="452"/>
      <c r="Z10" s="452"/>
      <c r="AA10" s="452"/>
      <c r="AB10" s="452"/>
      <c r="AC10" s="452"/>
      <c r="AD10" s="454"/>
      <c r="AE10" s="142"/>
      <c r="AF10" s="449" t="s">
        <v>258</v>
      </c>
      <c r="AG10" s="458"/>
      <c r="AH10" s="458"/>
      <c r="AI10" s="458"/>
      <c r="AJ10" s="458"/>
      <c r="AK10" s="458"/>
      <c r="AL10" s="459"/>
      <c r="AM10" s="143"/>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row>
    <row r="11" spans="1:67" s="110" customFormat="1" ht="13.5" customHeight="1" thickBot="1">
      <c r="A11" s="442"/>
      <c r="B11" s="446"/>
      <c r="C11" s="447"/>
      <c r="D11" s="448"/>
      <c r="E11" s="460" t="s">
        <v>259</v>
      </c>
      <c r="F11" s="460" t="s">
        <v>48</v>
      </c>
      <c r="G11" s="460" t="s">
        <v>260</v>
      </c>
      <c r="H11" s="460" t="s">
        <v>261</v>
      </c>
      <c r="I11" s="460" t="s">
        <v>262</v>
      </c>
      <c r="J11" s="457" t="s">
        <v>263</v>
      </c>
      <c r="K11" s="457" t="s">
        <v>264</v>
      </c>
      <c r="L11" s="462" t="s">
        <v>265</v>
      </c>
      <c r="M11" s="455" t="s">
        <v>266</v>
      </c>
      <c r="N11" s="457" t="s">
        <v>267</v>
      </c>
      <c r="O11" s="457" t="s">
        <v>268</v>
      </c>
      <c r="P11" s="457" t="s">
        <v>269</v>
      </c>
      <c r="Q11" s="457" t="s">
        <v>270</v>
      </c>
      <c r="R11" s="457" t="s">
        <v>271</v>
      </c>
      <c r="S11" s="457" t="s">
        <v>272</v>
      </c>
      <c r="T11" s="457" t="s">
        <v>273</v>
      </c>
      <c r="U11" s="457" t="s">
        <v>274</v>
      </c>
      <c r="V11" s="457" t="s">
        <v>275</v>
      </c>
      <c r="W11" s="455" t="s">
        <v>276</v>
      </c>
      <c r="X11" s="465" t="s">
        <v>277</v>
      </c>
      <c r="Y11" s="466"/>
      <c r="Z11" s="466"/>
      <c r="AA11" s="466"/>
      <c r="AB11" s="467"/>
      <c r="AC11" s="457" t="s">
        <v>278</v>
      </c>
      <c r="AD11" s="457" t="s">
        <v>279</v>
      </c>
      <c r="AE11" s="145"/>
      <c r="AF11" s="455" t="s">
        <v>280</v>
      </c>
      <c r="AG11" s="455" t="s">
        <v>281</v>
      </c>
      <c r="AH11" s="455" t="s">
        <v>282</v>
      </c>
      <c r="AI11" s="455" t="s">
        <v>283</v>
      </c>
      <c r="AJ11" s="455" t="s">
        <v>284</v>
      </c>
      <c r="AK11" s="468" t="s">
        <v>285</v>
      </c>
      <c r="AL11" s="468" t="s">
        <v>286</v>
      </c>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row>
    <row r="12" spans="1:67" s="110" customFormat="1" ht="51.75" thickBot="1">
      <c r="A12" s="442"/>
      <c r="B12" s="446"/>
      <c r="C12" s="447"/>
      <c r="D12" s="448"/>
      <c r="E12" s="461"/>
      <c r="F12" s="461"/>
      <c r="G12" s="461"/>
      <c r="H12" s="461"/>
      <c r="I12" s="461"/>
      <c r="J12" s="456"/>
      <c r="K12" s="456"/>
      <c r="L12" s="496"/>
      <c r="M12" s="456"/>
      <c r="N12" s="456"/>
      <c r="O12" s="456"/>
      <c r="P12" s="456"/>
      <c r="Q12" s="456"/>
      <c r="R12" s="456"/>
      <c r="S12" s="456"/>
      <c r="T12" s="456"/>
      <c r="U12" s="456"/>
      <c r="V12" s="456"/>
      <c r="W12" s="456"/>
      <c r="X12" s="146" t="s">
        <v>287</v>
      </c>
      <c r="Y12" s="146" t="s">
        <v>288</v>
      </c>
      <c r="Z12" s="146" t="s">
        <v>289</v>
      </c>
      <c r="AA12" s="146" t="s">
        <v>290</v>
      </c>
      <c r="AB12" s="146" t="s">
        <v>291</v>
      </c>
      <c r="AC12" s="456"/>
      <c r="AD12" s="470"/>
      <c r="AE12" s="147"/>
      <c r="AF12" s="471"/>
      <c r="AG12" s="464"/>
      <c r="AH12" s="464"/>
      <c r="AI12" s="464"/>
      <c r="AJ12" s="464"/>
      <c r="AK12" s="469"/>
      <c r="AL12" s="469"/>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row>
    <row r="13" spans="1:67" ht="36.75" thickBot="1">
      <c r="A13" s="148" t="s">
        <v>292</v>
      </c>
      <c r="B13" s="148" t="s">
        <v>53</v>
      </c>
      <c r="C13" s="149" t="s">
        <v>54</v>
      </c>
      <c r="D13" s="148" t="s">
        <v>293</v>
      </c>
      <c r="E13" s="148" t="s">
        <v>294</v>
      </c>
      <c r="F13" s="148" t="s">
        <v>295</v>
      </c>
      <c r="G13" s="148" t="s">
        <v>294</v>
      </c>
      <c r="H13" s="148" t="s">
        <v>295</v>
      </c>
      <c r="I13" s="148" t="s">
        <v>295</v>
      </c>
      <c r="J13" s="148" t="s">
        <v>295</v>
      </c>
      <c r="K13" s="148" t="s">
        <v>295</v>
      </c>
      <c r="L13" s="148" t="s">
        <v>295</v>
      </c>
      <c r="M13" s="148" t="s">
        <v>295</v>
      </c>
      <c r="N13" s="148" t="s">
        <v>296</v>
      </c>
      <c r="O13" s="148" t="s">
        <v>296</v>
      </c>
      <c r="P13" s="148" t="s">
        <v>296</v>
      </c>
      <c r="Q13" s="148" t="s">
        <v>296</v>
      </c>
      <c r="R13" s="148" t="s">
        <v>296</v>
      </c>
      <c r="S13" s="148" t="s">
        <v>296</v>
      </c>
      <c r="T13" s="148" t="s">
        <v>296</v>
      </c>
      <c r="U13" s="148" t="s">
        <v>296</v>
      </c>
      <c r="V13" s="148" t="s">
        <v>296</v>
      </c>
      <c r="W13" s="148" t="s">
        <v>297</v>
      </c>
      <c r="X13" s="148" t="s">
        <v>296</v>
      </c>
      <c r="Y13" s="148" t="s">
        <v>296</v>
      </c>
      <c r="Z13" s="148" t="s">
        <v>296</v>
      </c>
      <c r="AA13" s="148" t="s">
        <v>296</v>
      </c>
      <c r="AB13" s="148" t="s">
        <v>296</v>
      </c>
      <c r="AC13" s="148" t="s">
        <v>298</v>
      </c>
      <c r="AD13" s="148" t="s">
        <v>298</v>
      </c>
      <c r="AE13" s="150"/>
      <c r="AF13" s="148" t="s">
        <v>299</v>
      </c>
      <c r="AG13" s="148" t="s">
        <v>299</v>
      </c>
      <c r="AH13" s="148" t="s">
        <v>299</v>
      </c>
      <c r="AI13" s="148" t="s">
        <v>299</v>
      </c>
      <c r="AJ13" s="148" t="s">
        <v>299</v>
      </c>
      <c r="AK13" s="148"/>
      <c r="AL13" s="151"/>
      <c r="AN13" s="152"/>
      <c r="AO13" s="152"/>
      <c r="AP13" s="152"/>
      <c r="AQ13" s="152" t="s">
        <v>300</v>
      </c>
    </row>
    <row r="14" spans="1:67" s="110" customFormat="1" ht="15.75" thickBot="1">
      <c r="A14" s="153" t="s">
        <v>301</v>
      </c>
      <c r="B14" s="153" t="s">
        <v>302</v>
      </c>
      <c r="C14" s="154" t="s">
        <v>303</v>
      </c>
      <c r="D14" s="155"/>
      <c r="E14" s="156">
        <v>3.0545300000000002</v>
      </c>
      <c r="F14" s="156">
        <v>0.18465000000000001</v>
      </c>
      <c r="G14" s="156">
        <v>0.29097000000000001</v>
      </c>
      <c r="H14" s="156">
        <v>0.17549999999999999</v>
      </c>
      <c r="I14" s="156">
        <v>0.10149</v>
      </c>
      <c r="J14" s="156">
        <v>0.11099000000000001</v>
      </c>
      <c r="K14" s="156">
        <v>0.12017</v>
      </c>
      <c r="L14" s="156">
        <v>1.7489999999999999E-2</v>
      </c>
      <c r="M14" s="156">
        <v>0.90097000000000005</v>
      </c>
      <c r="N14" s="156">
        <v>0.12590000000000001</v>
      </c>
      <c r="O14" s="156">
        <v>3.0249999999999999E-2</v>
      </c>
      <c r="P14" s="156">
        <v>0.16536000000000001</v>
      </c>
      <c r="Q14" s="156">
        <v>6.6059999999999994E-2</v>
      </c>
      <c r="R14" s="156">
        <v>0.10594000000000001</v>
      </c>
      <c r="S14" s="156">
        <v>0.16064000000000001</v>
      </c>
      <c r="T14" s="156">
        <v>0.10643</v>
      </c>
      <c r="U14" s="156">
        <v>1.2258</v>
      </c>
      <c r="V14" s="156">
        <v>2.3258000000000001</v>
      </c>
      <c r="W14" s="156">
        <v>0.68053332</v>
      </c>
      <c r="X14" s="156">
        <v>2.2760004720000001E-2</v>
      </c>
      <c r="Y14" s="156">
        <v>1.8124237690000003E-2</v>
      </c>
      <c r="Z14" s="156">
        <v>5.80966486E-3</v>
      </c>
      <c r="AA14" s="156">
        <v>5.5349619900000001E-3</v>
      </c>
      <c r="AB14" s="156">
        <v>5.2228828560000003E-2</v>
      </c>
      <c r="AC14" s="345">
        <v>1.25939</v>
      </c>
      <c r="AD14" s="345">
        <v>0.11505</v>
      </c>
      <c r="AE14" s="157"/>
      <c r="AF14" s="155">
        <v>76.144000000000005</v>
      </c>
      <c r="AG14" s="155">
        <v>0</v>
      </c>
      <c r="AH14" s="155">
        <v>41408.017</v>
      </c>
      <c r="AI14" s="155">
        <v>17902.287122000002</v>
      </c>
      <c r="AJ14" s="155">
        <v>5997.1760000000004</v>
      </c>
      <c r="AK14" s="155" t="s">
        <v>304</v>
      </c>
      <c r="AL14" s="158" t="s">
        <v>299</v>
      </c>
      <c r="AM14" s="112"/>
      <c r="AN14" s="112" t="str">
        <f>VLOOKUP(B14,[1]sectoren!$N$2:$Q$128,3)</f>
        <v>elektriciteitcentrales en WKK</v>
      </c>
      <c r="AO14" s="112"/>
      <c r="AP14" s="112"/>
      <c r="AQ14" s="112">
        <f>VLOOKUP(B14, [1]sectoren!$N$2:$S$128, 6, FALSE)</f>
        <v>1</v>
      </c>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row>
    <row r="15" spans="1:67" s="110" customFormat="1" ht="15.75" thickBot="1">
      <c r="A15" s="153" t="s">
        <v>305</v>
      </c>
      <c r="B15" s="153" t="s">
        <v>306</v>
      </c>
      <c r="C15" s="154" t="s">
        <v>307</v>
      </c>
      <c r="D15" s="155"/>
      <c r="E15" s="346"/>
      <c r="F15" s="346"/>
      <c r="G15" s="346"/>
      <c r="H15" s="156" t="s">
        <v>308</v>
      </c>
      <c r="I15" s="155"/>
      <c r="J15" s="155"/>
      <c r="K15" s="155"/>
      <c r="L15" s="155"/>
      <c r="M15" s="156">
        <v>0</v>
      </c>
      <c r="N15" s="156">
        <v>0</v>
      </c>
      <c r="O15" s="156">
        <v>0</v>
      </c>
      <c r="P15" s="156">
        <v>0</v>
      </c>
      <c r="Q15" s="156">
        <v>0</v>
      </c>
      <c r="R15" s="156">
        <v>0</v>
      </c>
      <c r="S15" s="156">
        <v>0</v>
      </c>
      <c r="T15" s="155" t="s">
        <v>308</v>
      </c>
      <c r="U15" s="156">
        <v>0</v>
      </c>
      <c r="V15" s="155" t="s">
        <v>308</v>
      </c>
      <c r="W15" s="156">
        <v>0</v>
      </c>
      <c r="X15" s="155" t="s">
        <v>308</v>
      </c>
      <c r="Y15" s="155" t="s">
        <v>308</v>
      </c>
      <c r="Z15" s="155" t="s">
        <v>308</v>
      </c>
      <c r="AA15" s="155" t="s">
        <v>308</v>
      </c>
      <c r="AB15" s="155" t="s">
        <v>308</v>
      </c>
      <c r="AC15" s="347" t="s">
        <v>304</v>
      </c>
      <c r="AD15" s="348" t="s">
        <v>304</v>
      </c>
      <c r="AE15" s="157"/>
      <c r="AF15" s="155">
        <v>0</v>
      </c>
      <c r="AG15" s="155">
        <v>0</v>
      </c>
      <c r="AH15" s="155">
        <v>0</v>
      </c>
      <c r="AI15" s="155">
        <v>0</v>
      </c>
      <c r="AJ15" s="155"/>
      <c r="AK15" s="155" t="s">
        <v>304</v>
      </c>
      <c r="AL15" s="158" t="s">
        <v>299</v>
      </c>
      <c r="AM15" s="112"/>
      <c r="AN15" s="112" t="str">
        <f>VLOOKUP(B15,[1]sectoren!$N$2:$Q$128,3)</f>
        <v>raffinaderijen</v>
      </c>
      <c r="AO15" s="112"/>
      <c r="AP15" s="112"/>
      <c r="AQ15" s="112">
        <f>VLOOKUP(B15, [1]sectoren!$N$2:$S$128, 6, FALSE)</f>
        <v>1</v>
      </c>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row>
    <row r="16" spans="1:67" s="110" customFormat="1" ht="13.5" thickBot="1">
      <c r="A16" s="153" t="s">
        <v>305</v>
      </c>
      <c r="B16" s="153" t="s">
        <v>309</v>
      </c>
      <c r="C16" s="154" t="s">
        <v>310</v>
      </c>
      <c r="D16" s="155"/>
      <c r="E16" s="156" t="s">
        <v>105</v>
      </c>
      <c r="F16" s="156" t="s">
        <v>105</v>
      </c>
      <c r="G16" s="156" t="s">
        <v>105</v>
      </c>
      <c r="H16" s="156" t="s">
        <v>105</v>
      </c>
      <c r="I16" s="156" t="s">
        <v>105</v>
      </c>
      <c r="J16" s="156" t="s">
        <v>105</v>
      </c>
      <c r="K16" s="156" t="s">
        <v>105</v>
      </c>
      <c r="L16" s="156" t="s">
        <v>105</v>
      </c>
      <c r="M16" s="156" t="s">
        <v>105</v>
      </c>
      <c r="N16" s="156" t="s">
        <v>105</v>
      </c>
      <c r="O16" s="156" t="s">
        <v>105</v>
      </c>
      <c r="P16" s="156" t="s">
        <v>105</v>
      </c>
      <c r="Q16" s="156" t="s">
        <v>105</v>
      </c>
      <c r="R16" s="156" t="s">
        <v>105</v>
      </c>
      <c r="S16" s="156" t="s">
        <v>105</v>
      </c>
      <c r="T16" s="156" t="s">
        <v>105</v>
      </c>
      <c r="U16" s="156" t="s">
        <v>105</v>
      </c>
      <c r="V16" s="156" t="s">
        <v>105</v>
      </c>
      <c r="W16" s="156" t="s">
        <v>105</v>
      </c>
      <c r="X16" s="156" t="s">
        <v>105</v>
      </c>
      <c r="Y16" s="156" t="s">
        <v>105</v>
      </c>
      <c r="Z16" s="156" t="s">
        <v>105</v>
      </c>
      <c r="AA16" s="156" t="s">
        <v>105</v>
      </c>
      <c r="AB16" s="156" t="s">
        <v>105</v>
      </c>
      <c r="AC16" s="349" t="s">
        <v>304</v>
      </c>
      <c r="AD16" s="350" t="s">
        <v>304</v>
      </c>
      <c r="AE16" s="157"/>
      <c r="AF16" s="156">
        <v>0</v>
      </c>
      <c r="AG16" s="156">
        <v>0</v>
      </c>
      <c r="AH16" s="156">
        <v>0</v>
      </c>
      <c r="AI16" s="156" t="s">
        <v>304</v>
      </c>
      <c r="AJ16" s="156"/>
      <c r="AK16" s="156" t="s">
        <v>105</v>
      </c>
      <c r="AL16" s="158" t="s">
        <v>299</v>
      </c>
      <c r="AM16" s="112"/>
      <c r="AN16" s="112" t="str">
        <f>VLOOKUP(B16,[1]sectoren!$N$2:$Q$128,3)</f>
        <v>cokesproductie</v>
      </c>
      <c r="AO16" s="112"/>
      <c r="AP16" s="112"/>
      <c r="AQ16" s="112">
        <f>VLOOKUP(B16, [1]sectoren!$N$2:$S$128, 6, FALSE)</f>
        <v>1</v>
      </c>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row>
    <row r="17" spans="1:43" s="112" customFormat="1" ht="24.75" thickBot="1">
      <c r="A17" s="153" t="s">
        <v>305</v>
      </c>
      <c r="B17" s="153" t="s">
        <v>311</v>
      </c>
      <c r="C17" s="154" t="s">
        <v>312</v>
      </c>
      <c r="D17" s="155"/>
      <c r="E17" s="156">
        <v>1.3654900000000001</v>
      </c>
      <c r="F17" s="156">
        <v>9.2090000000000005E-2</v>
      </c>
      <c r="G17" s="156">
        <v>6.7900000000000002E-2</v>
      </c>
      <c r="H17" s="156">
        <v>1.01E-2</v>
      </c>
      <c r="I17" s="156">
        <v>8.9770000000000003E-2</v>
      </c>
      <c r="J17" s="156">
        <v>9.6759999999999999E-2</v>
      </c>
      <c r="K17" s="156">
        <v>0.10725999999999999</v>
      </c>
      <c r="L17" s="156">
        <v>1.3500000000000001E-3</v>
      </c>
      <c r="M17" s="156">
        <v>1.1957800000000001</v>
      </c>
      <c r="N17" s="156">
        <v>0.21679000000000001</v>
      </c>
      <c r="O17" s="156">
        <v>3.82E-3</v>
      </c>
      <c r="P17" s="156">
        <v>3.82E-3</v>
      </c>
      <c r="Q17" s="156">
        <v>2.2030000000000001E-2</v>
      </c>
      <c r="R17" s="156">
        <v>0.19782</v>
      </c>
      <c r="S17" s="156">
        <v>9.3399999999999993E-3</v>
      </c>
      <c r="T17" s="156">
        <v>9.6180000000000002E-2</v>
      </c>
      <c r="U17" s="156">
        <v>1.65E-3</v>
      </c>
      <c r="V17" s="156">
        <v>0.29661999999999999</v>
      </c>
      <c r="W17" s="156">
        <v>0.21139983000000001</v>
      </c>
      <c r="X17" s="156">
        <v>3.2497658E-4</v>
      </c>
      <c r="Y17" s="156">
        <v>1.9349112199999999E-3</v>
      </c>
      <c r="Z17" s="156">
        <v>3.9202751999999996E-4</v>
      </c>
      <c r="AA17" s="156">
        <v>4.1400972000000001E-4</v>
      </c>
      <c r="AB17" s="156">
        <v>3.06592505E-3</v>
      </c>
      <c r="AC17" s="349" t="s">
        <v>304</v>
      </c>
      <c r="AD17" s="345" t="s">
        <v>304</v>
      </c>
      <c r="AE17" s="157"/>
      <c r="AF17" s="155">
        <v>134.428</v>
      </c>
      <c r="AG17" s="351" t="s">
        <v>667</v>
      </c>
      <c r="AH17" s="155">
        <v>11907.444</v>
      </c>
      <c r="AI17" s="155"/>
      <c r="AJ17" s="155"/>
      <c r="AK17" s="155" t="s">
        <v>304</v>
      </c>
      <c r="AL17" s="158" t="s">
        <v>299</v>
      </c>
      <c r="AN17" s="112" t="str">
        <f>VLOOKUP(B17,[1]sectoren!$N$2:$Q$128,3)</f>
        <v>ijzer en staal</v>
      </c>
      <c r="AQ17" s="112">
        <f>VLOOKUP(B17, [1]sectoren!$N$2:$S$128, 6, FALSE)</f>
        <v>3</v>
      </c>
    </row>
    <row r="18" spans="1:43" s="112" customFormat="1" ht="24.75" thickBot="1">
      <c r="A18" s="153" t="s">
        <v>305</v>
      </c>
      <c r="B18" s="153" t="s">
        <v>313</v>
      </c>
      <c r="C18" s="154" t="s">
        <v>314</v>
      </c>
      <c r="D18" s="155"/>
      <c r="E18" s="156">
        <v>2.8420000000000001E-2</v>
      </c>
      <c r="F18" s="156">
        <v>2.0400000000000001E-3</v>
      </c>
      <c r="G18" s="156">
        <v>3.2499999999999999E-3</v>
      </c>
      <c r="H18" s="156">
        <v>6.8999999999999997E-4</v>
      </c>
      <c r="I18" s="156">
        <v>1E-3</v>
      </c>
      <c r="J18" s="156">
        <v>1E-3</v>
      </c>
      <c r="K18" s="156">
        <v>1E-3</v>
      </c>
      <c r="L18" s="156">
        <v>4.8999999999999998E-4</v>
      </c>
      <c r="M18" s="156">
        <v>1.124E-2</v>
      </c>
      <c r="N18" s="156">
        <v>1.8000000000000001E-4</v>
      </c>
      <c r="O18" s="156">
        <v>6.0000000000000002E-5</v>
      </c>
      <c r="P18" s="156">
        <v>1E-4</v>
      </c>
      <c r="Q18" s="156">
        <v>1.2999999999999999E-4</v>
      </c>
      <c r="R18" s="156">
        <v>6.0000000000000002E-5</v>
      </c>
      <c r="S18" s="156">
        <v>1.2E-4</v>
      </c>
      <c r="T18" s="156">
        <v>6.0000000000000002E-5</v>
      </c>
      <c r="U18" s="156">
        <v>3.1E-4</v>
      </c>
      <c r="V18" s="156">
        <v>8.0000000000000007E-5</v>
      </c>
      <c r="W18" s="156">
        <v>9.1580700000000008E-3</v>
      </c>
      <c r="X18" s="156">
        <v>8.5126149999999995E-5</v>
      </c>
      <c r="Y18" s="156">
        <v>6.7046618000000003E-4</v>
      </c>
      <c r="Z18" s="156">
        <v>7.6315279999999996E-5</v>
      </c>
      <c r="AA18" s="156">
        <v>6.7380680000000002E-5</v>
      </c>
      <c r="AB18" s="156">
        <v>8.9928828000000001E-4</v>
      </c>
      <c r="AC18" s="349" t="s">
        <v>304</v>
      </c>
      <c r="AD18" s="348">
        <v>5.4999999999999997E-3</v>
      </c>
      <c r="AE18" s="157"/>
      <c r="AF18" s="155">
        <v>44.673000000000002</v>
      </c>
      <c r="AG18" s="155">
        <v>0</v>
      </c>
      <c r="AH18" s="155">
        <v>441.875</v>
      </c>
      <c r="AI18" s="155">
        <v>0</v>
      </c>
      <c r="AJ18" s="155">
        <v>0</v>
      </c>
      <c r="AK18" s="155" t="s">
        <v>304</v>
      </c>
      <c r="AL18" s="158" t="s">
        <v>299</v>
      </c>
      <c r="AN18" s="112" t="str">
        <f>VLOOKUP(B18,[1]sectoren!$N$2:$Q$128,3)</f>
        <v>non ferro</v>
      </c>
      <c r="AQ18" s="112">
        <f>VLOOKUP(B18, [1]sectoren!$N$2:$S$128, 6, FALSE)</f>
        <v>3</v>
      </c>
    </row>
    <row r="19" spans="1:43" s="112" customFormat="1" ht="24.75" thickBot="1">
      <c r="A19" s="153" t="s">
        <v>305</v>
      </c>
      <c r="B19" s="153" t="s">
        <v>315</v>
      </c>
      <c r="C19" s="154" t="s">
        <v>316</v>
      </c>
      <c r="D19" s="155"/>
      <c r="E19" s="156">
        <v>1.0228200000000001</v>
      </c>
      <c r="F19" s="156">
        <v>0.10514999999999999</v>
      </c>
      <c r="G19" s="156">
        <v>0.21995000000000001</v>
      </c>
      <c r="H19" s="156">
        <v>1.193E-2</v>
      </c>
      <c r="I19" s="156">
        <v>5.3449999999999998E-2</v>
      </c>
      <c r="J19" s="156">
        <v>5.3760000000000002E-2</v>
      </c>
      <c r="K19" s="156">
        <v>5.4010000000000002E-2</v>
      </c>
      <c r="L19" s="156">
        <v>7.5599999999999999E-3</v>
      </c>
      <c r="M19" s="156">
        <v>0.61017999999999994</v>
      </c>
      <c r="N19" s="156">
        <v>8.9300000000000004E-3</v>
      </c>
      <c r="O19" s="156">
        <v>2.1099999999999999E-3</v>
      </c>
      <c r="P19" s="156">
        <v>3.5200000000000001E-3</v>
      </c>
      <c r="Q19" s="156">
        <v>2.3800000000000002E-2</v>
      </c>
      <c r="R19" s="156">
        <v>2.24E-2</v>
      </c>
      <c r="S19" s="156">
        <v>7.3699999999999998E-3</v>
      </c>
      <c r="T19" s="156">
        <v>3.5479999999999998E-2</v>
      </c>
      <c r="U19" s="156">
        <v>5.7600000000000004E-3</v>
      </c>
      <c r="V19" s="156">
        <v>6.3200000000000006E-2</v>
      </c>
      <c r="W19" s="156">
        <v>2.8733250000000002E-2</v>
      </c>
      <c r="X19" s="156">
        <v>2.93723909E-3</v>
      </c>
      <c r="Y19" s="156">
        <v>1.0301860249999999E-2</v>
      </c>
      <c r="Z19" s="156">
        <v>1.8795617400000002E-3</v>
      </c>
      <c r="AA19" s="156">
        <v>1.6143423299999999E-3</v>
      </c>
      <c r="AB19" s="156">
        <v>1.6733002479999998E-2</v>
      </c>
      <c r="AC19" s="345">
        <v>1.7000000000000001E-4</v>
      </c>
      <c r="AD19" s="345">
        <v>1.32E-2</v>
      </c>
      <c r="AE19" s="157"/>
      <c r="AF19" s="155">
        <v>916.98776320000002</v>
      </c>
      <c r="AG19" s="155">
        <v>34.817</v>
      </c>
      <c r="AH19" s="155">
        <v>15741.481914</v>
      </c>
      <c r="AI19" s="155">
        <v>2284.694</v>
      </c>
      <c r="AJ19" s="155">
        <v>215.89</v>
      </c>
      <c r="AK19" s="155" t="s">
        <v>304</v>
      </c>
      <c r="AL19" s="158" t="s">
        <v>299</v>
      </c>
      <c r="AN19" s="112" t="str">
        <f>VLOOKUP(B19,[1]sectoren!$N$2:$Q$128,3)</f>
        <v>chemie</v>
      </c>
      <c r="AQ19" s="112">
        <f>VLOOKUP(B19, [1]sectoren!$N$2:$S$128, 6, FALSE)</f>
        <v>3</v>
      </c>
    </row>
    <row r="20" spans="1:43" s="112" customFormat="1" ht="24.75" thickBot="1">
      <c r="A20" s="153" t="s">
        <v>305</v>
      </c>
      <c r="B20" s="153" t="s">
        <v>317</v>
      </c>
      <c r="C20" s="154" t="s">
        <v>318</v>
      </c>
      <c r="D20" s="155"/>
      <c r="E20" s="156">
        <v>1.1566700000000001</v>
      </c>
      <c r="F20" s="156">
        <v>7.5679999999999997E-2</v>
      </c>
      <c r="G20" s="156">
        <v>6.4089999999999994E-2</v>
      </c>
      <c r="H20" s="156">
        <v>2.512E-2</v>
      </c>
      <c r="I20" s="156">
        <v>8.3430000000000004E-2</v>
      </c>
      <c r="J20" s="156">
        <v>0.10406</v>
      </c>
      <c r="K20" s="156">
        <v>0.11945</v>
      </c>
      <c r="L20" s="156">
        <v>2.3199999999999998E-2</v>
      </c>
      <c r="M20" s="156">
        <v>1.3530599999999999</v>
      </c>
      <c r="N20" s="156">
        <v>0.38619999999999999</v>
      </c>
      <c r="O20" s="156">
        <v>4.1599999999999996E-3</v>
      </c>
      <c r="P20" s="156">
        <v>3.7000000000000002E-3</v>
      </c>
      <c r="Q20" s="156">
        <v>2.147E-2</v>
      </c>
      <c r="R20" s="156">
        <v>2.9180000000000001E-2</v>
      </c>
      <c r="S20" s="156">
        <v>5.1069999999999997E-2</v>
      </c>
      <c r="T20" s="156">
        <v>5.518E-2</v>
      </c>
      <c r="U20" s="156">
        <v>3.5500000000000002E-3</v>
      </c>
      <c r="V20" s="156">
        <v>1.1680900000000001</v>
      </c>
      <c r="W20" s="156">
        <v>2.4398689999999997E-2</v>
      </c>
      <c r="X20" s="156">
        <v>6.7731051959999997E-2</v>
      </c>
      <c r="Y20" s="156">
        <v>6.3117554140000004E-2</v>
      </c>
      <c r="Z20" s="156">
        <v>7.0778345839999993E-2</v>
      </c>
      <c r="AA20" s="156">
        <v>1.6280073839999999E-2</v>
      </c>
      <c r="AB20" s="156">
        <v>0.21790702577999999</v>
      </c>
      <c r="AC20" s="345">
        <v>1.0829999999999999E-2</v>
      </c>
      <c r="AD20" s="345">
        <v>7.5799999999999999E-3</v>
      </c>
      <c r="AE20" s="157"/>
      <c r="AF20" s="155">
        <v>258.06</v>
      </c>
      <c r="AG20" s="155">
        <v>0</v>
      </c>
      <c r="AH20" s="155">
        <v>3613.0219999999999</v>
      </c>
      <c r="AI20" s="155">
        <v>10182.433999999999</v>
      </c>
      <c r="AJ20" s="155">
        <v>0</v>
      </c>
      <c r="AK20" s="155" t="s">
        <v>304</v>
      </c>
      <c r="AL20" s="158" t="s">
        <v>299</v>
      </c>
      <c r="AN20" s="112" t="str">
        <f>VLOOKUP(B20,[1]sectoren!$N$2:$Q$128,3)</f>
        <v>papier</v>
      </c>
      <c r="AQ20" s="112">
        <f>VLOOKUP(B20, [1]sectoren!$N$2:$S$128, 6, FALSE)</f>
        <v>3</v>
      </c>
    </row>
    <row r="21" spans="1:43" s="112" customFormat="1" ht="24.75" thickBot="1">
      <c r="A21" s="153" t="s">
        <v>305</v>
      </c>
      <c r="B21" s="153" t="s">
        <v>319</v>
      </c>
      <c r="C21" s="154" t="s">
        <v>320</v>
      </c>
      <c r="D21" s="155"/>
      <c r="E21" s="156">
        <v>0.87819999999999998</v>
      </c>
      <c r="F21" s="156">
        <v>0.23896000000000001</v>
      </c>
      <c r="G21" s="156">
        <v>6.4269999999999994E-2</v>
      </c>
      <c r="H21" s="156">
        <v>4.9230000000000003E-2</v>
      </c>
      <c r="I21" s="156">
        <v>9.7739999999999994E-2</v>
      </c>
      <c r="J21" s="156">
        <v>9.9540000000000003E-2</v>
      </c>
      <c r="K21" s="156">
        <v>0.10374</v>
      </c>
      <c r="L21" s="156">
        <v>2.7990000000000001E-2</v>
      </c>
      <c r="M21" s="156">
        <v>0.82967000000000002</v>
      </c>
      <c r="N21" s="156">
        <v>1.771E-2</v>
      </c>
      <c r="O21" s="156">
        <v>9.1800000000000007E-3</v>
      </c>
      <c r="P21" s="156">
        <v>1.9599999999999999E-3</v>
      </c>
      <c r="Q21" s="156">
        <v>2.16E-3</v>
      </c>
      <c r="R21" s="156">
        <v>1.431E-2</v>
      </c>
      <c r="S21" s="156">
        <v>5.4400000000000004E-3</v>
      </c>
      <c r="T21" s="156">
        <v>3.5300000000000002E-3</v>
      </c>
      <c r="U21" s="156">
        <v>2.8999999999999998E-3</v>
      </c>
      <c r="V21" s="156">
        <v>0.30825000000000002</v>
      </c>
      <c r="W21" s="156">
        <v>6.6113720000000001E-2</v>
      </c>
      <c r="X21" s="156">
        <v>7.5610640200000001E-3</v>
      </c>
      <c r="Y21" s="156">
        <v>1.8607529630000001E-2</v>
      </c>
      <c r="Z21" s="156">
        <v>4.9331824299999995E-3</v>
      </c>
      <c r="AA21" s="156">
        <v>4.2399536300000004E-3</v>
      </c>
      <c r="AB21" s="156">
        <v>3.534135041E-2</v>
      </c>
      <c r="AC21" s="345">
        <v>3.0000000000000001E-3</v>
      </c>
      <c r="AD21" s="345">
        <v>4.0000000000000003E-5</v>
      </c>
      <c r="AE21" s="157"/>
      <c r="AF21" s="155">
        <v>372.13900000000001</v>
      </c>
      <c r="AG21" s="155">
        <v>0</v>
      </c>
      <c r="AH21" s="155">
        <v>11318.308999999999</v>
      </c>
      <c r="AI21" s="155">
        <v>1138.1759999999999</v>
      </c>
      <c r="AJ21" s="155"/>
      <c r="AK21" s="155" t="s">
        <v>304</v>
      </c>
      <c r="AL21" s="158" t="s">
        <v>299</v>
      </c>
      <c r="AN21" s="112" t="str">
        <f>VLOOKUP(B21,[1]sectoren!$N$2:$Q$128,3)</f>
        <v>voeding</v>
      </c>
      <c r="AQ21" s="112">
        <f>VLOOKUP(B21, [1]sectoren!$N$2:$S$128, 6, FALSE)</f>
        <v>3</v>
      </c>
    </row>
    <row r="22" spans="1:43" s="112" customFormat="1" ht="24.75" thickBot="1">
      <c r="A22" s="153" t="s">
        <v>305</v>
      </c>
      <c r="B22" s="159" t="s">
        <v>321</v>
      </c>
      <c r="C22" s="154" t="s">
        <v>322</v>
      </c>
      <c r="D22" s="155"/>
      <c r="E22" s="156">
        <v>0.38089000000000001</v>
      </c>
      <c r="F22" s="156">
        <v>2.6360000000000001E-2</v>
      </c>
      <c r="G22" s="156">
        <v>0.45284000000000002</v>
      </c>
      <c r="H22" s="156">
        <v>1.81E-3</v>
      </c>
      <c r="I22" s="156">
        <v>4.6019999999999998E-2</v>
      </c>
      <c r="J22" s="156">
        <v>5.271E-2</v>
      </c>
      <c r="K22" s="156">
        <v>5.9089999999999997E-2</v>
      </c>
      <c r="L22" s="156">
        <v>6.0800000000000003E-3</v>
      </c>
      <c r="M22" s="156">
        <v>2.1877399999999998</v>
      </c>
      <c r="N22" s="156">
        <v>2.538E-2</v>
      </c>
      <c r="O22" s="156">
        <v>2.0899999999999998E-3</v>
      </c>
      <c r="P22" s="156">
        <v>2.5000000000000001E-3</v>
      </c>
      <c r="Q22" s="156">
        <v>4.2500000000000003E-3</v>
      </c>
      <c r="R22" s="156">
        <v>4.7299999999999998E-3</v>
      </c>
      <c r="S22" s="156">
        <v>6.7200000000000003E-3</v>
      </c>
      <c r="T22" s="156">
        <v>0.14610999999999999</v>
      </c>
      <c r="U22" s="156">
        <v>3.32E-3</v>
      </c>
      <c r="V22" s="156">
        <v>8.0579999999999999E-2</v>
      </c>
      <c r="W22" s="156">
        <v>4.5113999999999994E-2</v>
      </c>
      <c r="X22" s="156">
        <v>8.6984365700000007E-3</v>
      </c>
      <c r="Y22" s="156">
        <v>2.14483088E-2</v>
      </c>
      <c r="Z22" s="156">
        <v>5.1094255000000005E-3</v>
      </c>
      <c r="AA22" s="156">
        <v>4.1294228999999997E-3</v>
      </c>
      <c r="AB22" s="156">
        <v>3.9385593769999998E-2</v>
      </c>
      <c r="AC22" s="347" t="s">
        <v>90</v>
      </c>
      <c r="AD22" s="345">
        <v>0</v>
      </c>
      <c r="AE22" s="157"/>
      <c r="AF22" s="352" t="s">
        <v>668</v>
      </c>
      <c r="AG22" s="155">
        <v>15306.7745782</v>
      </c>
      <c r="AH22" s="352" t="s">
        <v>669</v>
      </c>
      <c r="AI22" s="155">
        <v>4601.2920000000004</v>
      </c>
      <c r="AJ22" s="155">
        <v>3753.5927999999999</v>
      </c>
      <c r="AK22" s="155" t="s">
        <v>304</v>
      </c>
      <c r="AL22" s="158" t="s">
        <v>299</v>
      </c>
      <c r="AN22" s="112" t="str">
        <f>VLOOKUP(B22,[1]sectoren!$N$2:$Q$128,3)</f>
        <v>minerale niet-metaal</v>
      </c>
      <c r="AQ22" s="112">
        <f>VLOOKUP(B22, [1]sectoren!$N$2:$S$128, 6, FALSE)</f>
        <v>3</v>
      </c>
    </row>
    <row r="23" spans="1:43" s="112" customFormat="1" ht="24.75" thickBot="1">
      <c r="A23" s="153" t="s">
        <v>323</v>
      </c>
      <c r="B23" s="159" t="s">
        <v>324</v>
      </c>
      <c r="C23" s="154" t="s">
        <v>325</v>
      </c>
      <c r="D23" s="160"/>
      <c r="E23" s="156">
        <v>0.90031000000000005</v>
      </c>
      <c r="F23" s="156">
        <v>0.22917000000000001</v>
      </c>
      <c r="G23" s="156">
        <v>3.4020000000000002E-2</v>
      </c>
      <c r="H23" s="156">
        <v>3.4000000000000002E-4</v>
      </c>
      <c r="I23" s="156">
        <v>5.4559999999999997E-2</v>
      </c>
      <c r="J23" s="156">
        <v>7.5359999999999996E-2</v>
      </c>
      <c r="K23" s="156">
        <v>0.23644999999999999</v>
      </c>
      <c r="L23" s="156">
        <v>3.2960000000000003E-2</v>
      </c>
      <c r="M23" s="156">
        <v>1.0123899999999999</v>
      </c>
      <c r="N23" s="156">
        <v>3.9899999999999996E-3</v>
      </c>
      <c r="O23" s="156">
        <v>7.9000000000000001E-4</v>
      </c>
      <c r="P23" s="156">
        <v>9.5E-4</v>
      </c>
      <c r="Q23" s="156">
        <v>1.2600000000000001E-3</v>
      </c>
      <c r="R23" s="156">
        <v>2.2899999999999999E-3</v>
      </c>
      <c r="S23" s="156">
        <v>9.042E-2</v>
      </c>
      <c r="T23" s="156">
        <v>3.1199999999999999E-3</v>
      </c>
      <c r="U23" s="156">
        <v>4.0999999999999999E-4</v>
      </c>
      <c r="V23" s="156">
        <v>5.5829999999999998E-2</v>
      </c>
      <c r="W23" s="155" t="s">
        <v>308</v>
      </c>
      <c r="X23" s="156">
        <v>1.2985792600000001E-3</v>
      </c>
      <c r="Y23" s="156">
        <v>2.1582200100000002E-3</v>
      </c>
      <c r="Z23" s="156">
        <v>0</v>
      </c>
      <c r="AA23" s="156">
        <v>0</v>
      </c>
      <c r="AB23" s="156">
        <v>3.4567992699999998E-3</v>
      </c>
      <c r="AC23" s="349" t="s">
        <v>304</v>
      </c>
      <c r="AD23" s="348" t="s">
        <v>304</v>
      </c>
      <c r="AE23" s="157"/>
      <c r="AF23" s="155">
        <v>1853.6064469999999</v>
      </c>
      <c r="AG23" s="155" t="s">
        <v>105</v>
      </c>
      <c r="AH23" s="155" t="s">
        <v>105</v>
      </c>
      <c r="AI23" s="155" t="s">
        <v>105</v>
      </c>
      <c r="AJ23" s="155" t="s">
        <v>105</v>
      </c>
      <c r="AK23" s="155" t="s">
        <v>304</v>
      </c>
      <c r="AL23" s="158" t="s">
        <v>299</v>
      </c>
      <c r="AN23" s="112" t="str">
        <f>VLOOKUP(B23,[1]sectoren!$N$2:$Q$128,3)</f>
        <v>offroad</v>
      </c>
      <c r="AQ23" s="112">
        <f>VLOOKUP(B23, [1]sectoren!$N$2:$S$128, 6, FALSE)</f>
        <v>8</v>
      </c>
    </row>
    <row r="24" spans="1:43" s="112" customFormat="1" ht="24.75" thickBot="1">
      <c r="A24" s="161" t="s">
        <v>305</v>
      </c>
      <c r="B24" s="159" t="s">
        <v>326</v>
      </c>
      <c r="C24" s="154" t="s">
        <v>327</v>
      </c>
      <c r="D24" s="155"/>
      <c r="E24" s="156">
        <v>0.71082000000000001</v>
      </c>
      <c r="F24" s="156">
        <v>0.11194999999999999</v>
      </c>
      <c r="G24" s="156">
        <v>9.536E-2</v>
      </c>
      <c r="H24" s="156">
        <v>2.0459999999999999E-2</v>
      </c>
      <c r="I24" s="156">
        <v>8.5139999999999993E-2</v>
      </c>
      <c r="J24" s="156">
        <v>8.5989999999999997E-2</v>
      </c>
      <c r="K24" s="156">
        <v>8.7989999999999999E-2</v>
      </c>
      <c r="L24" s="156">
        <v>2.002E-2</v>
      </c>
      <c r="M24" s="156">
        <v>0.33685999999999999</v>
      </c>
      <c r="N24" s="156">
        <v>4.2200000000000001E-2</v>
      </c>
      <c r="O24" s="156">
        <v>1.985E-2</v>
      </c>
      <c r="P24" s="156">
        <v>2.16E-3</v>
      </c>
      <c r="Q24" s="156">
        <v>2.0300000000000001E-3</v>
      </c>
      <c r="R24" s="156">
        <v>3.4299999999999997E-2</v>
      </c>
      <c r="S24" s="156">
        <v>1.0800000000000001E-2</v>
      </c>
      <c r="T24" s="156">
        <v>3.9500000000000004E-3</v>
      </c>
      <c r="U24" s="156">
        <v>6.0600000000000003E-3</v>
      </c>
      <c r="V24" s="156">
        <v>0.74124000000000001</v>
      </c>
      <c r="W24" s="156">
        <v>0.14700748</v>
      </c>
      <c r="X24" s="156">
        <v>1.5936330469999999E-2</v>
      </c>
      <c r="Y24" s="156">
        <v>3.4850182650000006E-2</v>
      </c>
      <c r="Z24" s="156">
        <v>8.5556697499999997E-3</v>
      </c>
      <c r="AA24" s="156">
        <v>6.9543211499999997E-3</v>
      </c>
      <c r="AB24" s="156">
        <v>6.6299513699999993E-2</v>
      </c>
      <c r="AC24" s="345">
        <v>6.8900000000000003E-3</v>
      </c>
      <c r="AD24" s="345">
        <v>9.0000000000000006E-5</v>
      </c>
      <c r="AE24" s="157"/>
      <c r="AF24" s="155">
        <v>853.65300000000002</v>
      </c>
      <c r="AG24" s="155">
        <v>0</v>
      </c>
      <c r="AH24" s="155">
        <v>2833.8976619999999</v>
      </c>
      <c r="AI24" s="155">
        <v>1378.713</v>
      </c>
      <c r="AJ24" s="155">
        <v>66.245000000000005</v>
      </c>
      <c r="AK24" s="155" t="s">
        <v>304</v>
      </c>
      <c r="AL24" s="158" t="s">
        <v>299</v>
      </c>
      <c r="AN24" s="112" t="str">
        <f>VLOOKUP(B24,[1]sectoren!$N$2:$Q$128,3)</f>
        <v>andere industrie</v>
      </c>
      <c r="AQ24" s="112">
        <f>VLOOKUP(B24, [1]sectoren!$N$2:$S$128, 6, FALSE)</f>
        <v>3</v>
      </c>
    </row>
    <row r="25" spans="1:43" s="112" customFormat="1" ht="13.5" thickBot="1">
      <c r="A25" s="153" t="s">
        <v>328</v>
      </c>
      <c r="B25" s="159" t="s">
        <v>329</v>
      </c>
      <c r="C25" s="162" t="s">
        <v>330</v>
      </c>
      <c r="D25" s="155"/>
      <c r="E25" s="156">
        <v>0.56521999999999994</v>
      </c>
      <c r="F25" s="156">
        <v>4.5190000000000001E-2</v>
      </c>
      <c r="G25" s="156">
        <v>3.2439999999999997E-2</v>
      </c>
      <c r="H25" s="156" t="s">
        <v>308</v>
      </c>
      <c r="I25" s="156">
        <v>3.31E-3</v>
      </c>
      <c r="J25" s="156">
        <v>3.31E-3</v>
      </c>
      <c r="K25" s="156">
        <v>3.31E-3</v>
      </c>
      <c r="L25" s="156">
        <v>1.5900000000000001E-3</v>
      </c>
      <c r="M25" s="156">
        <v>0.38379000000000002</v>
      </c>
      <c r="N25" s="353">
        <v>1.9980000000000002E-5</v>
      </c>
      <c r="O25" s="353">
        <v>1.6700000000000001E-6</v>
      </c>
      <c r="P25" s="353">
        <v>1.9981E-4</v>
      </c>
      <c r="Q25" s="353">
        <v>3.3299999999999999E-6</v>
      </c>
      <c r="R25" s="353">
        <v>3.3302000000000001E-4</v>
      </c>
      <c r="S25" s="353">
        <v>2.1646000000000002E-4</v>
      </c>
      <c r="T25" s="353">
        <v>8.3299999999999999E-6</v>
      </c>
      <c r="U25" s="353">
        <v>3.3299999999999999E-6</v>
      </c>
      <c r="V25" s="353">
        <v>6.9932999999999996E-4</v>
      </c>
      <c r="W25" s="155" t="s">
        <v>308</v>
      </c>
      <c r="X25" s="156">
        <v>8.1500000000000002E-5</v>
      </c>
      <c r="Y25" s="156">
        <v>8.1500000000000002E-5</v>
      </c>
      <c r="Z25" s="156">
        <v>8.1500000000000002E-5</v>
      </c>
      <c r="AA25" s="156">
        <v>8.1500000000000002E-5</v>
      </c>
      <c r="AB25" s="156">
        <v>3.2600000000000001E-4</v>
      </c>
      <c r="AC25" s="347" t="s">
        <v>304</v>
      </c>
      <c r="AD25" s="348" t="s">
        <v>304</v>
      </c>
      <c r="AE25" s="157"/>
      <c r="AF25" s="155">
        <v>1665.07844</v>
      </c>
      <c r="AG25" s="155" t="s">
        <v>304</v>
      </c>
      <c r="AH25" s="155" t="s">
        <v>304</v>
      </c>
      <c r="AI25" s="155" t="s">
        <v>304</v>
      </c>
      <c r="AJ25" s="155" t="s">
        <v>304</v>
      </c>
      <c r="AK25" s="155" t="s">
        <v>304</v>
      </c>
      <c r="AL25" s="158" t="s">
        <v>299</v>
      </c>
      <c r="AN25" s="112" t="str">
        <f>VLOOKUP(B25,[1]sectoren!$N$2:$Q$128,3)</f>
        <v>offroad</v>
      </c>
      <c r="AQ25" s="112">
        <f>VLOOKUP(B25, [1]sectoren!$N$2:$S$128, 6, FALSE)</f>
        <v>8</v>
      </c>
    </row>
    <row r="26" spans="1:43" s="112" customFormat="1" ht="13.5" thickBot="1">
      <c r="A26" s="153" t="s">
        <v>328</v>
      </c>
      <c r="B26" s="153" t="s">
        <v>331</v>
      </c>
      <c r="C26" s="154" t="s">
        <v>332</v>
      </c>
      <c r="D26" s="155"/>
      <c r="E26" s="156">
        <v>4.3200000000000001E-3</v>
      </c>
      <c r="F26" s="156">
        <v>1.009E-2</v>
      </c>
      <c r="G26" s="156">
        <v>3.2000000000000003E-4</v>
      </c>
      <c r="H26" s="156" t="s">
        <v>308</v>
      </c>
      <c r="I26" s="156">
        <v>2.0000000000000002E-5</v>
      </c>
      <c r="J26" s="156">
        <v>2.0000000000000002E-5</v>
      </c>
      <c r="K26" s="156">
        <v>2.0000000000000002E-5</v>
      </c>
      <c r="L26" s="156">
        <v>1.0000000000000001E-5</v>
      </c>
      <c r="M26" s="156">
        <v>0.54618</v>
      </c>
      <c r="N26" s="353">
        <v>0.28674488999999997</v>
      </c>
      <c r="O26" s="353">
        <v>4.1500000000000001E-6</v>
      </c>
      <c r="P26" s="353">
        <v>5.2800000000000003E-6</v>
      </c>
      <c r="Q26" s="353">
        <v>1.3999999999999998E-7</v>
      </c>
      <c r="R26" s="353">
        <v>9.3700000000000001E-6</v>
      </c>
      <c r="S26" s="353">
        <v>1.8169999999999997E-5</v>
      </c>
      <c r="T26" s="353">
        <v>5.04E-6</v>
      </c>
      <c r="U26" s="353">
        <v>1.1000000000000001E-7</v>
      </c>
      <c r="V26" s="353">
        <v>8.3381000000000004E-4</v>
      </c>
      <c r="W26" s="155" t="s">
        <v>308</v>
      </c>
      <c r="X26" s="156">
        <v>7.5000000000000002E-7</v>
      </c>
      <c r="Y26" s="156">
        <v>7.5000000000000002E-7</v>
      </c>
      <c r="Z26" s="156">
        <v>7.5000000000000002E-7</v>
      </c>
      <c r="AA26" s="156">
        <v>7.5000000000000002E-7</v>
      </c>
      <c r="AB26" s="156">
        <v>3.0000000000000001E-6</v>
      </c>
      <c r="AC26" s="349" t="s">
        <v>304</v>
      </c>
      <c r="AD26" s="350" t="s">
        <v>304</v>
      </c>
      <c r="AE26" s="157"/>
      <c r="AF26" s="155">
        <v>32.288159999999998</v>
      </c>
      <c r="AG26" s="155" t="s">
        <v>304</v>
      </c>
      <c r="AH26" s="155" t="s">
        <v>304</v>
      </c>
      <c r="AI26" s="155" t="s">
        <v>304</v>
      </c>
      <c r="AJ26" s="155" t="s">
        <v>304</v>
      </c>
      <c r="AK26" s="155" t="s">
        <v>304</v>
      </c>
      <c r="AL26" s="158" t="s">
        <v>299</v>
      </c>
      <c r="AN26" s="112" t="str">
        <f>VLOOKUP(B26,[1]sectoren!$N$2:$Q$128,3)</f>
        <v>offroad</v>
      </c>
      <c r="AQ26" s="112">
        <f>VLOOKUP(B26, [1]sectoren!$N$2:$S$128, 6, FALSE)</f>
        <v>8</v>
      </c>
    </row>
    <row r="27" spans="1:43" s="112" customFormat="1" ht="13.5" thickBot="1">
      <c r="A27" s="153" t="s">
        <v>333</v>
      </c>
      <c r="B27" s="153" t="s">
        <v>153</v>
      </c>
      <c r="C27" s="154" t="s">
        <v>334</v>
      </c>
      <c r="D27" s="155"/>
      <c r="E27" s="354">
        <v>15.157647770000001</v>
      </c>
      <c r="F27" s="355">
        <v>0.67959000000000003</v>
      </c>
      <c r="G27" s="355">
        <v>1.72E-2</v>
      </c>
      <c r="H27" s="355">
        <v>0.31624000000000002</v>
      </c>
      <c r="I27" s="355">
        <v>0.30268600000000001</v>
      </c>
      <c r="J27" s="355">
        <v>0.30268600000000001</v>
      </c>
      <c r="K27" s="355">
        <v>0.30268600000000001</v>
      </c>
      <c r="L27" s="355">
        <v>0.22723262</v>
      </c>
      <c r="M27" s="355">
        <v>11.5036</v>
      </c>
      <c r="N27" s="355">
        <v>8.1850000000000006E-2</v>
      </c>
      <c r="O27" s="355">
        <v>1.66E-2</v>
      </c>
      <c r="P27" s="356" t="s">
        <v>308</v>
      </c>
      <c r="Q27" s="356" t="s">
        <v>308</v>
      </c>
      <c r="R27" s="355">
        <v>4.5510000000000002E-2</v>
      </c>
      <c r="S27" s="355">
        <v>4.8779999999999997E-2</v>
      </c>
      <c r="T27" s="355">
        <v>1.787E-2</v>
      </c>
      <c r="U27" s="355">
        <v>2.3000000000000001E-4</v>
      </c>
      <c r="V27" s="355">
        <v>3.3194900000000001</v>
      </c>
      <c r="W27" s="355">
        <v>0.61731999999999998</v>
      </c>
      <c r="X27" s="355">
        <v>4.3770000000000003E-2</v>
      </c>
      <c r="Y27" s="355">
        <v>4.9660000000000003E-2</v>
      </c>
      <c r="Z27" s="355">
        <v>3.807E-2</v>
      </c>
      <c r="AA27" s="355">
        <v>4.265E-2</v>
      </c>
      <c r="AB27" s="355">
        <v>0.17413999999999999</v>
      </c>
      <c r="AC27" s="357" t="s">
        <v>308</v>
      </c>
      <c r="AD27" s="358" t="s">
        <v>308</v>
      </c>
      <c r="AE27" s="359"/>
      <c r="AF27" s="355">
        <v>71147.3</v>
      </c>
      <c r="AG27" s="355" t="s">
        <v>304</v>
      </c>
      <c r="AH27" s="355">
        <v>33.256900000000002</v>
      </c>
      <c r="AI27" s="355">
        <v>4217.54</v>
      </c>
      <c r="AJ27" s="355" t="s">
        <v>304</v>
      </c>
      <c r="AK27" s="355" t="s">
        <v>304</v>
      </c>
      <c r="AL27" s="158" t="s">
        <v>299</v>
      </c>
      <c r="AN27" s="112" t="str">
        <f>VLOOKUP(B27,[1]sectoren!$N$2:$Q$128,3)</f>
        <v>wegtransport</v>
      </c>
      <c r="AQ27" s="112">
        <f>VLOOKUP(B27, [1]sectoren!$N$2:$S$128, 6, FALSE)</f>
        <v>7</v>
      </c>
    </row>
    <row r="28" spans="1:43" s="112" customFormat="1" ht="13.5" thickBot="1">
      <c r="A28" s="153" t="s">
        <v>333</v>
      </c>
      <c r="B28" s="153" t="s">
        <v>154</v>
      </c>
      <c r="C28" s="154" t="s">
        <v>335</v>
      </c>
      <c r="D28" s="155"/>
      <c r="E28" s="360">
        <v>6.3188584409999997</v>
      </c>
      <c r="F28" s="361">
        <v>0.11803</v>
      </c>
      <c r="G28" s="361">
        <v>3.9699999999999996E-3</v>
      </c>
      <c r="H28" s="361">
        <v>1.6740000000000001E-2</v>
      </c>
      <c r="I28" s="361">
        <v>0.12928799999999999</v>
      </c>
      <c r="J28" s="361">
        <v>0.12928799999999999</v>
      </c>
      <c r="K28" s="361">
        <v>0.12928799999999999</v>
      </c>
      <c r="L28" s="361">
        <v>0.10616906</v>
      </c>
      <c r="M28" s="361">
        <v>1.3650599999999999</v>
      </c>
      <c r="N28" s="361">
        <v>1.916E-2</v>
      </c>
      <c r="O28" s="361">
        <v>3.2699999999999999E-3</v>
      </c>
      <c r="P28" s="356" t="s">
        <v>308</v>
      </c>
      <c r="Q28" s="356" t="s">
        <v>308</v>
      </c>
      <c r="R28" s="361">
        <v>1.1010000000000001E-2</v>
      </c>
      <c r="S28" s="361">
        <v>8.1499999999999993E-3</v>
      </c>
      <c r="T28" s="361">
        <v>3.3300000000000001E-3</v>
      </c>
      <c r="U28" s="362">
        <v>3.8000000000000002E-5</v>
      </c>
      <c r="V28" s="361">
        <v>0.65281999999999996</v>
      </c>
      <c r="W28" s="361">
        <v>0.1162</v>
      </c>
      <c r="X28" s="361">
        <v>8.0999999999999996E-3</v>
      </c>
      <c r="Y28" s="361">
        <v>9.0799999999999995E-3</v>
      </c>
      <c r="Z28" s="361">
        <v>7.1199999999999996E-3</v>
      </c>
      <c r="AA28" s="361">
        <v>7.5599999999999999E-3</v>
      </c>
      <c r="AB28" s="361">
        <v>3.1850000000000003E-2</v>
      </c>
      <c r="AC28" s="357" t="s">
        <v>308</v>
      </c>
      <c r="AD28" s="358" t="s">
        <v>308</v>
      </c>
      <c r="AE28" s="359"/>
      <c r="AF28" s="361">
        <v>14924.1</v>
      </c>
      <c r="AG28" s="361" t="s">
        <v>304</v>
      </c>
      <c r="AH28" s="361" t="s">
        <v>304</v>
      </c>
      <c r="AI28" s="361">
        <v>864.62099999999998</v>
      </c>
      <c r="AJ28" s="361" t="s">
        <v>304</v>
      </c>
      <c r="AK28" s="361" t="s">
        <v>304</v>
      </c>
      <c r="AL28" s="158" t="s">
        <v>299</v>
      </c>
      <c r="AN28" s="112" t="str">
        <f>VLOOKUP(B28,[1]sectoren!$N$2:$Q$128,3)</f>
        <v>wegtransport</v>
      </c>
      <c r="AQ28" s="112">
        <f>VLOOKUP(B28, [1]sectoren!$N$2:$S$128, 6, FALSE)</f>
        <v>7</v>
      </c>
    </row>
    <row r="29" spans="1:43" s="112" customFormat="1" ht="13.5" thickBot="1">
      <c r="A29" s="153" t="s">
        <v>333</v>
      </c>
      <c r="B29" s="153" t="s">
        <v>155</v>
      </c>
      <c r="C29" s="154" t="s">
        <v>336</v>
      </c>
      <c r="D29" s="155"/>
      <c r="E29" s="360">
        <v>8.325530702</v>
      </c>
      <c r="F29" s="361">
        <v>0.25001000000000001</v>
      </c>
      <c r="G29" s="361">
        <v>8.3800000000000003E-3</v>
      </c>
      <c r="H29" s="361">
        <v>1.8859999999999998E-2</v>
      </c>
      <c r="I29" s="361">
        <v>0.14254600000000001</v>
      </c>
      <c r="J29" s="361">
        <v>0.14254600000000001</v>
      </c>
      <c r="K29" s="361">
        <v>0.14254600000000001</v>
      </c>
      <c r="L29" s="361">
        <v>9.7478899999999993E-2</v>
      </c>
      <c r="M29" s="361">
        <v>2.9651399999999999</v>
      </c>
      <c r="N29" s="361">
        <v>4.0509999999999997E-2</v>
      </c>
      <c r="O29" s="361">
        <v>6.77E-3</v>
      </c>
      <c r="P29" s="356" t="s">
        <v>308</v>
      </c>
      <c r="Q29" s="356" t="s">
        <v>308</v>
      </c>
      <c r="R29" s="361">
        <v>2.333E-2</v>
      </c>
      <c r="S29" s="361">
        <v>1.6500000000000001E-2</v>
      </c>
      <c r="T29" s="361">
        <v>6.8500000000000002E-3</v>
      </c>
      <c r="U29" s="362">
        <v>7.7999999999999999E-5</v>
      </c>
      <c r="V29" s="361">
        <v>1.35226</v>
      </c>
      <c r="W29" s="361">
        <v>9.0840000000000004E-2</v>
      </c>
      <c r="X29" s="361">
        <v>2.9499999999999999E-3</v>
      </c>
      <c r="Y29" s="361">
        <v>1.789E-2</v>
      </c>
      <c r="Z29" s="361">
        <v>1.9990000000000001E-2</v>
      </c>
      <c r="AA29" s="361">
        <v>4.5999999999999999E-3</v>
      </c>
      <c r="AB29" s="361">
        <v>4.5429999999999998E-2</v>
      </c>
      <c r="AC29" s="357" t="s">
        <v>308</v>
      </c>
      <c r="AD29" s="358" t="s">
        <v>308</v>
      </c>
      <c r="AE29" s="359"/>
      <c r="AF29" s="361">
        <v>31156.9</v>
      </c>
      <c r="AG29" s="361" t="s">
        <v>304</v>
      </c>
      <c r="AH29" s="361">
        <v>0</v>
      </c>
      <c r="AI29" s="361">
        <v>1797.19</v>
      </c>
      <c r="AJ29" s="361" t="s">
        <v>304</v>
      </c>
      <c r="AK29" s="361" t="s">
        <v>304</v>
      </c>
      <c r="AL29" s="158" t="s">
        <v>299</v>
      </c>
      <c r="AN29" s="112" t="str">
        <f>VLOOKUP(B29,[1]sectoren!$N$2:$Q$128,3)</f>
        <v>wegtransport</v>
      </c>
      <c r="AQ29" s="112">
        <f>VLOOKUP(B29, [1]sectoren!$N$2:$S$128, 6, FALSE)</f>
        <v>7</v>
      </c>
    </row>
    <row r="30" spans="1:43" s="112" customFormat="1" ht="13.5" thickBot="1">
      <c r="A30" s="153" t="s">
        <v>333</v>
      </c>
      <c r="B30" s="153" t="s">
        <v>156</v>
      </c>
      <c r="C30" s="154" t="s">
        <v>337</v>
      </c>
      <c r="D30" s="155"/>
      <c r="E30" s="360">
        <v>0.16838172300000001</v>
      </c>
      <c r="F30" s="361">
        <v>0.34225</v>
      </c>
      <c r="G30" s="361">
        <v>1.7000000000000001E-4</v>
      </c>
      <c r="H30" s="361">
        <v>1.33E-3</v>
      </c>
      <c r="I30" s="361">
        <v>5.8799999999999998E-3</v>
      </c>
      <c r="J30" s="361">
        <v>5.8799999999999998E-3</v>
      </c>
      <c r="K30" s="361">
        <v>5.8799999999999998E-3</v>
      </c>
      <c r="L30" s="361">
        <v>1.3872000000000001E-3</v>
      </c>
      <c r="M30" s="361">
        <v>2.83941</v>
      </c>
      <c r="N30" s="361">
        <v>5.8E-4</v>
      </c>
      <c r="O30" s="361">
        <v>2.5000000000000001E-4</v>
      </c>
      <c r="P30" s="356" t="s">
        <v>308</v>
      </c>
      <c r="Q30" s="356" t="s">
        <v>308</v>
      </c>
      <c r="R30" s="361">
        <v>3.6999999999999999E-4</v>
      </c>
      <c r="S30" s="361">
        <v>9.7000000000000005E-4</v>
      </c>
      <c r="T30" s="361">
        <v>2.9999999999999997E-4</v>
      </c>
      <c r="U30" s="362">
        <v>4.6E-6</v>
      </c>
      <c r="V30" s="361">
        <v>0.05</v>
      </c>
      <c r="W30" s="361">
        <v>8.2500000000000004E-3</v>
      </c>
      <c r="X30" s="361">
        <v>2.0000000000000001E-4</v>
      </c>
      <c r="Y30" s="361">
        <v>2.3000000000000001E-4</v>
      </c>
      <c r="Z30" s="361">
        <v>1.6000000000000001E-4</v>
      </c>
      <c r="AA30" s="361">
        <v>2.5000000000000001E-4</v>
      </c>
      <c r="AB30" s="361">
        <v>8.4000000000000003E-4</v>
      </c>
      <c r="AC30" s="357" t="s">
        <v>308</v>
      </c>
      <c r="AD30" s="358" t="s">
        <v>308</v>
      </c>
      <c r="AE30" s="359"/>
      <c r="AF30" s="361">
        <v>919.40300000000002</v>
      </c>
      <c r="AG30" s="361" t="s">
        <v>304</v>
      </c>
      <c r="AH30" s="361" t="s">
        <v>304</v>
      </c>
      <c r="AI30" s="361">
        <v>60.511699999999998</v>
      </c>
      <c r="AJ30" s="361" t="s">
        <v>304</v>
      </c>
      <c r="AK30" s="361" t="s">
        <v>304</v>
      </c>
      <c r="AL30" s="158" t="s">
        <v>299</v>
      </c>
      <c r="AM30" s="164"/>
      <c r="AN30" s="112" t="str">
        <f>VLOOKUP(B30,[1]sectoren!$N$2:$Q$128,3)</f>
        <v>wegtransport</v>
      </c>
      <c r="AQ30" s="112">
        <f>VLOOKUP(B30, [1]sectoren!$N$2:$S$128, 6, FALSE)</f>
        <v>7</v>
      </c>
    </row>
    <row r="31" spans="1:43" s="112" customFormat="1" ht="13.5" thickBot="1">
      <c r="A31" s="153" t="s">
        <v>333</v>
      </c>
      <c r="B31" s="153" t="s">
        <v>157</v>
      </c>
      <c r="C31" s="154" t="s">
        <v>338</v>
      </c>
      <c r="D31" s="155"/>
      <c r="E31" s="363" t="s">
        <v>304</v>
      </c>
      <c r="F31" s="361">
        <v>0.98458999999999997</v>
      </c>
      <c r="G31" s="363" t="s">
        <v>304</v>
      </c>
      <c r="H31" s="363" t="s">
        <v>304</v>
      </c>
      <c r="I31" s="363" t="s">
        <v>304</v>
      </c>
      <c r="J31" s="363" t="s">
        <v>304</v>
      </c>
      <c r="K31" s="363" t="s">
        <v>304</v>
      </c>
      <c r="L31" s="363" t="s">
        <v>304</v>
      </c>
      <c r="M31" s="363" t="s">
        <v>304</v>
      </c>
      <c r="N31" s="363" t="s">
        <v>304</v>
      </c>
      <c r="O31" s="363" t="s">
        <v>304</v>
      </c>
      <c r="P31" s="363" t="s">
        <v>304</v>
      </c>
      <c r="Q31" s="363" t="s">
        <v>304</v>
      </c>
      <c r="R31" s="363" t="s">
        <v>304</v>
      </c>
      <c r="S31" s="363" t="s">
        <v>304</v>
      </c>
      <c r="T31" s="363" t="s">
        <v>304</v>
      </c>
      <c r="U31" s="363" t="s">
        <v>304</v>
      </c>
      <c r="V31" s="363" t="s">
        <v>304</v>
      </c>
      <c r="W31" s="363" t="s">
        <v>304</v>
      </c>
      <c r="X31" s="363" t="s">
        <v>304</v>
      </c>
      <c r="Y31" s="363" t="s">
        <v>304</v>
      </c>
      <c r="Z31" s="363" t="s">
        <v>304</v>
      </c>
      <c r="AA31" s="363" t="s">
        <v>304</v>
      </c>
      <c r="AB31" s="363" t="s">
        <v>304</v>
      </c>
      <c r="AC31" s="364" t="s">
        <v>304</v>
      </c>
      <c r="AD31" s="365" t="s">
        <v>304</v>
      </c>
      <c r="AE31" s="359"/>
      <c r="AF31" s="361">
        <v>22195.4</v>
      </c>
      <c r="AG31" s="361" t="s">
        <v>304</v>
      </c>
      <c r="AH31" s="361" t="s">
        <v>304</v>
      </c>
      <c r="AI31" s="361">
        <v>1460.82</v>
      </c>
      <c r="AJ31" s="361" t="s">
        <v>304</v>
      </c>
      <c r="AK31" s="361" t="s">
        <v>304</v>
      </c>
      <c r="AL31" s="158" t="s">
        <v>299</v>
      </c>
      <c r="AN31" s="112" t="str">
        <f>VLOOKUP(B31,[1]sectoren!$N$2:$Q$128,3)</f>
        <v>wegtransport</v>
      </c>
      <c r="AQ31" s="112">
        <f>VLOOKUP(B31, [1]sectoren!$N$2:$S$128, 6, FALSE)</f>
        <v>7</v>
      </c>
    </row>
    <row r="32" spans="1:43" s="112" customFormat="1" ht="13.5" thickBot="1">
      <c r="A32" s="153" t="s">
        <v>333</v>
      </c>
      <c r="B32" s="153" t="s">
        <v>224</v>
      </c>
      <c r="C32" s="154" t="s">
        <v>339</v>
      </c>
      <c r="D32" s="155"/>
      <c r="E32" s="363" t="s">
        <v>304</v>
      </c>
      <c r="F32" s="363" t="s">
        <v>304</v>
      </c>
      <c r="G32" s="363" t="s">
        <v>304</v>
      </c>
      <c r="H32" s="363" t="s">
        <v>304</v>
      </c>
      <c r="I32" s="361">
        <v>0.41757699999999998</v>
      </c>
      <c r="J32" s="361">
        <v>0.77795000000000003</v>
      </c>
      <c r="K32" s="361">
        <v>1.0260659999999999</v>
      </c>
      <c r="L32" s="363" t="s">
        <v>304</v>
      </c>
      <c r="M32" s="363" t="s">
        <v>304</v>
      </c>
      <c r="N32" s="361">
        <v>0.70230000000000004</v>
      </c>
      <c r="O32" s="361">
        <v>3.6700000000000001E-3</v>
      </c>
      <c r="P32" s="356" t="s">
        <v>308</v>
      </c>
      <c r="Q32" s="356" t="s">
        <v>308</v>
      </c>
      <c r="R32" s="361">
        <v>0.25575999999999999</v>
      </c>
      <c r="S32" s="361">
        <v>5.5625900000000001</v>
      </c>
      <c r="T32" s="361">
        <v>4.3279999999999999E-2</v>
      </c>
      <c r="U32" s="361">
        <v>7.4999999999999997E-3</v>
      </c>
      <c r="V32" s="361">
        <v>2.9215900000000001</v>
      </c>
      <c r="W32" s="363" t="s">
        <v>304</v>
      </c>
      <c r="X32" s="363" t="s">
        <v>304</v>
      </c>
      <c r="Y32" s="363" t="s">
        <v>304</v>
      </c>
      <c r="Z32" s="363" t="s">
        <v>304</v>
      </c>
      <c r="AA32" s="363" t="s">
        <v>304</v>
      </c>
      <c r="AB32" s="363" t="s">
        <v>304</v>
      </c>
      <c r="AC32" s="357" t="s">
        <v>308</v>
      </c>
      <c r="AD32" s="358" t="s">
        <v>308</v>
      </c>
      <c r="AE32" s="359"/>
      <c r="AF32" s="361" t="s">
        <v>304</v>
      </c>
      <c r="AG32" s="361" t="s">
        <v>304</v>
      </c>
      <c r="AH32" s="361" t="s">
        <v>304</v>
      </c>
      <c r="AI32" s="361" t="s">
        <v>304</v>
      </c>
      <c r="AJ32" s="361" t="s">
        <v>304</v>
      </c>
      <c r="AK32" s="361">
        <v>43304.428</v>
      </c>
      <c r="AL32" s="158" t="s">
        <v>340</v>
      </c>
      <c r="AN32" s="112" t="str">
        <f>VLOOKUP(B32,[1]sectoren!$N$2:$Q$128,3)</f>
        <v>wegtransport</v>
      </c>
      <c r="AQ32" s="112">
        <f>VLOOKUP(B32, [1]sectoren!$N$2:$S$128, 6, FALSE)</f>
        <v>7</v>
      </c>
    </row>
    <row r="33" spans="1:43" s="112" customFormat="1" ht="13.5" thickBot="1">
      <c r="A33" s="153" t="s">
        <v>333</v>
      </c>
      <c r="B33" s="153" t="s">
        <v>158</v>
      </c>
      <c r="C33" s="154" t="s">
        <v>341</v>
      </c>
      <c r="D33" s="155"/>
      <c r="E33" s="363" t="s">
        <v>304</v>
      </c>
      <c r="F33" s="363" t="s">
        <v>304</v>
      </c>
      <c r="G33" s="363" t="s">
        <v>304</v>
      </c>
      <c r="H33" s="363" t="s">
        <v>304</v>
      </c>
      <c r="I33" s="361">
        <v>0.229569</v>
      </c>
      <c r="J33" s="361">
        <v>0.42163699999999998</v>
      </c>
      <c r="K33" s="361">
        <v>0.843275</v>
      </c>
      <c r="L33" s="363" t="s">
        <v>304</v>
      </c>
      <c r="M33" s="363" t="s">
        <v>304</v>
      </c>
      <c r="N33" s="356" t="s">
        <v>308</v>
      </c>
      <c r="O33" s="356" t="s">
        <v>308</v>
      </c>
      <c r="P33" s="356" t="s">
        <v>308</v>
      </c>
      <c r="Q33" s="356" t="s">
        <v>308</v>
      </c>
      <c r="R33" s="356" t="s">
        <v>308</v>
      </c>
      <c r="S33" s="356" t="s">
        <v>308</v>
      </c>
      <c r="T33" s="356" t="s">
        <v>308</v>
      </c>
      <c r="U33" s="356" t="s">
        <v>308</v>
      </c>
      <c r="V33" s="356" t="s">
        <v>308</v>
      </c>
      <c r="W33" s="363" t="s">
        <v>304</v>
      </c>
      <c r="X33" s="363" t="s">
        <v>304</v>
      </c>
      <c r="Y33" s="363" t="s">
        <v>304</v>
      </c>
      <c r="Z33" s="363" t="s">
        <v>304</v>
      </c>
      <c r="AA33" s="363" t="s">
        <v>304</v>
      </c>
      <c r="AB33" s="363" t="s">
        <v>304</v>
      </c>
      <c r="AC33" s="357" t="s">
        <v>308</v>
      </c>
      <c r="AD33" s="358" t="s">
        <v>308</v>
      </c>
      <c r="AE33" s="359"/>
      <c r="AF33" s="361" t="s">
        <v>304</v>
      </c>
      <c r="AG33" s="361" t="s">
        <v>304</v>
      </c>
      <c r="AH33" s="361" t="s">
        <v>304</v>
      </c>
      <c r="AI33" s="361" t="s">
        <v>304</v>
      </c>
      <c r="AJ33" s="361" t="s">
        <v>304</v>
      </c>
      <c r="AK33" s="361">
        <v>43304.428</v>
      </c>
      <c r="AL33" s="158" t="s">
        <v>340</v>
      </c>
      <c r="AN33" s="112" t="str">
        <f>VLOOKUP(B33,[1]sectoren!$N$2:$Q$128,3)</f>
        <v>wegtransport</v>
      </c>
      <c r="AQ33" s="112">
        <f>VLOOKUP(B33, [1]sectoren!$N$2:$S$128, 6, FALSE)</f>
        <v>7</v>
      </c>
    </row>
    <row r="34" spans="1:43" s="112" customFormat="1" ht="13.5" thickBot="1">
      <c r="A34" s="153" t="s">
        <v>323</v>
      </c>
      <c r="B34" s="153" t="s">
        <v>342</v>
      </c>
      <c r="C34" s="154" t="s">
        <v>343</v>
      </c>
      <c r="D34" s="155"/>
      <c r="E34" s="156">
        <v>0.17821999999999999</v>
      </c>
      <c r="F34" s="156">
        <v>1.5820000000000001E-2</v>
      </c>
      <c r="G34" s="156">
        <v>6.9699999999999996E-3</v>
      </c>
      <c r="H34" s="156">
        <v>2.0000000000000002E-5</v>
      </c>
      <c r="I34" s="156">
        <v>4.6600000000000001E-3</v>
      </c>
      <c r="J34" s="156">
        <v>4.8999999999999998E-3</v>
      </c>
      <c r="K34" s="156">
        <v>5.1700000000000001E-3</v>
      </c>
      <c r="L34" s="156">
        <v>3.3600000000000001E-3</v>
      </c>
      <c r="M34" s="156">
        <v>3.6389999999999999E-2</v>
      </c>
      <c r="N34" s="156">
        <v>5.9000000000000003E-4</v>
      </c>
      <c r="O34" s="156">
        <v>3.0000000000000001E-5</v>
      </c>
      <c r="P34" s="156">
        <v>2.0000000000000001E-4</v>
      </c>
      <c r="Q34" s="156">
        <v>2.5999999999999998E-4</v>
      </c>
      <c r="R34" s="156">
        <v>1.7000000000000001E-4</v>
      </c>
      <c r="S34" s="156">
        <v>0.39354</v>
      </c>
      <c r="T34" s="156">
        <v>2.4000000000000001E-4</v>
      </c>
      <c r="U34" s="156">
        <v>3.0000000000000001E-5</v>
      </c>
      <c r="V34" s="156">
        <v>3.3999999999999998E-3</v>
      </c>
      <c r="W34" s="156">
        <v>0.20954759000000001</v>
      </c>
      <c r="X34" s="156">
        <v>1.0203583E-4</v>
      </c>
      <c r="Y34" s="156">
        <v>1.7005971999999999E-4</v>
      </c>
      <c r="Z34" s="156">
        <v>1.0475679E-4</v>
      </c>
      <c r="AA34" s="156">
        <v>2.686944E-5</v>
      </c>
      <c r="AB34" s="156">
        <v>4.0372177000000002E-4</v>
      </c>
      <c r="AC34" s="349" t="s">
        <v>304</v>
      </c>
      <c r="AD34" s="350" t="s">
        <v>304</v>
      </c>
      <c r="AE34" s="157"/>
      <c r="AF34" s="155">
        <v>145.23099999999999</v>
      </c>
      <c r="AG34" s="155" t="s">
        <v>304</v>
      </c>
      <c r="AH34" s="155" t="s">
        <v>304</v>
      </c>
      <c r="AI34" s="155" t="s">
        <v>304</v>
      </c>
      <c r="AJ34" s="155" t="s">
        <v>304</v>
      </c>
      <c r="AK34" s="155" t="s">
        <v>304</v>
      </c>
      <c r="AL34" s="158" t="s">
        <v>299</v>
      </c>
      <c r="AN34" s="112" t="str">
        <f>VLOOKUP(B34,[1]sectoren!$N$2:$Q$128,3)</f>
        <v>offroad</v>
      </c>
      <c r="AQ34" s="112">
        <f>VLOOKUP(B34, [1]sectoren!$N$2:$S$128, 6, FALSE)</f>
        <v>8</v>
      </c>
    </row>
    <row r="35" spans="1:43" s="165" customFormat="1" ht="13.5" thickBot="1">
      <c r="A35" s="153" t="s">
        <v>344</v>
      </c>
      <c r="B35" s="153" t="s">
        <v>345</v>
      </c>
      <c r="C35" s="154" t="s">
        <v>346</v>
      </c>
      <c r="D35" s="155"/>
      <c r="E35" s="156"/>
      <c r="F35" s="156"/>
      <c r="G35" s="156"/>
      <c r="H35" s="156"/>
      <c r="I35" s="156"/>
      <c r="J35" s="156"/>
      <c r="K35" s="156"/>
      <c r="L35" s="156"/>
      <c r="M35" s="156"/>
      <c r="N35" s="156"/>
      <c r="O35" s="156"/>
      <c r="P35" s="156"/>
      <c r="Q35" s="156"/>
      <c r="R35" s="155" t="s">
        <v>308</v>
      </c>
      <c r="S35" s="156">
        <v>0</v>
      </c>
      <c r="T35" s="156">
        <v>0</v>
      </c>
      <c r="U35" s="156">
        <v>0</v>
      </c>
      <c r="V35" s="156">
        <v>0</v>
      </c>
      <c r="W35" s="156" t="s">
        <v>308</v>
      </c>
      <c r="X35" s="156">
        <v>0</v>
      </c>
      <c r="Y35" s="156">
        <v>0</v>
      </c>
      <c r="Z35" s="156">
        <v>0</v>
      </c>
      <c r="AA35" s="156">
        <v>0</v>
      </c>
      <c r="AB35" s="156">
        <v>0</v>
      </c>
      <c r="AC35" s="349" t="s">
        <v>304</v>
      </c>
      <c r="AD35" s="350" t="s">
        <v>304</v>
      </c>
      <c r="AE35" s="157"/>
      <c r="AF35" s="155">
        <v>0</v>
      </c>
      <c r="AG35" s="155" t="s">
        <v>304</v>
      </c>
      <c r="AH35" s="155" t="s">
        <v>304</v>
      </c>
      <c r="AI35" s="155" t="s">
        <v>304</v>
      </c>
      <c r="AJ35" s="155" t="s">
        <v>304</v>
      </c>
      <c r="AK35" s="155" t="s">
        <v>304</v>
      </c>
      <c r="AL35" s="158" t="s">
        <v>299</v>
      </c>
      <c r="AN35" s="112" t="str">
        <f>VLOOKUP(B35,[1]sectoren!$N$2:$Q$128,3)</f>
        <v>offroad</v>
      </c>
      <c r="AQ35" s="112">
        <f>VLOOKUP(B35, [1]sectoren!$N$2:$S$128, 6, FALSE)</f>
        <v>8</v>
      </c>
    </row>
    <row r="36" spans="1:43" s="112" customFormat="1" ht="15.75" thickBot="1">
      <c r="A36" s="153" t="s">
        <v>344</v>
      </c>
      <c r="B36" s="153" t="s">
        <v>347</v>
      </c>
      <c r="C36" s="154" t="s">
        <v>348</v>
      </c>
      <c r="D36" s="155"/>
      <c r="E36" s="156">
        <v>1.2136199999999999</v>
      </c>
      <c r="F36" s="156">
        <v>4.3290000000000002E-2</v>
      </c>
      <c r="G36" s="156">
        <v>3.1029999999999999E-2</v>
      </c>
      <c r="H36" s="156">
        <v>6.9999999999999994E-5</v>
      </c>
      <c r="I36" s="156">
        <v>2.0719999999999999E-2</v>
      </c>
      <c r="J36" s="156">
        <v>2.3189999999999999E-2</v>
      </c>
      <c r="K36" s="156">
        <v>2.3189999999999999E-2</v>
      </c>
      <c r="L36" s="156">
        <v>7.1900000000000002E-3</v>
      </c>
      <c r="M36" s="156">
        <v>0.11441</v>
      </c>
      <c r="N36" s="156">
        <v>2.6900000000000001E-3</v>
      </c>
      <c r="O36" s="156">
        <v>1.4999999999999999E-4</v>
      </c>
      <c r="P36" s="156">
        <v>8.9999999999999998E-4</v>
      </c>
      <c r="Q36" s="156">
        <v>1.1900000000000001E-3</v>
      </c>
      <c r="R36" s="156">
        <v>7.6999999999999996E-4</v>
      </c>
      <c r="S36" s="156">
        <v>1.8E-3</v>
      </c>
      <c r="T36" s="156">
        <v>1.546E-2</v>
      </c>
      <c r="U36" s="156">
        <v>1.5499999999999999E-3</v>
      </c>
      <c r="V36" s="156">
        <v>1.8550000000000001E-2</v>
      </c>
      <c r="W36" s="156">
        <v>2.0100000000000002E-6</v>
      </c>
      <c r="X36" s="156">
        <v>1.2542850000000002E-3</v>
      </c>
      <c r="Y36" s="156">
        <v>9.9022499999999996E-3</v>
      </c>
      <c r="Z36" s="156">
        <v>1.1222550000000002E-3</v>
      </c>
      <c r="AA36" s="156">
        <v>9.9022499999999996E-4</v>
      </c>
      <c r="AB36" s="156">
        <v>1.3269014999999999E-2</v>
      </c>
      <c r="AC36" s="345">
        <v>1.24E-3</v>
      </c>
      <c r="AD36" s="345">
        <v>5.9000000000000003E-4</v>
      </c>
      <c r="AE36" s="157"/>
      <c r="AF36" s="155">
        <v>660.15</v>
      </c>
      <c r="AG36" s="155" t="s">
        <v>304</v>
      </c>
      <c r="AH36" s="155" t="s">
        <v>304</v>
      </c>
      <c r="AI36" s="155" t="s">
        <v>304</v>
      </c>
      <c r="AJ36" s="155" t="s">
        <v>304</v>
      </c>
      <c r="AK36" s="155" t="s">
        <v>304</v>
      </c>
      <c r="AL36" s="158" t="s">
        <v>299</v>
      </c>
      <c r="AN36" s="112" t="str">
        <f>VLOOKUP(B36,[1]sectoren!$N$2:$Q$128,3)</f>
        <v>offroad</v>
      </c>
      <c r="AQ36" s="112">
        <f>VLOOKUP(B36, [1]sectoren!$N$2:$S$128, 6, FALSE)</f>
        <v>8</v>
      </c>
    </row>
    <row r="37" spans="1:43" s="112" customFormat="1" ht="15.75" thickBot="1">
      <c r="A37" s="153" t="s">
        <v>323</v>
      </c>
      <c r="B37" s="153" t="s">
        <v>349</v>
      </c>
      <c r="C37" s="154" t="s">
        <v>350</v>
      </c>
      <c r="D37" s="155"/>
      <c r="E37" s="156">
        <v>1.5779999999999999E-2</v>
      </c>
      <c r="F37" s="156">
        <v>6.8640000000000007E-2</v>
      </c>
      <c r="G37" s="156">
        <v>6.0000000000000002E-5</v>
      </c>
      <c r="H37" s="156" t="s">
        <v>308</v>
      </c>
      <c r="I37" s="156">
        <v>6.9999999999999994E-5</v>
      </c>
      <c r="J37" s="156">
        <v>6.9999999999999994E-5</v>
      </c>
      <c r="K37" s="156">
        <v>6.9999999999999994E-5</v>
      </c>
      <c r="L37" s="346">
        <v>2.6800000000000002E-6</v>
      </c>
      <c r="M37" s="156">
        <v>2.2110000000000001E-2</v>
      </c>
      <c r="N37" s="346">
        <v>9.7999999999999993E-7</v>
      </c>
      <c r="O37" s="346">
        <v>8.0000000000000002E-8</v>
      </c>
      <c r="P37" s="346">
        <v>4.8259999999999995E-5</v>
      </c>
      <c r="Q37" s="346">
        <v>8.9400000000000008E-6</v>
      </c>
      <c r="R37" s="346">
        <v>1.1599999999999999E-6</v>
      </c>
      <c r="S37" s="346">
        <v>2.2999999999999999E-7</v>
      </c>
      <c r="T37" s="346">
        <v>1.1599999999999999E-6</v>
      </c>
      <c r="U37" s="156">
        <v>1.0000000000000001E-5</v>
      </c>
      <c r="V37" s="156">
        <v>6.9999999999999994E-5</v>
      </c>
      <c r="W37" s="156">
        <v>4.6480000000000002E-5</v>
      </c>
      <c r="X37" s="156">
        <v>6.4350000000000004E-8</v>
      </c>
      <c r="Y37" s="156">
        <v>2.5918999999999998E-7</v>
      </c>
      <c r="Z37" s="156">
        <v>9.8309999999999998E-8</v>
      </c>
      <c r="AA37" s="156">
        <v>9.6530000000000005E-8</v>
      </c>
      <c r="AB37" s="156">
        <v>5.1837999999999996E-7</v>
      </c>
      <c r="AC37" s="347" t="s">
        <v>304</v>
      </c>
      <c r="AD37" s="348" t="s">
        <v>304</v>
      </c>
      <c r="AE37" s="157"/>
      <c r="AF37" s="155" t="s">
        <v>304</v>
      </c>
      <c r="AG37" s="155" t="s">
        <v>304</v>
      </c>
      <c r="AH37" s="155">
        <v>89.376000000000005</v>
      </c>
      <c r="AI37" s="155" t="s">
        <v>304</v>
      </c>
      <c r="AJ37" s="155" t="s">
        <v>304</v>
      </c>
      <c r="AK37" s="155" t="s">
        <v>304</v>
      </c>
      <c r="AL37" s="158" t="s">
        <v>299</v>
      </c>
      <c r="AN37" s="112" t="str">
        <f>VLOOKUP(B37,[1]sectoren!$N$2:$Q$128,3)</f>
        <v>offroad</v>
      </c>
      <c r="AQ37" s="112">
        <f>VLOOKUP(B37, [1]sectoren!$N$2:$S$128, 6, FALSE)</f>
        <v>1</v>
      </c>
    </row>
    <row r="38" spans="1:43" s="112" customFormat="1" ht="20.25" customHeight="1" thickBot="1">
      <c r="A38" s="153" t="s">
        <v>323</v>
      </c>
      <c r="B38" s="153" t="s">
        <v>351</v>
      </c>
      <c r="C38" s="154" t="s">
        <v>352</v>
      </c>
      <c r="D38" s="166"/>
      <c r="E38" s="156">
        <v>3.7150000000000002E-2</v>
      </c>
      <c r="F38" s="156">
        <v>3.0999999999999999E-3</v>
      </c>
      <c r="G38" s="156">
        <v>6.0000000000000002E-5</v>
      </c>
      <c r="H38" s="156">
        <v>3.0000000000000001E-5</v>
      </c>
      <c r="I38" s="156">
        <v>1.47E-3</v>
      </c>
      <c r="J38" s="156">
        <v>1.99E-3</v>
      </c>
      <c r="K38" s="156">
        <v>4.4900000000000001E-3</v>
      </c>
      <c r="L38" s="156">
        <v>8.0000000000000007E-5</v>
      </c>
      <c r="M38" s="156">
        <v>2.5479999999999999E-2</v>
      </c>
      <c r="N38" s="156">
        <v>5.0000000000000002E-5</v>
      </c>
      <c r="O38" s="156">
        <v>5.0000000000000002E-5</v>
      </c>
      <c r="P38" s="155" t="s">
        <v>308</v>
      </c>
      <c r="Q38" s="155" t="s">
        <v>308</v>
      </c>
      <c r="R38" s="156">
        <v>1.7000000000000001E-4</v>
      </c>
      <c r="S38" s="156">
        <v>5.8599999999999998E-3</v>
      </c>
      <c r="T38" s="156">
        <v>2.2000000000000001E-4</v>
      </c>
      <c r="U38" s="156">
        <v>3.0000000000000001E-5</v>
      </c>
      <c r="V38" s="156">
        <v>3.64E-3</v>
      </c>
      <c r="W38" s="155" t="s">
        <v>308</v>
      </c>
      <c r="X38" s="156">
        <v>1.0227625E-4</v>
      </c>
      <c r="Y38" s="156">
        <v>1.0227625E-4</v>
      </c>
      <c r="Z38" s="156">
        <v>0</v>
      </c>
      <c r="AA38" s="156">
        <v>0</v>
      </c>
      <c r="AB38" s="156">
        <v>2.0455249000000001E-4</v>
      </c>
      <c r="AC38" s="349" t="s">
        <v>304</v>
      </c>
      <c r="AD38" s="350" t="s">
        <v>304</v>
      </c>
      <c r="AE38" s="157"/>
      <c r="AF38" s="155">
        <v>124.25432210000001</v>
      </c>
      <c r="AG38" s="155" t="s">
        <v>304</v>
      </c>
      <c r="AH38" s="155" t="s">
        <v>304</v>
      </c>
      <c r="AI38" s="155" t="s">
        <v>304</v>
      </c>
      <c r="AJ38" s="155" t="s">
        <v>304</v>
      </c>
      <c r="AK38" s="155" t="s">
        <v>304</v>
      </c>
      <c r="AL38" s="158" t="s">
        <v>299</v>
      </c>
      <c r="AN38" s="112" t="str">
        <f>VLOOKUP(B38,[1]sectoren!$N$2:$Q$128,3)</f>
        <v>offroad</v>
      </c>
      <c r="AQ38" s="112">
        <f>VLOOKUP(B38, [1]sectoren!$N$2:$S$128, 6, FALSE)</f>
        <v>8</v>
      </c>
    </row>
    <row r="39" spans="1:43" s="112" customFormat="1" ht="24.75" thickBot="1">
      <c r="A39" s="153" t="s">
        <v>353</v>
      </c>
      <c r="B39" s="153" t="s">
        <v>354</v>
      </c>
      <c r="C39" s="154" t="s">
        <v>355</v>
      </c>
      <c r="D39" s="155"/>
      <c r="E39" s="156">
        <v>0.95101999999999998</v>
      </c>
      <c r="F39" s="156">
        <v>0.17227000000000001</v>
      </c>
      <c r="G39" s="156">
        <v>0.37624000000000002</v>
      </c>
      <c r="H39" s="156">
        <v>3.048E-2</v>
      </c>
      <c r="I39" s="156">
        <v>5.2159999999999998E-2</v>
      </c>
      <c r="J39" s="156">
        <v>5.2549999999999999E-2</v>
      </c>
      <c r="K39" s="156">
        <v>6.2210000000000001E-2</v>
      </c>
      <c r="L39" s="156">
        <v>1.2840000000000001E-2</v>
      </c>
      <c r="M39" s="156">
        <v>0.80350999999999995</v>
      </c>
      <c r="N39" s="156">
        <v>1.4420000000000001E-2</v>
      </c>
      <c r="O39" s="156">
        <v>6.8999999999999999E-3</v>
      </c>
      <c r="P39" s="156">
        <v>2.8999999999999998E-3</v>
      </c>
      <c r="Q39" s="156">
        <v>2.1299999999999999E-3</v>
      </c>
      <c r="R39" s="156">
        <v>1.3729999999999999E-2</v>
      </c>
      <c r="S39" s="156">
        <v>4.1799999999999997E-3</v>
      </c>
      <c r="T39" s="156">
        <v>1.1100000000000001E-3</v>
      </c>
      <c r="U39" s="156">
        <v>4.6000000000000001E-4</v>
      </c>
      <c r="V39" s="156">
        <v>0.27442</v>
      </c>
      <c r="W39" s="156">
        <v>0.13836152999999998</v>
      </c>
      <c r="X39" s="156">
        <v>6.7588760169999998E-2</v>
      </c>
      <c r="Y39" s="156">
        <v>7.7804372010000011E-2</v>
      </c>
      <c r="Z39" s="156">
        <v>4.8873192009999997E-2</v>
      </c>
      <c r="AA39" s="156">
        <v>2.523804201E-2</v>
      </c>
      <c r="AB39" s="156">
        <v>0.21950449469</v>
      </c>
      <c r="AC39" s="345">
        <v>2.65E-3</v>
      </c>
      <c r="AD39" s="345">
        <v>3.0000000000000001E-5</v>
      </c>
      <c r="AE39" s="157"/>
      <c r="AF39" s="155">
        <v>7901.3180000000002</v>
      </c>
      <c r="AG39" s="155">
        <v>0</v>
      </c>
      <c r="AH39" s="155">
        <v>16566.013999999999</v>
      </c>
      <c r="AI39" s="155">
        <v>532.99400000000003</v>
      </c>
      <c r="AJ39" s="155">
        <v>0</v>
      </c>
      <c r="AK39" s="155" t="s">
        <v>304</v>
      </c>
      <c r="AL39" s="158" t="s">
        <v>299</v>
      </c>
      <c r="AN39" s="112" t="str">
        <f>VLOOKUP(B39,[1]sectoren!$N$2:$Q$128,3)</f>
        <v>tertiair</v>
      </c>
      <c r="AQ39" s="112">
        <f>VLOOKUP(B39, [1]sectoren!$N$2:$S$128, 6, FALSE)</f>
        <v>2</v>
      </c>
    </row>
    <row r="40" spans="1:43" s="112" customFormat="1" ht="13.5" thickBot="1">
      <c r="A40" s="153" t="s">
        <v>323</v>
      </c>
      <c r="B40" s="153" t="s">
        <v>356</v>
      </c>
      <c r="C40" s="154" t="s">
        <v>357</v>
      </c>
      <c r="D40" s="155"/>
      <c r="E40" s="156" t="s">
        <v>90</v>
      </c>
      <c r="F40" s="156" t="s">
        <v>90</v>
      </c>
      <c r="G40" s="156" t="s">
        <v>90</v>
      </c>
      <c r="H40" s="156" t="s">
        <v>90</v>
      </c>
      <c r="I40" s="156" t="s">
        <v>90</v>
      </c>
      <c r="J40" s="156" t="s">
        <v>90</v>
      </c>
      <c r="K40" s="156" t="s">
        <v>90</v>
      </c>
      <c r="L40" s="156" t="s">
        <v>90</v>
      </c>
      <c r="M40" s="156" t="s">
        <v>90</v>
      </c>
      <c r="N40" s="155" t="s">
        <v>90</v>
      </c>
      <c r="O40" s="155" t="s">
        <v>90</v>
      </c>
      <c r="P40" s="155" t="s">
        <v>308</v>
      </c>
      <c r="Q40" s="155" t="s">
        <v>308</v>
      </c>
      <c r="R40" s="155" t="s">
        <v>90</v>
      </c>
      <c r="S40" s="155" t="s">
        <v>90</v>
      </c>
      <c r="T40" s="155" t="s">
        <v>90</v>
      </c>
      <c r="U40" s="155" t="s">
        <v>90</v>
      </c>
      <c r="V40" s="155" t="s">
        <v>90</v>
      </c>
      <c r="W40" s="155" t="s">
        <v>308</v>
      </c>
      <c r="X40" s="155" t="s">
        <v>90</v>
      </c>
      <c r="Y40" s="155" t="s">
        <v>90</v>
      </c>
      <c r="Z40" s="155" t="s">
        <v>90</v>
      </c>
      <c r="AA40" s="155" t="s">
        <v>90</v>
      </c>
      <c r="AB40" s="155" t="s">
        <v>90</v>
      </c>
      <c r="AC40" s="347" t="s">
        <v>304</v>
      </c>
      <c r="AD40" s="348" t="s">
        <v>304</v>
      </c>
      <c r="AE40" s="157"/>
      <c r="AF40" s="155" t="s">
        <v>90</v>
      </c>
      <c r="AG40" s="155" t="s">
        <v>304</v>
      </c>
      <c r="AH40" s="155" t="s">
        <v>304</v>
      </c>
      <c r="AI40" s="155" t="s">
        <v>304</v>
      </c>
      <c r="AJ40" s="155" t="s">
        <v>304</v>
      </c>
      <c r="AK40" s="155" t="s">
        <v>304</v>
      </c>
      <c r="AL40" s="158" t="s">
        <v>299</v>
      </c>
      <c r="AN40" s="112" t="str">
        <f>VLOOKUP(B40,[1]sectoren!$N$2:$Q$128,3)</f>
        <v>offroad</v>
      </c>
      <c r="AQ40" s="112">
        <f>VLOOKUP(B40, [1]sectoren!$N$2:$S$128, 6, FALSE)</f>
        <v>8</v>
      </c>
    </row>
    <row r="41" spans="1:43" s="112" customFormat="1" ht="24.75" thickBot="1">
      <c r="A41" s="153" t="s">
        <v>353</v>
      </c>
      <c r="B41" s="153" t="s">
        <v>358</v>
      </c>
      <c r="C41" s="154" t="s">
        <v>359</v>
      </c>
      <c r="D41" s="155"/>
      <c r="E41" s="156">
        <v>3.2972399999999999</v>
      </c>
      <c r="F41" s="156">
        <v>5.1346499999999997</v>
      </c>
      <c r="G41" s="156">
        <v>2.3894299999999999</v>
      </c>
      <c r="H41" s="156">
        <v>0.61987999999999999</v>
      </c>
      <c r="I41" s="156">
        <v>6.2269899999999998</v>
      </c>
      <c r="J41" s="156">
        <v>6.3780900000000003</v>
      </c>
      <c r="K41" s="156">
        <v>6.7240099999999998</v>
      </c>
      <c r="L41" s="156">
        <v>0.64461999999999997</v>
      </c>
      <c r="M41" s="156">
        <v>38.040610000000001</v>
      </c>
      <c r="N41" s="156">
        <v>0.36491000000000001</v>
      </c>
      <c r="O41" s="156">
        <v>0.13378999999999999</v>
      </c>
      <c r="P41" s="156">
        <v>3.7280000000000001E-2</v>
      </c>
      <c r="Q41" s="156">
        <v>7.4599999999999996E-3</v>
      </c>
      <c r="R41" s="156">
        <v>0.25114999999999998</v>
      </c>
      <c r="S41" s="156">
        <v>8.3449999999999996E-2</v>
      </c>
      <c r="T41" s="156">
        <v>2.9489999999999999E-2</v>
      </c>
      <c r="U41" s="156">
        <v>7.2399999999999999E-3</v>
      </c>
      <c r="V41" s="156">
        <v>5.4195900000000004</v>
      </c>
      <c r="W41" s="156">
        <v>7.3275821500000005</v>
      </c>
      <c r="X41" s="156">
        <v>1.2133483734399999</v>
      </c>
      <c r="Y41" s="156">
        <v>1.26293396798</v>
      </c>
      <c r="Z41" s="156">
        <v>0.47683973536000002</v>
      </c>
      <c r="AA41" s="156">
        <v>0.68793814549999999</v>
      </c>
      <c r="AB41" s="156">
        <v>3.6410602222799997</v>
      </c>
      <c r="AC41" s="345">
        <v>5.1610000000000003E-2</v>
      </c>
      <c r="AD41" s="345">
        <v>0.14371</v>
      </c>
      <c r="AE41" s="157"/>
      <c r="AF41" s="155">
        <v>38999.606</v>
      </c>
      <c r="AG41" s="155">
        <v>842.4</v>
      </c>
      <c r="AH41" s="155">
        <v>32024.152999999998</v>
      </c>
      <c r="AI41" s="155">
        <v>10216.799000000001</v>
      </c>
      <c r="AJ41" s="155">
        <v>0</v>
      </c>
      <c r="AK41" s="155" t="s">
        <v>304</v>
      </c>
      <c r="AL41" s="158" t="s">
        <v>299</v>
      </c>
      <c r="AN41" s="112" t="str">
        <f>VLOOKUP(B41,[1]sectoren!$N$2:$Q$128,3)</f>
        <v>residentieel</v>
      </c>
      <c r="AQ41" s="112">
        <f>VLOOKUP(B41, [1]sectoren!$N$2:$S$128, 6, FALSE)</f>
        <v>2</v>
      </c>
    </row>
    <row r="42" spans="1:43" s="112" customFormat="1" ht="13.5" thickBot="1">
      <c r="A42" s="153" t="s">
        <v>323</v>
      </c>
      <c r="B42" s="153" t="s">
        <v>360</v>
      </c>
      <c r="C42" s="154" t="s">
        <v>361</v>
      </c>
      <c r="D42" s="155"/>
      <c r="E42" s="156">
        <v>6.7199999999999996E-2</v>
      </c>
      <c r="F42" s="156">
        <v>0.17821999999999999</v>
      </c>
      <c r="G42" s="156">
        <v>1E-4</v>
      </c>
      <c r="H42" s="156">
        <v>8.0000000000000007E-5</v>
      </c>
      <c r="I42" s="156">
        <v>1.67E-3</v>
      </c>
      <c r="J42" s="156">
        <v>1.73E-3</v>
      </c>
      <c r="K42" s="156">
        <v>1.81E-3</v>
      </c>
      <c r="L42" s="156">
        <v>2.4000000000000001E-4</v>
      </c>
      <c r="M42" s="156">
        <v>4.5692500000000003</v>
      </c>
      <c r="N42" s="156">
        <v>1.0109999999999999E-2</v>
      </c>
      <c r="O42" s="156">
        <v>8.0000000000000007E-5</v>
      </c>
      <c r="P42" s="155" t="s">
        <v>308</v>
      </c>
      <c r="Q42" s="155" t="s">
        <v>308</v>
      </c>
      <c r="R42" s="156">
        <v>4.0999999999999999E-4</v>
      </c>
      <c r="S42" s="156">
        <v>1.521E-2</v>
      </c>
      <c r="T42" s="156">
        <v>5.5000000000000003E-4</v>
      </c>
      <c r="U42" s="156">
        <v>8.0000000000000007E-5</v>
      </c>
      <c r="V42" s="156">
        <v>8.3700000000000007E-3</v>
      </c>
      <c r="W42" s="155" t="s">
        <v>308</v>
      </c>
      <c r="X42" s="156">
        <v>2.8959095E-4</v>
      </c>
      <c r="Y42" s="156">
        <v>2.8959095E-4</v>
      </c>
      <c r="Z42" s="156">
        <v>0</v>
      </c>
      <c r="AA42" s="156">
        <v>0</v>
      </c>
      <c r="AB42" s="156">
        <v>5.7918188999999992E-4</v>
      </c>
      <c r="AC42" s="347" t="s">
        <v>304</v>
      </c>
      <c r="AD42" s="348" t="s">
        <v>304</v>
      </c>
      <c r="AE42" s="157"/>
      <c r="AF42" s="155">
        <v>315.79599999999999</v>
      </c>
      <c r="AG42" s="155" t="s">
        <v>304</v>
      </c>
      <c r="AH42" s="155" t="s">
        <v>304</v>
      </c>
      <c r="AI42" s="155" t="s">
        <v>304</v>
      </c>
      <c r="AJ42" s="155" t="s">
        <v>304</v>
      </c>
      <c r="AK42" s="155" t="s">
        <v>304</v>
      </c>
      <c r="AL42" s="158" t="s">
        <v>299</v>
      </c>
      <c r="AN42" s="112" t="str">
        <f>VLOOKUP(B42,[1]sectoren!$N$2:$Q$128,3)</f>
        <v>offroad</v>
      </c>
      <c r="AQ42" s="112">
        <f>VLOOKUP(B42, [1]sectoren!$N$2:$S$128, 6, FALSE)</f>
        <v>8</v>
      </c>
    </row>
    <row r="43" spans="1:43" s="112" customFormat="1" ht="24.75" thickBot="1">
      <c r="A43" s="153" t="s">
        <v>353</v>
      </c>
      <c r="B43" s="153" t="s">
        <v>362</v>
      </c>
      <c r="C43" s="154" t="s">
        <v>363</v>
      </c>
      <c r="D43" s="155"/>
      <c r="E43" s="156">
        <v>3.5319999999999997E-2</v>
      </c>
      <c r="F43" s="156">
        <v>2.1700000000000001E-3</v>
      </c>
      <c r="G43" s="156">
        <v>1.018E-2</v>
      </c>
      <c r="H43" s="156">
        <v>2.0000000000000002E-5</v>
      </c>
      <c r="I43" s="156">
        <v>6.4999999999999997E-4</v>
      </c>
      <c r="J43" s="156">
        <v>8.4999999999999995E-4</v>
      </c>
      <c r="K43" s="156">
        <v>1.08E-3</v>
      </c>
      <c r="L43" s="156">
        <v>3.6000000000000002E-4</v>
      </c>
      <c r="M43" s="156">
        <v>1.43E-2</v>
      </c>
      <c r="N43" s="156">
        <v>2.0000000000000002E-5</v>
      </c>
      <c r="O43" s="156">
        <v>0</v>
      </c>
      <c r="P43" s="156">
        <v>3.0000000000000001E-5</v>
      </c>
      <c r="Q43" s="156">
        <v>1.0000000000000001E-5</v>
      </c>
      <c r="R43" s="156">
        <v>4.0000000000000003E-5</v>
      </c>
      <c r="S43" s="156">
        <v>5.0000000000000002E-5</v>
      </c>
      <c r="T43" s="156">
        <v>0</v>
      </c>
      <c r="U43" s="156">
        <v>2.0000000000000002E-5</v>
      </c>
      <c r="V43" s="156">
        <v>6.28E-3</v>
      </c>
      <c r="W43" s="156">
        <v>3.0332999999999998E-4</v>
      </c>
      <c r="X43" s="156">
        <v>4.1166999999999998E-7</v>
      </c>
      <c r="Y43" s="156">
        <v>3.2499899999999999E-6</v>
      </c>
      <c r="Z43" s="156">
        <v>3.6833000000000002E-7</v>
      </c>
      <c r="AA43" s="156">
        <v>3.2500000000000001E-7</v>
      </c>
      <c r="AB43" s="156">
        <v>4.35499E-6</v>
      </c>
      <c r="AC43" s="345">
        <v>0</v>
      </c>
      <c r="AD43" s="349" t="s">
        <v>304</v>
      </c>
      <c r="AE43" s="157"/>
      <c r="AF43" s="155">
        <v>216.666</v>
      </c>
      <c r="AG43" s="155" t="s">
        <v>304</v>
      </c>
      <c r="AH43" s="155" t="s">
        <v>304</v>
      </c>
      <c r="AI43" s="155" t="s">
        <v>304</v>
      </c>
      <c r="AJ43" s="155" t="s">
        <v>304</v>
      </c>
      <c r="AK43" s="155" t="s">
        <v>304</v>
      </c>
      <c r="AL43" s="158" t="s">
        <v>299</v>
      </c>
      <c r="AN43" s="112" t="str">
        <f>VLOOKUP(B43,[1]sectoren!$N$2:$Q$128,3)</f>
        <v>landbouw (verbr)</v>
      </c>
      <c r="AQ43" s="112">
        <f>VLOOKUP(B43, [1]sectoren!$N$2:$S$128, 6, FALSE)</f>
        <v>2</v>
      </c>
    </row>
    <row r="44" spans="1:43" s="112" customFormat="1" ht="24.75" thickBot="1">
      <c r="A44" s="153" t="s">
        <v>323</v>
      </c>
      <c r="B44" s="153" t="s">
        <v>364</v>
      </c>
      <c r="C44" s="154" t="s">
        <v>365</v>
      </c>
      <c r="D44" s="155"/>
      <c r="E44" s="156">
        <v>2.9572799999999999</v>
      </c>
      <c r="F44" s="156">
        <v>0.73890999999999996</v>
      </c>
      <c r="G44" s="156">
        <v>0.16775000000000001</v>
      </c>
      <c r="H44" s="156">
        <v>6.8999999999999997E-4</v>
      </c>
      <c r="I44" s="156">
        <v>0.18129999999999999</v>
      </c>
      <c r="J44" s="156">
        <v>0.19156999999999999</v>
      </c>
      <c r="K44" s="156">
        <v>0.22253000000000001</v>
      </c>
      <c r="L44" s="156">
        <v>8.6870000000000003E-2</v>
      </c>
      <c r="M44" s="156">
        <v>4.7552000000000003</v>
      </c>
      <c r="N44" s="156">
        <v>2.1360000000000001E-2</v>
      </c>
      <c r="O44" s="156">
        <v>8.9999999999999998E-4</v>
      </c>
      <c r="P44" s="156">
        <v>4.8500000000000001E-3</v>
      </c>
      <c r="Q44" s="156">
        <v>6.4599999999999996E-3</v>
      </c>
      <c r="R44" s="156">
        <v>4.4900000000000001E-3</v>
      </c>
      <c r="S44" s="156">
        <v>0.15296000000000001</v>
      </c>
      <c r="T44" s="156">
        <v>6.2700000000000004E-3</v>
      </c>
      <c r="U44" s="156">
        <v>8.8999999999999995E-4</v>
      </c>
      <c r="V44" s="156">
        <v>8.9950000000000002E-2</v>
      </c>
      <c r="W44" s="156">
        <v>4.2094400000000001E-3</v>
      </c>
      <c r="X44" s="156">
        <v>2.6815770499999999E-3</v>
      </c>
      <c r="Y44" s="156">
        <v>4.4625341899999999E-3</v>
      </c>
      <c r="Z44" s="156">
        <v>0</v>
      </c>
      <c r="AA44" s="156">
        <v>0</v>
      </c>
      <c r="AB44" s="156">
        <v>7.1441110900000004E-3</v>
      </c>
      <c r="AC44" s="347" t="s">
        <v>308</v>
      </c>
      <c r="AD44" s="350" t="s">
        <v>304</v>
      </c>
      <c r="AE44" s="157"/>
      <c r="AF44" s="155">
        <v>3807.9920000000002</v>
      </c>
      <c r="AG44" s="155" t="s">
        <v>304</v>
      </c>
      <c r="AH44" s="155" t="s">
        <v>304</v>
      </c>
      <c r="AI44" s="155" t="s">
        <v>304</v>
      </c>
      <c r="AJ44" s="155" t="s">
        <v>304</v>
      </c>
      <c r="AK44" s="155" t="s">
        <v>304</v>
      </c>
      <c r="AL44" s="158" t="s">
        <v>299</v>
      </c>
      <c r="AN44" s="112" t="str">
        <f>VLOOKUP(B44,[1]sectoren!$N$2:$Q$128,3)</f>
        <v>offroad</v>
      </c>
      <c r="AQ44" s="112">
        <f>VLOOKUP(B44, [1]sectoren!$N$2:$S$128, 6, FALSE)</f>
        <v>8</v>
      </c>
    </row>
    <row r="45" spans="1:43" s="112" customFormat="1" ht="13.5" thickBot="1">
      <c r="A45" s="153" t="s">
        <v>323</v>
      </c>
      <c r="B45" s="153" t="s">
        <v>366</v>
      </c>
      <c r="C45" s="154" t="s">
        <v>367</v>
      </c>
      <c r="D45" s="155"/>
      <c r="E45" s="156"/>
      <c r="F45" s="156"/>
      <c r="G45" s="156"/>
      <c r="H45" s="156" t="s">
        <v>308</v>
      </c>
      <c r="I45" s="155"/>
      <c r="J45" s="155"/>
      <c r="K45" s="155"/>
      <c r="L45" s="155"/>
      <c r="M45" s="156">
        <v>0</v>
      </c>
      <c r="N45" s="156">
        <v>0</v>
      </c>
      <c r="O45" s="155" t="s">
        <v>308</v>
      </c>
      <c r="P45" s="155" t="s">
        <v>308</v>
      </c>
      <c r="Q45" s="155" t="s">
        <v>308</v>
      </c>
      <c r="R45" s="155" t="s">
        <v>308</v>
      </c>
      <c r="S45" s="155" t="s">
        <v>308</v>
      </c>
      <c r="T45" s="155" t="s">
        <v>308</v>
      </c>
      <c r="U45" s="155" t="s">
        <v>308</v>
      </c>
      <c r="V45" s="155" t="s">
        <v>308</v>
      </c>
      <c r="W45" s="155" t="s">
        <v>308</v>
      </c>
      <c r="X45" s="155" t="s">
        <v>308</v>
      </c>
      <c r="Y45" s="155" t="s">
        <v>308</v>
      </c>
      <c r="Z45" s="155" t="s">
        <v>308</v>
      </c>
      <c r="AA45" s="155" t="s">
        <v>308</v>
      </c>
      <c r="AB45" s="155" t="s">
        <v>308</v>
      </c>
      <c r="AC45" s="349" t="s">
        <v>304</v>
      </c>
      <c r="AD45" s="350" t="s">
        <v>304</v>
      </c>
      <c r="AE45" s="157"/>
      <c r="AF45" s="155">
        <v>0</v>
      </c>
      <c r="AG45" s="155">
        <v>0</v>
      </c>
      <c r="AH45" s="155">
        <v>0</v>
      </c>
      <c r="AI45" s="155">
        <v>0</v>
      </c>
      <c r="AJ45" s="155">
        <v>0</v>
      </c>
      <c r="AK45" s="155" t="s">
        <v>304</v>
      </c>
      <c r="AL45" s="158" t="s">
        <v>299</v>
      </c>
      <c r="AN45" s="112" t="str">
        <f>VLOOKUP(B45,[1]sectoren!$N$2:$Q$128,3)</f>
        <v>offroad</v>
      </c>
      <c r="AQ45" s="112">
        <f>VLOOKUP(B45, [1]sectoren!$N$2:$S$128, 6, FALSE)</f>
        <v>8</v>
      </c>
    </row>
    <row r="46" spans="1:43" s="112" customFormat="1" ht="24.75" thickBot="1">
      <c r="A46" s="153" t="s">
        <v>353</v>
      </c>
      <c r="B46" s="153" t="s">
        <v>368</v>
      </c>
      <c r="C46" s="154" t="s">
        <v>369</v>
      </c>
      <c r="D46" s="155"/>
      <c r="E46" s="156" t="s">
        <v>308</v>
      </c>
      <c r="F46" s="156" t="s">
        <v>308</v>
      </c>
      <c r="G46" s="156" t="s">
        <v>308</v>
      </c>
      <c r="H46" s="156" t="s">
        <v>308</v>
      </c>
      <c r="I46" s="156" t="s">
        <v>308</v>
      </c>
      <c r="J46" s="156" t="s">
        <v>308</v>
      </c>
      <c r="K46" s="156" t="s">
        <v>308</v>
      </c>
      <c r="L46" s="156" t="s">
        <v>308</v>
      </c>
      <c r="M46" s="155" t="s">
        <v>308</v>
      </c>
      <c r="N46" s="155" t="s">
        <v>308</v>
      </c>
      <c r="O46" s="155" t="s">
        <v>308</v>
      </c>
      <c r="P46" s="155" t="s">
        <v>308</v>
      </c>
      <c r="Q46" s="155" t="s">
        <v>308</v>
      </c>
      <c r="R46" s="155" t="s">
        <v>308</v>
      </c>
      <c r="S46" s="155" t="s">
        <v>308</v>
      </c>
      <c r="T46" s="155" t="s">
        <v>308</v>
      </c>
      <c r="U46" s="155" t="s">
        <v>308</v>
      </c>
      <c r="V46" s="155" t="s">
        <v>308</v>
      </c>
      <c r="W46" s="155" t="s">
        <v>308</v>
      </c>
      <c r="X46" s="155" t="s">
        <v>308</v>
      </c>
      <c r="Y46" s="155" t="s">
        <v>308</v>
      </c>
      <c r="Z46" s="155" t="s">
        <v>308</v>
      </c>
      <c r="AA46" s="155" t="s">
        <v>308</v>
      </c>
      <c r="AB46" s="155" t="s">
        <v>308</v>
      </c>
      <c r="AC46" s="349" t="s">
        <v>304</v>
      </c>
      <c r="AD46" s="350" t="s">
        <v>304</v>
      </c>
      <c r="AE46" s="157"/>
      <c r="AF46" s="155">
        <v>0</v>
      </c>
      <c r="AG46" s="155">
        <v>0</v>
      </c>
      <c r="AH46" s="155">
        <v>0</v>
      </c>
      <c r="AI46" s="155">
        <v>0</v>
      </c>
      <c r="AJ46" s="155">
        <v>0</v>
      </c>
      <c r="AK46" s="155" t="s">
        <v>304</v>
      </c>
      <c r="AL46" s="158" t="s">
        <v>299</v>
      </c>
      <c r="AN46" s="112" t="str">
        <f>VLOOKUP(B46,[1]sectoren!$N$2:$Q$128,3)</f>
        <v>andere industrie</v>
      </c>
      <c r="AQ46" s="112">
        <f>VLOOKUP(B46, [1]sectoren!$N$2:$S$128, 6, FALSE)</f>
        <v>2</v>
      </c>
    </row>
    <row r="47" spans="1:43" s="112" customFormat="1" ht="24.75" thickBot="1">
      <c r="A47" s="153" t="s">
        <v>323</v>
      </c>
      <c r="B47" s="153" t="s">
        <v>370</v>
      </c>
      <c r="C47" s="154" t="s">
        <v>371</v>
      </c>
      <c r="D47" s="155"/>
      <c r="E47" s="156">
        <v>0.18701000000000001</v>
      </c>
      <c r="F47" s="156">
        <v>4.5650000000000003E-2</v>
      </c>
      <c r="G47" s="156">
        <v>2.2300000000000002E-3</v>
      </c>
      <c r="H47" s="156">
        <v>2.5399999999999998E-6</v>
      </c>
      <c r="I47" s="156">
        <v>7.6000000000000004E-4</v>
      </c>
      <c r="J47" s="156">
        <v>1.7799999999999999E-3</v>
      </c>
      <c r="K47" s="156">
        <v>5.0000000000000001E-3</v>
      </c>
      <c r="L47" s="156">
        <v>4.4599999999999996E-6</v>
      </c>
      <c r="M47" s="156">
        <v>1.4055200000000001</v>
      </c>
      <c r="N47" s="366">
        <v>1.6999999999999999E-7</v>
      </c>
      <c r="O47" s="366">
        <v>4.95E-6</v>
      </c>
      <c r="P47" s="156" t="s">
        <v>308</v>
      </c>
      <c r="Q47" s="155" t="s">
        <v>308</v>
      </c>
      <c r="R47" s="156">
        <v>2.0000000000000002E-5</v>
      </c>
      <c r="S47" s="156">
        <v>6.9999999999999999E-4</v>
      </c>
      <c r="T47" s="156">
        <v>2.0000000000000002E-5</v>
      </c>
      <c r="U47" s="156">
        <v>0</v>
      </c>
      <c r="V47" s="156">
        <v>4.0000000000000002E-4</v>
      </c>
      <c r="W47" s="155" t="s">
        <v>308</v>
      </c>
      <c r="X47" s="156">
        <v>5.4882899999999998E-6</v>
      </c>
      <c r="Y47" s="156">
        <v>5.4882899999999998E-6</v>
      </c>
      <c r="Z47" s="156">
        <v>5.4882899999999998E-6</v>
      </c>
      <c r="AA47" s="156">
        <v>5.4882899999999998E-6</v>
      </c>
      <c r="AB47" s="156">
        <v>2.195588E-5</v>
      </c>
      <c r="AC47" s="349" t="s">
        <v>304</v>
      </c>
      <c r="AD47" s="350" t="s">
        <v>304</v>
      </c>
      <c r="AE47" s="157"/>
      <c r="AF47" s="155">
        <v>497.23079999999999</v>
      </c>
      <c r="AG47" s="155" t="s">
        <v>304</v>
      </c>
      <c r="AH47" s="155" t="s">
        <v>304</v>
      </c>
      <c r="AI47" s="155" t="s">
        <v>304</v>
      </c>
      <c r="AJ47" s="155" t="s">
        <v>304</v>
      </c>
      <c r="AK47" s="155" t="s">
        <v>304</v>
      </c>
      <c r="AL47" s="158" t="s">
        <v>299</v>
      </c>
      <c r="AN47" s="112" t="str">
        <f>VLOOKUP(B47,[1]sectoren!$N$2:$Q$128,3)</f>
        <v>offroad</v>
      </c>
      <c r="AQ47" s="112">
        <f>VLOOKUP(B47, [1]sectoren!$N$2:$S$128, 6, FALSE)</f>
        <v>8</v>
      </c>
    </row>
    <row r="48" spans="1:43" s="112" customFormat="1" ht="24.75" thickBot="1">
      <c r="A48" s="153" t="s">
        <v>372</v>
      </c>
      <c r="B48" s="153" t="s">
        <v>373</v>
      </c>
      <c r="C48" s="154" t="s">
        <v>374</v>
      </c>
      <c r="D48" s="155"/>
      <c r="E48" s="156" t="s">
        <v>105</v>
      </c>
      <c r="F48" s="156" t="s">
        <v>105</v>
      </c>
      <c r="G48" s="156" t="s">
        <v>105</v>
      </c>
      <c r="H48" s="156" t="s">
        <v>105</v>
      </c>
      <c r="I48" s="155" t="s">
        <v>105</v>
      </c>
      <c r="J48" s="155" t="s">
        <v>105</v>
      </c>
      <c r="K48" s="155" t="s">
        <v>105</v>
      </c>
      <c r="L48" s="155" t="s">
        <v>105</v>
      </c>
      <c r="M48" s="155" t="s">
        <v>105</v>
      </c>
      <c r="N48" s="155" t="s">
        <v>105</v>
      </c>
      <c r="O48" s="155" t="s">
        <v>105</v>
      </c>
      <c r="P48" s="155" t="s">
        <v>105</v>
      </c>
      <c r="Q48" s="155" t="s">
        <v>105</v>
      </c>
      <c r="R48" s="155" t="s">
        <v>105</v>
      </c>
      <c r="S48" s="155" t="s">
        <v>105</v>
      </c>
      <c r="T48" s="155" t="s">
        <v>105</v>
      </c>
      <c r="U48" s="155" t="s">
        <v>105</v>
      </c>
      <c r="V48" s="155" t="s">
        <v>105</v>
      </c>
      <c r="W48" s="155" t="s">
        <v>105</v>
      </c>
      <c r="X48" s="155" t="s">
        <v>105</v>
      </c>
      <c r="Y48" s="155" t="s">
        <v>105</v>
      </c>
      <c r="Z48" s="155" t="s">
        <v>105</v>
      </c>
      <c r="AA48" s="155" t="s">
        <v>105</v>
      </c>
      <c r="AB48" s="155" t="s">
        <v>105</v>
      </c>
      <c r="AC48" s="349" t="s">
        <v>105</v>
      </c>
      <c r="AD48" s="350" t="s">
        <v>105</v>
      </c>
      <c r="AE48" s="157"/>
      <c r="AF48" s="155" t="s">
        <v>105</v>
      </c>
      <c r="AG48" s="155" t="s">
        <v>105</v>
      </c>
      <c r="AH48" s="155" t="s">
        <v>105</v>
      </c>
      <c r="AI48" s="155" t="s">
        <v>105</v>
      </c>
      <c r="AJ48" s="155" t="s">
        <v>105</v>
      </c>
      <c r="AK48" s="155" t="s">
        <v>105</v>
      </c>
      <c r="AL48" s="158" t="s">
        <v>375</v>
      </c>
      <c r="AN48" s="112" t="str">
        <f>VLOOKUP(B48,[1]sectoren!$N$2:$Q$128,3)</f>
        <v>andere industrie</v>
      </c>
      <c r="AQ48" s="112">
        <f>VLOOKUP(B48, [1]sectoren!$N$2:$S$128, 6, FALSE)</f>
        <v>5</v>
      </c>
    </row>
    <row r="49" spans="1:43" s="112" customFormat="1" ht="24.75" thickBot="1">
      <c r="A49" s="153" t="s">
        <v>372</v>
      </c>
      <c r="B49" s="153" t="s">
        <v>376</v>
      </c>
      <c r="C49" s="154" t="s">
        <v>377</v>
      </c>
      <c r="D49" s="155"/>
      <c r="E49" s="156" t="s">
        <v>105</v>
      </c>
      <c r="F49" s="156" t="s">
        <v>105</v>
      </c>
      <c r="G49" s="156" t="s">
        <v>105</v>
      </c>
      <c r="H49" s="156" t="s">
        <v>105</v>
      </c>
      <c r="I49" s="156" t="s">
        <v>105</v>
      </c>
      <c r="J49" s="156" t="s">
        <v>105</v>
      </c>
      <c r="K49" s="156" t="s">
        <v>105</v>
      </c>
      <c r="L49" s="156" t="s">
        <v>105</v>
      </c>
      <c r="M49" s="156" t="s">
        <v>105</v>
      </c>
      <c r="N49" s="156" t="s">
        <v>105</v>
      </c>
      <c r="O49" s="156" t="s">
        <v>105</v>
      </c>
      <c r="P49" s="156" t="s">
        <v>105</v>
      </c>
      <c r="Q49" s="156" t="s">
        <v>105</v>
      </c>
      <c r="R49" s="156" t="s">
        <v>105</v>
      </c>
      <c r="S49" s="156" t="s">
        <v>105</v>
      </c>
      <c r="T49" s="156" t="s">
        <v>105</v>
      </c>
      <c r="U49" s="156" t="s">
        <v>105</v>
      </c>
      <c r="V49" s="156" t="s">
        <v>105</v>
      </c>
      <c r="W49" s="156" t="s">
        <v>105</v>
      </c>
      <c r="X49" s="156" t="s">
        <v>105</v>
      </c>
      <c r="Y49" s="156" t="s">
        <v>105</v>
      </c>
      <c r="Z49" s="156" t="s">
        <v>105</v>
      </c>
      <c r="AA49" s="156" t="s">
        <v>105</v>
      </c>
      <c r="AB49" s="156" t="s">
        <v>105</v>
      </c>
      <c r="AC49" s="349" t="s">
        <v>304</v>
      </c>
      <c r="AD49" s="350" t="s">
        <v>304</v>
      </c>
      <c r="AE49" s="157"/>
      <c r="AF49" s="155" t="s">
        <v>304</v>
      </c>
      <c r="AG49" s="155" t="s">
        <v>304</v>
      </c>
      <c r="AH49" s="155" t="s">
        <v>304</v>
      </c>
      <c r="AI49" s="155" t="s">
        <v>304</v>
      </c>
      <c r="AJ49" s="155" t="s">
        <v>304</v>
      </c>
      <c r="AK49" s="155" t="s">
        <v>105</v>
      </c>
      <c r="AL49" s="158" t="s">
        <v>670</v>
      </c>
      <c r="AN49" s="112" t="str">
        <f>VLOOKUP(B49,[1]sectoren!$N$2:$Q$128,3)</f>
        <v>ijzer en staal</v>
      </c>
      <c r="AQ49" s="112">
        <f>VLOOKUP(B49, [1]sectoren!$N$2:$S$128, 6, FALSE)</f>
        <v>4</v>
      </c>
    </row>
    <row r="50" spans="1:43" s="112" customFormat="1" ht="13.5" thickBot="1">
      <c r="A50" s="153" t="s">
        <v>372</v>
      </c>
      <c r="B50" s="153" t="s">
        <v>379</v>
      </c>
      <c r="C50" s="154" t="s">
        <v>380</v>
      </c>
      <c r="D50" s="155"/>
      <c r="E50" s="156" t="s">
        <v>105</v>
      </c>
      <c r="F50" s="156" t="s">
        <v>105</v>
      </c>
      <c r="G50" s="156" t="s">
        <v>105</v>
      </c>
      <c r="H50" s="156" t="s">
        <v>105</v>
      </c>
      <c r="I50" s="155" t="s">
        <v>105</v>
      </c>
      <c r="J50" s="155" t="s">
        <v>105</v>
      </c>
      <c r="K50" s="155" t="s">
        <v>105</v>
      </c>
      <c r="L50" s="155" t="s">
        <v>105</v>
      </c>
      <c r="M50" s="155" t="s">
        <v>105</v>
      </c>
      <c r="N50" s="155" t="s">
        <v>105</v>
      </c>
      <c r="O50" s="155" t="s">
        <v>105</v>
      </c>
      <c r="P50" s="155" t="s">
        <v>105</v>
      </c>
      <c r="Q50" s="155" t="s">
        <v>105</v>
      </c>
      <c r="R50" s="155" t="s">
        <v>105</v>
      </c>
      <c r="S50" s="155" t="s">
        <v>105</v>
      </c>
      <c r="T50" s="155" t="s">
        <v>105</v>
      </c>
      <c r="U50" s="155" t="s">
        <v>105</v>
      </c>
      <c r="V50" s="155" t="s">
        <v>105</v>
      </c>
      <c r="W50" s="155" t="s">
        <v>105</v>
      </c>
      <c r="X50" s="155" t="s">
        <v>105</v>
      </c>
      <c r="Y50" s="155" t="s">
        <v>105</v>
      </c>
      <c r="Z50" s="155" t="s">
        <v>105</v>
      </c>
      <c r="AA50" s="155" t="s">
        <v>105</v>
      </c>
      <c r="AB50" s="155" t="s">
        <v>105</v>
      </c>
      <c r="AC50" s="349" t="s">
        <v>105</v>
      </c>
      <c r="AD50" s="350" t="s">
        <v>105</v>
      </c>
      <c r="AE50" s="157"/>
      <c r="AF50" s="155" t="s">
        <v>105</v>
      </c>
      <c r="AG50" s="155" t="s">
        <v>105</v>
      </c>
      <c r="AH50" s="155" t="s">
        <v>105</v>
      </c>
      <c r="AI50" s="155" t="s">
        <v>105</v>
      </c>
      <c r="AJ50" s="155" t="s">
        <v>105</v>
      </c>
      <c r="AK50" s="155" t="s">
        <v>105</v>
      </c>
      <c r="AL50" s="158" t="s">
        <v>381</v>
      </c>
      <c r="AN50" s="112" t="str">
        <f>VLOOKUP(B50,[1]sectoren!$N$2:$Q$128,3)</f>
        <v>andere industrie</v>
      </c>
      <c r="AQ50" s="112">
        <f>VLOOKUP(B50, [1]sectoren!$N$2:$S$128, 6, FALSE)</f>
        <v>5</v>
      </c>
    </row>
    <row r="51" spans="1:43" s="112" customFormat="1" ht="13.5" thickBot="1">
      <c r="A51" s="153" t="s">
        <v>372</v>
      </c>
      <c r="B51" s="159" t="s">
        <v>382</v>
      </c>
      <c r="C51" s="154" t="s">
        <v>383</v>
      </c>
      <c r="D51" s="155"/>
      <c r="E51" s="156" t="s">
        <v>304</v>
      </c>
      <c r="F51" s="156" t="s">
        <v>90</v>
      </c>
      <c r="G51" s="156" t="s">
        <v>308</v>
      </c>
      <c r="H51" s="156" t="s">
        <v>304</v>
      </c>
      <c r="I51" s="155" t="s">
        <v>304</v>
      </c>
      <c r="J51" s="155" t="s">
        <v>304</v>
      </c>
      <c r="K51" s="155" t="s">
        <v>304</v>
      </c>
      <c r="L51" s="155" t="s">
        <v>304</v>
      </c>
      <c r="M51" s="155" t="s">
        <v>304</v>
      </c>
      <c r="N51" s="155" t="s">
        <v>304</v>
      </c>
      <c r="O51" s="155" t="s">
        <v>304</v>
      </c>
      <c r="P51" s="155" t="s">
        <v>304</v>
      </c>
      <c r="Q51" s="155" t="s">
        <v>304</v>
      </c>
      <c r="R51" s="155" t="s">
        <v>304</v>
      </c>
      <c r="S51" s="155" t="s">
        <v>304</v>
      </c>
      <c r="T51" s="155" t="s">
        <v>304</v>
      </c>
      <c r="U51" s="155" t="s">
        <v>304</v>
      </c>
      <c r="V51" s="155" t="s">
        <v>304</v>
      </c>
      <c r="W51" s="155" t="s">
        <v>304</v>
      </c>
      <c r="X51" s="155" t="s">
        <v>304</v>
      </c>
      <c r="Y51" s="155" t="s">
        <v>304</v>
      </c>
      <c r="Z51" s="155" t="s">
        <v>304</v>
      </c>
      <c r="AA51" s="155" t="s">
        <v>304</v>
      </c>
      <c r="AB51" s="155" t="s">
        <v>304</v>
      </c>
      <c r="AC51" s="349" t="s">
        <v>304</v>
      </c>
      <c r="AD51" s="350" t="s">
        <v>304</v>
      </c>
      <c r="AE51" s="157"/>
      <c r="AF51" s="155" t="s">
        <v>304</v>
      </c>
      <c r="AG51" s="155" t="s">
        <v>304</v>
      </c>
      <c r="AH51" s="155" t="s">
        <v>304</v>
      </c>
      <c r="AI51" s="155" t="s">
        <v>304</v>
      </c>
      <c r="AJ51" s="155" t="s">
        <v>304</v>
      </c>
      <c r="AK51" s="155">
        <v>0</v>
      </c>
      <c r="AL51" s="158" t="s">
        <v>662</v>
      </c>
      <c r="AN51" s="112" t="str">
        <f>VLOOKUP(B51,[1]sectoren!$N$2:$Q$128,3)</f>
        <v>andere industrie</v>
      </c>
      <c r="AQ51" s="112">
        <f>VLOOKUP(B51, [1]sectoren!$N$2:$S$128, 6, FALSE)</f>
        <v>5</v>
      </c>
    </row>
    <row r="52" spans="1:43" s="112" customFormat="1" ht="13.5" thickBot="1">
      <c r="A52" s="153" t="s">
        <v>372</v>
      </c>
      <c r="B52" s="159" t="s">
        <v>385</v>
      </c>
      <c r="C52" s="162" t="s">
        <v>386</v>
      </c>
      <c r="D52" s="168"/>
      <c r="E52" s="156" t="s">
        <v>105</v>
      </c>
      <c r="F52" s="156" t="s">
        <v>105</v>
      </c>
      <c r="G52" s="156" t="s">
        <v>105</v>
      </c>
      <c r="H52" s="156" t="s">
        <v>105</v>
      </c>
      <c r="I52" s="156" t="s">
        <v>105</v>
      </c>
      <c r="J52" s="156" t="s">
        <v>105</v>
      </c>
      <c r="K52" s="156" t="s">
        <v>105</v>
      </c>
      <c r="L52" s="156" t="s">
        <v>105</v>
      </c>
      <c r="M52" s="155" t="s">
        <v>308</v>
      </c>
      <c r="N52" s="155" t="s">
        <v>308</v>
      </c>
      <c r="O52" s="155" t="s">
        <v>308</v>
      </c>
      <c r="P52" s="155" t="s">
        <v>308</v>
      </c>
      <c r="Q52" s="155" t="s">
        <v>308</v>
      </c>
      <c r="R52" s="155" t="s">
        <v>308</v>
      </c>
      <c r="S52" s="155" t="s">
        <v>308</v>
      </c>
      <c r="T52" s="155" t="s">
        <v>308</v>
      </c>
      <c r="U52" s="155" t="s">
        <v>308</v>
      </c>
      <c r="V52" s="155" t="s">
        <v>308</v>
      </c>
      <c r="W52" s="155" t="s">
        <v>308</v>
      </c>
      <c r="X52" s="156">
        <v>0</v>
      </c>
      <c r="Y52" s="156">
        <v>0</v>
      </c>
      <c r="Z52" s="156">
        <v>0</v>
      </c>
      <c r="AA52" s="156">
        <v>0</v>
      </c>
      <c r="AB52" s="156">
        <v>0</v>
      </c>
      <c r="AC52" s="349" t="s">
        <v>304</v>
      </c>
      <c r="AD52" s="350" t="s">
        <v>304</v>
      </c>
      <c r="AE52" s="157"/>
      <c r="AF52" s="155" t="s">
        <v>105</v>
      </c>
      <c r="AG52" s="155" t="s">
        <v>105</v>
      </c>
      <c r="AH52" s="155" t="s">
        <v>105</v>
      </c>
      <c r="AI52" s="155" t="s">
        <v>105</v>
      </c>
      <c r="AJ52" s="155" t="s">
        <v>105</v>
      </c>
      <c r="AK52" s="155" t="s">
        <v>308</v>
      </c>
      <c r="AL52" s="158" t="s">
        <v>387</v>
      </c>
      <c r="AN52" s="112" t="str">
        <f>VLOOKUP(B52,[1]sectoren!$N$2:$Q$128,3)</f>
        <v>VOS - op- en overslag</v>
      </c>
      <c r="AQ52" s="112">
        <f>VLOOKUP(B52, [1]sectoren!$N$2:$S$128, 6, FALSE)</f>
        <v>4</v>
      </c>
    </row>
    <row r="53" spans="1:43" s="112" customFormat="1" ht="13.5" thickBot="1">
      <c r="A53" s="153" t="s">
        <v>372</v>
      </c>
      <c r="B53" s="159" t="s">
        <v>388</v>
      </c>
      <c r="C53" s="162" t="s">
        <v>389</v>
      </c>
      <c r="D53" s="168"/>
      <c r="E53" s="156" t="s">
        <v>304</v>
      </c>
      <c r="F53" s="156">
        <v>0.33393</v>
      </c>
      <c r="G53" s="156" t="s">
        <v>304</v>
      </c>
      <c r="H53" s="156" t="s">
        <v>304</v>
      </c>
      <c r="I53" s="155" t="s">
        <v>304</v>
      </c>
      <c r="J53" s="155" t="s">
        <v>304</v>
      </c>
      <c r="K53" s="155" t="s">
        <v>304</v>
      </c>
      <c r="L53" s="155" t="s">
        <v>304</v>
      </c>
      <c r="M53" s="155" t="s">
        <v>304</v>
      </c>
      <c r="N53" s="155" t="s">
        <v>304</v>
      </c>
      <c r="O53" s="155" t="s">
        <v>304</v>
      </c>
      <c r="P53" s="155" t="s">
        <v>304</v>
      </c>
      <c r="Q53" s="155" t="s">
        <v>304</v>
      </c>
      <c r="R53" s="155" t="s">
        <v>304</v>
      </c>
      <c r="S53" s="155" t="s">
        <v>304</v>
      </c>
      <c r="T53" s="155" t="s">
        <v>304</v>
      </c>
      <c r="U53" s="155" t="s">
        <v>304</v>
      </c>
      <c r="V53" s="155" t="s">
        <v>304</v>
      </c>
      <c r="W53" s="155" t="s">
        <v>304</v>
      </c>
      <c r="X53" s="155" t="s">
        <v>304</v>
      </c>
      <c r="Y53" s="155" t="s">
        <v>304</v>
      </c>
      <c r="Z53" s="155" t="s">
        <v>304</v>
      </c>
      <c r="AA53" s="155" t="s">
        <v>304</v>
      </c>
      <c r="AB53" s="155" t="s">
        <v>304</v>
      </c>
      <c r="AC53" s="349" t="s">
        <v>304</v>
      </c>
      <c r="AD53" s="350" t="s">
        <v>304</v>
      </c>
      <c r="AE53" s="157"/>
      <c r="AF53" s="155" t="s">
        <v>304</v>
      </c>
      <c r="AG53" s="155" t="s">
        <v>304</v>
      </c>
      <c r="AH53" s="155" t="s">
        <v>304</v>
      </c>
      <c r="AI53" s="155" t="s">
        <v>304</v>
      </c>
      <c r="AJ53" s="155" t="s">
        <v>304</v>
      </c>
      <c r="AK53" s="155" t="s">
        <v>308</v>
      </c>
      <c r="AL53" s="158" t="s">
        <v>390</v>
      </c>
      <c r="AN53" s="112" t="str">
        <f>VLOOKUP(B53,[1]sectoren!$N$2:$Q$128,3)</f>
        <v>VOS - tankstations</v>
      </c>
      <c r="AQ53" s="112">
        <f>VLOOKUP(B53, [1]sectoren!$N$2:$S$128, 6, FALSE)</f>
        <v>5</v>
      </c>
    </row>
    <row r="54" spans="1:43" s="112" customFormat="1" ht="36.75" thickBot="1">
      <c r="A54" s="153" t="s">
        <v>372</v>
      </c>
      <c r="B54" s="159" t="s">
        <v>391</v>
      </c>
      <c r="C54" s="162" t="s">
        <v>392</v>
      </c>
      <c r="D54" s="168"/>
      <c r="E54" s="156" t="s">
        <v>304</v>
      </c>
      <c r="F54" s="156">
        <v>0.84638999999999998</v>
      </c>
      <c r="G54" s="156" t="s">
        <v>304</v>
      </c>
      <c r="H54" s="156" t="s">
        <v>304</v>
      </c>
      <c r="I54" s="155" t="s">
        <v>304</v>
      </c>
      <c r="J54" s="155" t="s">
        <v>304</v>
      </c>
      <c r="K54" s="155" t="s">
        <v>304</v>
      </c>
      <c r="L54" s="155" t="s">
        <v>304</v>
      </c>
      <c r="M54" s="155" t="s">
        <v>304</v>
      </c>
      <c r="N54" s="155" t="s">
        <v>304</v>
      </c>
      <c r="O54" s="155" t="s">
        <v>304</v>
      </c>
      <c r="P54" s="155" t="s">
        <v>304</v>
      </c>
      <c r="Q54" s="155" t="s">
        <v>304</v>
      </c>
      <c r="R54" s="155" t="s">
        <v>304</v>
      </c>
      <c r="S54" s="155" t="s">
        <v>304</v>
      </c>
      <c r="T54" s="155" t="s">
        <v>304</v>
      </c>
      <c r="U54" s="155" t="s">
        <v>304</v>
      </c>
      <c r="V54" s="155" t="s">
        <v>304</v>
      </c>
      <c r="W54" s="155" t="s">
        <v>304</v>
      </c>
      <c r="X54" s="155" t="s">
        <v>304</v>
      </c>
      <c r="Y54" s="155" t="s">
        <v>304</v>
      </c>
      <c r="Z54" s="155" t="s">
        <v>304</v>
      </c>
      <c r="AA54" s="155" t="s">
        <v>304</v>
      </c>
      <c r="AB54" s="155" t="s">
        <v>304</v>
      </c>
      <c r="AC54" s="349" t="s">
        <v>304</v>
      </c>
      <c r="AD54" s="350" t="s">
        <v>304</v>
      </c>
      <c r="AE54" s="157"/>
      <c r="AF54" s="155" t="s">
        <v>304</v>
      </c>
      <c r="AG54" s="155" t="s">
        <v>304</v>
      </c>
      <c r="AH54" s="155" t="s">
        <v>304</v>
      </c>
      <c r="AI54" s="155" t="s">
        <v>304</v>
      </c>
      <c r="AJ54" s="155" t="s">
        <v>304</v>
      </c>
      <c r="AK54" s="155" t="s">
        <v>671</v>
      </c>
      <c r="AL54" s="158" t="s">
        <v>393</v>
      </c>
      <c r="AN54" s="112" t="str">
        <f>VLOOKUP(B54,[1]sectoren!$N$2:$Q$128,3)</f>
        <v>VOS - tankstations</v>
      </c>
      <c r="AQ54" s="112">
        <f>VLOOKUP(B54, [1]sectoren!$N$2:$S$128, 6, FALSE)</f>
        <v>5</v>
      </c>
    </row>
    <row r="55" spans="1:43" s="112" customFormat="1" ht="13.5" thickBot="1">
      <c r="A55" s="153" t="s">
        <v>372</v>
      </c>
      <c r="B55" s="159" t="s">
        <v>394</v>
      </c>
      <c r="C55" s="162" t="s">
        <v>395</v>
      </c>
      <c r="D55" s="168"/>
      <c r="E55" s="156" t="s">
        <v>308</v>
      </c>
      <c r="F55" s="156" t="s">
        <v>308</v>
      </c>
      <c r="G55" s="156"/>
      <c r="H55" s="156" t="s">
        <v>308</v>
      </c>
      <c r="I55" s="156" t="s">
        <v>308</v>
      </c>
      <c r="J55" s="156" t="s">
        <v>308</v>
      </c>
      <c r="K55" s="156" t="s">
        <v>308</v>
      </c>
      <c r="L55" s="156" t="s">
        <v>308</v>
      </c>
      <c r="M55" s="155" t="s">
        <v>308</v>
      </c>
      <c r="N55" s="155" t="s">
        <v>304</v>
      </c>
      <c r="O55" s="155" t="s">
        <v>304</v>
      </c>
      <c r="P55" s="155" t="s">
        <v>304</v>
      </c>
      <c r="Q55" s="155" t="s">
        <v>304</v>
      </c>
      <c r="R55" s="155" t="s">
        <v>304</v>
      </c>
      <c r="S55" s="155" t="s">
        <v>304</v>
      </c>
      <c r="T55" s="155" t="s">
        <v>304</v>
      </c>
      <c r="U55" s="155" t="s">
        <v>304</v>
      </c>
      <c r="V55" s="155" t="s">
        <v>304</v>
      </c>
      <c r="W55" s="155" t="s">
        <v>304</v>
      </c>
      <c r="X55" s="155" t="s">
        <v>304</v>
      </c>
      <c r="Y55" s="155" t="s">
        <v>304</v>
      </c>
      <c r="Z55" s="155" t="s">
        <v>304</v>
      </c>
      <c r="AA55" s="155" t="s">
        <v>304</v>
      </c>
      <c r="AB55" s="155" t="s">
        <v>304</v>
      </c>
      <c r="AC55" s="349" t="s">
        <v>304</v>
      </c>
      <c r="AD55" s="350" t="s">
        <v>304</v>
      </c>
      <c r="AE55" s="157"/>
      <c r="AF55" s="155" t="s">
        <v>304</v>
      </c>
      <c r="AG55" s="155" t="s">
        <v>304</v>
      </c>
      <c r="AH55" s="155" t="s">
        <v>304</v>
      </c>
      <c r="AI55" s="155" t="s">
        <v>304</v>
      </c>
      <c r="AJ55" s="155" t="s">
        <v>304</v>
      </c>
      <c r="AK55" s="155">
        <v>0</v>
      </c>
      <c r="AL55" s="158" t="s">
        <v>396</v>
      </c>
      <c r="AN55" s="112" t="str">
        <f>VLOOKUP(B55,[1]sectoren!$N$2:$Q$128,3)</f>
        <v>raffinaderijen</v>
      </c>
      <c r="AQ55" s="112">
        <f>VLOOKUP(B55, [1]sectoren!$N$2:$S$128, 6, FALSE)</f>
        <v>9</v>
      </c>
    </row>
    <row r="56" spans="1:43" s="112" customFormat="1" ht="13.5" thickBot="1">
      <c r="A56" s="159" t="s">
        <v>372</v>
      </c>
      <c r="B56" s="159" t="s">
        <v>397</v>
      </c>
      <c r="C56" s="162" t="s">
        <v>398</v>
      </c>
      <c r="D56" s="168" t="s">
        <v>399</v>
      </c>
      <c r="E56" s="156" t="s">
        <v>304</v>
      </c>
      <c r="F56" s="156" t="s">
        <v>308</v>
      </c>
      <c r="G56" s="156" t="s">
        <v>304</v>
      </c>
      <c r="H56" s="156" t="s">
        <v>304</v>
      </c>
      <c r="I56" s="155" t="s">
        <v>304</v>
      </c>
      <c r="J56" s="155" t="s">
        <v>304</v>
      </c>
      <c r="K56" s="155" t="s">
        <v>304</v>
      </c>
      <c r="L56" s="155" t="s">
        <v>304</v>
      </c>
      <c r="M56" s="155" t="s">
        <v>308</v>
      </c>
      <c r="N56" s="155" t="s">
        <v>304</v>
      </c>
      <c r="O56" s="155" t="s">
        <v>304</v>
      </c>
      <c r="P56" s="155" t="s">
        <v>304</v>
      </c>
      <c r="Q56" s="155" t="s">
        <v>304</v>
      </c>
      <c r="R56" s="155" t="s">
        <v>304</v>
      </c>
      <c r="S56" s="155" t="s">
        <v>304</v>
      </c>
      <c r="T56" s="155" t="s">
        <v>304</v>
      </c>
      <c r="U56" s="155" t="s">
        <v>304</v>
      </c>
      <c r="V56" s="155" t="s">
        <v>304</v>
      </c>
      <c r="W56" s="155" t="s">
        <v>304</v>
      </c>
      <c r="X56" s="155" t="s">
        <v>304</v>
      </c>
      <c r="Y56" s="155" t="s">
        <v>304</v>
      </c>
      <c r="Z56" s="155" t="s">
        <v>304</v>
      </c>
      <c r="AA56" s="155" t="s">
        <v>304</v>
      </c>
      <c r="AB56" s="155" t="s">
        <v>304</v>
      </c>
      <c r="AC56" s="349" t="s">
        <v>304</v>
      </c>
      <c r="AD56" s="350" t="s">
        <v>304</v>
      </c>
      <c r="AE56" s="157"/>
      <c r="AF56" s="155" t="s">
        <v>105</v>
      </c>
      <c r="AG56" s="155" t="s">
        <v>105</v>
      </c>
      <c r="AH56" s="155" t="s">
        <v>105</v>
      </c>
      <c r="AI56" s="155" t="s">
        <v>105</v>
      </c>
      <c r="AJ56" s="155" t="s">
        <v>105</v>
      </c>
      <c r="AK56" s="155" t="s">
        <v>105</v>
      </c>
      <c r="AL56" s="158"/>
      <c r="AN56" s="112" t="str">
        <f>VLOOKUP(B56,[1]sectoren!$N$2:$Q$128,3)</f>
        <v>andere industrie</v>
      </c>
      <c r="AQ56" s="112">
        <f>VLOOKUP(B56, [1]sectoren!$N$2:$S$128, 6, FALSE)</f>
        <v>5</v>
      </c>
    </row>
    <row r="57" spans="1:43" s="112" customFormat="1" ht="15.75" thickBot="1">
      <c r="A57" s="153" t="s">
        <v>305</v>
      </c>
      <c r="B57" s="153" t="s">
        <v>400</v>
      </c>
      <c r="C57" s="154" t="s">
        <v>401</v>
      </c>
      <c r="D57" s="155"/>
      <c r="E57" s="156">
        <v>5.4680400000000002</v>
      </c>
      <c r="F57" s="156">
        <v>0.18199000000000001</v>
      </c>
      <c r="G57" s="156">
        <v>2.26953</v>
      </c>
      <c r="H57" s="156">
        <v>0.33363999999999999</v>
      </c>
      <c r="I57" s="156">
        <v>1.3050000000000001E-2</v>
      </c>
      <c r="J57" s="156">
        <v>3.9359999999999999E-2</v>
      </c>
      <c r="K57" s="156">
        <v>0.10177</v>
      </c>
      <c r="L57" s="156">
        <v>4.0000000000000002E-4</v>
      </c>
      <c r="M57" s="156">
        <v>6.3164899999999999</v>
      </c>
      <c r="N57" s="156">
        <v>0.11274000000000001</v>
      </c>
      <c r="O57" s="156">
        <v>8.1600000000000006E-3</v>
      </c>
      <c r="P57" s="156">
        <v>0.12155000000000001</v>
      </c>
      <c r="Q57" s="156">
        <v>2.274E-2</v>
      </c>
      <c r="R57" s="156">
        <v>7.893E-2</v>
      </c>
      <c r="S57" s="156">
        <v>3.4669999999999999E-2</v>
      </c>
      <c r="T57" s="156">
        <v>8.7230000000000002E-2</v>
      </c>
      <c r="U57" s="156">
        <v>0.70096000000000003</v>
      </c>
      <c r="V57" s="156">
        <v>0.37551000000000001</v>
      </c>
      <c r="W57" s="156">
        <v>0.10364185999999999</v>
      </c>
      <c r="X57" s="156">
        <v>1.0465081000000001E-4</v>
      </c>
      <c r="Y57" s="156">
        <v>1.5303512E-4</v>
      </c>
      <c r="Z57" s="156">
        <v>9.2683189999999993E-5</v>
      </c>
      <c r="AA57" s="156">
        <v>1.1925419999999999E-4</v>
      </c>
      <c r="AB57" s="156">
        <v>4.6956013999999998E-4</v>
      </c>
      <c r="AC57" s="345">
        <v>29.320979999999999</v>
      </c>
      <c r="AD57" s="345">
        <v>0.91569</v>
      </c>
      <c r="AE57" s="157"/>
      <c r="AF57" s="155" t="s">
        <v>304</v>
      </c>
      <c r="AG57" s="155" t="s">
        <v>304</v>
      </c>
      <c r="AH57" s="155" t="s">
        <v>304</v>
      </c>
      <c r="AI57" s="155" t="s">
        <v>304</v>
      </c>
      <c r="AJ57" s="155" t="s">
        <v>304</v>
      </c>
      <c r="AK57" s="155" t="s">
        <v>672</v>
      </c>
      <c r="AL57" s="158" t="s">
        <v>402</v>
      </c>
      <c r="AN57" s="112" t="str">
        <f>VLOOKUP(B57,[1]sectoren!$N$2:$Q$128,3)</f>
        <v>andere industrie</v>
      </c>
      <c r="AQ57" s="112">
        <f>VLOOKUP(B57, [1]sectoren!$N$2:$S$128, 6, FALSE)</f>
        <v>4</v>
      </c>
    </row>
    <row r="58" spans="1:43" s="112" customFormat="1" ht="15.75" thickBot="1">
      <c r="A58" s="153" t="s">
        <v>305</v>
      </c>
      <c r="B58" s="153" t="s">
        <v>403</v>
      </c>
      <c r="C58" s="154" t="s">
        <v>404</v>
      </c>
      <c r="D58" s="155"/>
      <c r="E58" s="156">
        <v>2.58744</v>
      </c>
      <c r="F58" s="156">
        <v>1.8259999999999998E-2</v>
      </c>
      <c r="G58" s="156">
        <v>0.27271000000000001</v>
      </c>
      <c r="H58" s="156">
        <v>1.031E-2</v>
      </c>
      <c r="I58" s="156">
        <v>2.5139999999999999E-2</v>
      </c>
      <c r="J58" s="156">
        <v>4.3839999999999997E-2</v>
      </c>
      <c r="K58" s="156">
        <v>5.7049999999999997E-2</v>
      </c>
      <c r="L58" s="156">
        <v>1.2E-4</v>
      </c>
      <c r="M58" s="156">
        <v>1.2587600000000001</v>
      </c>
      <c r="N58" s="156">
        <v>0.26762000000000002</v>
      </c>
      <c r="O58" s="156">
        <v>3.16E-3</v>
      </c>
      <c r="P58" s="156">
        <v>3.585E-2</v>
      </c>
      <c r="Q58" s="156">
        <v>5.6699999999999997E-3</v>
      </c>
      <c r="R58" s="156">
        <v>0.11261</v>
      </c>
      <c r="S58" s="156">
        <v>4.7719999999999999E-2</v>
      </c>
      <c r="T58" s="156">
        <v>8.0879999999999994E-2</v>
      </c>
      <c r="U58" s="156">
        <v>2.4330000000000001E-2</v>
      </c>
      <c r="V58" s="156">
        <v>0.39678000000000002</v>
      </c>
      <c r="W58" s="156">
        <v>0.16259695999999998</v>
      </c>
      <c r="X58" s="156">
        <v>6.9979093899999994E-3</v>
      </c>
      <c r="Y58" s="156">
        <v>1.0512347600000001E-3</v>
      </c>
      <c r="Z58" s="156">
        <v>2.4574661000000003E-4</v>
      </c>
      <c r="AA58" s="156">
        <v>2.6609719000000002E-4</v>
      </c>
      <c r="AB58" s="156">
        <v>8.6415564E-3</v>
      </c>
      <c r="AC58" s="347" t="s">
        <v>304</v>
      </c>
      <c r="AD58" s="345">
        <v>2.409E-2</v>
      </c>
      <c r="AE58" s="157"/>
      <c r="AF58" s="155" t="s">
        <v>304</v>
      </c>
      <c r="AG58" s="155" t="s">
        <v>304</v>
      </c>
      <c r="AH58" s="155" t="s">
        <v>304</v>
      </c>
      <c r="AI58" s="155" t="s">
        <v>304</v>
      </c>
      <c r="AJ58" s="155" t="s">
        <v>304</v>
      </c>
      <c r="AK58" s="155" t="s">
        <v>673</v>
      </c>
      <c r="AL58" s="158" t="s">
        <v>405</v>
      </c>
      <c r="AN58" s="112" t="str">
        <f>VLOOKUP(B58,[1]sectoren!$N$2:$Q$128,3)</f>
        <v>andere industrie</v>
      </c>
      <c r="AQ58" s="112">
        <f>VLOOKUP(B58, [1]sectoren!$N$2:$S$128, 6, FALSE)</f>
        <v>4</v>
      </c>
    </row>
    <row r="59" spans="1:43" s="112" customFormat="1" ht="15.75" thickBot="1">
      <c r="A59" s="153" t="s">
        <v>305</v>
      </c>
      <c r="B59" s="170" t="s">
        <v>406</v>
      </c>
      <c r="C59" s="154" t="s">
        <v>407</v>
      </c>
      <c r="D59" s="155"/>
      <c r="E59" s="156">
        <v>3.1090800000000001</v>
      </c>
      <c r="F59" s="156">
        <v>0.23716000000000001</v>
      </c>
      <c r="G59" s="156">
        <v>1.3628199999999999</v>
      </c>
      <c r="H59" s="156">
        <v>8.5220000000000004E-2</v>
      </c>
      <c r="I59" s="156">
        <v>0.11809</v>
      </c>
      <c r="J59" s="156">
        <v>0.14779</v>
      </c>
      <c r="K59" s="156">
        <v>0.16841999999999999</v>
      </c>
      <c r="L59" s="156">
        <v>1.98E-3</v>
      </c>
      <c r="M59" s="156">
        <v>8.7859999999999994E-2</v>
      </c>
      <c r="N59" s="156">
        <v>0.15001999999999999</v>
      </c>
      <c r="O59" s="156">
        <v>1.1809999999999999E-2</v>
      </c>
      <c r="P59" s="156">
        <v>3.8700000000000002E-3</v>
      </c>
      <c r="Q59" s="156">
        <v>1.4120000000000001E-2</v>
      </c>
      <c r="R59" s="156">
        <v>7.1260000000000004E-2</v>
      </c>
      <c r="S59" s="156">
        <v>9.8399999999999998E-3</v>
      </c>
      <c r="T59" s="156">
        <v>1.3259999999999999E-2</v>
      </c>
      <c r="U59" s="156">
        <v>0.49959999999999999</v>
      </c>
      <c r="V59" s="156">
        <v>0.13655</v>
      </c>
      <c r="W59" s="156">
        <v>1.0128800000000001E-3</v>
      </c>
      <c r="X59" s="156">
        <v>3.1192365400000001E-3</v>
      </c>
      <c r="Y59" s="156">
        <v>4.5797763600000001E-3</v>
      </c>
      <c r="Z59" s="156">
        <v>4.5782202599999999E-3</v>
      </c>
      <c r="AA59" s="156">
        <v>4.5781968599999997E-3</v>
      </c>
      <c r="AB59" s="156">
        <v>1.6854430029999999E-2</v>
      </c>
      <c r="AC59" s="349" t="s">
        <v>304</v>
      </c>
      <c r="AD59" s="345">
        <v>5.3600000000000002E-2</v>
      </c>
      <c r="AE59" s="157"/>
      <c r="AF59" s="155" t="s">
        <v>304</v>
      </c>
      <c r="AG59" s="155" t="s">
        <v>304</v>
      </c>
      <c r="AH59" s="155" t="s">
        <v>304</v>
      </c>
      <c r="AI59" s="155" t="s">
        <v>304</v>
      </c>
      <c r="AJ59" s="155" t="s">
        <v>304</v>
      </c>
      <c r="AK59" s="155" t="s">
        <v>674</v>
      </c>
      <c r="AL59" s="158" t="s">
        <v>408</v>
      </c>
      <c r="AN59" s="112" t="str">
        <f>VLOOKUP(B59,[1]sectoren!$N$2:$Q$128,3)</f>
        <v>andere industrie</v>
      </c>
      <c r="AQ59" s="112">
        <f>VLOOKUP(B59, [1]sectoren!$N$2:$S$128, 6, FALSE)</f>
        <v>4</v>
      </c>
    </row>
    <row r="60" spans="1:43" s="112" customFormat="1" ht="13.5" thickBot="1">
      <c r="A60" s="153" t="s">
        <v>305</v>
      </c>
      <c r="B60" s="170" t="s">
        <v>409</v>
      </c>
      <c r="C60" s="154" t="s">
        <v>410</v>
      </c>
      <c r="D60" s="160"/>
      <c r="E60" s="156" t="s">
        <v>304</v>
      </c>
      <c r="F60" s="156" t="s">
        <v>304</v>
      </c>
      <c r="G60" s="156" t="s">
        <v>304</v>
      </c>
      <c r="H60" s="156" t="s">
        <v>304</v>
      </c>
      <c r="I60" s="156">
        <v>0.79274999999999995</v>
      </c>
      <c r="J60" s="156">
        <v>2.3528199999999999</v>
      </c>
      <c r="K60" s="156">
        <v>6.7803800000000001</v>
      </c>
      <c r="L60" s="156" t="s">
        <v>304</v>
      </c>
      <c r="M60" s="155" t="s">
        <v>304</v>
      </c>
      <c r="N60" s="155" t="s">
        <v>304</v>
      </c>
      <c r="O60" s="155" t="s">
        <v>304</v>
      </c>
      <c r="P60" s="155" t="s">
        <v>304</v>
      </c>
      <c r="Q60" s="155" t="s">
        <v>304</v>
      </c>
      <c r="R60" s="155" t="s">
        <v>304</v>
      </c>
      <c r="S60" s="155" t="s">
        <v>304</v>
      </c>
      <c r="T60" s="155" t="s">
        <v>304</v>
      </c>
      <c r="U60" s="155" t="s">
        <v>304</v>
      </c>
      <c r="V60" s="155" t="s">
        <v>304</v>
      </c>
      <c r="W60" s="155" t="s">
        <v>304</v>
      </c>
      <c r="X60" s="155" t="s">
        <v>304</v>
      </c>
      <c r="Y60" s="155" t="s">
        <v>304</v>
      </c>
      <c r="Z60" s="155" t="s">
        <v>304</v>
      </c>
      <c r="AA60" s="155" t="s">
        <v>304</v>
      </c>
      <c r="AB60" s="155" t="s">
        <v>304</v>
      </c>
      <c r="AC60" s="349" t="s">
        <v>304</v>
      </c>
      <c r="AD60" s="348" t="s">
        <v>304</v>
      </c>
      <c r="AE60" s="157"/>
      <c r="AF60" s="155" t="s">
        <v>304</v>
      </c>
      <c r="AG60" s="155" t="s">
        <v>304</v>
      </c>
      <c r="AH60" s="155" t="s">
        <v>304</v>
      </c>
      <c r="AI60" s="155" t="s">
        <v>304</v>
      </c>
      <c r="AJ60" s="155" t="s">
        <v>304</v>
      </c>
      <c r="AK60" s="155" t="s">
        <v>304</v>
      </c>
      <c r="AL60" s="158" t="s">
        <v>411</v>
      </c>
      <c r="AN60" s="112" t="str">
        <f>VLOOKUP(B60,[1]sectoren!$N$2:$Q$128,3)</f>
        <v>andere industrie</v>
      </c>
      <c r="AQ60" s="112">
        <f>VLOOKUP(B60, [1]sectoren!$N$2:$S$128, 6, FALSE)</f>
        <v>4</v>
      </c>
    </row>
    <row r="61" spans="1:43" s="112" customFormat="1" ht="24.75" thickBot="1">
      <c r="A61" s="153" t="s">
        <v>305</v>
      </c>
      <c r="B61" s="170" t="s">
        <v>412</v>
      </c>
      <c r="C61" s="154" t="s">
        <v>413</v>
      </c>
      <c r="D61" s="155"/>
      <c r="E61" s="156" t="s">
        <v>304</v>
      </c>
      <c r="F61" s="156" t="s">
        <v>304</v>
      </c>
      <c r="G61" s="156" t="s">
        <v>304</v>
      </c>
      <c r="H61" s="156" t="s">
        <v>304</v>
      </c>
      <c r="I61" s="156">
        <v>0.12175</v>
      </c>
      <c r="J61" s="156">
        <v>1.2175499999999999</v>
      </c>
      <c r="K61" s="156">
        <v>4.0454299999999996</v>
      </c>
      <c r="L61" s="156" t="s">
        <v>304</v>
      </c>
      <c r="M61" s="155" t="s">
        <v>304</v>
      </c>
      <c r="N61" s="155" t="s">
        <v>304</v>
      </c>
      <c r="O61" s="155" t="s">
        <v>304</v>
      </c>
      <c r="P61" s="155" t="s">
        <v>304</v>
      </c>
      <c r="Q61" s="155" t="s">
        <v>304</v>
      </c>
      <c r="R61" s="155" t="s">
        <v>304</v>
      </c>
      <c r="S61" s="155" t="s">
        <v>304</v>
      </c>
      <c r="T61" s="155" t="s">
        <v>304</v>
      </c>
      <c r="U61" s="155" t="s">
        <v>304</v>
      </c>
      <c r="V61" s="155" t="s">
        <v>304</v>
      </c>
      <c r="W61" s="155" t="s">
        <v>304</v>
      </c>
      <c r="X61" s="155" t="s">
        <v>304</v>
      </c>
      <c r="Y61" s="155" t="s">
        <v>304</v>
      </c>
      <c r="Z61" s="155" t="s">
        <v>304</v>
      </c>
      <c r="AA61" s="155" t="s">
        <v>304</v>
      </c>
      <c r="AB61" s="155" t="s">
        <v>304</v>
      </c>
      <c r="AC61" s="349" t="s">
        <v>304</v>
      </c>
      <c r="AD61" s="350" t="s">
        <v>304</v>
      </c>
      <c r="AE61" s="157"/>
      <c r="AF61" s="155" t="s">
        <v>304</v>
      </c>
      <c r="AG61" s="155" t="s">
        <v>304</v>
      </c>
      <c r="AH61" s="155" t="s">
        <v>304</v>
      </c>
      <c r="AI61" s="155" t="s">
        <v>304</v>
      </c>
      <c r="AJ61" s="155" t="s">
        <v>304</v>
      </c>
      <c r="AK61" s="155" t="s">
        <v>304</v>
      </c>
      <c r="AL61" s="158" t="s">
        <v>414</v>
      </c>
      <c r="AN61" s="112" t="str">
        <f>VLOOKUP(B61,[1]sectoren!$N$2:$Q$128,3)</f>
        <v>andere industrie</v>
      </c>
      <c r="AQ61" s="112">
        <f>VLOOKUP(B61, [1]sectoren!$N$2:$S$128, 6, FALSE)</f>
        <v>4</v>
      </c>
    </row>
    <row r="62" spans="1:43" s="112" customFormat="1" ht="13.5" thickBot="1">
      <c r="A62" s="153" t="s">
        <v>305</v>
      </c>
      <c r="B62" s="170" t="s">
        <v>415</v>
      </c>
      <c r="C62" s="154" t="s">
        <v>416</v>
      </c>
      <c r="D62" s="155"/>
      <c r="E62" s="156" t="s">
        <v>304</v>
      </c>
      <c r="F62" s="156" t="s">
        <v>304</v>
      </c>
      <c r="G62" s="156" t="s">
        <v>304</v>
      </c>
      <c r="H62" s="156" t="s">
        <v>304</v>
      </c>
      <c r="I62" s="155" t="s">
        <v>90</v>
      </c>
      <c r="J62" s="155" t="s">
        <v>90</v>
      </c>
      <c r="K62" s="155" t="s">
        <v>90</v>
      </c>
      <c r="L62" s="156" t="s">
        <v>304</v>
      </c>
      <c r="M62" s="155" t="s">
        <v>304</v>
      </c>
      <c r="N62" s="155" t="s">
        <v>304</v>
      </c>
      <c r="O62" s="155" t="s">
        <v>304</v>
      </c>
      <c r="P62" s="155" t="s">
        <v>304</v>
      </c>
      <c r="Q62" s="155" t="s">
        <v>304</v>
      </c>
      <c r="R62" s="155" t="s">
        <v>304</v>
      </c>
      <c r="S62" s="155" t="s">
        <v>304</v>
      </c>
      <c r="T62" s="155" t="s">
        <v>304</v>
      </c>
      <c r="U62" s="155" t="s">
        <v>304</v>
      </c>
      <c r="V62" s="155" t="s">
        <v>304</v>
      </c>
      <c r="W62" s="155" t="s">
        <v>304</v>
      </c>
      <c r="X62" s="155" t="s">
        <v>304</v>
      </c>
      <c r="Y62" s="155" t="s">
        <v>304</v>
      </c>
      <c r="Z62" s="155" t="s">
        <v>304</v>
      </c>
      <c r="AA62" s="155" t="s">
        <v>304</v>
      </c>
      <c r="AB62" s="155" t="s">
        <v>304</v>
      </c>
      <c r="AC62" s="349" t="s">
        <v>304</v>
      </c>
      <c r="AD62" s="350" t="s">
        <v>304</v>
      </c>
      <c r="AE62" s="157"/>
      <c r="AF62" s="155" t="s">
        <v>304</v>
      </c>
      <c r="AG62" s="155" t="s">
        <v>304</v>
      </c>
      <c r="AH62" s="155" t="s">
        <v>304</v>
      </c>
      <c r="AI62" s="155" t="s">
        <v>304</v>
      </c>
      <c r="AJ62" s="155" t="s">
        <v>304</v>
      </c>
      <c r="AK62" s="155" t="s">
        <v>304</v>
      </c>
      <c r="AL62" s="158" t="s">
        <v>417</v>
      </c>
      <c r="AN62" s="112" t="str">
        <f>VLOOKUP(B62,[1]sectoren!$N$2:$Q$128,3)</f>
        <v>andere industrie</v>
      </c>
      <c r="AQ62" s="112">
        <f>VLOOKUP(B62, [1]sectoren!$N$2:$S$128, 6, FALSE)</f>
        <v>4</v>
      </c>
    </row>
    <row r="63" spans="1:43" s="112" customFormat="1" ht="13.5" thickBot="1">
      <c r="A63" s="153" t="s">
        <v>305</v>
      </c>
      <c r="B63" s="170" t="s">
        <v>418</v>
      </c>
      <c r="C63" s="162" t="s">
        <v>419</v>
      </c>
      <c r="D63" s="171"/>
      <c r="E63" s="156" t="s">
        <v>308</v>
      </c>
      <c r="F63" s="156"/>
      <c r="G63" s="156" t="s">
        <v>308</v>
      </c>
      <c r="H63" s="156" t="s">
        <v>308</v>
      </c>
      <c r="I63" s="156" t="s">
        <v>308</v>
      </c>
      <c r="J63" s="156" t="s">
        <v>308</v>
      </c>
      <c r="K63" s="156" t="s">
        <v>308</v>
      </c>
      <c r="L63" s="156" t="s">
        <v>304</v>
      </c>
      <c r="M63" s="156"/>
      <c r="N63" s="155" t="s">
        <v>308</v>
      </c>
      <c r="O63" s="155" t="s">
        <v>308</v>
      </c>
      <c r="P63" s="155" t="s">
        <v>308</v>
      </c>
      <c r="Q63" s="155" t="s">
        <v>308</v>
      </c>
      <c r="R63" s="155" t="s">
        <v>308</v>
      </c>
      <c r="S63" s="155" t="s">
        <v>308</v>
      </c>
      <c r="T63" s="155" t="s">
        <v>308</v>
      </c>
      <c r="U63" s="155" t="s">
        <v>308</v>
      </c>
      <c r="V63" s="155" t="s">
        <v>308</v>
      </c>
      <c r="W63" s="156"/>
      <c r="X63" s="155" t="s">
        <v>308</v>
      </c>
      <c r="Y63" s="155" t="s">
        <v>308</v>
      </c>
      <c r="Z63" s="155" t="s">
        <v>308</v>
      </c>
      <c r="AA63" s="155" t="s">
        <v>308</v>
      </c>
      <c r="AB63" s="155" t="s">
        <v>308</v>
      </c>
      <c r="AC63" s="349" t="s">
        <v>304</v>
      </c>
      <c r="AD63" s="350" t="s">
        <v>304</v>
      </c>
      <c r="AE63" s="157"/>
      <c r="AF63" s="155" t="s">
        <v>304</v>
      </c>
      <c r="AG63" s="155" t="s">
        <v>304</v>
      </c>
      <c r="AH63" s="155" t="s">
        <v>304</v>
      </c>
      <c r="AI63" s="155" t="s">
        <v>304</v>
      </c>
      <c r="AJ63" s="155" t="s">
        <v>304</v>
      </c>
      <c r="AK63" s="155" t="s">
        <v>304</v>
      </c>
      <c r="AL63" s="158" t="s">
        <v>381</v>
      </c>
      <c r="AN63" s="112" t="str">
        <f>VLOOKUP(B63,[1]sectoren!$N$2:$Q$128,3)</f>
        <v>minerale niet-metaal</v>
      </c>
      <c r="AQ63" s="112">
        <f>VLOOKUP(B63, [1]sectoren!$N$2:$S$128, 6, FALSE)</f>
        <v>4</v>
      </c>
    </row>
    <row r="64" spans="1:43" s="112" customFormat="1" ht="13.5" thickBot="1">
      <c r="A64" s="153" t="s">
        <v>305</v>
      </c>
      <c r="B64" s="170" t="s">
        <v>420</v>
      </c>
      <c r="C64" s="154" t="s">
        <v>421</v>
      </c>
      <c r="D64" s="155"/>
      <c r="E64" s="156">
        <v>7.5999999999999998E-2</v>
      </c>
      <c r="F64" s="156" t="s">
        <v>90</v>
      </c>
      <c r="G64" s="156" t="s">
        <v>308</v>
      </c>
      <c r="H64" s="156" t="s">
        <v>308</v>
      </c>
      <c r="I64" s="156" t="s">
        <v>304</v>
      </c>
      <c r="J64" s="156" t="s">
        <v>304</v>
      </c>
      <c r="K64" s="156" t="s">
        <v>304</v>
      </c>
      <c r="L64" s="156" t="s">
        <v>304</v>
      </c>
      <c r="M64" s="156">
        <v>0.17</v>
      </c>
      <c r="N64" s="155" t="s">
        <v>304</v>
      </c>
      <c r="O64" s="155" t="s">
        <v>304</v>
      </c>
      <c r="P64" s="155" t="s">
        <v>304</v>
      </c>
      <c r="Q64" s="155" t="s">
        <v>304</v>
      </c>
      <c r="R64" s="155" t="s">
        <v>304</v>
      </c>
      <c r="S64" s="155" t="s">
        <v>304</v>
      </c>
      <c r="T64" s="155" t="s">
        <v>304</v>
      </c>
      <c r="U64" s="155" t="s">
        <v>304</v>
      </c>
      <c r="V64" s="155" t="s">
        <v>304</v>
      </c>
      <c r="W64" s="155" t="s">
        <v>304</v>
      </c>
      <c r="X64" s="155" t="s">
        <v>304</v>
      </c>
      <c r="Y64" s="155" t="s">
        <v>304</v>
      </c>
      <c r="Z64" s="155" t="s">
        <v>304</v>
      </c>
      <c r="AA64" s="155" t="s">
        <v>304</v>
      </c>
      <c r="AB64" s="155" t="s">
        <v>304</v>
      </c>
      <c r="AC64" s="349" t="s">
        <v>304</v>
      </c>
      <c r="AD64" s="350" t="s">
        <v>304</v>
      </c>
      <c r="AE64" s="157"/>
      <c r="AF64" s="155" t="s">
        <v>304</v>
      </c>
      <c r="AG64" s="155" t="s">
        <v>304</v>
      </c>
      <c r="AH64" s="155" t="s">
        <v>304</v>
      </c>
      <c r="AI64" s="155" t="s">
        <v>304</v>
      </c>
      <c r="AJ64" s="155" t="s">
        <v>304</v>
      </c>
      <c r="AK64" s="155" t="s">
        <v>675</v>
      </c>
      <c r="AL64" s="158" t="s">
        <v>422</v>
      </c>
      <c r="AN64" s="112" t="str">
        <f>VLOOKUP(B64,[1]sectoren!$N$2:$Q$128,3)</f>
        <v>chemie</v>
      </c>
      <c r="AQ64" s="112">
        <f>VLOOKUP(B64, [1]sectoren!$N$2:$S$128, 6, FALSE)</f>
        <v>4</v>
      </c>
    </row>
    <row r="65" spans="1:43" s="112" customFormat="1" ht="13.5" thickBot="1">
      <c r="A65" s="153" t="s">
        <v>305</v>
      </c>
      <c r="B65" s="159" t="s">
        <v>423</v>
      </c>
      <c r="C65" s="154" t="s">
        <v>424</v>
      </c>
      <c r="D65" s="155"/>
      <c r="E65" s="156">
        <v>0.318</v>
      </c>
      <c r="F65" s="156" t="s">
        <v>304</v>
      </c>
      <c r="G65" s="156" t="s">
        <v>304</v>
      </c>
      <c r="H65" s="156">
        <v>0.11700000000000001</v>
      </c>
      <c r="I65" s="156" t="s">
        <v>304</v>
      </c>
      <c r="J65" s="156" t="s">
        <v>304</v>
      </c>
      <c r="K65" s="156" t="s">
        <v>304</v>
      </c>
      <c r="L65" s="156" t="s">
        <v>304</v>
      </c>
      <c r="M65" s="156">
        <v>0</v>
      </c>
      <c r="N65" s="155" t="s">
        <v>304</v>
      </c>
      <c r="O65" s="155" t="s">
        <v>304</v>
      </c>
      <c r="P65" s="155" t="s">
        <v>304</v>
      </c>
      <c r="Q65" s="155" t="s">
        <v>304</v>
      </c>
      <c r="R65" s="155" t="s">
        <v>304</v>
      </c>
      <c r="S65" s="155" t="s">
        <v>304</v>
      </c>
      <c r="T65" s="155" t="s">
        <v>304</v>
      </c>
      <c r="U65" s="155" t="s">
        <v>304</v>
      </c>
      <c r="V65" s="155" t="s">
        <v>304</v>
      </c>
      <c r="W65" s="155" t="s">
        <v>304</v>
      </c>
      <c r="X65" s="155" t="s">
        <v>304</v>
      </c>
      <c r="Y65" s="155" t="s">
        <v>304</v>
      </c>
      <c r="Z65" s="155" t="s">
        <v>304</v>
      </c>
      <c r="AA65" s="155" t="s">
        <v>304</v>
      </c>
      <c r="AB65" s="155" t="s">
        <v>304</v>
      </c>
      <c r="AC65" s="349" t="s">
        <v>304</v>
      </c>
      <c r="AD65" s="350" t="s">
        <v>304</v>
      </c>
      <c r="AE65" s="157"/>
      <c r="AF65" s="155" t="s">
        <v>304</v>
      </c>
      <c r="AG65" s="155" t="s">
        <v>304</v>
      </c>
      <c r="AH65" s="155" t="s">
        <v>304</v>
      </c>
      <c r="AI65" s="155" t="s">
        <v>304</v>
      </c>
      <c r="AJ65" s="155" t="s">
        <v>304</v>
      </c>
      <c r="AK65" s="155" t="s">
        <v>676</v>
      </c>
      <c r="AL65" s="158" t="s">
        <v>425</v>
      </c>
      <c r="AN65" s="112" t="str">
        <f>VLOOKUP(B65,[1]sectoren!$N$2:$Q$128,3)</f>
        <v>chemie</v>
      </c>
      <c r="AQ65" s="112">
        <f>VLOOKUP(B65, [1]sectoren!$N$2:$S$128, 6, FALSE)</f>
        <v>4</v>
      </c>
    </row>
    <row r="66" spans="1:43" s="112" customFormat="1" ht="13.5" thickBot="1">
      <c r="A66" s="153" t="s">
        <v>305</v>
      </c>
      <c r="B66" s="159" t="s">
        <v>426</v>
      </c>
      <c r="C66" s="154" t="s">
        <v>427</v>
      </c>
      <c r="D66" s="155"/>
      <c r="E66" s="156" t="s">
        <v>105</v>
      </c>
      <c r="F66" s="156" t="s">
        <v>105</v>
      </c>
      <c r="G66" s="156" t="s">
        <v>105</v>
      </c>
      <c r="H66" s="156" t="s">
        <v>105</v>
      </c>
      <c r="I66" s="155" t="s">
        <v>105</v>
      </c>
      <c r="J66" s="155" t="s">
        <v>105</v>
      </c>
      <c r="K66" s="155" t="s">
        <v>105</v>
      </c>
      <c r="L66" s="155" t="s">
        <v>105</v>
      </c>
      <c r="M66" s="155" t="s">
        <v>105</v>
      </c>
      <c r="N66" s="155" t="s">
        <v>105</v>
      </c>
      <c r="O66" s="155" t="s">
        <v>105</v>
      </c>
      <c r="P66" s="155" t="s">
        <v>105</v>
      </c>
      <c r="Q66" s="155" t="s">
        <v>105</v>
      </c>
      <c r="R66" s="155" t="s">
        <v>105</v>
      </c>
      <c r="S66" s="155" t="s">
        <v>105</v>
      </c>
      <c r="T66" s="155" t="s">
        <v>105</v>
      </c>
      <c r="U66" s="155" t="s">
        <v>105</v>
      </c>
      <c r="V66" s="155" t="s">
        <v>105</v>
      </c>
      <c r="W66" s="155" t="s">
        <v>105</v>
      </c>
      <c r="X66" s="155" t="s">
        <v>105</v>
      </c>
      <c r="Y66" s="155" t="s">
        <v>105</v>
      </c>
      <c r="Z66" s="155" t="s">
        <v>105</v>
      </c>
      <c r="AA66" s="155" t="s">
        <v>105</v>
      </c>
      <c r="AB66" s="155" t="s">
        <v>105</v>
      </c>
      <c r="AC66" s="349" t="s">
        <v>105</v>
      </c>
      <c r="AD66" s="350" t="s">
        <v>105</v>
      </c>
      <c r="AE66" s="157"/>
      <c r="AF66" s="155" t="s">
        <v>105</v>
      </c>
      <c r="AG66" s="155" t="s">
        <v>105</v>
      </c>
      <c r="AH66" s="155" t="s">
        <v>105</v>
      </c>
      <c r="AI66" s="155" t="s">
        <v>105</v>
      </c>
      <c r="AJ66" s="155" t="s">
        <v>105</v>
      </c>
      <c r="AK66" s="155" t="s">
        <v>105</v>
      </c>
      <c r="AL66" s="158" t="s">
        <v>428</v>
      </c>
      <c r="AN66" s="112" t="str">
        <f>VLOOKUP(B66,[1]sectoren!$N$2:$Q$128,3)</f>
        <v>chemie</v>
      </c>
      <c r="AQ66" s="112">
        <f>VLOOKUP(B66, [1]sectoren!$N$2:$S$128, 6, FALSE)</f>
        <v>4</v>
      </c>
    </row>
    <row r="67" spans="1:43" s="112" customFormat="1" ht="13.5" thickBot="1">
      <c r="A67" s="153" t="s">
        <v>305</v>
      </c>
      <c r="B67" s="159" t="s">
        <v>429</v>
      </c>
      <c r="C67" s="154" t="s">
        <v>430</v>
      </c>
      <c r="D67" s="155"/>
      <c r="E67" s="156" t="s">
        <v>105</v>
      </c>
      <c r="F67" s="156" t="s">
        <v>105</v>
      </c>
      <c r="G67" s="156" t="s">
        <v>105</v>
      </c>
      <c r="H67" s="156" t="s">
        <v>105</v>
      </c>
      <c r="I67" s="155" t="s">
        <v>105</v>
      </c>
      <c r="J67" s="155" t="s">
        <v>105</v>
      </c>
      <c r="K67" s="155" t="s">
        <v>105</v>
      </c>
      <c r="L67" s="155" t="s">
        <v>105</v>
      </c>
      <c r="M67" s="155" t="s">
        <v>105</v>
      </c>
      <c r="N67" s="155" t="s">
        <v>105</v>
      </c>
      <c r="O67" s="155" t="s">
        <v>105</v>
      </c>
      <c r="P67" s="155" t="s">
        <v>105</v>
      </c>
      <c r="Q67" s="155" t="s">
        <v>105</v>
      </c>
      <c r="R67" s="155" t="s">
        <v>105</v>
      </c>
      <c r="S67" s="155" t="s">
        <v>105</v>
      </c>
      <c r="T67" s="155" t="s">
        <v>105</v>
      </c>
      <c r="U67" s="155" t="s">
        <v>105</v>
      </c>
      <c r="V67" s="155" t="s">
        <v>105</v>
      </c>
      <c r="W67" s="155" t="s">
        <v>105</v>
      </c>
      <c r="X67" s="155" t="s">
        <v>105</v>
      </c>
      <c r="Y67" s="155" t="s">
        <v>105</v>
      </c>
      <c r="Z67" s="155" t="s">
        <v>105</v>
      </c>
      <c r="AA67" s="155" t="s">
        <v>105</v>
      </c>
      <c r="AB67" s="155" t="s">
        <v>105</v>
      </c>
      <c r="AC67" s="349" t="s">
        <v>105</v>
      </c>
      <c r="AD67" s="350" t="s">
        <v>105</v>
      </c>
      <c r="AE67" s="157"/>
      <c r="AF67" s="155" t="s">
        <v>105</v>
      </c>
      <c r="AG67" s="155" t="s">
        <v>105</v>
      </c>
      <c r="AH67" s="155" t="s">
        <v>105</v>
      </c>
      <c r="AI67" s="155" t="s">
        <v>105</v>
      </c>
      <c r="AJ67" s="155" t="s">
        <v>105</v>
      </c>
      <c r="AK67" s="155" t="s">
        <v>105</v>
      </c>
      <c r="AL67" s="158" t="s">
        <v>431</v>
      </c>
      <c r="AN67" s="112" t="str">
        <f>VLOOKUP(B67,[1]sectoren!$N$2:$Q$128,3)</f>
        <v>chemie</v>
      </c>
      <c r="AQ67" s="112">
        <f>VLOOKUP(B67, [1]sectoren!$N$2:$S$128, 6, FALSE)</f>
        <v>4</v>
      </c>
    </row>
    <row r="68" spans="1:43" s="112" customFormat="1" ht="24.75" thickBot="1">
      <c r="A68" s="153" t="s">
        <v>305</v>
      </c>
      <c r="B68" s="159" t="s">
        <v>432</v>
      </c>
      <c r="C68" s="154" t="s">
        <v>433</v>
      </c>
      <c r="D68" s="155"/>
      <c r="E68" s="156" t="s">
        <v>105</v>
      </c>
      <c r="F68" s="156" t="s">
        <v>105</v>
      </c>
      <c r="G68" s="156" t="s">
        <v>105</v>
      </c>
      <c r="H68" s="156" t="s">
        <v>105</v>
      </c>
      <c r="I68" s="156" t="s">
        <v>105</v>
      </c>
      <c r="J68" s="156" t="s">
        <v>105</v>
      </c>
      <c r="K68" s="156" t="s">
        <v>105</v>
      </c>
      <c r="L68" s="156" t="s">
        <v>105</v>
      </c>
      <c r="M68" s="155" t="s">
        <v>105</v>
      </c>
      <c r="N68" s="155" t="s">
        <v>304</v>
      </c>
      <c r="O68" s="155" t="s">
        <v>304</v>
      </c>
      <c r="P68" s="155" t="s">
        <v>304</v>
      </c>
      <c r="Q68" s="155" t="s">
        <v>304</v>
      </c>
      <c r="R68" s="155" t="s">
        <v>304</v>
      </c>
      <c r="S68" s="155" t="s">
        <v>304</v>
      </c>
      <c r="T68" s="155" t="s">
        <v>304</v>
      </c>
      <c r="U68" s="155" t="s">
        <v>304</v>
      </c>
      <c r="V68" s="155" t="s">
        <v>304</v>
      </c>
      <c r="W68" s="155" t="s">
        <v>304</v>
      </c>
      <c r="X68" s="155" t="s">
        <v>304</v>
      </c>
      <c r="Y68" s="155" t="s">
        <v>304</v>
      </c>
      <c r="Z68" s="155" t="s">
        <v>304</v>
      </c>
      <c r="AA68" s="155" t="s">
        <v>304</v>
      </c>
      <c r="AB68" s="155" t="s">
        <v>304</v>
      </c>
      <c r="AC68" s="349" t="s">
        <v>304</v>
      </c>
      <c r="AD68" s="350" t="s">
        <v>304</v>
      </c>
      <c r="AE68" s="157"/>
      <c r="AF68" s="155" t="s">
        <v>304</v>
      </c>
      <c r="AG68" s="155" t="s">
        <v>304</v>
      </c>
      <c r="AH68" s="155" t="s">
        <v>304</v>
      </c>
      <c r="AI68" s="155" t="s">
        <v>304</v>
      </c>
      <c r="AJ68" s="155" t="s">
        <v>304</v>
      </c>
      <c r="AK68" s="155" t="s">
        <v>308</v>
      </c>
      <c r="AL68" s="158" t="s">
        <v>434</v>
      </c>
      <c r="AN68" s="112" t="str">
        <f>VLOOKUP(B68,[1]sectoren!$N$2:$Q$128,3)</f>
        <v>chemie</v>
      </c>
      <c r="AQ68" s="112">
        <f>VLOOKUP(B68, [1]sectoren!$N$2:$S$128, 6, FALSE)</f>
        <v>4</v>
      </c>
    </row>
    <row r="69" spans="1:43" s="112" customFormat="1" ht="13.5" thickBot="1">
      <c r="A69" s="153" t="s">
        <v>305</v>
      </c>
      <c r="B69" s="153" t="s">
        <v>435</v>
      </c>
      <c r="C69" s="154" t="s">
        <v>436</v>
      </c>
      <c r="D69" s="166"/>
      <c r="E69" s="156" t="s">
        <v>304</v>
      </c>
      <c r="F69" s="156" t="s">
        <v>304</v>
      </c>
      <c r="G69" s="156" t="s">
        <v>304</v>
      </c>
      <c r="H69" s="156" t="s">
        <v>304</v>
      </c>
      <c r="I69" s="155" t="s">
        <v>105</v>
      </c>
      <c r="J69" s="155" t="s">
        <v>105</v>
      </c>
      <c r="K69" s="155" t="s">
        <v>105</v>
      </c>
      <c r="L69" s="155" t="s">
        <v>105</v>
      </c>
      <c r="M69" s="156" t="s">
        <v>304</v>
      </c>
      <c r="N69" s="156" t="s">
        <v>304</v>
      </c>
      <c r="O69" s="156" t="s">
        <v>304</v>
      </c>
      <c r="P69" s="156" t="s">
        <v>304</v>
      </c>
      <c r="Q69" s="156" t="s">
        <v>304</v>
      </c>
      <c r="R69" s="156" t="s">
        <v>304</v>
      </c>
      <c r="S69" s="156" t="s">
        <v>304</v>
      </c>
      <c r="T69" s="156" t="s">
        <v>304</v>
      </c>
      <c r="U69" s="156" t="s">
        <v>304</v>
      </c>
      <c r="V69" s="156" t="s">
        <v>304</v>
      </c>
      <c r="W69" s="156" t="s">
        <v>304</v>
      </c>
      <c r="X69" s="156" t="s">
        <v>304</v>
      </c>
      <c r="Y69" s="156" t="s">
        <v>304</v>
      </c>
      <c r="Z69" s="156" t="s">
        <v>304</v>
      </c>
      <c r="AA69" s="156" t="s">
        <v>304</v>
      </c>
      <c r="AB69" s="156" t="s">
        <v>304</v>
      </c>
      <c r="AC69" s="349" t="s">
        <v>304</v>
      </c>
      <c r="AD69" s="350" t="s">
        <v>304</v>
      </c>
      <c r="AE69" s="157"/>
      <c r="AF69" s="155" t="s">
        <v>105</v>
      </c>
      <c r="AG69" s="155" t="s">
        <v>105</v>
      </c>
      <c r="AH69" s="155" t="s">
        <v>105</v>
      </c>
      <c r="AI69" s="155" t="s">
        <v>105</v>
      </c>
      <c r="AJ69" s="155" t="s">
        <v>105</v>
      </c>
      <c r="AK69" s="155" t="s">
        <v>105</v>
      </c>
      <c r="AL69" s="158" t="s">
        <v>437</v>
      </c>
      <c r="AN69" s="112" t="str">
        <f>VLOOKUP(B69,[1]sectoren!$N$2:$Q$128,3)</f>
        <v>chemie</v>
      </c>
      <c r="AQ69" s="112">
        <f>VLOOKUP(B69, [1]sectoren!$N$2:$S$128, 6, FALSE)</f>
        <v>4</v>
      </c>
    </row>
    <row r="70" spans="1:43" s="112" customFormat="1" ht="13.5" thickBot="1">
      <c r="A70" s="153" t="s">
        <v>305</v>
      </c>
      <c r="B70" s="153" t="s">
        <v>438</v>
      </c>
      <c r="C70" s="154" t="s">
        <v>439</v>
      </c>
      <c r="D70" s="166"/>
      <c r="E70" s="156" t="s">
        <v>308</v>
      </c>
      <c r="F70" s="156">
        <v>1.52023</v>
      </c>
      <c r="G70" s="156">
        <v>0.80342999999999998</v>
      </c>
      <c r="H70" s="156">
        <v>0.29205999999999999</v>
      </c>
      <c r="I70" s="156">
        <v>0.14749000000000001</v>
      </c>
      <c r="J70" s="156">
        <v>0.2175</v>
      </c>
      <c r="K70" s="156">
        <v>0.25863999999999998</v>
      </c>
      <c r="L70" s="156" t="s">
        <v>304</v>
      </c>
      <c r="M70" s="156">
        <v>9.11E-2</v>
      </c>
      <c r="N70" s="156">
        <v>6.3089999999999993E-2</v>
      </c>
      <c r="O70" s="156">
        <v>2.49E-3</v>
      </c>
      <c r="P70" s="156">
        <v>2.5999999999999998E-4</v>
      </c>
      <c r="Q70" s="156">
        <v>5.0000000000000001E-4</v>
      </c>
      <c r="R70" s="156">
        <v>4.6299999999999996E-3</v>
      </c>
      <c r="S70" s="156">
        <v>1.8290000000000001E-2</v>
      </c>
      <c r="T70" s="156">
        <v>5.4099999999999999E-3</v>
      </c>
      <c r="U70" s="156">
        <v>0</v>
      </c>
      <c r="V70" s="156">
        <v>0.90281</v>
      </c>
      <c r="W70" s="156">
        <v>1.7000000000000001E-2</v>
      </c>
      <c r="X70" s="156">
        <v>9.9299999999999996E-4</v>
      </c>
      <c r="Y70" s="156">
        <v>2.9999999999999997E-4</v>
      </c>
      <c r="Z70" s="156">
        <v>1E-4</v>
      </c>
      <c r="AA70" s="156">
        <v>2.0000000000000002E-5</v>
      </c>
      <c r="AB70" s="156">
        <v>1.413E-3</v>
      </c>
      <c r="AC70" s="349" t="s">
        <v>304</v>
      </c>
      <c r="AD70" s="350" t="s">
        <v>304</v>
      </c>
      <c r="AE70" s="157"/>
      <c r="AF70" s="155" t="s">
        <v>304</v>
      </c>
      <c r="AG70" s="155" t="s">
        <v>304</v>
      </c>
      <c r="AH70" s="155" t="s">
        <v>304</v>
      </c>
      <c r="AI70" s="155" t="s">
        <v>304</v>
      </c>
      <c r="AJ70" s="155" t="s">
        <v>304</v>
      </c>
      <c r="AK70" s="155" t="s">
        <v>304</v>
      </c>
      <c r="AL70" s="158" t="s">
        <v>381</v>
      </c>
      <c r="AN70" s="112" t="str">
        <f>VLOOKUP(B70,[1]sectoren!$N$2:$Q$128,3)</f>
        <v>chemie</v>
      </c>
      <c r="AQ70" s="112">
        <f>VLOOKUP(B70, [1]sectoren!$N$2:$S$128, 6, FALSE)</f>
        <v>4</v>
      </c>
    </row>
    <row r="71" spans="1:43" s="112" customFormat="1" ht="24.75" thickBot="1">
      <c r="A71" s="153" t="s">
        <v>305</v>
      </c>
      <c r="B71" s="153" t="s">
        <v>440</v>
      </c>
      <c r="C71" s="154" t="s">
        <v>441</v>
      </c>
      <c r="D71" s="166"/>
      <c r="E71" s="156" t="s">
        <v>90</v>
      </c>
      <c r="F71" s="156" t="s">
        <v>90</v>
      </c>
      <c r="G71" s="156" t="s">
        <v>90</v>
      </c>
      <c r="H71" s="156" t="s">
        <v>90</v>
      </c>
      <c r="I71" s="156" t="s">
        <v>90</v>
      </c>
      <c r="J71" s="156" t="s">
        <v>90</v>
      </c>
      <c r="K71" s="156" t="s">
        <v>90</v>
      </c>
      <c r="L71" s="156" t="s">
        <v>90</v>
      </c>
      <c r="M71" s="155" t="s">
        <v>90</v>
      </c>
      <c r="N71" s="155" t="s">
        <v>308</v>
      </c>
      <c r="O71" s="155" t="s">
        <v>308</v>
      </c>
      <c r="P71" s="155" t="s">
        <v>308</v>
      </c>
      <c r="Q71" s="155" t="s">
        <v>308</v>
      </c>
      <c r="R71" s="155" t="s">
        <v>308</v>
      </c>
      <c r="S71" s="155" t="s">
        <v>308</v>
      </c>
      <c r="T71" s="155" t="s">
        <v>308</v>
      </c>
      <c r="U71" s="155" t="s">
        <v>308</v>
      </c>
      <c r="V71" s="155" t="s">
        <v>308</v>
      </c>
      <c r="W71" s="155" t="s">
        <v>308</v>
      </c>
      <c r="X71" s="155" t="s">
        <v>308</v>
      </c>
      <c r="Y71" s="155" t="s">
        <v>308</v>
      </c>
      <c r="Z71" s="155" t="s">
        <v>308</v>
      </c>
      <c r="AA71" s="155" t="s">
        <v>308</v>
      </c>
      <c r="AB71" s="155" t="s">
        <v>308</v>
      </c>
      <c r="AC71" s="349" t="s">
        <v>304</v>
      </c>
      <c r="AD71" s="350" t="s">
        <v>304</v>
      </c>
      <c r="AE71" s="157"/>
      <c r="AF71" s="155" t="s">
        <v>304</v>
      </c>
      <c r="AG71" s="155" t="s">
        <v>304</v>
      </c>
      <c r="AH71" s="155" t="s">
        <v>304</v>
      </c>
      <c r="AI71" s="155" t="s">
        <v>304</v>
      </c>
      <c r="AJ71" s="155" t="s">
        <v>304</v>
      </c>
      <c r="AK71" s="155" t="s">
        <v>304</v>
      </c>
      <c r="AL71" s="158" t="s">
        <v>381</v>
      </c>
      <c r="AN71" s="112" t="str">
        <f>VLOOKUP(B71,[1]sectoren!$N$2:$Q$128,3)</f>
        <v>chemie</v>
      </c>
      <c r="AQ71" s="112">
        <f>VLOOKUP(B71, [1]sectoren!$N$2:$S$128, 6, FALSE)</f>
        <v>4</v>
      </c>
    </row>
    <row r="72" spans="1:43" s="112" customFormat="1" ht="15.75" thickBot="1">
      <c r="A72" s="153" t="s">
        <v>305</v>
      </c>
      <c r="B72" s="153" t="s">
        <v>442</v>
      </c>
      <c r="C72" s="154" t="s">
        <v>443</v>
      </c>
      <c r="D72" s="155"/>
      <c r="E72" s="156">
        <v>9.5780000000000004E-2</v>
      </c>
      <c r="F72" s="156">
        <v>0.14760000000000001</v>
      </c>
      <c r="G72" s="156">
        <v>2.0979999999999999E-2</v>
      </c>
      <c r="H72" s="156" t="s">
        <v>308</v>
      </c>
      <c r="I72" s="156">
        <v>1.8360000000000001E-2</v>
      </c>
      <c r="J72" s="156">
        <v>2.4930000000000001E-2</v>
      </c>
      <c r="K72" s="156">
        <v>8.0680000000000002E-2</v>
      </c>
      <c r="L72" s="156">
        <v>4.1099999999999996E-6</v>
      </c>
      <c r="M72" s="156">
        <v>0.41216999999999998</v>
      </c>
      <c r="N72" s="156">
        <v>0.20294999999999999</v>
      </c>
      <c r="O72" s="156">
        <v>1.6150000000000001E-2</v>
      </c>
      <c r="P72" s="156">
        <v>4.2349999999999999E-2</v>
      </c>
      <c r="Q72" s="156">
        <v>1.7299999999999999E-2</v>
      </c>
      <c r="R72" s="156">
        <v>0.84265000000000001</v>
      </c>
      <c r="S72" s="156">
        <v>0.15667</v>
      </c>
      <c r="T72" s="156">
        <v>0.31064000000000003</v>
      </c>
      <c r="U72" s="156">
        <v>2.1160000000000002E-2</v>
      </c>
      <c r="V72" s="156">
        <v>1.4709700000000001</v>
      </c>
      <c r="W72" s="156">
        <v>3.5229460000000004E-2</v>
      </c>
      <c r="X72" s="156">
        <v>8.5710378000000004E-4</v>
      </c>
      <c r="Y72" s="156">
        <v>8.3392975999999996E-4</v>
      </c>
      <c r="Z72" s="156">
        <v>8.2863283999999994E-4</v>
      </c>
      <c r="AA72" s="156">
        <v>8.2598437999999998E-4</v>
      </c>
      <c r="AB72" s="156">
        <v>3.34565075E-3</v>
      </c>
      <c r="AC72" s="345">
        <v>1.1660999999999999</v>
      </c>
      <c r="AD72" s="345">
        <v>1.2355400000000001</v>
      </c>
      <c r="AE72" s="157"/>
      <c r="AF72" s="155" t="s">
        <v>304</v>
      </c>
      <c r="AG72" s="155" t="s">
        <v>304</v>
      </c>
      <c r="AH72" s="155" t="s">
        <v>304</v>
      </c>
      <c r="AI72" s="155" t="s">
        <v>304</v>
      </c>
      <c r="AJ72" s="155" t="s">
        <v>304</v>
      </c>
      <c r="AK72" s="155" t="s">
        <v>677</v>
      </c>
      <c r="AL72" s="158" t="s">
        <v>444</v>
      </c>
      <c r="AN72" s="112" t="str">
        <f>VLOOKUP(B72,[1]sectoren!$N$2:$Q$128,3)</f>
        <v>ijzer en staal</v>
      </c>
      <c r="AQ72" s="112">
        <f>VLOOKUP(B72, [1]sectoren!$N$2:$S$128, 6, FALSE)</f>
        <v>4</v>
      </c>
    </row>
    <row r="73" spans="1:43" s="112" customFormat="1" ht="13.5" thickBot="1">
      <c r="A73" s="153" t="s">
        <v>305</v>
      </c>
      <c r="B73" s="153" t="s">
        <v>445</v>
      </c>
      <c r="C73" s="154" t="s">
        <v>446</v>
      </c>
      <c r="D73" s="155"/>
      <c r="E73" s="156" t="s">
        <v>105</v>
      </c>
      <c r="F73" s="156" t="s">
        <v>105</v>
      </c>
      <c r="G73" s="156" t="s">
        <v>105</v>
      </c>
      <c r="H73" s="156" t="s">
        <v>105</v>
      </c>
      <c r="I73" s="156" t="s">
        <v>105</v>
      </c>
      <c r="J73" s="156" t="s">
        <v>105</v>
      </c>
      <c r="K73" s="156" t="s">
        <v>105</v>
      </c>
      <c r="L73" s="156" t="s">
        <v>105</v>
      </c>
      <c r="M73" s="156" t="s">
        <v>105</v>
      </c>
      <c r="N73" s="156" t="s">
        <v>105</v>
      </c>
      <c r="O73" s="156" t="s">
        <v>105</v>
      </c>
      <c r="P73" s="156" t="s">
        <v>105</v>
      </c>
      <c r="Q73" s="156" t="s">
        <v>105</v>
      </c>
      <c r="R73" s="156" t="s">
        <v>105</v>
      </c>
      <c r="S73" s="156" t="s">
        <v>105</v>
      </c>
      <c r="T73" s="156" t="s">
        <v>105</v>
      </c>
      <c r="U73" s="156" t="s">
        <v>105</v>
      </c>
      <c r="V73" s="156" t="s">
        <v>105</v>
      </c>
      <c r="W73" s="156" t="s">
        <v>105</v>
      </c>
      <c r="X73" s="156" t="s">
        <v>105</v>
      </c>
      <c r="Y73" s="156" t="s">
        <v>105</v>
      </c>
      <c r="Z73" s="156" t="s">
        <v>105</v>
      </c>
      <c r="AA73" s="156" t="s">
        <v>105</v>
      </c>
      <c r="AB73" s="156" t="s">
        <v>105</v>
      </c>
      <c r="AC73" s="347" t="s">
        <v>105</v>
      </c>
      <c r="AD73" s="348" t="s">
        <v>105</v>
      </c>
      <c r="AE73" s="157"/>
      <c r="AF73" s="155" t="s">
        <v>105</v>
      </c>
      <c r="AG73" s="155" t="s">
        <v>105</v>
      </c>
      <c r="AH73" s="155" t="s">
        <v>105</v>
      </c>
      <c r="AI73" s="155" t="s">
        <v>105</v>
      </c>
      <c r="AJ73" s="155" t="s">
        <v>105</v>
      </c>
      <c r="AK73" s="155" t="s">
        <v>105</v>
      </c>
      <c r="AL73" s="158" t="s">
        <v>447</v>
      </c>
      <c r="AN73" s="112" t="str">
        <f>VLOOKUP(B73,[1]sectoren!$N$2:$Q$128,3)</f>
        <v>ijzer en staal</v>
      </c>
      <c r="AQ73" s="112">
        <f>VLOOKUP(B73, [1]sectoren!$N$2:$S$128, 6, FALSE)</f>
        <v>4</v>
      </c>
    </row>
    <row r="74" spans="1:43" s="112" customFormat="1" ht="13.5" thickBot="1">
      <c r="A74" s="153" t="s">
        <v>305</v>
      </c>
      <c r="B74" s="153" t="s">
        <v>448</v>
      </c>
      <c r="C74" s="154" t="s">
        <v>449</v>
      </c>
      <c r="D74" s="155"/>
      <c r="E74" s="156" t="s">
        <v>105</v>
      </c>
      <c r="F74" s="156" t="s">
        <v>105</v>
      </c>
      <c r="G74" s="156" t="s">
        <v>105</v>
      </c>
      <c r="H74" s="156" t="s">
        <v>105</v>
      </c>
      <c r="I74" s="156" t="s">
        <v>105</v>
      </c>
      <c r="J74" s="156" t="s">
        <v>105</v>
      </c>
      <c r="K74" s="156" t="s">
        <v>105</v>
      </c>
      <c r="L74" s="156" t="s">
        <v>105</v>
      </c>
      <c r="M74" s="156" t="s">
        <v>105</v>
      </c>
      <c r="N74" s="156" t="s">
        <v>105</v>
      </c>
      <c r="O74" s="156" t="s">
        <v>105</v>
      </c>
      <c r="P74" s="156" t="s">
        <v>105</v>
      </c>
      <c r="Q74" s="156" t="s">
        <v>105</v>
      </c>
      <c r="R74" s="156" t="s">
        <v>105</v>
      </c>
      <c r="S74" s="156" t="s">
        <v>105</v>
      </c>
      <c r="T74" s="156" t="s">
        <v>105</v>
      </c>
      <c r="U74" s="156" t="s">
        <v>105</v>
      </c>
      <c r="V74" s="156" t="s">
        <v>105</v>
      </c>
      <c r="W74" s="156" t="s">
        <v>105</v>
      </c>
      <c r="X74" s="156" t="s">
        <v>105</v>
      </c>
      <c r="Y74" s="156" t="s">
        <v>105</v>
      </c>
      <c r="Z74" s="156" t="s">
        <v>105</v>
      </c>
      <c r="AA74" s="156" t="s">
        <v>105</v>
      </c>
      <c r="AB74" s="156" t="s">
        <v>105</v>
      </c>
      <c r="AC74" s="349" t="s">
        <v>105</v>
      </c>
      <c r="AD74" s="350" t="s">
        <v>105</v>
      </c>
      <c r="AE74" s="157"/>
      <c r="AF74" s="155" t="s">
        <v>304</v>
      </c>
      <c r="AG74" s="155" t="s">
        <v>304</v>
      </c>
      <c r="AH74" s="155" t="s">
        <v>304</v>
      </c>
      <c r="AI74" s="155" t="s">
        <v>304</v>
      </c>
      <c r="AJ74" s="155" t="s">
        <v>304</v>
      </c>
      <c r="AK74" s="155" t="s">
        <v>308</v>
      </c>
      <c r="AL74" s="158" t="s">
        <v>450</v>
      </c>
      <c r="AN74" s="112" t="str">
        <f>VLOOKUP(B74,[1]sectoren!$N$2:$Q$128,3)</f>
        <v>non ferro</v>
      </c>
      <c r="AQ74" s="112">
        <f>VLOOKUP(B74, [1]sectoren!$N$2:$S$128, 6, FALSE)</f>
        <v>4</v>
      </c>
    </row>
    <row r="75" spans="1:43" s="112" customFormat="1" ht="13.5" thickBot="1">
      <c r="A75" s="153" t="s">
        <v>305</v>
      </c>
      <c r="B75" s="153" t="s">
        <v>451</v>
      </c>
      <c r="C75" s="154" t="s">
        <v>452</v>
      </c>
      <c r="D75" s="166"/>
      <c r="E75" s="156" t="s">
        <v>105</v>
      </c>
      <c r="F75" s="156" t="s">
        <v>105</v>
      </c>
      <c r="G75" s="156" t="s">
        <v>105</v>
      </c>
      <c r="H75" s="156" t="s">
        <v>105</v>
      </c>
      <c r="I75" s="156" t="s">
        <v>105</v>
      </c>
      <c r="J75" s="156" t="s">
        <v>105</v>
      </c>
      <c r="K75" s="156" t="s">
        <v>105</v>
      </c>
      <c r="L75" s="156" t="s">
        <v>105</v>
      </c>
      <c r="M75" s="156" t="s">
        <v>105</v>
      </c>
      <c r="N75" s="156" t="s">
        <v>105</v>
      </c>
      <c r="O75" s="156" t="s">
        <v>105</v>
      </c>
      <c r="P75" s="156" t="s">
        <v>105</v>
      </c>
      <c r="Q75" s="156" t="s">
        <v>105</v>
      </c>
      <c r="R75" s="156" t="s">
        <v>105</v>
      </c>
      <c r="S75" s="156" t="s">
        <v>105</v>
      </c>
      <c r="T75" s="156" t="s">
        <v>105</v>
      </c>
      <c r="U75" s="156" t="s">
        <v>105</v>
      </c>
      <c r="V75" s="156" t="s">
        <v>105</v>
      </c>
      <c r="W75" s="156" t="s">
        <v>105</v>
      </c>
      <c r="X75" s="156" t="s">
        <v>105</v>
      </c>
      <c r="Y75" s="156" t="s">
        <v>105</v>
      </c>
      <c r="Z75" s="156" t="s">
        <v>105</v>
      </c>
      <c r="AA75" s="156" t="s">
        <v>105</v>
      </c>
      <c r="AB75" s="156" t="s">
        <v>105</v>
      </c>
      <c r="AC75" s="349" t="s">
        <v>105</v>
      </c>
      <c r="AD75" s="350" t="s">
        <v>105</v>
      </c>
      <c r="AE75" s="157"/>
      <c r="AF75" s="155" t="s">
        <v>304</v>
      </c>
      <c r="AG75" s="155" t="s">
        <v>304</v>
      </c>
      <c r="AH75" s="155" t="s">
        <v>304</v>
      </c>
      <c r="AI75" s="155" t="s">
        <v>304</v>
      </c>
      <c r="AJ75" s="155" t="s">
        <v>304</v>
      </c>
      <c r="AK75" s="155" t="s">
        <v>308</v>
      </c>
      <c r="AL75" s="158" t="s">
        <v>453</v>
      </c>
      <c r="AN75" s="112" t="str">
        <f>VLOOKUP(B75,[1]sectoren!$N$2:$Q$128,3)</f>
        <v>non ferro</v>
      </c>
      <c r="AQ75" s="112">
        <f>VLOOKUP(B75, [1]sectoren!$N$2:$S$128, 6, FALSE)</f>
        <v>4</v>
      </c>
    </row>
    <row r="76" spans="1:43" s="112" customFormat="1" ht="13.5" thickBot="1">
      <c r="A76" s="153" t="s">
        <v>305</v>
      </c>
      <c r="B76" s="153" t="s">
        <v>454</v>
      </c>
      <c r="C76" s="154" t="s">
        <v>455</v>
      </c>
      <c r="D76" s="155"/>
      <c r="E76" s="156" t="s">
        <v>105</v>
      </c>
      <c r="F76" s="156" t="s">
        <v>105</v>
      </c>
      <c r="G76" s="156" t="s">
        <v>105</v>
      </c>
      <c r="H76" s="156" t="s">
        <v>105</v>
      </c>
      <c r="I76" s="156" t="s">
        <v>105</v>
      </c>
      <c r="J76" s="156" t="s">
        <v>105</v>
      </c>
      <c r="K76" s="156" t="s">
        <v>105</v>
      </c>
      <c r="L76" s="156" t="s">
        <v>105</v>
      </c>
      <c r="M76" s="156" t="s">
        <v>105</v>
      </c>
      <c r="N76" s="156" t="s">
        <v>105</v>
      </c>
      <c r="O76" s="156" t="s">
        <v>105</v>
      </c>
      <c r="P76" s="156" t="s">
        <v>105</v>
      </c>
      <c r="Q76" s="156" t="s">
        <v>105</v>
      </c>
      <c r="R76" s="156" t="s">
        <v>105</v>
      </c>
      <c r="S76" s="156" t="s">
        <v>105</v>
      </c>
      <c r="T76" s="156" t="s">
        <v>105</v>
      </c>
      <c r="U76" s="156" t="s">
        <v>105</v>
      </c>
      <c r="V76" s="156" t="s">
        <v>105</v>
      </c>
      <c r="W76" s="156" t="s">
        <v>105</v>
      </c>
      <c r="X76" s="156" t="s">
        <v>105</v>
      </c>
      <c r="Y76" s="156" t="s">
        <v>105</v>
      </c>
      <c r="Z76" s="156" t="s">
        <v>105</v>
      </c>
      <c r="AA76" s="156" t="s">
        <v>105</v>
      </c>
      <c r="AB76" s="156" t="s">
        <v>105</v>
      </c>
      <c r="AC76" s="349" t="s">
        <v>105</v>
      </c>
      <c r="AD76" s="350" t="s">
        <v>105</v>
      </c>
      <c r="AE76" s="157"/>
      <c r="AF76" s="155" t="s">
        <v>304</v>
      </c>
      <c r="AG76" s="155" t="s">
        <v>304</v>
      </c>
      <c r="AH76" s="155" t="s">
        <v>304</v>
      </c>
      <c r="AI76" s="155" t="s">
        <v>304</v>
      </c>
      <c r="AJ76" s="155" t="s">
        <v>304</v>
      </c>
      <c r="AK76" s="155" t="s">
        <v>308</v>
      </c>
      <c r="AL76" s="158" t="s">
        <v>456</v>
      </c>
      <c r="AN76" s="112" t="str">
        <f>VLOOKUP(B76,[1]sectoren!$N$2:$Q$128,3)</f>
        <v>non ferro</v>
      </c>
      <c r="AQ76" s="112">
        <f>VLOOKUP(B76, [1]sectoren!$N$2:$S$128, 6, FALSE)</f>
        <v>4</v>
      </c>
    </row>
    <row r="77" spans="1:43" s="112" customFormat="1" ht="13.5" thickBot="1">
      <c r="A77" s="153" t="s">
        <v>305</v>
      </c>
      <c r="B77" s="153" t="s">
        <v>457</v>
      </c>
      <c r="C77" s="154" t="s">
        <v>458</v>
      </c>
      <c r="D77" s="155"/>
      <c r="E77" s="156" t="s">
        <v>90</v>
      </c>
      <c r="F77" s="156" t="s">
        <v>90</v>
      </c>
      <c r="G77" s="156" t="s">
        <v>90</v>
      </c>
      <c r="H77" s="156" t="s">
        <v>90</v>
      </c>
      <c r="I77" s="156" t="s">
        <v>90</v>
      </c>
      <c r="J77" s="156" t="s">
        <v>90</v>
      </c>
      <c r="K77" s="156" t="s">
        <v>90</v>
      </c>
      <c r="L77" s="156" t="s">
        <v>90</v>
      </c>
      <c r="M77" s="155" t="s">
        <v>90</v>
      </c>
      <c r="N77" s="155" t="s">
        <v>90</v>
      </c>
      <c r="O77" s="155" t="s">
        <v>90</v>
      </c>
      <c r="P77" s="155" t="s">
        <v>90</v>
      </c>
      <c r="Q77" s="155" t="s">
        <v>90</v>
      </c>
      <c r="R77" s="155" t="s">
        <v>308</v>
      </c>
      <c r="S77" s="155" t="s">
        <v>90</v>
      </c>
      <c r="T77" s="155" t="s">
        <v>308</v>
      </c>
      <c r="U77" s="155" t="s">
        <v>308</v>
      </c>
      <c r="V77" s="155" t="s">
        <v>90</v>
      </c>
      <c r="W77" s="155" t="s">
        <v>90</v>
      </c>
      <c r="X77" s="155" t="s">
        <v>308</v>
      </c>
      <c r="Y77" s="155" t="s">
        <v>308</v>
      </c>
      <c r="Z77" s="155" t="s">
        <v>308</v>
      </c>
      <c r="AA77" s="155" t="s">
        <v>308</v>
      </c>
      <c r="AB77" s="155" t="s">
        <v>308</v>
      </c>
      <c r="AC77" s="349" t="s">
        <v>304</v>
      </c>
      <c r="AD77" s="350" t="s">
        <v>304</v>
      </c>
      <c r="AE77" s="157"/>
      <c r="AF77" s="155" t="s">
        <v>304</v>
      </c>
      <c r="AG77" s="155" t="s">
        <v>304</v>
      </c>
      <c r="AH77" s="155" t="s">
        <v>304</v>
      </c>
      <c r="AI77" s="155" t="s">
        <v>304</v>
      </c>
      <c r="AJ77" s="155" t="s">
        <v>304</v>
      </c>
      <c r="AK77" s="155" t="s">
        <v>308</v>
      </c>
      <c r="AL77" s="158" t="s">
        <v>459</v>
      </c>
      <c r="AN77" s="112" t="str">
        <f>VLOOKUP(B77,[1]sectoren!$N$2:$Q$128,3)</f>
        <v>non ferro</v>
      </c>
      <c r="AQ77" s="112">
        <f>VLOOKUP(B77, [1]sectoren!$N$2:$S$128, 6, FALSE)</f>
        <v>4</v>
      </c>
    </row>
    <row r="78" spans="1:43" s="112" customFormat="1" ht="13.5" thickBot="1">
      <c r="A78" s="153" t="s">
        <v>305</v>
      </c>
      <c r="B78" s="153" t="s">
        <v>460</v>
      </c>
      <c r="C78" s="154" t="s">
        <v>461</v>
      </c>
      <c r="D78" s="155"/>
      <c r="E78" s="156" t="s">
        <v>90</v>
      </c>
      <c r="F78" s="156" t="s">
        <v>90</v>
      </c>
      <c r="G78" s="156" t="s">
        <v>90</v>
      </c>
      <c r="H78" s="156" t="s">
        <v>90</v>
      </c>
      <c r="I78" s="156" t="s">
        <v>90</v>
      </c>
      <c r="J78" s="156" t="s">
        <v>90</v>
      </c>
      <c r="K78" s="156" t="s">
        <v>90</v>
      </c>
      <c r="L78" s="156" t="s">
        <v>90</v>
      </c>
      <c r="M78" s="155" t="s">
        <v>90</v>
      </c>
      <c r="N78" s="155" t="s">
        <v>90</v>
      </c>
      <c r="O78" s="155" t="s">
        <v>90</v>
      </c>
      <c r="P78" s="155" t="s">
        <v>90</v>
      </c>
      <c r="Q78" s="155" t="s">
        <v>90</v>
      </c>
      <c r="R78" s="155" t="s">
        <v>308</v>
      </c>
      <c r="S78" s="155" t="s">
        <v>90</v>
      </c>
      <c r="T78" s="155" t="s">
        <v>308</v>
      </c>
      <c r="U78" s="155" t="s">
        <v>308</v>
      </c>
      <c r="V78" s="155" t="s">
        <v>90</v>
      </c>
      <c r="W78" s="155" t="s">
        <v>90</v>
      </c>
      <c r="X78" s="155" t="s">
        <v>308</v>
      </c>
      <c r="Y78" s="155" t="s">
        <v>308</v>
      </c>
      <c r="Z78" s="155" t="s">
        <v>308</v>
      </c>
      <c r="AA78" s="155" t="s">
        <v>308</v>
      </c>
      <c r="AB78" s="155" t="s">
        <v>308</v>
      </c>
      <c r="AC78" s="349" t="s">
        <v>304</v>
      </c>
      <c r="AD78" s="350" t="s">
        <v>304</v>
      </c>
      <c r="AE78" s="157"/>
      <c r="AF78" s="155" t="s">
        <v>304</v>
      </c>
      <c r="AG78" s="155" t="s">
        <v>304</v>
      </c>
      <c r="AH78" s="155" t="s">
        <v>304</v>
      </c>
      <c r="AI78" s="155" t="s">
        <v>304</v>
      </c>
      <c r="AJ78" s="155" t="s">
        <v>304</v>
      </c>
      <c r="AK78" s="155" t="s">
        <v>308</v>
      </c>
      <c r="AL78" s="158" t="s">
        <v>462</v>
      </c>
      <c r="AN78" s="112" t="str">
        <f>VLOOKUP(B78,[1]sectoren!$N$2:$Q$128,3)</f>
        <v>non ferro</v>
      </c>
      <c r="AQ78" s="112">
        <f>VLOOKUP(B78, [1]sectoren!$N$2:$S$128, 6, FALSE)</f>
        <v>4</v>
      </c>
    </row>
    <row r="79" spans="1:43" s="112" customFormat="1" ht="13.5" thickBot="1">
      <c r="A79" s="153" t="s">
        <v>305</v>
      </c>
      <c r="B79" s="153" t="s">
        <v>463</v>
      </c>
      <c r="C79" s="154" t="s">
        <v>464</v>
      </c>
      <c r="D79" s="155"/>
      <c r="E79" s="156" t="s">
        <v>105</v>
      </c>
      <c r="F79" s="156" t="s">
        <v>105</v>
      </c>
      <c r="G79" s="156" t="s">
        <v>105</v>
      </c>
      <c r="H79" s="156" t="s">
        <v>105</v>
      </c>
      <c r="I79" s="156" t="s">
        <v>105</v>
      </c>
      <c r="J79" s="156" t="s">
        <v>105</v>
      </c>
      <c r="K79" s="156" t="s">
        <v>105</v>
      </c>
      <c r="L79" s="156" t="s">
        <v>105</v>
      </c>
      <c r="M79" s="155" t="s">
        <v>90</v>
      </c>
      <c r="N79" s="155" t="s">
        <v>90</v>
      </c>
      <c r="O79" s="155" t="s">
        <v>90</v>
      </c>
      <c r="P79" s="155" t="s">
        <v>90</v>
      </c>
      <c r="Q79" s="155" t="s">
        <v>90</v>
      </c>
      <c r="R79" s="155" t="s">
        <v>308</v>
      </c>
      <c r="S79" s="155" t="s">
        <v>90</v>
      </c>
      <c r="T79" s="155" t="s">
        <v>308</v>
      </c>
      <c r="U79" s="155" t="s">
        <v>308</v>
      </c>
      <c r="V79" s="155" t="s">
        <v>90</v>
      </c>
      <c r="W79" s="155" t="s">
        <v>90</v>
      </c>
      <c r="X79" s="155" t="s">
        <v>308</v>
      </c>
      <c r="Y79" s="155" t="s">
        <v>308</v>
      </c>
      <c r="Z79" s="155" t="s">
        <v>308</v>
      </c>
      <c r="AA79" s="155" t="s">
        <v>308</v>
      </c>
      <c r="AB79" s="155" t="s">
        <v>308</v>
      </c>
      <c r="AC79" s="349" t="s">
        <v>304</v>
      </c>
      <c r="AD79" s="350" t="s">
        <v>304</v>
      </c>
      <c r="AE79" s="157"/>
      <c r="AF79" s="155" t="s">
        <v>304</v>
      </c>
      <c r="AG79" s="155" t="s">
        <v>304</v>
      </c>
      <c r="AH79" s="155" t="s">
        <v>304</v>
      </c>
      <c r="AI79" s="155" t="s">
        <v>304</v>
      </c>
      <c r="AJ79" s="155" t="s">
        <v>304</v>
      </c>
      <c r="AK79" s="155" t="s">
        <v>308</v>
      </c>
      <c r="AL79" s="158" t="s">
        <v>465</v>
      </c>
      <c r="AN79" s="112" t="str">
        <f>VLOOKUP(B79,[1]sectoren!$N$2:$Q$128,3)</f>
        <v>non ferro</v>
      </c>
      <c r="AQ79" s="112">
        <f>VLOOKUP(B79, [1]sectoren!$N$2:$S$128, 6, FALSE)</f>
        <v>4</v>
      </c>
    </row>
    <row r="80" spans="1:43" s="112" customFormat="1" ht="13.5" thickBot="1">
      <c r="A80" s="153" t="s">
        <v>305</v>
      </c>
      <c r="B80" s="159" t="s">
        <v>466</v>
      </c>
      <c r="C80" s="162" t="s">
        <v>467</v>
      </c>
      <c r="D80" s="155"/>
      <c r="E80" s="156" t="s">
        <v>308</v>
      </c>
      <c r="F80" s="156">
        <v>1.626E-2</v>
      </c>
      <c r="G80" s="156">
        <v>3.3300000000000001E-3</v>
      </c>
      <c r="H80" s="156" t="s">
        <v>308</v>
      </c>
      <c r="I80" s="156">
        <v>4.9699999999999996E-3</v>
      </c>
      <c r="J80" s="156">
        <v>7.1999999999999998E-3</v>
      </c>
      <c r="K80" s="156">
        <v>1.013E-2</v>
      </c>
      <c r="L80" s="156" t="s">
        <v>304</v>
      </c>
      <c r="M80" s="156" t="s">
        <v>308</v>
      </c>
      <c r="N80" s="156">
        <v>1.2710000000000001E-2</v>
      </c>
      <c r="O80" s="156">
        <v>2.4000000000000001E-4</v>
      </c>
      <c r="P80" s="156" t="s">
        <v>308</v>
      </c>
      <c r="Q80" s="156" t="s">
        <v>308</v>
      </c>
      <c r="R80" s="156">
        <v>2.341E-2</v>
      </c>
      <c r="S80" s="156">
        <v>5.1380000000000002E-2</v>
      </c>
      <c r="T80" s="156">
        <v>7.2010000000000005E-2</v>
      </c>
      <c r="U80" s="156" t="s">
        <v>308</v>
      </c>
      <c r="V80" s="156">
        <v>4.7361399999999998</v>
      </c>
      <c r="W80" s="156" t="s">
        <v>308</v>
      </c>
      <c r="X80" s="156">
        <v>4.3025000000000002E-4</v>
      </c>
      <c r="Y80" s="156">
        <v>4.3025000000000002E-4</v>
      </c>
      <c r="Z80" s="156">
        <v>4.3025000000000002E-4</v>
      </c>
      <c r="AA80" s="156">
        <v>4.3025000000000002E-4</v>
      </c>
      <c r="AB80" s="156">
        <v>1.7210000000000001E-3</v>
      </c>
      <c r="AC80" s="349" t="s">
        <v>304</v>
      </c>
      <c r="AD80" s="350" t="s">
        <v>304</v>
      </c>
      <c r="AE80" s="157"/>
      <c r="AF80" s="155" t="s">
        <v>304</v>
      </c>
      <c r="AG80" s="155" t="s">
        <v>304</v>
      </c>
      <c r="AH80" s="155" t="s">
        <v>304</v>
      </c>
      <c r="AI80" s="155" t="s">
        <v>304</v>
      </c>
      <c r="AJ80" s="155" t="s">
        <v>304</v>
      </c>
      <c r="AK80" s="155" t="s">
        <v>304</v>
      </c>
      <c r="AL80" s="158" t="s">
        <v>381</v>
      </c>
      <c r="AN80" s="112" t="str">
        <f>VLOOKUP(B80,[1]sectoren!$N$2:$Q$128,3)</f>
        <v>non ferro</v>
      </c>
      <c r="AQ80" s="112">
        <f>VLOOKUP(B80, [1]sectoren!$N$2:$S$128, 6, FALSE)</f>
        <v>4</v>
      </c>
    </row>
    <row r="81" spans="1:43" s="112" customFormat="1" ht="24.75" thickBot="1">
      <c r="A81" s="153" t="s">
        <v>305</v>
      </c>
      <c r="B81" s="159" t="s">
        <v>468</v>
      </c>
      <c r="C81" s="162" t="s">
        <v>469</v>
      </c>
      <c r="D81" s="155"/>
      <c r="E81" s="156" t="s">
        <v>308</v>
      </c>
      <c r="F81" s="156" t="s">
        <v>90</v>
      </c>
      <c r="G81" s="156" t="s">
        <v>308</v>
      </c>
      <c r="H81" s="156" t="s">
        <v>304</v>
      </c>
      <c r="I81" s="155"/>
      <c r="J81" s="155"/>
      <c r="K81" s="155"/>
      <c r="L81" s="155"/>
      <c r="M81" s="156">
        <v>0</v>
      </c>
      <c r="N81" s="155" t="s">
        <v>308</v>
      </c>
      <c r="O81" s="155" t="s">
        <v>308</v>
      </c>
      <c r="P81" s="155" t="s">
        <v>308</v>
      </c>
      <c r="Q81" s="155" t="s">
        <v>308</v>
      </c>
      <c r="R81" s="155" t="s">
        <v>308</v>
      </c>
      <c r="S81" s="155" t="s">
        <v>308</v>
      </c>
      <c r="T81" s="155" t="s">
        <v>308</v>
      </c>
      <c r="U81" s="155" t="s">
        <v>308</v>
      </c>
      <c r="V81" s="155" t="s">
        <v>308</v>
      </c>
      <c r="W81" s="155" t="s">
        <v>308</v>
      </c>
      <c r="X81" s="155" t="s">
        <v>308</v>
      </c>
      <c r="Y81" s="155" t="s">
        <v>308</v>
      </c>
      <c r="Z81" s="155" t="s">
        <v>308</v>
      </c>
      <c r="AA81" s="155" t="s">
        <v>308</v>
      </c>
      <c r="AB81" s="155" t="s">
        <v>308</v>
      </c>
      <c r="AC81" s="349" t="s">
        <v>304</v>
      </c>
      <c r="AD81" s="350" t="s">
        <v>304</v>
      </c>
      <c r="AE81" s="157"/>
      <c r="AF81" s="155" t="s">
        <v>304</v>
      </c>
      <c r="AG81" s="155" t="s">
        <v>304</v>
      </c>
      <c r="AH81" s="155" t="s">
        <v>304</v>
      </c>
      <c r="AI81" s="155" t="s">
        <v>304</v>
      </c>
      <c r="AJ81" s="155" t="s">
        <v>304</v>
      </c>
      <c r="AK81" s="155" t="s">
        <v>304</v>
      </c>
      <c r="AL81" s="158" t="s">
        <v>470</v>
      </c>
      <c r="AN81" s="112" t="str">
        <f>VLOOKUP(B81,[1]sectoren!$N$2:$Q$128,3)</f>
        <v>andere industrie</v>
      </c>
      <c r="AQ81" s="112">
        <f>VLOOKUP(B81, [1]sectoren!$N$2:$S$128, 6, FALSE)</f>
        <v>4</v>
      </c>
    </row>
    <row r="82" spans="1:43" s="112" customFormat="1" ht="13.5" thickBot="1">
      <c r="A82" s="153" t="s">
        <v>471</v>
      </c>
      <c r="B82" s="159" t="s">
        <v>472</v>
      </c>
      <c r="C82" s="172" t="s">
        <v>473</v>
      </c>
      <c r="D82" s="155"/>
      <c r="E82" s="156" t="s">
        <v>304</v>
      </c>
      <c r="F82" s="156">
        <v>5.2771299999999997</v>
      </c>
      <c r="G82" s="156" t="s">
        <v>304</v>
      </c>
      <c r="H82" s="156" t="s">
        <v>304</v>
      </c>
      <c r="I82" s="155" t="s">
        <v>304</v>
      </c>
      <c r="J82" s="155" t="s">
        <v>304</v>
      </c>
      <c r="K82" s="155" t="s">
        <v>304</v>
      </c>
      <c r="L82" s="155" t="s">
        <v>304</v>
      </c>
      <c r="M82" s="155" t="s">
        <v>304</v>
      </c>
      <c r="N82" s="155" t="s">
        <v>304</v>
      </c>
      <c r="O82" s="155" t="s">
        <v>304</v>
      </c>
      <c r="P82" s="156">
        <v>4.0499999999999998E-3</v>
      </c>
      <c r="Q82" s="155" t="s">
        <v>304</v>
      </c>
      <c r="R82" s="155" t="s">
        <v>304</v>
      </c>
      <c r="S82" s="155" t="s">
        <v>304</v>
      </c>
      <c r="T82" s="155" t="s">
        <v>304</v>
      </c>
      <c r="U82" s="155" t="s">
        <v>304</v>
      </c>
      <c r="V82" s="155" t="s">
        <v>304</v>
      </c>
      <c r="W82" s="155" t="s">
        <v>304</v>
      </c>
      <c r="X82" s="155" t="s">
        <v>304</v>
      </c>
      <c r="Y82" s="155" t="s">
        <v>304</v>
      </c>
      <c r="Z82" s="155" t="s">
        <v>304</v>
      </c>
      <c r="AA82" s="155" t="s">
        <v>304</v>
      </c>
      <c r="AB82" s="155" t="s">
        <v>304</v>
      </c>
      <c r="AC82" s="349" t="s">
        <v>304</v>
      </c>
      <c r="AD82" s="350" t="s">
        <v>304</v>
      </c>
      <c r="AE82" s="157"/>
      <c r="AF82" s="155" t="s">
        <v>304</v>
      </c>
      <c r="AG82" s="155" t="s">
        <v>304</v>
      </c>
      <c r="AH82" s="155" t="s">
        <v>304</v>
      </c>
      <c r="AI82" s="155" t="s">
        <v>304</v>
      </c>
      <c r="AJ82" s="155" t="s">
        <v>304</v>
      </c>
      <c r="AK82" s="155" t="s">
        <v>678</v>
      </c>
      <c r="AL82" s="158" t="s">
        <v>679</v>
      </c>
      <c r="AN82" s="173" t="str">
        <f>VLOOKUP(B82,[1]sectoren!$N$2:$Q$128,3)</f>
        <v>VOS - HH gebruik verf</v>
      </c>
      <c r="AQ82" s="112">
        <f>VLOOKUP(B82, [1]sectoren!$N$2:$S$128, 6, FALSE)</f>
        <v>6</v>
      </c>
    </row>
    <row r="83" spans="1:43" s="112" customFormat="1" ht="13.5" thickBot="1">
      <c r="A83" s="153" t="s">
        <v>305</v>
      </c>
      <c r="B83" s="174" t="s">
        <v>475</v>
      </c>
      <c r="C83" s="175" t="s">
        <v>476</v>
      </c>
      <c r="D83" s="155"/>
      <c r="E83" s="156" t="s">
        <v>308</v>
      </c>
      <c r="F83" s="156">
        <v>3.014E-2</v>
      </c>
      <c r="G83" s="156" t="s">
        <v>308</v>
      </c>
      <c r="H83" s="156" t="s">
        <v>304</v>
      </c>
      <c r="I83" s="156">
        <v>7.5399999999999998E-3</v>
      </c>
      <c r="J83" s="156">
        <v>5.6520000000000001E-2</v>
      </c>
      <c r="K83" s="156">
        <v>0.26373999999999997</v>
      </c>
      <c r="L83" s="156">
        <v>4.2999999999999999E-4</v>
      </c>
      <c r="M83" s="155" t="s">
        <v>304</v>
      </c>
      <c r="N83" s="155" t="s">
        <v>304</v>
      </c>
      <c r="O83" s="155" t="s">
        <v>304</v>
      </c>
      <c r="P83" s="155" t="s">
        <v>304</v>
      </c>
      <c r="Q83" s="155" t="s">
        <v>304</v>
      </c>
      <c r="R83" s="155" t="s">
        <v>304</v>
      </c>
      <c r="S83" s="155" t="s">
        <v>304</v>
      </c>
      <c r="T83" s="155" t="s">
        <v>304</v>
      </c>
      <c r="U83" s="155" t="s">
        <v>304</v>
      </c>
      <c r="V83" s="155" t="s">
        <v>304</v>
      </c>
      <c r="W83" s="155" t="s">
        <v>308</v>
      </c>
      <c r="X83" s="156">
        <v>2.6373885999999999E-4</v>
      </c>
      <c r="Y83" s="156">
        <v>8.6280284200000012E-3</v>
      </c>
      <c r="Z83" s="156">
        <v>1.1924764170000001E-2</v>
      </c>
      <c r="AA83" s="156">
        <v>2.8257735000000001E-4</v>
      </c>
      <c r="AB83" s="156">
        <v>2.1099108800000002E-2</v>
      </c>
      <c r="AC83" s="349" t="s">
        <v>304</v>
      </c>
      <c r="AD83" s="350" t="s">
        <v>304</v>
      </c>
      <c r="AE83" s="157"/>
      <c r="AF83" s="155" t="s">
        <v>304</v>
      </c>
      <c r="AG83" s="155" t="s">
        <v>304</v>
      </c>
      <c r="AH83" s="155" t="s">
        <v>304</v>
      </c>
      <c r="AI83" s="155" t="s">
        <v>304</v>
      </c>
      <c r="AJ83" s="155" t="s">
        <v>304</v>
      </c>
      <c r="AK83" s="155" t="s">
        <v>308</v>
      </c>
      <c r="AL83" s="158"/>
      <c r="AN83" s="112" t="str">
        <f>VLOOKUP(B83,[1]sectoren!$N$2:$Q$128,3)</f>
        <v>offroad</v>
      </c>
      <c r="AQ83" s="112">
        <f>VLOOKUP(B83, [1]sectoren!$N$2:$S$128, 6, FALSE)</f>
        <v>4</v>
      </c>
    </row>
    <row r="84" spans="1:43" s="112" customFormat="1" ht="13.5" thickBot="1">
      <c r="A84" s="153" t="s">
        <v>305</v>
      </c>
      <c r="B84" s="174" t="s">
        <v>477</v>
      </c>
      <c r="C84" s="175" t="s">
        <v>478</v>
      </c>
      <c r="D84" s="155"/>
      <c r="E84" s="156" t="s">
        <v>308</v>
      </c>
      <c r="F84" s="156">
        <v>0.02</v>
      </c>
      <c r="G84" s="156" t="s">
        <v>308</v>
      </c>
      <c r="H84" s="156" t="s">
        <v>304</v>
      </c>
      <c r="I84" s="155" t="s">
        <v>308</v>
      </c>
      <c r="J84" s="155" t="s">
        <v>308</v>
      </c>
      <c r="K84" s="155" t="s">
        <v>308</v>
      </c>
      <c r="L84" s="155" t="s">
        <v>308</v>
      </c>
      <c r="M84" s="155" t="s">
        <v>308</v>
      </c>
      <c r="N84" s="155" t="s">
        <v>304</v>
      </c>
      <c r="O84" s="155" t="s">
        <v>304</v>
      </c>
      <c r="P84" s="155" t="s">
        <v>304</v>
      </c>
      <c r="Q84" s="155" t="s">
        <v>304</v>
      </c>
      <c r="R84" s="155" t="s">
        <v>304</v>
      </c>
      <c r="S84" s="155" t="s">
        <v>304</v>
      </c>
      <c r="T84" s="155" t="s">
        <v>304</v>
      </c>
      <c r="U84" s="155" t="s">
        <v>304</v>
      </c>
      <c r="V84" s="155" t="s">
        <v>304</v>
      </c>
      <c r="W84" s="155" t="s">
        <v>308</v>
      </c>
      <c r="X84" s="155" t="s">
        <v>308</v>
      </c>
      <c r="Y84" s="155" t="s">
        <v>308</v>
      </c>
      <c r="Z84" s="155" t="s">
        <v>308</v>
      </c>
      <c r="AA84" s="155" t="s">
        <v>308</v>
      </c>
      <c r="AB84" s="155" t="s">
        <v>308</v>
      </c>
      <c r="AC84" s="349" t="s">
        <v>304</v>
      </c>
      <c r="AD84" s="350" t="s">
        <v>304</v>
      </c>
      <c r="AE84" s="157"/>
      <c r="AF84" s="155" t="s">
        <v>304</v>
      </c>
      <c r="AG84" s="155" t="s">
        <v>304</v>
      </c>
      <c r="AH84" s="155" t="s">
        <v>304</v>
      </c>
      <c r="AI84" s="155" t="s">
        <v>304</v>
      </c>
      <c r="AJ84" s="155" t="s">
        <v>304</v>
      </c>
      <c r="AK84" s="155" t="s">
        <v>308</v>
      </c>
      <c r="AL84" s="158"/>
      <c r="AN84" s="112" t="str">
        <f>VLOOKUP(B84,[1]sectoren!$N$2:$Q$128,3)</f>
        <v>andere industrie</v>
      </c>
      <c r="AQ84" s="112">
        <f>VLOOKUP(B84, [1]sectoren!$N$2:$S$128, 6, FALSE)</f>
        <v>4</v>
      </c>
    </row>
    <row r="85" spans="1:43" s="112" customFormat="1" ht="13.5" thickBot="1">
      <c r="A85" s="153" t="s">
        <v>471</v>
      </c>
      <c r="B85" s="162" t="s">
        <v>479</v>
      </c>
      <c r="C85" s="175" t="s">
        <v>480</v>
      </c>
      <c r="D85" s="155"/>
      <c r="E85" s="156" t="s">
        <v>304</v>
      </c>
      <c r="F85" s="156">
        <v>3.38205</v>
      </c>
      <c r="G85" s="156" t="s">
        <v>304</v>
      </c>
      <c r="H85" s="156" t="s">
        <v>308</v>
      </c>
      <c r="I85" s="155" t="s">
        <v>304</v>
      </c>
      <c r="J85" s="155" t="s">
        <v>304</v>
      </c>
      <c r="K85" s="155" t="s">
        <v>304</v>
      </c>
      <c r="L85" s="155" t="s">
        <v>304</v>
      </c>
      <c r="M85" s="156">
        <v>0</v>
      </c>
      <c r="N85" s="155" t="s">
        <v>304</v>
      </c>
      <c r="O85" s="155" t="s">
        <v>304</v>
      </c>
      <c r="P85" s="155" t="s">
        <v>304</v>
      </c>
      <c r="Q85" s="155" t="s">
        <v>304</v>
      </c>
      <c r="R85" s="155" t="s">
        <v>304</v>
      </c>
      <c r="S85" s="155" t="s">
        <v>304</v>
      </c>
      <c r="T85" s="155" t="s">
        <v>304</v>
      </c>
      <c r="U85" s="155" t="s">
        <v>304</v>
      </c>
      <c r="V85" s="155" t="s">
        <v>304</v>
      </c>
      <c r="W85" s="155" t="s">
        <v>304</v>
      </c>
      <c r="X85" s="155" t="s">
        <v>304</v>
      </c>
      <c r="Y85" s="155" t="s">
        <v>304</v>
      </c>
      <c r="Z85" s="155" t="s">
        <v>304</v>
      </c>
      <c r="AA85" s="155" t="s">
        <v>304</v>
      </c>
      <c r="AB85" s="155" t="s">
        <v>304</v>
      </c>
      <c r="AC85" s="349" t="s">
        <v>304</v>
      </c>
      <c r="AD85" s="350" t="s">
        <v>304</v>
      </c>
      <c r="AE85" s="157"/>
      <c r="AF85" s="155" t="s">
        <v>304</v>
      </c>
      <c r="AG85" s="155" t="s">
        <v>304</v>
      </c>
      <c r="AH85" s="155" t="s">
        <v>304</v>
      </c>
      <c r="AI85" s="155" t="s">
        <v>304</v>
      </c>
      <c r="AJ85" s="155" t="s">
        <v>304</v>
      </c>
      <c r="AK85" s="155" t="s">
        <v>304</v>
      </c>
      <c r="AL85" s="158" t="s">
        <v>482</v>
      </c>
      <c r="AN85" s="173" t="str">
        <f>VLOOKUP(B85,[1]sectoren!$N$2:$Q$128,3)</f>
        <v>VOS - ind gebruik verf</v>
      </c>
      <c r="AQ85" s="112">
        <f>VLOOKUP(B85, [1]sectoren!$N$2:$S$128, 6, FALSE)</f>
        <v>6</v>
      </c>
    </row>
    <row r="86" spans="1:43" s="112" customFormat="1" ht="13.5" thickBot="1">
      <c r="A86" s="153" t="s">
        <v>471</v>
      </c>
      <c r="B86" s="162" t="s">
        <v>483</v>
      </c>
      <c r="C86" s="172" t="s">
        <v>484</v>
      </c>
      <c r="D86" s="155"/>
      <c r="E86" s="156" t="s">
        <v>308</v>
      </c>
      <c r="F86" s="156">
        <v>0.66961999999999999</v>
      </c>
      <c r="G86" s="156" t="s">
        <v>308</v>
      </c>
      <c r="H86" s="156" t="s">
        <v>308</v>
      </c>
      <c r="I86" s="155" t="s">
        <v>304</v>
      </c>
      <c r="J86" s="155" t="s">
        <v>304</v>
      </c>
      <c r="K86" s="155" t="s">
        <v>304</v>
      </c>
      <c r="L86" s="155" t="s">
        <v>304</v>
      </c>
      <c r="M86" s="155" t="s">
        <v>304</v>
      </c>
      <c r="N86" s="155" t="s">
        <v>90</v>
      </c>
      <c r="O86" s="155" t="s">
        <v>304</v>
      </c>
      <c r="P86" s="155" t="s">
        <v>304</v>
      </c>
      <c r="Q86" s="155" t="s">
        <v>90</v>
      </c>
      <c r="R86" s="155" t="s">
        <v>90</v>
      </c>
      <c r="S86" s="155" t="s">
        <v>304</v>
      </c>
      <c r="T86" s="155" t="s">
        <v>90</v>
      </c>
      <c r="U86" s="155" t="s">
        <v>304</v>
      </c>
      <c r="V86" s="155" t="s">
        <v>304</v>
      </c>
      <c r="W86" s="155" t="s">
        <v>304</v>
      </c>
      <c r="X86" s="155" t="s">
        <v>304</v>
      </c>
      <c r="Y86" s="155" t="s">
        <v>304</v>
      </c>
      <c r="Z86" s="155" t="s">
        <v>304</v>
      </c>
      <c r="AA86" s="155" t="s">
        <v>304</v>
      </c>
      <c r="AB86" s="155" t="s">
        <v>304</v>
      </c>
      <c r="AC86" s="349" t="s">
        <v>304</v>
      </c>
      <c r="AD86" s="350" t="s">
        <v>304</v>
      </c>
      <c r="AE86" s="157"/>
      <c r="AF86" s="155" t="s">
        <v>304</v>
      </c>
      <c r="AG86" s="155" t="s">
        <v>304</v>
      </c>
      <c r="AH86" s="155" t="s">
        <v>304</v>
      </c>
      <c r="AI86" s="155" t="s">
        <v>304</v>
      </c>
      <c r="AJ86" s="155" t="s">
        <v>304</v>
      </c>
      <c r="AK86" s="155" t="s">
        <v>304</v>
      </c>
      <c r="AL86" s="158" t="s">
        <v>485</v>
      </c>
      <c r="AN86" s="112" t="str">
        <f>VLOOKUP(B86,[1]sectoren!$N$2:$Q$128,3)</f>
        <v>andere industrie</v>
      </c>
      <c r="AQ86" s="112">
        <f>VLOOKUP(B86, [1]sectoren!$N$2:$S$128, 6, FALSE)</f>
        <v>6</v>
      </c>
    </row>
    <row r="87" spans="1:43" s="112" customFormat="1" ht="13.5" thickBot="1">
      <c r="A87" s="153" t="s">
        <v>471</v>
      </c>
      <c r="B87" s="162" t="s">
        <v>486</v>
      </c>
      <c r="C87" s="172" t="s">
        <v>487</v>
      </c>
      <c r="D87" s="155"/>
      <c r="E87" s="156" t="s">
        <v>304</v>
      </c>
      <c r="F87" s="156">
        <v>0.1215</v>
      </c>
      <c r="G87" s="156" t="s">
        <v>304</v>
      </c>
      <c r="H87" s="156" t="s">
        <v>304</v>
      </c>
      <c r="I87" s="155" t="s">
        <v>304</v>
      </c>
      <c r="J87" s="155" t="s">
        <v>304</v>
      </c>
      <c r="K87" s="155" t="s">
        <v>304</v>
      </c>
      <c r="L87" s="155" t="s">
        <v>304</v>
      </c>
      <c r="M87" s="155" t="s">
        <v>304</v>
      </c>
      <c r="N87" s="155" t="s">
        <v>304</v>
      </c>
      <c r="O87" s="155" t="s">
        <v>304</v>
      </c>
      <c r="P87" s="155" t="s">
        <v>304</v>
      </c>
      <c r="Q87" s="155" t="s">
        <v>304</v>
      </c>
      <c r="R87" s="155" t="s">
        <v>304</v>
      </c>
      <c r="S87" s="155" t="s">
        <v>304</v>
      </c>
      <c r="T87" s="155" t="s">
        <v>304</v>
      </c>
      <c r="U87" s="155" t="s">
        <v>304</v>
      </c>
      <c r="V87" s="155" t="s">
        <v>304</v>
      </c>
      <c r="W87" s="155" t="s">
        <v>304</v>
      </c>
      <c r="X87" s="155" t="s">
        <v>304</v>
      </c>
      <c r="Y87" s="155" t="s">
        <v>304</v>
      </c>
      <c r="Z87" s="155" t="s">
        <v>304</v>
      </c>
      <c r="AA87" s="155" t="s">
        <v>304</v>
      </c>
      <c r="AB87" s="155" t="s">
        <v>304</v>
      </c>
      <c r="AC87" s="349" t="s">
        <v>304</v>
      </c>
      <c r="AD87" s="350" t="s">
        <v>304</v>
      </c>
      <c r="AE87" s="157"/>
      <c r="AF87" s="155" t="s">
        <v>304</v>
      </c>
      <c r="AG87" s="155" t="s">
        <v>304</v>
      </c>
      <c r="AH87" s="155" t="s">
        <v>304</v>
      </c>
      <c r="AI87" s="155" t="s">
        <v>304</v>
      </c>
      <c r="AJ87" s="155" t="s">
        <v>304</v>
      </c>
      <c r="AK87" s="155" t="s">
        <v>308</v>
      </c>
      <c r="AL87" s="158" t="s">
        <v>485</v>
      </c>
      <c r="AN87" s="112" t="str">
        <f>VLOOKUP(B87,[1]sectoren!$N$2:$Q$128,3)</f>
        <v>andere industrie</v>
      </c>
      <c r="AQ87" s="112">
        <f>VLOOKUP(B87, [1]sectoren!$N$2:$S$128, 6, FALSE)</f>
        <v>6</v>
      </c>
    </row>
    <row r="88" spans="1:43" s="112" customFormat="1" ht="13.5" thickBot="1">
      <c r="A88" s="153" t="s">
        <v>471</v>
      </c>
      <c r="B88" s="162" t="s">
        <v>488</v>
      </c>
      <c r="C88" s="172" t="s">
        <v>489</v>
      </c>
      <c r="D88" s="155"/>
      <c r="E88" s="156"/>
      <c r="F88" s="156">
        <v>1.68194</v>
      </c>
      <c r="G88" s="156"/>
      <c r="H88" s="156" t="s">
        <v>308</v>
      </c>
      <c r="I88" s="155" t="s">
        <v>304</v>
      </c>
      <c r="J88" s="155" t="s">
        <v>304</v>
      </c>
      <c r="K88" s="155" t="s">
        <v>304</v>
      </c>
      <c r="L88" s="155" t="s">
        <v>304</v>
      </c>
      <c r="M88" s="156">
        <v>0</v>
      </c>
      <c r="N88" s="155" t="s">
        <v>304</v>
      </c>
      <c r="O88" s="155" t="s">
        <v>304</v>
      </c>
      <c r="P88" s="155" t="s">
        <v>304</v>
      </c>
      <c r="Q88" s="155" t="s">
        <v>304</v>
      </c>
      <c r="R88" s="155" t="s">
        <v>304</v>
      </c>
      <c r="S88" s="155" t="s">
        <v>304</v>
      </c>
      <c r="T88" s="155" t="s">
        <v>304</v>
      </c>
      <c r="U88" s="155" t="s">
        <v>304</v>
      </c>
      <c r="V88" s="155" t="s">
        <v>304</v>
      </c>
      <c r="W88" s="155" t="s">
        <v>304</v>
      </c>
      <c r="X88" s="155" t="s">
        <v>304</v>
      </c>
      <c r="Y88" s="155" t="s">
        <v>304</v>
      </c>
      <c r="Z88" s="155" t="s">
        <v>304</v>
      </c>
      <c r="AA88" s="155" t="s">
        <v>304</v>
      </c>
      <c r="AB88" s="155" t="s">
        <v>304</v>
      </c>
      <c r="AC88" s="349" t="s">
        <v>304</v>
      </c>
      <c r="AD88" s="350" t="s">
        <v>304</v>
      </c>
      <c r="AE88" s="157"/>
      <c r="AF88" s="155" t="s">
        <v>304</v>
      </c>
      <c r="AG88" s="155" t="s">
        <v>304</v>
      </c>
      <c r="AH88" s="155" t="s">
        <v>304</v>
      </c>
      <c r="AI88" s="155" t="s">
        <v>304</v>
      </c>
      <c r="AJ88" s="155" t="s">
        <v>304</v>
      </c>
      <c r="AK88" s="155" t="s">
        <v>304</v>
      </c>
      <c r="AL88" s="158" t="s">
        <v>304</v>
      </c>
      <c r="AN88" s="112" t="str">
        <f>VLOOKUP(B88,[1]sectoren!$N$2:$Q$128,3)</f>
        <v>andere industrie</v>
      </c>
      <c r="AQ88" s="112">
        <f>VLOOKUP(B88, [1]sectoren!$N$2:$S$128, 6, FALSE)</f>
        <v>6</v>
      </c>
    </row>
    <row r="89" spans="1:43" s="112" customFormat="1" ht="13.5" thickBot="1">
      <c r="A89" s="153" t="s">
        <v>471</v>
      </c>
      <c r="B89" s="162" t="s">
        <v>490</v>
      </c>
      <c r="C89" s="172" t="s">
        <v>491</v>
      </c>
      <c r="D89" s="155"/>
      <c r="E89" s="156" t="s">
        <v>308</v>
      </c>
      <c r="F89" s="156">
        <v>0.91759000000000002</v>
      </c>
      <c r="G89" s="156" t="s">
        <v>308</v>
      </c>
      <c r="H89" s="156" t="s">
        <v>308</v>
      </c>
      <c r="I89" s="155" t="s">
        <v>304</v>
      </c>
      <c r="J89" s="155" t="s">
        <v>304</v>
      </c>
      <c r="K89" s="155" t="s">
        <v>304</v>
      </c>
      <c r="L89" s="155" t="s">
        <v>304</v>
      </c>
      <c r="M89" s="155" t="s">
        <v>308</v>
      </c>
      <c r="N89" s="155" t="s">
        <v>304</v>
      </c>
      <c r="O89" s="155" t="s">
        <v>304</v>
      </c>
      <c r="P89" s="155" t="s">
        <v>304</v>
      </c>
      <c r="Q89" s="155" t="s">
        <v>304</v>
      </c>
      <c r="R89" s="155" t="s">
        <v>304</v>
      </c>
      <c r="S89" s="155" t="s">
        <v>304</v>
      </c>
      <c r="T89" s="155" t="s">
        <v>304</v>
      </c>
      <c r="U89" s="155" t="s">
        <v>304</v>
      </c>
      <c r="V89" s="155" t="s">
        <v>304</v>
      </c>
      <c r="W89" s="155" t="s">
        <v>304</v>
      </c>
      <c r="X89" s="155" t="s">
        <v>304</v>
      </c>
      <c r="Y89" s="155" t="s">
        <v>304</v>
      </c>
      <c r="Z89" s="155" t="s">
        <v>304</v>
      </c>
      <c r="AA89" s="155" t="s">
        <v>304</v>
      </c>
      <c r="AB89" s="155" t="s">
        <v>304</v>
      </c>
      <c r="AC89" s="349" t="s">
        <v>304</v>
      </c>
      <c r="AD89" s="350" t="s">
        <v>304</v>
      </c>
      <c r="AE89" s="157"/>
      <c r="AF89" s="155" t="s">
        <v>304</v>
      </c>
      <c r="AG89" s="155" t="s">
        <v>304</v>
      </c>
      <c r="AH89" s="155" t="s">
        <v>304</v>
      </c>
      <c r="AI89" s="155" t="s">
        <v>304</v>
      </c>
      <c r="AJ89" s="155" t="s">
        <v>304</v>
      </c>
      <c r="AK89" s="155" t="s">
        <v>304</v>
      </c>
      <c r="AL89" s="158" t="s">
        <v>304</v>
      </c>
      <c r="AN89" s="112" t="str">
        <f>VLOOKUP(B89,[1]sectoren!$N$2:$Q$128,3)</f>
        <v>andere industrie</v>
      </c>
      <c r="AQ89" s="112">
        <f>VLOOKUP(B89, [1]sectoren!$N$2:$S$128, 6, FALSE)</f>
        <v>6</v>
      </c>
    </row>
    <row r="90" spans="1:43" s="176" customFormat="1" ht="13.5" thickBot="1">
      <c r="A90" s="153" t="s">
        <v>471</v>
      </c>
      <c r="B90" s="162" t="s">
        <v>492</v>
      </c>
      <c r="C90" s="172" t="s">
        <v>493</v>
      </c>
      <c r="D90" s="155"/>
      <c r="E90" s="156" t="s">
        <v>304</v>
      </c>
      <c r="F90" s="156">
        <v>0.51714000000000004</v>
      </c>
      <c r="G90" s="156" t="s">
        <v>304</v>
      </c>
      <c r="H90" s="156" t="s">
        <v>304</v>
      </c>
      <c r="I90" s="155" t="s">
        <v>304</v>
      </c>
      <c r="J90" s="155" t="s">
        <v>304</v>
      </c>
      <c r="K90" s="155" t="s">
        <v>304</v>
      </c>
      <c r="L90" s="155" t="s">
        <v>304</v>
      </c>
      <c r="M90" s="155" t="s">
        <v>304</v>
      </c>
      <c r="N90" s="155" t="s">
        <v>304</v>
      </c>
      <c r="O90" s="155" t="s">
        <v>304</v>
      </c>
      <c r="P90" s="155" t="s">
        <v>304</v>
      </c>
      <c r="Q90" s="155" t="s">
        <v>304</v>
      </c>
      <c r="R90" s="155" t="s">
        <v>304</v>
      </c>
      <c r="S90" s="155" t="s">
        <v>304</v>
      </c>
      <c r="T90" s="155" t="s">
        <v>304</v>
      </c>
      <c r="U90" s="155" t="s">
        <v>304</v>
      </c>
      <c r="V90" s="155" t="s">
        <v>304</v>
      </c>
      <c r="W90" s="155" t="s">
        <v>304</v>
      </c>
      <c r="X90" s="156">
        <v>4.4771233499999999E-3</v>
      </c>
      <c r="Y90" s="156">
        <v>2.2598813100000001E-3</v>
      </c>
      <c r="Z90" s="156">
        <v>2.2598813100000001E-3</v>
      </c>
      <c r="AA90" s="156">
        <v>2.2598813100000001E-3</v>
      </c>
      <c r="AB90" s="156">
        <v>1.125676728E-2</v>
      </c>
      <c r="AC90" s="349" t="s">
        <v>304</v>
      </c>
      <c r="AD90" s="350" t="s">
        <v>304</v>
      </c>
      <c r="AE90" s="157"/>
      <c r="AF90" s="155" t="s">
        <v>304</v>
      </c>
      <c r="AG90" s="155" t="s">
        <v>304</v>
      </c>
      <c r="AH90" s="155" t="s">
        <v>304</v>
      </c>
      <c r="AI90" s="155" t="s">
        <v>304</v>
      </c>
      <c r="AJ90" s="155" t="s">
        <v>304</v>
      </c>
      <c r="AK90" s="155" t="s">
        <v>304</v>
      </c>
      <c r="AL90" s="158"/>
      <c r="AN90" s="112" t="str">
        <f>VLOOKUP(B90,[1]sectoren!$N$2:$Q$128,3)</f>
        <v>andere industrie</v>
      </c>
      <c r="AQ90" s="112">
        <f>VLOOKUP(B90, [1]sectoren!$N$2:$S$128, 6, FALSE)</f>
        <v>6</v>
      </c>
    </row>
    <row r="91" spans="1:43" s="112" customFormat="1" ht="13.5" thickBot="1">
      <c r="A91" s="153" t="s">
        <v>471</v>
      </c>
      <c r="B91" s="159" t="s">
        <v>494</v>
      </c>
      <c r="C91" s="162" t="s">
        <v>495</v>
      </c>
      <c r="D91" s="155"/>
      <c r="E91" s="156">
        <v>1.1039999999999999E-2</v>
      </c>
      <c r="F91" s="156">
        <v>2.9680000000000002E-2</v>
      </c>
      <c r="G91" s="156">
        <v>6.7099999999999998E-3</v>
      </c>
      <c r="H91" s="156">
        <v>2.545E-2</v>
      </c>
      <c r="I91" s="366">
        <v>0.21498999999999999</v>
      </c>
      <c r="J91" s="366">
        <v>0.21498999999999999</v>
      </c>
      <c r="K91" s="366">
        <v>0.21498999999999999</v>
      </c>
      <c r="L91" s="366">
        <v>7.5000000000000002E-4</v>
      </c>
      <c r="M91" s="366">
        <v>0.36181999999999997</v>
      </c>
      <c r="N91" s="366" t="s">
        <v>308</v>
      </c>
      <c r="O91" s="366">
        <v>3.3110000000000001E-2</v>
      </c>
      <c r="P91" s="366" t="s">
        <v>308</v>
      </c>
      <c r="Q91" s="366" t="s">
        <v>308</v>
      </c>
      <c r="R91" s="366" t="s">
        <v>308</v>
      </c>
      <c r="S91" s="366">
        <v>2.3894199999999999</v>
      </c>
      <c r="T91" s="366">
        <v>1.6559999999999998E-2</v>
      </c>
      <c r="U91" s="366" t="s">
        <v>308</v>
      </c>
      <c r="V91" s="366">
        <v>0.25252999999999998</v>
      </c>
      <c r="W91" s="366">
        <v>6.1319999999999994E-4</v>
      </c>
      <c r="X91" s="366">
        <v>6.8065200000000001E-4</v>
      </c>
      <c r="Y91" s="366">
        <v>2.7594000000000002E-4</v>
      </c>
      <c r="Z91" s="366">
        <v>2.7594000000000002E-4</v>
      </c>
      <c r="AA91" s="366">
        <v>2.7594000000000002E-4</v>
      </c>
      <c r="AB91" s="366">
        <v>1.5084720000000001E-3</v>
      </c>
      <c r="AC91" s="349" t="s">
        <v>308</v>
      </c>
      <c r="AD91" s="350" t="s">
        <v>308</v>
      </c>
      <c r="AE91" s="157"/>
      <c r="AF91" s="155" t="s">
        <v>304</v>
      </c>
      <c r="AG91" s="155" t="s">
        <v>304</v>
      </c>
      <c r="AH91" s="155" t="s">
        <v>304</v>
      </c>
      <c r="AI91" s="155" t="s">
        <v>304</v>
      </c>
      <c r="AJ91" s="155" t="s">
        <v>304</v>
      </c>
      <c r="AK91" s="155" t="s">
        <v>304</v>
      </c>
      <c r="AL91" s="158" t="s">
        <v>381</v>
      </c>
      <c r="AN91" s="112" t="str">
        <f>VLOOKUP(B91,[1]sectoren!$N$2:$Q$128,3)</f>
        <v>residentieel</v>
      </c>
      <c r="AQ91" s="112">
        <f>VLOOKUP(B91, [1]sectoren!$N$2:$S$128, 6, FALSE)</f>
        <v>6</v>
      </c>
    </row>
    <row r="92" spans="1:43" s="112" customFormat="1" ht="13.5" thickBot="1">
      <c r="A92" s="153" t="s">
        <v>305</v>
      </c>
      <c r="B92" s="153" t="s">
        <v>496</v>
      </c>
      <c r="C92" s="154" t="s">
        <v>497</v>
      </c>
      <c r="D92" s="166"/>
      <c r="E92" s="156">
        <v>1.2999999999999999E-2</v>
      </c>
      <c r="F92" s="156">
        <v>0.80874000000000001</v>
      </c>
      <c r="G92" s="156">
        <v>6.0000000000000001E-3</v>
      </c>
      <c r="H92" s="156" t="s">
        <v>308</v>
      </c>
      <c r="I92" s="156" t="s">
        <v>308</v>
      </c>
      <c r="J92" s="156" t="s">
        <v>308</v>
      </c>
      <c r="K92" s="156" t="s">
        <v>308</v>
      </c>
      <c r="L92" s="156" t="s">
        <v>308</v>
      </c>
      <c r="M92" s="156">
        <v>7.0099999999999997E-3</v>
      </c>
      <c r="N92" s="155" t="s">
        <v>304</v>
      </c>
      <c r="O92" s="155" t="s">
        <v>304</v>
      </c>
      <c r="P92" s="155" t="s">
        <v>304</v>
      </c>
      <c r="Q92" s="155" t="s">
        <v>304</v>
      </c>
      <c r="R92" s="155" t="s">
        <v>304</v>
      </c>
      <c r="S92" s="155" t="s">
        <v>304</v>
      </c>
      <c r="T92" s="155" t="s">
        <v>304</v>
      </c>
      <c r="U92" s="155" t="s">
        <v>304</v>
      </c>
      <c r="V92" s="155" t="s">
        <v>304</v>
      </c>
      <c r="W92" s="155" t="s">
        <v>304</v>
      </c>
      <c r="X92" s="155" t="s">
        <v>304</v>
      </c>
      <c r="Y92" s="155" t="s">
        <v>304</v>
      </c>
      <c r="Z92" s="155" t="s">
        <v>304</v>
      </c>
      <c r="AA92" s="155" t="s">
        <v>304</v>
      </c>
      <c r="AB92" s="155" t="s">
        <v>304</v>
      </c>
      <c r="AC92" s="349" t="s">
        <v>304</v>
      </c>
      <c r="AD92" s="350" t="s">
        <v>304</v>
      </c>
      <c r="AE92" s="157"/>
      <c r="AF92" s="155" t="s">
        <v>304</v>
      </c>
      <c r="AG92" s="155" t="s">
        <v>304</v>
      </c>
      <c r="AH92" s="155" t="s">
        <v>304</v>
      </c>
      <c r="AI92" s="155" t="s">
        <v>304</v>
      </c>
      <c r="AJ92" s="155" t="s">
        <v>304</v>
      </c>
      <c r="AK92" s="155" t="s">
        <v>680</v>
      </c>
      <c r="AL92" s="158" t="s">
        <v>498</v>
      </c>
      <c r="AN92" s="112" t="str">
        <f>VLOOKUP(B92,[1]sectoren!$N$2:$Q$128,3)</f>
        <v>papier</v>
      </c>
      <c r="AQ92" s="112">
        <f>VLOOKUP(B92, [1]sectoren!$N$2:$S$128, 6, FALSE)</f>
        <v>4</v>
      </c>
    </row>
    <row r="93" spans="1:43" s="112" customFormat="1" ht="24.75" thickBot="1">
      <c r="A93" s="153" t="s">
        <v>305</v>
      </c>
      <c r="B93" s="159" t="s">
        <v>499</v>
      </c>
      <c r="C93" s="154" t="s">
        <v>500</v>
      </c>
      <c r="D93" s="166"/>
      <c r="E93" s="156"/>
      <c r="F93" s="156">
        <v>0.96299999999999997</v>
      </c>
      <c r="G93" s="156"/>
      <c r="H93" s="156" t="s">
        <v>308</v>
      </c>
      <c r="I93" s="156">
        <v>0</v>
      </c>
      <c r="J93" s="156">
        <v>0</v>
      </c>
      <c r="K93" s="156">
        <v>0</v>
      </c>
      <c r="L93" s="156">
        <v>0</v>
      </c>
      <c r="M93" s="155" t="s">
        <v>308</v>
      </c>
      <c r="N93" s="155" t="s">
        <v>304</v>
      </c>
      <c r="O93" s="155" t="s">
        <v>304</v>
      </c>
      <c r="P93" s="155" t="s">
        <v>304</v>
      </c>
      <c r="Q93" s="155" t="s">
        <v>304</v>
      </c>
      <c r="R93" s="155" t="s">
        <v>304</v>
      </c>
      <c r="S93" s="155" t="s">
        <v>304</v>
      </c>
      <c r="T93" s="155" t="s">
        <v>304</v>
      </c>
      <c r="U93" s="155" t="s">
        <v>304</v>
      </c>
      <c r="V93" s="155" t="s">
        <v>304</v>
      </c>
      <c r="W93" s="156">
        <v>0</v>
      </c>
      <c r="X93" s="155" t="s">
        <v>304</v>
      </c>
      <c r="Y93" s="155" t="s">
        <v>304</v>
      </c>
      <c r="Z93" s="155" t="s">
        <v>304</v>
      </c>
      <c r="AA93" s="155" t="s">
        <v>304</v>
      </c>
      <c r="AB93" s="155" t="s">
        <v>304</v>
      </c>
      <c r="AC93" s="349" t="s">
        <v>304</v>
      </c>
      <c r="AD93" s="350" t="s">
        <v>304</v>
      </c>
      <c r="AE93" s="157"/>
      <c r="AF93" s="155" t="s">
        <v>304</v>
      </c>
      <c r="AG93" s="155" t="s">
        <v>304</v>
      </c>
      <c r="AH93" s="155" t="s">
        <v>304</v>
      </c>
      <c r="AI93" s="155" t="s">
        <v>304</v>
      </c>
      <c r="AJ93" s="155" t="s">
        <v>304</v>
      </c>
      <c r="AK93" s="155" t="s">
        <v>304</v>
      </c>
      <c r="AL93" s="158" t="s">
        <v>501</v>
      </c>
      <c r="AN93" s="112" t="str">
        <f>VLOOKUP(B93,[1]sectoren!$N$2:$Q$128,3)</f>
        <v>voeding</v>
      </c>
      <c r="AQ93" s="112">
        <f>VLOOKUP(B93, [1]sectoren!$N$2:$S$128, 6, FALSE)</f>
        <v>4</v>
      </c>
    </row>
    <row r="94" spans="1:43" s="112" customFormat="1" ht="13.5" thickBot="1">
      <c r="A94" s="153" t="s">
        <v>305</v>
      </c>
      <c r="B94" s="177" t="s">
        <v>502</v>
      </c>
      <c r="C94" s="154" t="s">
        <v>503</v>
      </c>
      <c r="D94" s="155"/>
      <c r="E94" s="156" t="s">
        <v>308</v>
      </c>
      <c r="F94" s="156" t="s">
        <v>308</v>
      </c>
      <c r="G94" s="156" t="s">
        <v>308</v>
      </c>
      <c r="H94" s="156" t="s">
        <v>308</v>
      </c>
      <c r="I94" s="156" t="s">
        <v>308</v>
      </c>
      <c r="J94" s="156" t="s">
        <v>308</v>
      </c>
      <c r="K94" s="156" t="s">
        <v>308</v>
      </c>
      <c r="L94" s="156" t="s">
        <v>308</v>
      </c>
      <c r="M94" s="155" t="s">
        <v>308</v>
      </c>
      <c r="N94" s="155" t="s">
        <v>308</v>
      </c>
      <c r="O94" s="155" t="s">
        <v>308</v>
      </c>
      <c r="P94" s="155" t="s">
        <v>308</v>
      </c>
      <c r="Q94" s="155" t="s">
        <v>308</v>
      </c>
      <c r="R94" s="155" t="s">
        <v>308</v>
      </c>
      <c r="S94" s="155" t="s">
        <v>308</v>
      </c>
      <c r="T94" s="155" t="s">
        <v>308</v>
      </c>
      <c r="U94" s="155" t="s">
        <v>308</v>
      </c>
      <c r="V94" s="155" t="s">
        <v>308</v>
      </c>
      <c r="W94" s="155" t="s">
        <v>308</v>
      </c>
      <c r="X94" s="155" t="s">
        <v>308</v>
      </c>
      <c r="Y94" s="155" t="s">
        <v>308</v>
      </c>
      <c r="Z94" s="155" t="s">
        <v>308</v>
      </c>
      <c r="AA94" s="155" t="s">
        <v>308</v>
      </c>
      <c r="AB94" s="155" t="s">
        <v>308</v>
      </c>
      <c r="AC94" s="349" t="s">
        <v>308</v>
      </c>
      <c r="AD94" s="350" t="s">
        <v>308</v>
      </c>
      <c r="AE94" s="157"/>
      <c r="AF94" s="155" t="s">
        <v>304</v>
      </c>
      <c r="AG94" s="155" t="s">
        <v>304</v>
      </c>
      <c r="AH94" s="155" t="s">
        <v>304</v>
      </c>
      <c r="AI94" s="155" t="s">
        <v>304</v>
      </c>
      <c r="AJ94" s="155" t="s">
        <v>304</v>
      </c>
      <c r="AK94" s="155" t="s">
        <v>304</v>
      </c>
      <c r="AL94" s="158"/>
      <c r="AN94" s="112" t="str">
        <f>VLOOKUP(B94,[1]sectoren!$N$2:$Q$128,3)</f>
        <v>andere industrie</v>
      </c>
      <c r="AQ94" s="112">
        <f>VLOOKUP(B94, [1]sectoren!$N$2:$S$128, 6, FALSE)</f>
        <v>4</v>
      </c>
    </row>
    <row r="95" spans="1:43" s="112" customFormat="1" ht="13.5" thickBot="1">
      <c r="A95" s="153" t="s">
        <v>305</v>
      </c>
      <c r="B95" s="177" t="s">
        <v>504</v>
      </c>
      <c r="C95" s="154" t="s">
        <v>505</v>
      </c>
      <c r="D95" s="166"/>
      <c r="E95" s="156" t="s">
        <v>308</v>
      </c>
      <c r="F95" s="156" t="s">
        <v>304</v>
      </c>
      <c r="G95" s="156" t="s">
        <v>308</v>
      </c>
      <c r="H95" s="156" t="s">
        <v>304</v>
      </c>
      <c r="I95" s="156" t="s">
        <v>308</v>
      </c>
      <c r="J95" s="156" t="s">
        <v>308</v>
      </c>
      <c r="K95" s="156" t="s">
        <v>308</v>
      </c>
      <c r="L95" s="156" t="s">
        <v>308</v>
      </c>
      <c r="M95" s="155" t="s">
        <v>308</v>
      </c>
      <c r="N95" s="155" t="s">
        <v>304</v>
      </c>
      <c r="O95" s="155" t="s">
        <v>304</v>
      </c>
      <c r="P95" s="155" t="s">
        <v>304</v>
      </c>
      <c r="Q95" s="155" t="s">
        <v>304</v>
      </c>
      <c r="R95" s="155" t="s">
        <v>304</v>
      </c>
      <c r="S95" s="155" t="s">
        <v>304</v>
      </c>
      <c r="T95" s="155" t="s">
        <v>304</v>
      </c>
      <c r="U95" s="155" t="s">
        <v>304</v>
      </c>
      <c r="V95" s="155" t="s">
        <v>304</v>
      </c>
      <c r="W95" s="155" t="s">
        <v>304</v>
      </c>
      <c r="X95" s="155" t="s">
        <v>304</v>
      </c>
      <c r="Y95" s="155" t="s">
        <v>304</v>
      </c>
      <c r="Z95" s="155" t="s">
        <v>304</v>
      </c>
      <c r="AA95" s="155" t="s">
        <v>304</v>
      </c>
      <c r="AB95" s="155" t="s">
        <v>304</v>
      </c>
      <c r="AC95" s="349" t="s">
        <v>304</v>
      </c>
      <c r="AD95" s="350" t="s">
        <v>304</v>
      </c>
      <c r="AE95" s="157"/>
      <c r="AF95" s="155" t="s">
        <v>304</v>
      </c>
      <c r="AG95" s="155" t="s">
        <v>304</v>
      </c>
      <c r="AH95" s="155" t="s">
        <v>304</v>
      </c>
      <c r="AI95" s="155" t="s">
        <v>304</v>
      </c>
      <c r="AJ95" s="155" t="s">
        <v>304</v>
      </c>
      <c r="AK95" s="155" t="s">
        <v>308</v>
      </c>
      <c r="AL95" s="158" t="s">
        <v>381</v>
      </c>
      <c r="AN95" s="112" t="str">
        <f>VLOOKUP(B95,[1]sectoren!$N$2:$Q$128,3)</f>
        <v>andere industrie</v>
      </c>
      <c r="AQ95" s="112">
        <f>VLOOKUP(B95, [1]sectoren!$N$2:$S$128, 6, FALSE)</f>
        <v>4</v>
      </c>
    </row>
    <row r="96" spans="1:43" s="112" customFormat="1" ht="13.5" thickBot="1">
      <c r="A96" s="153" t="s">
        <v>305</v>
      </c>
      <c r="B96" s="159" t="s">
        <v>506</v>
      </c>
      <c r="C96" s="154" t="s">
        <v>507</v>
      </c>
      <c r="D96" s="178"/>
      <c r="E96" s="156" t="s">
        <v>304</v>
      </c>
      <c r="F96" s="156" t="s">
        <v>304</v>
      </c>
      <c r="G96" s="156" t="s">
        <v>304</v>
      </c>
      <c r="H96" s="156" t="s">
        <v>304</v>
      </c>
      <c r="I96" s="155" t="s">
        <v>304</v>
      </c>
      <c r="J96" s="155" t="s">
        <v>304</v>
      </c>
      <c r="K96" s="155" t="s">
        <v>304</v>
      </c>
      <c r="L96" s="155" t="s">
        <v>304</v>
      </c>
      <c r="M96" s="155" t="s">
        <v>304</v>
      </c>
      <c r="N96" s="155" t="s">
        <v>304</v>
      </c>
      <c r="O96" s="155" t="s">
        <v>304</v>
      </c>
      <c r="P96" s="155" t="s">
        <v>304</v>
      </c>
      <c r="Q96" s="155" t="s">
        <v>304</v>
      </c>
      <c r="R96" s="155" t="s">
        <v>304</v>
      </c>
      <c r="S96" s="155" t="s">
        <v>304</v>
      </c>
      <c r="T96" s="155" t="s">
        <v>304</v>
      </c>
      <c r="U96" s="155" t="s">
        <v>304</v>
      </c>
      <c r="V96" s="155" t="s">
        <v>304</v>
      </c>
      <c r="W96" s="155" t="s">
        <v>304</v>
      </c>
      <c r="X96" s="155" t="s">
        <v>308</v>
      </c>
      <c r="Y96" s="155" t="s">
        <v>308</v>
      </c>
      <c r="Z96" s="155" t="s">
        <v>308</v>
      </c>
      <c r="AA96" s="155" t="s">
        <v>308</v>
      </c>
      <c r="AB96" s="155" t="s">
        <v>308</v>
      </c>
      <c r="AC96" s="349" t="s">
        <v>308</v>
      </c>
      <c r="AD96" s="350" t="s">
        <v>308</v>
      </c>
      <c r="AE96" s="157"/>
      <c r="AF96" s="155" t="s">
        <v>304</v>
      </c>
      <c r="AG96" s="155" t="s">
        <v>304</v>
      </c>
      <c r="AH96" s="155" t="s">
        <v>304</v>
      </c>
      <c r="AI96" s="155" t="s">
        <v>304</v>
      </c>
      <c r="AJ96" s="155" t="s">
        <v>304</v>
      </c>
      <c r="AK96" s="155" t="s">
        <v>304</v>
      </c>
      <c r="AL96" s="158" t="s">
        <v>304</v>
      </c>
      <c r="AN96" s="112" t="str">
        <f>VLOOKUP(B96,[1]sectoren!$N$2:$Q$128,3)</f>
        <v>chemie</v>
      </c>
      <c r="AQ96" s="112">
        <f>VLOOKUP(B96, [1]sectoren!$N$2:$S$128, 6, FALSE)</f>
        <v>4</v>
      </c>
    </row>
    <row r="97" spans="1:43" s="112" customFormat="1" ht="24.75" thickBot="1">
      <c r="A97" s="153" t="s">
        <v>305</v>
      </c>
      <c r="B97" s="159" t="s">
        <v>508</v>
      </c>
      <c r="C97" s="154" t="s">
        <v>509</v>
      </c>
      <c r="D97" s="178"/>
      <c r="E97" s="156" t="s">
        <v>304</v>
      </c>
      <c r="F97" s="156" t="s">
        <v>304</v>
      </c>
      <c r="G97" s="156" t="s">
        <v>304</v>
      </c>
      <c r="H97" s="156" t="s">
        <v>304</v>
      </c>
      <c r="I97" s="155" t="s">
        <v>304</v>
      </c>
      <c r="J97" s="155" t="s">
        <v>304</v>
      </c>
      <c r="K97" s="155" t="s">
        <v>304</v>
      </c>
      <c r="L97" s="155" t="s">
        <v>304</v>
      </c>
      <c r="M97" s="155" t="s">
        <v>304</v>
      </c>
      <c r="N97" s="155" t="s">
        <v>308</v>
      </c>
      <c r="O97" s="155" t="s">
        <v>308</v>
      </c>
      <c r="P97" s="155" t="s">
        <v>308</v>
      </c>
      <c r="Q97" s="155" t="s">
        <v>308</v>
      </c>
      <c r="R97" s="155" t="s">
        <v>308</v>
      </c>
      <c r="S97" s="155" t="s">
        <v>308</v>
      </c>
      <c r="T97" s="155" t="s">
        <v>308</v>
      </c>
      <c r="U97" s="155" t="s">
        <v>308</v>
      </c>
      <c r="V97" s="155" t="s">
        <v>308</v>
      </c>
      <c r="W97" s="155" t="s">
        <v>308</v>
      </c>
      <c r="X97" s="155" t="s">
        <v>308</v>
      </c>
      <c r="Y97" s="155" t="s">
        <v>308</v>
      </c>
      <c r="Z97" s="155" t="s">
        <v>308</v>
      </c>
      <c r="AA97" s="155" t="s">
        <v>308</v>
      </c>
      <c r="AB97" s="155" t="s">
        <v>308</v>
      </c>
      <c r="AC97" s="349" t="s">
        <v>308</v>
      </c>
      <c r="AD97" s="345">
        <v>0</v>
      </c>
      <c r="AE97" s="157"/>
      <c r="AF97" s="155" t="s">
        <v>304</v>
      </c>
      <c r="AG97" s="155" t="s">
        <v>304</v>
      </c>
      <c r="AH97" s="155" t="s">
        <v>304</v>
      </c>
      <c r="AI97" s="155" t="s">
        <v>304</v>
      </c>
      <c r="AJ97" s="155" t="s">
        <v>304</v>
      </c>
      <c r="AK97" s="155" t="s">
        <v>304</v>
      </c>
      <c r="AL97" s="158" t="s">
        <v>304</v>
      </c>
      <c r="AN97" s="112" t="str">
        <f>VLOOKUP(B97,[1]sectoren!$N$2:$Q$128,3)</f>
        <v>andere industrie</v>
      </c>
      <c r="AQ97" s="112">
        <f>VLOOKUP(B97, [1]sectoren!$N$2:$S$128, 6, FALSE)</f>
        <v>6</v>
      </c>
    </row>
    <row r="98" spans="1:43" s="112" customFormat="1" ht="24.75" thickBot="1">
      <c r="A98" s="153" t="s">
        <v>305</v>
      </c>
      <c r="B98" s="159" t="s">
        <v>510</v>
      </c>
      <c r="C98" s="162" t="s">
        <v>511</v>
      </c>
      <c r="D98" s="178"/>
      <c r="E98" s="156" t="s">
        <v>308</v>
      </c>
      <c r="F98" s="156" t="s">
        <v>308</v>
      </c>
      <c r="G98" s="156" t="s">
        <v>308</v>
      </c>
      <c r="H98" s="156" t="s">
        <v>308</v>
      </c>
      <c r="I98" s="156" t="s">
        <v>308</v>
      </c>
      <c r="J98" s="156" t="s">
        <v>308</v>
      </c>
      <c r="K98" s="156" t="s">
        <v>308</v>
      </c>
      <c r="L98" s="156" t="s">
        <v>308</v>
      </c>
      <c r="M98" s="155"/>
      <c r="N98" s="155" t="s">
        <v>308</v>
      </c>
      <c r="O98" s="155" t="s">
        <v>308</v>
      </c>
      <c r="P98" s="155" t="s">
        <v>308</v>
      </c>
      <c r="Q98" s="155" t="s">
        <v>308</v>
      </c>
      <c r="R98" s="155" t="s">
        <v>308</v>
      </c>
      <c r="S98" s="155" t="s">
        <v>308</v>
      </c>
      <c r="T98" s="155" t="s">
        <v>308</v>
      </c>
      <c r="U98" s="155" t="s">
        <v>308</v>
      </c>
      <c r="V98" s="155" t="s">
        <v>308</v>
      </c>
      <c r="W98" s="155"/>
      <c r="X98" s="156">
        <v>0</v>
      </c>
      <c r="Y98" s="156">
        <v>0</v>
      </c>
      <c r="Z98" s="156">
        <v>0</v>
      </c>
      <c r="AA98" s="156">
        <v>0</v>
      </c>
      <c r="AB98" s="156">
        <v>0</v>
      </c>
      <c r="AC98" s="345">
        <v>0</v>
      </c>
      <c r="AD98" s="347" t="s">
        <v>308</v>
      </c>
      <c r="AE98" s="157"/>
      <c r="AF98" s="155" t="s">
        <v>304</v>
      </c>
      <c r="AG98" s="155" t="s">
        <v>304</v>
      </c>
      <c r="AH98" s="155" t="s">
        <v>304</v>
      </c>
      <c r="AI98" s="155" t="s">
        <v>304</v>
      </c>
      <c r="AJ98" s="155" t="s">
        <v>304</v>
      </c>
      <c r="AK98" s="155" t="s">
        <v>304</v>
      </c>
      <c r="AL98" s="158" t="s">
        <v>304</v>
      </c>
      <c r="AN98" s="112" t="str">
        <f>VLOOKUP(B98,[1]sectoren!$N$2:$Q$128,3)</f>
        <v>andere industrie</v>
      </c>
      <c r="AQ98" s="112">
        <f>VLOOKUP(B98, [1]sectoren!$N$2:$S$128, 6, FALSE)</f>
        <v>4</v>
      </c>
    </row>
    <row r="99" spans="1:43" s="112" customFormat="1" ht="15.75" thickBot="1">
      <c r="A99" s="153" t="s">
        <v>512</v>
      </c>
      <c r="B99" s="153" t="s">
        <v>166</v>
      </c>
      <c r="C99" s="154" t="s">
        <v>513</v>
      </c>
      <c r="D99" s="178"/>
      <c r="E99" s="156">
        <v>6.5089999999999995E-2</v>
      </c>
      <c r="F99" s="156">
        <v>2.51749</v>
      </c>
      <c r="G99" s="156" t="s">
        <v>304</v>
      </c>
      <c r="H99" s="156">
        <v>2.8053599999999999</v>
      </c>
      <c r="I99" s="156">
        <v>3.737E-2</v>
      </c>
      <c r="J99" s="156">
        <v>5.7419999999999999E-2</v>
      </c>
      <c r="K99" s="156">
        <v>0.12579000000000001</v>
      </c>
      <c r="L99" s="155" t="s">
        <v>304</v>
      </c>
      <c r="M99" s="155" t="s">
        <v>304</v>
      </c>
      <c r="N99" s="155" t="s">
        <v>304</v>
      </c>
      <c r="O99" s="155" t="s">
        <v>304</v>
      </c>
      <c r="P99" s="155" t="s">
        <v>304</v>
      </c>
      <c r="Q99" s="155" t="s">
        <v>304</v>
      </c>
      <c r="R99" s="155" t="s">
        <v>304</v>
      </c>
      <c r="S99" s="155" t="s">
        <v>304</v>
      </c>
      <c r="T99" s="155" t="s">
        <v>304</v>
      </c>
      <c r="U99" s="155" t="s">
        <v>304</v>
      </c>
      <c r="V99" s="155" t="s">
        <v>304</v>
      </c>
      <c r="W99" s="155" t="s">
        <v>304</v>
      </c>
      <c r="X99" s="155" t="s">
        <v>304</v>
      </c>
      <c r="Y99" s="155" t="s">
        <v>304</v>
      </c>
      <c r="Z99" s="155" t="s">
        <v>304</v>
      </c>
      <c r="AA99" s="155" t="s">
        <v>304</v>
      </c>
      <c r="AB99" s="155" t="s">
        <v>304</v>
      </c>
      <c r="AC99" s="347" t="s">
        <v>304</v>
      </c>
      <c r="AD99" s="350" t="s">
        <v>304</v>
      </c>
      <c r="AE99" s="157"/>
      <c r="AF99" s="155" t="s">
        <v>304</v>
      </c>
      <c r="AG99" s="155" t="s">
        <v>304</v>
      </c>
      <c r="AH99" s="155" t="s">
        <v>304</v>
      </c>
      <c r="AI99" s="155" t="s">
        <v>304</v>
      </c>
      <c r="AJ99" s="155" t="s">
        <v>304</v>
      </c>
      <c r="AK99" s="367">
        <v>162.29232999999999</v>
      </c>
      <c r="AL99" s="158" t="s">
        <v>514</v>
      </c>
      <c r="AN99" s="112" t="str">
        <f>VLOOKUP(B99,[1]sectoren!$N$2:$Q$128,3)</f>
        <v>landbouw (dieren en mest)</v>
      </c>
      <c r="AQ99" s="112">
        <f>VLOOKUP(B99, [1]sectoren!$N$2:$S$128, 6, FALSE)</f>
        <v>10</v>
      </c>
    </row>
    <row r="100" spans="1:43" s="112" customFormat="1" ht="15.75" thickBot="1">
      <c r="A100" s="153" t="s">
        <v>512</v>
      </c>
      <c r="B100" s="153" t="s">
        <v>167</v>
      </c>
      <c r="C100" s="154" t="s">
        <v>515</v>
      </c>
      <c r="D100" s="178"/>
      <c r="E100" s="156">
        <v>0.34577999999999998</v>
      </c>
      <c r="F100" s="156">
        <v>5.9806100000000004</v>
      </c>
      <c r="G100" s="156" t="s">
        <v>304</v>
      </c>
      <c r="H100" s="156">
        <v>8.5864399999999996</v>
      </c>
      <c r="I100" s="156">
        <v>9.4070000000000001E-2</v>
      </c>
      <c r="J100" s="156">
        <v>0.14272000000000001</v>
      </c>
      <c r="K100" s="156">
        <v>0.31030999999999997</v>
      </c>
      <c r="L100" s="155" t="s">
        <v>304</v>
      </c>
      <c r="M100" s="155" t="s">
        <v>304</v>
      </c>
      <c r="N100" s="155" t="s">
        <v>304</v>
      </c>
      <c r="O100" s="155" t="s">
        <v>304</v>
      </c>
      <c r="P100" s="155" t="s">
        <v>304</v>
      </c>
      <c r="Q100" s="155" t="s">
        <v>304</v>
      </c>
      <c r="R100" s="155" t="s">
        <v>304</v>
      </c>
      <c r="S100" s="155" t="s">
        <v>304</v>
      </c>
      <c r="T100" s="155" t="s">
        <v>304</v>
      </c>
      <c r="U100" s="155" t="s">
        <v>304</v>
      </c>
      <c r="V100" s="155" t="s">
        <v>304</v>
      </c>
      <c r="W100" s="155" t="s">
        <v>304</v>
      </c>
      <c r="X100" s="155" t="s">
        <v>304</v>
      </c>
      <c r="Y100" s="155" t="s">
        <v>304</v>
      </c>
      <c r="Z100" s="155" t="s">
        <v>304</v>
      </c>
      <c r="AA100" s="155" t="s">
        <v>304</v>
      </c>
      <c r="AB100" s="155" t="s">
        <v>304</v>
      </c>
      <c r="AC100" s="349" t="s">
        <v>304</v>
      </c>
      <c r="AD100" s="350" t="s">
        <v>304</v>
      </c>
      <c r="AE100" s="157"/>
      <c r="AF100" s="155" t="s">
        <v>304</v>
      </c>
      <c r="AG100" s="155" t="s">
        <v>304</v>
      </c>
      <c r="AH100" s="155" t="s">
        <v>304</v>
      </c>
      <c r="AI100" s="155" t="s">
        <v>304</v>
      </c>
      <c r="AJ100" s="155" t="s">
        <v>304</v>
      </c>
      <c r="AK100" s="367">
        <v>1029.6493399999999</v>
      </c>
      <c r="AL100" s="158" t="s">
        <v>514</v>
      </c>
      <c r="AN100" s="112" t="str">
        <f>VLOOKUP(B100,[1]sectoren!$N$2:$Q$128,3)</f>
        <v>landbouw (dieren en mest)</v>
      </c>
      <c r="AQ100" s="112">
        <f>VLOOKUP(B100, [1]sectoren!$N$2:$S$128, 6, FALSE)</f>
        <v>10</v>
      </c>
    </row>
    <row r="101" spans="1:43" s="112" customFormat="1" ht="15.75" thickBot="1">
      <c r="A101" s="153" t="s">
        <v>512</v>
      </c>
      <c r="B101" s="153" t="s">
        <v>169</v>
      </c>
      <c r="C101" s="154" t="s">
        <v>516</v>
      </c>
      <c r="D101" s="178"/>
      <c r="E101" s="156">
        <v>1.15E-3</v>
      </c>
      <c r="F101" s="156">
        <v>1.7899999999999999E-2</v>
      </c>
      <c r="G101" s="156" t="s">
        <v>304</v>
      </c>
      <c r="H101" s="156">
        <v>4.4380000000000003E-2</v>
      </c>
      <c r="I101" s="156">
        <v>7.2999999999999996E-4</v>
      </c>
      <c r="J101" s="156">
        <v>2.2000000000000001E-3</v>
      </c>
      <c r="K101" s="156">
        <v>5.1399999999999996E-3</v>
      </c>
      <c r="L101" s="155" t="s">
        <v>304</v>
      </c>
      <c r="M101" s="155" t="s">
        <v>304</v>
      </c>
      <c r="N101" s="155" t="s">
        <v>304</v>
      </c>
      <c r="O101" s="155" t="s">
        <v>304</v>
      </c>
      <c r="P101" s="155" t="s">
        <v>304</v>
      </c>
      <c r="Q101" s="155" t="s">
        <v>304</v>
      </c>
      <c r="R101" s="155" t="s">
        <v>304</v>
      </c>
      <c r="S101" s="155" t="s">
        <v>304</v>
      </c>
      <c r="T101" s="155" t="s">
        <v>304</v>
      </c>
      <c r="U101" s="155" t="s">
        <v>304</v>
      </c>
      <c r="V101" s="155" t="s">
        <v>304</v>
      </c>
      <c r="W101" s="155" t="s">
        <v>304</v>
      </c>
      <c r="X101" s="155" t="s">
        <v>304</v>
      </c>
      <c r="Y101" s="155" t="s">
        <v>304</v>
      </c>
      <c r="Z101" s="155" t="s">
        <v>304</v>
      </c>
      <c r="AA101" s="155" t="s">
        <v>304</v>
      </c>
      <c r="AB101" s="155" t="s">
        <v>304</v>
      </c>
      <c r="AC101" s="349" t="s">
        <v>304</v>
      </c>
      <c r="AD101" s="350" t="s">
        <v>304</v>
      </c>
      <c r="AE101" s="157"/>
      <c r="AF101" s="155" t="s">
        <v>304</v>
      </c>
      <c r="AG101" s="155" t="s">
        <v>304</v>
      </c>
      <c r="AH101" s="155" t="s">
        <v>304</v>
      </c>
      <c r="AI101" s="155" t="s">
        <v>304</v>
      </c>
      <c r="AJ101" s="155" t="s">
        <v>304</v>
      </c>
      <c r="AK101" s="367">
        <v>64.168466949192904</v>
      </c>
      <c r="AL101" s="158" t="s">
        <v>514</v>
      </c>
      <c r="AN101" s="112" t="str">
        <f>VLOOKUP(B101,[1]sectoren!$N$2:$Q$128,3)</f>
        <v>landbouw (dieren en mest)</v>
      </c>
      <c r="AQ101" s="112">
        <f>VLOOKUP(B101, [1]sectoren!$N$2:$S$128, 6, FALSE)</f>
        <v>10</v>
      </c>
    </row>
    <row r="102" spans="1:43" s="112" customFormat="1" ht="15.75" thickBot="1">
      <c r="A102" s="153" t="s">
        <v>512</v>
      </c>
      <c r="B102" s="153" t="s">
        <v>172</v>
      </c>
      <c r="C102" s="154" t="s">
        <v>517</v>
      </c>
      <c r="D102" s="178"/>
      <c r="E102" s="156">
        <v>2.402E-2</v>
      </c>
      <c r="F102" s="156">
        <v>0.21462000000000001</v>
      </c>
      <c r="G102" s="156" t="s">
        <v>304</v>
      </c>
      <c r="H102" s="156">
        <v>2.2017500000000001</v>
      </c>
      <c r="I102" s="156">
        <v>2.64E-3</v>
      </c>
      <c r="J102" s="156">
        <v>5.815E-2</v>
      </c>
      <c r="K102" s="156">
        <v>0.40160000000000001</v>
      </c>
      <c r="L102" s="155" t="s">
        <v>304</v>
      </c>
      <c r="M102" s="155" t="s">
        <v>304</v>
      </c>
      <c r="N102" s="155" t="s">
        <v>304</v>
      </c>
      <c r="O102" s="155" t="s">
        <v>304</v>
      </c>
      <c r="P102" s="155" t="s">
        <v>304</v>
      </c>
      <c r="Q102" s="155" t="s">
        <v>304</v>
      </c>
      <c r="R102" s="155" t="s">
        <v>304</v>
      </c>
      <c r="S102" s="155" t="s">
        <v>304</v>
      </c>
      <c r="T102" s="155" t="s">
        <v>304</v>
      </c>
      <c r="U102" s="155" t="s">
        <v>304</v>
      </c>
      <c r="V102" s="155" t="s">
        <v>304</v>
      </c>
      <c r="W102" s="155" t="s">
        <v>304</v>
      </c>
      <c r="X102" s="155" t="s">
        <v>304</v>
      </c>
      <c r="Y102" s="155" t="s">
        <v>304</v>
      </c>
      <c r="Z102" s="155" t="s">
        <v>304</v>
      </c>
      <c r="AA102" s="155" t="s">
        <v>304</v>
      </c>
      <c r="AB102" s="155" t="s">
        <v>304</v>
      </c>
      <c r="AC102" s="349" t="s">
        <v>304</v>
      </c>
      <c r="AD102" s="350" t="s">
        <v>304</v>
      </c>
      <c r="AE102" s="157"/>
      <c r="AF102" s="155" t="s">
        <v>304</v>
      </c>
      <c r="AG102" s="155" t="s">
        <v>304</v>
      </c>
      <c r="AH102" s="155" t="s">
        <v>304</v>
      </c>
      <c r="AI102" s="155" t="s">
        <v>304</v>
      </c>
      <c r="AJ102" s="155" t="s">
        <v>304</v>
      </c>
      <c r="AK102" s="367">
        <v>404.05500000000001</v>
      </c>
      <c r="AL102" s="158" t="s">
        <v>514</v>
      </c>
      <c r="AN102" s="112" t="str">
        <f>VLOOKUP(B102,[1]sectoren!$N$2:$Q$128,3)</f>
        <v>landbouw (dieren en mest)</v>
      </c>
      <c r="AQ102" s="112">
        <f>VLOOKUP(B102, [1]sectoren!$N$2:$S$128, 6, FALSE)</f>
        <v>10</v>
      </c>
    </row>
    <row r="103" spans="1:43" s="112" customFormat="1" ht="15.75" thickBot="1">
      <c r="A103" s="153" t="s">
        <v>512</v>
      </c>
      <c r="B103" s="153" t="s">
        <v>168</v>
      </c>
      <c r="C103" s="154" t="s">
        <v>518</v>
      </c>
      <c r="D103" s="178"/>
      <c r="E103" s="156" t="s">
        <v>105</v>
      </c>
      <c r="F103" s="156" t="s">
        <v>105</v>
      </c>
      <c r="G103" s="156" t="s">
        <v>105</v>
      </c>
      <c r="H103" s="156" t="s">
        <v>105</v>
      </c>
      <c r="I103" s="155" t="s">
        <v>105</v>
      </c>
      <c r="J103" s="155" t="s">
        <v>105</v>
      </c>
      <c r="K103" s="155" t="s">
        <v>105</v>
      </c>
      <c r="L103" s="155" t="s">
        <v>105</v>
      </c>
      <c r="M103" s="155" t="s">
        <v>105</v>
      </c>
      <c r="N103" s="155" t="s">
        <v>105</v>
      </c>
      <c r="O103" s="155" t="s">
        <v>105</v>
      </c>
      <c r="P103" s="155" t="s">
        <v>105</v>
      </c>
      <c r="Q103" s="155" t="s">
        <v>105</v>
      </c>
      <c r="R103" s="155" t="s">
        <v>105</v>
      </c>
      <c r="S103" s="155" t="s">
        <v>105</v>
      </c>
      <c r="T103" s="155" t="s">
        <v>105</v>
      </c>
      <c r="U103" s="155" t="s">
        <v>105</v>
      </c>
      <c r="V103" s="155" t="s">
        <v>105</v>
      </c>
      <c r="W103" s="155" t="s">
        <v>105</v>
      </c>
      <c r="X103" s="155" t="s">
        <v>105</v>
      </c>
      <c r="Y103" s="155" t="s">
        <v>105</v>
      </c>
      <c r="Z103" s="155" t="s">
        <v>105</v>
      </c>
      <c r="AA103" s="155" t="s">
        <v>105</v>
      </c>
      <c r="AB103" s="155" t="s">
        <v>105</v>
      </c>
      <c r="AC103" s="349" t="s">
        <v>105</v>
      </c>
      <c r="AD103" s="350" t="s">
        <v>105</v>
      </c>
      <c r="AE103" s="157"/>
      <c r="AF103" s="155" t="s">
        <v>105</v>
      </c>
      <c r="AG103" s="155" t="s">
        <v>105</v>
      </c>
      <c r="AH103" s="155" t="s">
        <v>105</v>
      </c>
      <c r="AI103" s="155" t="s">
        <v>105</v>
      </c>
      <c r="AJ103" s="155" t="s">
        <v>105</v>
      </c>
      <c r="AK103" s="367" t="s">
        <v>105</v>
      </c>
      <c r="AL103" s="158" t="s">
        <v>514</v>
      </c>
      <c r="AN103" s="112" t="str">
        <f>VLOOKUP(B103,[1]sectoren!$N$2:$Q$128,3)</f>
        <v>landbouw (dieren en mest)</v>
      </c>
      <c r="AQ103" s="112">
        <f>VLOOKUP(B103, [1]sectoren!$N$2:$S$128, 6, FALSE)</f>
        <v>10</v>
      </c>
    </row>
    <row r="104" spans="1:43" s="112" customFormat="1" ht="15.75" thickBot="1">
      <c r="A104" s="153" t="s">
        <v>512</v>
      </c>
      <c r="B104" s="153" t="s">
        <v>242</v>
      </c>
      <c r="C104" s="154" t="s">
        <v>519</v>
      </c>
      <c r="D104" s="178"/>
      <c r="E104" s="156">
        <v>2.9999999999999997E-4</v>
      </c>
      <c r="F104" s="156">
        <v>8.5000000000000006E-3</v>
      </c>
      <c r="G104" s="156" t="s">
        <v>304</v>
      </c>
      <c r="H104" s="156">
        <v>9.9299999999999996E-3</v>
      </c>
      <c r="I104" s="156">
        <v>1.3999999999999999E-4</v>
      </c>
      <c r="J104" s="156">
        <v>4.0999999999999999E-4</v>
      </c>
      <c r="K104" s="156">
        <v>9.5E-4</v>
      </c>
      <c r="L104" s="155" t="s">
        <v>304</v>
      </c>
      <c r="M104" s="155" t="s">
        <v>304</v>
      </c>
      <c r="N104" s="155" t="s">
        <v>304</v>
      </c>
      <c r="O104" s="155" t="s">
        <v>304</v>
      </c>
      <c r="P104" s="155" t="s">
        <v>304</v>
      </c>
      <c r="Q104" s="155" t="s">
        <v>304</v>
      </c>
      <c r="R104" s="155" t="s">
        <v>304</v>
      </c>
      <c r="S104" s="155" t="s">
        <v>304</v>
      </c>
      <c r="T104" s="155" t="s">
        <v>304</v>
      </c>
      <c r="U104" s="155" t="s">
        <v>304</v>
      </c>
      <c r="V104" s="155" t="s">
        <v>304</v>
      </c>
      <c r="W104" s="155" t="s">
        <v>304</v>
      </c>
      <c r="X104" s="155" t="s">
        <v>304</v>
      </c>
      <c r="Y104" s="155" t="s">
        <v>304</v>
      </c>
      <c r="Z104" s="155" t="s">
        <v>304</v>
      </c>
      <c r="AA104" s="155" t="s">
        <v>304</v>
      </c>
      <c r="AB104" s="155" t="s">
        <v>304</v>
      </c>
      <c r="AC104" s="349" t="s">
        <v>304</v>
      </c>
      <c r="AD104" s="350" t="s">
        <v>304</v>
      </c>
      <c r="AE104" s="157"/>
      <c r="AF104" s="155" t="s">
        <v>304</v>
      </c>
      <c r="AG104" s="155" t="s">
        <v>304</v>
      </c>
      <c r="AH104" s="155" t="s">
        <v>304</v>
      </c>
      <c r="AI104" s="155" t="s">
        <v>304</v>
      </c>
      <c r="AJ104" s="155" t="s">
        <v>304</v>
      </c>
      <c r="AK104" s="367">
        <v>13.613533050807099</v>
      </c>
      <c r="AL104" s="158" t="s">
        <v>514</v>
      </c>
      <c r="AN104" s="112" t="str">
        <f>VLOOKUP(B104,[1]sectoren!$N$2:$Q$128,3)</f>
        <v>landbouw (dieren en mest)</v>
      </c>
      <c r="AQ104" s="112">
        <f>VLOOKUP(B104, [1]sectoren!$N$2:$S$128, 6, FALSE)</f>
        <v>10</v>
      </c>
    </row>
    <row r="105" spans="1:43" s="112" customFormat="1" ht="15.75" thickBot="1">
      <c r="A105" s="153" t="s">
        <v>512</v>
      </c>
      <c r="B105" s="153" t="s">
        <v>243</v>
      </c>
      <c r="C105" s="154" t="s">
        <v>520</v>
      </c>
      <c r="D105" s="178"/>
      <c r="E105" s="156">
        <v>1.0789999999999999E-2</v>
      </c>
      <c r="F105" s="156">
        <v>0.18104000000000001</v>
      </c>
      <c r="G105" s="156" t="s">
        <v>304</v>
      </c>
      <c r="H105" s="156">
        <v>0.27904000000000001</v>
      </c>
      <c r="I105" s="156">
        <v>1.6199999999999999E-3</v>
      </c>
      <c r="J105" s="156">
        <v>2.5500000000000002E-3</v>
      </c>
      <c r="K105" s="156">
        <v>5.5700000000000003E-3</v>
      </c>
      <c r="L105" s="155" t="s">
        <v>304</v>
      </c>
      <c r="M105" s="155" t="s">
        <v>304</v>
      </c>
      <c r="N105" s="155" t="s">
        <v>304</v>
      </c>
      <c r="O105" s="155" t="s">
        <v>304</v>
      </c>
      <c r="P105" s="155" t="s">
        <v>304</v>
      </c>
      <c r="Q105" s="155" t="s">
        <v>304</v>
      </c>
      <c r="R105" s="155" t="s">
        <v>304</v>
      </c>
      <c r="S105" s="155" t="s">
        <v>304</v>
      </c>
      <c r="T105" s="155" t="s">
        <v>304</v>
      </c>
      <c r="U105" s="155" t="s">
        <v>304</v>
      </c>
      <c r="V105" s="155" t="s">
        <v>304</v>
      </c>
      <c r="W105" s="155" t="s">
        <v>304</v>
      </c>
      <c r="X105" s="155" t="s">
        <v>304</v>
      </c>
      <c r="Y105" s="155" t="s">
        <v>304</v>
      </c>
      <c r="Z105" s="155" t="s">
        <v>304</v>
      </c>
      <c r="AA105" s="155" t="s">
        <v>304</v>
      </c>
      <c r="AB105" s="155" t="s">
        <v>304</v>
      </c>
      <c r="AC105" s="349" t="s">
        <v>304</v>
      </c>
      <c r="AD105" s="350" t="s">
        <v>304</v>
      </c>
      <c r="AE105" s="157"/>
      <c r="AF105" s="155" t="s">
        <v>304</v>
      </c>
      <c r="AG105" s="155" t="s">
        <v>304</v>
      </c>
      <c r="AH105" s="155" t="s">
        <v>304</v>
      </c>
      <c r="AI105" s="155" t="s">
        <v>304</v>
      </c>
      <c r="AJ105" s="155" t="s">
        <v>304</v>
      </c>
      <c r="AK105" s="367">
        <v>23.266999999999999</v>
      </c>
      <c r="AL105" s="158" t="s">
        <v>514</v>
      </c>
      <c r="AN105" s="112" t="str">
        <f>VLOOKUP(B105,[1]sectoren!$N$2:$Q$128,3)</f>
        <v>landbouw (dieren en mest)</v>
      </c>
      <c r="AQ105" s="112">
        <f>VLOOKUP(B105, [1]sectoren!$N$2:$S$128, 6, FALSE)</f>
        <v>10</v>
      </c>
    </row>
    <row r="106" spans="1:43" s="112" customFormat="1" ht="15.75" thickBot="1">
      <c r="A106" s="153" t="s">
        <v>512</v>
      </c>
      <c r="B106" s="153" t="s">
        <v>171</v>
      </c>
      <c r="C106" s="154" t="s">
        <v>521</v>
      </c>
      <c r="D106" s="178"/>
      <c r="E106" s="156" t="s">
        <v>90</v>
      </c>
      <c r="F106" s="156" t="s">
        <v>90</v>
      </c>
      <c r="G106" s="156" t="s">
        <v>90</v>
      </c>
      <c r="H106" s="156" t="s">
        <v>90</v>
      </c>
      <c r="I106" s="156" t="s">
        <v>90</v>
      </c>
      <c r="J106" s="156" t="s">
        <v>90</v>
      </c>
      <c r="K106" s="156" t="s">
        <v>90</v>
      </c>
      <c r="L106" s="155" t="s">
        <v>304</v>
      </c>
      <c r="M106" s="155" t="s">
        <v>304</v>
      </c>
      <c r="N106" s="155" t="s">
        <v>304</v>
      </c>
      <c r="O106" s="155" t="s">
        <v>304</v>
      </c>
      <c r="P106" s="155" t="s">
        <v>304</v>
      </c>
      <c r="Q106" s="155" t="s">
        <v>304</v>
      </c>
      <c r="R106" s="155" t="s">
        <v>304</v>
      </c>
      <c r="S106" s="155" t="s">
        <v>304</v>
      </c>
      <c r="T106" s="155" t="s">
        <v>304</v>
      </c>
      <c r="U106" s="155" t="s">
        <v>304</v>
      </c>
      <c r="V106" s="155" t="s">
        <v>304</v>
      </c>
      <c r="W106" s="155" t="s">
        <v>304</v>
      </c>
      <c r="X106" s="155" t="s">
        <v>304</v>
      </c>
      <c r="Y106" s="155" t="s">
        <v>304</v>
      </c>
      <c r="Z106" s="155" t="s">
        <v>304</v>
      </c>
      <c r="AA106" s="155" t="s">
        <v>304</v>
      </c>
      <c r="AB106" s="155" t="s">
        <v>304</v>
      </c>
      <c r="AC106" s="349" t="s">
        <v>304</v>
      </c>
      <c r="AD106" s="350" t="s">
        <v>304</v>
      </c>
      <c r="AE106" s="157"/>
      <c r="AF106" s="155" t="s">
        <v>304</v>
      </c>
      <c r="AG106" s="155" t="s">
        <v>304</v>
      </c>
      <c r="AH106" s="155" t="s">
        <v>304</v>
      </c>
      <c r="AI106" s="155" t="s">
        <v>304</v>
      </c>
      <c r="AJ106" s="155" t="s">
        <v>304</v>
      </c>
      <c r="AK106" s="367" t="s">
        <v>90</v>
      </c>
      <c r="AL106" s="158" t="s">
        <v>514</v>
      </c>
      <c r="AN106" s="112" t="str">
        <f>VLOOKUP(B106,[1]sectoren!$N$2:$Q$128,3)</f>
        <v>landbouw (dieren en mest)</v>
      </c>
      <c r="AQ106" s="112">
        <f>VLOOKUP(B106, [1]sectoren!$N$2:$S$128, 6, FALSE)</f>
        <v>10</v>
      </c>
    </row>
    <row r="107" spans="1:43" s="112" customFormat="1" ht="15.75" thickBot="1">
      <c r="A107" s="368" t="s">
        <v>512</v>
      </c>
      <c r="B107" s="153" t="s">
        <v>522</v>
      </c>
      <c r="C107" s="369" t="s">
        <v>523</v>
      </c>
      <c r="D107" s="178"/>
      <c r="E107" s="156">
        <v>1.25E-3</v>
      </c>
      <c r="F107" s="156">
        <v>0.26336999999999999</v>
      </c>
      <c r="G107" s="156" t="s">
        <v>304</v>
      </c>
      <c r="H107" s="156">
        <v>0.56132000000000004</v>
      </c>
      <c r="I107" s="156">
        <v>4.79E-3</v>
      </c>
      <c r="J107" s="156">
        <v>6.3850000000000004E-2</v>
      </c>
      <c r="K107" s="156">
        <v>0.30327999999999999</v>
      </c>
      <c r="L107" s="155" t="s">
        <v>304</v>
      </c>
      <c r="M107" s="155" t="s">
        <v>304</v>
      </c>
      <c r="N107" s="155" t="s">
        <v>304</v>
      </c>
      <c r="O107" s="155" t="s">
        <v>304</v>
      </c>
      <c r="P107" s="155" t="s">
        <v>304</v>
      </c>
      <c r="Q107" s="155" t="s">
        <v>304</v>
      </c>
      <c r="R107" s="155" t="s">
        <v>304</v>
      </c>
      <c r="S107" s="155" t="s">
        <v>304</v>
      </c>
      <c r="T107" s="155" t="s">
        <v>304</v>
      </c>
      <c r="U107" s="155" t="s">
        <v>304</v>
      </c>
      <c r="V107" s="155" t="s">
        <v>304</v>
      </c>
      <c r="W107" s="155" t="s">
        <v>304</v>
      </c>
      <c r="X107" s="155" t="s">
        <v>304</v>
      </c>
      <c r="Y107" s="155" t="s">
        <v>304</v>
      </c>
      <c r="Z107" s="155" t="s">
        <v>304</v>
      </c>
      <c r="AA107" s="155" t="s">
        <v>304</v>
      </c>
      <c r="AB107" s="155" t="s">
        <v>304</v>
      </c>
      <c r="AC107" s="349" t="s">
        <v>304</v>
      </c>
      <c r="AD107" s="350" t="s">
        <v>304</v>
      </c>
      <c r="AE107" s="157"/>
      <c r="AF107" s="155" t="s">
        <v>304</v>
      </c>
      <c r="AG107" s="155" t="s">
        <v>304</v>
      </c>
      <c r="AH107" s="155" t="s">
        <v>304</v>
      </c>
      <c r="AI107" s="155" t="s">
        <v>304</v>
      </c>
      <c r="AJ107" s="155" t="s">
        <v>304</v>
      </c>
      <c r="AK107" s="367">
        <v>1596.192</v>
      </c>
      <c r="AL107" s="158" t="s">
        <v>514</v>
      </c>
      <c r="AN107" s="112" t="str">
        <f>VLOOKUP(B107,[1]sectoren!$N$2:$Q$128,3)</f>
        <v>landbouw (dieren en mest)</v>
      </c>
      <c r="AQ107" s="112">
        <f>VLOOKUP(B107, [1]sectoren!$N$2:$S$128, 6, FALSE)</f>
        <v>10</v>
      </c>
    </row>
    <row r="108" spans="1:43" s="112" customFormat="1" ht="15.75" thickBot="1">
      <c r="A108" s="368" t="s">
        <v>512</v>
      </c>
      <c r="B108" s="153" t="s">
        <v>524</v>
      </c>
      <c r="C108" s="369" t="s">
        <v>525</v>
      </c>
      <c r="D108" s="178"/>
      <c r="E108" s="156">
        <v>3.005E-2</v>
      </c>
      <c r="F108" s="156">
        <v>0.60675999999999997</v>
      </c>
      <c r="G108" s="156" t="s">
        <v>304</v>
      </c>
      <c r="H108" s="156">
        <v>0.61956999999999995</v>
      </c>
      <c r="I108" s="156">
        <v>1.124E-2</v>
      </c>
      <c r="J108" s="156">
        <v>0.11236</v>
      </c>
      <c r="K108" s="156">
        <v>0.22473000000000001</v>
      </c>
      <c r="L108" s="155" t="s">
        <v>304</v>
      </c>
      <c r="M108" s="155" t="s">
        <v>304</v>
      </c>
      <c r="N108" s="155" t="s">
        <v>304</v>
      </c>
      <c r="O108" s="155" t="s">
        <v>304</v>
      </c>
      <c r="P108" s="155" t="s">
        <v>304</v>
      </c>
      <c r="Q108" s="155" t="s">
        <v>304</v>
      </c>
      <c r="R108" s="155" t="s">
        <v>304</v>
      </c>
      <c r="S108" s="155" t="s">
        <v>304</v>
      </c>
      <c r="T108" s="155" t="s">
        <v>304</v>
      </c>
      <c r="U108" s="155" t="s">
        <v>304</v>
      </c>
      <c r="V108" s="155" t="s">
        <v>304</v>
      </c>
      <c r="W108" s="155" t="s">
        <v>304</v>
      </c>
      <c r="X108" s="155" t="s">
        <v>304</v>
      </c>
      <c r="Y108" s="155" t="s">
        <v>304</v>
      </c>
      <c r="Z108" s="155" t="s">
        <v>304</v>
      </c>
      <c r="AA108" s="155" t="s">
        <v>304</v>
      </c>
      <c r="AB108" s="155" t="s">
        <v>304</v>
      </c>
      <c r="AC108" s="349" t="s">
        <v>304</v>
      </c>
      <c r="AD108" s="350" t="s">
        <v>304</v>
      </c>
      <c r="AE108" s="157"/>
      <c r="AF108" s="155" t="s">
        <v>304</v>
      </c>
      <c r="AG108" s="155" t="s">
        <v>304</v>
      </c>
      <c r="AH108" s="155" t="s">
        <v>304</v>
      </c>
      <c r="AI108" s="155" t="s">
        <v>304</v>
      </c>
      <c r="AJ108" s="155" t="s">
        <v>304</v>
      </c>
      <c r="AK108" s="367">
        <v>5618.1270000000004</v>
      </c>
      <c r="AL108" s="158" t="s">
        <v>514</v>
      </c>
      <c r="AN108" s="112" t="str">
        <f>VLOOKUP(B108,[1]sectoren!$N$2:$Q$128,3)</f>
        <v>landbouw (dieren en mest)</v>
      </c>
      <c r="AQ108" s="112">
        <f>VLOOKUP(B108, [1]sectoren!$N$2:$S$128, 6, FALSE)</f>
        <v>10</v>
      </c>
    </row>
    <row r="109" spans="1:43" s="112" customFormat="1" ht="15.75" thickBot="1">
      <c r="A109" s="368" t="s">
        <v>512</v>
      </c>
      <c r="B109" s="153" t="s">
        <v>526</v>
      </c>
      <c r="C109" s="369" t="s">
        <v>527</v>
      </c>
      <c r="D109" s="178"/>
      <c r="E109" s="156" t="s">
        <v>90</v>
      </c>
      <c r="F109" s="156" t="s">
        <v>90</v>
      </c>
      <c r="G109" s="156" t="s">
        <v>90</v>
      </c>
      <c r="H109" s="156" t="s">
        <v>90</v>
      </c>
      <c r="I109" s="156" t="s">
        <v>90</v>
      </c>
      <c r="J109" s="156" t="s">
        <v>90</v>
      </c>
      <c r="K109" s="156" t="s">
        <v>90</v>
      </c>
      <c r="L109" s="155" t="s">
        <v>304</v>
      </c>
      <c r="M109" s="155" t="s">
        <v>304</v>
      </c>
      <c r="N109" s="155" t="s">
        <v>304</v>
      </c>
      <c r="O109" s="155" t="s">
        <v>304</v>
      </c>
      <c r="P109" s="155" t="s">
        <v>304</v>
      </c>
      <c r="Q109" s="155" t="s">
        <v>304</v>
      </c>
      <c r="R109" s="155" t="s">
        <v>304</v>
      </c>
      <c r="S109" s="155" t="s">
        <v>304</v>
      </c>
      <c r="T109" s="155" t="s">
        <v>304</v>
      </c>
      <c r="U109" s="155" t="s">
        <v>304</v>
      </c>
      <c r="V109" s="155" t="s">
        <v>304</v>
      </c>
      <c r="W109" s="155" t="s">
        <v>304</v>
      </c>
      <c r="X109" s="155" t="s">
        <v>304</v>
      </c>
      <c r="Y109" s="155" t="s">
        <v>304</v>
      </c>
      <c r="Z109" s="155" t="s">
        <v>304</v>
      </c>
      <c r="AA109" s="155" t="s">
        <v>304</v>
      </c>
      <c r="AB109" s="155" t="s">
        <v>304</v>
      </c>
      <c r="AC109" s="349" t="s">
        <v>304</v>
      </c>
      <c r="AD109" s="350" t="s">
        <v>304</v>
      </c>
      <c r="AE109" s="157"/>
      <c r="AF109" s="155" t="s">
        <v>304</v>
      </c>
      <c r="AG109" s="155" t="s">
        <v>304</v>
      </c>
      <c r="AH109" s="155" t="s">
        <v>304</v>
      </c>
      <c r="AI109" s="155" t="s">
        <v>304</v>
      </c>
      <c r="AJ109" s="155" t="s">
        <v>304</v>
      </c>
      <c r="AK109" s="367" t="s">
        <v>90</v>
      </c>
      <c r="AL109" s="158" t="s">
        <v>514</v>
      </c>
      <c r="AN109" s="112" t="str">
        <f>VLOOKUP(B109,[1]sectoren!$N$2:$Q$128,3)</f>
        <v>landbouw (dieren en mest)</v>
      </c>
      <c r="AQ109" s="112">
        <f>VLOOKUP(B109, [1]sectoren!$N$2:$S$128, 6, FALSE)</f>
        <v>10</v>
      </c>
    </row>
    <row r="110" spans="1:43" s="112" customFormat="1" ht="15.75" thickBot="1">
      <c r="A110" s="368" t="s">
        <v>512</v>
      </c>
      <c r="B110" s="153" t="s">
        <v>528</v>
      </c>
      <c r="C110" s="370" t="s">
        <v>529</v>
      </c>
      <c r="D110" s="178"/>
      <c r="E110" s="156">
        <v>1E-3</v>
      </c>
      <c r="F110" s="156">
        <v>0.21176</v>
      </c>
      <c r="G110" s="156" t="s">
        <v>304</v>
      </c>
      <c r="H110" s="156">
        <v>2.9700000000000001E-2</v>
      </c>
      <c r="I110" s="156">
        <v>1.01E-2</v>
      </c>
      <c r="J110" s="156">
        <v>7.0730000000000001E-2</v>
      </c>
      <c r="K110" s="156">
        <v>7.0730000000000001E-2</v>
      </c>
      <c r="L110" s="155" t="s">
        <v>304</v>
      </c>
      <c r="M110" s="155" t="s">
        <v>304</v>
      </c>
      <c r="N110" s="155" t="s">
        <v>304</v>
      </c>
      <c r="O110" s="155" t="s">
        <v>304</v>
      </c>
      <c r="P110" s="155" t="s">
        <v>304</v>
      </c>
      <c r="Q110" s="155" t="s">
        <v>304</v>
      </c>
      <c r="R110" s="155" t="s">
        <v>304</v>
      </c>
      <c r="S110" s="155" t="s">
        <v>304</v>
      </c>
      <c r="T110" s="155" t="s">
        <v>304</v>
      </c>
      <c r="U110" s="155" t="s">
        <v>304</v>
      </c>
      <c r="V110" s="155" t="s">
        <v>304</v>
      </c>
      <c r="W110" s="155" t="s">
        <v>304</v>
      </c>
      <c r="X110" s="155" t="s">
        <v>304</v>
      </c>
      <c r="Y110" s="155" t="s">
        <v>304</v>
      </c>
      <c r="Z110" s="155" t="s">
        <v>304</v>
      </c>
      <c r="AA110" s="155" t="s">
        <v>304</v>
      </c>
      <c r="AB110" s="155" t="s">
        <v>304</v>
      </c>
      <c r="AC110" s="349" t="s">
        <v>304</v>
      </c>
      <c r="AD110" s="350" t="s">
        <v>304</v>
      </c>
      <c r="AE110" s="157"/>
      <c r="AF110" s="155" t="s">
        <v>304</v>
      </c>
      <c r="AG110" s="155" t="s">
        <v>304</v>
      </c>
      <c r="AH110" s="155" t="s">
        <v>304</v>
      </c>
      <c r="AI110" s="155" t="s">
        <v>304</v>
      </c>
      <c r="AJ110" s="155" t="s">
        <v>304</v>
      </c>
      <c r="AK110" s="367">
        <v>433.041</v>
      </c>
      <c r="AL110" s="158" t="s">
        <v>514</v>
      </c>
      <c r="AN110" s="112" t="str">
        <f>VLOOKUP(B110,[1]sectoren!$N$2:$Q$128,3)</f>
        <v>landbouw (dieren en mest)</v>
      </c>
      <c r="AQ110" s="112">
        <f>VLOOKUP(B110, [1]sectoren!$N$2:$S$128, 6, FALSE)</f>
        <v>10</v>
      </c>
    </row>
    <row r="111" spans="1:43" s="112" customFormat="1" ht="24.75" thickBot="1">
      <c r="A111" s="153" t="s">
        <v>512</v>
      </c>
      <c r="B111" s="153" t="s">
        <v>244</v>
      </c>
      <c r="C111" s="154" t="s">
        <v>530</v>
      </c>
      <c r="D111" s="178"/>
      <c r="E111" s="156" t="s">
        <v>105</v>
      </c>
      <c r="F111" s="156" t="s">
        <v>105</v>
      </c>
      <c r="G111" s="156" t="s">
        <v>105</v>
      </c>
      <c r="H111" s="156" t="s">
        <v>105</v>
      </c>
      <c r="I111" s="156" t="s">
        <v>105</v>
      </c>
      <c r="J111" s="156" t="s">
        <v>105</v>
      </c>
      <c r="K111" s="156" t="s">
        <v>105</v>
      </c>
      <c r="L111" s="155" t="s">
        <v>304</v>
      </c>
      <c r="M111" s="155" t="s">
        <v>304</v>
      </c>
      <c r="N111" s="155" t="s">
        <v>304</v>
      </c>
      <c r="O111" s="155" t="s">
        <v>304</v>
      </c>
      <c r="P111" s="155" t="s">
        <v>304</v>
      </c>
      <c r="Q111" s="155" t="s">
        <v>304</v>
      </c>
      <c r="R111" s="155" t="s">
        <v>304</v>
      </c>
      <c r="S111" s="155" t="s">
        <v>304</v>
      </c>
      <c r="T111" s="155" t="s">
        <v>304</v>
      </c>
      <c r="U111" s="155" t="s">
        <v>304</v>
      </c>
      <c r="V111" s="155" t="s">
        <v>304</v>
      </c>
      <c r="W111" s="155" t="s">
        <v>304</v>
      </c>
      <c r="X111" s="155" t="s">
        <v>304</v>
      </c>
      <c r="Y111" s="155" t="s">
        <v>304</v>
      </c>
      <c r="Z111" s="155" t="s">
        <v>304</v>
      </c>
      <c r="AA111" s="155" t="s">
        <v>304</v>
      </c>
      <c r="AB111" s="155" t="s">
        <v>304</v>
      </c>
      <c r="AC111" s="349" t="s">
        <v>304</v>
      </c>
      <c r="AD111" s="350" t="s">
        <v>304</v>
      </c>
      <c r="AE111" s="157"/>
      <c r="AF111" s="155" t="s">
        <v>105</v>
      </c>
      <c r="AG111" s="155" t="s">
        <v>105</v>
      </c>
      <c r="AH111" s="155" t="s">
        <v>105</v>
      </c>
      <c r="AI111" s="155" t="s">
        <v>105</v>
      </c>
      <c r="AJ111" s="155" t="s">
        <v>105</v>
      </c>
      <c r="AK111" s="367" t="s">
        <v>105</v>
      </c>
      <c r="AL111" s="158" t="s">
        <v>514</v>
      </c>
      <c r="AN111" s="112" t="str">
        <f>VLOOKUP(B111,[1]sectoren!$N$2:$Q$128,3)</f>
        <v>landbouw (dieren en mest)</v>
      </c>
      <c r="AQ111" s="112">
        <f>VLOOKUP(B111, [1]sectoren!$N$2:$S$128, 6, FALSE)</f>
        <v>10</v>
      </c>
    </row>
    <row r="112" spans="1:43" s="112" customFormat="1" ht="24.75" thickBot="1">
      <c r="A112" s="153" t="s">
        <v>531</v>
      </c>
      <c r="B112" s="153" t="s">
        <v>532</v>
      </c>
      <c r="C112" s="154" t="s">
        <v>533</v>
      </c>
      <c r="D112" s="155"/>
      <c r="E112" s="156">
        <v>2.7597800000000001</v>
      </c>
      <c r="F112" s="156" t="s">
        <v>304</v>
      </c>
      <c r="G112" s="156" t="s">
        <v>304</v>
      </c>
      <c r="H112" s="156">
        <v>2.68858</v>
      </c>
      <c r="I112" s="155" t="s">
        <v>304</v>
      </c>
      <c r="J112" s="155" t="s">
        <v>304</v>
      </c>
      <c r="K112" s="155" t="s">
        <v>304</v>
      </c>
      <c r="L112" s="155" t="s">
        <v>304</v>
      </c>
      <c r="M112" s="155" t="s">
        <v>304</v>
      </c>
      <c r="N112" s="155" t="s">
        <v>304</v>
      </c>
      <c r="O112" s="155" t="s">
        <v>304</v>
      </c>
      <c r="P112" s="155" t="s">
        <v>304</v>
      </c>
      <c r="Q112" s="155" t="s">
        <v>304</v>
      </c>
      <c r="R112" s="155" t="s">
        <v>304</v>
      </c>
      <c r="S112" s="155" t="s">
        <v>304</v>
      </c>
      <c r="T112" s="155" t="s">
        <v>304</v>
      </c>
      <c r="U112" s="155" t="s">
        <v>304</v>
      </c>
      <c r="V112" s="155" t="s">
        <v>304</v>
      </c>
      <c r="W112" s="155" t="s">
        <v>304</v>
      </c>
      <c r="X112" s="155" t="s">
        <v>304</v>
      </c>
      <c r="Y112" s="155" t="s">
        <v>304</v>
      </c>
      <c r="Z112" s="155" t="s">
        <v>304</v>
      </c>
      <c r="AA112" s="155" t="s">
        <v>304</v>
      </c>
      <c r="AB112" s="155" t="s">
        <v>304</v>
      </c>
      <c r="AC112" s="349" t="s">
        <v>304</v>
      </c>
      <c r="AD112" s="350" t="s">
        <v>304</v>
      </c>
      <c r="AE112" s="157"/>
      <c r="AF112" s="155" t="s">
        <v>304</v>
      </c>
      <c r="AG112" s="155" t="s">
        <v>304</v>
      </c>
      <c r="AH112" s="155" t="s">
        <v>304</v>
      </c>
      <c r="AI112" s="155" t="s">
        <v>304</v>
      </c>
      <c r="AJ112" s="155" t="s">
        <v>304</v>
      </c>
      <c r="AK112" s="367">
        <v>68994497.576994956</v>
      </c>
      <c r="AL112" s="158" t="s">
        <v>534</v>
      </c>
      <c r="AN112" s="112" t="str">
        <f>VLOOKUP(B112,[1]sectoren!$N$2:$Q$128,3)</f>
        <v>landbouw (dieren en mest)</v>
      </c>
      <c r="AQ112" s="112">
        <f>VLOOKUP(B112, [1]sectoren!$N$2:$S$128, 6, FALSE)</f>
        <v>10</v>
      </c>
    </row>
    <row r="113" spans="1:43" s="112" customFormat="1" ht="15.75" thickBot="1">
      <c r="A113" s="153" t="s">
        <v>531</v>
      </c>
      <c r="B113" s="182" t="s">
        <v>535</v>
      </c>
      <c r="C113" s="183" t="s">
        <v>536</v>
      </c>
      <c r="D113" s="155"/>
      <c r="E113" s="156">
        <v>3.13672</v>
      </c>
      <c r="F113" s="156" t="s">
        <v>304</v>
      </c>
      <c r="G113" s="156" t="s">
        <v>304</v>
      </c>
      <c r="H113" s="156">
        <v>6.0412299999999997</v>
      </c>
      <c r="I113" s="155" t="s">
        <v>304</v>
      </c>
      <c r="J113" s="155" t="s">
        <v>304</v>
      </c>
      <c r="K113" s="155" t="s">
        <v>304</v>
      </c>
      <c r="L113" s="155" t="s">
        <v>304</v>
      </c>
      <c r="M113" s="155" t="s">
        <v>304</v>
      </c>
      <c r="N113" s="155" t="s">
        <v>304</v>
      </c>
      <c r="O113" s="155" t="s">
        <v>304</v>
      </c>
      <c r="P113" s="155" t="s">
        <v>304</v>
      </c>
      <c r="Q113" s="155" t="s">
        <v>304</v>
      </c>
      <c r="R113" s="155" t="s">
        <v>304</v>
      </c>
      <c r="S113" s="155" t="s">
        <v>304</v>
      </c>
      <c r="T113" s="155" t="s">
        <v>304</v>
      </c>
      <c r="U113" s="155" t="s">
        <v>304</v>
      </c>
      <c r="V113" s="155" t="s">
        <v>304</v>
      </c>
      <c r="W113" s="155" t="s">
        <v>304</v>
      </c>
      <c r="X113" s="155" t="s">
        <v>304</v>
      </c>
      <c r="Y113" s="155" t="s">
        <v>304</v>
      </c>
      <c r="Z113" s="155" t="s">
        <v>304</v>
      </c>
      <c r="AA113" s="155" t="s">
        <v>304</v>
      </c>
      <c r="AB113" s="155" t="s">
        <v>304</v>
      </c>
      <c r="AC113" s="349" t="s">
        <v>304</v>
      </c>
      <c r="AD113" s="350" t="s">
        <v>304</v>
      </c>
      <c r="AE113" s="157"/>
      <c r="AF113" s="155" t="s">
        <v>304</v>
      </c>
      <c r="AG113" s="155" t="s">
        <v>304</v>
      </c>
      <c r="AH113" s="155" t="s">
        <v>304</v>
      </c>
      <c r="AI113" s="155" t="s">
        <v>304</v>
      </c>
      <c r="AJ113" s="155" t="s">
        <v>304</v>
      </c>
      <c r="AK113" s="371">
        <v>38209858.844241247</v>
      </c>
      <c r="AL113" s="158"/>
      <c r="AN113" s="112" t="str">
        <f>VLOOKUP(B113,[1]sectoren!$N$2:$Q$128,3)</f>
        <v>landbouw (dieren en mest)</v>
      </c>
      <c r="AQ113" s="112">
        <f>VLOOKUP(B113, [1]sectoren!$N$2:$S$128, 6, FALSE)</f>
        <v>10</v>
      </c>
    </row>
    <row r="114" spans="1:43" s="112" customFormat="1" ht="15.75" thickBot="1">
      <c r="A114" s="153" t="s">
        <v>531</v>
      </c>
      <c r="B114" s="182" t="s">
        <v>537</v>
      </c>
      <c r="C114" s="183" t="s">
        <v>538</v>
      </c>
      <c r="D114" s="155"/>
      <c r="E114" s="156" t="s">
        <v>304</v>
      </c>
      <c r="F114" s="156" t="s">
        <v>304</v>
      </c>
      <c r="G114" s="156" t="s">
        <v>304</v>
      </c>
      <c r="H114" s="156">
        <v>0.18990000000000001</v>
      </c>
      <c r="I114" s="155" t="s">
        <v>304</v>
      </c>
      <c r="J114" s="155" t="s">
        <v>304</v>
      </c>
      <c r="K114" s="155" t="s">
        <v>304</v>
      </c>
      <c r="L114" s="155" t="s">
        <v>304</v>
      </c>
      <c r="M114" s="155" t="s">
        <v>304</v>
      </c>
      <c r="N114" s="155" t="s">
        <v>304</v>
      </c>
      <c r="O114" s="155" t="s">
        <v>304</v>
      </c>
      <c r="P114" s="155" t="s">
        <v>304</v>
      </c>
      <c r="Q114" s="155" t="s">
        <v>304</v>
      </c>
      <c r="R114" s="155" t="s">
        <v>304</v>
      </c>
      <c r="S114" s="155" t="s">
        <v>304</v>
      </c>
      <c r="T114" s="155" t="s">
        <v>304</v>
      </c>
      <c r="U114" s="155" t="s">
        <v>304</v>
      </c>
      <c r="V114" s="155" t="s">
        <v>304</v>
      </c>
      <c r="W114" s="155" t="s">
        <v>304</v>
      </c>
      <c r="X114" s="155" t="s">
        <v>304</v>
      </c>
      <c r="Y114" s="155" t="s">
        <v>304</v>
      </c>
      <c r="Z114" s="155" t="s">
        <v>304</v>
      </c>
      <c r="AA114" s="155" t="s">
        <v>304</v>
      </c>
      <c r="AB114" s="155" t="s">
        <v>304</v>
      </c>
      <c r="AC114" s="349" t="s">
        <v>304</v>
      </c>
      <c r="AD114" s="350" t="s">
        <v>304</v>
      </c>
      <c r="AE114" s="157"/>
      <c r="AF114" s="155" t="s">
        <v>304</v>
      </c>
      <c r="AG114" s="155" t="s">
        <v>304</v>
      </c>
      <c r="AH114" s="155" t="s">
        <v>304</v>
      </c>
      <c r="AI114" s="155" t="s">
        <v>304</v>
      </c>
      <c r="AJ114" s="155" t="s">
        <v>304</v>
      </c>
      <c r="AK114" s="371">
        <v>1460771.4779999999</v>
      </c>
      <c r="AL114" s="158"/>
      <c r="AN114" s="112" t="str">
        <f>VLOOKUP(B114,[1]sectoren!$N$2:$Q$128,3)</f>
        <v>landbouw (dieren en mest)</v>
      </c>
      <c r="AQ114" s="112">
        <f>VLOOKUP(B114, [1]sectoren!$N$2:$S$128, 6, FALSE)</f>
        <v>10</v>
      </c>
    </row>
    <row r="115" spans="1:43" s="112" customFormat="1" ht="24.75" thickBot="1">
      <c r="A115" s="153" t="s">
        <v>531</v>
      </c>
      <c r="B115" s="182" t="s">
        <v>539</v>
      </c>
      <c r="C115" s="183" t="s">
        <v>540</v>
      </c>
      <c r="D115" s="155"/>
      <c r="E115" s="156" t="s">
        <v>105</v>
      </c>
      <c r="F115" s="156" t="s">
        <v>105</v>
      </c>
      <c r="G115" s="156" t="s">
        <v>105</v>
      </c>
      <c r="H115" s="156" t="s">
        <v>304</v>
      </c>
      <c r="I115" s="155" t="s">
        <v>304</v>
      </c>
      <c r="J115" s="155" t="s">
        <v>304</v>
      </c>
      <c r="K115" s="155" t="s">
        <v>304</v>
      </c>
      <c r="L115" s="155" t="s">
        <v>304</v>
      </c>
      <c r="M115" s="155" t="s">
        <v>304</v>
      </c>
      <c r="N115" s="155" t="s">
        <v>304</v>
      </c>
      <c r="O115" s="155" t="s">
        <v>304</v>
      </c>
      <c r="P115" s="155" t="s">
        <v>304</v>
      </c>
      <c r="Q115" s="155" t="s">
        <v>304</v>
      </c>
      <c r="R115" s="155" t="s">
        <v>304</v>
      </c>
      <c r="S115" s="155" t="s">
        <v>304</v>
      </c>
      <c r="T115" s="155" t="s">
        <v>304</v>
      </c>
      <c r="U115" s="155" t="s">
        <v>304</v>
      </c>
      <c r="V115" s="155" t="s">
        <v>304</v>
      </c>
      <c r="W115" s="155" t="s">
        <v>304</v>
      </c>
      <c r="X115" s="155" t="s">
        <v>304</v>
      </c>
      <c r="Y115" s="155" t="s">
        <v>304</v>
      </c>
      <c r="Z115" s="155" t="s">
        <v>304</v>
      </c>
      <c r="AA115" s="155" t="s">
        <v>304</v>
      </c>
      <c r="AB115" s="155" t="s">
        <v>304</v>
      </c>
      <c r="AC115" s="349" t="s">
        <v>304</v>
      </c>
      <c r="AD115" s="350" t="s">
        <v>304</v>
      </c>
      <c r="AE115" s="157"/>
      <c r="AF115" s="155" t="s">
        <v>304</v>
      </c>
      <c r="AG115" s="155" t="s">
        <v>304</v>
      </c>
      <c r="AH115" s="155" t="s">
        <v>304</v>
      </c>
      <c r="AI115" s="155" t="s">
        <v>304</v>
      </c>
      <c r="AJ115" s="155" t="s">
        <v>304</v>
      </c>
      <c r="AK115" s="367" t="s">
        <v>308</v>
      </c>
      <c r="AL115" s="158"/>
      <c r="AN115" s="112" t="str">
        <f>VLOOKUP(B115,[1]sectoren!$N$2:$Q$128,3)</f>
        <v>landbouw (dieren en mest)</v>
      </c>
      <c r="AQ115" s="112">
        <f>VLOOKUP(B115, [1]sectoren!$N$2:$S$128, 6, FALSE)</f>
        <v>10</v>
      </c>
    </row>
    <row r="116" spans="1:43" s="112" customFormat="1" ht="15.75" thickBot="1">
      <c r="A116" s="153" t="s">
        <v>531</v>
      </c>
      <c r="B116" s="153" t="s">
        <v>541</v>
      </c>
      <c r="C116" s="162" t="s">
        <v>542</v>
      </c>
      <c r="D116" s="155"/>
      <c r="E116" s="156" t="s">
        <v>90</v>
      </c>
      <c r="F116" s="156" t="s">
        <v>304</v>
      </c>
      <c r="G116" s="156" t="s">
        <v>304</v>
      </c>
      <c r="H116" s="156">
        <v>2.1952099999999999</v>
      </c>
      <c r="I116" s="155" t="s">
        <v>304</v>
      </c>
      <c r="J116" s="155" t="s">
        <v>304</v>
      </c>
      <c r="K116" s="155" t="s">
        <v>304</v>
      </c>
      <c r="L116" s="155" t="s">
        <v>304</v>
      </c>
      <c r="M116" s="155" t="s">
        <v>304</v>
      </c>
      <c r="N116" s="155" t="s">
        <v>304</v>
      </c>
      <c r="O116" s="155" t="s">
        <v>304</v>
      </c>
      <c r="P116" s="155" t="s">
        <v>304</v>
      </c>
      <c r="Q116" s="155" t="s">
        <v>304</v>
      </c>
      <c r="R116" s="155" t="s">
        <v>304</v>
      </c>
      <c r="S116" s="155" t="s">
        <v>304</v>
      </c>
      <c r="T116" s="155" t="s">
        <v>304</v>
      </c>
      <c r="U116" s="155" t="s">
        <v>304</v>
      </c>
      <c r="V116" s="155" t="s">
        <v>304</v>
      </c>
      <c r="W116" s="155" t="s">
        <v>304</v>
      </c>
      <c r="X116" s="155" t="s">
        <v>304</v>
      </c>
      <c r="Y116" s="155" t="s">
        <v>304</v>
      </c>
      <c r="Z116" s="155" t="s">
        <v>304</v>
      </c>
      <c r="AA116" s="155" t="s">
        <v>304</v>
      </c>
      <c r="AB116" s="155" t="s">
        <v>304</v>
      </c>
      <c r="AC116" s="349" t="s">
        <v>304</v>
      </c>
      <c r="AD116" s="350" t="s">
        <v>304</v>
      </c>
      <c r="AE116" s="157"/>
      <c r="AF116" s="155" t="s">
        <v>304</v>
      </c>
      <c r="AG116" s="155" t="s">
        <v>304</v>
      </c>
      <c r="AH116" s="155" t="s">
        <v>304</v>
      </c>
      <c r="AI116" s="155" t="s">
        <v>304</v>
      </c>
      <c r="AJ116" s="155" t="s">
        <v>304</v>
      </c>
      <c r="AK116" s="367">
        <v>40208185.289081112</v>
      </c>
      <c r="AL116" s="158"/>
      <c r="AN116" s="112" t="str">
        <f>VLOOKUP(B116,[1]sectoren!$N$2:$Q$128,3)</f>
        <v>landbouw (dieren en mest)</v>
      </c>
      <c r="AQ116" s="112">
        <f>VLOOKUP(B116, [1]sectoren!$N$2:$S$128, 6, FALSE)</f>
        <v>10</v>
      </c>
    </row>
    <row r="117" spans="1:43" s="112" customFormat="1" ht="15.75" thickBot="1">
      <c r="A117" s="153" t="s">
        <v>531</v>
      </c>
      <c r="B117" s="153" t="s">
        <v>543</v>
      </c>
      <c r="C117" s="162" t="s">
        <v>544</v>
      </c>
      <c r="D117" s="155"/>
      <c r="E117" s="156" t="s">
        <v>304</v>
      </c>
      <c r="F117" s="156" t="s">
        <v>304</v>
      </c>
      <c r="G117" s="156" t="s">
        <v>304</v>
      </c>
      <c r="H117" s="156" t="s">
        <v>304</v>
      </c>
      <c r="I117" s="155" t="s">
        <v>304</v>
      </c>
      <c r="J117" s="155" t="s">
        <v>304</v>
      </c>
      <c r="K117" s="155" t="s">
        <v>304</v>
      </c>
      <c r="L117" s="155" t="s">
        <v>304</v>
      </c>
      <c r="M117" s="155" t="s">
        <v>304</v>
      </c>
      <c r="N117" s="155" t="s">
        <v>304</v>
      </c>
      <c r="O117" s="155" t="s">
        <v>304</v>
      </c>
      <c r="P117" s="155" t="s">
        <v>304</v>
      </c>
      <c r="Q117" s="155" t="s">
        <v>304</v>
      </c>
      <c r="R117" s="155" t="s">
        <v>304</v>
      </c>
      <c r="S117" s="155" t="s">
        <v>304</v>
      </c>
      <c r="T117" s="155" t="s">
        <v>304</v>
      </c>
      <c r="U117" s="155" t="s">
        <v>304</v>
      </c>
      <c r="V117" s="155" t="s">
        <v>304</v>
      </c>
      <c r="W117" s="155" t="s">
        <v>304</v>
      </c>
      <c r="X117" s="155" t="s">
        <v>304</v>
      </c>
      <c r="Y117" s="155" t="s">
        <v>304</v>
      </c>
      <c r="Z117" s="155" t="s">
        <v>304</v>
      </c>
      <c r="AA117" s="155" t="s">
        <v>304</v>
      </c>
      <c r="AB117" s="155" t="s">
        <v>304</v>
      </c>
      <c r="AC117" s="349" t="s">
        <v>304</v>
      </c>
      <c r="AD117" s="350" t="s">
        <v>304</v>
      </c>
      <c r="AE117" s="157"/>
      <c r="AF117" s="155" t="s">
        <v>304</v>
      </c>
      <c r="AG117" s="155" t="s">
        <v>304</v>
      </c>
      <c r="AH117" s="155" t="s">
        <v>304</v>
      </c>
      <c r="AI117" s="155" t="s">
        <v>304</v>
      </c>
      <c r="AJ117" s="155" t="s">
        <v>304</v>
      </c>
      <c r="AK117" s="367" t="s">
        <v>304</v>
      </c>
      <c r="AL117" s="158"/>
      <c r="AN117" s="112" t="str">
        <f>VLOOKUP(B117,[1]sectoren!$N$2:$Q$128,3)</f>
        <v>landbouw (dieren en mest)</v>
      </c>
      <c r="AQ117" s="112">
        <f>VLOOKUP(B117, [1]sectoren!$N$2:$S$128, 6, FALSE)</f>
        <v>10</v>
      </c>
    </row>
    <row r="118" spans="1:43" s="112" customFormat="1" ht="15.75" thickBot="1">
      <c r="A118" s="153" t="s">
        <v>531</v>
      </c>
      <c r="B118" s="153" t="s">
        <v>545</v>
      </c>
      <c r="C118" s="162" t="s">
        <v>546</v>
      </c>
      <c r="D118" s="155"/>
      <c r="E118" s="156" t="s">
        <v>304</v>
      </c>
      <c r="F118" s="156" t="s">
        <v>304</v>
      </c>
      <c r="G118" s="156" t="s">
        <v>304</v>
      </c>
      <c r="H118" s="156" t="s">
        <v>304</v>
      </c>
      <c r="I118" s="155" t="s">
        <v>304</v>
      </c>
      <c r="J118" s="155" t="s">
        <v>304</v>
      </c>
      <c r="K118" s="155" t="s">
        <v>304</v>
      </c>
      <c r="L118" s="155" t="s">
        <v>304</v>
      </c>
      <c r="M118" s="155" t="s">
        <v>304</v>
      </c>
      <c r="N118" s="155" t="s">
        <v>304</v>
      </c>
      <c r="O118" s="155" t="s">
        <v>304</v>
      </c>
      <c r="P118" s="155" t="s">
        <v>304</v>
      </c>
      <c r="Q118" s="155" t="s">
        <v>304</v>
      </c>
      <c r="R118" s="155" t="s">
        <v>304</v>
      </c>
      <c r="S118" s="155" t="s">
        <v>304</v>
      </c>
      <c r="T118" s="155" t="s">
        <v>304</v>
      </c>
      <c r="U118" s="155" t="s">
        <v>304</v>
      </c>
      <c r="V118" s="155" t="s">
        <v>304</v>
      </c>
      <c r="W118" s="155" t="s">
        <v>304</v>
      </c>
      <c r="X118" s="155" t="s">
        <v>304</v>
      </c>
      <c r="Y118" s="155" t="s">
        <v>304</v>
      </c>
      <c r="Z118" s="155" t="s">
        <v>304</v>
      </c>
      <c r="AA118" s="155" t="s">
        <v>304</v>
      </c>
      <c r="AB118" s="155" t="s">
        <v>304</v>
      </c>
      <c r="AC118" s="349" t="s">
        <v>304</v>
      </c>
      <c r="AD118" s="350" t="s">
        <v>304</v>
      </c>
      <c r="AE118" s="157"/>
      <c r="AF118" s="155" t="s">
        <v>304</v>
      </c>
      <c r="AG118" s="155" t="s">
        <v>304</v>
      </c>
      <c r="AH118" s="155" t="s">
        <v>304</v>
      </c>
      <c r="AI118" s="155" t="s">
        <v>304</v>
      </c>
      <c r="AJ118" s="155" t="s">
        <v>304</v>
      </c>
      <c r="AK118" s="367" t="s">
        <v>304</v>
      </c>
      <c r="AL118" s="158"/>
      <c r="AN118" s="112" t="str">
        <f>VLOOKUP(B118,[1]sectoren!$N$2:$Q$128,3)</f>
        <v>landbouw (dieren en mest)</v>
      </c>
      <c r="AQ118" s="112">
        <f>VLOOKUP(B118, [1]sectoren!$N$2:$S$128, 6, FALSE)</f>
        <v>10</v>
      </c>
    </row>
    <row r="119" spans="1:43" s="112" customFormat="1" ht="24.75" thickBot="1">
      <c r="A119" s="153" t="s">
        <v>531</v>
      </c>
      <c r="B119" s="153" t="s">
        <v>547</v>
      </c>
      <c r="C119" s="154" t="s">
        <v>548</v>
      </c>
      <c r="D119" s="155"/>
      <c r="E119" s="156" t="s">
        <v>304</v>
      </c>
      <c r="F119" s="156" t="s">
        <v>304</v>
      </c>
      <c r="G119" s="156" t="s">
        <v>304</v>
      </c>
      <c r="H119" s="156" t="s">
        <v>304</v>
      </c>
      <c r="I119" s="156">
        <v>4.2930000000000003E-2</v>
      </c>
      <c r="J119" s="156">
        <v>1.1160699999999999</v>
      </c>
      <c r="K119" s="156">
        <v>1.1160699999999999</v>
      </c>
      <c r="L119" s="155" t="s">
        <v>304</v>
      </c>
      <c r="M119" s="155" t="s">
        <v>304</v>
      </c>
      <c r="N119" s="155" t="s">
        <v>304</v>
      </c>
      <c r="O119" s="155" t="s">
        <v>304</v>
      </c>
      <c r="P119" s="155" t="s">
        <v>304</v>
      </c>
      <c r="Q119" s="155" t="s">
        <v>304</v>
      </c>
      <c r="R119" s="155" t="s">
        <v>304</v>
      </c>
      <c r="S119" s="155" t="s">
        <v>304</v>
      </c>
      <c r="T119" s="155" t="s">
        <v>304</v>
      </c>
      <c r="U119" s="155" t="s">
        <v>304</v>
      </c>
      <c r="V119" s="155" t="s">
        <v>304</v>
      </c>
      <c r="W119" s="155" t="s">
        <v>304</v>
      </c>
      <c r="X119" s="155" t="s">
        <v>304</v>
      </c>
      <c r="Y119" s="155" t="s">
        <v>304</v>
      </c>
      <c r="Z119" s="155" t="s">
        <v>304</v>
      </c>
      <c r="AA119" s="155" t="s">
        <v>304</v>
      </c>
      <c r="AB119" s="155" t="s">
        <v>304</v>
      </c>
      <c r="AC119" s="349" t="s">
        <v>304</v>
      </c>
      <c r="AD119" s="350" t="s">
        <v>304</v>
      </c>
      <c r="AE119" s="157"/>
      <c r="AF119" s="155" t="s">
        <v>304</v>
      </c>
      <c r="AG119" s="155" t="s">
        <v>304</v>
      </c>
      <c r="AH119" s="155" t="s">
        <v>304</v>
      </c>
      <c r="AI119" s="155" t="s">
        <v>304</v>
      </c>
      <c r="AJ119" s="155" t="s">
        <v>304</v>
      </c>
      <c r="AK119" s="367">
        <v>715426.96499999997</v>
      </c>
      <c r="AL119" s="158"/>
      <c r="AN119" s="112" t="str">
        <f>VLOOKUP(B119,[1]sectoren!$N$2:$Q$128,3)</f>
        <v>landbouw (dieren en mest)</v>
      </c>
      <c r="AQ119" s="112">
        <f>VLOOKUP(B119, [1]sectoren!$N$2:$S$128, 6, FALSE)</f>
        <v>10</v>
      </c>
    </row>
    <row r="120" spans="1:43" s="112" customFormat="1" ht="24.75" thickBot="1">
      <c r="A120" s="153" t="s">
        <v>531</v>
      </c>
      <c r="B120" s="153" t="s">
        <v>549</v>
      </c>
      <c r="C120" s="154" t="s">
        <v>550</v>
      </c>
      <c r="D120" s="155"/>
      <c r="E120" s="156" t="s">
        <v>304</v>
      </c>
      <c r="F120" s="156" t="s">
        <v>304</v>
      </c>
      <c r="G120" s="156" t="s">
        <v>304</v>
      </c>
      <c r="H120" s="156" t="s">
        <v>304</v>
      </c>
      <c r="I120" s="156" t="s">
        <v>304</v>
      </c>
      <c r="J120" s="156" t="s">
        <v>304</v>
      </c>
      <c r="K120" s="156" t="s">
        <v>304</v>
      </c>
      <c r="L120" s="155" t="s">
        <v>304</v>
      </c>
      <c r="M120" s="155" t="s">
        <v>304</v>
      </c>
      <c r="N120" s="155" t="s">
        <v>304</v>
      </c>
      <c r="O120" s="155" t="s">
        <v>304</v>
      </c>
      <c r="P120" s="155" t="s">
        <v>304</v>
      </c>
      <c r="Q120" s="155" t="s">
        <v>304</v>
      </c>
      <c r="R120" s="155" t="s">
        <v>304</v>
      </c>
      <c r="S120" s="155" t="s">
        <v>304</v>
      </c>
      <c r="T120" s="155" t="s">
        <v>304</v>
      </c>
      <c r="U120" s="155" t="s">
        <v>304</v>
      </c>
      <c r="V120" s="155" t="s">
        <v>304</v>
      </c>
      <c r="W120" s="155" t="s">
        <v>304</v>
      </c>
      <c r="X120" s="155" t="s">
        <v>304</v>
      </c>
      <c r="Y120" s="155" t="s">
        <v>304</v>
      </c>
      <c r="Z120" s="155" t="s">
        <v>304</v>
      </c>
      <c r="AA120" s="155" t="s">
        <v>304</v>
      </c>
      <c r="AB120" s="155" t="s">
        <v>304</v>
      </c>
      <c r="AC120" s="349" t="s">
        <v>304</v>
      </c>
      <c r="AD120" s="350" t="s">
        <v>304</v>
      </c>
      <c r="AE120" s="157"/>
      <c r="AF120" s="155" t="s">
        <v>304</v>
      </c>
      <c r="AG120" s="155" t="s">
        <v>304</v>
      </c>
      <c r="AH120" s="155" t="s">
        <v>304</v>
      </c>
      <c r="AI120" s="155" t="s">
        <v>304</v>
      </c>
      <c r="AJ120" s="155" t="s">
        <v>304</v>
      </c>
      <c r="AK120" s="367" t="s">
        <v>304</v>
      </c>
      <c r="AL120" s="158"/>
      <c r="AN120" s="112" t="str">
        <f>VLOOKUP(B120,[1]sectoren!$N$2:$Q$128,3)</f>
        <v>landbouw (dieren en mest)</v>
      </c>
      <c r="AQ120" s="112">
        <f>VLOOKUP(B120, [1]sectoren!$N$2:$S$128, 6, FALSE)</f>
        <v>10</v>
      </c>
    </row>
    <row r="121" spans="1:43" s="112" customFormat="1" ht="15.75" thickBot="1">
      <c r="A121" s="153" t="s">
        <v>531</v>
      </c>
      <c r="B121" s="153" t="s">
        <v>552</v>
      </c>
      <c r="C121" s="162" t="s">
        <v>553</v>
      </c>
      <c r="D121" s="168" t="s">
        <v>554</v>
      </c>
      <c r="E121" s="156" t="s">
        <v>304</v>
      </c>
      <c r="F121" s="156">
        <v>0.61526999999999998</v>
      </c>
      <c r="G121" s="156" t="s">
        <v>304</v>
      </c>
      <c r="H121" s="156" t="s">
        <v>304</v>
      </c>
      <c r="I121" s="155" t="s">
        <v>304</v>
      </c>
      <c r="J121" s="155" t="s">
        <v>304</v>
      </c>
      <c r="K121" s="155" t="s">
        <v>304</v>
      </c>
      <c r="L121" s="155" t="s">
        <v>304</v>
      </c>
      <c r="M121" s="155" t="s">
        <v>304</v>
      </c>
      <c r="N121" s="155" t="s">
        <v>304</v>
      </c>
      <c r="O121" s="155" t="s">
        <v>304</v>
      </c>
      <c r="P121" s="155" t="s">
        <v>304</v>
      </c>
      <c r="Q121" s="155" t="s">
        <v>304</v>
      </c>
      <c r="R121" s="155" t="s">
        <v>304</v>
      </c>
      <c r="S121" s="155" t="s">
        <v>304</v>
      </c>
      <c r="T121" s="155" t="s">
        <v>304</v>
      </c>
      <c r="U121" s="155" t="s">
        <v>304</v>
      </c>
      <c r="V121" s="155" t="s">
        <v>304</v>
      </c>
      <c r="W121" s="155" t="s">
        <v>304</v>
      </c>
      <c r="X121" s="155" t="s">
        <v>304</v>
      </c>
      <c r="Y121" s="155" t="s">
        <v>304</v>
      </c>
      <c r="Z121" s="155" t="s">
        <v>304</v>
      </c>
      <c r="AA121" s="155" t="s">
        <v>304</v>
      </c>
      <c r="AB121" s="155" t="s">
        <v>304</v>
      </c>
      <c r="AC121" s="349" t="s">
        <v>304</v>
      </c>
      <c r="AD121" s="350" t="s">
        <v>304</v>
      </c>
      <c r="AE121" s="157"/>
      <c r="AF121" s="155" t="s">
        <v>304</v>
      </c>
      <c r="AG121" s="155" t="s">
        <v>304</v>
      </c>
      <c r="AH121" s="155" t="s">
        <v>304</v>
      </c>
      <c r="AI121" s="155" t="s">
        <v>304</v>
      </c>
      <c r="AJ121" s="155" t="s">
        <v>304</v>
      </c>
      <c r="AK121" s="367">
        <v>715426.96499999997</v>
      </c>
      <c r="AL121" s="158"/>
      <c r="AN121" s="112" t="str">
        <f>VLOOKUP(B121,[1]sectoren!$N$2:$Q$128,3)</f>
        <v>landbouw (dieren en mest)</v>
      </c>
      <c r="AQ121" s="112">
        <f>VLOOKUP(B121, [1]sectoren!$N$2:$S$128, 6, FALSE)</f>
        <v>10</v>
      </c>
    </row>
    <row r="122" spans="1:43" s="112" customFormat="1" ht="15.75" thickBot="1">
      <c r="A122" s="153" t="s">
        <v>531</v>
      </c>
      <c r="B122" s="182" t="s">
        <v>555</v>
      </c>
      <c r="C122" s="183" t="s">
        <v>556</v>
      </c>
      <c r="D122" s="155"/>
      <c r="E122" s="156" t="s">
        <v>304</v>
      </c>
      <c r="F122" s="156" t="s">
        <v>304</v>
      </c>
      <c r="G122" s="156" t="s">
        <v>304</v>
      </c>
      <c r="H122" s="156" t="s">
        <v>304</v>
      </c>
      <c r="I122" s="155" t="s">
        <v>304</v>
      </c>
      <c r="J122" s="155" t="s">
        <v>304</v>
      </c>
      <c r="K122" s="155" t="s">
        <v>304</v>
      </c>
      <c r="L122" s="155" t="s">
        <v>304</v>
      </c>
      <c r="M122" s="155" t="s">
        <v>304</v>
      </c>
      <c r="N122" s="155" t="s">
        <v>304</v>
      </c>
      <c r="O122" s="155" t="s">
        <v>304</v>
      </c>
      <c r="P122" s="155" t="s">
        <v>304</v>
      </c>
      <c r="Q122" s="155" t="s">
        <v>304</v>
      </c>
      <c r="R122" s="155" t="s">
        <v>304</v>
      </c>
      <c r="S122" s="155" t="s">
        <v>304</v>
      </c>
      <c r="T122" s="155" t="s">
        <v>304</v>
      </c>
      <c r="U122" s="155" t="s">
        <v>304</v>
      </c>
      <c r="V122" s="155" t="s">
        <v>304</v>
      </c>
      <c r="W122" s="155" t="s">
        <v>308</v>
      </c>
      <c r="X122" s="155" t="s">
        <v>308</v>
      </c>
      <c r="Y122" s="155" t="s">
        <v>308</v>
      </c>
      <c r="Z122" s="155" t="s">
        <v>308</v>
      </c>
      <c r="AA122" s="155" t="s">
        <v>308</v>
      </c>
      <c r="AB122" s="155" t="s">
        <v>308</v>
      </c>
      <c r="AC122" s="349" t="s">
        <v>308</v>
      </c>
      <c r="AD122" s="350" t="s">
        <v>308</v>
      </c>
      <c r="AE122" s="157"/>
      <c r="AF122" s="155" t="s">
        <v>304</v>
      </c>
      <c r="AG122" s="155" t="s">
        <v>304</v>
      </c>
      <c r="AH122" s="155" t="s">
        <v>304</v>
      </c>
      <c r="AI122" s="155" t="s">
        <v>304</v>
      </c>
      <c r="AJ122" s="155" t="s">
        <v>304</v>
      </c>
      <c r="AK122" s="367" t="s">
        <v>304</v>
      </c>
      <c r="AL122" s="158"/>
      <c r="AN122" s="112" t="str">
        <f>VLOOKUP(B122,[1]sectoren!$N$2:$Q$128,3)</f>
        <v>landbouw (dieren en mest)</v>
      </c>
      <c r="AQ122" s="112">
        <f>VLOOKUP(B122, [1]sectoren!$N$2:$S$128, 6, FALSE)</f>
        <v>10</v>
      </c>
    </row>
    <row r="123" spans="1:43" s="112" customFormat="1" ht="15.75" thickBot="1">
      <c r="A123" s="153" t="s">
        <v>531</v>
      </c>
      <c r="B123" s="153" t="s">
        <v>557</v>
      </c>
      <c r="C123" s="154" t="s">
        <v>558</v>
      </c>
      <c r="D123" s="155"/>
      <c r="E123" s="156" t="s">
        <v>105</v>
      </c>
      <c r="F123" s="156" t="s">
        <v>105</v>
      </c>
      <c r="G123" s="156" t="s">
        <v>105</v>
      </c>
      <c r="H123" s="156" t="s">
        <v>105</v>
      </c>
      <c r="I123" s="155" t="s">
        <v>105</v>
      </c>
      <c r="J123" s="155" t="s">
        <v>105</v>
      </c>
      <c r="K123" s="155" t="s">
        <v>105</v>
      </c>
      <c r="L123" s="155" t="s">
        <v>105</v>
      </c>
      <c r="M123" s="155" t="s">
        <v>105</v>
      </c>
      <c r="N123" s="155" t="s">
        <v>105</v>
      </c>
      <c r="O123" s="155" t="s">
        <v>105</v>
      </c>
      <c r="P123" s="155" t="s">
        <v>105</v>
      </c>
      <c r="Q123" s="155" t="s">
        <v>105</v>
      </c>
      <c r="R123" s="155" t="s">
        <v>105</v>
      </c>
      <c r="S123" s="155" t="s">
        <v>105</v>
      </c>
      <c r="T123" s="155" t="s">
        <v>105</v>
      </c>
      <c r="U123" s="155" t="s">
        <v>105</v>
      </c>
      <c r="V123" s="155" t="s">
        <v>105</v>
      </c>
      <c r="W123" s="155" t="s">
        <v>105</v>
      </c>
      <c r="X123" s="155" t="s">
        <v>105</v>
      </c>
      <c r="Y123" s="155" t="s">
        <v>105</v>
      </c>
      <c r="Z123" s="155" t="s">
        <v>105</v>
      </c>
      <c r="AA123" s="155" t="s">
        <v>105</v>
      </c>
      <c r="AB123" s="155" t="s">
        <v>105</v>
      </c>
      <c r="AC123" s="349" t="s">
        <v>105</v>
      </c>
      <c r="AD123" s="350" t="s">
        <v>105</v>
      </c>
      <c r="AE123" s="157"/>
      <c r="AF123" s="155" t="s">
        <v>105</v>
      </c>
      <c r="AG123" s="155" t="s">
        <v>105</v>
      </c>
      <c r="AH123" s="155" t="s">
        <v>105</v>
      </c>
      <c r="AI123" s="155" t="s">
        <v>105</v>
      </c>
      <c r="AJ123" s="155" t="s">
        <v>105</v>
      </c>
      <c r="AK123" s="367" t="s">
        <v>105</v>
      </c>
      <c r="AL123" s="158" t="s">
        <v>559</v>
      </c>
      <c r="AN123" s="112" t="str">
        <f>VLOOKUP(B123,[1]sectoren!$N$2:$Q$128,3)</f>
        <v>landbouw (dieren en mest)</v>
      </c>
      <c r="AQ123" s="112">
        <f>VLOOKUP(B123, [1]sectoren!$N$2:$S$128, 6, FALSE)</f>
        <v>10</v>
      </c>
    </row>
    <row r="124" spans="1:43" s="112" customFormat="1" ht="15.75" thickBot="1">
      <c r="A124" s="153" t="s">
        <v>531</v>
      </c>
      <c r="B124" s="184" t="s">
        <v>560</v>
      </c>
      <c r="C124" s="154" t="s">
        <v>561</v>
      </c>
      <c r="D124" s="155"/>
      <c r="E124" s="156" t="s">
        <v>105</v>
      </c>
      <c r="F124" s="156" t="s">
        <v>105</v>
      </c>
      <c r="G124" s="156" t="s">
        <v>105</v>
      </c>
      <c r="H124" s="156" t="s">
        <v>105</v>
      </c>
      <c r="I124" s="155" t="s">
        <v>304</v>
      </c>
      <c r="J124" s="155" t="s">
        <v>304</v>
      </c>
      <c r="K124" s="155" t="s">
        <v>304</v>
      </c>
      <c r="L124" s="155" t="s">
        <v>304</v>
      </c>
      <c r="M124" s="155" t="s">
        <v>304</v>
      </c>
      <c r="N124" s="155" t="s">
        <v>304</v>
      </c>
      <c r="O124" s="155" t="s">
        <v>304</v>
      </c>
      <c r="P124" s="155" t="s">
        <v>304</v>
      </c>
      <c r="Q124" s="155" t="s">
        <v>304</v>
      </c>
      <c r="R124" s="155" t="s">
        <v>304</v>
      </c>
      <c r="S124" s="155" t="s">
        <v>304</v>
      </c>
      <c r="T124" s="155" t="s">
        <v>304</v>
      </c>
      <c r="U124" s="155" t="s">
        <v>304</v>
      </c>
      <c r="V124" s="155" t="s">
        <v>304</v>
      </c>
      <c r="W124" s="155" t="s">
        <v>304</v>
      </c>
      <c r="X124" s="155" t="s">
        <v>304</v>
      </c>
      <c r="Y124" s="155" t="s">
        <v>304</v>
      </c>
      <c r="Z124" s="155" t="s">
        <v>304</v>
      </c>
      <c r="AA124" s="155" t="s">
        <v>304</v>
      </c>
      <c r="AB124" s="155" t="s">
        <v>304</v>
      </c>
      <c r="AC124" s="349" t="s">
        <v>304</v>
      </c>
      <c r="AD124" s="350" t="s">
        <v>304</v>
      </c>
      <c r="AE124" s="157"/>
      <c r="AF124" s="155" t="s">
        <v>304</v>
      </c>
      <c r="AG124" s="155" t="s">
        <v>304</v>
      </c>
      <c r="AH124" s="155" t="s">
        <v>304</v>
      </c>
      <c r="AI124" s="155" t="s">
        <v>304</v>
      </c>
      <c r="AJ124" s="155" t="s">
        <v>304</v>
      </c>
      <c r="AK124" s="367" t="s">
        <v>304</v>
      </c>
      <c r="AL124" s="158" t="s">
        <v>304</v>
      </c>
      <c r="AN124" s="112" t="str">
        <f>VLOOKUP(B124,[1]sectoren!$N$2:$Q$128,3)</f>
        <v>landbouw (dieren en mest)</v>
      </c>
      <c r="AQ124" s="112">
        <f>VLOOKUP(B124, [1]sectoren!$N$2:$S$128, 6, FALSE)</f>
        <v>10</v>
      </c>
    </row>
    <row r="125" spans="1:43" s="112" customFormat="1" ht="24.75" thickBot="1">
      <c r="A125" s="153" t="s">
        <v>562</v>
      </c>
      <c r="B125" s="153" t="s">
        <v>563</v>
      </c>
      <c r="C125" s="154" t="s">
        <v>564</v>
      </c>
      <c r="D125" s="155"/>
      <c r="E125" s="156" t="s">
        <v>308</v>
      </c>
      <c r="F125" s="156">
        <v>0.17408000000000001</v>
      </c>
      <c r="G125" s="156" t="s">
        <v>308</v>
      </c>
      <c r="H125" s="156" t="s">
        <v>308</v>
      </c>
      <c r="I125" s="156">
        <v>1.0000000000000001E-5</v>
      </c>
      <c r="J125" s="156">
        <v>8.0000000000000007E-5</v>
      </c>
      <c r="K125" s="156">
        <v>1.7000000000000001E-4</v>
      </c>
      <c r="L125" s="155" t="s">
        <v>304</v>
      </c>
      <c r="M125" s="155" t="s">
        <v>308</v>
      </c>
      <c r="N125" s="155" t="s">
        <v>304</v>
      </c>
      <c r="O125" s="155" t="s">
        <v>304</v>
      </c>
      <c r="P125" s="155" t="s">
        <v>304</v>
      </c>
      <c r="Q125" s="155" t="s">
        <v>304</v>
      </c>
      <c r="R125" s="155" t="s">
        <v>304</v>
      </c>
      <c r="S125" s="155" t="s">
        <v>304</v>
      </c>
      <c r="T125" s="155" t="s">
        <v>304</v>
      </c>
      <c r="U125" s="155" t="s">
        <v>304</v>
      </c>
      <c r="V125" s="155" t="s">
        <v>304</v>
      </c>
      <c r="W125" s="155" t="s">
        <v>304</v>
      </c>
      <c r="X125" s="155" t="s">
        <v>304</v>
      </c>
      <c r="Y125" s="155" t="s">
        <v>304</v>
      </c>
      <c r="Z125" s="155" t="s">
        <v>304</v>
      </c>
      <c r="AA125" s="155" t="s">
        <v>304</v>
      </c>
      <c r="AB125" s="155" t="s">
        <v>304</v>
      </c>
      <c r="AC125" s="349" t="s">
        <v>304</v>
      </c>
      <c r="AD125" s="350" t="s">
        <v>304</v>
      </c>
      <c r="AE125" s="157"/>
      <c r="AF125" s="155" t="s">
        <v>304</v>
      </c>
      <c r="AG125" s="155" t="s">
        <v>304</v>
      </c>
      <c r="AH125" s="155" t="s">
        <v>304</v>
      </c>
      <c r="AI125" s="155" t="s">
        <v>304</v>
      </c>
      <c r="AJ125" s="155" t="s">
        <v>304</v>
      </c>
      <c r="AK125" s="367">
        <v>779.03377499999999</v>
      </c>
      <c r="AL125" s="158" t="s">
        <v>565</v>
      </c>
      <c r="AN125" s="112" t="str">
        <f>VLOOKUP(B125,[1]sectoren!$N$2:$Q$128,3)</f>
        <v>andere industrie</v>
      </c>
      <c r="AQ125" s="112">
        <f>VLOOKUP(B125, [1]sectoren!$N$2:$S$128, 6, FALSE)</f>
        <v>9</v>
      </c>
    </row>
    <row r="126" spans="1:43" s="112" customFormat="1" ht="15.75" thickBot="1">
      <c r="A126" s="153" t="s">
        <v>562</v>
      </c>
      <c r="B126" s="153" t="s">
        <v>566</v>
      </c>
      <c r="C126" s="154" t="s">
        <v>567</v>
      </c>
      <c r="D126" s="155"/>
      <c r="E126" s="156" t="s">
        <v>308</v>
      </c>
      <c r="F126" s="156"/>
      <c r="G126" s="156" t="s">
        <v>304</v>
      </c>
      <c r="H126" s="156">
        <v>0.14460999999999999</v>
      </c>
      <c r="I126" s="156" t="s">
        <v>304</v>
      </c>
      <c r="J126" s="156" t="s">
        <v>304</v>
      </c>
      <c r="K126" s="156" t="s">
        <v>304</v>
      </c>
      <c r="L126" s="156" t="s">
        <v>304</v>
      </c>
      <c r="M126" s="155" t="s">
        <v>308</v>
      </c>
      <c r="N126" s="155" t="s">
        <v>304</v>
      </c>
      <c r="O126" s="155" t="s">
        <v>304</v>
      </c>
      <c r="P126" s="155" t="s">
        <v>304</v>
      </c>
      <c r="Q126" s="155" t="s">
        <v>304</v>
      </c>
      <c r="R126" s="155" t="s">
        <v>304</v>
      </c>
      <c r="S126" s="155" t="s">
        <v>304</v>
      </c>
      <c r="T126" s="155" t="s">
        <v>304</v>
      </c>
      <c r="U126" s="155" t="s">
        <v>304</v>
      </c>
      <c r="V126" s="155" t="s">
        <v>304</v>
      </c>
      <c r="W126" s="155" t="s">
        <v>304</v>
      </c>
      <c r="X126" s="155" t="s">
        <v>304</v>
      </c>
      <c r="Y126" s="155" t="s">
        <v>304</v>
      </c>
      <c r="Z126" s="155" t="s">
        <v>304</v>
      </c>
      <c r="AA126" s="155" t="s">
        <v>304</v>
      </c>
      <c r="AB126" s="155" t="s">
        <v>304</v>
      </c>
      <c r="AC126" s="349" t="s">
        <v>304</v>
      </c>
      <c r="AD126" s="350" t="s">
        <v>304</v>
      </c>
      <c r="AE126" s="157"/>
      <c r="AF126" s="155" t="s">
        <v>304</v>
      </c>
      <c r="AG126" s="155" t="s">
        <v>304</v>
      </c>
      <c r="AH126" s="155" t="s">
        <v>304</v>
      </c>
      <c r="AI126" s="155" t="s">
        <v>304</v>
      </c>
      <c r="AJ126" s="155" t="s">
        <v>304</v>
      </c>
      <c r="AK126" s="371">
        <v>602.56206857142865</v>
      </c>
      <c r="AL126" s="158"/>
      <c r="AN126" s="112" t="str">
        <f>VLOOKUP(B126,[1]sectoren!$N$2:$Q$128,3)</f>
        <v>andere industrie</v>
      </c>
      <c r="AQ126" s="112">
        <f>VLOOKUP(B126, [1]sectoren!$N$2:$S$128, 6, FALSE)</f>
        <v>9</v>
      </c>
    </row>
    <row r="127" spans="1:43" s="112" customFormat="1" ht="24.75" thickBot="1">
      <c r="A127" s="153" t="s">
        <v>562</v>
      </c>
      <c r="B127" s="153" t="s">
        <v>569</v>
      </c>
      <c r="C127" s="154" t="s">
        <v>570</v>
      </c>
      <c r="D127" s="155"/>
      <c r="E127" s="156" t="s">
        <v>90</v>
      </c>
      <c r="F127" s="156" t="s">
        <v>90</v>
      </c>
      <c r="G127" s="156" t="s">
        <v>90</v>
      </c>
      <c r="H127" s="156" t="s">
        <v>90</v>
      </c>
      <c r="I127" s="156" t="s">
        <v>90</v>
      </c>
      <c r="J127" s="156" t="s">
        <v>90</v>
      </c>
      <c r="K127" s="156" t="s">
        <v>90</v>
      </c>
      <c r="L127" s="156" t="s">
        <v>90</v>
      </c>
      <c r="M127" s="155" t="s">
        <v>90</v>
      </c>
      <c r="N127" s="155" t="s">
        <v>304</v>
      </c>
      <c r="O127" s="155" t="s">
        <v>304</v>
      </c>
      <c r="P127" s="155" t="s">
        <v>304</v>
      </c>
      <c r="Q127" s="155" t="s">
        <v>304</v>
      </c>
      <c r="R127" s="155" t="s">
        <v>304</v>
      </c>
      <c r="S127" s="155" t="s">
        <v>304</v>
      </c>
      <c r="T127" s="155" t="s">
        <v>304</v>
      </c>
      <c r="U127" s="155" t="s">
        <v>304</v>
      </c>
      <c r="V127" s="155" t="s">
        <v>304</v>
      </c>
      <c r="W127" s="155" t="s">
        <v>304</v>
      </c>
      <c r="X127" s="155" t="s">
        <v>304</v>
      </c>
      <c r="Y127" s="155" t="s">
        <v>304</v>
      </c>
      <c r="Z127" s="155" t="s">
        <v>304</v>
      </c>
      <c r="AA127" s="155" t="s">
        <v>304</v>
      </c>
      <c r="AB127" s="155" t="s">
        <v>304</v>
      </c>
      <c r="AC127" s="349" t="s">
        <v>304</v>
      </c>
      <c r="AD127" s="350" t="s">
        <v>304</v>
      </c>
      <c r="AE127" s="157"/>
      <c r="AF127" s="155" t="s">
        <v>304</v>
      </c>
      <c r="AG127" s="155" t="s">
        <v>304</v>
      </c>
      <c r="AH127" s="155" t="s">
        <v>304</v>
      </c>
      <c r="AI127" s="155" t="s">
        <v>304</v>
      </c>
      <c r="AJ127" s="155" t="s">
        <v>304</v>
      </c>
      <c r="AK127" s="367" t="s">
        <v>90</v>
      </c>
      <c r="AL127" s="158"/>
      <c r="AN127" s="112" t="str">
        <f>VLOOKUP(B127,[1]sectoren!$N$2:$Q$128,3)</f>
        <v>andere industrie</v>
      </c>
      <c r="AQ127" s="112">
        <f>VLOOKUP(B127, [1]sectoren!$N$2:$S$128, 6, FALSE)</f>
        <v>9</v>
      </c>
    </row>
    <row r="128" spans="1:43" s="112" customFormat="1" ht="15.75" thickBot="1">
      <c r="A128" s="153" t="s">
        <v>562</v>
      </c>
      <c r="B128" s="159" t="s">
        <v>571</v>
      </c>
      <c r="C128" s="162" t="s">
        <v>572</v>
      </c>
      <c r="D128" s="155" t="s">
        <v>573</v>
      </c>
      <c r="E128" s="156">
        <v>1.0149999999999999E-2</v>
      </c>
      <c r="F128" s="156">
        <v>5.6999999999999998E-4</v>
      </c>
      <c r="G128" s="156">
        <v>2.1199999999999999E-3</v>
      </c>
      <c r="H128" s="156">
        <v>2.5999999999999998E-4</v>
      </c>
      <c r="I128" s="156">
        <v>8.0000000000000007E-5</v>
      </c>
      <c r="J128" s="156">
        <v>9.0000000000000006E-5</v>
      </c>
      <c r="K128" s="156">
        <v>1.4999999999999999E-4</v>
      </c>
      <c r="L128" s="156">
        <v>2.9699999999999999E-6</v>
      </c>
      <c r="M128" s="156">
        <v>4.2900000000000004E-3</v>
      </c>
      <c r="N128" s="156">
        <v>8.7000000000000001E-4</v>
      </c>
      <c r="O128" s="156">
        <v>3.1E-4</v>
      </c>
      <c r="P128" s="156">
        <v>2.5000000000000001E-4</v>
      </c>
      <c r="Q128" s="156">
        <v>3.6000000000000002E-4</v>
      </c>
      <c r="R128" s="156">
        <v>1.4499999999999999E-3</v>
      </c>
      <c r="S128" s="156">
        <v>8.1999999999999998E-4</v>
      </c>
      <c r="T128" s="156">
        <v>8.5999999999999998E-4</v>
      </c>
      <c r="U128" s="156">
        <v>3.5E-4</v>
      </c>
      <c r="V128" s="156">
        <v>2.469E-2</v>
      </c>
      <c r="W128" s="156">
        <v>2.9750700000000002E-3</v>
      </c>
      <c r="X128" s="156">
        <v>1.7313000000000002E-7</v>
      </c>
      <c r="Y128" s="156">
        <v>3.6893999999999997E-7</v>
      </c>
      <c r="Z128" s="156">
        <v>1.9579999999999999E-7</v>
      </c>
      <c r="AA128" s="156">
        <v>2.3909000000000001E-7</v>
      </c>
      <c r="AB128" s="156">
        <v>9.7696000000000009E-7</v>
      </c>
      <c r="AC128" s="345">
        <v>3.884E-2</v>
      </c>
      <c r="AD128" s="345">
        <v>4.6899999999999997E-3</v>
      </c>
      <c r="AE128" s="157"/>
      <c r="AF128" s="155" t="s">
        <v>304</v>
      </c>
      <c r="AG128" s="155" t="s">
        <v>304</v>
      </c>
      <c r="AH128" s="155" t="s">
        <v>304</v>
      </c>
      <c r="AI128" s="155" t="s">
        <v>304</v>
      </c>
      <c r="AJ128" s="155" t="s">
        <v>304</v>
      </c>
      <c r="AK128" s="367">
        <v>20.611000000000001</v>
      </c>
      <c r="AL128" s="158" t="s">
        <v>574</v>
      </c>
      <c r="AN128" s="112" t="str">
        <f>VLOOKUP(B128,[1]sectoren!$N$2:$Q$128,3)</f>
        <v>andere industrie</v>
      </c>
      <c r="AQ128" s="112">
        <f>VLOOKUP(B128, [1]sectoren!$N$2:$S$128, 6, FALSE)</f>
        <v>9</v>
      </c>
    </row>
    <row r="129" spans="1:67" s="112" customFormat="1" ht="15.75" thickBot="1">
      <c r="A129" s="153" t="s">
        <v>562</v>
      </c>
      <c r="B129" s="159" t="s">
        <v>575</v>
      </c>
      <c r="C129" s="175" t="s">
        <v>576</v>
      </c>
      <c r="D129" s="155" t="s">
        <v>573</v>
      </c>
      <c r="E129" s="156">
        <v>1.516E-2</v>
      </c>
      <c r="F129" s="156">
        <v>0.16169</v>
      </c>
      <c r="G129" s="156">
        <v>1.09E-3</v>
      </c>
      <c r="H129" s="156" t="s">
        <v>308</v>
      </c>
      <c r="I129" s="156" t="s">
        <v>308</v>
      </c>
      <c r="J129" s="156">
        <v>2.8E-3</v>
      </c>
      <c r="K129" s="156">
        <v>2.8E-3</v>
      </c>
      <c r="L129" s="156" t="s">
        <v>308</v>
      </c>
      <c r="M129" s="156">
        <v>1.414E-2</v>
      </c>
      <c r="N129" s="156" t="s">
        <v>308</v>
      </c>
      <c r="O129" s="156" t="s">
        <v>308</v>
      </c>
      <c r="P129" s="156" t="s">
        <v>308</v>
      </c>
      <c r="Q129" s="156" t="s">
        <v>308</v>
      </c>
      <c r="R129" s="156" t="s">
        <v>308</v>
      </c>
      <c r="S129" s="156" t="s">
        <v>308</v>
      </c>
      <c r="T129" s="156">
        <v>6.0899999999999999E-3</v>
      </c>
      <c r="U129" s="156" t="s">
        <v>308</v>
      </c>
      <c r="V129" s="156" t="s">
        <v>308</v>
      </c>
      <c r="W129" s="156">
        <v>6.0000000000000001E-3</v>
      </c>
      <c r="X129" s="155" t="s">
        <v>308</v>
      </c>
      <c r="Y129" s="155" t="s">
        <v>308</v>
      </c>
      <c r="Z129" s="155" t="s">
        <v>308</v>
      </c>
      <c r="AA129" s="155" t="s">
        <v>308</v>
      </c>
      <c r="AB129" s="155" t="s">
        <v>308</v>
      </c>
      <c r="AC129" s="347" t="s">
        <v>308</v>
      </c>
      <c r="AD129" s="348" t="s">
        <v>308</v>
      </c>
      <c r="AE129" s="157"/>
      <c r="AF129" s="155" t="s">
        <v>304</v>
      </c>
      <c r="AG129" s="155" t="s">
        <v>304</v>
      </c>
      <c r="AH129" s="155" t="s">
        <v>304</v>
      </c>
      <c r="AI129" s="155" t="s">
        <v>304</v>
      </c>
      <c r="AJ129" s="155" t="s">
        <v>304</v>
      </c>
      <c r="AK129" s="367">
        <v>17.548414000000001</v>
      </c>
      <c r="AL129" s="158" t="s">
        <v>577</v>
      </c>
      <c r="AN129" s="112" t="str">
        <f>VLOOKUP(B129,[1]sectoren!$N$2:$Q$128,3)</f>
        <v>andere industrie</v>
      </c>
      <c r="AQ129" s="112">
        <f>VLOOKUP(B129, [1]sectoren!$N$2:$S$128, 6, FALSE)</f>
        <v>9</v>
      </c>
    </row>
    <row r="130" spans="1:67" s="112" customFormat="1" ht="15.75" thickBot="1">
      <c r="A130" s="153" t="s">
        <v>562</v>
      </c>
      <c r="B130" s="159" t="s">
        <v>578</v>
      </c>
      <c r="C130" s="185" t="s">
        <v>579</v>
      </c>
      <c r="D130" s="155" t="s">
        <v>573</v>
      </c>
      <c r="E130" s="156" t="s">
        <v>90</v>
      </c>
      <c r="F130" s="156"/>
      <c r="G130" s="156" t="s">
        <v>90</v>
      </c>
      <c r="H130" s="156" t="s">
        <v>90</v>
      </c>
      <c r="I130" s="156" t="s">
        <v>90</v>
      </c>
      <c r="J130" s="156" t="s">
        <v>90</v>
      </c>
      <c r="K130" s="156" t="s">
        <v>90</v>
      </c>
      <c r="L130" s="156" t="s">
        <v>90</v>
      </c>
      <c r="M130" s="155" t="s">
        <v>90</v>
      </c>
      <c r="N130" s="155" t="s">
        <v>90</v>
      </c>
      <c r="O130" s="155" t="s">
        <v>90</v>
      </c>
      <c r="P130" s="155" t="s">
        <v>90</v>
      </c>
      <c r="Q130" s="155" t="s">
        <v>90</v>
      </c>
      <c r="R130" s="155" t="s">
        <v>90</v>
      </c>
      <c r="S130" s="155" t="s">
        <v>90</v>
      </c>
      <c r="T130" s="155" t="s">
        <v>90</v>
      </c>
      <c r="U130" s="155" t="s">
        <v>90</v>
      </c>
      <c r="V130" s="155" t="s">
        <v>90</v>
      </c>
      <c r="W130" s="155" t="s">
        <v>90</v>
      </c>
      <c r="X130" s="155" t="s">
        <v>308</v>
      </c>
      <c r="Y130" s="155" t="s">
        <v>308</v>
      </c>
      <c r="Z130" s="155" t="s">
        <v>308</v>
      </c>
      <c r="AA130" s="155" t="s">
        <v>308</v>
      </c>
      <c r="AB130" s="155" t="s">
        <v>308</v>
      </c>
      <c r="AC130" s="345">
        <v>0</v>
      </c>
      <c r="AD130" s="349" t="s">
        <v>308</v>
      </c>
      <c r="AE130" s="157"/>
      <c r="AF130" s="155" t="s">
        <v>304</v>
      </c>
      <c r="AG130" s="155" t="s">
        <v>304</v>
      </c>
      <c r="AH130" s="155" t="s">
        <v>304</v>
      </c>
      <c r="AI130" s="155" t="s">
        <v>304</v>
      </c>
      <c r="AJ130" s="155" t="s">
        <v>304</v>
      </c>
      <c r="AK130" s="367" t="s">
        <v>90</v>
      </c>
      <c r="AL130" s="158" t="s">
        <v>577</v>
      </c>
      <c r="AN130" s="112" t="str">
        <f>VLOOKUP(B130,[1]sectoren!$N$2:$Q$128,3)</f>
        <v>andere industrie</v>
      </c>
      <c r="AQ130" s="112">
        <f>VLOOKUP(B130, [1]sectoren!$N$2:$S$128, 6, FALSE)</f>
        <v>9</v>
      </c>
    </row>
    <row r="131" spans="1:67" s="112" customFormat="1" ht="15.75" thickBot="1">
      <c r="A131" s="153" t="s">
        <v>562</v>
      </c>
      <c r="B131" s="159" t="s">
        <v>580</v>
      </c>
      <c r="C131" s="175" t="s">
        <v>581</v>
      </c>
      <c r="D131" s="155" t="s">
        <v>573</v>
      </c>
      <c r="E131" s="156" t="s">
        <v>90</v>
      </c>
      <c r="F131" s="156" t="s">
        <v>90</v>
      </c>
      <c r="G131" s="156" t="s">
        <v>90</v>
      </c>
      <c r="H131" s="156" t="s">
        <v>308</v>
      </c>
      <c r="I131" s="156" t="s">
        <v>90</v>
      </c>
      <c r="J131" s="156" t="s">
        <v>90</v>
      </c>
      <c r="K131" s="156" t="s">
        <v>90</v>
      </c>
      <c r="L131" s="156" t="s">
        <v>90</v>
      </c>
      <c r="M131" s="155" t="s">
        <v>90</v>
      </c>
      <c r="N131" s="155" t="s">
        <v>90</v>
      </c>
      <c r="O131" s="155" t="s">
        <v>90</v>
      </c>
      <c r="P131" s="155" t="s">
        <v>90</v>
      </c>
      <c r="Q131" s="155" t="s">
        <v>90</v>
      </c>
      <c r="R131" s="155" t="s">
        <v>90</v>
      </c>
      <c r="S131" s="155" t="s">
        <v>90</v>
      </c>
      <c r="T131" s="155" t="s">
        <v>90</v>
      </c>
      <c r="U131" s="155" t="s">
        <v>90</v>
      </c>
      <c r="V131" s="155" t="s">
        <v>90</v>
      </c>
      <c r="W131" s="155" t="s">
        <v>308</v>
      </c>
      <c r="X131" s="155" t="s">
        <v>308</v>
      </c>
      <c r="Y131" s="155" t="s">
        <v>308</v>
      </c>
      <c r="Z131" s="155" t="s">
        <v>308</v>
      </c>
      <c r="AA131" s="155" t="s">
        <v>308</v>
      </c>
      <c r="AB131" s="155" t="s">
        <v>308</v>
      </c>
      <c r="AC131" s="347" t="s">
        <v>90</v>
      </c>
      <c r="AD131" s="350" t="s">
        <v>304</v>
      </c>
      <c r="AE131" s="157"/>
      <c r="AF131" s="155" t="s">
        <v>304</v>
      </c>
      <c r="AG131" s="155" t="s">
        <v>304</v>
      </c>
      <c r="AH131" s="155" t="s">
        <v>304</v>
      </c>
      <c r="AI131" s="155" t="s">
        <v>304</v>
      </c>
      <c r="AJ131" s="155" t="s">
        <v>304</v>
      </c>
      <c r="AK131" s="367" t="s">
        <v>90</v>
      </c>
      <c r="AL131" s="158" t="s">
        <v>577</v>
      </c>
      <c r="AN131" s="112" t="str">
        <f>VLOOKUP(B131,[1]sectoren!$N$2:$Q$128,3)</f>
        <v>andere industrie</v>
      </c>
      <c r="AQ131" s="112">
        <f>VLOOKUP(B131, [1]sectoren!$N$2:$S$128, 6, FALSE)</f>
        <v>9</v>
      </c>
    </row>
    <row r="132" spans="1:67" s="112" customFormat="1" ht="15.75" thickBot="1">
      <c r="A132" s="153" t="s">
        <v>562</v>
      </c>
      <c r="B132" s="159" t="s">
        <v>582</v>
      </c>
      <c r="C132" s="175" t="s">
        <v>583</v>
      </c>
      <c r="D132" s="155" t="s">
        <v>573</v>
      </c>
      <c r="E132" s="156" t="s">
        <v>90</v>
      </c>
      <c r="F132" s="156" t="s">
        <v>90</v>
      </c>
      <c r="G132" s="156" t="s">
        <v>90</v>
      </c>
      <c r="H132" s="156" t="s">
        <v>90</v>
      </c>
      <c r="I132" s="156" t="s">
        <v>90</v>
      </c>
      <c r="J132" s="156" t="s">
        <v>90</v>
      </c>
      <c r="K132" s="156" t="s">
        <v>90</v>
      </c>
      <c r="L132" s="156" t="s">
        <v>90</v>
      </c>
      <c r="M132" s="155" t="s">
        <v>90</v>
      </c>
      <c r="N132" s="155" t="s">
        <v>90</v>
      </c>
      <c r="O132" s="155" t="s">
        <v>90</v>
      </c>
      <c r="P132" s="155" t="s">
        <v>90</v>
      </c>
      <c r="Q132" s="155" t="s">
        <v>90</v>
      </c>
      <c r="R132" s="155" t="s">
        <v>90</v>
      </c>
      <c r="S132" s="155" t="s">
        <v>90</v>
      </c>
      <c r="T132" s="155" t="s">
        <v>90</v>
      </c>
      <c r="U132" s="155" t="s">
        <v>90</v>
      </c>
      <c r="V132" s="155" t="s">
        <v>90</v>
      </c>
      <c r="W132" s="155" t="s">
        <v>308</v>
      </c>
      <c r="X132" s="155" t="s">
        <v>308</v>
      </c>
      <c r="Y132" s="155" t="s">
        <v>308</v>
      </c>
      <c r="Z132" s="155" t="s">
        <v>308</v>
      </c>
      <c r="AA132" s="155" t="s">
        <v>308</v>
      </c>
      <c r="AB132" s="155" t="s">
        <v>308</v>
      </c>
      <c r="AC132" s="349" t="s">
        <v>90</v>
      </c>
      <c r="AD132" s="350" t="s">
        <v>304</v>
      </c>
      <c r="AE132" s="157"/>
      <c r="AF132" s="155" t="s">
        <v>304</v>
      </c>
      <c r="AG132" s="155" t="s">
        <v>304</v>
      </c>
      <c r="AH132" s="155" t="s">
        <v>304</v>
      </c>
      <c r="AI132" s="155" t="s">
        <v>304</v>
      </c>
      <c r="AJ132" s="155" t="s">
        <v>304</v>
      </c>
      <c r="AK132" s="367" t="s">
        <v>90</v>
      </c>
      <c r="AL132" s="158"/>
      <c r="AN132" s="112" t="str">
        <f>VLOOKUP(B132,[1]sectoren!$N$2:$Q$128,3)</f>
        <v>andere industrie</v>
      </c>
      <c r="AQ132" s="112">
        <f>VLOOKUP(B132, [1]sectoren!$N$2:$S$128, 6, FALSE)</f>
        <v>9</v>
      </c>
    </row>
    <row r="133" spans="1:67" s="112" customFormat="1" ht="24.75" thickBot="1">
      <c r="A133" s="153" t="s">
        <v>562</v>
      </c>
      <c r="B133" s="159" t="s">
        <v>584</v>
      </c>
      <c r="C133" s="175" t="s">
        <v>585</v>
      </c>
      <c r="D133" s="155" t="s">
        <v>573</v>
      </c>
      <c r="E133" s="156">
        <v>1.384E-2</v>
      </c>
      <c r="F133" s="156">
        <v>2.2000000000000001E-4</v>
      </c>
      <c r="G133" s="156">
        <v>1.9E-3</v>
      </c>
      <c r="H133" s="156" t="s">
        <v>308</v>
      </c>
      <c r="I133" s="156">
        <v>5.8E-4</v>
      </c>
      <c r="J133" s="156">
        <v>5.8E-4</v>
      </c>
      <c r="K133" s="156">
        <v>6.4999999999999997E-4</v>
      </c>
      <c r="L133" s="156" t="s">
        <v>304</v>
      </c>
      <c r="M133" s="156">
        <v>2.3500000000000001E-3</v>
      </c>
      <c r="N133" s="156">
        <v>5.0000000000000001E-4</v>
      </c>
      <c r="O133" s="156">
        <v>8.0000000000000007E-5</v>
      </c>
      <c r="P133" s="156">
        <v>3.3550000000000003E-2</v>
      </c>
      <c r="Q133" s="156">
        <v>2.3000000000000001E-4</v>
      </c>
      <c r="R133" s="156">
        <v>2.3000000000000001E-4</v>
      </c>
      <c r="S133" s="156">
        <v>2.1000000000000001E-4</v>
      </c>
      <c r="T133" s="156">
        <v>2.9E-4</v>
      </c>
      <c r="U133" s="156">
        <v>3.3E-4</v>
      </c>
      <c r="V133" s="156">
        <v>2.6900000000000001E-3</v>
      </c>
      <c r="W133" s="156">
        <v>4.529E-4</v>
      </c>
      <c r="X133" s="156">
        <v>2.2142000000000001E-7</v>
      </c>
      <c r="Y133" s="156">
        <v>1.2094E-7</v>
      </c>
      <c r="Z133" s="156">
        <v>1.0802000000000001E-7</v>
      </c>
      <c r="AA133" s="156">
        <v>1.1724999999999999E-7</v>
      </c>
      <c r="AB133" s="156">
        <v>5.6762999999999995E-7</v>
      </c>
      <c r="AC133" s="345">
        <v>2.5200000000000001E-3</v>
      </c>
      <c r="AD133" s="345">
        <v>6.8799999999999998E-3</v>
      </c>
      <c r="AE133" s="157"/>
      <c r="AF133" s="155" t="s">
        <v>304</v>
      </c>
      <c r="AG133" s="155" t="s">
        <v>304</v>
      </c>
      <c r="AH133" s="155" t="s">
        <v>304</v>
      </c>
      <c r="AI133" s="155" t="s">
        <v>304</v>
      </c>
      <c r="AJ133" s="155" t="s">
        <v>304</v>
      </c>
      <c r="AK133" s="367">
        <v>16774</v>
      </c>
      <c r="AL133" s="158" t="s">
        <v>586</v>
      </c>
      <c r="AN133" s="112" t="str">
        <f>VLOOKUP(B133,[1]sectoren!$N$2:$Q$128,3)</f>
        <v>andere industrie</v>
      </c>
      <c r="AQ133" s="112">
        <f>VLOOKUP(B133, [1]sectoren!$N$2:$S$128, 6, FALSE)</f>
        <v>9</v>
      </c>
    </row>
    <row r="134" spans="1:67" s="112" customFormat="1" ht="13.5" thickBot="1">
      <c r="A134" s="153" t="s">
        <v>562</v>
      </c>
      <c r="B134" s="159" t="s">
        <v>587</v>
      </c>
      <c r="C134" s="154" t="s">
        <v>588</v>
      </c>
      <c r="D134" s="155" t="s">
        <v>573</v>
      </c>
      <c r="E134" s="156" t="s">
        <v>308</v>
      </c>
      <c r="F134" s="156" t="s">
        <v>308</v>
      </c>
      <c r="G134" s="156" t="s">
        <v>308</v>
      </c>
      <c r="H134" s="156" t="s">
        <v>308</v>
      </c>
      <c r="I134" s="156" t="s">
        <v>308</v>
      </c>
      <c r="J134" s="156" t="s">
        <v>308</v>
      </c>
      <c r="K134" s="156" t="s">
        <v>308</v>
      </c>
      <c r="L134" s="156" t="s">
        <v>308</v>
      </c>
      <c r="M134" s="155" t="s">
        <v>308</v>
      </c>
      <c r="N134" s="155" t="s">
        <v>308</v>
      </c>
      <c r="O134" s="155" t="s">
        <v>308</v>
      </c>
      <c r="P134" s="155" t="s">
        <v>308</v>
      </c>
      <c r="Q134" s="155" t="s">
        <v>308</v>
      </c>
      <c r="R134" s="155" t="s">
        <v>308</v>
      </c>
      <c r="S134" s="155" t="s">
        <v>308</v>
      </c>
      <c r="T134" s="155" t="s">
        <v>308</v>
      </c>
      <c r="U134" s="155" t="s">
        <v>308</v>
      </c>
      <c r="V134" s="155" t="s">
        <v>308</v>
      </c>
      <c r="W134" s="155" t="s">
        <v>308</v>
      </c>
      <c r="X134" s="155" t="s">
        <v>308</v>
      </c>
      <c r="Y134" s="155" t="s">
        <v>308</v>
      </c>
      <c r="Z134" s="155" t="s">
        <v>308</v>
      </c>
      <c r="AA134" s="155" t="s">
        <v>308</v>
      </c>
      <c r="AB134" s="155" t="s">
        <v>308</v>
      </c>
      <c r="AC134" s="347" t="s">
        <v>308</v>
      </c>
      <c r="AD134" s="348" t="s">
        <v>308</v>
      </c>
      <c r="AE134" s="157"/>
      <c r="AF134" s="155" t="s">
        <v>304</v>
      </c>
      <c r="AG134" s="155" t="s">
        <v>304</v>
      </c>
      <c r="AH134" s="155" t="s">
        <v>304</v>
      </c>
      <c r="AI134" s="155" t="s">
        <v>304</v>
      </c>
      <c r="AJ134" s="155" t="s">
        <v>304</v>
      </c>
      <c r="AK134" s="155" t="s">
        <v>308</v>
      </c>
      <c r="AL134" s="158"/>
      <c r="AN134" s="112" t="str">
        <f>VLOOKUP(B134,[1]sectoren!$N$2:$Q$128,3)</f>
        <v>andere industrie</v>
      </c>
      <c r="AQ134" s="112">
        <f>VLOOKUP(B134, [1]sectoren!$N$2:$S$128, 6, FALSE)</f>
        <v>9</v>
      </c>
    </row>
    <row r="135" spans="1:67" s="112" customFormat="1" ht="13.5" thickBot="1">
      <c r="A135" s="153" t="s">
        <v>562</v>
      </c>
      <c r="B135" s="153" t="s">
        <v>589</v>
      </c>
      <c r="C135" s="154" t="s">
        <v>590</v>
      </c>
      <c r="D135" s="155"/>
      <c r="E135" s="156" t="s">
        <v>308</v>
      </c>
      <c r="F135" s="156" t="s">
        <v>308</v>
      </c>
      <c r="G135" s="156" t="s">
        <v>308</v>
      </c>
      <c r="H135" s="156" t="s">
        <v>308</v>
      </c>
      <c r="I135" s="156" t="s">
        <v>308</v>
      </c>
      <c r="J135" s="156" t="s">
        <v>308</v>
      </c>
      <c r="K135" s="156" t="s">
        <v>308</v>
      </c>
      <c r="L135" s="156" t="s">
        <v>308</v>
      </c>
      <c r="M135" s="155" t="s">
        <v>308</v>
      </c>
      <c r="N135" s="155" t="s">
        <v>308</v>
      </c>
      <c r="O135" s="155" t="s">
        <v>308</v>
      </c>
      <c r="P135" s="155" t="s">
        <v>308</v>
      </c>
      <c r="Q135" s="155" t="s">
        <v>308</v>
      </c>
      <c r="R135" s="155" t="s">
        <v>308</v>
      </c>
      <c r="S135" s="155" t="s">
        <v>308</v>
      </c>
      <c r="T135" s="155" t="s">
        <v>308</v>
      </c>
      <c r="U135" s="155" t="s">
        <v>308</v>
      </c>
      <c r="V135" s="155" t="s">
        <v>308</v>
      </c>
      <c r="W135" s="155"/>
      <c r="X135" s="156">
        <v>0</v>
      </c>
      <c r="Y135" s="156">
        <v>0</v>
      </c>
      <c r="Z135" s="156">
        <v>0</v>
      </c>
      <c r="AA135" s="156">
        <v>0</v>
      </c>
      <c r="AB135" s="156">
        <v>0</v>
      </c>
      <c r="AC135" s="349" t="s">
        <v>304</v>
      </c>
      <c r="AD135" s="350" t="s">
        <v>304</v>
      </c>
      <c r="AE135" s="157"/>
      <c r="AF135" s="155" t="s">
        <v>304</v>
      </c>
      <c r="AG135" s="155" t="s">
        <v>304</v>
      </c>
      <c r="AH135" s="155" t="s">
        <v>304</v>
      </c>
      <c r="AI135" s="155" t="s">
        <v>304</v>
      </c>
      <c r="AJ135" s="155" t="s">
        <v>304</v>
      </c>
      <c r="AK135" s="155" t="s">
        <v>304</v>
      </c>
      <c r="AL135" s="158"/>
      <c r="AN135" s="112" t="str">
        <f>VLOOKUP(B135,[1]sectoren!$N$2:$Q$128,3)</f>
        <v>residentieel</v>
      </c>
      <c r="AQ135" s="112">
        <f>VLOOKUP(B135, [1]sectoren!$N$2:$S$128, 6, FALSE)</f>
        <v>9</v>
      </c>
    </row>
    <row r="136" spans="1:67" s="112" customFormat="1" ht="13.5" thickBot="1">
      <c r="A136" s="153" t="s">
        <v>562</v>
      </c>
      <c r="B136" s="153" t="s">
        <v>591</v>
      </c>
      <c r="C136" s="154" t="s">
        <v>592</v>
      </c>
      <c r="D136" s="155"/>
      <c r="E136" s="156" t="s">
        <v>304</v>
      </c>
      <c r="F136" s="156">
        <v>2.48E-3</v>
      </c>
      <c r="G136" s="156" t="s">
        <v>304</v>
      </c>
      <c r="H136" s="156"/>
      <c r="I136" s="155" t="s">
        <v>304</v>
      </c>
      <c r="J136" s="155" t="s">
        <v>304</v>
      </c>
      <c r="K136" s="155" t="s">
        <v>304</v>
      </c>
      <c r="L136" s="155" t="s">
        <v>304</v>
      </c>
      <c r="M136" s="155" t="s">
        <v>304</v>
      </c>
      <c r="N136" s="155" t="s">
        <v>304</v>
      </c>
      <c r="O136" s="155" t="s">
        <v>304</v>
      </c>
      <c r="P136" s="155" t="s">
        <v>304</v>
      </c>
      <c r="Q136" s="155" t="s">
        <v>304</v>
      </c>
      <c r="R136" s="155" t="s">
        <v>304</v>
      </c>
      <c r="S136" s="155" t="s">
        <v>304</v>
      </c>
      <c r="T136" s="155" t="s">
        <v>304</v>
      </c>
      <c r="U136" s="155" t="s">
        <v>304</v>
      </c>
      <c r="V136" s="155" t="s">
        <v>304</v>
      </c>
      <c r="W136" s="155" t="s">
        <v>304</v>
      </c>
      <c r="X136" s="155" t="s">
        <v>304</v>
      </c>
      <c r="Y136" s="155" t="s">
        <v>304</v>
      </c>
      <c r="Z136" s="155" t="s">
        <v>304</v>
      </c>
      <c r="AA136" s="155" t="s">
        <v>304</v>
      </c>
      <c r="AB136" s="155" t="s">
        <v>304</v>
      </c>
      <c r="AC136" s="349" t="s">
        <v>304</v>
      </c>
      <c r="AD136" s="350" t="s">
        <v>304</v>
      </c>
      <c r="AE136" s="157"/>
      <c r="AF136" s="155" t="s">
        <v>304</v>
      </c>
      <c r="AG136" s="155" t="s">
        <v>304</v>
      </c>
      <c r="AH136" s="155" t="s">
        <v>304</v>
      </c>
      <c r="AI136" s="155" t="s">
        <v>304</v>
      </c>
      <c r="AJ136" s="155" t="s">
        <v>304</v>
      </c>
      <c r="AK136" s="155" t="s">
        <v>681</v>
      </c>
      <c r="AL136" s="158" t="s">
        <v>682</v>
      </c>
      <c r="AN136" s="112" t="str">
        <f>VLOOKUP(B136,[1]sectoren!$N$2:$Q$128,3)</f>
        <v>residentieel</v>
      </c>
      <c r="AQ136" s="112">
        <f>VLOOKUP(B136, [1]sectoren!$N$2:$S$128, 6, FALSE)</f>
        <v>9</v>
      </c>
    </row>
    <row r="137" spans="1:67" s="112" customFormat="1" ht="24.75" thickBot="1">
      <c r="A137" s="153" t="s">
        <v>562</v>
      </c>
      <c r="B137" s="153" t="s">
        <v>594</v>
      </c>
      <c r="C137" s="154" t="s">
        <v>595</v>
      </c>
      <c r="D137" s="155"/>
      <c r="E137" s="156" t="s">
        <v>308</v>
      </c>
      <c r="F137" s="156" t="s">
        <v>308</v>
      </c>
      <c r="G137" s="156" t="s">
        <v>308</v>
      </c>
      <c r="H137" s="156" t="s">
        <v>308</v>
      </c>
      <c r="I137" s="155" t="s">
        <v>304</v>
      </c>
      <c r="J137" s="155" t="s">
        <v>304</v>
      </c>
      <c r="K137" s="155" t="s">
        <v>304</v>
      </c>
      <c r="L137" s="155" t="s">
        <v>304</v>
      </c>
      <c r="M137" s="155" t="s">
        <v>304</v>
      </c>
      <c r="N137" s="155" t="s">
        <v>304</v>
      </c>
      <c r="O137" s="155" t="s">
        <v>304</v>
      </c>
      <c r="P137" s="155" t="s">
        <v>304</v>
      </c>
      <c r="Q137" s="155" t="s">
        <v>304</v>
      </c>
      <c r="R137" s="155" t="s">
        <v>304</v>
      </c>
      <c r="S137" s="155" t="s">
        <v>304</v>
      </c>
      <c r="T137" s="155" t="s">
        <v>304</v>
      </c>
      <c r="U137" s="155" t="s">
        <v>304</v>
      </c>
      <c r="V137" s="155" t="s">
        <v>304</v>
      </c>
      <c r="W137" s="155" t="s">
        <v>304</v>
      </c>
      <c r="X137" s="155" t="s">
        <v>304</v>
      </c>
      <c r="Y137" s="155" t="s">
        <v>304</v>
      </c>
      <c r="Z137" s="155" t="s">
        <v>304</v>
      </c>
      <c r="AA137" s="155" t="s">
        <v>304</v>
      </c>
      <c r="AB137" s="155" t="s">
        <v>304</v>
      </c>
      <c r="AC137" s="349" t="s">
        <v>304</v>
      </c>
      <c r="AD137" s="350" t="s">
        <v>304</v>
      </c>
      <c r="AE137" s="157"/>
      <c r="AF137" s="155" t="s">
        <v>304</v>
      </c>
      <c r="AG137" s="155" t="s">
        <v>304</v>
      </c>
      <c r="AH137" s="155" t="s">
        <v>304</v>
      </c>
      <c r="AI137" s="155" t="s">
        <v>304</v>
      </c>
      <c r="AJ137" s="155" t="s">
        <v>304</v>
      </c>
      <c r="AK137" s="155" t="s">
        <v>304</v>
      </c>
      <c r="AL137" s="158" t="s">
        <v>596</v>
      </c>
      <c r="AN137" s="112" t="str">
        <f>VLOOKUP(B137,[1]sectoren!$N$2:$Q$128,3)</f>
        <v>andere industrie</v>
      </c>
      <c r="AQ137" s="112">
        <f>VLOOKUP(B137, [1]sectoren!$N$2:$S$128, 6, FALSE)</f>
        <v>9</v>
      </c>
    </row>
    <row r="138" spans="1:67" s="112" customFormat="1" ht="24.75" thickBot="1">
      <c r="A138" s="159" t="s">
        <v>562</v>
      </c>
      <c r="B138" s="159" t="s">
        <v>597</v>
      </c>
      <c r="C138" s="162" t="s">
        <v>598</v>
      </c>
      <c r="D138" s="168"/>
      <c r="E138" s="156" t="s">
        <v>308</v>
      </c>
      <c r="F138" s="156" t="s">
        <v>308</v>
      </c>
      <c r="G138" s="156" t="s">
        <v>308</v>
      </c>
      <c r="H138" s="156" t="s">
        <v>308</v>
      </c>
      <c r="I138" s="155" t="s">
        <v>304</v>
      </c>
      <c r="J138" s="155" t="s">
        <v>304</v>
      </c>
      <c r="K138" s="155" t="s">
        <v>304</v>
      </c>
      <c r="L138" s="155" t="s">
        <v>304</v>
      </c>
      <c r="M138" s="155" t="s">
        <v>308</v>
      </c>
      <c r="N138" s="155" t="s">
        <v>304</v>
      </c>
      <c r="O138" s="155" t="s">
        <v>304</v>
      </c>
      <c r="P138" s="155" t="s">
        <v>304</v>
      </c>
      <c r="Q138" s="155" t="s">
        <v>304</v>
      </c>
      <c r="R138" s="155" t="s">
        <v>304</v>
      </c>
      <c r="S138" s="155" t="s">
        <v>304</v>
      </c>
      <c r="T138" s="155" t="s">
        <v>304</v>
      </c>
      <c r="U138" s="155" t="s">
        <v>304</v>
      </c>
      <c r="V138" s="155" t="s">
        <v>304</v>
      </c>
      <c r="W138" s="155" t="s">
        <v>304</v>
      </c>
      <c r="X138" s="155" t="s">
        <v>304</v>
      </c>
      <c r="Y138" s="155" t="s">
        <v>304</v>
      </c>
      <c r="Z138" s="155" t="s">
        <v>304</v>
      </c>
      <c r="AA138" s="155" t="s">
        <v>304</v>
      </c>
      <c r="AB138" s="155" t="s">
        <v>304</v>
      </c>
      <c r="AC138" s="349" t="s">
        <v>304</v>
      </c>
      <c r="AD138" s="350" t="s">
        <v>304</v>
      </c>
      <c r="AE138" s="157"/>
      <c r="AF138" s="155" t="s">
        <v>304</v>
      </c>
      <c r="AG138" s="155" t="s">
        <v>304</v>
      </c>
      <c r="AH138" s="155" t="s">
        <v>304</v>
      </c>
      <c r="AI138" s="155" t="s">
        <v>304</v>
      </c>
      <c r="AJ138" s="155" t="s">
        <v>304</v>
      </c>
      <c r="AK138" s="155" t="s">
        <v>308</v>
      </c>
      <c r="AL138" s="158" t="s">
        <v>596</v>
      </c>
      <c r="AN138" s="112" t="str">
        <f>VLOOKUP(B138,[1]sectoren!$N$2:$Q$128,3)</f>
        <v>andere industrie</v>
      </c>
      <c r="AQ138" s="112">
        <f>VLOOKUP(B138, [1]sectoren!$N$2:$S$128, 6, FALSE)</f>
        <v>9</v>
      </c>
    </row>
    <row r="139" spans="1:67" s="112" customFormat="1" ht="13.5" thickBot="1">
      <c r="A139" s="159" t="s">
        <v>562</v>
      </c>
      <c r="B139" s="159" t="s">
        <v>599</v>
      </c>
      <c r="C139" s="162" t="s">
        <v>600</v>
      </c>
      <c r="D139" s="168" t="s">
        <v>601</v>
      </c>
      <c r="E139" s="156" t="s">
        <v>308</v>
      </c>
      <c r="F139" s="156">
        <v>3.4700000000000002E-2</v>
      </c>
      <c r="G139" s="156">
        <v>0</v>
      </c>
      <c r="H139" s="156">
        <v>7.6300000000000001E-4</v>
      </c>
      <c r="I139" s="156">
        <v>0.20822299999999999</v>
      </c>
      <c r="J139" s="156">
        <v>0.20822299999999999</v>
      </c>
      <c r="K139" s="156">
        <v>0.21162600000000001</v>
      </c>
      <c r="L139" s="156" t="s">
        <v>304</v>
      </c>
      <c r="M139" s="156" t="s">
        <v>308</v>
      </c>
      <c r="N139" s="156">
        <v>2.1099999999999999E-3</v>
      </c>
      <c r="O139" s="156">
        <v>1.5449999999999999E-3</v>
      </c>
      <c r="P139" s="156">
        <v>2.3349999999999998E-3</v>
      </c>
      <c r="Q139" s="156">
        <v>1.9400000000000001E-3</v>
      </c>
      <c r="R139" s="156">
        <v>2.3E-3</v>
      </c>
      <c r="S139" s="156">
        <v>5.3800000000000002E-3</v>
      </c>
      <c r="T139" s="156">
        <v>4.95E-4</v>
      </c>
      <c r="U139" s="156">
        <v>0</v>
      </c>
      <c r="V139" s="156">
        <v>7.6670000000000002E-2</v>
      </c>
      <c r="W139" s="156">
        <v>2.1048981699999998</v>
      </c>
      <c r="X139" s="156">
        <v>0</v>
      </c>
      <c r="Y139" s="156">
        <v>0</v>
      </c>
      <c r="Z139" s="156">
        <v>0</v>
      </c>
      <c r="AA139" s="156">
        <v>0</v>
      </c>
      <c r="AB139" s="156">
        <v>0</v>
      </c>
      <c r="AC139" s="349" t="s">
        <v>308</v>
      </c>
      <c r="AD139" s="350" t="s">
        <v>308</v>
      </c>
      <c r="AE139" s="157"/>
      <c r="AF139" s="155" t="s">
        <v>304</v>
      </c>
      <c r="AG139" s="155" t="s">
        <v>304</v>
      </c>
      <c r="AH139" s="155" t="s">
        <v>304</v>
      </c>
      <c r="AI139" s="155" t="s">
        <v>304</v>
      </c>
      <c r="AJ139" s="155" t="s">
        <v>304</v>
      </c>
      <c r="AK139" s="372" t="s">
        <v>308</v>
      </c>
      <c r="AL139" s="158" t="s">
        <v>381</v>
      </c>
      <c r="AN139" s="112" t="str">
        <f>VLOOKUP(B139,[1]sectoren!$N$2:$Q$128,3)</f>
        <v>residentieel</v>
      </c>
      <c r="AQ139" s="112">
        <f>VLOOKUP(B139, [1]sectoren!$N$2:$S$128, 6, FALSE)</f>
        <v>9</v>
      </c>
    </row>
    <row r="140" spans="1:67" s="112" customFormat="1" ht="24.75" thickBot="1">
      <c r="A140" s="153" t="s">
        <v>602</v>
      </c>
      <c r="B140" s="187" t="s">
        <v>176</v>
      </c>
      <c r="C140" s="154" t="s">
        <v>603</v>
      </c>
      <c r="D140" s="155"/>
      <c r="E140" s="156" t="s">
        <v>308</v>
      </c>
      <c r="F140" s="156" t="s">
        <v>308</v>
      </c>
      <c r="G140" s="156" t="s">
        <v>308</v>
      </c>
      <c r="H140" s="156" t="s">
        <v>308</v>
      </c>
      <c r="I140" s="156" t="s">
        <v>308</v>
      </c>
      <c r="J140" s="156" t="s">
        <v>308</v>
      </c>
      <c r="K140" s="156" t="s">
        <v>308</v>
      </c>
      <c r="L140" s="156" t="s">
        <v>308</v>
      </c>
      <c r="M140" s="155" t="s">
        <v>308</v>
      </c>
      <c r="N140" s="155" t="s">
        <v>308</v>
      </c>
      <c r="O140" s="155" t="s">
        <v>308</v>
      </c>
      <c r="P140" s="155" t="s">
        <v>308</v>
      </c>
      <c r="Q140" s="155" t="s">
        <v>308</v>
      </c>
      <c r="R140" s="155" t="s">
        <v>308</v>
      </c>
      <c r="S140" s="155" t="s">
        <v>308</v>
      </c>
      <c r="T140" s="155" t="s">
        <v>308</v>
      </c>
      <c r="U140" s="155" t="s">
        <v>308</v>
      </c>
      <c r="V140" s="155" t="s">
        <v>308</v>
      </c>
      <c r="W140" s="155" t="s">
        <v>308</v>
      </c>
      <c r="X140" s="155" t="s">
        <v>308</v>
      </c>
      <c r="Y140" s="155" t="s">
        <v>308</v>
      </c>
      <c r="Z140" s="155" t="s">
        <v>308</v>
      </c>
      <c r="AA140" s="155" t="s">
        <v>308</v>
      </c>
      <c r="AB140" s="155" t="s">
        <v>308</v>
      </c>
      <c r="AC140" s="349" t="s">
        <v>308</v>
      </c>
      <c r="AD140" s="350" t="s">
        <v>308</v>
      </c>
      <c r="AE140" s="157"/>
      <c r="AF140" s="155" t="s">
        <v>304</v>
      </c>
      <c r="AG140" s="155" t="s">
        <v>304</v>
      </c>
      <c r="AH140" s="155" t="s">
        <v>304</v>
      </c>
      <c r="AI140" s="155" t="s">
        <v>304</v>
      </c>
      <c r="AJ140" s="155" t="s">
        <v>304</v>
      </c>
      <c r="AK140" s="155" t="s">
        <v>304</v>
      </c>
      <c r="AL140" s="158" t="s">
        <v>304</v>
      </c>
      <c r="AN140" s="112" t="str">
        <f>VLOOKUP(B140,[1]sectoren!$N$2:$Q$128,3)</f>
        <v>andere industrie</v>
      </c>
      <c r="AQ140" s="112">
        <f>VLOOKUP(B140, [1]sectoren!$N$2:$S$128, 6, FALSE)</f>
        <v>4</v>
      </c>
    </row>
    <row r="141" spans="1:67" s="197" customFormat="1" ht="24.75" thickBot="1">
      <c r="A141" s="188"/>
      <c r="B141" s="189" t="s">
        <v>36</v>
      </c>
      <c r="C141" s="190" t="s">
        <v>604</v>
      </c>
      <c r="D141" s="188"/>
      <c r="E141" s="373">
        <f>SUM(E14:E140)</f>
        <v>67.071408635999987</v>
      </c>
      <c r="F141" s="373">
        <f>SUM(F14:F140)</f>
        <v>38.609929999999999</v>
      </c>
      <c r="G141" s="373">
        <f t="shared" ref="G141:AD141" si="0">SUM(G14:G140)</f>
        <v>9.0897999999999985</v>
      </c>
      <c r="H141" s="373">
        <f t="shared" si="0"/>
        <v>28.561345539999998</v>
      </c>
      <c r="I141" s="373">
        <f t="shared" si="0"/>
        <v>10.212579000000003</v>
      </c>
      <c r="J141" s="373">
        <f t="shared" si="0"/>
        <v>15.280940000000001</v>
      </c>
      <c r="K141" s="373">
        <f t="shared" si="0"/>
        <v>25.152587000000004</v>
      </c>
      <c r="L141" s="373">
        <f t="shared" si="0"/>
        <v>1.3302619999999996</v>
      </c>
      <c r="M141" s="373">
        <f t="shared" si="0"/>
        <v>86.553839999999994</v>
      </c>
      <c r="N141" s="373">
        <f t="shared" si="0"/>
        <v>3.1852060200000007</v>
      </c>
      <c r="O141" s="373">
        <f t="shared" si="0"/>
        <v>0.32183585000000003</v>
      </c>
      <c r="P141" s="373">
        <f t="shared" si="0"/>
        <v>0.47454834999999995</v>
      </c>
      <c r="Q141" s="373">
        <f t="shared" si="0"/>
        <v>0.22357241000000005</v>
      </c>
      <c r="R141" s="373">
        <f t="shared" si="0"/>
        <v>2.1557735500000006</v>
      </c>
      <c r="S141" s="373">
        <f t="shared" si="0"/>
        <v>9.3512948599999994</v>
      </c>
      <c r="T141" s="373">
        <f t="shared" si="0"/>
        <v>1.1687695300000001</v>
      </c>
      <c r="U141" s="373">
        <f t="shared" si="0"/>
        <v>2.5146540399999995</v>
      </c>
      <c r="V141" s="373">
        <f t="shared" si="0"/>
        <v>27.537393139999999</v>
      </c>
      <c r="W141" s="373">
        <f t="shared" si="0"/>
        <v>12.159541390000001</v>
      </c>
      <c r="X141" s="373">
        <f t="shared" si="0"/>
        <v>1.4857319810999996</v>
      </c>
      <c r="Y141" s="373">
        <f t="shared" si="0"/>
        <v>1.6223421347500004</v>
      </c>
      <c r="Z141" s="373">
        <f t="shared" si="0"/>
        <v>0.71063875920999975</v>
      </c>
      <c r="AA141" s="373">
        <f t="shared" si="0"/>
        <v>0.81763444564000021</v>
      </c>
      <c r="AB141" s="373">
        <f t="shared" si="0"/>
        <v>4.6364095457499994</v>
      </c>
      <c r="AC141" s="373">
        <f t="shared" si="0"/>
        <v>31.86422</v>
      </c>
      <c r="AD141" s="374">
        <f t="shared" si="0"/>
        <v>2.5262800000000003</v>
      </c>
      <c r="AE141" s="194"/>
      <c r="AF141" s="188"/>
      <c r="AG141" s="188"/>
      <c r="AH141" s="188"/>
      <c r="AI141" s="188"/>
      <c r="AJ141" s="188"/>
      <c r="AK141" s="188"/>
      <c r="AL141" s="195" t="s">
        <v>304</v>
      </c>
      <c r="AM141" s="196"/>
      <c r="AN141" s="196"/>
      <c r="AO141" s="196"/>
      <c r="AP141" s="196"/>
      <c r="AQ141" s="196"/>
      <c r="AR141" s="196"/>
      <c r="AS141" s="196"/>
      <c r="AT141" s="196"/>
      <c r="AU141" s="196"/>
      <c r="AV141" s="196"/>
      <c r="AW141" s="196"/>
      <c r="AX141" s="196"/>
      <c r="AY141" s="196"/>
      <c r="AZ141" s="196"/>
      <c r="BA141" s="196"/>
      <c r="BB141" s="196"/>
      <c r="BC141" s="196"/>
      <c r="BD141" s="196"/>
      <c r="BE141" s="196"/>
      <c r="BF141" s="196"/>
      <c r="BG141" s="196"/>
      <c r="BH141" s="196"/>
      <c r="BI141" s="196"/>
      <c r="BJ141" s="196"/>
      <c r="BK141" s="196"/>
      <c r="BL141" s="196"/>
      <c r="BM141" s="196"/>
      <c r="BN141" s="196"/>
      <c r="BO141" s="196"/>
    </row>
    <row r="142" spans="1:67" s="110" customFormat="1" ht="13.5" thickBot="1">
      <c r="A142" s="198"/>
      <c r="B142" s="199"/>
      <c r="C142" s="200"/>
      <c r="D142" s="201"/>
      <c r="E142" s="201"/>
      <c r="F142" s="201"/>
      <c r="G142" s="201"/>
      <c r="H142" s="201"/>
      <c r="I142" s="201"/>
      <c r="J142" s="201"/>
      <c r="K142" s="201"/>
      <c r="L142" s="201"/>
      <c r="M142" s="201"/>
      <c r="N142" s="201"/>
      <c r="O142" s="201"/>
      <c r="P142" s="201"/>
      <c r="Q142" s="201"/>
      <c r="R142" s="201"/>
      <c r="S142" s="201"/>
      <c r="T142" s="201"/>
      <c r="U142" s="201"/>
      <c r="V142" s="201"/>
      <c r="W142" s="201"/>
      <c r="X142" s="201"/>
      <c r="Y142" s="201"/>
      <c r="Z142" s="201"/>
      <c r="AA142" s="201"/>
      <c r="AB142" s="201"/>
      <c r="AC142" s="201"/>
      <c r="AD142" s="201"/>
      <c r="AE142" s="204"/>
      <c r="AF142" s="201"/>
      <c r="AG142" s="201"/>
      <c r="AH142" s="201"/>
      <c r="AI142" s="201"/>
      <c r="AJ142" s="201"/>
      <c r="AK142" s="201"/>
      <c r="AL142" s="205"/>
      <c r="AM142" s="112"/>
      <c r="AN142" s="112"/>
      <c r="AO142" s="112"/>
      <c r="AP142" s="112"/>
      <c r="AQ142" s="112"/>
      <c r="AR142" s="112"/>
      <c r="AS142" s="112"/>
      <c r="AT142" s="112"/>
      <c r="AU142" s="112"/>
      <c r="AV142" s="112"/>
      <c r="AW142" s="112"/>
      <c r="AX142" s="112"/>
      <c r="AY142" s="112"/>
      <c r="AZ142" s="112"/>
      <c r="BA142" s="112"/>
      <c r="BB142" s="112"/>
      <c r="BC142" s="112"/>
      <c r="BD142" s="112"/>
      <c r="BE142" s="112"/>
      <c r="BF142" s="112"/>
      <c r="BG142" s="112"/>
      <c r="BH142" s="112"/>
      <c r="BI142" s="112"/>
      <c r="BJ142" s="112"/>
      <c r="BK142" s="112"/>
      <c r="BL142" s="112"/>
      <c r="BM142" s="112"/>
      <c r="BN142" s="112"/>
      <c r="BO142" s="112"/>
    </row>
    <row r="143" spans="1:67" s="213" customFormat="1" ht="24.75" thickBot="1">
      <c r="A143" s="206"/>
      <c r="B143" s="207" t="s">
        <v>605</v>
      </c>
      <c r="C143" s="208" t="s">
        <v>606</v>
      </c>
      <c r="D143" s="206"/>
      <c r="E143" s="206"/>
      <c r="F143" s="206"/>
      <c r="G143" s="206"/>
      <c r="H143" s="206"/>
      <c r="I143" s="206"/>
      <c r="J143" s="206"/>
      <c r="K143" s="206"/>
      <c r="L143" s="206"/>
      <c r="M143" s="206"/>
      <c r="N143" s="206"/>
      <c r="O143" s="206"/>
      <c r="P143" s="206"/>
      <c r="Q143" s="206"/>
      <c r="R143" s="206"/>
      <c r="S143" s="206"/>
      <c r="T143" s="206"/>
      <c r="U143" s="206"/>
      <c r="V143" s="206"/>
      <c r="W143" s="206"/>
      <c r="X143" s="206"/>
      <c r="Y143" s="206"/>
      <c r="Z143" s="206"/>
      <c r="AA143" s="206"/>
      <c r="AB143" s="206"/>
      <c r="AC143" s="206"/>
      <c r="AD143" s="206"/>
      <c r="AE143" s="211"/>
      <c r="AF143" s="206"/>
      <c r="AG143" s="206"/>
      <c r="AH143" s="206"/>
      <c r="AI143" s="206"/>
      <c r="AJ143" s="206"/>
      <c r="AK143" s="206"/>
      <c r="AL143" s="212" t="s">
        <v>304</v>
      </c>
      <c r="AM143" s="112"/>
      <c r="AN143" s="112"/>
      <c r="AO143" s="112"/>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c r="BJ143" s="112"/>
      <c r="BK143" s="112"/>
      <c r="BL143" s="112"/>
      <c r="BM143" s="112"/>
      <c r="BN143" s="112"/>
      <c r="BO143" s="112"/>
    </row>
    <row r="144" spans="1:67" s="112" customFormat="1" ht="24.75" thickBot="1">
      <c r="A144" s="214"/>
      <c r="B144" s="215" t="s">
        <v>608</v>
      </c>
      <c r="C144" s="216" t="s">
        <v>609</v>
      </c>
      <c r="D144" s="214" t="s">
        <v>610</v>
      </c>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9"/>
      <c r="AF144" s="214"/>
      <c r="AG144" s="214"/>
      <c r="AH144" s="214"/>
      <c r="AI144" s="214"/>
      <c r="AJ144" s="214"/>
      <c r="AK144" s="214"/>
      <c r="AL144" s="220" t="s">
        <v>304</v>
      </c>
    </row>
    <row r="145" spans="1:67" s="110" customFormat="1" ht="13.5" thickBot="1">
      <c r="A145" s="198"/>
      <c r="B145" s="199"/>
      <c r="C145" s="200"/>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201"/>
      <c r="AL145" s="205"/>
      <c r="AM145" s="112"/>
      <c r="AN145" s="112"/>
      <c r="AO145" s="112"/>
      <c r="AP145" s="112"/>
      <c r="AQ145" s="112"/>
      <c r="AR145" s="112"/>
      <c r="AS145" s="112"/>
      <c r="AT145" s="112"/>
      <c r="AU145" s="112"/>
      <c r="AV145" s="112"/>
      <c r="AW145" s="112"/>
      <c r="AX145" s="112"/>
      <c r="AY145" s="112"/>
      <c r="AZ145" s="112"/>
      <c r="BA145" s="112"/>
      <c r="BB145" s="112"/>
      <c r="BC145" s="112"/>
      <c r="BD145" s="112"/>
      <c r="BE145" s="112"/>
      <c r="BF145" s="112"/>
      <c r="BG145" s="112"/>
      <c r="BH145" s="112"/>
      <c r="BI145" s="112"/>
      <c r="BJ145" s="112"/>
      <c r="BK145" s="112"/>
      <c r="BL145" s="112"/>
      <c r="BM145" s="112"/>
      <c r="BN145" s="112"/>
      <c r="BO145" s="112"/>
    </row>
    <row r="146" spans="1:67" s="110" customFormat="1" ht="13.5" thickBot="1">
      <c r="B146" s="201"/>
      <c r="C146" s="221"/>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c r="AA146" s="201"/>
      <c r="AB146" s="201"/>
      <c r="AC146" s="201"/>
      <c r="AD146" s="201"/>
      <c r="AE146" s="204"/>
      <c r="AF146" s="201"/>
      <c r="AG146" s="201"/>
      <c r="AH146" s="201"/>
      <c r="AI146" s="201"/>
      <c r="AJ146" s="201"/>
      <c r="AK146" s="201"/>
      <c r="AL146" s="205"/>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c r="BJ146" s="112"/>
      <c r="BK146" s="112"/>
      <c r="BL146" s="112"/>
      <c r="BM146" s="112"/>
      <c r="BN146" s="112"/>
      <c r="BO146" s="112"/>
    </row>
    <row r="147" spans="1:67" s="110" customFormat="1" ht="13.5" thickBot="1">
      <c r="A147" s="222" t="s">
        <v>611</v>
      </c>
      <c r="B147" s="223"/>
      <c r="C147" s="223"/>
      <c r="D147" s="223"/>
      <c r="E147" s="223"/>
      <c r="F147" s="223"/>
      <c r="G147" s="223"/>
      <c r="H147" s="223"/>
      <c r="I147" s="223"/>
      <c r="J147" s="223"/>
      <c r="K147" s="223"/>
      <c r="L147" s="223"/>
      <c r="M147" s="223"/>
      <c r="N147" s="223"/>
      <c r="O147" s="223"/>
      <c r="P147" s="223"/>
      <c r="Q147" s="223"/>
      <c r="R147" s="223"/>
      <c r="S147" s="223"/>
      <c r="T147" s="223"/>
      <c r="U147" s="223"/>
      <c r="V147" s="223"/>
      <c r="W147" s="223"/>
      <c r="X147" s="223"/>
      <c r="Y147" s="223"/>
      <c r="Z147" s="223"/>
      <c r="AA147" s="223"/>
      <c r="AB147" s="223"/>
      <c r="AC147" s="223"/>
      <c r="AD147" s="223"/>
      <c r="AE147" s="211"/>
      <c r="AF147" s="223"/>
      <c r="AG147" s="223"/>
      <c r="AH147" s="223"/>
      <c r="AI147" s="223"/>
      <c r="AJ147" s="223"/>
      <c r="AK147" s="223"/>
      <c r="AL147" s="224"/>
      <c r="AM147" s="112"/>
      <c r="AN147" s="112"/>
      <c r="AO147" s="112"/>
      <c r="AP147" s="112"/>
      <c r="AQ147" s="112"/>
      <c r="AR147" s="112"/>
      <c r="AS147" s="112"/>
      <c r="AT147" s="112"/>
      <c r="AU147" s="112"/>
      <c r="AV147" s="112"/>
      <c r="AW147" s="112"/>
      <c r="AX147" s="112"/>
      <c r="AY147" s="112"/>
      <c r="AZ147" s="112"/>
      <c r="BA147" s="112"/>
      <c r="BB147" s="112"/>
      <c r="BC147" s="112"/>
      <c r="BD147" s="112"/>
      <c r="BE147" s="112"/>
      <c r="BF147" s="112"/>
      <c r="BG147" s="112"/>
      <c r="BH147" s="112"/>
      <c r="BI147" s="112"/>
      <c r="BJ147" s="112"/>
      <c r="BK147" s="112"/>
      <c r="BL147" s="112"/>
      <c r="BM147" s="112"/>
      <c r="BN147" s="112"/>
      <c r="BO147" s="112"/>
    </row>
    <row r="148" spans="1:67" s="110" customFormat="1" ht="13.5" thickBot="1">
      <c r="A148" s="225" t="s">
        <v>612</v>
      </c>
      <c r="B148" s="225" t="s">
        <v>613</v>
      </c>
      <c r="C148" s="226" t="s">
        <v>614</v>
      </c>
      <c r="D148" s="227"/>
      <c r="E148" s="227">
        <v>5.9830100000000002</v>
      </c>
      <c r="F148" s="227">
        <v>0.73709999999999998</v>
      </c>
      <c r="G148" s="227">
        <v>0.32107000000000002</v>
      </c>
      <c r="H148" s="227" t="s">
        <v>105</v>
      </c>
      <c r="I148" s="227">
        <v>4.3580000000000001E-2</v>
      </c>
      <c r="J148" s="227">
        <v>4.3580000000000001E-2</v>
      </c>
      <c r="K148" s="227">
        <v>4.3580000000000001E-2</v>
      </c>
      <c r="L148" s="227">
        <v>2.0920000000000001E-2</v>
      </c>
      <c r="M148" s="227">
        <v>38.27628</v>
      </c>
      <c r="N148" s="227">
        <v>2.1000000000000001E-4</v>
      </c>
      <c r="O148" s="353">
        <v>1.7609999999999999E-5</v>
      </c>
      <c r="P148" s="227">
        <v>2.1099999999999999E-3</v>
      </c>
      <c r="Q148" s="227">
        <v>4.0000000000000003E-5</v>
      </c>
      <c r="R148" s="227">
        <v>3.5200000000000001E-3</v>
      </c>
      <c r="S148" s="227">
        <v>2.2899999999999999E-3</v>
      </c>
      <c r="T148" s="227">
        <v>9.0000000000000006E-5</v>
      </c>
      <c r="U148" s="227">
        <v>4.0000000000000003E-5</v>
      </c>
      <c r="V148" s="227">
        <v>7.3899999999999999E-3</v>
      </c>
      <c r="W148" s="227" t="s">
        <v>308</v>
      </c>
      <c r="X148" s="227">
        <v>1.3850000999999999E-4</v>
      </c>
      <c r="Y148" s="227">
        <v>1.3850000999999999E-4</v>
      </c>
      <c r="Z148" s="227">
        <v>1.3850000999999999E-4</v>
      </c>
      <c r="AA148" s="227">
        <v>1.3850000999999999E-4</v>
      </c>
      <c r="AB148" s="227">
        <v>5.5400000000000002E-4</v>
      </c>
      <c r="AC148" s="227" t="s">
        <v>308</v>
      </c>
      <c r="AD148" s="227" t="s">
        <v>308</v>
      </c>
      <c r="AE148" s="229"/>
      <c r="AF148" s="227">
        <v>17606.624090000001</v>
      </c>
      <c r="AG148" s="227" t="s">
        <v>304</v>
      </c>
      <c r="AH148" s="227" t="s">
        <v>304</v>
      </c>
      <c r="AI148" s="227" t="s">
        <v>304</v>
      </c>
      <c r="AJ148" s="227" t="s">
        <v>304</v>
      </c>
      <c r="AK148" s="227" t="s">
        <v>304</v>
      </c>
      <c r="AL148" s="375" t="s">
        <v>615</v>
      </c>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BM148" s="112"/>
      <c r="BN148" s="112"/>
      <c r="BO148" s="112"/>
    </row>
    <row r="149" spans="1:67" s="110" customFormat="1" ht="13.5" thickBot="1">
      <c r="A149" s="225" t="s">
        <v>612</v>
      </c>
      <c r="B149" s="225" t="s">
        <v>616</v>
      </c>
      <c r="C149" s="226" t="s">
        <v>617</v>
      </c>
      <c r="D149" s="227"/>
      <c r="E149" s="227">
        <v>4.5199999999999997E-3</v>
      </c>
      <c r="F149" s="227">
        <v>2.5999999999999998E-4</v>
      </c>
      <c r="G149" s="227">
        <v>2.5999999999999998E-4</v>
      </c>
      <c r="H149" s="227" t="s">
        <v>308</v>
      </c>
      <c r="I149" s="227">
        <v>4.0000000000000003E-5</v>
      </c>
      <c r="J149" s="227">
        <v>4.0000000000000003E-5</v>
      </c>
      <c r="K149" s="227">
        <v>4.0000000000000003E-5</v>
      </c>
      <c r="L149" s="227">
        <v>2.0000000000000002E-5</v>
      </c>
      <c r="M149" s="227">
        <v>8.3400000000000002E-3</v>
      </c>
      <c r="N149" s="353">
        <v>3.7634480000000005E-2</v>
      </c>
      <c r="O149" s="353">
        <v>5.5000000000000003E-7</v>
      </c>
      <c r="P149" s="353">
        <v>1.7999999999999999E-6</v>
      </c>
      <c r="Q149" s="353">
        <v>4.0000000000000001E-8</v>
      </c>
      <c r="R149" s="353">
        <v>3.0699999999999998E-6</v>
      </c>
      <c r="S149" s="353">
        <v>3.58E-6</v>
      </c>
      <c r="T149" s="353">
        <v>7.0999999999999998E-7</v>
      </c>
      <c r="U149" s="353">
        <v>3.0000000000000004E-8</v>
      </c>
      <c r="V149" s="353">
        <v>1.133E-4</v>
      </c>
      <c r="W149" s="227" t="s">
        <v>308</v>
      </c>
      <c r="X149" s="227">
        <v>4.7499999999999995E-7</v>
      </c>
      <c r="Y149" s="227">
        <v>4.7499999999999995E-7</v>
      </c>
      <c r="Z149" s="227">
        <v>4.7499999999999995E-7</v>
      </c>
      <c r="AA149" s="227">
        <v>4.7499999999999995E-7</v>
      </c>
      <c r="AB149" s="227">
        <v>1.8999999999999998E-6</v>
      </c>
      <c r="AC149" s="227" t="s">
        <v>308</v>
      </c>
      <c r="AD149" s="227" t="s">
        <v>308</v>
      </c>
      <c r="AE149" s="229"/>
      <c r="AF149" s="227">
        <v>13.43615</v>
      </c>
      <c r="AG149" s="227" t="s">
        <v>304</v>
      </c>
      <c r="AH149" s="227" t="s">
        <v>304</v>
      </c>
      <c r="AI149" s="227" t="s">
        <v>304</v>
      </c>
      <c r="AJ149" s="227" t="s">
        <v>304</v>
      </c>
      <c r="AK149" s="227" t="s">
        <v>304</v>
      </c>
      <c r="AL149" s="375" t="s">
        <v>615</v>
      </c>
      <c r="AM149" s="112"/>
      <c r="AN149" s="112"/>
      <c r="AO149" s="112"/>
      <c r="AP149" s="112"/>
      <c r="AQ149" s="112"/>
      <c r="AR149" s="112"/>
      <c r="AS149" s="112"/>
      <c r="AT149" s="112"/>
      <c r="AU149" s="112"/>
      <c r="AV149" s="112"/>
      <c r="AW149" s="112"/>
      <c r="AX149" s="112"/>
      <c r="AY149" s="112"/>
      <c r="AZ149" s="112"/>
      <c r="BA149" s="112"/>
      <c r="BB149" s="112"/>
      <c r="BC149" s="112"/>
      <c r="BD149" s="112"/>
      <c r="BE149" s="112"/>
      <c r="BF149" s="112"/>
      <c r="BG149" s="112"/>
      <c r="BH149" s="112"/>
      <c r="BI149" s="112"/>
      <c r="BJ149" s="112"/>
      <c r="BK149" s="112"/>
      <c r="BL149" s="112"/>
      <c r="BM149" s="112"/>
      <c r="BN149" s="112"/>
      <c r="BO149" s="112"/>
    </row>
    <row r="150" spans="1:67" s="110" customFormat="1" ht="13.5" thickBot="1">
      <c r="A150" s="225" t="s">
        <v>618</v>
      </c>
      <c r="B150" s="225" t="s">
        <v>619</v>
      </c>
      <c r="C150" s="226" t="s">
        <v>620</v>
      </c>
      <c r="D150" s="227"/>
      <c r="E150" s="227"/>
      <c r="F150" s="227"/>
      <c r="G150" s="227"/>
      <c r="H150" s="227"/>
      <c r="I150" s="227"/>
      <c r="J150" s="227"/>
      <c r="K150" s="227"/>
      <c r="L150" s="227"/>
      <c r="M150" s="227"/>
      <c r="N150" s="227"/>
      <c r="O150" s="227"/>
      <c r="P150" s="227"/>
      <c r="Q150" s="227"/>
      <c r="R150" s="227" t="s">
        <v>308</v>
      </c>
      <c r="S150" s="227"/>
      <c r="T150" s="227"/>
      <c r="U150" s="227"/>
      <c r="V150" s="227"/>
      <c r="W150" s="227" t="s">
        <v>308</v>
      </c>
      <c r="X150" s="227"/>
      <c r="Y150" s="227"/>
      <c r="Z150" s="227"/>
      <c r="AA150" s="227"/>
      <c r="AB150" s="227"/>
      <c r="AC150" s="227" t="s">
        <v>304</v>
      </c>
      <c r="AD150" s="227" t="s">
        <v>304</v>
      </c>
      <c r="AE150" s="229"/>
      <c r="AF150" s="227"/>
      <c r="AG150" s="227" t="s">
        <v>304</v>
      </c>
      <c r="AH150" s="227" t="s">
        <v>304</v>
      </c>
      <c r="AI150" s="227" t="s">
        <v>304</v>
      </c>
      <c r="AJ150" s="227" t="s">
        <v>304</v>
      </c>
      <c r="AK150" s="227" t="s">
        <v>304</v>
      </c>
      <c r="AL150" s="375" t="s">
        <v>615</v>
      </c>
      <c r="AM150" s="112"/>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BM150" s="112"/>
      <c r="BN150" s="112"/>
      <c r="BO150" s="112"/>
    </row>
    <row r="151" spans="1:67" s="110" customFormat="1" ht="13.5" thickBot="1">
      <c r="A151" s="225" t="s">
        <v>621</v>
      </c>
      <c r="B151" s="225" t="s">
        <v>622</v>
      </c>
      <c r="C151" s="226" t="s">
        <v>623</v>
      </c>
      <c r="D151" s="227"/>
      <c r="E151" s="227"/>
      <c r="F151" s="227"/>
      <c r="G151" s="227"/>
      <c r="H151" s="227"/>
      <c r="I151" s="227" t="s">
        <v>105</v>
      </c>
      <c r="J151" s="227" t="s">
        <v>105</v>
      </c>
      <c r="K151" s="227" t="s">
        <v>105</v>
      </c>
      <c r="L151" s="227" t="s">
        <v>105</v>
      </c>
      <c r="M151" s="227" t="s">
        <v>105</v>
      </c>
      <c r="N151" s="227" t="s">
        <v>105</v>
      </c>
      <c r="O151" s="227" t="s">
        <v>105</v>
      </c>
      <c r="P151" s="227" t="s">
        <v>105</v>
      </c>
      <c r="Q151" s="227" t="s">
        <v>105</v>
      </c>
      <c r="R151" s="227" t="s">
        <v>105</v>
      </c>
      <c r="S151" s="227" t="s">
        <v>105</v>
      </c>
      <c r="T151" s="227" t="s">
        <v>105</v>
      </c>
      <c r="U151" s="227" t="s">
        <v>105</v>
      </c>
      <c r="V151" s="227" t="s">
        <v>105</v>
      </c>
      <c r="W151" s="227" t="s">
        <v>105</v>
      </c>
      <c r="X151" s="227" t="s">
        <v>105</v>
      </c>
      <c r="Y151" s="227" t="s">
        <v>105</v>
      </c>
      <c r="Z151" s="227" t="s">
        <v>105</v>
      </c>
      <c r="AA151" s="227" t="s">
        <v>105</v>
      </c>
      <c r="AB151" s="227" t="s">
        <v>105</v>
      </c>
      <c r="AC151" s="227" t="s">
        <v>105</v>
      </c>
      <c r="AD151" s="227" t="s">
        <v>105</v>
      </c>
      <c r="AE151" s="229"/>
      <c r="AF151" s="227"/>
      <c r="AG151" s="227"/>
      <c r="AH151" s="227"/>
      <c r="AI151" s="227"/>
      <c r="AJ151" s="227"/>
      <c r="AK151" s="227"/>
      <c r="AL151" s="375"/>
      <c r="AM151" s="112"/>
      <c r="AN151" s="112"/>
      <c r="AO151" s="112"/>
      <c r="AP151" s="112"/>
      <c r="AQ151" s="112"/>
      <c r="AR151" s="112"/>
      <c r="AS151" s="112"/>
      <c r="AT151" s="112"/>
      <c r="AU151" s="112"/>
      <c r="AV151" s="112"/>
      <c r="AW151" s="112"/>
      <c r="AX151" s="112"/>
      <c r="AY151" s="112"/>
      <c r="AZ151" s="112"/>
      <c r="BA151" s="112"/>
      <c r="BB151" s="112"/>
      <c r="BC151" s="112"/>
      <c r="BD151" s="112"/>
      <c r="BE151" s="112"/>
      <c r="BF151" s="112"/>
      <c r="BG151" s="112"/>
      <c r="BH151" s="112"/>
      <c r="BI151" s="112"/>
      <c r="BJ151" s="112"/>
      <c r="BK151" s="112"/>
      <c r="BL151" s="112"/>
      <c r="BM151" s="112"/>
      <c r="BN151" s="112"/>
      <c r="BO151" s="112"/>
    </row>
    <row r="152" spans="1:67" s="110" customFormat="1" ht="13.5" thickBot="1">
      <c r="A152" s="225" t="s">
        <v>621</v>
      </c>
      <c r="B152" s="225" t="s">
        <v>624</v>
      </c>
      <c r="C152" s="226" t="s">
        <v>625</v>
      </c>
      <c r="D152" s="227"/>
      <c r="E152" s="329">
        <v>26.929852170740961</v>
      </c>
      <c r="F152" s="329">
        <v>2.1958118223977965</v>
      </c>
      <c r="G152" s="329">
        <v>2.6887578356573974E-2</v>
      </c>
      <c r="H152" s="329">
        <v>0.31942255233490829</v>
      </c>
      <c r="I152" s="329">
        <v>1.1058415947103084</v>
      </c>
      <c r="J152" s="329">
        <v>1.6043081239363657</v>
      </c>
      <c r="K152" s="329">
        <v>2.2086013684543704</v>
      </c>
      <c r="L152" s="329">
        <v>0.38834982701750015</v>
      </c>
      <c r="M152" s="329">
        <v>17.0171662769893</v>
      </c>
      <c r="N152" s="329">
        <v>0.76171382992749359</v>
      </c>
      <c r="O152" s="329">
        <v>2.7595232761807267E-2</v>
      </c>
      <c r="P152" s="329" t="s">
        <v>308</v>
      </c>
      <c r="Q152" s="329" t="s">
        <v>308</v>
      </c>
      <c r="R152" s="329">
        <v>0.30311070484558106</v>
      </c>
      <c r="S152" s="329">
        <v>5.0865274434332433</v>
      </c>
      <c r="T152" s="329">
        <v>6.4700875492994761E-2</v>
      </c>
      <c r="U152" s="329">
        <v>7.0848137418395955E-3</v>
      </c>
      <c r="V152" s="329">
        <v>7.4902398005464415</v>
      </c>
      <c r="W152" s="329">
        <v>0.74945109994882786</v>
      </c>
      <c r="X152" s="329">
        <v>4.9564156092206074E-2</v>
      </c>
      <c r="Y152" s="329">
        <v>6.91976925523244E-2</v>
      </c>
      <c r="Z152" s="329">
        <v>5.8801737127465968E-2</v>
      </c>
      <c r="AA152" s="329">
        <v>4.9624522408821196E-2</v>
      </c>
      <c r="AB152" s="329">
        <v>0.22718810818081764</v>
      </c>
      <c r="AC152" s="329" t="s">
        <v>308</v>
      </c>
      <c r="AD152" s="329" t="s">
        <v>308</v>
      </c>
      <c r="AE152" s="330"/>
      <c r="AF152" s="329">
        <v>106508.62839029137</v>
      </c>
      <c r="AG152" s="329" t="s">
        <v>304</v>
      </c>
      <c r="AH152" s="329">
        <v>33.256901318399919</v>
      </c>
      <c r="AI152" s="329">
        <v>6300.3322883190403</v>
      </c>
      <c r="AJ152" s="329" t="s">
        <v>304</v>
      </c>
      <c r="AK152" s="329">
        <v>39143.146555511383</v>
      </c>
      <c r="AL152" s="376"/>
      <c r="AM152" s="112"/>
      <c r="AN152" s="112"/>
      <c r="AO152" s="112"/>
      <c r="AP152" s="112"/>
      <c r="AQ152" s="112"/>
      <c r="AR152" s="112"/>
      <c r="AS152" s="112"/>
      <c r="AT152" s="112"/>
      <c r="AU152" s="112"/>
      <c r="AV152" s="112"/>
      <c r="AW152" s="112"/>
      <c r="AX152" s="112"/>
      <c r="AY152" s="112"/>
      <c r="AZ152" s="112"/>
      <c r="BA152" s="112"/>
      <c r="BB152" s="112"/>
      <c r="BC152" s="112"/>
      <c r="BD152" s="112"/>
      <c r="BE152" s="112"/>
      <c r="BF152" s="112"/>
      <c r="BG152" s="112"/>
      <c r="BH152" s="112"/>
      <c r="BI152" s="112"/>
      <c r="BJ152" s="112"/>
      <c r="BK152" s="112"/>
      <c r="BL152" s="112"/>
      <c r="BM152" s="112"/>
      <c r="BN152" s="112"/>
      <c r="BO152" s="112"/>
    </row>
    <row r="153" spans="1:67" s="234" customFormat="1" ht="24.75" thickBot="1">
      <c r="A153" s="225" t="s">
        <v>621</v>
      </c>
      <c r="B153" s="225" t="s">
        <v>626</v>
      </c>
      <c r="C153" s="226" t="s">
        <v>627</v>
      </c>
      <c r="D153" s="227"/>
      <c r="E153" s="227"/>
      <c r="F153" s="227"/>
      <c r="G153" s="227"/>
      <c r="H153" s="227"/>
      <c r="I153" s="227" t="s">
        <v>105</v>
      </c>
      <c r="J153" s="227" t="s">
        <v>105</v>
      </c>
      <c r="K153" s="227" t="s">
        <v>105</v>
      </c>
      <c r="L153" s="227" t="s">
        <v>105</v>
      </c>
      <c r="M153" s="227" t="s">
        <v>105</v>
      </c>
      <c r="N153" s="227" t="s">
        <v>105</v>
      </c>
      <c r="O153" s="227" t="s">
        <v>105</v>
      </c>
      <c r="P153" s="227" t="s">
        <v>105</v>
      </c>
      <c r="Q153" s="227" t="s">
        <v>105</v>
      </c>
      <c r="R153" s="227" t="s">
        <v>105</v>
      </c>
      <c r="S153" s="227" t="s">
        <v>105</v>
      </c>
      <c r="T153" s="227" t="s">
        <v>105</v>
      </c>
      <c r="U153" s="227" t="s">
        <v>105</v>
      </c>
      <c r="V153" s="227" t="s">
        <v>105</v>
      </c>
      <c r="W153" s="227" t="s">
        <v>105</v>
      </c>
      <c r="X153" s="227" t="s">
        <v>105</v>
      </c>
      <c r="Y153" s="227" t="s">
        <v>105</v>
      </c>
      <c r="Z153" s="227" t="s">
        <v>105</v>
      </c>
      <c r="AA153" s="227" t="s">
        <v>105</v>
      </c>
      <c r="AB153" s="227" t="s">
        <v>105</v>
      </c>
      <c r="AC153" s="227" t="s">
        <v>105</v>
      </c>
      <c r="AD153" s="227" t="s">
        <v>105</v>
      </c>
      <c r="AE153" s="229"/>
      <c r="AF153" s="227"/>
      <c r="AG153" s="227"/>
      <c r="AH153" s="227"/>
      <c r="AI153" s="227"/>
      <c r="AJ153" s="227"/>
      <c r="AK153" s="227"/>
      <c r="AL153" s="375" t="s">
        <v>304</v>
      </c>
      <c r="AM153" s="112"/>
      <c r="AN153" s="112"/>
      <c r="AO153" s="112"/>
      <c r="AP153" s="112"/>
      <c r="AQ153" s="112"/>
      <c r="AR153" s="112"/>
      <c r="AS153" s="112"/>
      <c r="AT153" s="112"/>
      <c r="AU153" s="112"/>
      <c r="AV153" s="112"/>
      <c r="AW153" s="112"/>
      <c r="AX153" s="112"/>
      <c r="AY153" s="112"/>
      <c r="AZ153" s="112"/>
      <c r="BA153" s="112"/>
      <c r="BB153" s="112"/>
      <c r="BC153" s="112"/>
      <c r="BD153" s="112"/>
      <c r="BE153" s="112"/>
      <c r="BF153" s="112"/>
      <c r="BG153" s="112"/>
      <c r="BH153" s="112"/>
      <c r="BI153" s="112"/>
      <c r="BJ153" s="112"/>
      <c r="BK153" s="112"/>
      <c r="BL153" s="112"/>
      <c r="BM153" s="112"/>
      <c r="BN153" s="112"/>
      <c r="BO153" s="112"/>
    </row>
    <row r="154" spans="1:67" s="234" customFormat="1" ht="13.5" thickBot="1">
      <c r="A154" s="235" t="s">
        <v>628</v>
      </c>
      <c r="B154" s="235" t="s">
        <v>629</v>
      </c>
      <c r="C154" s="236" t="s">
        <v>630</v>
      </c>
      <c r="D154" s="237"/>
      <c r="E154" s="237" t="s">
        <v>105</v>
      </c>
      <c r="F154" s="237" t="s">
        <v>105</v>
      </c>
      <c r="G154" s="237" t="s">
        <v>105</v>
      </c>
      <c r="H154" s="237" t="s">
        <v>105</v>
      </c>
      <c r="I154" s="237" t="s">
        <v>105</v>
      </c>
      <c r="J154" s="237" t="s">
        <v>105</v>
      </c>
      <c r="K154" s="237" t="s">
        <v>105</v>
      </c>
      <c r="L154" s="237" t="s">
        <v>105</v>
      </c>
      <c r="M154" s="237" t="s">
        <v>105</v>
      </c>
      <c r="N154" s="237" t="s">
        <v>105</v>
      </c>
      <c r="O154" s="237" t="s">
        <v>105</v>
      </c>
      <c r="P154" s="237" t="s">
        <v>105</v>
      </c>
      <c r="Q154" s="237" t="s">
        <v>105</v>
      </c>
      <c r="R154" s="237" t="s">
        <v>105</v>
      </c>
      <c r="S154" s="237" t="s">
        <v>105</v>
      </c>
      <c r="T154" s="237" t="s">
        <v>105</v>
      </c>
      <c r="U154" s="237" t="s">
        <v>105</v>
      </c>
      <c r="V154" s="237" t="s">
        <v>105</v>
      </c>
      <c r="W154" s="237" t="s">
        <v>105</v>
      </c>
      <c r="X154" s="237" t="s">
        <v>105</v>
      </c>
      <c r="Y154" s="237" t="s">
        <v>105</v>
      </c>
      <c r="Z154" s="237" t="s">
        <v>105</v>
      </c>
      <c r="AA154" s="237" t="s">
        <v>105</v>
      </c>
      <c r="AB154" s="237" t="s">
        <v>105</v>
      </c>
      <c r="AC154" s="237" t="s">
        <v>105</v>
      </c>
      <c r="AD154" s="237" t="s">
        <v>105</v>
      </c>
      <c r="AE154" s="229"/>
      <c r="AF154" s="237"/>
      <c r="AG154" s="237"/>
      <c r="AH154" s="237"/>
      <c r="AI154" s="237"/>
      <c r="AJ154" s="237"/>
      <c r="AK154" s="237"/>
      <c r="AL154" s="377" t="s">
        <v>381</v>
      </c>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c r="BG154" s="112"/>
      <c r="BH154" s="112"/>
      <c r="BI154" s="112"/>
      <c r="BJ154" s="112"/>
      <c r="BK154" s="112"/>
      <c r="BL154" s="112"/>
      <c r="BM154" s="112"/>
      <c r="BN154" s="112"/>
      <c r="BO154" s="112"/>
    </row>
    <row r="155" spans="1:67" s="234" customFormat="1" ht="13.5" thickBot="1">
      <c r="A155" s="235" t="s">
        <v>628</v>
      </c>
      <c r="B155" s="235" t="s">
        <v>631</v>
      </c>
      <c r="C155" s="236" t="s">
        <v>632</v>
      </c>
      <c r="D155" s="237"/>
      <c r="E155" s="237" t="s">
        <v>105</v>
      </c>
      <c r="F155" s="237" t="s">
        <v>105</v>
      </c>
      <c r="G155" s="237" t="s">
        <v>105</v>
      </c>
      <c r="H155" s="237" t="s">
        <v>105</v>
      </c>
      <c r="I155" s="237" t="s">
        <v>105</v>
      </c>
      <c r="J155" s="237" t="s">
        <v>105</v>
      </c>
      <c r="K155" s="237" t="s">
        <v>105</v>
      </c>
      <c r="L155" s="237" t="s">
        <v>105</v>
      </c>
      <c r="M155" s="237" t="s">
        <v>105</v>
      </c>
      <c r="N155" s="237" t="s">
        <v>105</v>
      </c>
      <c r="O155" s="237" t="s">
        <v>105</v>
      </c>
      <c r="P155" s="237" t="s">
        <v>105</v>
      </c>
      <c r="Q155" s="237" t="s">
        <v>105</v>
      </c>
      <c r="R155" s="237" t="s">
        <v>105</v>
      </c>
      <c r="S155" s="237" t="s">
        <v>105</v>
      </c>
      <c r="T155" s="237" t="s">
        <v>105</v>
      </c>
      <c r="U155" s="237" t="s">
        <v>105</v>
      </c>
      <c r="V155" s="237" t="s">
        <v>105</v>
      </c>
      <c r="W155" s="237" t="s">
        <v>105</v>
      </c>
      <c r="X155" s="237" t="s">
        <v>105</v>
      </c>
      <c r="Y155" s="237" t="s">
        <v>105</v>
      </c>
      <c r="Z155" s="237" t="s">
        <v>105</v>
      </c>
      <c r="AA155" s="237" t="s">
        <v>105</v>
      </c>
      <c r="AB155" s="237" t="s">
        <v>105</v>
      </c>
      <c r="AC155" s="237" t="s">
        <v>105</v>
      </c>
      <c r="AD155" s="237" t="s">
        <v>105</v>
      </c>
      <c r="AE155" s="229"/>
      <c r="AF155" s="237"/>
      <c r="AG155" s="237"/>
      <c r="AH155" s="237"/>
      <c r="AI155" s="237"/>
      <c r="AJ155" s="237"/>
      <c r="AK155" s="237"/>
      <c r="AL155" s="377" t="s">
        <v>633</v>
      </c>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c r="BG155" s="112"/>
      <c r="BH155" s="112"/>
      <c r="BI155" s="112"/>
      <c r="BJ155" s="112"/>
      <c r="BK155" s="112"/>
      <c r="BL155" s="112"/>
      <c r="BM155" s="112"/>
      <c r="BN155" s="112"/>
      <c r="BO155" s="112"/>
    </row>
    <row r="156" spans="1:67" s="234" customFormat="1" ht="13.5" thickBot="1">
      <c r="A156" s="235" t="s">
        <v>628</v>
      </c>
      <c r="B156" s="235" t="s">
        <v>634</v>
      </c>
      <c r="C156" s="236" t="s">
        <v>635</v>
      </c>
      <c r="D156" s="237"/>
      <c r="E156" s="237" t="s">
        <v>308</v>
      </c>
      <c r="F156" s="378" t="s">
        <v>683</v>
      </c>
      <c r="G156" s="237" t="s">
        <v>308</v>
      </c>
      <c r="H156" s="237" t="s">
        <v>308</v>
      </c>
      <c r="I156" s="237" t="s">
        <v>607</v>
      </c>
      <c r="J156" s="237" t="s">
        <v>607</v>
      </c>
      <c r="K156" s="237" t="s">
        <v>607</v>
      </c>
      <c r="L156" s="237" t="s">
        <v>607</v>
      </c>
      <c r="M156" s="237" t="s">
        <v>304</v>
      </c>
      <c r="N156" s="237" t="s">
        <v>304</v>
      </c>
      <c r="O156" s="237" t="s">
        <v>304</v>
      </c>
      <c r="P156" s="237" t="s">
        <v>304</v>
      </c>
      <c r="Q156" s="237" t="s">
        <v>304</v>
      </c>
      <c r="R156" s="237" t="s">
        <v>304</v>
      </c>
      <c r="S156" s="237" t="s">
        <v>304</v>
      </c>
      <c r="T156" s="237" t="s">
        <v>304</v>
      </c>
      <c r="U156" s="237" t="s">
        <v>304</v>
      </c>
      <c r="V156" s="237" t="s">
        <v>304</v>
      </c>
      <c r="W156" s="237" t="s">
        <v>304</v>
      </c>
      <c r="X156" s="237" t="s">
        <v>304</v>
      </c>
      <c r="Y156" s="237" t="s">
        <v>304</v>
      </c>
      <c r="Z156" s="237" t="s">
        <v>304</v>
      </c>
      <c r="AA156" s="237" t="s">
        <v>304</v>
      </c>
      <c r="AB156" s="237" t="s">
        <v>304</v>
      </c>
      <c r="AC156" s="237" t="s">
        <v>304</v>
      </c>
      <c r="AD156" s="237" t="s">
        <v>304</v>
      </c>
      <c r="AE156" s="240"/>
      <c r="AF156" s="237"/>
      <c r="AG156" s="237"/>
      <c r="AH156" s="237"/>
      <c r="AI156" s="237"/>
      <c r="AJ156" s="237"/>
      <c r="AK156" s="237"/>
      <c r="AL156" s="379"/>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c r="BL156" s="112"/>
      <c r="BM156" s="112"/>
      <c r="BN156" s="112"/>
      <c r="BO156" s="112"/>
    </row>
    <row r="157" spans="1:67" s="140" customFormat="1">
      <c r="C157" s="242"/>
      <c r="D157" s="243"/>
      <c r="E157" s="243"/>
      <c r="F157" s="244"/>
      <c r="G157" s="244"/>
      <c r="H157" s="244"/>
      <c r="I157" s="244"/>
      <c r="J157" s="244"/>
      <c r="K157" s="244"/>
      <c r="L157" s="244"/>
      <c r="M157" s="244"/>
      <c r="N157" s="244"/>
      <c r="O157" s="244"/>
      <c r="P157" s="244"/>
      <c r="Q157" s="244"/>
      <c r="R157" s="244"/>
      <c r="S157" s="244"/>
      <c r="T157" s="244"/>
      <c r="U157" s="244"/>
      <c r="V157" s="244"/>
      <c r="W157" s="244"/>
      <c r="X157" s="244"/>
      <c r="Y157" s="244"/>
      <c r="Z157" s="244"/>
      <c r="AA157" s="244"/>
      <c r="AB157" s="244"/>
      <c r="AC157" s="244"/>
      <c r="AD157" s="244"/>
      <c r="AE157" s="244"/>
      <c r="AF157" s="245"/>
      <c r="AG157" s="245"/>
      <c r="AH157" s="245"/>
      <c r="AI157" s="245"/>
      <c r="AJ157" s="245"/>
      <c r="AK157" s="246"/>
      <c r="AL157" s="247"/>
    </row>
    <row r="158" spans="1:67" s="380" customFormat="1" ht="13.5">
      <c r="A158" s="248"/>
      <c r="B158" s="108"/>
      <c r="C158" s="249"/>
      <c r="D158" s="250"/>
      <c r="E158" s="251"/>
    </row>
    <row r="159" spans="1:67" s="253" customFormat="1" ht="12">
      <c r="A159" s="250"/>
      <c r="B159" s="250"/>
      <c r="C159" s="109"/>
      <c r="F159" s="254"/>
      <c r="G159" s="255"/>
      <c r="H159" s="256"/>
      <c r="J159" s="257"/>
      <c r="K159" s="257"/>
      <c r="L159" s="257"/>
      <c r="M159" s="257"/>
      <c r="N159" s="257"/>
      <c r="O159" s="380"/>
      <c r="P159" s="380"/>
      <c r="Q159" s="380"/>
      <c r="R159" s="380"/>
      <c r="S159" s="380"/>
      <c r="T159" s="380"/>
      <c r="U159" s="380"/>
      <c r="V159" s="380"/>
      <c r="W159" s="380"/>
      <c r="X159" s="380"/>
      <c r="Y159" s="380"/>
      <c r="Z159" s="380"/>
      <c r="AA159" s="380"/>
      <c r="AB159" s="380"/>
      <c r="AC159" s="257"/>
      <c r="AD159" s="258"/>
      <c r="AG159" s="259"/>
      <c r="AH159" s="259"/>
      <c r="AI159" s="259"/>
      <c r="AJ159" s="259"/>
      <c r="AK159" s="260"/>
      <c r="AL159" s="260"/>
      <c r="AM159" s="261"/>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176"/>
      <c r="BN159" s="176"/>
      <c r="BO159" s="176"/>
    </row>
    <row r="160" spans="1:67" s="253" customFormat="1" ht="12">
      <c r="A160" s="248"/>
      <c r="B160" s="250"/>
      <c r="C160" s="109"/>
      <c r="F160" s="262"/>
      <c r="G160" s="262"/>
      <c r="H160" s="262"/>
      <c r="I160" s="257"/>
      <c r="J160" s="257"/>
      <c r="K160" s="257"/>
      <c r="L160" s="257"/>
      <c r="M160" s="257"/>
      <c r="N160" s="257"/>
      <c r="O160" s="380"/>
      <c r="P160" s="380"/>
      <c r="Q160" s="380"/>
      <c r="R160" s="380"/>
      <c r="S160" s="380"/>
      <c r="T160" s="380"/>
      <c r="U160" s="380"/>
      <c r="V160" s="380"/>
      <c r="W160" s="380"/>
      <c r="X160" s="380"/>
      <c r="Y160" s="380"/>
      <c r="Z160" s="380"/>
      <c r="AA160" s="380"/>
      <c r="AB160" s="380"/>
      <c r="AC160" s="257"/>
      <c r="AD160" s="258"/>
      <c r="AG160" s="259"/>
      <c r="AH160" s="259"/>
      <c r="AI160" s="259"/>
      <c r="AJ160" s="259"/>
      <c r="AK160" s="260"/>
      <c r="AL160" s="260"/>
      <c r="AM160" s="261"/>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row>
    <row r="161" spans="1:38" s="266" customFormat="1">
      <c r="A161" s="152" t="s">
        <v>636</v>
      </c>
      <c r="B161" s="152"/>
      <c r="C161" s="263"/>
      <c r="D161" s="152"/>
      <c r="E161" s="264">
        <f>SUM(E166:E178)</f>
        <v>24.598949999999999</v>
      </c>
      <c r="F161" s="264">
        <f>SUM(F166:F178,F182:F185)</f>
        <v>24.209919999999997</v>
      </c>
      <c r="G161" s="264">
        <f>SUM(G166:G179)</f>
        <v>8.7850999999999981</v>
      </c>
      <c r="H161" s="264">
        <f t="shared" ref="H161:AD161" si="1">SUM(H166:H179)</f>
        <v>28.206943000000003</v>
      </c>
      <c r="I161" s="264">
        <f t="shared" si="1"/>
        <v>8.7089530000000011</v>
      </c>
      <c r="J161" s="264">
        <f t="shared" si="1"/>
        <v>13.140513</v>
      </c>
      <c r="K161" s="264">
        <f t="shared" si="1"/>
        <v>21.937066000000005</v>
      </c>
      <c r="L161" s="264">
        <f t="shared" si="1"/>
        <v>0.76525708000000003</v>
      </c>
      <c r="M161" s="264">
        <f t="shared" si="1"/>
        <v>55.009910000000005</v>
      </c>
      <c r="N161" s="264">
        <f t="shared" si="1"/>
        <v>2.01525</v>
      </c>
      <c r="O161" s="264">
        <f t="shared" si="1"/>
        <v>0.28926499999999999</v>
      </c>
      <c r="P161" s="264">
        <f t="shared" si="1"/>
        <v>0.467395</v>
      </c>
      <c r="Q161" s="264">
        <f t="shared" si="1"/>
        <v>0.21438999999999997</v>
      </c>
      <c r="R161" s="264">
        <f t="shared" si="1"/>
        <v>1.8111299999999999</v>
      </c>
      <c r="S161" s="264">
        <f t="shared" si="1"/>
        <v>3.0535799999999997</v>
      </c>
      <c r="T161" s="264">
        <f t="shared" si="1"/>
        <v>1.071245</v>
      </c>
      <c r="U161" s="264">
        <f t="shared" si="1"/>
        <v>2.5038</v>
      </c>
      <c r="V161" s="264">
        <f t="shared" si="1"/>
        <v>19.059489999999997</v>
      </c>
      <c r="W161" s="264">
        <f t="shared" si="1"/>
        <v>11.113125869999998</v>
      </c>
      <c r="X161" s="264">
        <f t="shared" si="1"/>
        <v>1.42463209526</v>
      </c>
      <c r="Y161" s="264">
        <f t="shared" si="1"/>
        <v>1.5196811777300001</v>
      </c>
      <c r="Z161" s="264">
        <f t="shared" si="1"/>
        <v>0.63205914664999985</v>
      </c>
      <c r="AA161" s="264">
        <f t="shared" si="1"/>
        <v>0.76118693903000001</v>
      </c>
      <c r="AB161" s="264">
        <f t="shared" si="1"/>
        <v>4.3376415811799989</v>
      </c>
      <c r="AC161" s="264">
        <f t="shared" si="1"/>
        <v>31.862979999999997</v>
      </c>
      <c r="AD161" s="264">
        <f t="shared" si="1"/>
        <v>2.5256900000000004</v>
      </c>
      <c r="AE161" s="265"/>
      <c r="AF161" s="265"/>
      <c r="AG161" s="265"/>
      <c r="AH161" s="265"/>
      <c r="AI161" s="265"/>
      <c r="AJ161" s="265"/>
      <c r="AK161" s="265"/>
      <c r="AL161" s="265"/>
    </row>
    <row r="162" spans="1:38" s="266" customFormat="1">
      <c r="A162" s="152" t="s">
        <v>637</v>
      </c>
      <c r="B162" s="152"/>
      <c r="C162" s="263"/>
      <c r="D162" s="152"/>
      <c r="E162" s="264">
        <f>SUM(E179)</f>
        <v>6.3759300000000003</v>
      </c>
      <c r="F162" s="264">
        <f t="shared" ref="F162" si="2">SUM(F179)</f>
        <v>10.617319999999999</v>
      </c>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64"/>
      <c r="AE162" s="265"/>
      <c r="AF162" s="265"/>
      <c r="AG162" s="265"/>
      <c r="AH162" s="265"/>
      <c r="AI162" s="265"/>
      <c r="AJ162" s="265"/>
      <c r="AK162" s="265"/>
      <c r="AL162" s="265"/>
    </row>
    <row r="163" spans="1:38" s="266" customFormat="1">
      <c r="A163" s="152" t="s">
        <v>638</v>
      </c>
      <c r="B163" s="152"/>
      <c r="C163" s="263"/>
      <c r="D163" s="152"/>
      <c r="E163" s="264">
        <f>SUM(E180:E181)</f>
        <v>36.096528636000002</v>
      </c>
      <c r="F163" s="264">
        <f t="shared" ref="F163:AD163" si="3">SUM(F180:F181)</f>
        <v>3.7826900000000001</v>
      </c>
      <c r="G163" s="264">
        <f t="shared" si="3"/>
        <v>0.30470000000000008</v>
      </c>
      <c r="H163" s="264">
        <f t="shared" si="3"/>
        <v>0.35440253999999999</v>
      </c>
      <c r="I163" s="264">
        <f t="shared" si="3"/>
        <v>1.5036259999999997</v>
      </c>
      <c r="J163" s="264">
        <f t="shared" si="3"/>
        <v>2.1404269999999999</v>
      </c>
      <c r="K163" s="264">
        <f t="shared" si="3"/>
        <v>3.2155209999999994</v>
      </c>
      <c r="L163" s="264">
        <f t="shared" si="3"/>
        <v>0.56500492000000002</v>
      </c>
      <c r="M163" s="264">
        <f t="shared" si="3"/>
        <v>31.54393</v>
      </c>
      <c r="N163" s="264">
        <f t="shared" si="3"/>
        <v>1.1699560200000001</v>
      </c>
      <c r="O163" s="264">
        <f t="shared" si="3"/>
        <v>3.2570849999999998E-2</v>
      </c>
      <c r="P163" s="264">
        <f t="shared" si="3"/>
        <v>7.153350000000001E-3</v>
      </c>
      <c r="Q163" s="264">
        <f t="shared" si="3"/>
        <v>9.1824099999999985E-3</v>
      </c>
      <c r="R163" s="264">
        <f t="shared" si="3"/>
        <v>0.34464355000000002</v>
      </c>
      <c r="S163" s="264">
        <f t="shared" si="3"/>
        <v>6.2977148600000001</v>
      </c>
      <c r="T163" s="264">
        <f t="shared" si="3"/>
        <v>9.7524529999999998E-2</v>
      </c>
      <c r="U163" s="264">
        <f t="shared" si="3"/>
        <v>1.0854039999999999E-2</v>
      </c>
      <c r="V163" s="264">
        <f t="shared" si="3"/>
        <v>8.4779031400000004</v>
      </c>
      <c r="W163" s="264">
        <f t="shared" si="3"/>
        <v>1.04641552</v>
      </c>
      <c r="X163" s="264">
        <f t="shared" si="3"/>
        <v>6.109988584E-2</v>
      </c>
      <c r="Y163" s="264">
        <f t="shared" si="3"/>
        <v>0.10266095702</v>
      </c>
      <c r="Z163" s="264">
        <f t="shared" si="3"/>
        <v>7.8579612559999998E-2</v>
      </c>
      <c r="AA163" s="264">
        <f t="shared" si="3"/>
        <v>5.6447506609999996E-2</v>
      </c>
      <c r="AB163" s="264">
        <f t="shared" si="3"/>
        <v>0.29876796456999999</v>
      </c>
      <c r="AC163" s="264">
        <f t="shared" si="3"/>
        <v>1.24E-3</v>
      </c>
      <c r="AD163" s="264">
        <f t="shared" si="3"/>
        <v>5.9000000000000003E-4</v>
      </c>
      <c r="AE163" s="265"/>
      <c r="AF163" s="265"/>
      <c r="AG163" s="265"/>
      <c r="AH163" s="265"/>
      <c r="AI163" s="265"/>
      <c r="AJ163" s="265"/>
      <c r="AK163" s="265"/>
      <c r="AL163" s="265"/>
    </row>
    <row r="164" spans="1:38" s="266" customFormat="1">
      <c r="A164" s="267" t="s">
        <v>639</v>
      </c>
      <c r="B164" s="267"/>
      <c r="C164" s="268"/>
      <c r="D164" s="267"/>
      <c r="E164" s="264">
        <f>E163-SUM(E27:E33)+SUM(E152)</f>
        <v>33.055962170740962</v>
      </c>
      <c r="F164" s="264">
        <f t="shared" ref="F164:I164" si="4">F163-SUM(F27:F33)+SUM(F152)</f>
        <v>3.6040318223977965</v>
      </c>
      <c r="G164" s="264">
        <f t="shared" si="4"/>
        <v>0.30186757835657402</v>
      </c>
      <c r="H164" s="264">
        <f t="shared" si="4"/>
        <v>0.3206550923349083</v>
      </c>
      <c r="I164" s="264">
        <f t="shared" si="4"/>
        <v>1.3819215947103083</v>
      </c>
      <c r="J164" s="264">
        <f t="shared" ref="J164:AD164" si="5">J163-SUM(J27:J33)+SUM(J152)</f>
        <v>1.9647481239363656</v>
      </c>
      <c r="K164" s="264">
        <f t="shared" si="5"/>
        <v>2.9743813684543703</v>
      </c>
      <c r="L164" s="264">
        <f t="shared" si="5"/>
        <v>0.52108696701750024</v>
      </c>
      <c r="M164" s="264">
        <f t="shared" si="5"/>
        <v>29.887886276989299</v>
      </c>
      <c r="N164" s="264">
        <f t="shared" si="5"/>
        <v>1.0872698499274938</v>
      </c>
      <c r="O164" s="264">
        <f t="shared" si="5"/>
        <v>2.9606082761807269E-2</v>
      </c>
      <c r="P164" s="264">
        <f t="shared" si="5"/>
        <v>7.153350000000001E-3</v>
      </c>
      <c r="Q164" s="264">
        <f t="shared" si="5"/>
        <v>9.1824099999999985E-3</v>
      </c>
      <c r="R164" s="264">
        <f t="shared" si="5"/>
        <v>0.31177425484558108</v>
      </c>
      <c r="S164" s="264">
        <f t="shared" si="5"/>
        <v>5.7472523034332434</v>
      </c>
      <c r="T164" s="264">
        <f t="shared" si="5"/>
        <v>9.059540549299476E-2</v>
      </c>
      <c r="U164" s="264">
        <f t="shared" si="5"/>
        <v>1.0088253741839595E-2</v>
      </c>
      <c r="V164" s="264">
        <f t="shared" si="5"/>
        <v>7.6719829405464415</v>
      </c>
      <c r="W164" s="264">
        <f t="shared" si="5"/>
        <v>0.96325661994882794</v>
      </c>
      <c r="X164" s="264">
        <f t="shared" si="5"/>
        <v>5.5644041932206074E-2</v>
      </c>
      <c r="Y164" s="264">
        <f t="shared" si="5"/>
        <v>9.4998649572324401E-2</v>
      </c>
      <c r="Z164" s="264">
        <f t="shared" si="5"/>
        <v>7.2041349687465978E-2</v>
      </c>
      <c r="AA164" s="264">
        <f t="shared" si="5"/>
        <v>5.1012029018821195E-2</v>
      </c>
      <c r="AB164" s="264">
        <f t="shared" si="5"/>
        <v>0.27369607275081764</v>
      </c>
      <c r="AC164" s="264">
        <f t="shared" si="5"/>
        <v>1.24E-3</v>
      </c>
      <c r="AD164" s="264">
        <f t="shared" si="5"/>
        <v>5.9000000000000003E-4</v>
      </c>
      <c r="AE164" s="269"/>
      <c r="AF164" s="269"/>
      <c r="AG164" s="269"/>
      <c r="AH164" s="269"/>
      <c r="AI164" s="269"/>
      <c r="AJ164" s="269"/>
      <c r="AK164" s="269"/>
      <c r="AL164" s="269"/>
    </row>
    <row r="165" spans="1:38" s="266" customFormat="1">
      <c r="A165" s="152"/>
      <c r="B165" s="152"/>
      <c r="C165" s="263"/>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c r="AA165" s="152"/>
      <c r="AB165" s="152"/>
      <c r="AC165" s="152"/>
      <c r="AD165" s="152"/>
    </row>
    <row r="166" spans="1:38" s="266" customFormat="1">
      <c r="A166" s="270" t="s">
        <v>640</v>
      </c>
      <c r="B166" s="339"/>
      <c r="C166" s="340"/>
      <c r="D166" s="339"/>
      <c r="E166" s="273">
        <f t="shared" ref="E166:T174" si="6">SUMIF($AN$14:$AN$140, $A166, E$14:E$140)</f>
        <v>3.0545300000000002</v>
      </c>
      <c r="F166" s="273">
        <f t="shared" si="6"/>
        <v>0.18465000000000001</v>
      </c>
      <c r="G166" s="273">
        <f t="shared" si="6"/>
        <v>0.29097000000000001</v>
      </c>
      <c r="H166" s="273">
        <f t="shared" si="6"/>
        <v>0.17549999999999999</v>
      </c>
      <c r="I166" s="273">
        <f t="shared" si="6"/>
        <v>0.10149</v>
      </c>
      <c r="J166" s="273">
        <f t="shared" si="6"/>
        <v>0.11099000000000001</v>
      </c>
      <c r="K166" s="273">
        <f t="shared" si="6"/>
        <v>0.12017</v>
      </c>
      <c r="L166" s="273">
        <f t="shared" si="6"/>
        <v>1.7489999999999999E-2</v>
      </c>
      <c r="M166" s="273">
        <f t="shared" si="6"/>
        <v>0.90097000000000005</v>
      </c>
      <c r="N166" s="273">
        <f t="shared" si="6"/>
        <v>0.12590000000000001</v>
      </c>
      <c r="O166" s="273">
        <f t="shared" si="6"/>
        <v>3.0249999999999999E-2</v>
      </c>
      <c r="P166" s="273">
        <f t="shared" si="6"/>
        <v>0.16536000000000001</v>
      </c>
      <c r="Q166" s="273">
        <f t="shared" si="6"/>
        <v>6.6059999999999994E-2</v>
      </c>
      <c r="R166" s="273">
        <f t="shared" si="6"/>
        <v>0.10594000000000001</v>
      </c>
      <c r="S166" s="273">
        <f t="shared" si="6"/>
        <v>0.16064000000000001</v>
      </c>
      <c r="T166" s="273">
        <f t="shared" si="6"/>
        <v>0.10643</v>
      </c>
      <c r="U166" s="273">
        <f t="shared" ref="U166:AD174" si="7">SUMIF($AN$14:$AN$140, $A166, U$14:U$140)</f>
        <v>1.2258</v>
      </c>
      <c r="V166" s="273">
        <f t="shared" si="7"/>
        <v>2.3258000000000001</v>
      </c>
      <c r="W166" s="273">
        <f t="shared" si="7"/>
        <v>0.68053332</v>
      </c>
      <c r="X166" s="273">
        <f t="shared" si="7"/>
        <v>2.2760004720000001E-2</v>
      </c>
      <c r="Y166" s="273">
        <f t="shared" si="7"/>
        <v>1.8124237690000003E-2</v>
      </c>
      <c r="Z166" s="273">
        <f t="shared" si="7"/>
        <v>5.80966486E-3</v>
      </c>
      <c r="AA166" s="273">
        <f t="shared" si="7"/>
        <v>5.5349619900000001E-3</v>
      </c>
      <c r="AB166" s="273">
        <f t="shared" si="7"/>
        <v>5.2228828560000003E-2</v>
      </c>
      <c r="AC166" s="273">
        <f t="shared" si="7"/>
        <v>1.25939</v>
      </c>
      <c r="AD166" s="273">
        <f t="shared" si="7"/>
        <v>0.11505</v>
      </c>
    </row>
    <row r="167" spans="1:38" s="266" customFormat="1">
      <c r="A167" s="270" t="s">
        <v>641</v>
      </c>
      <c r="B167" s="339"/>
      <c r="C167" s="340"/>
      <c r="D167" s="339"/>
      <c r="E167" s="273">
        <f t="shared" si="6"/>
        <v>0</v>
      </c>
      <c r="F167" s="273">
        <f t="shared" si="6"/>
        <v>0</v>
      </c>
      <c r="G167" s="273">
        <f t="shared" si="6"/>
        <v>0</v>
      </c>
      <c r="H167" s="273">
        <f t="shared" si="6"/>
        <v>0</v>
      </c>
      <c r="I167" s="273">
        <f t="shared" si="6"/>
        <v>0</v>
      </c>
      <c r="J167" s="273">
        <f t="shared" si="6"/>
        <v>0</v>
      </c>
      <c r="K167" s="273">
        <f t="shared" si="6"/>
        <v>0</v>
      </c>
      <c r="L167" s="273">
        <f t="shared" si="6"/>
        <v>0</v>
      </c>
      <c r="M167" s="273">
        <f t="shared" si="6"/>
        <v>0</v>
      </c>
      <c r="N167" s="273">
        <f t="shared" si="6"/>
        <v>0</v>
      </c>
      <c r="O167" s="273">
        <f t="shared" si="6"/>
        <v>0</v>
      </c>
      <c r="P167" s="273">
        <f t="shared" si="6"/>
        <v>0</v>
      </c>
      <c r="Q167" s="273">
        <f t="shared" si="6"/>
        <v>0</v>
      </c>
      <c r="R167" s="273">
        <f t="shared" si="6"/>
        <v>0</v>
      </c>
      <c r="S167" s="273">
        <f t="shared" si="6"/>
        <v>0</v>
      </c>
      <c r="T167" s="273">
        <f t="shared" si="6"/>
        <v>0</v>
      </c>
      <c r="U167" s="273">
        <f t="shared" si="7"/>
        <v>0</v>
      </c>
      <c r="V167" s="273">
        <f t="shared" si="7"/>
        <v>0</v>
      </c>
      <c r="W167" s="273">
        <f t="shared" si="7"/>
        <v>0</v>
      </c>
      <c r="X167" s="273">
        <f t="shared" si="7"/>
        <v>0</v>
      </c>
      <c r="Y167" s="273">
        <f t="shared" si="7"/>
        <v>0</v>
      </c>
      <c r="Z167" s="273">
        <f t="shared" si="7"/>
        <v>0</v>
      </c>
      <c r="AA167" s="273">
        <f t="shared" si="7"/>
        <v>0</v>
      </c>
      <c r="AB167" s="273">
        <f t="shared" si="7"/>
        <v>0</v>
      </c>
      <c r="AC167" s="273">
        <f t="shared" si="7"/>
        <v>0</v>
      </c>
      <c r="AD167" s="273">
        <f t="shared" si="7"/>
        <v>0</v>
      </c>
    </row>
    <row r="168" spans="1:38" s="266" customFormat="1">
      <c r="A168" s="270" t="s">
        <v>642</v>
      </c>
      <c r="B168" s="339"/>
      <c r="C168" s="340"/>
      <c r="D168" s="339"/>
      <c r="E168" s="273">
        <f t="shared" si="6"/>
        <v>0</v>
      </c>
      <c r="F168" s="273">
        <f t="shared" si="6"/>
        <v>0</v>
      </c>
      <c r="G168" s="273">
        <f t="shared" si="6"/>
        <v>0</v>
      </c>
      <c r="H168" s="273">
        <f t="shared" si="6"/>
        <v>0</v>
      </c>
      <c r="I168" s="273">
        <f t="shared" si="6"/>
        <v>0</v>
      </c>
      <c r="J168" s="273">
        <f t="shared" si="6"/>
        <v>0</v>
      </c>
      <c r="K168" s="273">
        <f t="shared" si="6"/>
        <v>0</v>
      </c>
      <c r="L168" s="273">
        <f t="shared" si="6"/>
        <v>0</v>
      </c>
      <c r="M168" s="273">
        <f t="shared" si="6"/>
        <v>0</v>
      </c>
      <c r="N168" s="273">
        <f t="shared" si="6"/>
        <v>0</v>
      </c>
      <c r="O168" s="273">
        <f t="shared" si="6"/>
        <v>0</v>
      </c>
      <c r="P168" s="273">
        <f t="shared" si="6"/>
        <v>0</v>
      </c>
      <c r="Q168" s="273">
        <f t="shared" si="6"/>
        <v>0</v>
      </c>
      <c r="R168" s="273">
        <f t="shared" si="6"/>
        <v>0</v>
      </c>
      <c r="S168" s="273">
        <f t="shared" si="6"/>
        <v>0</v>
      </c>
      <c r="T168" s="273">
        <f t="shared" si="6"/>
        <v>0</v>
      </c>
      <c r="U168" s="273">
        <f t="shared" si="7"/>
        <v>0</v>
      </c>
      <c r="V168" s="273">
        <f t="shared" si="7"/>
        <v>0</v>
      </c>
      <c r="W168" s="273">
        <f t="shared" si="7"/>
        <v>0</v>
      </c>
      <c r="X168" s="273">
        <f t="shared" si="7"/>
        <v>0</v>
      </c>
      <c r="Y168" s="273">
        <f t="shared" si="7"/>
        <v>0</v>
      </c>
      <c r="Z168" s="273">
        <f t="shared" si="7"/>
        <v>0</v>
      </c>
      <c r="AA168" s="273">
        <f t="shared" si="7"/>
        <v>0</v>
      </c>
      <c r="AB168" s="273">
        <f t="shared" si="7"/>
        <v>0</v>
      </c>
      <c r="AC168" s="273">
        <f t="shared" si="7"/>
        <v>0</v>
      </c>
      <c r="AD168" s="273">
        <f t="shared" si="7"/>
        <v>0</v>
      </c>
    </row>
    <row r="169" spans="1:38" s="266" customFormat="1">
      <c r="A169" s="270" t="s">
        <v>643</v>
      </c>
      <c r="B169" s="339"/>
      <c r="C169" s="340"/>
      <c r="D169" s="339"/>
      <c r="E169" s="273">
        <f t="shared" si="6"/>
        <v>1.4612700000000001</v>
      </c>
      <c r="F169" s="273">
        <f t="shared" si="6"/>
        <v>0.23969000000000001</v>
      </c>
      <c r="G169" s="273">
        <f t="shared" si="6"/>
        <v>8.8880000000000001E-2</v>
      </c>
      <c r="H169" s="273">
        <f t="shared" si="6"/>
        <v>1.01E-2</v>
      </c>
      <c r="I169" s="273">
        <f t="shared" si="6"/>
        <v>0.10813</v>
      </c>
      <c r="J169" s="273">
        <f t="shared" si="6"/>
        <v>0.12168999999999999</v>
      </c>
      <c r="K169" s="273">
        <f t="shared" si="6"/>
        <v>0.18794</v>
      </c>
      <c r="L169" s="273">
        <f t="shared" si="6"/>
        <v>1.3541100000000002E-3</v>
      </c>
      <c r="M169" s="273">
        <f t="shared" si="6"/>
        <v>1.60795</v>
      </c>
      <c r="N169" s="273">
        <f t="shared" si="6"/>
        <v>0.41974</v>
      </c>
      <c r="O169" s="273">
        <f t="shared" si="6"/>
        <v>1.9970000000000002E-2</v>
      </c>
      <c r="P169" s="273">
        <f t="shared" si="6"/>
        <v>4.6169999999999996E-2</v>
      </c>
      <c r="Q169" s="273">
        <f t="shared" si="6"/>
        <v>3.9330000000000004E-2</v>
      </c>
      <c r="R169" s="273">
        <f t="shared" si="6"/>
        <v>1.04047</v>
      </c>
      <c r="S169" s="273">
        <f t="shared" si="6"/>
        <v>0.16600999999999999</v>
      </c>
      <c r="T169" s="273">
        <f t="shared" si="6"/>
        <v>0.40682000000000001</v>
      </c>
      <c r="U169" s="273">
        <f t="shared" si="7"/>
        <v>2.281E-2</v>
      </c>
      <c r="V169" s="273">
        <f t="shared" si="7"/>
        <v>1.7675900000000002</v>
      </c>
      <c r="W169" s="273">
        <f t="shared" si="7"/>
        <v>0.24662929</v>
      </c>
      <c r="X169" s="273">
        <f t="shared" si="7"/>
        <v>1.1820803600000001E-3</v>
      </c>
      <c r="Y169" s="273">
        <f t="shared" si="7"/>
        <v>2.7688409799999998E-3</v>
      </c>
      <c r="Z169" s="273">
        <f t="shared" si="7"/>
        <v>1.22066036E-3</v>
      </c>
      <c r="AA169" s="273">
        <f t="shared" si="7"/>
        <v>1.2399940999999999E-3</v>
      </c>
      <c r="AB169" s="273">
        <f t="shared" si="7"/>
        <v>6.4115757999999995E-3</v>
      </c>
      <c r="AC169" s="273">
        <f t="shared" si="7"/>
        <v>1.1660999999999999</v>
      </c>
      <c r="AD169" s="273">
        <f t="shared" si="7"/>
        <v>1.2355400000000001</v>
      </c>
      <c r="AF169" s="274"/>
      <c r="AG169" s="274"/>
      <c r="AH169" s="274"/>
      <c r="AI169" s="274"/>
      <c r="AJ169" s="274"/>
      <c r="AK169" s="274"/>
    </row>
    <row r="170" spans="1:38" s="266" customFormat="1">
      <c r="A170" s="270" t="s">
        <v>644</v>
      </c>
      <c r="B170" s="339"/>
      <c r="C170" s="340"/>
      <c r="D170" s="339"/>
      <c r="E170" s="273">
        <f t="shared" si="6"/>
        <v>2.8420000000000001E-2</v>
      </c>
      <c r="F170" s="273">
        <f t="shared" si="6"/>
        <v>1.83E-2</v>
      </c>
      <c r="G170" s="273">
        <f t="shared" si="6"/>
        <v>6.5799999999999999E-3</v>
      </c>
      <c r="H170" s="273">
        <f t="shared" si="6"/>
        <v>6.8999999999999997E-4</v>
      </c>
      <c r="I170" s="273">
        <f t="shared" si="6"/>
        <v>5.9699999999999996E-3</v>
      </c>
      <c r="J170" s="273">
        <f t="shared" si="6"/>
        <v>8.199999999999999E-3</v>
      </c>
      <c r="K170" s="273">
        <f t="shared" si="6"/>
        <v>1.1130000000000001E-2</v>
      </c>
      <c r="L170" s="273">
        <f t="shared" si="6"/>
        <v>4.8999999999999998E-4</v>
      </c>
      <c r="M170" s="273">
        <f t="shared" si="6"/>
        <v>1.124E-2</v>
      </c>
      <c r="N170" s="273">
        <f t="shared" si="6"/>
        <v>1.289E-2</v>
      </c>
      <c r="O170" s="273">
        <f t="shared" si="6"/>
        <v>3.0000000000000003E-4</v>
      </c>
      <c r="P170" s="273">
        <f t="shared" si="6"/>
        <v>1E-4</v>
      </c>
      <c r="Q170" s="273">
        <f t="shared" si="6"/>
        <v>1.2999999999999999E-4</v>
      </c>
      <c r="R170" s="273">
        <f t="shared" si="6"/>
        <v>2.3470000000000001E-2</v>
      </c>
      <c r="S170" s="273">
        <f t="shared" si="6"/>
        <v>5.1500000000000004E-2</v>
      </c>
      <c r="T170" s="273">
        <f t="shared" si="6"/>
        <v>7.2070000000000009E-2</v>
      </c>
      <c r="U170" s="273">
        <f t="shared" si="7"/>
        <v>3.1E-4</v>
      </c>
      <c r="V170" s="273">
        <f t="shared" si="7"/>
        <v>4.7362199999999994</v>
      </c>
      <c r="W170" s="273">
        <f t="shared" si="7"/>
        <v>9.1580700000000008E-3</v>
      </c>
      <c r="X170" s="273">
        <f t="shared" si="7"/>
        <v>5.1537615000000006E-4</v>
      </c>
      <c r="Y170" s="273">
        <f t="shared" si="7"/>
        <v>1.10071618E-3</v>
      </c>
      <c r="Z170" s="273">
        <f t="shared" si="7"/>
        <v>5.0656528000000002E-4</v>
      </c>
      <c r="AA170" s="273">
        <f t="shared" si="7"/>
        <v>4.9763067999999998E-4</v>
      </c>
      <c r="AB170" s="273">
        <f t="shared" si="7"/>
        <v>2.6202882799999999E-3</v>
      </c>
      <c r="AC170" s="273">
        <f t="shared" si="7"/>
        <v>0</v>
      </c>
      <c r="AD170" s="273">
        <f t="shared" si="7"/>
        <v>5.4999999999999997E-3</v>
      </c>
    </row>
    <row r="171" spans="1:38" s="266" customFormat="1">
      <c r="A171" s="270" t="s">
        <v>645</v>
      </c>
      <c r="B171" s="339"/>
      <c r="C171" s="340"/>
      <c r="D171" s="339"/>
      <c r="E171" s="273">
        <f t="shared" si="6"/>
        <v>1.4168200000000002</v>
      </c>
      <c r="F171" s="273">
        <f t="shared" si="6"/>
        <v>1.62538</v>
      </c>
      <c r="G171" s="273">
        <f t="shared" si="6"/>
        <v>1.02338</v>
      </c>
      <c r="H171" s="273">
        <f t="shared" si="6"/>
        <v>0.42098999999999998</v>
      </c>
      <c r="I171" s="273">
        <f t="shared" si="6"/>
        <v>0.20094000000000001</v>
      </c>
      <c r="J171" s="273">
        <f t="shared" si="6"/>
        <v>0.27126</v>
      </c>
      <c r="K171" s="273">
        <f t="shared" si="6"/>
        <v>0.31264999999999998</v>
      </c>
      <c r="L171" s="273">
        <f t="shared" si="6"/>
        <v>7.5599999999999999E-3</v>
      </c>
      <c r="M171" s="273">
        <f t="shared" si="6"/>
        <v>0.87127999999999994</v>
      </c>
      <c r="N171" s="273">
        <f t="shared" si="6"/>
        <v>7.2020000000000001E-2</v>
      </c>
      <c r="O171" s="273">
        <f t="shared" si="6"/>
        <v>4.5999999999999999E-3</v>
      </c>
      <c r="P171" s="273">
        <f t="shared" si="6"/>
        <v>3.7799999999999999E-3</v>
      </c>
      <c r="Q171" s="273">
        <f t="shared" si="6"/>
        <v>2.4300000000000002E-2</v>
      </c>
      <c r="R171" s="273">
        <f t="shared" si="6"/>
        <v>2.7029999999999998E-2</v>
      </c>
      <c r="S171" s="273">
        <f t="shared" si="6"/>
        <v>2.5660000000000002E-2</v>
      </c>
      <c r="T171" s="273">
        <f t="shared" si="6"/>
        <v>4.0889999999999996E-2</v>
      </c>
      <c r="U171" s="273">
        <f t="shared" si="7"/>
        <v>5.7600000000000004E-3</v>
      </c>
      <c r="V171" s="273">
        <f t="shared" si="7"/>
        <v>0.96601000000000004</v>
      </c>
      <c r="W171" s="273">
        <f t="shared" si="7"/>
        <v>4.5733250000000003E-2</v>
      </c>
      <c r="X171" s="273">
        <f t="shared" si="7"/>
        <v>3.9302390899999999E-3</v>
      </c>
      <c r="Y171" s="273">
        <f t="shared" si="7"/>
        <v>1.0601860249999999E-2</v>
      </c>
      <c r="Z171" s="273">
        <f t="shared" si="7"/>
        <v>1.97956174E-3</v>
      </c>
      <c r="AA171" s="273">
        <f t="shared" si="7"/>
        <v>1.63434233E-3</v>
      </c>
      <c r="AB171" s="273">
        <f t="shared" si="7"/>
        <v>1.8146002479999999E-2</v>
      </c>
      <c r="AC171" s="273">
        <f t="shared" si="7"/>
        <v>1.7000000000000001E-4</v>
      </c>
      <c r="AD171" s="273">
        <f t="shared" si="7"/>
        <v>1.32E-2</v>
      </c>
    </row>
    <row r="172" spans="1:38" s="266" customFormat="1">
      <c r="A172" s="270" t="s">
        <v>646</v>
      </c>
      <c r="B172" s="339"/>
      <c r="C172" s="340"/>
      <c r="D172" s="339"/>
      <c r="E172" s="273">
        <f t="shared" si="6"/>
        <v>1.16967</v>
      </c>
      <c r="F172" s="273">
        <f t="shared" si="6"/>
        <v>0.88441999999999998</v>
      </c>
      <c r="G172" s="273">
        <f t="shared" si="6"/>
        <v>7.009E-2</v>
      </c>
      <c r="H172" s="273">
        <f t="shared" si="6"/>
        <v>2.512E-2</v>
      </c>
      <c r="I172" s="273">
        <f t="shared" si="6"/>
        <v>8.3430000000000004E-2</v>
      </c>
      <c r="J172" s="273">
        <f t="shared" si="6"/>
        <v>0.10406</v>
      </c>
      <c r="K172" s="273">
        <f t="shared" si="6"/>
        <v>0.11945</v>
      </c>
      <c r="L172" s="273">
        <f t="shared" si="6"/>
        <v>2.3199999999999998E-2</v>
      </c>
      <c r="M172" s="273">
        <f t="shared" si="6"/>
        <v>1.3600699999999999</v>
      </c>
      <c r="N172" s="273">
        <f t="shared" si="6"/>
        <v>0.38619999999999999</v>
      </c>
      <c r="O172" s="273">
        <f t="shared" si="6"/>
        <v>4.1599999999999996E-3</v>
      </c>
      <c r="P172" s="273">
        <f t="shared" si="6"/>
        <v>3.7000000000000002E-3</v>
      </c>
      <c r="Q172" s="273">
        <f t="shared" si="6"/>
        <v>2.147E-2</v>
      </c>
      <c r="R172" s="273">
        <f t="shared" si="6"/>
        <v>2.9180000000000001E-2</v>
      </c>
      <c r="S172" s="273">
        <f t="shared" si="6"/>
        <v>5.1069999999999997E-2</v>
      </c>
      <c r="T172" s="273">
        <f t="shared" si="6"/>
        <v>5.518E-2</v>
      </c>
      <c r="U172" s="273">
        <f t="shared" si="7"/>
        <v>3.5500000000000002E-3</v>
      </c>
      <c r="V172" s="273">
        <f t="shared" si="7"/>
        <v>1.1680900000000001</v>
      </c>
      <c r="W172" s="273">
        <f t="shared" si="7"/>
        <v>2.4398689999999997E-2</v>
      </c>
      <c r="X172" s="273">
        <f t="shared" si="7"/>
        <v>6.7731051959999997E-2</v>
      </c>
      <c r="Y172" s="273">
        <f t="shared" si="7"/>
        <v>6.3117554140000004E-2</v>
      </c>
      <c r="Z172" s="273">
        <f t="shared" si="7"/>
        <v>7.0778345839999993E-2</v>
      </c>
      <c r="AA172" s="273">
        <f t="shared" si="7"/>
        <v>1.6280073839999999E-2</v>
      </c>
      <c r="AB172" s="273">
        <f t="shared" si="7"/>
        <v>0.21790702577999999</v>
      </c>
      <c r="AC172" s="273">
        <f t="shared" si="7"/>
        <v>1.0829999999999999E-2</v>
      </c>
      <c r="AD172" s="273">
        <f t="shared" si="7"/>
        <v>7.5799999999999999E-3</v>
      </c>
    </row>
    <row r="173" spans="1:38" s="266" customFormat="1">
      <c r="A173" s="270" t="s">
        <v>647</v>
      </c>
      <c r="B173" s="339"/>
      <c r="C173" s="340"/>
      <c r="D173" s="339"/>
      <c r="E173" s="273">
        <f t="shared" si="6"/>
        <v>0.87819999999999998</v>
      </c>
      <c r="F173" s="273">
        <f t="shared" si="6"/>
        <v>1.2019599999999999</v>
      </c>
      <c r="G173" s="273">
        <f t="shared" si="6"/>
        <v>6.4269999999999994E-2</v>
      </c>
      <c r="H173" s="273">
        <f t="shared" si="6"/>
        <v>4.9230000000000003E-2</v>
      </c>
      <c r="I173" s="273">
        <f t="shared" si="6"/>
        <v>9.7739999999999994E-2</v>
      </c>
      <c r="J173" s="273">
        <f t="shared" si="6"/>
        <v>9.9540000000000003E-2</v>
      </c>
      <c r="K173" s="273">
        <f t="shared" si="6"/>
        <v>0.10374</v>
      </c>
      <c r="L173" s="273">
        <f t="shared" si="6"/>
        <v>2.7990000000000001E-2</v>
      </c>
      <c r="M173" s="273">
        <f t="shared" si="6"/>
        <v>0.82967000000000002</v>
      </c>
      <c r="N173" s="273">
        <f t="shared" si="6"/>
        <v>1.771E-2</v>
      </c>
      <c r="O173" s="273">
        <f t="shared" si="6"/>
        <v>9.1800000000000007E-3</v>
      </c>
      <c r="P173" s="273">
        <f t="shared" si="6"/>
        <v>1.9599999999999999E-3</v>
      </c>
      <c r="Q173" s="273">
        <f t="shared" si="6"/>
        <v>2.16E-3</v>
      </c>
      <c r="R173" s="273">
        <f t="shared" si="6"/>
        <v>1.431E-2</v>
      </c>
      <c r="S173" s="273">
        <f t="shared" si="6"/>
        <v>5.4400000000000004E-3</v>
      </c>
      <c r="T173" s="273">
        <f t="shared" si="6"/>
        <v>3.5300000000000002E-3</v>
      </c>
      <c r="U173" s="273">
        <f t="shared" si="7"/>
        <v>2.8999999999999998E-3</v>
      </c>
      <c r="V173" s="273">
        <f t="shared" si="7"/>
        <v>0.30825000000000002</v>
      </c>
      <c r="W173" s="273">
        <f t="shared" si="7"/>
        <v>6.6113720000000001E-2</v>
      </c>
      <c r="X173" s="273">
        <f t="shared" si="7"/>
        <v>7.5610640200000001E-3</v>
      </c>
      <c r="Y173" s="273">
        <f t="shared" si="7"/>
        <v>1.8607529630000001E-2</v>
      </c>
      <c r="Z173" s="273">
        <f t="shared" si="7"/>
        <v>4.9331824299999995E-3</v>
      </c>
      <c r="AA173" s="273">
        <f t="shared" si="7"/>
        <v>4.2399536300000004E-3</v>
      </c>
      <c r="AB173" s="273">
        <f t="shared" si="7"/>
        <v>3.534135041E-2</v>
      </c>
      <c r="AC173" s="273">
        <f t="shared" si="7"/>
        <v>3.0000000000000001E-3</v>
      </c>
      <c r="AD173" s="273">
        <f t="shared" si="7"/>
        <v>4.0000000000000003E-5</v>
      </c>
    </row>
    <row r="174" spans="1:38" s="266" customFormat="1">
      <c r="A174" s="270" t="s">
        <v>648</v>
      </c>
      <c r="B174" s="339"/>
      <c r="C174" s="340"/>
      <c r="D174" s="339"/>
      <c r="E174" s="273">
        <f t="shared" si="6"/>
        <v>0.38089000000000001</v>
      </c>
      <c r="F174" s="273">
        <f t="shared" si="6"/>
        <v>2.6360000000000001E-2</v>
      </c>
      <c r="G174" s="273">
        <f t="shared" si="6"/>
        <v>0.45284000000000002</v>
      </c>
      <c r="H174" s="273">
        <f t="shared" si="6"/>
        <v>1.81E-3</v>
      </c>
      <c r="I174" s="273">
        <f t="shared" si="6"/>
        <v>4.6019999999999998E-2</v>
      </c>
      <c r="J174" s="273">
        <f t="shared" si="6"/>
        <v>5.271E-2</v>
      </c>
      <c r="K174" s="273">
        <f t="shared" si="6"/>
        <v>5.9089999999999997E-2</v>
      </c>
      <c r="L174" s="273">
        <f t="shared" si="6"/>
        <v>6.0800000000000003E-3</v>
      </c>
      <c r="M174" s="273">
        <f t="shared" si="6"/>
        <v>2.1877399999999998</v>
      </c>
      <c r="N174" s="273">
        <f t="shared" si="6"/>
        <v>2.538E-2</v>
      </c>
      <c r="O174" s="273">
        <f t="shared" si="6"/>
        <v>2.0899999999999998E-3</v>
      </c>
      <c r="P174" s="273">
        <f t="shared" si="6"/>
        <v>2.5000000000000001E-3</v>
      </c>
      <c r="Q174" s="273">
        <f t="shared" si="6"/>
        <v>4.2500000000000003E-3</v>
      </c>
      <c r="R174" s="273">
        <f t="shared" si="6"/>
        <v>4.7299999999999998E-3</v>
      </c>
      <c r="S174" s="273">
        <f t="shared" si="6"/>
        <v>6.7200000000000003E-3</v>
      </c>
      <c r="T174" s="273">
        <f t="shared" si="6"/>
        <v>0.14610999999999999</v>
      </c>
      <c r="U174" s="273">
        <f t="shared" si="7"/>
        <v>3.32E-3</v>
      </c>
      <c r="V174" s="273">
        <f t="shared" si="7"/>
        <v>8.0579999999999999E-2</v>
      </c>
      <c r="W174" s="273">
        <f t="shared" si="7"/>
        <v>4.5113999999999994E-2</v>
      </c>
      <c r="X174" s="273">
        <f t="shared" si="7"/>
        <v>8.6984365700000007E-3</v>
      </c>
      <c r="Y174" s="273">
        <f t="shared" si="7"/>
        <v>2.14483088E-2</v>
      </c>
      <c r="Z174" s="273">
        <f t="shared" si="7"/>
        <v>5.1094255000000005E-3</v>
      </c>
      <c r="AA174" s="273">
        <f t="shared" si="7"/>
        <v>4.1294228999999997E-3</v>
      </c>
      <c r="AB174" s="273">
        <f t="shared" si="7"/>
        <v>3.9385593769999998E-2</v>
      </c>
      <c r="AC174" s="273">
        <f t="shared" si="7"/>
        <v>0</v>
      </c>
      <c r="AD174" s="273">
        <f t="shared" si="7"/>
        <v>0</v>
      </c>
    </row>
    <row r="175" spans="1:38" s="266" customFormat="1">
      <c r="A175" s="270" t="s">
        <v>649</v>
      </c>
      <c r="B175" s="339"/>
      <c r="C175" s="340"/>
      <c r="D175" s="339"/>
      <c r="E175" s="273">
        <f>SUMIF($AN$14:$AN$140,$A175, E$14:E$140)+SUM(E182:E185)</f>
        <v>11.914530000000001</v>
      </c>
      <c r="F175" s="273">
        <f>SUMIF($AN$14:$AN$140,$A175, F$14:F$140)</f>
        <v>4.8137099999999995</v>
      </c>
      <c r="G175" s="273">
        <f t="shared" ref="G175:AD175" si="8">SUMIF($AN$14:$AN$140,$A175, G$14:G$140)+SUM(G182:G185)</f>
        <v>4.0055299999999994</v>
      </c>
      <c r="H175" s="273">
        <f t="shared" si="8"/>
        <v>0.59450000000000003</v>
      </c>
      <c r="I175" s="273">
        <f t="shared" si="8"/>
        <v>1.1565900000000002</v>
      </c>
      <c r="J175" s="273">
        <f t="shared" si="8"/>
        <v>3.8908999999999998</v>
      </c>
      <c r="K175" s="273">
        <f t="shared" si="8"/>
        <v>11.244810000000001</v>
      </c>
      <c r="L175" s="273">
        <f t="shared" si="8"/>
        <v>2.252297E-2</v>
      </c>
      <c r="M175" s="273">
        <f t="shared" si="8"/>
        <v>8.0207499999999996</v>
      </c>
      <c r="N175" s="273">
        <f t="shared" si="8"/>
        <v>0.57395000000000007</v>
      </c>
      <c r="O175" s="273">
        <f t="shared" si="8"/>
        <v>4.3369999999999992E-2</v>
      </c>
      <c r="P175" s="273">
        <f t="shared" si="8"/>
        <v>0.20128000000000001</v>
      </c>
      <c r="Q175" s="273">
        <f t="shared" si="8"/>
        <v>4.5150000000000003E-2</v>
      </c>
      <c r="R175" s="273">
        <f t="shared" si="8"/>
        <v>0.29877999999999999</v>
      </c>
      <c r="S175" s="273">
        <f t="shared" si="8"/>
        <v>0.10406</v>
      </c>
      <c r="T175" s="273">
        <f t="shared" si="8"/>
        <v>0.19256000000000001</v>
      </c>
      <c r="U175" s="273">
        <f t="shared" si="8"/>
        <v>1.23163</v>
      </c>
      <c r="V175" s="273">
        <f t="shared" si="8"/>
        <v>1.6774600000000004</v>
      </c>
      <c r="W175" s="273">
        <f t="shared" si="8"/>
        <v>0.42368714999999996</v>
      </c>
      <c r="X175" s="273">
        <f t="shared" si="8"/>
        <v>3.0635645110000002E-2</v>
      </c>
      <c r="Y175" s="273">
        <f t="shared" si="8"/>
        <v>4.2894600080000012E-2</v>
      </c>
      <c r="Z175" s="273">
        <f t="shared" si="8"/>
        <v>1.5732504940000003E-2</v>
      </c>
      <c r="AA175" s="273">
        <f t="shared" si="8"/>
        <v>1.4178107049999999E-2</v>
      </c>
      <c r="AB175" s="273">
        <f t="shared" si="8"/>
        <v>0.10352337214</v>
      </c>
      <c r="AC175" s="273">
        <f t="shared" si="8"/>
        <v>29.369229999999998</v>
      </c>
      <c r="AD175" s="273">
        <f t="shared" si="8"/>
        <v>1.0050399999999999</v>
      </c>
    </row>
    <row r="176" spans="1:38" s="266" customFormat="1">
      <c r="A176" s="270" t="s">
        <v>650</v>
      </c>
      <c r="B176" s="339"/>
      <c r="C176" s="340"/>
      <c r="D176" s="339"/>
      <c r="E176" s="273">
        <f t="shared" ref="E176:T185" si="9">SUMIF($AN$14:$AN$140, $A176, E$14:E$140)</f>
        <v>3.3082799999999999</v>
      </c>
      <c r="F176" s="273">
        <f t="shared" si="9"/>
        <v>5.2015099999999999</v>
      </c>
      <c r="G176" s="273">
        <f t="shared" si="9"/>
        <v>2.3961399999999999</v>
      </c>
      <c r="H176" s="273">
        <f t="shared" si="9"/>
        <v>0.64609299999999992</v>
      </c>
      <c r="I176" s="273">
        <f t="shared" si="9"/>
        <v>6.6502030000000003</v>
      </c>
      <c r="J176" s="273">
        <f t="shared" si="9"/>
        <v>6.8013030000000008</v>
      </c>
      <c r="K176" s="273">
        <f t="shared" si="9"/>
        <v>7.1506259999999999</v>
      </c>
      <c r="L176" s="273">
        <f t="shared" si="9"/>
        <v>0.64537</v>
      </c>
      <c r="M176" s="273">
        <f t="shared" si="9"/>
        <v>38.402430000000003</v>
      </c>
      <c r="N176" s="273">
        <f t="shared" si="9"/>
        <v>0.36702000000000001</v>
      </c>
      <c r="O176" s="273">
        <f t="shared" si="9"/>
        <v>0.16844499999999998</v>
      </c>
      <c r="P176" s="273">
        <f t="shared" si="9"/>
        <v>3.9614999999999997E-2</v>
      </c>
      <c r="Q176" s="273">
        <f t="shared" si="9"/>
        <v>9.4000000000000004E-3</v>
      </c>
      <c r="R176" s="273">
        <f t="shared" si="9"/>
        <v>0.25345000000000001</v>
      </c>
      <c r="S176" s="273">
        <f t="shared" si="9"/>
        <v>2.4782500000000001</v>
      </c>
      <c r="T176" s="273">
        <f t="shared" si="9"/>
        <v>4.6544999999999996E-2</v>
      </c>
      <c r="U176" s="273">
        <f t="shared" ref="U176:AD185" si="10">SUMIF($AN$14:$AN$140, $A176, U$14:U$140)</f>
        <v>7.2399999999999999E-3</v>
      </c>
      <c r="V176" s="273">
        <f t="shared" si="10"/>
        <v>5.7487900000000005</v>
      </c>
      <c r="W176" s="273">
        <f t="shared" si="10"/>
        <v>9.4330935199999999</v>
      </c>
      <c r="X176" s="273">
        <f t="shared" si="10"/>
        <v>1.2140290254399999</v>
      </c>
      <c r="Y176" s="273">
        <f t="shared" si="10"/>
        <v>1.2632099079800001</v>
      </c>
      <c r="Z176" s="273">
        <f t="shared" si="10"/>
        <v>0.47711567535999999</v>
      </c>
      <c r="AA176" s="273">
        <f t="shared" si="10"/>
        <v>0.68821408549999996</v>
      </c>
      <c r="AB176" s="273">
        <f t="shared" si="10"/>
        <v>3.6425686942799995</v>
      </c>
      <c r="AC176" s="273">
        <f t="shared" si="10"/>
        <v>5.1610000000000003E-2</v>
      </c>
      <c r="AD176" s="273">
        <f t="shared" si="10"/>
        <v>0.14371</v>
      </c>
    </row>
    <row r="177" spans="1:30" s="266" customFormat="1">
      <c r="A177" s="270" t="s">
        <v>651</v>
      </c>
      <c r="B177" s="339"/>
      <c r="C177" s="340"/>
      <c r="D177" s="339"/>
      <c r="E177" s="273">
        <f t="shared" si="9"/>
        <v>0.95101999999999998</v>
      </c>
      <c r="F177" s="273">
        <f t="shared" si="9"/>
        <v>0.17227000000000001</v>
      </c>
      <c r="G177" s="273">
        <f t="shared" si="9"/>
        <v>0.37624000000000002</v>
      </c>
      <c r="H177" s="273">
        <f t="shared" si="9"/>
        <v>3.048E-2</v>
      </c>
      <c r="I177" s="273">
        <f t="shared" si="9"/>
        <v>5.2159999999999998E-2</v>
      </c>
      <c r="J177" s="273">
        <f t="shared" si="9"/>
        <v>5.2549999999999999E-2</v>
      </c>
      <c r="K177" s="273">
        <f t="shared" si="9"/>
        <v>6.2210000000000001E-2</v>
      </c>
      <c r="L177" s="273">
        <f t="shared" si="9"/>
        <v>1.2840000000000001E-2</v>
      </c>
      <c r="M177" s="273">
        <f t="shared" si="9"/>
        <v>0.80350999999999995</v>
      </c>
      <c r="N177" s="273">
        <f t="shared" si="9"/>
        <v>1.4420000000000001E-2</v>
      </c>
      <c r="O177" s="273">
        <f t="shared" si="9"/>
        <v>6.8999999999999999E-3</v>
      </c>
      <c r="P177" s="273">
        <f t="shared" si="9"/>
        <v>2.8999999999999998E-3</v>
      </c>
      <c r="Q177" s="273">
        <f t="shared" si="9"/>
        <v>2.1299999999999999E-3</v>
      </c>
      <c r="R177" s="273">
        <f t="shared" si="9"/>
        <v>1.3729999999999999E-2</v>
      </c>
      <c r="S177" s="273">
        <f t="shared" si="9"/>
        <v>4.1799999999999997E-3</v>
      </c>
      <c r="T177" s="273">
        <f t="shared" si="9"/>
        <v>1.1100000000000001E-3</v>
      </c>
      <c r="U177" s="273">
        <f t="shared" si="10"/>
        <v>4.6000000000000001E-4</v>
      </c>
      <c r="V177" s="273">
        <f t="shared" si="10"/>
        <v>0.27442</v>
      </c>
      <c r="W177" s="273">
        <f t="shared" si="10"/>
        <v>0.13836152999999998</v>
      </c>
      <c r="X177" s="273">
        <f t="shared" si="10"/>
        <v>6.7588760169999998E-2</v>
      </c>
      <c r="Y177" s="273">
        <f t="shared" si="10"/>
        <v>7.7804372010000011E-2</v>
      </c>
      <c r="Z177" s="273">
        <f t="shared" si="10"/>
        <v>4.8873192009999997E-2</v>
      </c>
      <c r="AA177" s="273">
        <f t="shared" si="10"/>
        <v>2.523804201E-2</v>
      </c>
      <c r="AB177" s="273">
        <f t="shared" si="10"/>
        <v>0.21950449469</v>
      </c>
      <c r="AC177" s="273">
        <f t="shared" si="10"/>
        <v>2.65E-3</v>
      </c>
      <c r="AD177" s="273">
        <f t="shared" si="10"/>
        <v>3.0000000000000001E-5</v>
      </c>
    </row>
    <row r="178" spans="1:30" s="266" customFormat="1">
      <c r="A178" s="270" t="s">
        <v>652</v>
      </c>
      <c r="B178" s="339"/>
      <c r="C178" s="340"/>
      <c r="D178" s="339"/>
      <c r="E178" s="273">
        <f t="shared" si="9"/>
        <v>3.5319999999999997E-2</v>
      </c>
      <c r="F178" s="273">
        <f t="shared" si="9"/>
        <v>2.1700000000000001E-3</v>
      </c>
      <c r="G178" s="273">
        <f t="shared" si="9"/>
        <v>1.018E-2</v>
      </c>
      <c r="H178" s="273">
        <f t="shared" si="9"/>
        <v>2.0000000000000002E-5</v>
      </c>
      <c r="I178" s="273">
        <f t="shared" si="9"/>
        <v>6.4999999999999997E-4</v>
      </c>
      <c r="J178" s="273">
        <f t="shared" si="9"/>
        <v>8.4999999999999995E-4</v>
      </c>
      <c r="K178" s="273">
        <f t="shared" si="9"/>
        <v>1.08E-3</v>
      </c>
      <c r="L178" s="273">
        <f t="shared" si="9"/>
        <v>3.6000000000000002E-4</v>
      </c>
      <c r="M178" s="273">
        <f t="shared" si="9"/>
        <v>1.43E-2</v>
      </c>
      <c r="N178" s="273">
        <f t="shared" si="9"/>
        <v>2.0000000000000002E-5</v>
      </c>
      <c r="O178" s="273">
        <f t="shared" si="9"/>
        <v>0</v>
      </c>
      <c r="P178" s="273">
        <f t="shared" si="9"/>
        <v>3.0000000000000001E-5</v>
      </c>
      <c r="Q178" s="273">
        <f t="shared" si="9"/>
        <v>1.0000000000000001E-5</v>
      </c>
      <c r="R178" s="273">
        <f t="shared" si="9"/>
        <v>4.0000000000000003E-5</v>
      </c>
      <c r="S178" s="273">
        <f t="shared" si="9"/>
        <v>5.0000000000000002E-5</v>
      </c>
      <c r="T178" s="273">
        <f t="shared" si="9"/>
        <v>0</v>
      </c>
      <c r="U178" s="273">
        <f t="shared" si="10"/>
        <v>2.0000000000000002E-5</v>
      </c>
      <c r="V178" s="273">
        <f t="shared" si="10"/>
        <v>6.28E-3</v>
      </c>
      <c r="W178" s="273">
        <f t="shared" si="10"/>
        <v>3.0332999999999998E-4</v>
      </c>
      <c r="X178" s="273">
        <f t="shared" si="10"/>
        <v>4.1166999999999998E-7</v>
      </c>
      <c r="Y178" s="273">
        <f t="shared" si="10"/>
        <v>3.2499899999999999E-6</v>
      </c>
      <c r="Z178" s="273">
        <f t="shared" si="10"/>
        <v>3.6833000000000002E-7</v>
      </c>
      <c r="AA178" s="273">
        <f t="shared" si="10"/>
        <v>3.2500000000000001E-7</v>
      </c>
      <c r="AB178" s="273">
        <f t="shared" si="10"/>
        <v>4.35499E-6</v>
      </c>
      <c r="AC178" s="273">
        <f t="shared" si="10"/>
        <v>0</v>
      </c>
      <c r="AD178" s="273">
        <f t="shared" si="10"/>
        <v>0</v>
      </c>
    </row>
    <row r="179" spans="1:30" s="266" customFormat="1">
      <c r="A179" s="339" t="s">
        <v>653</v>
      </c>
      <c r="B179" s="339"/>
      <c r="C179" s="340"/>
      <c r="D179" s="339"/>
      <c r="E179" s="273">
        <f t="shared" si="9"/>
        <v>6.3759300000000003</v>
      </c>
      <c r="F179" s="273">
        <f t="shared" si="9"/>
        <v>10.617319999999999</v>
      </c>
      <c r="G179" s="273">
        <f t="shared" si="9"/>
        <v>0</v>
      </c>
      <c r="H179" s="273">
        <f t="shared" si="9"/>
        <v>26.252410000000001</v>
      </c>
      <c r="I179" s="273">
        <f t="shared" si="9"/>
        <v>0.20563000000000001</v>
      </c>
      <c r="J179" s="273">
        <f t="shared" si="9"/>
        <v>1.6264599999999998</v>
      </c>
      <c r="K179" s="273">
        <f t="shared" si="9"/>
        <v>2.5641699999999998</v>
      </c>
      <c r="L179" s="273">
        <f t="shared" si="9"/>
        <v>0</v>
      </c>
      <c r="M179" s="273">
        <f t="shared" si="9"/>
        <v>0</v>
      </c>
      <c r="N179" s="273">
        <f t="shared" si="9"/>
        <v>0</v>
      </c>
      <c r="O179" s="273">
        <f t="shared" si="9"/>
        <v>0</v>
      </c>
      <c r="P179" s="273">
        <f t="shared" si="9"/>
        <v>0</v>
      </c>
      <c r="Q179" s="273">
        <f t="shared" si="9"/>
        <v>0</v>
      </c>
      <c r="R179" s="273">
        <f t="shared" si="9"/>
        <v>0</v>
      </c>
      <c r="S179" s="273">
        <f t="shared" si="9"/>
        <v>0</v>
      </c>
      <c r="T179" s="273">
        <f t="shared" si="9"/>
        <v>0</v>
      </c>
      <c r="U179" s="273">
        <f t="shared" si="10"/>
        <v>0</v>
      </c>
      <c r="V179" s="273">
        <f t="shared" si="10"/>
        <v>0</v>
      </c>
      <c r="W179" s="273">
        <f t="shared" si="10"/>
        <v>0</v>
      </c>
      <c r="X179" s="273">
        <f t="shared" si="10"/>
        <v>0</v>
      </c>
      <c r="Y179" s="273">
        <f t="shared" si="10"/>
        <v>0</v>
      </c>
      <c r="Z179" s="273">
        <f t="shared" si="10"/>
        <v>0</v>
      </c>
      <c r="AA179" s="273">
        <f t="shared" si="10"/>
        <v>0</v>
      </c>
      <c r="AB179" s="273">
        <f t="shared" si="10"/>
        <v>0</v>
      </c>
      <c r="AC179" s="273">
        <f t="shared" si="10"/>
        <v>0</v>
      </c>
      <c r="AD179" s="273">
        <f t="shared" si="10"/>
        <v>0</v>
      </c>
    </row>
    <row r="180" spans="1:30" s="266" customFormat="1">
      <c r="A180" s="339" t="s">
        <v>654</v>
      </c>
      <c r="B180" s="339"/>
      <c r="C180" s="340"/>
      <c r="D180" s="339"/>
      <c r="E180" s="273">
        <f t="shared" si="9"/>
        <v>29.970418636000002</v>
      </c>
      <c r="F180" s="273">
        <f t="shared" si="9"/>
        <v>2.3744700000000001</v>
      </c>
      <c r="G180" s="273">
        <f t="shared" si="9"/>
        <v>2.972E-2</v>
      </c>
      <c r="H180" s="273">
        <f t="shared" si="9"/>
        <v>0.35316999999999998</v>
      </c>
      <c r="I180" s="273">
        <f t="shared" si="9"/>
        <v>1.2275459999999998</v>
      </c>
      <c r="J180" s="273">
        <f t="shared" si="9"/>
        <v>1.779987</v>
      </c>
      <c r="K180" s="273">
        <f t="shared" si="9"/>
        <v>2.4497409999999995</v>
      </c>
      <c r="L180" s="273">
        <f t="shared" si="9"/>
        <v>0.43226777999999993</v>
      </c>
      <c r="M180" s="273">
        <f t="shared" si="9"/>
        <v>18.673210000000001</v>
      </c>
      <c r="N180" s="273">
        <f t="shared" si="9"/>
        <v>0.84440000000000004</v>
      </c>
      <c r="O180" s="273">
        <f t="shared" si="9"/>
        <v>3.0559999999999997E-2</v>
      </c>
      <c r="P180" s="273">
        <f t="shared" si="9"/>
        <v>0</v>
      </c>
      <c r="Q180" s="273">
        <f t="shared" si="9"/>
        <v>0</v>
      </c>
      <c r="R180" s="273">
        <f t="shared" si="9"/>
        <v>0.33598</v>
      </c>
      <c r="S180" s="273">
        <f t="shared" si="9"/>
        <v>5.6369899999999999</v>
      </c>
      <c r="T180" s="273">
        <f t="shared" si="9"/>
        <v>7.1629999999999999E-2</v>
      </c>
      <c r="U180" s="273">
        <f t="shared" si="10"/>
        <v>7.8505999999999992E-3</v>
      </c>
      <c r="V180" s="273">
        <f t="shared" si="10"/>
        <v>8.2961600000000004</v>
      </c>
      <c r="W180" s="273">
        <f t="shared" si="10"/>
        <v>0.83260999999999996</v>
      </c>
      <c r="X180" s="273">
        <f t="shared" si="10"/>
        <v>5.5019999999999999E-2</v>
      </c>
      <c r="Y180" s="273">
        <f t="shared" si="10"/>
        <v>7.6859999999999998E-2</v>
      </c>
      <c r="Z180" s="273">
        <f t="shared" si="10"/>
        <v>6.5339999999999995E-2</v>
      </c>
      <c r="AA180" s="273">
        <f t="shared" si="10"/>
        <v>5.5059999999999998E-2</v>
      </c>
      <c r="AB180" s="273">
        <f t="shared" si="10"/>
        <v>0.25225999999999998</v>
      </c>
      <c r="AC180" s="273">
        <f t="shared" si="10"/>
        <v>0</v>
      </c>
      <c r="AD180" s="273">
        <f t="shared" si="10"/>
        <v>0</v>
      </c>
    </row>
    <row r="181" spans="1:30" s="266" customFormat="1">
      <c r="A181" s="339" t="s">
        <v>655</v>
      </c>
      <c r="B181" s="339"/>
      <c r="C181" s="340"/>
      <c r="D181" s="339"/>
      <c r="E181" s="273">
        <f t="shared" si="9"/>
        <v>6.1261099999999997</v>
      </c>
      <c r="F181" s="273">
        <f t="shared" si="9"/>
        <v>1.40822</v>
      </c>
      <c r="G181" s="273">
        <f t="shared" si="9"/>
        <v>0.27498000000000006</v>
      </c>
      <c r="H181" s="273">
        <f t="shared" si="9"/>
        <v>1.2325400000000003E-3</v>
      </c>
      <c r="I181" s="273">
        <f t="shared" si="9"/>
        <v>0.27607999999999999</v>
      </c>
      <c r="J181" s="273">
        <f t="shared" si="9"/>
        <v>0.36043999999999998</v>
      </c>
      <c r="K181" s="273">
        <f t="shared" si="9"/>
        <v>0.76577999999999991</v>
      </c>
      <c r="L181" s="273">
        <f t="shared" si="9"/>
        <v>0.13273714000000003</v>
      </c>
      <c r="M181" s="273">
        <f t="shared" si="9"/>
        <v>12.870719999999999</v>
      </c>
      <c r="N181" s="273">
        <f t="shared" si="9"/>
        <v>0.32555602</v>
      </c>
      <c r="O181" s="273">
        <f t="shared" si="9"/>
        <v>2.0108499999999998E-3</v>
      </c>
      <c r="P181" s="273">
        <f t="shared" si="9"/>
        <v>7.153350000000001E-3</v>
      </c>
      <c r="Q181" s="273">
        <f t="shared" si="9"/>
        <v>9.1824099999999985E-3</v>
      </c>
      <c r="R181" s="273">
        <f t="shared" si="9"/>
        <v>8.663549999999999E-3</v>
      </c>
      <c r="S181" s="273">
        <f t="shared" si="9"/>
        <v>0.66072485999999997</v>
      </c>
      <c r="T181" s="273">
        <f t="shared" si="9"/>
        <v>2.5894529999999999E-2</v>
      </c>
      <c r="U181" s="273">
        <f t="shared" si="10"/>
        <v>3.0034400000000004E-3</v>
      </c>
      <c r="V181" s="273">
        <f t="shared" si="10"/>
        <v>0.18174314000000003</v>
      </c>
      <c r="W181" s="273">
        <f t="shared" si="10"/>
        <v>0.21380552</v>
      </c>
      <c r="X181" s="273">
        <f t="shared" si="10"/>
        <v>6.0798858400000003E-3</v>
      </c>
      <c r="Y181" s="273">
        <f t="shared" si="10"/>
        <v>2.5800957020000001E-2</v>
      </c>
      <c r="Z181" s="273">
        <f t="shared" si="10"/>
        <v>1.3239612560000001E-2</v>
      </c>
      <c r="AA181" s="273">
        <f t="shared" si="10"/>
        <v>1.3875066099999999E-3</v>
      </c>
      <c r="AB181" s="273">
        <f t="shared" si="10"/>
        <v>4.6507964570000004E-2</v>
      </c>
      <c r="AC181" s="273">
        <f t="shared" si="10"/>
        <v>1.24E-3</v>
      </c>
      <c r="AD181" s="273">
        <f t="shared" si="10"/>
        <v>5.9000000000000003E-4</v>
      </c>
    </row>
    <row r="182" spans="1:30" s="266" customFormat="1">
      <c r="A182" s="339" t="s">
        <v>656</v>
      </c>
      <c r="B182" s="339"/>
      <c r="C182" s="340"/>
      <c r="D182" s="339"/>
      <c r="E182" s="275">
        <f t="shared" si="9"/>
        <v>0</v>
      </c>
      <c r="F182" s="275">
        <f t="shared" si="9"/>
        <v>5.2771299999999997</v>
      </c>
      <c r="G182" s="275">
        <f t="shared" si="9"/>
        <v>0</v>
      </c>
      <c r="H182" s="275">
        <f t="shared" si="9"/>
        <v>0</v>
      </c>
      <c r="I182" s="275">
        <f t="shared" si="9"/>
        <v>0</v>
      </c>
      <c r="J182" s="275">
        <f t="shared" si="9"/>
        <v>0</v>
      </c>
      <c r="K182" s="275">
        <f t="shared" si="9"/>
        <v>0</v>
      </c>
      <c r="L182" s="275">
        <f t="shared" si="9"/>
        <v>0</v>
      </c>
      <c r="M182" s="275">
        <f t="shared" si="9"/>
        <v>0</v>
      </c>
      <c r="N182" s="275">
        <f t="shared" si="9"/>
        <v>0</v>
      </c>
      <c r="O182" s="275">
        <f t="shared" si="9"/>
        <v>0</v>
      </c>
      <c r="P182" s="275">
        <f t="shared" si="9"/>
        <v>4.0499999999999998E-3</v>
      </c>
      <c r="Q182" s="275">
        <f t="shared" si="9"/>
        <v>0</v>
      </c>
      <c r="R182" s="275">
        <f t="shared" si="9"/>
        <v>0</v>
      </c>
      <c r="S182" s="275">
        <f t="shared" si="9"/>
        <v>0</v>
      </c>
      <c r="T182" s="275">
        <f t="shared" si="9"/>
        <v>0</v>
      </c>
      <c r="U182" s="275">
        <f t="shared" si="10"/>
        <v>0</v>
      </c>
      <c r="V182" s="275">
        <f t="shared" si="10"/>
        <v>0</v>
      </c>
      <c r="W182" s="275">
        <f t="shared" si="10"/>
        <v>0</v>
      </c>
      <c r="X182" s="275">
        <f t="shared" si="10"/>
        <v>0</v>
      </c>
      <c r="Y182" s="275">
        <f t="shared" si="10"/>
        <v>0</v>
      </c>
      <c r="Z182" s="275">
        <f t="shared" si="10"/>
        <v>0</v>
      </c>
      <c r="AA182" s="275">
        <f t="shared" si="10"/>
        <v>0</v>
      </c>
      <c r="AB182" s="275">
        <f t="shared" si="10"/>
        <v>0</v>
      </c>
      <c r="AC182" s="275">
        <f t="shared" si="10"/>
        <v>0</v>
      </c>
      <c r="AD182" s="275">
        <f t="shared" si="10"/>
        <v>0</v>
      </c>
    </row>
    <row r="183" spans="1:30" s="266" customFormat="1">
      <c r="A183" s="339" t="s">
        <v>657</v>
      </c>
      <c r="B183" s="339"/>
      <c r="C183" s="340"/>
      <c r="D183" s="339"/>
      <c r="E183" s="275">
        <f t="shared" si="9"/>
        <v>0</v>
      </c>
      <c r="F183" s="275">
        <f t="shared" si="9"/>
        <v>3.38205</v>
      </c>
      <c r="G183" s="275">
        <f t="shared" si="9"/>
        <v>0</v>
      </c>
      <c r="H183" s="275">
        <f t="shared" si="9"/>
        <v>0</v>
      </c>
      <c r="I183" s="275">
        <f t="shared" si="9"/>
        <v>0</v>
      </c>
      <c r="J183" s="275">
        <f t="shared" si="9"/>
        <v>0</v>
      </c>
      <c r="K183" s="275">
        <f t="shared" si="9"/>
        <v>0</v>
      </c>
      <c r="L183" s="275">
        <f t="shared" si="9"/>
        <v>0</v>
      </c>
      <c r="M183" s="275">
        <f t="shared" si="9"/>
        <v>0</v>
      </c>
      <c r="N183" s="275">
        <f t="shared" si="9"/>
        <v>0</v>
      </c>
      <c r="O183" s="275">
        <f t="shared" si="9"/>
        <v>0</v>
      </c>
      <c r="P183" s="275">
        <f t="shared" si="9"/>
        <v>0</v>
      </c>
      <c r="Q183" s="275">
        <f t="shared" si="9"/>
        <v>0</v>
      </c>
      <c r="R183" s="275">
        <f t="shared" si="9"/>
        <v>0</v>
      </c>
      <c r="S183" s="275">
        <f t="shared" si="9"/>
        <v>0</v>
      </c>
      <c r="T183" s="275">
        <f t="shared" si="9"/>
        <v>0</v>
      </c>
      <c r="U183" s="275">
        <f t="shared" si="10"/>
        <v>0</v>
      </c>
      <c r="V183" s="275">
        <f t="shared" si="10"/>
        <v>0</v>
      </c>
      <c r="W183" s="275">
        <f t="shared" si="10"/>
        <v>0</v>
      </c>
      <c r="X183" s="275">
        <f t="shared" si="10"/>
        <v>0</v>
      </c>
      <c r="Y183" s="275">
        <f t="shared" si="10"/>
        <v>0</v>
      </c>
      <c r="Z183" s="275">
        <f t="shared" si="10"/>
        <v>0</v>
      </c>
      <c r="AA183" s="275">
        <f t="shared" si="10"/>
        <v>0</v>
      </c>
      <c r="AB183" s="275">
        <f t="shared" si="10"/>
        <v>0</v>
      </c>
      <c r="AC183" s="275">
        <f t="shared" si="10"/>
        <v>0</v>
      </c>
      <c r="AD183" s="275">
        <f t="shared" si="10"/>
        <v>0</v>
      </c>
    </row>
    <row r="184" spans="1:30" s="266" customFormat="1">
      <c r="A184" s="339" t="s">
        <v>658</v>
      </c>
      <c r="B184" s="339"/>
      <c r="C184" s="340"/>
      <c r="D184" s="339"/>
      <c r="E184" s="275">
        <f t="shared" si="9"/>
        <v>0</v>
      </c>
      <c r="F184" s="275">
        <f t="shared" si="9"/>
        <v>1.18032</v>
      </c>
      <c r="G184" s="275">
        <f t="shared" si="9"/>
        <v>0</v>
      </c>
      <c r="H184" s="275">
        <f t="shared" si="9"/>
        <v>0</v>
      </c>
      <c r="I184" s="275">
        <f t="shared" si="9"/>
        <v>0</v>
      </c>
      <c r="J184" s="275">
        <f t="shared" si="9"/>
        <v>0</v>
      </c>
      <c r="K184" s="275">
        <f t="shared" si="9"/>
        <v>0</v>
      </c>
      <c r="L184" s="275">
        <f t="shared" si="9"/>
        <v>0</v>
      </c>
      <c r="M184" s="275">
        <f t="shared" si="9"/>
        <v>0</v>
      </c>
      <c r="N184" s="275">
        <f t="shared" si="9"/>
        <v>0</v>
      </c>
      <c r="O184" s="275">
        <f t="shared" si="9"/>
        <v>0</v>
      </c>
      <c r="P184" s="275">
        <f t="shared" si="9"/>
        <v>0</v>
      </c>
      <c r="Q184" s="275">
        <f t="shared" si="9"/>
        <v>0</v>
      </c>
      <c r="R184" s="275">
        <f t="shared" si="9"/>
        <v>0</v>
      </c>
      <c r="S184" s="275">
        <f t="shared" si="9"/>
        <v>0</v>
      </c>
      <c r="T184" s="275">
        <f t="shared" si="9"/>
        <v>0</v>
      </c>
      <c r="U184" s="275">
        <f t="shared" si="10"/>
        <v>0</v>
      </c>
      <c r="V184" s="275">
        <f t="shared" si="10"/>
        <v>0</v>
      </c>
      <c r="W184" s="275">
        <f t="shared" si="10"/>
        <v>0</v>
      </c>
      <c r="X184" s="275">
        <f t="shared" si="10"/>
        <v>0</v>
      </c>
      <c r="Y184" s="275">
        <f t="shared" si="10"/>
        <v>0</v>
      </c>
      <c r="Z184" s="275">
        <f t="shared" si="10"/>
        <v>0</v>
      </c>
      <c r="AA184" s="275">
        <f t="shared" si="10"/>
        <v>0</v>
      </c>
      <c r="AB184" s="275">
        <f t="shared" si="10"/>
        <v>0</v>
      </c>
      <c r="AC184" s="275">
        <f t="shared" si="10"/>
        <v>0</v>
      </c>
      <c r="AD184" s="275">
        <f t="shared" si="10"/>
        <v>0</v>
      </c>
    </row>
    <row r="185" spans="1:30" s="266" customFormat="1">
      <c r="A185" s="339" t="s">
        <v>659</v>
      </c>
      <c r="B185" s="339"/>
      <c r="C185" s="340"/>
      <c r="D185" s="339"/>
      <c r="E185" s="275">
        <f t="shared" si="9"/>
        <v>0</v>
      </c>
      <c r="F185" s="275">
        <f t="shared" si="9"/>
        <v>0</v>
      </c>
      <c r="G185" s="275">
        <f t="shared" si="9"/>
        <v>0</v>
      </c>
      <c r="H185" s="275">
        <f t="shared" si="9"/>
        <v>0</v>
      </c>
      <c r="I185" s="275">
        <f t="shared" si="9"/>
        <v>0</v>
      </c>
      <c r="J185" s="275">
        <f t="shared" si="9"/>
        <v>0</v>
      </c>
      <c r="K185" s="275">
        <f t="shared" si="9"/>
        <v>0</v>
      </c>
      <c r="L185" s="275">
        <f t="shared" si="9"/>
        <v>0</v>
      </c>
      <c r="M185" s="275">
        <f t="shared" si="9"/>
        <v>0</v>
      </c>
      <c r="N185" s="275">
        <f t="shared" si="9"/>
        <v>0</v>
      </c>
      <c r="O185" s="275">
        <f t="shared" si="9"/>
        <v>0</v>
      </c>
      <c r="P185" s="275">
        <f t="shared" si="9"/>
        <v>0</v>
      </c>
      <c r="Q185" s="275">
        <f t="shared" si="9"/>
        <v>0</v>
      </c>
      <c r="R185" s="275">
        <f t="shared" si="9"/>
        <v>0</v>
      </c>
      <c r="S185" s="275">
        <f t="shared" si="9"/>
        <v>0</v>
      </c>
      <c r="T185" s="275">
        <f t="shared" si="9"/>
        <v>0</v>
      </c>
      <c r="U185" s="275">
        <f t="shared" si="10"/>
        <v>0</v>
      </c>
      <c r="V185" s="275">
        <f t="shared" si="10"/>
        <v>0</v>
      </c>
      <c r="W185" s="275">
        <f t="shared" si="10"/>
        <v>0</v>
      </c>
      <c r="X185" s="275">
        <f t="shared" si="10"/>
        <v>0</v>
      </c>
      <c r="Y185" s="275">
        <f t="shared" si="10"/>
        <v>0</v>
      </c>
      <c r="Z185" s="275">
        <f t="shared" si="10"/>
        <v>0</v>
      </c>
      <c r="AA185" s="275">
        <f t="shared" si="10"/>
        <v>0</v>
      </c>
      <c r="AB185" s="275">
        <f t="shared" si="10"/>
        <v>0</v>
      </c>
      <c r="AC185" s="275">
        <f t="shared" si="10"/>
        <v>0</v>
      </c>
      <c r="AD185" s="275">
        <f t="shared" si="10"/>
        <v>0</v>
      </c>
    </row>
  </sheetData>
  <mergeCells count="37">
    <mergeCell ref="AK11:AK12"/>
    <mergeCell ref="AL11:AL12"/>
    <mergeCell ref="AD11:AD12"/>
    <mergeCell ref="AF11:AF12"/>
    <mergeCell ref="AH11:AH12"/>
    <mergeCell ref="AI11:AI12"/>
    <mergeCell ref="AJ11:AJ12"/>
    <mergeCell ref="U11:U12"/>
    <mergeCell ref="V11:V12"/>
    <mergeCell ref="W11:W12"/>
    <mergeCell ref="X11:AB11"/>
    <mergeCell ref="AC11:AC12"/>
    <mergeCell ref="W10:AD10"/>
    <mergeCell ref="AF10:AL10"/>
    <mergeCell ref="E11:E12"/>
    <mergeCell ref="F11:F12"/>
    <mergeCell ref="G11:G12"/>
    <mergeCell ref="H11:H12"/>
    <mergeCell ref="I11:I12"/>
    <mergeCell ref="J11:J12"/>
    <mergeCell ref="K11:K12"/>
    <mergeCell ref="L11:L12"/>
    <mergeCell ref="Q10:V10"/>
    <mergeCell ref="AG11:AG12"/>
    <mergeCell ref="Q11:Q12"/>
    <mergeCell ref="R11:R12"/>
    <mergeCell ref="S11:S12"/>
    <mergeCell ref="T11:T12"/>
    <mergeCell ref="A10:A12"/>
    <mergeCell ref="B10:D12"/>
    <mergeCell ref="E10:H10"/>
    <mergeCell ref="I10:L10"/>
    <mergeCell ref="N10:P10"/>
    <mergeCell ref="M11:M12"/>
    <mergeCell ref="N11:N12"/>
    <mergeCell ref="O11:O12"/>
    <mergeCell ref="P11:P12"/>
  </mergeCells>
  <conditionalFormatting sqref="AF16:AK16">
    <cfRule type="cellIs" dxfId="186" priority="153" operator="equal">
      <formula>"IE"</formula>
    </cfRule>
    <cfRule type="cellIs" dxfId="185" priority="154" operator="equal">
      <formula>"NE"</formula>
    </cfRule>
    <cfRule type="cellIs" dxfId="184" priority="155" operator="equal">
      <formula>"NA"</formula>
    </cfRule>
    <cfRule type="cellIs" dxfId="183" priority="156" operator="equal">
      <formula>"NO "</formula>
    </cfRule>
    <cfRule type="cellIs" dxfId="182" priority="157" operator="equal">
      <formula>0</formula>
    </cfRule>
  </conditionalFormatting>
  <conditionalFormatting sqref="E14:L14 I57:L61 I64:L65 I46:L46 I52:L52 I55:L55 L62:L63 I63:K63 I68:L68 I70:L71 I98:L98 I104:K111 I134:L135 I140:L140 E34:H98 T14:AB14 M14:M26 N14:S15 N23:O24 P24:W24 N16:W22 P23:V23 M129:W129 U15 W15 I34:Q36 R34:W34 S35:W35 I38:M44 N39:W39 R38:V38 N41:O44 P43:W44 R42:V42 N38:O38 M45:N45 M63:M65 M80:M81 M85 M88 R47:V47 W63 W93 X16:AB26 X34:AB39 P41:AB41 X42:AB44 E15:H26 X98:AB98 X47:AB47 X52:AB52 X135:AB135 R36:W36 M57:AB59 X83:AB83 N25:V26 X90:AB90 M91:AB91 M128:AB128 I133:AB133 I16:L26 I37:W37 I47:P47 I125:K125 I126:L132 I139:AB139 I83:L83 I119:K120 I77:L80 N80:AB80 I91:L95 E99:K102 I49:AB49 E103:H140 P82 M92 M69:AB70 I72:AB76">
    <cfRule type="cellIs" dxfId="181" priority="148" operator="equal">
      <formula>"IE"</formula>
    </cfRule>
    <cfRule type="cellIs" dxfId="180" priority="149" operator="equal">
      <formula>"NE"</formula>
    </cfRule>
    <cfRule type="cellIs" dxfId="179" priority="150" operator="equal">
      <formula>"NA"</formula>
    </cfRule>
    <cfRule type="cellIs" dxfId="178" priority="151" operator="equal">
      <formula>"NO "</formula>
    </cfRule>
    <cfRule type="cellIs" dxfId="177" priority="152" operator="equal">
      <formula>0</formula>
    </cfRule>
  </conditionalFormatting>
  <conditionalFormatting sqref="I99:K102 I104:K111 E99:H124 I119:K120">
    <cfRule type="cellIs" dxfId="176" priority="143" operator="equal">
      <formula>"IE"</formula>
    </cfRule>
    <cfRule type="cellIs" dxfId="175" priority="144" operator="equal">
      <formula>"NE"</formula>
    </cfRule>
    <cfRule type="cellIs" dxfId="174" priority="145" operator="equal">
      <formula>"NA"</formula>
    </cfRule>
    <cfRule type="cellIs" dxfId="173" priority="146" operator="equal">
      <formula>"NO"</formula>
    </cfRule>
    <cfRule type="cellIs" dxfId="172" priority="147" operator="equal">
      <formula>0</formula>
    </cfRule>
  </conditionalFormatting>
  <conditionalFormatting sqref="I120:K120 E112:H124">
    <cfRule type="cellIs" dxfId="171" priority="142" operator="equal">
      <formula>0</formula>
    </cfRule>
  </conditionalFormatting>
  <conditionalFormatting sqref="E14:L14 I57:L61 I64:L65 I46:L46 I52:L52 I55:L55 L62:L63 I63:K63 I68:L68 I70:L71 I98:L98 I104:K111 I134:L135 I140:L140 E34:H98 T14:AB14 M14:M26 N14:S15 N23:O24 P24:W24 N16:W22 P23:V23 M129:W129 U15 W15 I34:Q36 R34:W34 S35:W35 I38:M44 N39:W39 R38:V38 N41:O44 P43:W44 R42:V42 N38:O38 M45:N45 M63:M65 M80:M81 M85 M88 R47:V47 W63 W93 X16:AB26 X34:AB39 P41:AB41 X42:AB44 E15:H26 X98:AB98 X47:AB47 X52:AB52 X135:AB135 R36:W36 M57:AB59 X83:AB83 N25:V26 X90:AB90 M91:AB91 M128:AB128 I133:AB133 I16:L26 I37:W37 I47:P47 I125:K125 I126:L132 I139:AB139 I83:L83 I119:K120 I77:L80 N80:AB80 I91:L95 E99:K102 I49:AB49 E103:H140 P82 M92 M69:AB70 I72:AB76">
    <cfRule type="cellIs" dxfId="170" priority="137" operator="equal">
      <formula>"IE"</formula>
    </cfRule>
    <cfRule type="cellIs" dxfId="169" priority="138" operator="equal">
      <formula>"NE"</formula>
    </cfRule>
    <cfRule type="cellIs" dxfId="168" priority="139" operator="equal">
      <formula>"NA"</formula>
    </cfRule>
    <cfRule type="cellIs" dxfId="167" priority="140" operator="equal">
      <formula>"NO "</formula>
    </cfRule>
    <cfRule type="cellIs" dxfId="166" priority="141" operator="equal">
      <formula>0</formula>
    </cfRule>
  </conditionalFormatting>
  <conditionalFormatting sqref="I99:K102 I104:K111 E99:H124 I119:K120">
    <cfRule type="cellIs" dxfId="165" priority="132" operator="equal">
      <formula>"IE"</formula>
    </cfRule>
    <cfRule type="cellIs" dxfId="164" priority="133" operator="equal">
      <formula>"NE"</formula>
    </cfRule>
    <cfRule type="cellIs" dxfId="163" priority="134" operator="equal">
      <formula>"NA"</formula>
    </cfRule>
    <cfRule type="cellIs" dxfId="162" priority="135" operator="equal">
      <formula>"NO"</formula>
    </cfRule>
    <cfRule type="cellIs" dxfId="161" priority="136" operator="equal">
      <formula>0</formula>
    </cfRule>
  </conditionalFormatting>
  <conditionalFormatting sqref="I120:K120 E112:H124">
    <cfRule type="cellIs" dxfId="160" priority="131" operator="equal">
      <formula>0</formula>
    </cfRule>
  </conditionalFormatting>
  <conditionalFormatting sqref="E70">
    <cfRule type="cellIs" dxfId="159" priority="126" operator="equal">
      <formula>"IE"</formula>
    </cfRule>
    <cfRule type="cellIs" dxfId="158" priority="127" operator="equal">
      <formula>"NE"</formula>
    </cfRule>
    <cfRule type="cellIs" dxfId="157" priority="128" operator="equal">
      <formula>"NA"</formula>
    </cfRule>
    <cfRule type="cellIs" dxfId="156" priority="129" operator="equal">
      <formula>"NO "</formula>
    </cfRule>
    <cfRule type="cellIs" dxfId="155" priority="130" operator="equal">
      <formula>0</formula>
    </cfRule>
  </conditionalFormatting>
  <conditionalFormatting sqref="E70">
    <cfRule type="cellIs" dxfId="154" priority="121" operator="equal">
      <formula>"IE"</formula>
    </cfRule>
    <cfRule type="cellIs" dxfId="153" priority="122" operator="equal">
      <formula>"NE"</formula>
    </cfRule>
    <cfRule type="cellIs" dxfId="152" priority="123" operator="equal">
      <formula>"NA"</formula>
    </cfRule>
    <cfRule type="cellIs" dxfId="151" priority="124" operator="equal">
      <formula>"NO "</formula>
    </cfRule>
    <cfRule type="cellIs" dxfId="150" priority="125" operator="equal">
      <formula>0</formula>
    </cfRule>
  </conditionalFormatting>
  <conditionalFormatting sqref="E80">
    <cfRule type="cellIs" dxfId="149" priority="116" operator="equal">
      <formula>"IE"</formula>
    </cfRule>
    <cfRule type="cellIs" dxfId="148" priority="117" operator="equal">
      <formula>"NE"</formula>
    </cfRule>
    <cfRule type="cellIs" dxfId="147" priority="118" operator="equal">
      <formula>"NA"</formula>
    </cfRule>
    <cfRule type="cellIs" dxfId="146" priority="119" operator="equal">
      <formula>"NO "</formula>
    </cfRule>
    <cfRule type="cellIs" dxfId="145" priority="120" operator="equal">
      <formula>0</formula>
    </cfRule>
  </conditionalFormatting>
  <conditionalFormatting sqref="E80">
    <cfRule type="cellIs" dxfId="144" priority="111" operator="equal">
      <formula>"IE"</formula>
    </cfRule>
    <cfRule type="cellIs" dxfId="143" priority="112" operator="equal">
      <formula>"NE"</formula>
    </cfRule>
    <cfRule type="cellIs" dxfId="142" priority="113" operator="equal">
      <formula>"NA"</formula>
    </cfRule>
    <cfRule type="cellIs" dxfId="141" priority="114" operator="equal">
      <formula>"NO "</formula>
    </cfRule>
    <cfRule type="cellIs" dxfId="140" priority="115" operator="equal">
      <formula>0</formula>
    </cfRule>
  </conditionalFormatting>
  <conditionalFormatting sqref="H80">
    <cfRule type="cellIs" dxfId="139" priority="106" operator="equal">
      <formula>"IE"</formula>
    </cfRule>
    <cfRule type="cellIs" dxfId="138" priority="107" operator="equal">
      <formula>"NE"</formula>
    </cfRule>
    <cfRule type="cellIs" dxfId="137" priority="108" operator="equal">
      <formula>"NA"</formula>
    </cfRule>
    <cfRule type="cellIs" dxfId="136" priority="109" operator="equal">
      <formula>"NO "</formula>
    </cfRule>
    <cfRule type="cellIs" dxfId="135" priority="110" operator="equal">
      <formula>0</formula>
    </cfRule>
  </conditionalFormatting>
  <conditionalFormatting sqref="H80">
    <cfRule type="cellIs" dxfId="134" priority="101" operator="equal">
      <formula>"IE"</formula>
    </cfRule>
    <cfRule type="cellIs" dxfId="133" priority="102" operator="equal">
      <formula>"NE"</formula>
    </cfRule>
    <cfRule type="cellIs" dxfId="132" priority="103" operator="equal">
      <formula>"NA"</formula>
    </cfRule>
    <cfRule type="cellIs" dxfId="131" priority="104" operator="equal">
      <formula>"NO "</formula>
    </cfRule>
    <cfRule type="cellIs" dxfId="130" priority="105" operator="equal">
      <formula>0</formula>
    </cfRule>
  </conditionalFormatting>
  <conditionalFormatting sqref="M80">
    <cfRule type="cellIs" dxfId="129" priority="96" operator="equal">
      <formula>"IE"</formula>
    </cfRule>
    <cfRule type="cellIs" dxfId="128" priority="97" operator="equal">
      <formula>"NE"</formula>
    </cfRule>
    <cfRule type="cellIs" dxfId="127" priority="98" operator="equal">
      <formula>"NA"</formula>
    </cfRule>
    <cfRule type="cellIs" dxfId="126" priority="99" operator="equal">
      <formula>"NO "</formula>
    </cfRule>
    <cfRule type="cellIs" dxfId="125" priority="100" operator="equal">
      <formula>0</formula>
    </cfRule>
  </conditionalFormatting>
  <conditionalFormatting sqref="M80">
    <cfRule type="cellIs" dxfId="124" priority="91" operator="equal">
      <formula>"IE"</formula>
    </cfRule>
    <cfRule type="cellIs" dxfId="123" priority="92" operator="equal">
      <formula>"NE"</formula>
    </cfRule>
    <cfRule type="cellIs" dxfId="122" priority="93" operator="equal">
      <formula>"NA"</formula>
    </cfRule>
    <cfRule type="cellIs" dxfId="121" priority="94" operator="equal">
      <formula>"NO "</formula>
    </cfRule>
    <cfRule type="cellIs" dxfId="120" priority="95" operator="equal">
      <formula>0</formula>
    </cfRule>
  </conditionalFormatting>
  <conditionalFormatting sqref="P80">
    <cfRule type="cellIs" dxfId="119" priority="86" operator="equal">
      <formula>"IE"</formula>
    </cfRule>
    <cfRule type="cellIs" dxfId="118" priority="87" operator="equal">
      <formula>"NE"</formula>
    </cfRule>
    <cfRule type="cellIs" dxfId="117" priority="88" operator="equal">
      <formula>"NA"</formula>
    </cfRule>
    <cfRule type="cellIs" dxfId="116" priority="89" operator="equal">
      <formula>"NO "</formula>
    </cfRule>
    <cfRule type="cellIs" dxfId="115" priority="90" operator="equal">
      <formula>0</formula>
    </cfRule>
  </conditionalFormatting>
  <conditionalFormatting sqref="P80">
    <cfRule type="cellIs" dxfId="114" priority="81" operator="equal">
      <formula>"IE"</formula>
    </cfRule>
    <cfRule type="cellIs" dxfId="113" priority="82" operator="equal">
      <formula>"NE"</formula>
    </cfRule>
    <cfRule type="cellIs" dxfId="112" priority="83" operator="equal">
      <formula>"NA"</formula>
    </cfRule>
    <cfRule type="cellIs" dxfId="111" priority="84" operator="equal">
      <formula>"NO "</formula>
    </cfRule>
    <cfRule type="cellIs" dxfId="110" priority="85" operator="equal">
      <formula>0</formula>
    </cfRule>
  </conditionalFormatting>
  <conditionalFormatting sqref="Q80">
    <cfRule type="cellIs" dxfId="109" priority="76" operator="equal">
      <formula>"IE"</formula>
    </cfRule>
    <cfRule type="cellIs" dxfId="108" priority="77" operator="equal">
      <formula>"NE"</formula>
    </cfRule>
    <cfRule type="cellIs" dxfId="107" priority="78" operator="equal">
      <formula>"NA"</formula>
    </cfRule>
    <cfRule type="cellIs" dxfId="106" priority="79" operator="equal">
      <formula>"NO "</formula>
    </cfRule>
    <cfRule type="cellIs" dxfId="105" priority="80" operator="equal">
      <formula>0</formula>
    </cfRule>
  </conditionalFormatting>
  <conditionalFormatting sqref="Q80">
    <cfRule type="cellIs" dxfId="104" priority="71" operator="equal">
      <formula>"IE"</formula>
    </cfRule>
    <cfRule type="cellIs" dxfId="103" priority="72" operator="equal">
      <formula>"NE"</formula>
    </cfRule>
    <cfRule type="cellIs" dxfId="102" priority="73" operator="equal">
      <formula>"NA"</formula>
    </cfRule>
    <cfRule type="cellIs" dxfId="101" priority="74" operator="equal">
      <formula>"NO "</formula>
    </cfRule>
    <cfRule type="cellIs" dxfId="100" priority="75" operator="equal">
      <formula>0</formula>
    </cfRule>
  </conditionalFormatting>
  <conditionalFormatting sqref="W80">
    <cfRule type="cellIs" dxfId="99" priority="66" operator="equal">
      <formula>"IE"</formula>
    </cfRule>
    <cfRule type="cellIs" dxfId="98" priority="67" operator="equal">
      <formula>"NE"</formula>
    </cfRule>
    <cfRule type="cellIs" dxfId="97" priority="68" operator="equal">
      <formula>"NA"</formula>
    </cfRule>
    <cfRule type="cellIs" dxfId="96" priority="69" operator="equal">
      <formula>"NO "</formula>
    </cfRule>
    <cfRule type="cellIs" dxfId="95" priority="70" operator="equal">
      <formula>0</formula>
    </cfRule>
  </conditionalFormatting>
  <conditionalFormatting sqref="W80">
    <cfRule type="cellIs" dxfId="94" priority="61" operator="equal">
      <formula>"IE"</formula>
    </cfRule>
    <cfRule type="cellIs" dxfId="93" priority="62" operator="equal">
      <formula>"NE"</formula>
    </cfRule>
    <cfRule type="cellIs" dxfId="92" priority="63" operator="equal">
      <formula>"NA"</formula>
    </cfRule>
    <cfRule type="cellIs" dxfId="91" priority="64" operator="equal">
      <formula>"NO "</formula>
    </cfRule>
    <cfRule type="cellIs" dxfId="90" priority="65" operator="equal">
      <formula>0</formula>
    </cfRule>
  </conditionalFormatting>
  <conditionalFormatting sqref="L47">
    <cfRule type="cellIs" dxfId="89" priority="56" operator="equal">
      <formula>"IE"</formula>
    </cfRule>
    <cfRule type="cellIs" dxfId="88" priority="57" operator="equal">
      <formula>"NE"</formula>
    </cfRule>
    <cfRule type="cellIs" dxfId="87" priority="58" operator="equal">
      <formula>"NA"</formula>
    </cfRule>
    <cfRule type="cellIs" dxfId="86" priority="59" operator="equal">
      <formula>"NO "</formula>
    </cfRule>
    <cfRule type="cellIs" dxfId="85" priority="60" operator="equal">
      <formula>0</formula>
    </cfRule>
  </conditionalFormatting>
  <conditionalFormatting sqref="L47">
    <cfRule type="cellIs" dxfId="84" priority="51" operator="equal">
      <formula>"IE"</formula>
    </cfRule>
    <cfRule type="cellIs" dxfId="83" priority="52" operator="equal">
      <formula>"NE"</formula>
    </cfRule>
    <cfRule type="cellIs" dxfId="82" priority="53" operator="equal">
      <formula>"NA"</formula>
    </cfRule>
    <cfRule type="cellIs" dxfId="81" priority="54" operator="equal">
      <formula>"NO "</formula>
    </cfRule>
    <cfRule type="cellIs" dxfId="80" priority="55" operator="equal">
      <formula>0</formula>
    </cfRule>
  </conditionalFormatting>
  <conditionalFormatting sqref="L47">
    <cfRule type="cellIs" dxfId="79" priority="46" operator="equal">
      <formula>"IE"</formula>
    </cfRule>
    <cfRule type="cellIs" dxfId="78" priority="47" operator="equal">
      <formula>"NE"</formula>
    </cfRule>
    <cfRule type="cellIs" dxfId="77" priority="48" operator="equal">
      <formula>"NA"</formula>
    </cfRule>
    <cfRule type="cellIs" dxfId="76" priority="49" operator="equal">
      <formula>"NO "</formula>
    </cfRule>
    <cfRule type="cellIs" dxfId="75" priority="50" operator="equal">
      <formula>0</formula>
    </cfRule>
  </conditionalFormatting>
  <conditionalFormatting sqref="L47">
    <cfRule type="cellIs" dxfId="74" priority="41" operator="equal">
      <formula>"IE"</formula>
    </cfRule>
    <cfRule type="cellIs" dxfId="73" priority="42" operator="equal">
      <formula>"NE"</formula>
    </cfRule>
    <cfRule type="cellIs" dxfId="72" priority="43" operator="equal">
      <formula>"NA"</formula>
    </cfRule>
    <cfRule type="cellIs" dxfId="71" priority="44" operator="equal">
      <formula>"NO "</formula>
    </cfRule>
    <cfRule type="cellIs" dxfId="70" priority="45" operator="equal">
      <formula>0</formula>
    </cfRule>
  </conditionalFormatting>
  <conditionalFormatting sqref="L47">
    <cfRule type="cellIs" dxfId="69" priority="36" operator="equal">
      <formula>"IE"</formula>
    </cfRule>
    <cfRule type="cellIs" dxfId="68" priority="37" operator="equal">
      <formula>"NE"</formula>
    </cfRule>
    <cfRule type="cellIs" dxfId="67" priority="38" operator="equal">
      <formula>"NA"</formula>
    </cfRule>
    <cfRule type="cellIs" dxfId="66" priority="39" operator="equal">
      <formula>"NO "</formula>
    </cfRule>
    <cfRule type="cellIs" dxfId="65" priority="40" operator="equal">
      <formula>0</formula>
    </cfRule>
  </conditionalFormatting>
  <conditionalFormatting sqref="L47">
    <cfRule type="cellIs" dxfId="64" priority="31" operator="equal">
      <formula>"IE"</formula>
    </cfRule>
    <cfRule type="cellIs" dxfId="63" priority="32" operator="equal">
      <formula>"NE"</formula>
    </cfRule>
    <cfRule type="cellIs" dxfId="62" priority="33" operator="equal">
      <formula>"NA"</formula>
    </cfRule>
    <cfRule type="cellIs" dxfId="61" priority="34" operator="equal">
      <formula>"NO "</formula>
    </cfRule>
    <cfRule type="cellIs" dxfId="60" priority="35" operator="equal">
      <formula>0</formula>
    </cfRule>
  </conditionalFormatting>
  <conditionalFormatting sqref="L47">
    <cfRule type="cellIs" dxfId="59" priority="26" operator="equal">
      <formula>"IE"</formula>
    </cfRule>
    <cfRule type="cellIs" dxfId="58" priority="27" operator="equal">
      <formula>"NE"</formula>
    </cfRule>
    <cfRule type="cellIs" dxfId="57" priority="28" operator="equal">
      <formula>"NA"</formula>
    </cfRule>
    <cfRule type="cellIs" dxfId="56" priority="29" operator="equal">
      <formula>"NO "</formula>
    </cfRule>
    <cfRule type="cellIs" dxfId="55" priority="30" operator="equal">
      <formula>0</formula>
    </cfRule>
  </conditionalFormatting>
  <conditionalFormatting sqref="L47">
    <cfRule type="cellIs" dxfId="54" priority="21" operator="equal">
      <formula>"IE"</formula>
    </cfRule>
    <cfRule type="cellIs" dxfId="53" priority="22" operator="equal">
      <formula>"NE"</formula>
    </cfRule>
    <cfRule type="cellIs" dxfId="52" priority="23" operator="equal">
      <formula>"NA"</formula>
    </cfRule>
    <cfRule type="cellIs" dxfId="51" priority="24" operator="equal">
      <formula>"NO "</formula>
    </cfRule>
    <cfRule type="cellIs" dxfId="50" priority="25" operator="equal">
      <formula>0</formula>
    </cfRule>
  </conditionalFormatting>
  <conditionalFormatting sqref="L47">
    <cfRule type="cellIs" dxfId="49" priority="16" operator="equal">
      <formula>"IE"</formula>
    </cfRule>
    <cfRule type="cellIs" dxfId="48" priority="17" operator="equal">
      <formula>"NE"</formula>
    </cfRule>
    <cfRule type="cellIs" dxfId="47" priority="18" operator="equal">
      <formula>"NA"</formula>
    </cfRule>
    <cfRule type="cellIs" dxfId="46" priority="19" operator="equal">
      <formula>"NO "</formula>
    </cfRule>
    <cfRule type="cellIs" dxfId="45" priority="20" operator="equal">
      <formula>0</formula>
    </cfRule>
  </conditionalFormatting>
  <conditionalFormatting sqref="N47:O47">
    <cfRule type="cellIs" dxfId="44" priority="11" operator="equal">
      <formula>"IE"</formula>
    </cfRule>
    <cfRule type="cellIs" dxfId="43" priority="12" operator="equal">
      <formula>"NE"</formula>
    </cfRule>
    <cfRule type="cellIs" dxfId="42" priority="13" operator="equal">
      <formula>"NA"</formula>
    </cfRule>
    <cfRule type="cellIs" dxfId="41" priority="14" operator="equal">
      <formula>"NO "</formula>
    </cfRule>
    <cfRule type="cellIs" dxfId="40" priority="15" operator="equal">
      <formula>0</formula>
    </cfRule>
  </conditionalFormatting>
  <conditionalFormatting sqref="N47:O47">
    <cfRule type="cellIs" dxfId="39" priority="6" operator="equal">
      <formula>"IE"</formula>
    </cfRule>
    <cfRule type="cellIs" dxfId="38" priority="7" operator="equal">
      <formula>"NE"</formula>
    </cfRule>
    <cfRule type="cellIs" dxfId="37" priority="8" operator="equal">
      <formula>"NA"</formula>
    </cfRule>
    <cfRule type="cellIs" dxfId="36" priority="9" operator="equal">
      <formula>"NO "</formula>
    </cfRule>
    <cfRule type="cellIs" dxfId="35" priority="10" operator="equal">
      <formula>0</formula>
    </cfRule>
  </conditionalFormatting>
  <conditionalFormatting sqref="N47:O47">
    <cfRule type="cellIs" dxfId="34" priority="1" operator="equal">
      <formula>"IE"</formula>
    </cfRule>
    <cfRule type="cellIs" dxfId="33" priority="2" operator="equal">
      <formula>"NE"</formula>
    </cfRule>
    <cfRule type="cellIs" dxfId="32" priority="3" operator="equal">
      <formula>"NA"</formula>
    </cfRule>
    <cfRule type="cellIs" dxfId="31" priority="4" operator="equal">
      <formula>"NO "</formula>
    </cfRule>
    <cfRule type="cellIs" dxfId="30" priority="5" operator="equal">
      <formula>0</formula>
    </cfRule>
  </conditionalFormatting>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sheetPr>
    <tabColor theme="9" tint="0.39997558519241921"/>
  </sheetPr>
  <dimension ref="A1:BO185"/>
  <sheetViews>
    <sheetView topLeftCell="E148" zoomScale="85" zoomScaleNormal="85" workbookViewId="0">
      <selection activeCell="I31" sqref="I31"/>
    </sheetView>
  </sheetViews>
  <sheetFormatPr baseColWidth="10" defaultColWidth="8.85546875" defaultRowHeight="12.75"/>
  <cols>
    <col min="1" max="1" width="19.7109375" style="152" customWidth="1"/>
    <col min="2" max="2" width="16.42578125" style="152" customWidth="1"/>
    <col min="3" max="3" width="46.28515625" style="263" customWidth="1"/>
    <col min="4" max="4" width="22.42578125" style="152" customWidth="1"/>
    <col min="5" max="5" width="34.140625" style="152" customWidth="1"/>
    <col min="6" max="8" width="8.28515625" style="152" customWidth="1"/>
    <col min="9" max="11" width="9.28515625" style="152" customWidth="1"/>
    <col min="12" max="12" width="10.85546875" style="152" customWidth="1"/>
    <col min="13" max="30" width="8.28515625" style="152" customWidth="1"/>
    <col min="31" max="31" width="16.28515625" style="152" bestFit="1" customWidth="1"/>
    <col min="32" max="32" width="12.28515625" style="152" bestFit="1" customWidth="1"/>
    <col min="33" max="33" width="11.42578125" style="152" bestFit="1" customWidth="1"/>
    <col min="34" max="34" width="14.5703125" style="152" bestFit="1" customWidth="1"/>
    <col min="35" max="35" width="11.42578125" style="152" bestFit="1" customWidth="1"/>
    <col min="36" max="36" width="11.7109375" style="152" bestFit="1" customWidth="1"/>
    <col min="37" max="37" width="25.85546875" style="152" bestFit="1" customWidth="1"/>
    <col min="38" max="38" width="24.7109375" style="152" bestFit="1" customWidth="1"/>
    <col min="39" max="16384" width="8.85546875" style="152"/>
  </cols>
  <sheetData>
    <row r="1" spans="1:67" s="112" customFormat="1" ht="21" hidden="1" thickBot="1">
      <c r="A1" s="107" t="s">
        <v>245</v>
      </c>
      <c r="B1" s="108"/>
      <c r="C1" s="109"/>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1"/>
      <c r="AL1" s="111"/>
    </row>
    <row r="2" spans="1:67" s="112" customFormat="1" ht="13.5" hidden="1" thickBot="1">
      <c r="A2" s="113" t="s">
        <v>246</v>
      </c>
      <c r="B2" s="108"/>
      <c r="C2" s="109"/>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1"/>
      <c r="AL2" s="111"/>
    </row>
    <row r="3" spans="1:67" s="112" customFormat="1" ht="13.5" hidden="1" thickBot="1">
      <c r="A3" s="110"/>
      <c r="B3" s="108"/>
      <c r="C3" s="109"/>
      <c r="D3" s="110"/>
      <c r="E3" s="110"/>
      <c r="F3" s="114"/>
      <c r="G3" s="110"/>
      <c r="H3" s="110"/>
      <c r="I3" s="110"/>
      <c r="J3" s="110"/>
      <c r="K3" s="110"/>
      <c r="L3" s="110"/>
      <c r="M3" s="110"/>
      <c r="N3" s="110"/>
      <c r="O3" s="110"/>
      <c r="R3" s="115"/>
      <c r="S3" s="115"/>
      <c r="T3" s="115"/>
      <c r="U3" s="115"/>
      <c r="V3" s="115"/>
      <c r="W3" s="110"/>
      <c r="X3" s="110"/>
      <c r="Y3" s="110"/>
      <c r="Z3" s="110"/>
      <c r="AA3" s="110"/>
      <c r="AB3" s="110"/>
      <c r="AC3" s="110"/>
      <c r="AD3" s="110"/>
      <c r="AE3" s="110"/>
      <c r="AF3" s="110"/>
      <c r="AG3" s="110"/>
      <c r="AH3" s="110"/>
      <c r="AI3" s="110"/>
      <c r="AJ3" s="110"/>
      <c r="AK3" s="111"/>
      <c r="AL3" s="111"/>
    </row>
    <row r="4" spans="1:67" s="112" customFormat="1" ht="13.5" hidden="1" thickBot="1">
      <c r="A4" s="110" t="s">
        <v>32</v>
      </c>
      <c r="B4" s="116" t="s">
        <v>684</v>
      </c>
      <c r="C4" s="109" t="s">
        <v>33</v>
      </c>
      <c r="D4" s="110"/>
      <c r="E4" s="110"/>
      <c r="F4" s="110"/>
      <c r="G4" s="110"/>
      <c r="H4" s="110"/>
      <c r="I4" s="110"/>
      <c r="J4" s="110"/>
      <c r="K4" s="110"/>
      <c r="L4" s="110"/>
      <c r="M4" s="110"/>
      <c r="N4" s="110"/>
      <c r="O4" s="110"/>
      <c r="R4" s="115"/>
      <c r="S4" s="115"/>
      <c r="T4" s="115"/>
      <c r="U4" s="115"/>
      <c r="V4" s="115"/>
      <c r="W4" s="110"/>
      <c r="X4" s="110"/>
      <c r="Y4" s="110"/>
      <c r="Z4" s="110"/>
      <c r="AA4" s="110"/>
      <c r="AB4" s="110"/>
      <c r="AC4" s="110"/>
      <c r="AD4" s="110"/>
      <c r="AE4" s="110"/>
      <c r="AF4" s="110"/>
      <c r="AG4" s="110"/>
      <c r="AH4" s="110"/>
      <c r="AI4" s="110"/>
      <c r="AJ4" s="110"/>
      <c r="AK4" s="111"/>
      <c r="AL4" s="111"/>
    </row>
    <row r="5" spans="1:67" s="112" customFormat="1" ht="13.5" hidden="1" thickBot="1">
      <c r="A5" s="110" t="s">
        <v>34</v>
      </c>
      <c r="B5" s="116"/>
      <c r="C5" s="109" t="s">
        <v>35</v>
      </c>
      <c r="D5" s="110"/>
      <c r="E5" s="110"/>
      <c r="F5" s="110"/>
      <c r="G5" s="110"/>
      <c r="H5" s="110"/>
      <c r="I5" s="110"/>
      <c r="J5" s="110"/>
      <c r="K5" s="110"/>
      <c r="L5" s="110"/>
      <c r="M5" s="110"/>
      <c r="N5" s="110"/>
      <c r="O5" s="110"/>
      <c r="R5" s="115"/>
      <c r="S5" s="115"/>
      <c r="T5" s="115"/>
      <c r="U5" s="115"/>
      <c r="V5" s="115"/>
      <c r="W5" s="110"/>
      <c r="X5" s="110"/>
      <c r="Y5" s="110"/>
      <c r="Z5" s="110"/>
      <c r="AA5" s="110"/>
      <c r="AB5" s="110"/>
      <c r="AC5" s="110"/>
      <c r="AD5" s="110"/>
      <c r="AE5" s="110"/>
      <c r="AF5" s="110"/>
      <c r="AG5" s="110"/>
      <c r="AH5" s="110"/>
      <c r="AI5" s="110"/>
      <c r="AJ5" s="110"/>
      <c r="AK5" s="111"/>
      <c r="AL5" s="111"/>
    </row>
    <row r="6" spans="1:67" s="112" customFormat="1" ht="13.5" hidden="1" thickBot="1">
      <c r="A6" s="110" t="s">
        <v>248</v>
      </c>
      <c r="B6" s="117">
        <v>2017</v>
      </c>
      <c r="C6" s="109" t="s">
        <v>249</v>
      </c>
      <c r="D6" s="110"/>
      <c r="E6" s="110"/>
      <c r="F6" s="118"/>
      <c r="G6" s="118"/>
      <c r="H6" s="118"/>
      <c r="I6" s="118"/>
      <c r="J6" s="118"/>
      <c r="K6" s="118"/>
      <c r="L6" s="118"/>
      <c r="M6" s="118"/>
      <c r="N6" s="118"/>
      <c r="O6" s="118"/>
      <c r="P6" s="118"/>
      <c r="Q6" s="118"/>
      <c r="R6" s="119"/>
      <c r="S6" s="119"/>
      <c r="T6" s="119"/>
      <c r="U6" s="119"/>
      <c r="V6" s="119"/>
      <c r="W6" s="118"/>
      <c r="X6" s="118"/>
      <c r="Y6" s="118"/>
      <c r="Z6" s="118"/>
      <c r="AA6" s="118"/>
      <c r="AB6" s="118"/>
      <c r="AC6" s="118"/>
      <c r="AD6" s="118"/>
      <c r="AE6" s="110"/>
      <c r="AF6" s="118"/>
      <c r="AG6" s="118"/>
      <c r="AH6" s="118"/>
      <c r="AI6" s="118"/>
      <c r="AJ6" s="118"/>
      <c r="AK6" s="111"/>
      <c r="AL6" s="111"/>
    </row>
    <row r="7" spans="1:67" s="112" customFormat="1" ht="13.5" hidden="1" thickBot="1">
      <c r="A7" s="110" t="s">
        <v>59</v>
      </c>
      <c r="B7" s="116" t="s">
        <v>660</v>
      </c>
      <c r="C7" s="120" t="s">
        <v>6</v>
      </c>
      <c r="R7" s="115"/>
      <c r="S7" s="115"/>
      <c r="T7" s="115"/>
      <c r="U7" s="115"/>
      <c r="V7" s="115"/>
      <c r="W7" s="110"/>
      <c r="X7" s="110"/>
      <c r="Y7" s="110"/>
      <c r="Z7" s="110"/>
      <c r="AA7" s="110"/>
      <c r="AB7" s="110"/>
      <c r="AC7" s="110"/>
      <c r="AE7" s="110"/>
      <c r="AF7" s="110"/>
      <c r="AK7" s="121"/>
      <c r="AL7" s="121"/>
    </row>
    <row r="8" spans="1:67" s="110" customFormat="1" ht="13.5" hidden="1" thickBot="1">
      <c r="A8" s="122"/>
      <c r="B8" s="123"/>
      <c r="C8" s="124"/>
      <c r="D8" s="125"/>
      <c r="E8" s="125"/>
      <c r="F8" s="125"/>
      <c r="G8" s="125"/>
      <c r="H8" s="125"/>
      <c r="I8" s="125"/>
      <c r="J8" s="125"/>
      <c r="K8" s="125"/>
      <c r="L8" s="125"/>
      <c r="M8" s="125"/>
      <c r="N8" s="125"/>
      <c r="O8" s="125"/>
      <c r="P8" s="125"/>
      <c r="Q8" s="125"/>
      <c r="R8" s="115"/>
      <c r="S8" s="115"/>
      <c r="T8" s="115"/>
      <c r="U8" s="115"/>
      <c r="V8" s="115"/>
      <c r="AF8" s="126"/>
      <c r="AG8" s="112"/>
      <c r="AH8" s="112"/>
      <c r="AI8" s="112"/>
      <c r="AJ8" s="112"/>
      <c r="AK8" s="121"/>
      <c r="AL8" s="121"/>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row>
    <row r="9" spans="1:67" s="110" customFormat="1" ht="15.75" hidden="1" thickBot="1">
      <c r="A9" s="127"/>
      <c r="B9" s="128"/>
      <c r="C9" s="129"/>
      <c r="D9" s="130"/>
      <c r="E9" s="130"/>
      <c r="F9" s="131"/>
      <c r="G9" s="131"/>
      <c r="H9" s="132"/>
      <c r="I9" s="133"/>
      <c r="J9" s="134"/>
      <c r="K9" s="135"/>
      <c r="L9" s="135"/>
      <c r="M9" s="134"/>
      <c r="N9" s="134"/>
      <c r="O9" s="134"/>
      <c r="P9" s="134"/>
      <c r="Q9" s="136"/>
      <c r="R9" s="136"/>
      <c r="S9" s="136"/>
      <c r="T9" s="136"/>
      <c r="U9" s="136"/>
      <c r="V9" s="136"/>
      <c r="W9" s="134"/>
      <c r="X9" s="134"/>
      <c r="Y9" s="134"/>
      <c r="Z9" s="134"/>
      <c r="AA9" s="134"/>
      <c r="AB9" s="134"/>
      <c r="AC9" s="134"/>
      <c r="AD9" s="136"/>
      <c r="AE9" s="137"/>
      <c r="AF9" s="137"/>
      <c r="AG9" s="137"/>
      <c r="AH9" s="137"/>
      <c r="AI9" s="137"/>
      <c r="AJ9" s="137"/>
      <c r="AK9" s="138"/>
      <c r="AL9" s="139"/>
      <c r="AM9" s="140"/>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row>
    <row r="10" spans="1:67" s="144" customFormat="1" ht="39" customHeight="1" thickBot="1">
      <c r="A10" s="441" t="str">
        <f>B4&amp;": "&amp;B5&amp;": "&amp;B6</f>
        <v>RBC: : 2017</v>
      </c>
      <c r="B10" s="443" t="s">
        <v>251</v>
      </c>
      <c r="C10" s="444"/>
      <c r="D10" s="445"/>
      <c r="E10" s="449" t="s">
        <v>252</v>
      </c>
      <c r="F10" s="450"/>
      <c r="G10" s="450"/>
      <c r="H10" s="451"/>
      <c r="I10" s="449" t="s">
        <v>253</v>
      </c>
      <c r="J10" s="452"/>
      <c r="K10" s="452"/>
      <c r="L10" s="453"/>
      <c r="M10" s="141" t="s">
        <v>254</v>
      </c>
      <c r="N10" s="449" t="s">
        <v>255</v>
      </c>
      <c r="O10" s="452"/>
      <c r="P10" s="454"/>
      <c r="Q10" s="449" t="s">
        <v>256</v>
      </c>
      <c r="R10" s="452"/>
      <c r="S10" s="452"/>
      <c r="T10" s="452"/>
      <c r="U10" s="452"/>
      <c r="V10" s="454"/>
      <c r="W10" s="449" t="s">
        <v>257</v>
      </c>
      <c r="X10" s="452"/>
      <c r="Y10" s="452"/>
      <c r="Z10" s="452"/>
      <c r="AA10" s="452"/>
      <c r="AB10" s="452"/>
      <c r="AC10" s="452"/>
      <c r="AD10" s="454"/>
      <c r="AE10" s="142"/>
      <c r="AF10" s="449" t="s">
        <v>258</v>
      </c>
      <c r="AG10" s="458"/>
      <c r="AH10" s="458"/>
      <c r="AI10" s="458"/>
      <c r="AJ10" s="458"/>
      <c r="AK10" s="458"/>
      <c r="AL10" s="459"/>
      <c r="AM10" s="143"/>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row>
    <row r="11" spans="1:67" s="110" customFormat="1" ht="14.25" customHeight="1" thickBot="1">
      <c r="A11" s="442"/>
      <c r="B11" s="446"/>
      <c r="C11" s="447"/>
      <c r="D11" s="448"/>
      <c r="E11" s="460" t="s">
        <v>259</v>
      </c>
      <c r="F11" s="460" t="s">
        <v>48</v>
      </c>
      <c r="G11" s="460" t="s">
        <v>260</v>
      </c>
      <c r="H11" s="460" t="s">
        <v>261</v>
      </c>
      <c r="I11" s="460" t="s">
        <v>262</v>
      </c>
      <c r="J11" s="457" t="s">
        <v>263</v>
      </c>
      <c r="K11" s="457" t="s">
        <v>264</v>
      </c>
      <c r="L11" s="462" t="s">
        <v>265</v>
      </c>
      <c r="M11" s="455" t="s">
        <v>266</v>
      </c>
      <c r="N11" s="457" t="s">
        <v>267</v>
      </c>
      <c r="O11" s="457" t="s">
        <v>268</v>
      </c>
      <c r="P11" s="457" t="s">
        <v>269</v>
      </c>
      <c r="Q11" s="457" t="s">
        <v>270</v>
      </c>
      <c r="R11" s="457" t="s">
        <v>271</v>
      </c>
      <c r="S11" s="457" t="s">
        <v>272</v>
      </c>
      <c r="T11" s="457" t="s">
        <v>273</v>
      </c>
      <c r="U11" s="457" t="s">
        <v>274</v>
      </c>
      <c r="V11" s="457" t="s">
        <v>275</v>
      </c>
      <c r="W11" s="455" t="s">
        <v>276</v>
      </c>
      <c r="X11" s="465" t="s">
        <v>277</v>
      </c>
      <c r="Y11" s="466"/>
      <c r="Z11" s="466"/>
      <c r="AA11" s="466"/>
      <c r="AB11" s="467"/>
      <c r="AC11" s="457" t="s">
        <v>278</v>
      </c>
      <c r="AD11" s="457" t="s">
        <v>279</v>
      </c>
      <c r="AE11" s="145"/>
      <c r="AF11" s="455" t="s">
        <v>280</v>
      </c>
      <c r="AG11" s="455" t="s">
        <v>281</v>
      </c>
      <c r="AH11" s="455" t="s">
        <v>282</v>
      </c>
      <c r="AI11" s="455" t="s">
        <v>283</v>
      </c>
      <c r="AJ11" s="455" t="s">
        <v>284</v>
      </c>
      <c r="AK11" s="468" t="s">
        <v>285</v>
      </c>
      <c r="AL11" s="468" t="s">
        <v>286</v>
      </c>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row>
    <row r="12" spans="1:67" s="110" customFormat="1" ht="51.75" thickBot="1">
      <c r="A12" s="442"/>
      <c r="B12" s="446"/>
      <c r="C12" s="447"/>
      <c r="D12" s="448"/>
      <c r="E12" s="461"/>
      <c r="F12" s="461"/>
      <c r="G12" s="461"/>
      <c r="H12" s="461"/>
      <c r="I12" s="461"/>
      <c r="J12" s="456"/>
      <c r="K12" s="456"/>
      <c r="L12" s="463"/>
      <c r="M12" s="456"/>
      <c r="N12" s="456"/>
      <c r="O12" s="456"/>
      <c r="P12" s="456"/>
      <c r="Q12" s="456"/>
      <c r="R12" s="456"/>
      <c r="S12" s="456"/>
      <c r="T12" s="456"/>
      <c r="U12" s="456"/>
      <c r="V12" s="456"/>
      <c r="W12" s="456"/>
      <c r="X12" s="146" t="s">
        <v>287</v>
      </c>
      <c r="Y12" s="146" t="s">
        <v>288</v>
      </c>
      <c r="Z12" s="146" t="s">
        <v>289</v>
      </c>
      <c r="AA12" s="146" t="s">
        <v>290</v>
      </c>
      <c r="AB12" s="146" t="s">
        <v>291</v>
      </c>
      <c r="AC12" s="456"/>
      <c r="AD12" s="470"/>
      <c r="AE12" s="147"/>
      <c r="AF12" s="471"/>
      <c r="AG12" s="464"/>
      <c r="AH12" s="464"/>
      <c r="AI12" s="464"/>
      <c r="AJ12" s="464"/>
      <c r="AK12" s="469"/>
      <c r="AL12" s="469"/>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row>
    <row r="13" spans="1:67" ht="36.75" thickBot="1">
      <c r="A13" s="148" t="s">
        <v>292</v>
      </c>
      <c r="B13" s="148" t="s">
        <v>53</v>
      </c>
      <c r="C13" s="149" t="s">
        <v>54</v>
      </c>
      <c r="D13" s="148" t="s">
        <v>293</v>
      </c>
      <c r="E13" s="148" t="s">
        <v>294</v>
      </c>
      <c r="F13" s="148" t="s">
        <v>295</v>
      </c>
      <c r="G13" s="148" t="s">
        <v>294</v>
      </c>
      <c r="H13" s="148" t="s">
        <v>295</v>
      </c>
      <c r="I13" s="148" t="s">
        <v>295</v>
      </c>
      <c r="J13" s="148" t="s">
        <v>295</v>
      </c>
      <c r="K13" s="148" t="s">
        <v>295</v>
      </c>
      <c r="L13" s="148" t="s">
        <v>295</v>
      </c>
      <c r="M13" s="148" t="s">
        <v>295</v>
      </c>
      <c r="N13" s="148" t="s">
        <v>296</v>
      </c>
      <c r="O13" s="148" t="s">
        <v>296</v>
      </c>
      <c r="P13" s="148" t="s">
        <v>296</v>
      </c>
      <c r="Q13" s="148" t="s">
        <v>296</v>
      </c>
      <c r="R13" s="148" t="s">
        <v>296</v>
      </c>
      <c r="S13" s="148" t="s">
        <v>296</v>
      </c>
      <c r="T13" s="148" t="s">
        <v>296</v>
      </c>
      <c r="U13" s="148" t="s">
        <v>296</v>
      </c>
      <c r="V13" s="148" t="s">
        <v>296</v>
      </c>
      <c r="W13" s="148" t="s">
        <v>297</v>
      </c>
      <c r="X13" s="148" t="s">
        <v>296</v>
      </c>
      <c r="Y13" s="148" t="s">
        <v>296</v>
      </c>
      <c r="Z13" s="148" t="s">
        <v>296</v>
      </c>
      <c r="AA13" s="148" t="s">
        <v>296</v>
      </c>
      <c r="AB13" s="148" t="s">
        <v>296</v>
      </c>
      <c r="AC13" s="148" t="s">
        <v>298</v>
      </c>
      <c r="AD13" s="148" t="s">
        <v>298</v>
      </c>
      <c r="AE13" s="150"/>
      <c r="AF13" s="148" t="s">
        <v>299</v>
      </c>
      <c r="AG13" s="148" t="s">
        <v>299</v>
      </c>
      <c r="AH13" s="148" t="s">
        <v>299</v>
      </c>
      <c r="AI13" s="148" t="s">
        <v>299</v>
      </c>
      <c r="AJ13" s="148" t="s">
        <v>299</v>
      </c>
      <c r="AK13" s="148"/>
      <c r="AL13" s="151"/>
      <c r="AQ13" s="152" t="s">
        <v>300</v>
      </c>
    </row>
    <row r="14" spans="1:67" s="110" customFormat="1" ht="24.75" customHeight="1" thickBot="1">
      <c r="A14" s="153" t="s">
        <v>301</v>
      </c>
      <c r="B14" s="153" t="s">
        <v>302</v>
      </c>
      <c r="C14" s="154" t="s">
        <v>303</v>
      </c>
      <c r="D14" s="152" t="s">
        <v>685</v>
      </c>
      <c r="E14" s="381">
        <v>0.24533398325360087</v>
      </c>
      <c r="F14" s="381">
        <v>1.4108760279975029E-2</v>
      </c>
      <c r="G14" s="381">
        <v>2.9343569587641644E-2</v>
      </c>
      <c r="H14" s="381">
        <v>5.4993077315418151E-3</v>
      </c>
      <c r="I14" s="381">
        <v>5.4288649871158069E-3</v>
      </c>
      <c r="J14" s="381">
        <v>5.5261486159481491E-3</v>
      </c>
      <c r="K14" s="381">
        <v>5.6599136055926202E-3</v>
      </c>
      <c r="L14" s="381">
        <v>1.7846443201279279E-4</v>
      </c>
      <c r="M14" s="381">
        <v>7.9758818883415378E-2</v>
      </c>
      <c r="N14" s="381">
        <v>0.56846758096617911</v>
      </c>
      <c r="O14" s="381">
        <v>5.1299895413941247E-2</v>
      </c>
      <c r="P14" s="381">
        <v>3.4074885497506188E-2</v>
      </c>
      <c r="Q14" s="381">
        <v>4.0784340119479151E-2</v>
      </c>
      <c r="R14" s="381">
        <v>4.6965369943451213E-2</v>
      </c>
      <c r="S14" s="381">
        <v>0.12591536865872127</v>
      </c>
      <c r="T14" s="381">
        <v>7.2822926159181608E-2</v>
      </c>
      <c r="U14" s="381">
        <v>6.4410470871823031E-3</v>
      </c>
      <c r="V14" s="381">
        <v>0.92759921621569519</v>
      </c>
      <c r="W14" s="381">
        <v>3.9200007878512681E-2</v>
      </c>
      <c r="X14" s="381">
        <v>5.7401971743638739E-3</v>
      </c>
      <c r="Y14" s="381">
        <v>2.2158748154580996E-4</v>
      </c>
      <c r="Z14" s="381">
        <v>8.0665381545810003E-5</v>
      </c>
      <c r="AA14" s="381">
        <v>1.931711186756099E-4</v>
      </c>
      <c r="AB14" s="381">
        <v>6.235340655001303E-3</v>
      </c>
      <c r="AC14" s="381">
        <v>2.5622199999999998E-2</v>
      </c>
      <c r="AD14" s="381">
        <v>1.793554E-2</v>
      </c>
      <c r="AE14" s="157"/>
      <c r="AF14" s="381">
        <v>40.534845346809398</v>
      </c>
      <c r="AG14" s="381" t="s">
        <v>304</v>
      </c>
      <c r="AH14" s="381">
        <v>1472.0970783452237</v>
      </c>
      <c r="AI14" s="381">
        <v>2591.3268191999996</v>
      </c>
      <c r="AJ14" s="381">
        <v>2430.6243808000008</v>
      </c>
      <c r="AK14" s="381" t="s">
        <v>660</v>
      </c>
      <c r="AL14" s="158" t="s">
        <v>299</v>
      </c>
      <c r="AM14" s="112"/>
      <c r="AN14" s="112" t="str">
        <f>VLOOKUP(B14,[1]sectoren!$N$2:$Q$128,3)</f>
        <v>elektriciteitcentrales en WKK</v>
      </c>
      <c r="AO14" s="112"/>
      <c r="AP14" s="112"/>
      <c r="AQ14" s="112">
        <f>VLOOKUP(B14, [1]sectoren!$N$2:$S$128, 6, FALSE)</f>
        <v>1</v>
      </c>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row>
    <row r="15" spans="1:67" s="110" customFormat="1" ht="24.75" customHeight="1" thickBot="1">
      <c r="A15" s="153" t="s">
        <v>305</v>
      </c>
      <c r="B15" s="153" t="s">
        <v>306</v>
      </c>
      <c r="C15" s="154" t="s">
        <v>307</v>
      </c>
      <c r="D15" s="152" t="s">
        <v>686</v>
      </c>
      <c r="E15" s="381" t="s">
        <v>105</v>
      </c>
      <c r="F15" s="381" t="s">
        <v>105</v>
      </c>
      <c r="G15" s="381" t="s">
        <v>105</v>
      </c>
      <c r="H15" s="381" t="s">
        <v>105</v>
      </c>
      <c r="I15" s="381" t="s">
        <v>105</v>
      </c>
      <c r="J15" s="381" t="s">
        <v>105</v>
      </c>
      <c r="K15" s="381" t="s">
        <v>105</v>
      </c>
      <c r="L15" s="381" t="s">
        <v>105</v>
      </c>
      <c r="M15" s="381" t="s">
        <v>105</v>
      </c>
      <c r="N15" s="381" t="s">
        <v>105</v>
      </c>
      <c r="O15" s="381" t="s">
        <v>105</v>
      </c>
      <c r="P15" s="381" t="s">
        <v>105</v>
      </c>
      <c r="Q15" s="381" t="s">
        <v>105</v>
      </c>
      <c r="R15" s="381" t="s">
        <v>105</v>
      </c>
      <c r="S15" s="381" t="s">
        <v>105</v>
      </c>
      <c r="T15" s="381" t="s">
        <v>105</v>
      </c>
      <c r="U15" s="381" t="s">
        <v>105</v>
      </c>
      <c r="V15" s="381" t="s">
        <v>105</v>
      </c>
      <c r="W15" s="381" t="s">
        <v>105</v>
      </c>
      <c r="X15" s="381" t="s">
        <v>105</v>
      </c>
      <c r="Y15" s="381" t="s">
        <v>105</v>
      </c>
      <c r="Z15" s="381" t="s">
        <v>105</v>
      </c>
      <c r="AA15" s="381" t="s">
        <v>105</v>
      </c>
      <c r="AB15" s="381" t="s">
        <v>105</v>
      </c>
      <c r="AC15" s="381" t="s">
        <v>105</v>
      </c>
      <c r="AD15" s="381" t="s">
        <v>105</v>
      </c>
      <c r="AE15" s="157"/>
      <c r="AF15" s="381" t="s">
        <v>105</v>
      </c>
      <c r="AG15" s="381" t="s">
        <v>105</v>
      </c>
      <c r="AH15" s="381" t="s">
        <v>105</v>
      </c>
      <c r="AI15" s="381" t="s">
        <v>105</v>
      </c>
      <c r="AJ15" s="381" t="s">
        <v>105</v>
      </c>
      <c r="AK15" s="381" t="s">
        <v>660</v>
      </c>
      <c r="AL15" s="158" t="s">
        <v>299</v>
      </c>
      <c r="AM15" s="112"/>
      <c r="AN15" s="112" t="str">
        <f>VLOOKUP(B15,[1]sectoren!$N$2:$Q$128,3)</f>
        <v>raffinaderijen</v>
      </c>
      <c r="AO15" s="112"/>
      <c r="AP15" s="112"/>
      <c r="AQ15" s="112">
        <f>VLOOKUP(B15, [1]sectoren!$N$2:$S$128, 6, FALSE)</f>
        <v>1</v>
      </c>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row>
    <row r="16" spans="1:67" s="110" customFormat="1" ht="24.75" customHeight="1" thickBot="1">
      <c r="A16" s="153" t="s">
        <v>305</v>
      </c>
      <c r="B16" s="153" t="s">
        <v>309</v>
      </c>
      <c r="C16" s="154" t="s">
        <v>310</v>
      </c>
      <c r="D16" s="152" t="s">
        <v>687</v>
      </c>
      <c r="E16" s="381" t="s">
        <v>105</v>
      </c>
      <c r="F16" s="381" t="s">
        <v>105</v>
      </c>
      <c r="G16" s="381" t="s">
        <v>105</v>
      </c>
      <c r="H16" s="381" t="s">
        <v>105</v>
      </c>
      <c r="I16" s="381" t="s">
        <v>105</v>
      </c>
      <c r="J16" s="381" t="s">
        <v>105</v>
      </c>
      <c r="K16" s="381" t="s">
        <v>105</v>
      </c>
      <c r="L16" s="381" t="s">
        <v>105</v>
      </c>
      <c r="M16" s="381" t="s">
        <v>105</v>
      </c>
      <c r="N16" s="381" t="s">
        <v>105</v>
      </c>
      <c r="O16" s="381" t="s">
        <v>105</v>
      </c>
      <c r="P16" s="381" t="s">
        <v>105</v>
      </c>
      <c r="Q16" s="381" t="s">
        <v>105</v>
      </c>
      <c r="R16" s="381" t="s">
        <v>105</v>
      </c>
      <c r="S16" s="381" t="s">
        <v>105</v>
      </c>
      <c r="T16" s="381" t="s">
        <v>105</v>
      </c>
      <c r="U16" s="381" t="s">
        <v>105</v>
      </c>
      <c r="V16" s="381" t="s">
        <v>105</v>
      </c>
      <c r="W16" s="381" t="s">
        <v>105</v>
      </c>
      <c r="X16" s="381" t="s">
        <v>105</v>
      </c>
      <c r="Y16" s="381" t="s">
        <v>105</v>
      </c>
      <c r="Z16" s="381" t="s">
        <v>105</v>
      </c>
      <c r="AA16" s="381" t="s">
        <v>105</v>
      </c>
      <c r="AB16" s="381" t="s">
        <v>105</v>
      </c>
      <c r="AC16" s="381" t="s">
        <v>105</v>
      </c>
      <c r="AD16" s="381" t="s">
        <v>105</v>
      </c>
      <c r="AE16" s="157"/>
      <c r="AF16" s="381" t="s">
        <v>105</v>
      </c>
      <c r="AG16" s="381" t="s">
        <v>105</v>
      </c>
      <c r="AH16" s="381" t="s">
        <v>105</v>
      </c>
      <c r="AI16" s="381" t="s">
        <v>105</v>
      </c>
      <c r="AJ16" s="381" t="s">
        <v>105</v>
      </c>
      <c r="AK16" s="381" t="s">
        <v>660</v>
      </c>
      <c r="AL16" s="158" t="s">
        <v>299</v>
      </c>
      <c r="AM16" s="112"/>
      <c r="AN16" s="112" t="str">
        <f>VLOOKUP(B16,[1]sectoren!$N$2:$Q$128,3)</f>
        <v>cokesproductie</v>
      </c>
      <c r="AO16" s="112"/>
      <c r="AP16" s="112"/>
      <c r="AQ16" s="112">
        <f>VLOOKUP(B16, [1]sectoren!$N$2:$S$128, 6, FALSE)</f>
        <v>1</v>
      </c>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row>
    <row r="17" spans="1:43" s="112" customFormat="1" ht="24.75" customHeight="1" thickBot="1">
      <c r="A17" s="153" t="s">
        <v>305</v>
      </c>
      <c r="B17" s="153" t="s">
        <v>311</v>
      </c>
      <c r="C17" s="154" t="s">
        <v>312</v>
      </c>
      <c r="D17" s="155"/>
      <c r="E17" s="381" t="s">
        <v>105</v>
      </c>
      <c r="F17" s="381" t="s">
        <v>105</v>
      </c>
      <c r="G17" s="381" t="s">
        <v>105</v>
      </c>
      <c r="H17" s="381" t="s">
        <v>105</v>
      </c>
      <c r="I17" s="381" t="s">
        <v>105</v>
      </c>
      <c r="J17" s="381" t="s">
        <v>105</v>
      </c>
      <c r="K17" s="381" t="s">
        <v>105</v>
      </c>
      <c r="L17" s="381" t="s">
        <v>105</v>
      </c>
      <c r="M17" s="381" t="s">
        <v>105</v>
      </c>
      <c r="N17" s="381" t="s">
        <v>105</v>
      </c>
      <c r="O17" s="381" t="s">
        <v>105</v>
      </c>
      <c r="P17" s="381" t="s">
        <v>105</v>
      </c>
      <c r="Q17" s="381" t="s">
        <v>105</v>
      </c>
      <c r="R17" s="381" t="s">
        <v>105</v>
      </c>
      <c r="S17" s="381" t="s">
        <v>105</v>
      </c>
      <c r="T17" s="381" t="s">
        <v>105</v>
      </c>
      <c r="U17" s="381" t="s">
        <v>105</v>
      </c>
      <c r="V17" s="381" t="s">
        <v>105</v>
      </c>
      <c r="W17" s="381" t="s">
        <v>105</v>
      </c>
      <c r="X17" s="381" t="s">
        <v>105</v>
      </c>
      <c r="Y17" s="381" t="s">
        <v>105</v>
      </c>
      <c r="Z17" s="381" t="s">
        <v>105</v>
      </c>
      <c r="AA17" s="381" t="s">
        <v>105</v>
      </c>
      <c r="AB17" s="381" t="s">
        <v>105</v>
      </c>
      <c r="AC17" s="381" t="s">
        <v>105</v>
      </c>
      <c r="AD17" s="381" t="s">
        <v>105</v>
      </c>
      <c r="AE17" s="157"/>
      <c r="AF17" s="381" t="s">
        <v>105</v>
      </c>
      <c r="AG17" s="381" t="s">
        <v>105</v>
      </c>
      <c r="AH17" s="381" t="s">
        <v>105</v>
      </c>
      <c r="AI17" s="381" t="s">
        <v>105</v>
      </c>
      <c r="AJ17" s="381" t="s">
        <v>105</v>
      </c>
      <c r="AK17" s="381" t="s">
        <v>660</v>
      </c>
      <c r="AL17" s="158" t="s">
        <v>299</v>
      </c>
      <c r="AN17" s="112" t="str">
        <f>VLOOKUP(B17,[1]sectoren!$N$2:$Q$128,3)</f>
        <v>ijzer en staal</v>
      </c>
      <c r="AQ17" s="112">
        <f>VLOOKUP(B17, [1]sectoren!$N$2:$S$128, 6, FALSE)</f>
        <v>3</v>
      </c>
    </row>
    <row r="18" spans="1:43" s="112" customFormat="1" ht="24.75" customHeight="1" thickBot="1">
      <c r="A18" s="153" t="s">
        <v>305</v>
      </c>
      <c r="B18" s="153" t="s">
        <v>313</v>
      </c>
      <c r="C18" s="154" t="s">
        <v>314</v>
      </c>
      <c r="D18" s="155"/>
      <c r="E18" s="381" t="s">
        <v>105</v>
      </c>
      <c r="F18" s="381" t="s">
        <v>105</v>
      </c>
      <c r="G18" s="381" t="s">
        <v>105</v>
      </c>
      <c r="H18" s="381" t="s">
        <v>105</v>
      </c>
      <c r="I18" s="381" t="s">
        <v>105</v>
      </c>
      <c r="J18" s="381" t="s">
        <v>105</v>
      </c>
      <c r="K18" s="381" t="s">
        <v>105</v>
      </c>
      <c r="L18" s="381" t="s">
        <v>105</v>
      </c>
      <c r="M18" s="381" t="s">
        <v>105</v>
      </c>
      <c r="N18" s="381" t="s">
        <v>105</v>
      </c>
      <c r="O18" s="381" t="s">
        <v>105</v>
      </c>
      <c r="P18" s="381" t="s">
        <v>105</v>
      </c>
      <c r="Q18" s="381" t="s">
        <v>105</v>
      </c>
      <c r="R18" s="381" t="s">
        <v>105</v>
      </c>
      <c r="S18" s="381" t="s">
        <v>105</v>
      </c>
      <c r="T18" s="381" t="s">
        <v>105</v>
      </c>
      <c r="U18" s="381" t="s">
        <v>105</v>
      </c>
      <c r="V18" s="381" t="s">
        <v>105</v>
      </c>
      <c r="W18" s="381" t="s">
        <v>105</v>
      </c>
      <c r="X18" s="381" t="s">
        <v>105</v>
      </c>
      <c r="Y18" s="381" t="s">
        <v>105</v>
      </c>
      <c r="Z18" s="381" t="s">
        <v>105</v>
      </c>
      <c r="AA18" s="381" t="s">
        <v>105</v>
      </c>
      <c r="AB18" s="381" t="s">
        <v>105</v>
      </c>
      <c r="AC18" s="381" t="s">
        <v>105</v>
      </c>
      <c r="AD18" s="381" t="s">
        <v>105</v>
      </c>
      <c r="AE18" s="157"/>
      <c r="AF18" s="381" t="s">
        <v>105</v>
      </c>
      <c r="AG18" s="381" t="s">
        <v>105</v>
      </c>
      <c r="AH18" s="381" t="s">
        <v>105</v>
      </c>
      <c r="AI18" s="381" t="s">
        <v>105</v>
      </c>
      <c r="AJ18" s="381" t="s">
        <v>105</v>
      </c>
      <c r="AK18" s="381" t="s">
        <v>660</v>
      </c>
      <c r="AL18" s="158" t="s">
        <v>299</v>
      </c>
      <c r="AN18" s="112" t="str">
        <f>VLOOKUP(B18,[1]sectoren!$N$2:$Q$128,3)</f>
        <v>non ferro</v>
      </c>
      <c r="AQ18" s="112">
        <f>VLOOKUP(B18, [1]sectoren!$N$2:$S$128, 6, FALSE)</f>
        <v>3</v>
      </c>
    </row>
    <row r="19" spans="1:43" s="112" customFormat="1" ht="24.75" customHeight="1" thickBot="1">
      <c r="A19" s="153" t="s">
        <v>305</v>
      </c>
      <c r="B19" s="153" t="s">
        <v>315</v>
      </c>
      <c r="C19" s="154" t="s">
        <v>316</v>
      </c>
      <c r="D19" s="155"/>
      <c r="E19" s="381" t="s">
        <v>105</v>
      </c>
      <c r="F19" s="381" t="s">
        <v>105</v>
      </c>
      <c r="G19" s="381" t="s">
        <v>105</v>
      </c>
      <c r="H19" s="381" t="s">
        <v>105</v>
      </c>
      <c r="I19" s="381" t="s">
        <v>105</v>
      </c>
      <c r="J19" s="381" t="s">
        <v>105</v>
      </c>
      <c r="K19" s="381" t="s">
        <v>105</v>
      </c>
      <c r="L19" s="381" t="s">
        <v>105</v>
      </c>
      <c r="M19" s="381" t="s">
        <v>105</v>
      </c>
      <c r="N19" s="381" t="s">
        <v>105</v>
      </c>
      <c r="O19" s="381" t="s">
        <v>105</v>
      </c>
      <c r="P19" s="381" t="s">
        <v>105</v>
      </c>
      <c r="Q19" s="381" t="s">
        <v>105</v>
      </c>
      <c r="R19" s="381" t="s">
        <v>105</v>
      </c>
      <c r="S19" s="381" t="s">
        <v>105</v>
      </c>
      <c r="T19" s="381" t="s">
        <v>105</v>
      </c>
      <c r="U19" s="381" t="s">
        <v>105</v>
      </c>
      <c r="V19" s="381" t="s">
        <v>105</v>
      </c>
      <c r="W19" s="381" t="s">
        <v>105</v>
      </c>
      <c r="X19" s="381" t="s">
        <v>105</v>
      </c>
      <c r="Y19" s="381" t="s">
        <v>105</v>
      </c>
      <c r="Z19" s="381" t="s">
        <v>105</v>
      </c>
      <c r="AA19" s="381" t="s">
        <v>105</v>
      </c>
      <c r="AB19" s="381" t="s">
        <v>105</v>
      </c>
      <c r="AC19" s="381" t="s">
        <v>105</v>
      </c>
      <c r="AD19" s="381" t="s">
        <v>105</v>
      </c>
      <c r="AE19" s="157"/>
      <c r="AF19" s="381" t="s">
        <v>105</v>
      </c>
      <c r="AG19" s="381" t="s">
        <v>105</v>
      </c>
      <c r="AH19" s="381" t="s">
        <v>105</v>
      </c>
      <c r="AI19" s="381" t="s">
        <v>105</v>
      </c>
      <c r="AJ19" s="381" t="s">
        <v>105</v>
      </c>
      <c r="AK19" s="381" t="s">
        <v>660</v>
      </c>
      <c r="AL19" s="158" t="s">
        <v>299</v>
      </c>
      <c r="AN19" s="112" t="str">
        <f>VLOOKUP(B19,[1]sectoren!$N$2:$Q$128,3)</f>
        <v>chemie</v>
      </c>
      <c r="AQ19" s="112">
        <f>VLOOKUP(B19, [1]sectoren!$N$2:$S$128, 6, FALSE)</f>
        <v>3</v>
      </c>
    </row>
    <row r="20" spans="1:43" s="112" customFormat="1" ht="24.75" customHeight="1" thickBot="1">
      <c r="A20" s="153" t="s">
        <v>305</v>
      </c>
      <c r="B20" s="153" t="s">
        <v>317</v>
      </c>
      <c r="C20" s="154" t="s">
        <v>318</v>
      </c>
      <c r="D20" s="155"/>
      <c r="E20" s="381" t="s">
        <v>105</v>
      </c>
      <c r="F20" s="381" t="s">
        <v>105</v>
      </c>
      <c r="G20" s="381" t="s">
        <v>105</v>
      </c>
      <c r="H20" s="381" t="s">
        <v>105</v>
      </c>
      <c r="I20" s="381" t="s">
        <v>105</v>
      </c>
      <c r="J20" s="381" t="s">
        <v>105</v>
      </c>
      <c r="K20" s="381" t="s">
        <v>105</v>
      </c>
      <c r="L20" s="381" t="s">
        <v>105</v>
      </c>
      <c r="M20" s="381" t="s">
        <v>105</v>
      </c>
      <c r="N20" s="381" t="s">
        <v>105</v>
      </c>
      <c r="O20" s="381" t="s">
        <v>105</v>
      </c>
      <c r="P20" s="381" t="s">
        <v>105</v>
      </c>
      <c r="Q20" s="381" t="s">
        <v>105</v>
      </c>
      <c r="R20" s="381" t="s">
        <v>105</v>
      </c>
      <c r="S20" s="381" t="s">
        <v>105</v>
      </c>
      <c r="T20" s="381" t="s">
        <v>105</v>
      </c>
      <c r="U20" s="381" t="s">
        <v>105</v>
      </c>
      <c r="V20" s="381" t="s">
        <v>105</v>
      </c>
      <c r="W20" s="381" t="s">
        <v>105</v>
      </c>
      <c r="X20" s="381" t="s">
        <v>105</v>
      </c>
      <c r="Y20" s="381" t="s">
        <v>105</v>
      </c>
      <c r="Z20" s="381" t="s">
        <v>105</v>
      </c>
      <c r="AA20" s="381" t="s">
        <v>105</v>
      </c>
      <c r="AB20" s="381" t="s">
        <v>105</v>
      </c>
      <c r="AC20" s="381" t="s">
        <v>105</v>
      </c>
      <c r="AD20" s="381" t="s">
        <v>105</v>
      </c>
      <c r="AE20" s="157"/>
      <c r="AF20" s="381" t="s">
        <v>105</v>
      </c>
      <c r="AG20" s="381" t="s">
        <v>105</v>
      </c>
      <c r="AH20" s="381" t="s">
        <v>105</v>
      </c>
      <c r="AI20" s="381" t="s">
        <v>105</v>
      </c>
      <c r="AJ20" s="381" t="s">
        <v>105</v>
      </c>
      <c r="AK20" s="381" t="s">
        <v>660</v>
      </c>
      <c r="AL20" s="158" t="s">
        <v>299</v>
      </c>
      <c r="AN20" s="112" t="str">
        <f>VLOOKUP(B20,[1]sectoren!$N$2:$Q$128,3)</f>
        <v>papier</v>
      </c>
      <c r="AQ20" s="112">
        <f>VLOOKUP(B20, [1]sectoren!$N$2:$S$128, 6, FALSE)</f>
        <v>3</v>
      </c>
    </row>
    <row r="21" spans="1:43" s="112" customFormat="1" ht="24.75" customHeight="1" thickBot="1">
      <c r="A21" s="153" t="s">
        <v>305</v>
      </c>
      <c r="B21" s="153" t="s">
        <v>319</v>
      </c>
      <c r="C21" s="154" t="s">
        <v>320</v>
      </c>
      <c r="D21" s="155"/>
      <c r="E21" s="381" t="s">
        <v>105</v>
      </c>
      <c r="F21" s="381" t="s">
        <v>105</v>
      </c>
      <c r="G21" s="381" t="s">
        <v>105</v>
      </c>
      <c r="H21" s="381" t="s">
        <v>105</v>
      </c>
      <c r="I21" s="381" t="s">
        <v>105</v>
      </c>
      <c r="J21" s="381" t="s">
        <v>105</v>
      </c>
      <c r="K21" s="381" t="s">
        <v>105</v>
      </c>
      <c r="L21" s="381" t="s">
        <v>105</v>
      </c>
      <c r="M21" s="381" t="s">
        <v>105</v>
      </c>
      <c r="N21" s="381" t="s">
        <v>105</v>
      </c>
      <c r="O21" s="381" t="s">
        <v>105</v>
      </c>
      <c r="P21" s="381" t="s">
        <v>105</v>
      </c>
      <c r="Q21" s="381" t="s">
        <v>105</v>
      </c>
      <c r="R21" s="381" t="s">
        <v>105</v>
      </c>
      <c r="S21" s="381" t="s">
        <v>105</v>
      </c>
      <c r="T21" s="381" t="s">
        <v>105</v>
      </c>
      <c r="U21" s="381" t="s">
        <v>105</v>
      </c>
      <c r="V21" s="381" t="s">
        <v>105</v>
      </c>
      <c r="W21" s="381" t="s">
        <v>105</v>
      </c>
      <c r="X21" s="381" t="s">
        <v>105</v>
      </c>
      <c r="Y21" s="381" t="s">
        <v>105</v>
      </c>
      <c r="Z21" s="381" t="s">
        <v>105</v>
      </c>
      <c r="AA21" s="381" t="s">
        <v>105</v>
      </c>
      <c r="AB21" s="381" t="s">
        <v>105</v>
      </c>
      <c r="AC21" s="381" t="s">
        <v>105</v>
      </c>
      <c r="AD21" s="381" t="s">
        <v>105</v>
      </c>
      <c r="AE21" s="157"/>
      <c r="AF21" s="381" t="s">
        <v>105</v>
      </c>
      <c r="AG21" s="381" t="s">
        <v>105</v>
      </c>
      <c r="AH21" s="381" t="s">
        <v>105</v>
      </c>
      <c r="AI21" s="381" t="s">
        <v>105</v>
      </c>
      <c r="AJ21" s="381" t="s">
        <v>105</v>
      </c>
      <c r="AK21" s="381" t="s">
        <v>660</v>
      </c>
      <c r="AL21" s="158" t="s">
        <v>299</v>
      </c>
      <c r="AN21" s="112" t="str">
        <f>VLOOKUP(B21,[1]sectoren!$N$2:$Q$128,3)</f>
        <v>voeding</v>
      </c>
      <c r="AQ21" s="112">
        <f>VLOOKUP(B21, [1]sectoren!$N$2:$S$128, 6, FALSE)</f>
        <v>3</v>
      </c>
    </row>
    <row r="22" spans="1:43" s="112" customFormat="1" ht="24.75" customHeight="1" thickBot="1">
      <c r="A22" s="153" t="s">
        <v>305</v>
      </c>
      <c r="B22" s="159" t="s">
        <v>321</v>
      </c>
      <c r="C22" s="154" t="s">
        <v>322</v>
      </c>
      <c r="D22" s="155"/>
      <c r="E22" s="381" t="s">
        <v>105</v>
      </c>
      <c r="F22" s="381" t="s">
        <v>105</v>
      </c>
      <c r="G22" s="381" t="s">
        <v>105</v>
      </c>
      <c r="H22" s="381" t="s">
        <v>105</v>
      </c>
      <c r="I22" s="381" t="s">
        <v>105</v>
      </c>
      <c r="J22" s="381" t="s">
        <v>105</v>
      </c>
      <c r="K22" s="381" t="s">
        <v>105</v>
      </c>
      <c r="L22" s="381" t="s">
        <v>105</v>
      </c>
      <c r="M22" s="381" t="s">
        <v>105</v>
      </c>
      <c r="N22" s="381" t="s">
        <v>105</v>
      </c>
      <c r="O22" s="381" t="s">
        <v>105</v>
      </c>
      <c r="P22" s="381" t="s">
        <v>105</v>
      </c>
      <c r="Q22" s="381" t="s">
        <v>105</v>
      </c>
      <c r="R22" s="381" t="s">
        <v>105</v>
      </c>
      <c r="S22" s="381" t="s">
        <v>105</v>
      </c>
      <c r="T22" s="381" t="s">
        <v>105</v>
      </c>
      <c r="U22" s="381" t="s">
        <v>105</v>
      </c>
      <c r="V22" s="381" t="s">
        <v>105</v>
      </c>
      <c r="W22" s="381" t="s">
        <v>105</v>
      </c>
      <c r="X22" s="381" t="s">
        <v>105</v>
      </c>
      <c r="Y22" s="381" t="s">
        <v>105</v>
      </c>
      <c r="Z22" s="381" t="s">
        <v>105</v>
      </c>
      <c r="AA22" s="381" t="s">
        <v>105</v>
      </c>
      <c r="AB22" s="381" t="s">
        <v>105</v>
      </c>
      <c r="AC22" s="381" t="s">
        <v>105</v>
      </c>
      <c r="AD22" s="381" t="s">
        <v>105</v>
      </c>
      <c r="AE22" s="157"/>
      <c r="AF22" s="381" t="s">
        <v>105</v>
      </c>
      <c r="AG22" s="381" t="s">
        <v>105</v>
      </c>
      <c r="AH22" s="381" t="s">
        <v>105</v>
      </c>
      <c r="AI22" s="381" t="s">
        <v>105</v>
      </c>
      <c r="AJ22" s="381" t="s">
        <v>105</v>
      </c>
      <c r="AK22" s="381" t="s">
        <v>660</v>
      </c>
      <c r="AL22" s="158" t="s">
        <v>299</v>
      </c>
      <c r="AN22" s="112" t="str">
        <f>VLOOKUP(B22,[1]sectoren!$N$2:$Q$128,3)</f>
        <v>minerale niet-metaal</v>
      </c>
      <c r="AQ22" s="112">
        <f>VLOOKUP(B22, [1]sectoren!$N$2:$S$128, 6, FALSE)</f>
        <v>3</v>
      </c>
    </row>
    <row r="23" spans="1:43" s="112" customFormat="1" ht="24.75" customHeight="1" thickBot="1">
      <c r="A23" s="153" t="s">
        <v>323</v>
      </c>
      <c r="B23" s="159" t="s">
        <v>324</v>
      </c>
      <c r="C23" s="154" t="s">
        <v>325</v>
      </c>
      <c r="D23" s="160"/>
      <c r="E23" s="381">
        <v>2.0113143948889023E-2</v>
      </c>
      <c r="F23" s="381">
        <v>1.008353055301058E-2</v>
      </c>
      <c r="G23" s="381">
        <v>2.957080567416251E-5</v>
      </c>
      <c r="H23" s="381">
        <v>1.2059837945419602E-5</v>
      </c>
      <c r="I23" s="381">
        <v>1.1650985128558318E-3</v>
      </c>
      <c r="J23" s="381">
        <v>2.3602088342217558E-3</v>
      </c>
      <c r="K23" s="381">
        <v>1.1701871325234793E-2</v>
      </c>
      <c r="L23" s="381">
        <v>5.9798095459776251E-4</v>
      </c>
      <c r="M23" s="381">
        <v>4.8969257569971544E-2</v>
      </c>
      <c r="N23" s="381">
        <v>6.7629933419999997E-5</v>
      </c>
      <c r="O23" s="381">
        <v>3.5531678225541527E-5</v>
      </c>
      <c r="P23" s="381" t="s">
        <v>308</v>
      </c>
      <c r="Q23" s="381" t="s">
        <v>308</v>
      </c>
      <c r="R23" s="381">
        <v>8.4887214942633762E-5</v>
      </c>
      <c r="S23" s="381">
        <v>3.6163120844024403E-3</v>
      </c>
      <c r="T23" s="381">
        <v>1.1368971330117986E-4</v>
      </c>
      <c r="U23" s="381">
        <v>1.4401249179273057E-5</v>
      </c>
      <c r="V23" s="381">
        <v>2.2712353176541642E-3</v>
      </c>
      <c r="W23" s="381" t="s">
        <v>308</v>
      </c>
      <c r="X23" s="381">
        <v>4.8062813839164769E-5</v>
      </c>
      <c r="Y23" s="381">
        <v>7.5848320717710916E-5</v>
      </c>
      <c r="Z23" s="381" t="s">
        <v>304</v>
      </c>
      <c r="AA23" s="381" t="s">
        <v>304</v>
      </c>
      <c r="AB23" s="381">
        <v>1.2391113455687569E-4</v>
      </c>
      <c r="AC23" s="381" t="s">
        <v>308</v>
      </c>
      <c r="AD23" s="381" t="s">
        <v>304</v>
      </c>
      <c r="AE23" s="157"/>
      <c r="AF23" s="381">
        <v>66.550489853767914</v>
      </c>
      <c r="AG23" s="381" t="s">
        <v>304</v>
      </c>
      <c r="AH23" s="381" t="s">
        <v>304</v>
      </c>
      <c r="AI23" s="381" t="s">
        <v>304</v>
      </c>
      <c r="AJ23" s="381" t="s">
        <v>304</v>
      </c>
      <c r="AK23" s="381" t="s">
        <v>660</v>
      </c>
      <c r="AL23" s="158" t="s">
        <v>299</v>
      </c>
      <c r="AN23" s="112" t="str">
        <f>VLOOKUP(B23,[1]sectoren!$N$2:$Q$128,3)</f>
        <v>offroad</v>
      </c>
      <c r="AQ23" s="112">
        <f>VLOOKUP(B23, [1]sectoren!$N$2:$S$128, 6, FALSE)</f>
        <v>8</v>
      </c>
    </row>
    <row r="24" spans="1:43" s="112" customFormat="1" ht="24.75" customHeight="1" thickBot="1">
      <c r="A24" s="161" t="s">
        <v>305</v>
      </c>
      <c r="B24" s="159" t="s">
        <v>326</v>
      </c>
      <c r="C24" s="154" t="s">
        <v>327</v>
      </c>
      <c r="D24" s="155"/>
      <c r="E24" s="381">
        <v>0.12035703892176551</v>
      </c>
      <c r="F24" s="381">
        <v>2.939176284413408E-2</v>
      </c>
      <c r="G24" s="381">
        <v>3.6152045741027149E-3</v>
      </c>
      <c r="H24" s="381">
        <v>7.3381758609623654E-4</v>
      </c>
      <c r="I24" s="381">
        <v>2.1387362167223909E-3</v>
      </c>
      <c r="J24" s="381">
        <v>2.1387362167223909E-3</v>
      </c>
      <c r="K24" s="381">
        <v>2.1387362167223909E-3</v>
      </c>
      <c r="L24" s="381">
        <v>7.05662326871802E-4</v>
      </c>
      <c r="M24" s="381">
        <v>3.9114988236646095E-2</v>
      </c>
      <c r="N24" s="381">
        <v>1.811410670466759E-5</v>
      </c>
      <c r="O24" s="381">
        <v>1.4495398731334896E-6</v>
      </c>
      <c r="P24" s="381">
        <v>6.6222461463527518E-4</v>
      </c>
      <c r="Q24" s="381">
        <v>1.2309794752655596E-4</v>
      </c>
      <c r="R24" s="381">
        <v>2.7695438506874385E-5</v>
      </c>
      <c r="S24" s="381">
        <v>1.6271810593348253E-5</v>
      </c>
      <c r="T24" s="381">
        <v>1.6247200755436115E-5</v>
      </c>
      <c r="U24" s="381">
        <v>7.691819923093989E-5</v>
      </c>
      <c r="V24" s="381">
        <v>2.6147177811321129E-3</v>
      </c>
      <c r="W24" s="381">
        <v>7.1428436756928494E-4</v>
      </c>
      <c r="X24" s="381">
        <v>9.8671580746944267E-7</v>
      </c>
      <c r="Y24" s="381">
        <v>4.4123592252900335E-6</v>
      </c>
      <c r="Z24" s="381">
        <v>1.4357653692476906E-6</v>
      </c>
      <c r="AA24" s="381">
        <v>1.399578289514364E-6</v>
      </c>
      <c r="AB24" s="381">
        <v>8.2344186915215313E-6</v>
      </c>
      <c r="AC24" s="381" t="s">
        <v>308</v>
      </c>
      <c r="AD24" s="381" t="s">
        <v>308</v>
      </c>
      <c r="AE24" s="157"/>
      <c r="AF24" s="381">
        <v>59.626238288740986</v>
      </c>
      <c r="AG24" s="381" t="s">
        <v>304</v>
      </c>
      <c r="AH24" s="381">
        <v>1213.0916037789373</v>
      </c>
      <c r="AI24" s="381" t="s">
        <v>304</v>
      </c>
      <c r="AJ24" s="381" t="s">
        <v>304</v>
      </c>
      <c r="AK24" s="381" t="s">
        <v>660</v>
      </c>
      <c r="AL24" s="158" t="s">
        <v>299</v>
      </c>
      <c r="AN24" s="112" t="str">
        <f>VLOOKUP(B24,[1]sectoren!$N$2:$Q$128,3)</f>
        <v>andere industrie</v>
      </c>
      <c r="AQ24" s="112">
        <f>VLOOKUP(B24, [1]sectoren!$N$2:$S$128, 6, FALSE)</f>
        <v>3</v>
      </c>
    </row>
    <row r="25" spans="1:43" s="112" customFormat="1" ht="24.75" customHeight="1" thickBot="1">
      <c r="A25" s="153" t="s">
        <v>328</v>
      </c>
      <c r="B25" s="159" t="s">
        <v>329</v>
      </c>
      <c r="C25" s="162" t="s">
        <v>330</v>
      </c>
      <c r="D25" s="155"/>
      <c r="E25" s="381" t="s">
        <v>105</v>
      </c>
      <c r="F25" s="381" t="s">
        <v>105</v>
      </c>
      <c r="G25" s="381" t="s">
        <v>105</v>
      </c>
      <c r="H25" s="381" t="s">
        <v>105</v>
      </c>
      <c r="I25" s="381" t="s">
        <v>105</v>
      </c>
      <c r="J25" s="381" t="s">
        <v>105</v>
      </c>
      <c r="K25" s="381" t="s">
        <v>105</v>
      </c>
      <c r="L25" s="381" t="s">
        <v>105</v>
      </c>
      <c r="M25" s="381" t="s">
        <v>105</v>
      </c>
      <c r="N25" s="381" t="s">
        <v>105</v>
      </c>
      <c r="O25" s="381" t="s">
        <v>105</v>
      </c>
      <c r="P25" s="381" t="s">
        <v>105</v>
      </c>
      <c r="Q25" s="381" t="s">
        <v>105</v>
      </c>
      <c r="R25" s="381" t="s">
        <v>105</v>
      </c>
      <c r="S25" s="381" t="s">
        <v>105</v>
      </c>
      <c r="T25" s="381" t="s">
        <v>105</v>
      </c>
      <c r="U25" s="381" t="s">
        <v>105</v>
      </c>
      <c r="V25" s="381" t="s">
        <v>105</v>
      </c>
      <c r="W25" s="381" t="s">
        <v>105</v>
      </c>
      <c r="X25" s="381" t="s">
        <v>105</v>
      </c>
      <c r="Y25" s="381" t="s">
        <v>105</v>
      </c>
      <c r="Z25" s="381" t="s">
        <v>105</v>
      </c>
      <c r="AA25" s="381" t="s">
        <v>105</v>
      </c>
      <c r="AB25" s="381" t="s">
        <v>105</v>
      </c>
      <c r="AC25" s="381" t="s">
        <v>105</v>
      </c>
      <c r="AD25" s="381" t="s">
        <v>105</v>
      </c>
      <c r="AE25" s="157"/>
      <c r="AF25" s="381" t="s">
        <v>105</v>
      </c>
      <c r="AG25" s="381" t="s">
        <v>105</v>
      </c>
      <c r="AH25" s="381" t="s">
        <v>105</v>
      </c>
      <c r="AI25" s="381" t="s">
        <v>105</v>
      </c>
      <c r="AJ25" s="381" t="s">
        <v>105</v>
      </c>
      <c r="AK25" s="381" t="s">
        <v>660</v>
      </c>
      <c r="AL25" s="158" t="s">
        <v>299</v>
      </c>
      <c r="AN25" s="112" t="str">
        <f>VLOOKUP(B25,[1]sectoren!$N$2:$Q$128,3)</f>
        <v>offroad</v>
      </c>
      <c r="AQ25" s="112">
        <f>VLOOKUP(B25, [1]sectoren!$N$2:$S$128, 6, FALSE)</f>
        <v>8</v>
      </c>
    </row>
    <row r="26" spans="1:43" s="112" customFormat="1" ht="24.75" customHeight="1" thickBot="1">
      <c r="A26" s="153" t="s">
        <v>328</v>
      </c>
      <c r="B26" s="153" t="s">
        <v>331</v>
      </c>
      <c r="C26" s="154" t="s">
        <v>332</v>
      </c>
      <c r="D26" s="155"/>
      <c r="E26" s="381" t="s">
        <v>105</v>
      </c>
      <c r="F26" s="381" t="s">
        <v>105</v>
      </c>
      <c r="G26" s="381" t="s">
        <v>105</v>
      </c>
      <c r="H26" s="381" t="s">
        <v>105</v>
      </c>
      <c r="I26" s="381" t="s">
        <v>105</v>
      </c>
      <c r="J26" s="381" t="s">
        <v>105</v>
      </c>
      <c r="K26" s="381" t="s">
        <v>105</v>
      </c>
      <c r="L26" s="381" t="s">
        <v>105</v>
      </c>
      <c r="M26" s="381" t="s">
        <v>105</v>
      </c>
      <c r="N26" s="381" t="s">
        <v>105</v>
      </c>
      <c r="O26" s="381" t="s">
        <v>105</v>
      </c>
      <c r="P26" s="381" t="s">
        <v>105</v>
      </c>
      <c r="Q26" s="381" t="s">
        <v>105</v>
      </c>
      <c r="R26" s="381" t="s">
        <v>105</v>
      </c>
      <c r="S26" s="381" t="s">
        <v>105</v>
      </c>
      <c r="T26" s="381" t="s">
        <v>105</v>
      </c>
      <c r="U26" s="381" t="s">
        <v>105</v>
      </c>
      <c r="V26" s="381" t="s">
        <v>105</v>
      </c>
      <c r="W26" s="381" t="s">
        <v>105</v>
      </c>
      <c r="X26" s="381" t="s">
        <v>105</v>
      </c>
      <c r="Y26" s="381" t="s">
        <v>105</v>
      </c>
      <c r="Z26" s="381" t="s">
        <v>105</v>
      </c>
      <c r="AA26" s="381" t="s">
        <v>105</v>
      </c>
      <c r="AB26" s="381" t="s">
        <v>105</v>
      </c>
      <c r="AC26" s="381" t="s">
        <v>105</v>
      </c>
      <c r="AD26" s="381" t="s">
        <v>105</v>
      </c>
      <c r="AE26" s="157"/>
      <c r="AF26" s="381" t="s">
        <v>105</v>
      </c>
      <c r="AG26" s="381" t="s">
        <v>105</v>
      </c>
      <c r="AH26" s="381" t="s">
        <v>105</v>
      </c>
      <c r="AI26" s="381" t="s">
        <v>105</v>
      </c>
      <c r="AJ26" s="381" t="s">
        <v>105</v>
      </c>
      <c r="AK26" s="381" t="s">
        <v>660</v>
      </c>
      <c r="AL26" s="158" t="s">
        <v>299</v>
      </c>
      <c r="AN26" s="112" t="str">
        <f>VLOOKUP(B26,[1]sectoren!$N$2:$Q$128,3)</f>
        <v>offroad</v>
      </c>
      <c r="AQ26" s="112">
        <f>VLOOKUP(B26, [1]sectoren!$N$2:$S$128, 6, FALSE)</f>
        <v>8</v>
      </c>
    </row>
    <row r="27" spans="1:43" s="112" customFormat="1" ht="24.75" customHeight="1" thickBot="1">
      <c r="A27" s="153" t="s">
        <v>333</v>
      </c>
      <c r="B27" s="153" t="s">
        <v>153</v>
      </c>
      <c r="C27" s="154" t="s">
        <v>334</v>
      </c>
      <c r="D27" s="155"/>
      <c r="E27" s="381">
        <v>1.7973601314918684</v>
      </c>
      <c r="F27" s="381">
        <v>0.23669561750998652</v>
      </c>
      <c r="G27" s="381">
        <v>2.188472487460875E-3</v>
      </c>
      <c r="H27" s="381">
        <v>1.9323378656956186E-2</v>
      </c>
      <c r="I27" s="381">
        <v>3.8578172791187894E-2</v>
      </c>
      <c r="J27" s="381">
        <v>3.8578172791187894E-2</v>
      </c>
      <c r="K27" s="381">
        <v>3.8578172791187894E-2</v>
      </c>
      <c r="L27" s="381">
        <v>2.6640644366474151E-2</v>
      </c>
      <c r="M27" s="381">
        <v>2.3387891120631705</v>
      </c>
      <c r="N27" s="381">
        <v>1.0285067139055509E-2</v>
      </c>
      <c r="O27" s="381">
        <v>2.0766122904799273E-3</v>
      </c>
      <c r="P27" s="381" t="s">
        <v>308</v>
      </c>
      <c r="Q27" s="381" t="s">
        <v>308</v>
      </c>
      <c r="R27" s="381">
        <v>5.8010659470463695E-3</v>
      </c>
      <c r="S27" s="381">
        <v>6.0351137078953829E-3</v>
      </c>
      <c r="T27" s="381">
        <v>2.2290168613358506E-3</v>
      </c>
      <c r="U27" s="381">
        <v>2.8398012363777677E-5</v>
      </c>
      <c r="V27" s="381">
        <v>0.41526388051775742</v>
      </c>
      <c r="W27" s="381">
        <v>4.5395368286353398E-2</v>
      </c>
      <c r="X27" s="381">
        <v>3.9686065311423024E-3</v>
      </c>
      <c r="Y27" s="381">
        <v>4.4564377272354721E-3</v>
      </c>
      <c r="Z27" s="381">
        <v>3.4723282827433546E-3</v>
      </c>
      <c r="AA27" s="381">
        <v>3.7708935801543356E-3</v>
      </c>
      <c r="AB27" s="381">
        <v>1.5668266121275466E-2</v>
      </c>
      <c r="AC27" s="381" t="s">
        <v>308</v>
      </c>
      <c r="AD27" s="381" t="s">
        <v>308</v>
      </c>
      <c r="AE27" s="157"/>
      <c r="AF27" s="381">
        <v>8924.7007657421327</v>
      </c>
      <c r="AG27" s="381" t="s">
        <v>304</v>
      </c>
      <c r="AH27" s="381">
        <v>17.81158924101587</v>
      </c>
      <c r="AI27" s="381">
        <v>532.06997934611582</v>
      </c>
      <c r="AJ27" s="381" t="s">
        <v>304</v>
      </c>
      <c r="AK27" s="381" t="s">
        <v>304</v>
      </c>
      <c r="AL27" s="158" t="s">
        <v>299</v>
      </c>
      <c r="AN27" s="112" t="str">
        <f>VLOOKUP(B27,[1]sectoren!$N$2:$Q$128,3)</f>
        <v>wegtransport</v>
      </c>
      <c r="AQ27" s="112">
        <f>VLOOKUP(B27, [1]sectoren!$N$2:$S$128, 6, FALSE)</f>
        <v>7</v>
      </c>
    </row>
    <row r="28" spans="1:43" s="112" customFormat="1" ht="24.75" customHeight="1" thickBot="1">
      <c r="A28" s="153" t="s">
        <v>333</v>
      </c>
      <c r="B28" s="153" t="s">
        <v>154</v>
      </c>
      <c r="C28" s="154" t="s">
        <v>335</v>
      </c>
      <c r="D28" s="155"/>
      <c r="E28" s="381">
        <v>0.62678399723781864</v>
      </c>
      <c r="F28" s="381">
        <v>1.9831208048314949E-2</v>
      </c>
      <c r="G28" s="381">
        <v>5.4014644509895718E-4</v>
      </c>
      <c r="H28" s="381">
        <v>1.4240517655551067E-3</v>
      </c>
      <c r="I28" s="381">
        <v>1.3345357221664543E-2</v>
      </c>
      <c r="J28" s="381">
        <v>1.3345357221664543E-2</v>
      </c>
      <c r="K28" s="381">
        <v>1.3345357221664543E-2</v>
      </c>
      <c r="L28" s="381">
        <v>1.0543819226047139E-2</v>
      </c>
      <c r="M28" s="381">
        <v>0.16311058479251189</v>
      </c>
      <c r="N28" s="381">
        <v>2.5905598415015348E-3</v>
      </c>
      <c r="O28" s="381">
        <v>4.4092516731233407E-4</v>
      </c>
      <c r="P28" s="381" t="s">
        <v>308</v>
      </c>
      <c r="Q28" s="381" t="s">
        <v>308</v>
      </c>
      <c r="R28" s="381">
        <v>1.5001157486033132E-3</v>
      </c>
      <c r="S28" s="381">
        <v>1.0891771049451799E-3</v>
      </c>
      <c r="T28" s="381">
        <v>4.4796938343131881E-4</v>
      </c>
      <c r="U28" s="381">
        <v>5.1403220432445598E-6</v>
      </c>
      <c r="V28" s="381">
        <v>8.8089842597904797E-2</v>
      </c>
      <c r="W28" s="381">
        <v>9.1810548507928452E-3</v>
      </c>
      <c r="X28" s="381">
        <v>8.382215092539527E-4</v>
      </c>
      <c r="Y28" s="381">
        <v>9.3968864313469344E-4</v>
      </c>
      <c r="Z28" s="381">
        <v>7.3680145783484266E-4</v>
      </c>
      <c r="AA28" s="381">
        <v>7.8156207664374286E-4</v>
      </c>
      <c r="AB28" s="381">
        <v>3.2962736868672312E-3</v>
      </c>
      <c r="AC28" s="381" t="s">
        <v>308</v>
      </c>
      <c r="AD28" s="381" t="s">
        <v>308</v>
      </c>
      <c r="AE28" s="157"/>
      <c r="AF28" s="381">
        <v>2020.3720645032308</v>
      </c>
      <c r="AG28" s="381" t="s">
        <v>304</v>
      </c>
      <c r="AH28" s="381" t="s">
        <v>304</v>
      </c>
      <c r="AI28" s="381">
        <v>116.8373925917094</v>
      </c>
      <c r="AJ28" s="381" t="s">
        <v>304</v>
      </c>
      <c r="AK28" s="381" t="s">
        <v>304</v>
      </c>
      <c r="AL28" s="158" t="s">
        <v>299</v>
      </c>
      <c r="AN28" s="112" t="str">
        <f>VLOOKUP(B28,[1]sectoren!$N$2:$Q$128,3)</f>
        <v>wegtransport</v>
      </c>
      <c r="AQ28" s="112">
        <f>VLOOKUP(B28, [1]sectoren!$N$2:$S$128, 6, FALSE)</f>
        <v>7</v>
      </c>
    </row>
    <row r="29" spans="1:43" s="112" customFormat="1" ht="24.75" customHeight="1" thickBot="1">
      <c r="A29" s="153" t="s">
        <v>333</v>
      </c>
      <c r="B29" s="153" t="s">
        <v>155</v>
      </c>
      <c r="C29" s="154" t="s">
        <v>336</v>
      </c>
      <c r="D29" s="155"/>
      <c r="E29" s="381">
        <v>0.96274101298109871</v>
      </c>
      <c r="F29" s="381">
        <v>3.1614091896385997E-2</v>
      </c>
      <c r="G29" s="381">
        <v>6.2761673815170816E-4</v>
      </c>
      <c r="H29" s="381">
        <v>8.7149599832013198E-4</v>
      </c>
      <c r="I29" s="381">
        <v>1.3389059925325828E-2</v>
      </c>
      <c r="J29" s="381">
        <v>1.3389059925325828E-2</v>
      </c>
      <c r="K29" s="381">
        <v>1.3389059925325828E-2</v>
      </c>
      <c r="L29" s="381">
        <v>9.1328358127349615E-3</v>
      </c>
      <c r="M29" s="381">
        <v>0.26516708151765611</v>
      </c>
      <c r="N29" s="381">
        <v>3.017110514490177E-3</v>
      </c>
      <c r="O29" s="381">
        <v>5.0760884552135952E-4</v>
      </c>
      <c r="P29" s="381" t="s">
        <v>308</v>
      </c>
      <c r="Q29" s="381" t="s">
        <v>308</v>
      </c>
      <c r="R29" s="381">
        <v>1.7480070352666698E-3</v>
      </c>
      <c r="S29" s="381">
        <v>1.2386500510854137E-3</v>
      </c>
      <c r="T29" s="381">
        <v>5.1367379237930526E-4</v>
      </c>
      <c r="U29" s="381">
        <v>5.8430029917230393E-6</v>
      </c>
      <c r="V29" s="381">
        <v>0.10140579681990229</v>
      </c>
      <c r="W29" s="381">
        <v>5.213427334879883E-3</v>
      </c>
      <c r="X29" s="381">
        <v>1.521294649672486E-4</v>
      </c>
      <c r="Y29" s="381">
        <v>9.2122842674611616E-4</v>
      </c>
      <c r="Z29" s="381">
        <v>1.0294093796117162E-3</v>
      </c>
      <c r="AA29" s="381">
        <v>2.3664583439349764E-4</v>
      </c>
      <c r="AB29" s="381">
        <v>2.3394131057185787E-3</v>
      </c>
      <c r="AC29" s="381" t="s">
        <v>308</v>
      </c>
      <c r="AD29" s="381" t="s">
        <v>308</v>
      </c>
      <c r="AE29" s="157"/>
      <c r="AF29" s="381">
        <v>2335.7003362319601</v>
      </c>
      <c r="AG29" s="381" t="s">
        <v>304</v>
      </c>
      <c r="AH29" s="381" t="s">
        <v>304</v>
      </c>
      <c r="AI29" s="381">
        <v>134.75220857293647</v>
      </c>
      <c r="AJ29" s="381" t="s">
        <v>304</v>
      </c>
      <c r="AK29" s="381" t="s">
        <v>304</v>
      </c>
      <c r="AL29" s="158" t="s">
        <v>299</v>
      </c>
      <c r="AN29" s="112" t="str">
        <f>VLOOKUP(B29,[1]sectoren!$N$2:$Q$128,3)</f>
        <v>wegtransport</v>
      </c>
      <c r="AQ29" s="112">
        <f>VLOOKUP(B29, [1]sectoren!$N$2:$S$128, 6, FALSE)</f>
        <v>7</v>
      </c>
    </row>
    <row r="30" spans="1:43" s="112" customFormat="1" ht="24.75" customHeight="1" thickBot="1">
      <c r="A30" s="153" t="s">
        <v>333</v>
      </c>
      <c r="B30" s="153" t="s">
        <v>156</v>
      </c>
      <c r="C30" s="154" t="s">
        <v>337</v>
      </c>
      <c r="D30" s="155"/>
      <c r="E30" s="381">
        <v>6.1950647436625405E-3</v>
      </c>
      <c r="F30" s="381">
        <v>2.8573672215851751E-2</v>
      </c>
      <c r="G30" s="381">
        <v>9.5126151576723815E-6</v>
      </c>
      <c r="H30" s="381">
        <v>6.6491854220217074E-5</v>
      </c>
      <c r="I30" s="381">
        <v>2.9719680331970801E-4</v>
      </c>
      <c r="J30" s="381">
        <v>2.9719680331970801E-4</v>
      </c>
      <c r="K30" s="381">
        <v>2.9719680331970801E-4</v>
      </c>
      <c r="L30" s="381">
        <v>6.5471514705958231E-5</v>
      </c>
      <c r="M30" s="381">
        <v>0.17443428618417198</v>
      </c>
      <c r="N30" s="381">
        <v>3.1590306405179238E-5</v>
      </c>
      <c r="O30" s="381">
        <v>1.3701819645620379E-5</v>
      </c>
      <c r="P30" s="381" t="s">
        <v>308</v>
      </c>
      <c r="Q30" s="381" t="s">
        <v>308</v>
      </c>
      <c r="R30" s="381">
        <v>2.0172123367163452E-5</v>
      </c>
      <c r="S30" s="381">
        <v>5.3031116776574021E-5</v>
      </c>
      <c r="T30" s="381">
        <v>1.6492931054913465E-5</v>
      </c>
      <c r="U30" s="381">
        <v>2.5373740084481826E-7</v>
      </c>
      <c r="V30" s="381">
        <v>2.7454386771409733E-3</v>
      </c>
      <c r="W30" s="381">
        <v>4.0133871878306041E-4</v>
      </c>
      <c r="X30" s="381">
        <v>1.0438128016395686E-5</v>
      </c>
      <c r="Y30" s="381">
        <v>1.2551908181833353E-5</v>
      </c>
      <c r="Z30" s="381">
        <v>8.2668282053657996E-6</v>
      </c>
      <c r="AA30" s="381">
        <v>1.3780325292652095E-5</v>
      </c>
      <c r="AB30" s="381">
        <v>4.5037189696246933E-5</v>
      </c>
      <c r="AC30" s="381" t="s">
        <v>308</v>
      </c>
      <c r="AD30" s="381" t="s">
        <v>308</v>
      </c>
      <c r="AE30" s="157"/>
      <c r="AF30" s="381">
        <v>50.485157444352765</v>
      </c>
      <c r="AG30" s="381" t="s">
        <v>304</v>
      </c>
      <c r="AH30" s="381" t="s">
        <v>304</v>
      </c>
      <c r="AI30" s="381">
        <v>3.3227488322368601</v>
      </c>
      <c r="AJ30" s="381" t="s">
        <v>304</v>
      </c>
      <c r="AK30" s="381" t="s">
        <v>304</v>
      </c>
      <c r="AL30" s="158" t="s">
        <v>299</v>
      </c>
      <c r="AM30" s="164"/>
      <c r="AN30" s="112" t="str">
        <f>VLOOKUP(B30,[1]sectoren!$N$2:$Q$128,3)</f>
        <v>wegtransport</v>
      </c>
      <c r="AQ30" s="112">
        <f>VLOOKUP(B30, [1]sectoren!$N$2:$S$128, 6, FALSE)</f>
        <v>7</v>
      </c>
    </row>
    <row r="31" spans="1:43" s="112" customFormat="1" ht="24.75" customHeight="1" thickBot="1">
      <c r="A31" s="153" t="s">
        <v>333</v>
      </c>
      <c r="B31" s="153" t="s">
        <v>157</v>
      </c>
      <c r="C31" s="154" t="s">
        <v>338</v>
      </c>
      <c r="D31" s="155"/>
      <c r="E31" s="381" t="s">
        <v>304</v>
      </c>
      <c r="F31" s="381">
        <v>0.29204917744666592</v>
      </c>
      <c r="G31" s="381" t="s">
        <v>304</v>
      </c>
      <c r="H31" s="381" t="s">
        <v>304</v>
      </c>
      <c r="I31" s="381" t="s">
        <v>304</v>
      </c>
      <c r="J31" s="381" t="s">
        <v>304</v>
      </c>
      <c r="K31" s="381" t="s">
        <v>304</v>
      </c>
      <c r="L31" s="381" t="s">
        <v>304</v>
      </c>
      <c r="M31" s="381" t="s">
        <v>304</v>
      </c>
      <c r="N31" s="381" t="s">
        <v>304</v>
      </c>
      <c r="O31" s="381" t="s">
        <v>304</v>
      </c>
      <c r="P31" s="381" t="s">
        <v>304</v>
      </c>
      <c r="Q31" s="381" t="s">
        <v>304</v>
      </c>
      <c r="R31" s="381" t="s">
        <v>304</v>
      </c>
      <c r="S31" s="381" t="s">
        <v>304</v>
      </c>
      <c r="T31" s="381" t="s">
        <v>304</v>
      </c>
      <c r="U31" s="381" t="s">
        <v>304</v>
      </c>
      <c r="V31" s="381" t="s">
        <v>304</v>
      </c>
      <c r="W31" s="381" t="s">
        <v>304</v>
      </c>
      <c r="X31" s="381" t="s">
        <v>304</v>
      </c>
      <c r="Y31" s="381" t="s">
        <v>304</v>
      </c>
      <c r="Z31" s="381" t="s">
        <v>304</v>
      </c>
      <c r="AA31" s="381" t="s">
        <v>304</v>
      </c>
      <c r="AB31" s="381" t="s">
        <v>304</v>
      </c>
      <c r="AC31" s="381" t="s">
        <v>304</v>
      </c>
      <c r="AD31" s="381" t="s">
        <v>304</v>
      </c>
      <c r="AE31" s="157"/>
      <c r="AF31" s="381">
        <v>2557.3248646767988</v>
      </c>
      <c r="AG31" s="381" t="s">
        <v>304</v>
      </c>
      <c r="AH31" s="381" t="s">
        <v>304</v>
      </c>
      <c r="AI31" s="381">
        <v>168.3137903872304</v>
      </c>
      <c r="AJ31" s="381" t="s">
        <v>304</v>
      </c>
      <c r="AK31" s="381" t="s">
        <v>304</v>
      </c>
      <c r="AL31" s="158" t="s">
        <v>299</v>
      </c>
      <c r="AN31" s="112" t="str">
        <f>VLOOKUP(B31,[1]sectoren!$N$2:$Q$128,3)</f>
        <v>wegtransport</v>
      </c>
      <c r="AQ31" s="112">
        <f>VLOOKUP(B31, [1]sectoren!$N$2:$S$128, 6, FALSE)</f>
        <v>7</v>
      </c>
    </row>
    <row r="32" spans="1:43" s="112" customFormat="1" ht="24.75" customHeight="1" thickBot="1">
      <c r="A32" s="153" t="s">
        <v>333</v>
      </c>
      <c r="B32" s="153" t="s">
        <v>224</v>
      </c>
      <c r="C32" s="154" t="s">
        <v>339</v>
      </c>
      <c r="D32" s="155"/>
      <c r="E32" s="381" t="s">
        <v>304</v>
      </c>
      <c r="F32" s="381" t="s">
        <v>304</v>
      </c>
      <c r="G32" s="381" t="s">
        <v>304</v>
      </c>
      <c r="H32" s="381" t="s">
        <v>304</v>
      </c>
      <c r="I32" s="381">
        <v>3.2367362867049464E-2</v>
      </c>
      <c r="J32" s="381">
        <v>6.026793414504994E-2</v>
      </c>
      <c r="K32" s="381">
        <v>7.9515014020030125E-2</v>
      </c>
      <c r="L32" s="381" t="s">
        <v>304</v>
      </c>
      <c r="M32" s="381" t="s">
        <v>304</v>
      </c>
      <c r="N32" s="381">
        <v>0.13462967490486485</v>
      </c>
      <c r="O32" s="381">
        <v>6.0446132542549009E-4</v>
      </c>
      <c r="P32" s="381" t="s">
        <v>308</v>
      </c>
      <c r="Q32" s="381" t="s">
        <v>308</v>
      </c>
      <c r="R32" s="381">
        <v>5.0090667920338172E-2</v>
      </c>
      <c r="S32" s="381">
        <v>1.0984688498625788</v>
      </c>
      <c r="T32" s="381">
        <v>7.79380648149397E-3</v>
      </c>
      <c r="U32" s="381">
        <v>9.6028519181377424E-4</v>
      </c>
      <c r="V32" s="381">
        <v>0.38351780959626319</v>
      </c>
      <c r="W32" s="381" t="s">
        <v>304</v>
      </c>
      <c r="X32" s="381" t="s">
        <v>304</v>
      </c>
      <c r="Y32" s="381" t="s">
        <v>304</v>
      </c>
      <c r="Z32" s="381" t="s">
        <v>304</v>
      </c>
      <c r="AA32" s="381" t="s">
        <v>304</v>
      </c>
      <c r="AB32" s="381" t="s">
        <v>304</v>
      </c>
      <c r="AC32" s="381" t="s">
        <v>308</v>
      </c>
      <c r="AD32" s="381" t="s">
        <v>308</v>
      </c>
      <c r="AE32" s="157"/>
      <c r="AF32" s="381" t="s">
        <v>304</v>
      </c>
      <c r="AG32" s="381" t="s">
        <v>304</v>
      </c>
      <c r="AH32" s="381" t="s">
        <v>304</v>
      </c>
      <c r="AI32" s="381" t="s">
        <v>304</v>
      </c>
      <c r="AJ32" s="381" t="s">
        <v>304</v>
      </c>
      <c r="AK32" s="381">
        <v>3557.1539872280418</v>
      </c>
      <c r="AL32" s="158" t="s">
        <v>340</v>
      </c>
      <c r="AN32" s="112" t="str">
        <f>VLOOKUP(B32,[1]sectoren!$N$2:$Q$128,3)</f>
        <v>wegtransport</v>
      </c>
      <c r="AQ32" s="112">
        <f>VLOOKUP(B32, [1]sectoren!$N$2:$S$128, 6, FALSE)</f>
        <v>7</v>
      </c>
    </row>
    <row r="33" spans="1:43" s="112" customFormat="1" ht="24.75" customHeight="1" thickBot="1">
      <c r="A33" s="153" t="s">
        <v>333</v>
      </c>
      <c r="B33" s="153" t="s">
        <v>158</v>
      </c>
      <c r="C33" s="154" t="s">
        <v>341</v>
      </c>
      <c r="D33" s="155"/>
      <c r="E33" s="381" t="s">
        <v>304</v>
      </c>
      <c r="F33" s="381" t="s">
        <v>304</v>
      </c>
      <c r="G33" s="381" t="s">
        <v>304</v>
      </c>
      <c r="H33" s="381" t="s">
        <v>304</v>
      </c>
      <c r="I33" s="381">
        <v>1.7265797554515655E-2</v>
      </c>
      <c r="J33" s="381">
        <v>3.1670946160670989E-2</v>
      </c>
      <c r="K33" s="381">
        <v>6.3341892321341978E-2</v>
      </c>
      <c r="L33" s="381" t="s">
        <v>304</v>
      </c>
      <c r="M33" s="381" t="s">
        <v>304</v>
      </c>
      <c r="N33" s="381" t="s">
        <v>308</v>
      </c>
      <c r="O33" s="381" t="s">
        <v>308</v>
      </c>
      <c r="P33" s="381" t="s">
        <v>308</v>
      </c>
      <c r="Q33" s="381" t="s">
        <v>308</v>
      </c>
      <c r="R33" s="381" t="s">
        <v>308</v>
      </c>
      <c r="S33" s="381" t="s">
        <v>308</v>
      </c>
      <c r="T33" s="381" t="s">
        <v>308</v>
      </c>
      <c r="U33" s="381" t="s">
        <v>308</v>
      </c>
      <c r="V33" s="381" t="s">
        <v>308</v>
      </c>
      <c r="W33" s="381" t="s">
        <v>304</v>
      </c>
      <c r="X33" s="381" t="s">
        <v>304</v>
      </c>
      <c r="Y33" s="381" t="s">
        <v>304</v>
      </c>
      <c r="Z33" s="381" t="s">
        <v>304</v>
      </c>
      <c r="AA33" s="381" t="s">
        <v>304</v>
      </c>
      <c r="AB33" s="381" t="s">
        <v>304</v>
      </c>
      <c r="AC33" s="381" t="s">
        <v>308</v>
      </c>
      <c r="AD33" s="381" t="s">
        <v>308</v>
      </c>
      <c r="AE33" s="157"/>
      <c r="AF33" s="381" t="s">
        <v>304</v>
      </c>
      <c r="AG33" s="381" t="s">
        <v>304</v>
      </c>
      <c r="AH33" s="381" t="s">
        <v>304</v>
      </c>
      <c r="AI33" s="381" t="s">
        <v>304</v>
      </c>
      <c r="AJ33" s="381" t="s">
        <v>304</v>
      </c>
      <c r="AK33" s="381">
        <v>3557.1539872280418</v>
      </c>
      <c r="AL33" s="158" t="s">
        <v>340</v>
      </c>
      <c r="AN33" s="112" t="str">
        <f>VLOOKUP(B33,[1]sectoren!$N$2:$Q$128,3)</f>
        <v>wegtransport</v>
      </c>
      <c r="AQ33" s="112">
        <f>VLOOKUP(B33, [1]sectoren!$N$2:$S$128, 6, FALSE)</f>
        <v>7</v>
      </c>
    </row>
    <row r="34" spans="1:43" s="112" customFormat="1" ht="24.75" customHeight="1" thickBot="1">
      <c r="A34" s="153" t="s">
        <v>323</v>
      </c>
      <c r="B34" s="153" t="s">
        <v>342</v>
      </c>
      <c r="C34" s="154" t="s">
        <v>343</v>
      </c>
      <c r="D34" s="155"/>
      <c r="E34" s="381">
        <v>1.494074664E-2</v>
      </c>
      <c r="F34" s="381">
        <v>1.326159792E-3</v>
      </c>
      <c r="G34" s="381">
        <v>1.157019264E-3</v>
      </c>
      <c r="H34" s="381">
        <v>1.9978192800000002E-6</v>
      </c>
      <c r="I34" s="381">
        <v>3.9061656720000001E-4</v>
      </c>
      <c r="J34" s="381">
        <v>4.104721944E-4</v>
      </c>
      <c r="K34" s="381">
        <v>4.3339196160000002E-4</v>
      </c>
      <c r="L34" s="381">
        <v>2.5390076868000001E-4</v>
      </c>
      <c r="M34" s="381">
        <v>3.0506577840000004E-3</v>
      </c>
      <c r="N34" s="381" t="s">
        <v>308</v>
      </c>
      <c r="O34" s="381">
        <v>2.8557784800000001E-6</v>
      </c>
      <c r="P34" s="381" t="s">
        <v>308</v>
      </c>
      <c r="Q34" s="381" t="s">
        <v>308</v>
      </c>
      <c r="R34" s="381">
        <v>1.425437928E-5</v>
      </c>
      <c r="S34" s="381">
        <v>4.8462438239999997E-4</v>
      </c>
      <c r="T34" s="381">
        <v>1.9953679679999999E-5</v>
      </c>
      <c r="U34" s="381">
        <v>2.8557784800000001E-6</v>
      </c>
      <c r="V34" s="381">
        <v>2.8508758560000003E-4</v>
      </c>
      <c r="W34" s="381" t="s">
        <v>308</v>
      </c>
      <c r="X34" s="381">
        <v>8.5550788800000001E-6</v>
      </c>
      <c r="Y34" s="381">
        <v>1.425437928E-5</v>
      </c>
      <c r="Z34" s="381" t="s">
        <v>308</v>
      </c>
      <c r="AA34" s="381" t="s">
        <v>308</v>
      </c>
      <c r="AB34" s="381">
        <v>2.2809458159999998E-5</v>
      </c>
      <c r="AC34" s="381" t="s">
        <v>304</v>
      </c>
      <c r="AD34" s="381" t="s">
        <v>304</v>
      </c>
      <c r="AE34" s="157"/>
      <c r="AF34" s="381">
        <v>12.25656</v>
      </c>
      <c r="AG34" s="381" t="s">
        <v>304</v>
      </c>
      <c r="AH34" s="381" t="s">
        <v>304</v>
      </c>
      <c r="AI34" s="381" t="s">
        <v>304</v>
      </c>
      <c r="AJ34" s="381" t="s">
        <v>304</v>
      </c>
      <c r="AK34" s="381" t="s">
        <v>660</v>
      </c>
      <c r="AL34" s="158" t="s">
        <v>299</v>
      </c>
      <c r="AN34" s="112" t="str">
        <f>VLOOKUP(B34,[1]sectoren!$N$2:$Q$128,3)</f>
        <v>offroad</v>
      </c>
      <c r="AQ34" s="112">
        <f>VLOOKUP(B34, [1]sectoren!$N$2:$S$128, 6, FALSE)</f>
        <v>8</v>
      </c>
    </row>
    <row r="35" spans="1:43" s="165" customFormat="1" ht="24.75" customHeight="1" thickBot="1">
      <c r="A35" s="153" t="s">
        <v>344</v>
      </c>
      <c r="B35" s="153" t="s">
        <v>345</v>
      </c>
      <c r="C35" s="154" t="s">
        <v>346</v>
      </c>
      <c r="D35" s="155"/>
      <c r="E35" s="381" t="s">
        <v>105</v>
      </c>
      <c r="F35" s="381" t="s">
        <v>105</v>
      </c>
      <c r="G35" s="381" t="s">
        <v>105</v>
      </c>
      <c r="H35" s="381" t="s">
        <v>105</v>
      </c>
      <c r="I35" s="381" t="s">
        <v>105</v>
      </c>
      <c r="J35" s="381" t="s">
        <v>105</v>
      </c>
      <c r="K35" s="381" t="s">
        <v>105</v>
      </c>
      <c r="L35" s="381" t="s">
        <v>105</v>
      </c>
      <c r="M35" s="381" t="s">
        <v>105</v>
      </c>
      <c r="N35" s="381" t="s">
        <v>105</v>
      </c>
      <c r="O35" s="381" t="s">
        <v>105</v>
      </c>
      <c r="P35" s="381" t="s">
        <v>105</v>
      </c>
      <c r="Q35" s="381" t="s">
        <v>105</v>
      </c>
      <c r="R35" s="381" t="s">
        <v>105</v>
      </c>
      <c r="S35" s="381" t="s">
        <v>105</v>
      </c>
      <c r="T35" s="381" t="s">
        <v>105</v>
      </c>
      <c r="U35" s="381" t="s">
        <v>105</v>
      </c>
      <c r="V35" s="381" t="s">
        <v>105</v>
      </c>
      <c r="W35" s="381" t="s">
        <v>105</v>
      </c>
      <c r="X35" s="381" t="s">
        <v>105</v>
      </c>
      <c r="Y35" s="381" t="s">
        <v>105</v>
      </c>
      <c r="Z35" s="381" t="s">
        <v>105</v>
      </c>
      <c r="AA35" s="381" t="s">
        <v>105</v>
      </c>
      <c r="AB35" s="381" t="s">
        <v>105</v>
      </c>
      <c r="AC35" s="381" t="s">
        <v>105</v>
      </c>
      <c r="AD35" s="381" t="s">
        <v>105</v>
      </c>
      <c r="AE35" s="157"/>
      <c r="AF35" s="381" t="s">
        <v>105</v>
      </c>
      <c r="AG35" s="381" t="s">
        <v>105</v>
      </c>
      <c r="AH35" s="381" t="s">
        <v>105</v>
      </c>
      <c r="AI35" s="381" t="s">
        <v>105</v>
      </c>
      <c r="AJ35" s="381" t="s">
        <v>105</v>
      </c>
      <c r="AK35" s="381" t="s">
        <v>660</v>
      </c>
      <c r="AL35" s="158" t="s">
        <v>299</v>
      </c>
      <c r="AN35" s="112" t="str">
        <f>VLOOKUP(B35,[1]sectoren!$N$2:$Q$128,3)</f>
        <v>offroad</v>
      </c>
      <c r="AQ35" s="112">
        <f>VLOOKUP(B35, [1]sectoren!$N$2:$S$128, 6, FALSE)</f>
        <v>8</v>
      </c>
    </row>
    <row r="36" spans="1:43" s="112" customFormat="1" ht="24.75" customHeight="1" thickBot="1">
      <c r="A36" s="153" t="s">
        <v>344</v>
      </c>
      <c r="B36" s="153" t="s">
        <v>347</v>
      </c>
      <c r="C36" s="154" t="s">
        <v>348</v>
      </c>
      <c r="D36" s="155"/>
      <c r="E36" s="381">
        <v>4.2512175092598269E-2</v>
      </c>
      <c r="F36" s="381">
        <v>1.516329662530627E-3</v>
      </c>
      <c r="G36" s="381">
        <v>1.6297109838345448E-3</v>
      </c>
      <c r="H36" s="381">
        <v>3.9578695321696089E-6</v>
      </c>
      <c r="I36" s="381">
        <v>7.5804842333789685E-4</v>
      </c>
      <c r="J36" s="381">
        <v>8.1229451751410381E-4</v>
      </c>
      <c r="K36" s="381">
        <v>8.1229451751410381E-4</v>
      </c>
      <c r="L36" s="381">
        <v>2.5181130042937219E-4</v>
      </c>
      <c r="M36" s="381">
        <v>4.0067608616846445E-3</v>
      </c>
      <c r="N36" s="381">
        <v>7.0380232916168991E-5</v>
      </c>
      <c r="O36" s="381">
        <v>5.4246094176206993E-6</v>
      </c>
      <c r="P36" s="381">
        <v>1.6250546667378745E-5</v>
      </c>
      <c r="Q36" s="381">
        <v>2.1651874499516099E-5</v>
      </c>
      <c r="R36" s="381">
        <v>2.7076483917136793E-5</v>
      </c>
      <c r="S36" s="381">
        <v>4.7657405484418752E-4</v>
      </c>
      <c r="T36" s="381">
        <v>5.4152967834273594E-4</v>
      </c>
      <c r="U36" s="381">
        <v>5.4152967834273586E-5</v>
      </c>
      <c r="V36" s="381">
        <v>6.4978905084031634E-4</v>
      </c>
      <c r="W36" s="381">
        <v>7.0380232916168975E-2</v>
      </c>
      <c r="X36" s="381" t="s">
        <v>308</v>
      </c>
      <c r="Y36" s="381" t="s">
        <v>308</v>
      </c>
      <c r="Z36" s="381" t="s">
        <v>308</v>
      </c>
      <c r="AA36" s="381" t="s">
        <v>308</v>
      </c>
      <c r="AB36" s="381">
        <v>1.8392452531847007E-6</v>
      </c>
      <c r="AC36" s="381">
        <v>4.3303748999032198E-5</v>
      </c>
      <c r="AD36" s="381">
        <v>2.0580921567281965E-5</v>
      </c>
      <c r="AE36" s="157"/>
      <c r="AF36" s="381">
        <v>23.281585483350639</v>
      </c>
      <c r="AG36" s="381" t="s">
        <v>304</v>
      </c>
      <c r="AH36" s="381" t="s">
        <v>304</v>
      </c>
      <c r="AI36" s="381" t="s">
        <v>304</v>
      </c>
      <c r="AJ36" s="381" t="s">
        <v>304</v>
      </c>
      <c r="AK36" s="381" t="s">
        <v>660</v>
      </c>
      <c r="AL36" s="158" t="s">
        <v>299</v>
      </c>
      <c r="AN36" s="112" t="str">
        <f>VLOOKUP(B36,[1]sectoren!$N$2:$Q$128,3)</f>
        <v>offroad</v>
      </c>
      <c r="AQ36" s="112">
        <f>VLOOKUP(B36, [1]sectoren!$N$2:$S$128, 6, FALSE)</f>
        <v>8</v>
      </c>
    </row>
    <row r="37" spans="1:43" s="112" customFormat="1" ht="24.75" customHeight="1" thickBot="1">
      <c r="A37" s="153" t="s">
        <v>323</v>
      </c>
      <c r="B37" s="153" t="s">
        <v>349</v>
      </c>
      <c r="C37" s="154" t="s">
        <v>350</v>
      </c>
      <c r="D37" s="155"/>
      <c r="E37" s="381" t="s">
        <v>304</v>
      </c>
      <c r="F37" s="381" t="s">
        <v>304</v>
      </c>
      <c r="G37" s="381" t="s">
        <v>304</v>
      </c>
      <c r="H37" s="381" t="s">
        <v>304</v>
      </c>
      <c r="I37" s="381" t="s">
        <v>304</v>
      </c>
      <c r="J37" s="381" t="s">
        <v>304</v>
      </c>
      <c r="K37" s="381" t="s">
        <v>304</v>
      </c>
      <c r="L37" s="381" t="s">
        <v>304</v>
      </c>
      <c r="M37" s="381" t="s">
        <v>304</v>
      </c>
      <c r="N37" s="381" t="s">
        <v>304</v>
      </c>
      <c r="O37" s="381" t="s">
        <v>304</v>
      </c>
      <c r="P37" s="381" t="s">
        <v>304</v>
      </c>
      <c r="Q37" s="381" t="s">
        <v>304</v>
      </c>
      <c r="R37" s="381" t="s">
        <v>304</v>
      </c>
      <c r="S37" s="381" t="s">
        <v>304</v>
      </c>
      <c r="T37" s="381" t="s">
        <v>304</v>
      </c>
      <c r="U37" s="381" t="s">
        <v>304</v>
      </c>
      <c r="V37" s="381" t="s">
        <v>304</v>
      </c>
      <c r="W37" s="381" t="s">
        <v>304</v>
      </c>
      <c r="X37" s="381" t="s">
        <v>304</v>
      </c>
      <c r="Y37" s="381" t="s">
        <v>304</v>
      </c>
      <c r="Z37" s="381" t="s">
        <v>304</v>
      </c>
      <c r="AA37" s="381" t="s">
        <v>304</v>
      </c>
      <c r="AB37" s="381" t="s">
        <v>304</v>
      </c>
      <c r="AC37" s="381" t="s">
        <v>304</v>
      </c>
      <c r="AD37" s="381" t="s">
        <v>304</v>
      </c>
      <c r="AE37" s="157"/>
      <c r="AF37" s="381" t="s">
        <v>304</v>
      </c>
      <c r="AG37" s="381" t="s">
        <v>304</v>
      </c>
      <c r="AH37" s="381">
        <v>7.3685976751928832</v>
      </c>
      <c r="AI37" s="381" t="s">
        <v>304</v>
      </c>
      <c r="AJ37" s="381" t="s">
        <v>304</v>
      </c>
      <c r="AK37" s="381" t="s">
        <v>660</v>
      </c>
      <c r="AL37" s="158" t="s">
        <v>299</v>
      </c>
      <c r="AN37" s="112" t="str">
        <f>VLOOKUP(B37,[1]sectoren!$N$2:$Q$128,3)</f>
        <v>offroad</v>
      </c>
      <c r="AQ37" s="112">
        <f>VLOOKUP(B37, [1]sectoren!$N$2:$S$128, 6, FALSE)</f>
        <v>1</v>
      </c>
    </row>
    <row r="38" spans="1:43" s="112" customFormat="1" ht="24.75" customHeight="1" thickBot="1">
      <c r="A38" s="153" t="s">
        <v>323</v>
      </c>
      <c r="B38" s="153" t="s">
        <v>351</v>
      </c>
      <c r="C38" s="154" t="s">
        <v>352</v>
      </c>
      <c r="D38" s="166"/>
      <c r="E38" s="381">
        <v>6.1945099727403492E-3</v>
      </c>
      <c r="F38" s="381">
        <v>5.3516430447435998E-4</v>
      </c>
      <c r="G38" s="381">
        <v>8.5781905023807717E-6</v>
      </c>
      <c r="H38" s="381">
        <v>3.3063098717257877E-6</v>
      </c>
      <c r="I38" s="381">
        <v>2.8513463528630049E-4</v>
      </c>
      <c r="J38" s="381">
        <v>3.1890798019661984E-4</v>
      </c>
      <c r="K38" s="381">
        <v>5.5477712862357143E-4</v>
      </c>
      <c r="L38" s="381">
        <v>1.2798250730580658E-4</v>
      </c>
      <c r="M38" s="381">
        <v>5.0395431877640461E-3</v>
      </c>
      <c r="N38" s="381">
        <v>7.966876151635646E-9</v>
      </c>
      <c r="O38" s="381">
        <v>4.9072636039330777E-6</v>
      </c>
      <c r="P38" s="381" t="s">
        <v>308</v>
      </c>
      <c r="Q38" s="381" t="s">
        <v>308</v>
      </c>
      <c r="R38" s="381">
        <v>2.2056015541994172E-5</v>
      </c>
      <c r="S38" s="381">
        <v>7.689477174822164E-4</v>
      </c>
      <c r="T38" s="381">
        <v>3.0630269841765655E-5</v>
      </c>
      <c r="U38" s="381">
        <v>4.2871469220750951E-6</v>
      </c>
      <c r="V38" s="381">
        <v>4.4918419254464775E-4</v>
      </c>
      <c r="W38" s="381" t="s">
        <v>308</v>
      </c>
      <c r="X38" s="381">
        <v>1.2875795380974004E-5</v>
      </c>
      <c r="Y38" s="381">
        <v>2.1449772168996947E-5</v>
      </c>
      <c r="Z38" s="381" t="s">
        <v>304</v>
      </c>
      <c r="AA38" s="381" t="s">
        <v>304</v>
      </c>
      <c r="AB38" s="381">
        <v>3.4325567549970949E-5</v>
      </c>
      <c r="AC38" s="381" t="s">
        <v>308</v>
      </c>
      <c r="AD38" s="381" t="s">
        <v>304</v>
      </c>
      <c r="AE38" s="157"/>
      <c r="AF38" s="381">
        <v>18.32441877584413</v>
      </c>
      <c r="AG38" s="381" t="s">
        <v>304</v>
      </c>
      <c r="AH38" s="381" t="s">
        <v>304</v>
      </c>
      <c r="AI38" s="381" t="s">
        <v>304</v>
      </c>
      <c r="AJ38" s="381" t="s">
        <v>304</v>
      </c>
      <c r="AK38" s="381" t="s">
        <v>660</v>
      </c>
      <c r="AL38" s="158" t="s">
        <v>299</v>
      </c>
      <c r="AN38" s="112" t="str">
        <f>VLOOKUP(B38,[1]sectoren!$N$2:$Q$128,3)</f>
        <v>offroad</v>
      </c>
      <c r="AQ38" s="112">
        <f>VLOOKUP(B38, [1]sectoren!$N$2:$S$128, 6, FALSE)</f>
        <v>8</v>
      </c>
    </row>
    <row r="39" spans="1:43" s="112" customFormat="1" ht="24.75" customHeight="1" thickBot="1">
      <c r="A39" s="153" t="s">
        <v>353</v>
      </c>
      <c r="B39" s="153" t="s">
        <v>354</v>
      </c>
      <c r="C39" s="154" t="s">
        <v>355</v>
      </c>
      <c r="D39" s="155"/>
      <c r="E39" s="381">
        <v>0.42455308509482448</v>
      </c>
      <c r="F39" s="381">
        <v>0.26692385890114501</v>
      </c>
      <c r="G39" s="381">
        <v>4.2810154755602556E-2</v>
      </c>
      <c r="H39" s="381">
        <v>6.6079595068335908E-3</v>
      </c>
      <c r="I39" s="381">
        <v>3.5432291887266536E-2</v>
      </c>
      <c r="J39" s="381">
        <v>3.9938494102439936E-2</v>
      </c>
      <c r="K39" s="381">
        <v>3.8436426697382134E-2</v>
      </c>
      <c r="L39" s="381">
        <v>1.5476642586831664E-2</v>
      </c>
      <c r="M39" s="381">
        <v>0.37265803346300685</v>
      </c>
      <c r="N39" s="381">
        <v>3.1225269441649407E-3</v>
      </c>
      <c r="O39" s="381">
        <v>9.1092707218417104E-4</v>
      </c>
      <c r="P39" s="381">
        <v>6.4128044517181501E-3</v>
      </c>
      <c r="Q39" s="381">
        <v>7.384975228964058E-3</v>
      </c>
      <c r="R39" s="381">
        <v>1.0411584196384485E-3</v>
      </c>
      <c r="S39" s="381">
        <v>3.0321184054363515E-3</v>
      </c>
      <c r="T39" s="381">
        <v>7.4074493862688888E-4</v>
      </c>
      <c r="U39" s="381">
        <v>3.7785909846997329E-3</v>
      </c>
      <c r="V39" s="381">
        <v>6.1931359114446263E-2</v>
      </c>
      <c r="W39" s="381">
        <v>9.5020943173010474E-3</v>
      </c>
      <c r="X39" s="381">
        <v>1.0603231389203189E-5</v>
      </c>
      <c r="Y39" s="381">
        <v>5.3743482779784734E-5</v>
      </c>
      <c r="Z39" s="381">
        <v>1.4392727993532577E-5</v>
      </c>
      <c r="AA39" s="381">
        <v>1.3877056086976756E-5</v>
      </c>
      <c r="AB39" s="381">
        <v>9.2616498249497266E-5</v>
      </c>
      <c r="AC39" s="381" t="s">
        <v>308</v>
      </c>
      <c r="AD39" s="381" t="s">
        <v>308</v>
      </c>
      <c r="AE39" s="157"/>
      <c r="AF39" s="381">
        <v>1502.0674050577989</v>
      </c>
      <c r="AG39" s="381" t="s">
        <v>304</v>
      </c>
      <c r="AH39" s="381">
        <v>10762.921277213016</v>
      </c>
      <c r="AI39" s="381" t="s">
        <v>304</v>
      </c>
      <c r="AJ39" s="381" t="s">
        <v>304</v>
      </c>
      <c r="AK39" s="381" t="s">
        <v>660</v>
      </c>
      <c r="AL39" s="158" t="s">
        <v>299</v>
      </c>
      <c r="AN39" s="112" t="str">
        <f>VLOOKUP(B39,[1]sectoren!$N$2:$Q$128,3)</f>
        <v>tertiair</v>
      </c>
      <c r="AQ39" s="112">
        <f>VLOOKUP(B39, [1]sectoren!$N$2:$S$128, 6, FALSE)</f>
        <v>2</v>
      </c>
    </row>
    <row r="40" spans="1:43" s="112" customFormat="1" ht="24.75" customHeight="1" thickBot="1">
      <c r="A40" s="153" t="s">
        <v>323</v>
      </c>
      <c r="B40" s="153" t="s">
        <v>356</v>
      </c>
      <c r="C40" s="154" t="s">
        <v>357</v>
      </c>
      <c r="D40" s="155"/>
      <c r="E40" s="381" t="s">
        <v>90</v>
      </c>
      <c r="F40" s="381" t="s">
        <v>90</v>
      </c>
      <c r="G40" s="381" t="s">
        <v>90</v>
      </c>
      <c r="H40" s="381" t="s">
        <v>90</v>
      </c>
      <c r="I40" s="381" t="s">
        <v>90</v>
      </c>
      <c r="J40" s="381" t="s">
        <v>90</v>
      </c>
      <c r="K40" s="381" t="s">
        <v>90</v>
      </c>
      <c r="L40" s="381" t="s">
        <v>90</v>
      </c>
      <c r="M40" s="381" t="s">
        <v>90</v>
      </c>
      <c r="N40" s="381" t="s">
        <v>90</v>
      </c>
      <c r="O40" s="381" t="s">
        <v>90</v>
      </c>
      <c r="P40" s="381" t="s">
        <v>90</v>
      </c>
      <c r="Q40" s="381" t="s">
        <v>90</v>
      </c>
      <c r="R40" s="381" t="s">
        <v>90</v>
      </c>
      <c r="S40" s="381" t="s">
        <v>90</v>
      </c>
      <c r="T40" s="381" t="s">
        <v>90</v>
      </c>
      <c r="U40" s="381" t="s">
        <v>90</v>
      </c>
      <c r="V40" s="381" t="s">
        <v>90</v>
      </c>
      <c r="W40" s="381" t="s">
        <v>90</v>
      </c>
      <c r="X40" s="381" t="s">
        <v>90</v>
      </c>
      <c r="Y40" s="381" t="s">
        <v>90</v>
      </c>
      <c r="Z40" s="381" t="s">
        <v>90</v>
      </c>
      <c r="AA40" s="381" t="s">
        <v>90</v>
      </c>
      <c r="AB40" s="381" t="s">
        <v>90</v>
      </c>
      <c r="AC40" s="381" t="s">
        <v>90</v>
      </c>
      <c r="AD40" s="381" t="s">
        <v>90</v>
      </c>
      <c r="AE40" s="157"/>
      <c r="AF40" s="381" t="s">
        <v>90</v>
      </c>
      <c r="AG40" s="381" t="s">
        <v>90</v>
      </c>
      <c r="AH40" s="381" t="s">
        <v>90</v>
      </c>
      <c r="AI40" s="381" t="s">
        <v>90</v>
      </c>
      <c r="AJ40" s="381" t="s">
        <v>90</v>
      </c>
      <c r="AK40" s="381" t="s">
        <v>660</v>
      </c>
      <c r="AL40" s="158" t="s">
        <v>299</v>
      </c>
      <c r="AN40" s="112" t="str">
        <f>VLOOKUP(B40,[1]sectoren!$N$2:$Q$128,3)</f>
        <v>offroad</v>
      </c>
      <c r="AQ40" s="112">
        <f>VLOOKUP(B40, [1]sectoren!$N$2:$S$128, 6, FALSE)</f>
        <v>8</v>
      </c>
    </row>
    <row r="41" spans="1:43" s="112" customFormat="1" ht="24.75" customHeight="1" thickBot="1">
      <c r="A41" s="153" t="s">
        <v>353</v>
      </c>
      <c r="B41" s="153" t="s">
        <v>358</v>
      </c>
      <c r="C41" s="154" t="s">
        <v>359</v>
      </c>
      <c r="D41" s="155"/>
      <c r="E41" s="381">
        <v>0.66507664228466246</v>
      </c>
      <c r="F41" s="381">
        <v>0.12875576698123314</v>
      </c>
      <c r="G41" s="381">
        <v>0.28988800247095814</v>
      </c>
      <c r="H41" s="381">
        <v>1.8513981505551502E-2</v>
      </c>
      <c r="I41" s="381">
        <v>0.10187624237287034</v>
      </c>
      <c r="J41" s="381">
        <v>0.10342216953409399</v>
      </c>
      <c r="K41" s="381">
        <v>0.10883820174994231</v>
      </c>
      <c r="L41" s="381">
        <v>7.9119841421444997E-3</v>
      </c>
      <c r="M41" s="381">
        <v>1.5309420088323655</v>
      </c>
      <c r="N41" s="381">
        <v>1.5393649878211513E-2</v>
      </c>
      <c r="O41" s="381">
        <v>2.4976292646684147E-3</v>
      </c>
      <c r="P41" s="381">
        <v>2.7601883683011164E-3</v>
      </c>
      <c r="Q41" s="381">
        <v>2.5082245970441479E-3</v>
      </c>
      <c r="R41" s="381">
        <v>5.7042155759975122E-3</v>
      </c>
      <c r="S41" s="381">
        <v>3.2707621491536842E-3</v>
      </c>
      <c r="T41" s="381">
        <v>1.4059536215393644E-3</v>
      </c>
      <c r="U41" s="381">
        <v>3.8505697440806058E-4</v>
      </c>
      <c r="V41" s="381">
        <v>0.11223614110811302</v>
      </c>
      <c r="W41" s="381">
        <v>0.14237430606153625</v>
      </c>
      <c r="X41" s="381">
        <v>3.0174623633650505E-2</v>
      </c>
      <c r="Y41" s="381">
        <v>3.776277949885061E-2</v>
      </c>
      <c r="Z41" s="381">
        <v>1.4774158236469341E-2</v>
      </c>
      <c r="AA41" s="381">
        <v>1.5879299925996671E-2</v>
      </c>
      <c r="AB41" s="381">
        <v>9.8590861294967136E-2</v>
      </c>
      <c r="AC41" s="381">
        <v>9.6110362454284197E-4</v>
      </c>
      <c r="AD41" s="381">
        <v>1.3613552584617191E-2</v>
      </c>
      <c r="AE41" s="157"/>
      <c r="AF41" s="381">
        <v>3002.3327162252272</v>
      </c>
      <c r="AG41" s="381">
        <v>80.056527160948932</v>
      </c>
      <c r="AH41" s="381">
        <v>18895.356731305073</v>
      </c>
      <c r="AI41" s="381">
        <v>182.29371554061072</v>
      </c>
      <c r="AJ41" s="381" t="s">
        <v>304</v>
      </c>
      <c r="AK41" s="381" t="s">
        <v>660</v>
      </c>
      <c r="AL41" s="158" t="s">
        <v>299</v>
      </c>
      <c r="AN41" s="112" t="str">
        <f>VLOOKUP(B41,[1]sectoren!$N$2:$Q$128,3)</f>
        <v>residentieel</v>
      </c>
      <c r="AQ41" s="112">
        <f>VLOOKUP(B41, [1]sectoren!$N$2:$S$128, 6, FALSE)</f>
        <v>2</v>
      </c>
    </row>
    <row r="42" spans="1:43" s="112" customFormat="1" ht="24.75" customHeight="1" thickBot="1">
      <c r="A42" s="153" t="s">
        <v>323</v>
      </c>
      <c r="B42" s="153" t="s">
        <v>360</v>
      </c>
      <c r="C42" s="154" t="s">
        <v>361</v>
      </c>
      <c r="D42" s="155"/>
      <c r="E42" s="381">
        <v>4.3968940980276391E-3</v>
      </c>
      <c r="F42" s="381">
        <v>1.8280611905309656E-2</v>
      </c>
      <c r="G42" s="381">
        <v>7.4826660348537302E-6</v>
      </c>
      <c r="H42" s="381">
        <v>1.1111489612086205E-5</v>
      </c>
      <c r="I42" s="381">
        <v>1.8415870542672384E-4</v>
      </c>
      <c r="J42" s="381">
        <v>1.9507862533703986E-4</v>
      </c>
      <c r="K42" s="381">
        <v>2.0845742149441118E-4</v>
      </c>
      <c r="L42" s="381">
        <v>2.2341513699638774E-5</v>
      </c>
      <c r="M42" s="381">
        <v>0.29162693805778978</v>
      </c>
      <c r="N42" s="381">
        <v>7.2536048297051512E-4</v>
      </c>
      <c r="O42" s="381">
        <v>5.587739893703519E-6</v>
      </c>
      <c r="P42" s="381" t="s">
        <v>308</v>
      </c>
      <c r="Q42" s="381" t="s">
        <v>308</v>
      </c>
      <c r="R42" s="381">
        <v>3.2920323440460128E-5</v>
      </c>
      <c r="S42" s="381">
        <v>1.35154724157493E-3</v>
      </c>
      <c r="T42" s="381">
        <v>4.2325811412260304E-5</v>
      </c>
      <c r="U42" s="381">
        <v>5.4538382178234179E-6</v>
      </c>
      <c r="V42" s="381">
        <v>6.8783896125465657E-4</v>
      </c>
      <c r="W42" s="381" t="s">
        <v>308</v>
      </c>
      <c r="X42" s="381">
        <v>1.8280678588574622E-5</v>
      </c>
      <c r="Y42" s="381">
        <v>1.996108474538995E-5</v>
      </c>
      <c r="Z42" s="381" t="s">
        <v>304</v>
      </c>
      <c r="AA42" s="381" t="s">
        <v>304</v>
      </c>
      <c r="AB42" s="381">
        <v>3.8241763333964575E-5</v>
      </c>
      <c r="AC42" s="381" t="s">
        <v>308</v>
      </c>
      <c r="AD42" s="381" t="s">
        <v>304</v>
      </c>
      <c r="AE42" s="157"/>
      <c r="AF42" s="381">
        <v>44.308346452623866</v>
      </c>
      <c r="AG42" s="381" t="s">
        <v>304</v>
      </c>
      <c r="AH42" s="381" t="s">
        <v>304</v>
      </c>
      <c r="AI42" s="381" t="s">
        <v>304</v>
      </c>
      <c r="AJ42" s="381" t="s">
        <v>304</v>
      </c>
      <c r="AK42" s="381" t="s">
        <v>660</v>
      </c>
      <c r="AL42" s="158" t="s">
        <v>299</v>
      </c>
      <c r="AN42" s="112" t="str">
        <f>VLOOKUP(B42,[1]sectoren!$N$2:$Q$128,3)</f>
        <v>offroad</v>
      </c>
      <c r="AQ42" s="112">
        <f>VLOOKUP(B42, [1]sectoren!$N$2:$S$128, 6, FALSE)</f>
        <v>8</v>
      </c>
    </row>
    <row r="43" spans="1:43" s="112" customFormat="1" ht="24.75" customHeight="1" thickBot="1">
      <c r="A43" s="153" t="s">
        <v>353</v>
      </c>
      <c r="B43" s="153" t="s">
        <v>362</v>
      </c>
      <c r="C43" s="154" t="s">
        <v>363</v>
      </c>
      <c r="D43" s="155"/>
      <c r="E43" s="381" t="s">
        <v>105</v>
      </c>
      <c r="F43" s="381" t="s">
        <v>105</v>
      </c>
      <c r="G43" s="381" t="s">
        <v>105</v>
      </c>
      <c r="H43" s="381" t="s">
        <v>105</v>
      </c>
      <c r="I43" s="381" t="s">
        <v>105</v>
      </c>
      <c r="J43" s="381" t="s">
        <v>105</v>
      </c>
      <c r="K43" s="381" t="s">
        <v>105</v>
      </c>
      <c r="L43" s="381" t="s">
        <v>105</v>
      </c>
      <c r="M43" s="381" t="s">
        <v>105</v>
      </c>
      <c r="N43" s="381" t="s">
        <v>105</v>
      </c>
      <c r="O43" s="381" t="s">
        <v>105</v>
      </c>
      <c r="P43" s="381" t="s">
        <v>105</v>
      </c>
      <c r="Q43" s="381" t="s">
        <v>105</v>
      </c>
      <c r="R43" s="381" t="s">
        <v>105</v>
      </c>
      <c r="S43" s="381" t="s">
        <v>105</v>
      </c>
      <c r="T43" s="381" t="s">
        <v>105</v>
      </c>
      <c r="U43" s="381" t="s">
        <v>105</v>
      </c>
      <c r="V43" s="381" t="s">
        <v>105</v>
      </c>
      <c r="W43" s="381" t="s">
        <v>105</v>
      </c>
      <c r="X43" s="381" t="s">
        <v>105</v>
      </c>
      <c r="Y43" s="381" t="s">
        <v>105</v>
      </c>
      <c r="Z43" s="381" t="s">
        <v>105</v>
      </c>
      <c r="AA43" s="381" t="s">
        <v>105</v>
      </c>
      <c r="AB43" s="381" t="s">
        <v>105</v>
      </c>
      <c r="AC43" s="381" t="s">
        <v>105</v>
      </c>
      <c r="AD43" s="381" t="s">
        <v>105</v>
      </c>
      <c r="AE43" s="157"/>
      <c r="AF43" s="381" t="s">
        <v>105</v>
      </c>
      <c r="AG43" s="381" t="s">
        <v>105</v>
      </c>
      <c r="AH43" s="381" t="s">
        <v>105</v>
      </c>
      <c r="AI43" s="381" t="s">
        <v>105</v>
      </c>
      <c r="AJ43" s="381" t="s">
        <v>105</v>
      </c>
      <c r="AK43" s="381" t="s">
        <v>660</v>
      </c>
      <c r="AL43" s="158" t="s">
        <v>299</v>
      </c>
      <c r="AN43" s="112" t="str">
        <f>VLOOKUP(B43,[1]sectoren!$N$2:$Q$128,3)</f>
        <v>landbouw (verbr)</v>
      </c>
      <c r="AQ43" s="112">
        <f>VLOOKUP(B43, [1]sectoren!$N$2:$S$128, 6, FALSE)</f>
        <v>2</v>
      </c>
    </row>
    <row r="44" spans="1:43" s="112" customFormat="1" ht="24.75" customHeight="1" thickBot="1">
      <c r="A44" s="153" t="s">
        <v>323</v>
      </c>
      <c r="B44" s="153" t="s">
        <v>364</v>
      </c>
      <c r="C44" s="154" t="s">
        <v>365</v>
      </c>
      <c r="D44" s="155"/>
      <c r="E44" s="381">
        <v>9.8511083221495166E-4</v>
      </c>
      <c r="F44" s="381">
        <v>2.1902712252360066E-3</v>
      </c>
      <c r="G44" s="381">
        <v>1.2715090203884329E-6</v>
      </c>
      <c r="H44" s="381">
        <v>4.7191828393270744E-7</v>
      </c>
      <c r="I44" s="381">
        <v>1.8149313070586913E-4</v>
      </c>
      <c r="J44" s="381">
        <v>1.2541019755181767E-3</v>
      </c>
      <c r="K44" s="381">
        <v>4.4817410135366371E-3</v>
      </c>
      <c r="L44" s="381">
        <v>7.9766701157641098E-5</v>
      </c>
      <c r="M44" s="381">
        <v>1.6161343464662362E-2</v>
      </c>
      <c r="N44" s="381">
        <v>2.8925337260399988E-5</v>
      </c>
      <c r="O44" s="381">
        <v>1.7653074314851091E-6</v>
      </c>
      <c r="P44" s="381" t="s">
        <v>308</v>
      </c>
      <c r="Q44" s="381" t="s">
        <v>308</v>
      </c>
      <c r="R44" s="381">
        <v>5.5100756189640068E-6</v>
      </c>
      <c r="S44" s="381">
        <v>2.3430220304477612E-4</v>
      </c>
      <c r="T44" s="381">
        <v>6.9181550973188395E-6</v>
      </c>
      <c r="U44" s="381">
        <v>7.0403973917741656E-7</v>
      </c>
      <c r="V44" s="381">
        <v>1.3567193699466474E-4</v>
      </c>
      <c r="W44" s="381" t="s">
        <v>308</v>
      </c>
      <c r="X44" s="381">
        <v>2.5421449655983785E-6</v>
      </c>
      <c r="Y44" s="381">
        <v>3.0902475878209541E-6</v>
      </c>
      <c r="Z44" s="381" t="s">
        <v>304</v>
      </c>
      <c r="AA44" s="381" t="s">
        <v>304</v>
      </c>
      <c r="AB44" s="381">
        <v>5.632392553419333E-6</v>
      </c>
      <c r="AC44" s="381" t="s">
        <v>308</v>
      </c>
      <c r="AD44" s="381" t="s">
        <v>304</v>
      </c>
      <c r="AE44" s="157"/>
      <c r="AF44" s="381">
        <v>3.0333973023760956</v>
      </c>
      <c r="AG44" s="381" t="s">
        <v>304</v>
      </c>
      <c r="AH44" s="381" t="s">
        <v>304</v>
      </c>
      <c r="AI44" s="381" t="s">
        <v>304</v>
      </c>
      <c r="AJ44" s="381" t="s">
        <v>304</v>
      </c>
      <c r="AK44" s="381" t="s">
        <v>660</v>
      </c>
      <c r="AL44" s="158" t="s">
        <v>299</v>
      </c>
      <c r="AN44" s="112" t="str">
        <f>VLOOKUP(B44,[1]sectoren!$N$2:$Q$128,3)</f>
        <v>offroad</v>
      </c>
      <c r="AQ44" s="112">
        <f>VLOOKUP(B44, [1]sectoren!$N$2:$S$128, 6, FALSE)</f>
        <v>8</v>
      </c>
    </row>
    <row r="45" spans="1:43" s="112" customFormat="1" ht="24.75" customHeight="1" thickBot="1">
      <c r="A45" s="153" t="s">
        <v>323</v>
      </c>
      <c r="B45" s="153" t="s">
        <v>366</v>
      </c>
      <c r="C45" s="154" t="s">
        <v>367</v>
      </c>
      <c r="D45" s="155"/>
      <c r="E45" s="381" t="s">
        <v>105</v>
      </c>
      <c r="F45" s="381" t="s">
        <v>105</v>
      </c>
      <c r="G45" s="381" t="s">
        <v>105</v>
      </c>
      <c r="H45" s="381" t="s">
        <v>105</v>
      </c>
      <c r="I45" s="381" t="s">
        <v>105</v>
      </c>
      <c r="J45" s="381" t="s">
        <v>105</v>
      </c>
      <c r="K45" s="381" t="s">
        <v>105</v>
      </c>
      <c r="L45" s="381" t="s">
        <v>105</v>
      </c>
      <c r="M45" s="381" t="s">
        <v>105</v>
      </c>
      <c r="N45" s="381" t="s">
        <v>105</v>
      </c>
      <c r="O45" s="381" t="s">
        <v>105</v>
      </c>
      <c r="P45" s="381" t="s">
        <v>105</v>
      </c>
      <c r="Q45" s="381" t="s">
        <v>105</v>
      </c>
      <c r="R45" s="381" t="s">
        <v>105</v>
      </c>
      <c r="S45" s="381" t="s">
        <v>105</v>
      </c>
      <c r="T45" s="381" t="s">
        <v>105</v>
      </c>
      <c r="U45" s="381" t="s">
        <v>105</v>
      </c>
      <c r="V45" s="381" t="s">
        <v>105</v>
      </c>
      <c r="W45" s="381" t="s">
        <v>105</v>
      </c>
      <c r="X45" s="381" t="s">
        <v>105</v>
      </c>
      <c r="Y45" s="381" t="s">
        <v>105</v>
      </c>
      <c r="Z45" s="381" t="s">
        <v>105</v>
      </c>
      <c r="AA45" s="381" t="s">
        <v>105</v>
      </c>
      <c r="AB45" s="381" t="s">
        <v>105</v>
      </c>
      <c r="AC45" s="381" t="s">
        <v>105</v>
      </c>
      <c r="AD45" s="381" t="s">
        <v>105</v>
      </c>
      <c r="AE45" s="157"/>
      <c r="AF45" s="381" t="s">
        <v>105</v>
      </c>
      <c r="AG45" s="381" t="s">
        <v>105</v>
      </c>
      <c r="AH45" s="381" t="s">
        <v>105</v>
      </c>
      <c r="AI45" s="381" t="s">
        <v>105</v>
      </c>
      <c r="AJ45" s="381" t="s">
        <v>105</v>
      </c>
      <c r="AK45" s="381" t="s">
        <v>660</v>
      </c>
      <c r="AL45" s="158" t="s">
        <v>299</v>
      </c>
      <c r="AN45" s="112" t="str">
        <f>VLOOKUP(B45,[1]sectoren!$N$2:$Q$128,3)</f>
        <v>offroad</v>
      </c>
      <c r="AQ45" s="112">
        <f>VLOOKUP(B45, [1]sectoren!$N$2:$S$128, 6, FALSE)</f>
        <v>8</v>
      </c>
    </row>
    <row r="46" spans="1:43" s="112" customFormat="1" ht="24.75" customHeight="1" thickBot="1">
      <c r="A46" s="153" t="s">
        <v>353</v>
      </c>
      <c r="B46" s="153" t="s">
        <v>368</v>
      </c>
      <c r="C46" s="154" t="s">
        <v>369</v>
      </c>
      <c r="D46" s="155"/>
      <c r="E46" s="381" t="s">
        <v>105</v>
      </c>
      <c r="F46" s="381" t="s">
        <v>105</v>
      </c>
      <c r="G46" s="381" t="s">
        <v>105</v>
      </c>
      <c r="H46" s="381" t="s">
        <v>105</v>
      </c>
      <c r="I46" s="381" t="s">
        <v>105</v>
      </c>
      <c r="J46" s="381" t="s">
        <v>105</v>
      </c>
      <c r="K46" s="381" t="s">
        <v>105</v>
      </c>
      <c r="L46" s="381" t="s">
        <v>105</v>
      </c>
      <c r="M46" s="381" t="s">
        <v>105</v>
      </c>
      <c r="N46" s="381" t="s">
        <v>105</v>
      </c>
      <c r="O46" s="381" t="s">
        <v>105</v>
      </c>
      <c r="P46" s="381" t="s">
        <v>105</v>
      </c>
      <c r="Q46" s="381" t="s">
        <v>105</v>
      </c>
      <c r="R46" s="381" t="s">
        <v>105</v>
      </c>
      <c r="S46" s="381" t="s">
        <v>105</v>
      </c>
      <c r="T46" s="381" t="s">
        <v>105</v>
      </c>
      <c r="U46" s="381" t="s">
        <v>105</v>
      </c>
      <c r="V46" s="381" t="s">
        <v>105</v>
      </c>
      <c r="W46" s="381" t="s">
        <v>105</v>
      </c>
      <c r="X46" s="381" t="s">
        <v>105</v>
      </c>
      <c r="Y46" s="381" t="s">
        <v>105</v>
      </c>
      <c r="Z46" s="381" t="s">
        <v>105</v>
      </c>
      <c r="AA46" s="381" t="s">
        <v>105</v>
      </c>
      <c r="AB46" s="381" t="s">
        <v>105</v>
      </c>
      <c r="AC46" s="381" t="s">
        <v>105</v>
      </c>
      <c r="AD46" s="381" t="s">
        <v>105</v>
      </c>
      <c r="AE46" s="157"/>
      <c r="AF46" s="381" t="s">
        <v>105</v>
      </c>
      <c r="AG46" s="381" t="s">
        <v>105</v>
      </c>
      <c r="AH46" s="381" t="s">
        <v>105</v>
      </c>
      <c r="AI46" s="381" t="s">
        <v>105</v>
      </c>
      <c r="AJ46" s="381" t="s">
        <v>105</v>
      </c>
      <c r="AK46" s="381" t="s">
        <v>660</v>
      </c>
      <c r="AL46" s="158" t="s">
        <v>299</v>
      </c>
      <c r="AN46" s="112" t="str">
        <f>VLOOKUP(B46,[1]sectoren!$N$2:$Q$128,3)</f>
        <v>andere industrie</v>
      </c>
      <c r="AQ46" s="112">
        <f>VLOOKUP(B46, [1]sectoren!$N$2:$S$128, 6, FALSE)</f>
        <v>2</v>
      </c>
    </row>
    <row r="47" spans="1:43" s="112" customFormat="1" ht="24.75" customHeight="1" thickBot="1">
      <c r="A47" s="153" t="s">
        <v>323</v>
      </c>
      <c r="B47" s="153" t="s">
        <v>370</v>
      </c>
      <c r="C47" s="154" t="s">
        <v>371</v>
      </c>
      <c r="D47" s="155"/>
      <c r="E47" s="381">
        <v>3.6191951379129746E-5</v>
      </c>
      <c r="F47" s="381">
        <v>5.0618618570977355E-6</v>
      </c>
      <c r="G47" s="381">
        <v>1.9702785835558134E-8</v>
      </c>
      <c r="H47" s="381">
        <v>7.8918870919526436E-9</v>
      </c>
      <c r="I47" s="381">
        <v>8.4942069952234981E-6</v>
      </c>
      <c r="J47" s="381">
        <v>1.0358470529618705E-3</v>
      </c>
      <c r="K47" s="381">
        <v>4.2479968575193415E-3</v>
      </c>
      <c r="L47" s="381">
        <v>1.5977595032930941E-6</v>
      </c>
      <c r="M47" s="381">
        <v>1.9665986331359644E-5</v>
      </c>
      <c r="N47" s="381" t="s">
        <v>304</v>
      </c>
      <c r="O47" s="381">
        <v>1.867970294514762E-6</v>
      </c>
      <c r="P47" s="381" t="s">
        <v>308</v>
      </c>
      <c r="Q47" s="381" t="s">
        <v>308</v>
      </c>
      <c r="R47" s="381">
        <v>2.7665526803263891E-6</v>
      </c>
      <c r="S47" s="381">
        <v>1.6466367753189344E-4</v>
      </c>
      <c r="T47" s="381">
        <v>2.7866267497095697E-6</v>
      </c>
      <c r="U47" s="381">
        <v>1.0066480101657675E-8</v>
      </c>
      <c r="V47" s="381">
        <v>9.0274858821434389E-5</v>
      </c>
      <c r="W47" s="381" t="s">
        <v>308</v>
      </c>
      <c r="X47" s="381">
        <v>2.6989859989222578E-8</v>
      </c>
      <c r="Y47" s="381">
        <v>4.755532689018824E-8</v>
      </c>
      <c r="Z47" s="381" t="s">
        <v>304</v>
      </c>
      <c r="AA47" s="381" t="s">
        <v>304</v>
      </c>
      <c r="AB47" s="381">
        <v>7.4545186879410818E-8</v>
      </c>
      <c r="AC47" s="381" t="s">
        <v>308</v>
      </c>
      <c r="AD47" s="381" t="s">
        <v>304</v>
      </c>
      <c r="AE47" s="157"/>
      <c r="AF47" s="381">
        <v>4.2980850090047776E-2</v>
      </c>
      <c r="AG47" s="381" t="s">
        <v>304</v>
      </c>
      <c r="AH47" s="381" t="s">
        <v>304</v>
      </c>
      <c r="AI47" s="381" t="s">
        <v>304</v>
      </c>
      <c r="AJ47" s="381" t="s">
        <v>304</v>
      </c>
      <c r="AK47" s="381" t="s">
        <v>660</v>
      </c>
      <c r="AL47" s="158" t="s">
        <v>299</v>
      </c>
      <c r="AN47" s="112" t="str">
        <f>VLOOKUP(B47,[1]sectoren!$N$2:$Q$128,3)</f>
        <v>offroad</v>
      </c>
      <c r="AQ47" s="112">
        <f>VLOOKUP(B47, [1]sectoren!$N$2:$S$128, 6, FALSE)</f>
        <v>8</v>
      </c>
    </row>
    <row r="48" spans="1:43" s="112" customFormat="1" ht="24.75" customHeight="1" thickBot="1">
      <c r="A48" s="153" t="s">
        <v>372</v>
      </c>
      <c r="B48" s="153" t="s">
        <v>373</v>
      </c>
      <c r="C48" s="154" t="s">
        <v>374</v>
      </c>
      <c r="D48" s="155"/>
      <c r="E48" s="381" t="s">
        <v>105</v>
      </c>
      <c r="F48" s="381" t="s">
        <v>105</v>
      </c>
      <c r="G48" s="381" t="s">
        <v>105</v>
      </c>
      <c r="H48" s="381" t="s">
        <v>105</v>
      </c>
      <c r="I48" s="381" t="s">
        <v>105</v>
      </c>
      <c r="J48" s="381" t="s">
        <v>105</v>
      </c>
      <c r="K48" s="381" t="s">
        <v>105</v>
      </c>
      <c r="L48" s="381" t="s">
        <v>105</v>
      </c>
      <c r="M48" s="381" t="s">
        <v>105</v>
      </c>
      <c r="N48" s="381" t="s">
        <v>105</v>
      </c>
      <c r="O48" s="381" t="s">
        <v>105</v>
      </c>
      <c r="P48" s="381" t="s">
        <v>105</v>
      </c>
      <c r="Q48" s="381" t="s">
        <v>105</v>
      </c>
      <c r="R48" s="381" t="s">
        <v>105</v>
      </c>
      <c r="S48" s="381" t="s">
        <v>105</v>
      </c>
      <c r="T48" s="381" t="s">
        <v>105</v>
      </c>
      <c r="U48" s="381" t="s">
        <v>105</v>
      </c>
      <c r="V48" s="381" t="s">
        <v>105</v>
      </c>
      <c r="W48" s="381" t="s">
        <v>105</v>
      </c>
      <c r="X48" s="381" t="s">
        <v>105</v>
      </c>
      <c r="Y48" s="381" t="s">
        <v>105</v>
      </c>
      <c r="Z48" s="381" t="s">
        <v>105</v>
      </c>
      <c r="AA48" s="381" t="s">
        <v>105</v>
      </c>
      <c r="AB48" s="381" t="s">
        <v>105</v>
      </c>
      <c r="AC48" s="381" t="s">
        <v>105</v>
      </c>
      <c r="AD48" s="381" t="s">
        <v>105</v>
      </c>
      <c r="AE48" s="157"/>
      <c r="AF48" s="381" t="s">
        <v>105</v>
      </c>
      <c r="AG48" s="381" t="s">
        <v>105</v>
      </c>
      <c r="AH48" s="381" t="s">
        <v>105</v>
      </c>
      <c r="AI48" s="381" t="s">
        <v>105</v>
      </c>
      <c r="AJ48" s="381" t="s">
        <v>105</v>
      </c>
      <c r="AK48" s="381" t="s">
        <v>660</v>
      </c>
      <c r="AL48" s="158" t="s">
        <v>375</v>
      </c>
      <c r="AN48" s="112" t="str">
        <f>VLOOKUP(B48,[1]sectoren!$N$2:$Q$128,3)</f>
        <v>andere industrie</v>
      </c>
      <c r="AQ48" s="112">
        <f>VLOOKUP(B48, [1]sectoren!$N$2:$S$128, 6, FALSE)</f>
        <v>5</v>
      </c>
    </row>
    <row r="49" spans="1:43" s="112" customFormat="1" ht="24.75" customHeight="1" thickBot="1">
      <c r="A49" s="153" t="s">
        <v>372</v>
      </c>
      <c r="B49" s="153" t="s">
        <v>376</v>
      </c>
      <c r="C49" s="154" t="s">
        <v>377</v>
      </c>
      <c r="D49" s="155"/>
      <c r="E49" s="381" t="s">
        <v>105</v>
      </c>
      <c r="F49" s="381" t="s">
        <v>105</v>
      </c>
      <c r="G49" s="381" t="s">
        <v>105</v>
      </c>
      <c r="H49" s="381" t="s">
        <v>105</v>
      </c>
      <c r="I49" s="381" t="s">
        <v>105</v>
      </c>
      <c r="J49" s="381" t="s">
        <v>105</v>
      </c>
      <c r="K49" s="381" t="s">
        <v>105</v>
      </c>
      <c r="L49" s="381" t="s">
        <v>105</v>
      </c>
      <c r="M49" s="381" t="s">
        <v>105</v>
      </c>
      <c r="N49" s="381" t="s">
        <v>105</v>
      </c>
      <c r="O49" s="381" t="s">
        <v>105</v>
      </c>
      <c r="P49" s="381" t="s">
        <v>105</v>
      </c>
      <c r="Q49" s="381" t="s">
        <v>105</v>
      </c>
      <c r="R49" s="381" t="s">
        <v>105</v>
      </c>
      <c r="S49" s="381" t="s">
        <v>105</v>
      </c>
      <c r="T49" s="381" t="s">
        <v>105</v>
      </c>
      <c r="U49" s="381" t="s">
        <v>105</v>
      </c>
      <c r="V49" s="381" t="s">
        <v>105</v>
      </c>
      <c r="W49" s="381" t="s">
        <v>105</v>
      </c>
      <c r="X49" s="381" t="s">
        <v>105</v>
      </c>
      <c r="Y49" s="381" t="s">
        <v>105</v>
      </c>
      <c r="Z49" s="381" t="s">
        <v>105</v>
      </c>
      <c r="AA49" s="381" t="s">
        <v>105</v>
      </c>
      <c r="AB49" s="381" t="s">
        <v>105</v>
      </c>
      <c r="AC49" s="381" t="s">
        <v>105</v>
      </c>
      <c r="AD49" s="381" t="s">
        <v>105</v>
      </c>
      <c r="AE49" s="157"/>
      <c r="AF49" s="381" t="s">
        <v>105</v>
      </c>
      <c r="AG49" s="381" t="s">
        <v>105</v>
      </c>
      <c r="AH49" s="381" t="s">
        <v>105</v>
      </c>
      <c r="AI49" s="381" t="s">
        <v>105</v>
      </c>
      <c r="AJ49" s="381" t="s">
        <v>105</v>
      </c>
      <c r="AK49" s="381" t="s">
        <v>660</v>
      </c>
      <c r="AL49" s="158" t="s">
        <v>661</v>
      </c>
      <c r="AN49" s="112" t="str">
        <f>VLOOKUP(B49,[1]sectoren!$N$2:$Q$128,3)</f>
        <v>ijzer en staal</v>
      </c>
      <c r="AQ49" s="112">
        <f>VLOOKUP(B49, [1]sectoren!$N$2:$S$128, 6, FALSE)</f>
        <v>4</v>
      </c>
    </row>
    <row r="50" spans="1:43" s="112" customFormat="1" ht="24.75" customHeight="1" thickBot="1">
      <c r="A50" s="153" t="s">
        <v>372</v>
      </c>
      <c r="B50" s="153" t="s">
        <v>379</v>
      </c>
      <c r="C50" s="154" t="s">
        <v>380</v>
      </c>
      <c r="D50" s="155"/>
      <c r="E50" s="381" t="s">
        <v>105</v>
      </c>
      <c r="F50" s="381" t="s">
        <v>105</v>
      </c>
      <c r="G50" s="381" t="s">
        <v>105</v>
      </c>
      <c r="H50" s="381" t="s">
        <v>105</v>
      </c>
      <c r="I50" s="381" t="s">
        <v>105</v>
      </c>
      <c r="J50" s="381" t="s">
        <v>105</v>
      </c>
      <c r="K50" s="381" t="s">
        <v>105</v>
      </c>
      <c r="L50" s="381" t="s">
        <v>105</v>
      </c>
      <c r="M50" s="381" t="s">
        <v>105</v>
      </c>
      <c r="N50" s="381" t="s">
        <v>105</v>
      </c>
      <c r="O50" s="381" t="s">
        <v>105</v>
      </c>
      <c r="P50" s="381" t="s">
        <v>105</v>
      </c>
      <c r="Q50" s="381" t="s">
        <v>105</v>
      </c>
      <c r="R50" s="381" t="s">
        <v>105</v>
      </c>
      <c r="S50" s="381" t="s">
        <v>105</v>
      </c>
      <c r="T50" s="381" t="s">
        <v>105</v>
      </c>
      <c r="U50" s="381" t="s">
        <v>105</v>
      </c>
      <c r="V50" s="381" t="s">
        <v>105</v>
      </c>
      <c r="W50" s="381" t="s">
        <v>105</v>
      </c>
      <c r="X50" s="381" t="s">
        <v>105</v>
      </c>
      <c r="Y50" s="381" t="s">
        <v>105</v>
      </c>
      <c r="Z50" s="381" t="s">
        <v>105</v>
      </c>
      <c r="AA50" s="381" t="s">
        <v>105</v>
      </c>
      <c r="AB50" s="381" t="s">
        <v>105</v>
      </c>
      <c r="AC50" s="381" t="s">
        <v>105</v>
      </c>
      <c r="AD50" s="381" t="s">
        <v>105</v>
      </c>
      <c r="AE50" s="157"/>
      <c r="AF50" s="381" t="s">
        <v>105</v>
      </c>
      <c r="AG50" s="381" t="s">
        <v>105</v>
      </c>
      <c r="AH50" s="381" t="s">
        <v>105</v>
      </c>
      <c r="AI50" s="381" t="s">
        <v>105</v>
      </c>
      <c r="AJ50" s="381" t="s">
        <v>105</v>
      </c>
      <c r="AK50" s="381" t="s">
        <v>660</v>
      </c>
      <c r="AL50" s="158" t="s">
        <v>381</v>
      </c>
      <c r="AN50" s="112" t="str">
        <f>VLOOKUP(B50,[1]sectoren!$N$2:$Q$128,3)</f>
        <v>andere industrie</v>
      </c>
      <c r="AQ50" s="112">
        <f>VLOOKUP(B50, [1]sectoren!$N$2:$S$128, 6, FALSE)</f>
        <v>5</v>
      </c>
    </row>
    <row r="51" spans="1:43" s="112" customFormat="1" ht="24.75" customHeight="1" thickBot="1">
      <c r="A51" s="153" t="s">
        <v>372</v>
      </c>
      <c r="B51" s="159" t="s">
        <v>382</v>
      </c>
      <c r="C51" s="154" t="s">
        <v>383</v>
      </c>
      <c r="D51" s="155"/>
      <c r="E51" s="381" t="s">
        <v>105</v>
      </c>
      <c r="F51" s="381" t="s">
        <v>105</v>
      </c>
      <c r="G51" s="381" t="s">
        <v>105</v>
      </c>
      <c r="H51" s="381" t="s">
        <v>105</v>
      </c>
      <c r="I51" s="381" t="s">
        <v>105</v>
      </c>
      <c r="J51" s="381" t="s">
        <v>105</v>
      </c>
      <c r="K51" s="381" t="s">
        <v>105</v>
      </c>
      <c r="L51" s="381" t="s">
        <v>105</v>
      </c>
      <c r="M51" s="381" t="s">
        <v>105</v>
      </c>
      <c r="N51" s="381" t="s">
        <v>105</v>
      </c>
      <c r="O51" s="381" t="s">
        <v>105</v>
      </c>
      <c r="P51" s="381" t="s">
        <v>105</v>
      </c>
      <c r="Q51" s="381" t="s">
        <v>105</v>
      </c>
      <c r="R51" s="381" t="s">
        <v>105</v>
      </c>
      <c r="S51" s="381" t="s">
        <v>105</v>
      </c>
      <c r="T51" s="381" t="s">
        <v>105</v>
      </c>
      <c r="U51" s="381" t="s">
        <v>105</v>
      </c>
      <c r="V51" s="381" t="s">
        <v>105</v>
      </c>
      <c r="W51" s="381" t="s">
        <v>105</v>
      </c>
      <c r="X51" s="381" t="s">
        <v>105</v>
      </c>
      <c r="Y51" s="381" t="s">
        <v>105</v>
      </c>
      <c r="Z51" s="381" t="s">
        <v>105</v>
      </c>
      <c r="AA51" s="381" t="s">
        <v>105</v>
      </c>
      <c r="AB51" s="381" t="s">
        <v>105</v>
      </c>
      <c r="AC51" s="381" t="s">
        <v>105</v>
      </c>
      <c r="AD51" s="381" t="s">
        <v>105</v>
      </c>
      <c r="AE51" s="157"/>
      <c r="AF51" s="381" t="s">
        <v>105</v>
      </c>
      <c r="AG51" s="381" t="s">
        <v>105</v>
      </c>
      <c r="AH51" s="381" t="s">
        <v>105</v>
      </c>
      <c r="AI51" s="381" t="s">
        <v>105</v>
      </c>
      <c r="AJ51" s="381" t="s">
        <v>105</v>
      </c>
      <c r="AK51" s="381" t="s">
        <v>660</v>
      </c>
      <c r="AL51" s="158" t="s">
        <v>662</v>
      </c>
      <c r="AN51" s="112" t="str">
        <f>VLOOKUP(B51,[1]sectoren!$N$2:$Q$128,3)</f>
        <v>andere industrie</v>
      </c>
      <c r="AQ51" s="112">
        <f>VLOOKUP(B51, [1]sectoren!$N$2:$S$128, 6, FALSE)</f>
        <v>5</v>
      </c>
    </row>
    <row r="52" spans="1:43" s="112" customFormat="1" ht="24.75" customHeight="1" thickBot="1">
      <c r="A52" s="153" t="s">
        <v>372</v>
      </c>
      <c r="B52" s="159" t="s">
        <v>385</v>
      </c>
      <c r="C52" s="162" t="s">
        <v>386</v>
      </c>
      <c r="D52" s="168"/>
      <c r="E52" s="381" t="s">
        <v>105</v>
      </c>
      <c r="F52" s="381" t="s">
        <v>105</v>
      </c>
      <c r="G52" s="381" t="s">
        <v>105</v>
      </c>
      <c r="H52" s="381" t="s">
        <v>105</v>
      </c>
      <c r="I52" s="381" t="s">
        <v>105</v>
      </c>
      <c r="J52" s="381" t="s">
        <v>105</v>
      </c>
      <c r="K52" s="381" t="s">
        <v>105</v>
      </c>
      <c r="L52" s="381" t="s">
        <v>105</v>
      </c>
      <c r="M52" s="381" t="s">
        <v>105</v>
      </c>
      <c r="N52" s="381" t="s">
        <v>105</v>
      </c>
      <c r="O52" s="381" t="s">
        <v>105</v>
      </c>
      <c r="P52" s="381" t="s">
        <v>105</v>
      </c>
      <c r="Q52" s="381" t="s">
        <v>105</v>
      </c>
      <c r="R52" s="381" t="s">
        <v>105</v>
      </c>
      <c r="S52" s="381" t="s">
        <v>105</v>
      </c>
      <c r="T52" s="381" t="s">
        <v>105</v>
      </c>
      <c r="U52" s="381" t="s">
        <v>105</v>
      </c>
      <c r="V52" s="381" t="s">
        <v>105</v>
      </c>
      <c r="W52" s="381" t="s">
        <v>105</v>
      </c>
      <c r="X52" s="381" t="s">
        <v>105</v>
      </c>
      <c r="Y52" s="381" t="s">
        <v>105</v>
      </c>
      <c r="Z52" s="381" t="s">
        <v>105</v>
      </c>
      <c r="AA52" s="381" t="s">
        <v>105</v>
      </c>
      <c r="AB52" s="381" t="s">
        <v>105</v>
      </c>
      <c r="AC52" s="381" t="s">
        <v>105</v>
      </c>
      <c r="AD52" s="381" t="s">
        <v>105</v>
      </c>
      <c r="AE52" s="157"/>
      <c r="AF52" s="381" t="s">
        <v>105</v>
      </c>
      <c r="AG52" s="381" t="s">
        <v>105</v>
      </c>
      <c r="AH52" s="381" t="s">
        <v>105</v>
      </c>
      <c r="AI52" s="381" t="s">
        <v>105</v>
      </c>
      <c r="AJ52" s="381" t="s">
        <v>105</v>
      </c>
      <c r="AK52" s="381" t="s">
        <v>660</v>
      </c>
      <c r="AL52" s="158" t="s">
        <v>387</v>
      </c>
      <c r="AN52" s="112" t="str">
        <f>VLOOKUP(B52,[1]sectoren!$N$2:$Q$128,3)</f>
        <v>VOS - op- en overslag</v>
      </c>
      <c r="AQ52" s="112">
        <f>VLOOKUP(B52, [1]sectoren!$N$2:$S$128, 6, FALSE)</f>
        <v>4</v>
      </c>
    </row>
    <row r="53" spans="1:43" s="112" customFormat="1" ht="24.75" customHeight="1" thickBot="1">
      <c r="A53" s="153" t="s">
        <v>372</v>
      </c>
      <c r="B53" s="159" t="s">
        <v>388</v>
      </c>
      <c r="C53" s="162" t="s">
        <v>389</v>
      </c>
      <c r="D53" s="168"/>
      <c r="E53" s="381" t="s">
        <v>304</v>
      </c>
      <c r="F53" s="381">
        <v>3.409532377324577E-2</v>
      </c>
      <c r="G53" s="381" t="s">
        <v>308</v>
      </c>
      <c r="H53" s="381" t="s">
        <v>304</v>
      </c>
      <c r="I53" s="381" t="s">
        <v>304</v>
      </c>
      <c r="J53" s="381" t="s">
        <v>304</v>
      </c>
      <c r="K53" s="381" t="s">
        <v>304</v>
      </c>
      <c r="L53" s="381" t="s">
        <v>304</v>
      </c>
      <c r="M53" s="381" t="s">
        <v>304</v>
      </c>
      <c r="N53" s="381" t="s">
        <v>304</v>
      </c>
      <c r="O53" s="381" t="s">
        <v>304</v>
      </c>
      <c r="P53" s="381" t="s">
        <v>304</v>
      </c>
      <c r="Q53" s="381" t="s">
        <v>304</v>
      </c>
      <c r="R53" s="381" t="s">
        <v>304</v>
      </c>
      <c r="S53" s="381" t="s">
        <v>304</v>
      </c>
      <c r="T53" s="381" t="s">
        <v>304</v>
      </c>
      <c r="U53" s="381" t="s">
        <v>304</v>
      </c>
      <c r="V53" s="381" t="s">
        <v>304</v>
      </c>
      <c r="W53" s="381" t="s">
        <v>308</v>
      </c>
      <c r="X53" s="381" t="s">
        <v>304</v>
      </c>
      <c r="Y53" s="381" t="s">
        <v>304</v>
      </c>
      <c r="Z53" s="381" t="s">
        <v>304</v>
      </c>
      <c r="AA53" s="381" t="s">
        <v>304</v>
      </c>
      <c r="AB53" s="381" t="s">
        <v>304</v>
      </c>
      <c r="AC53" s="381" t="s">
        <v>304</v>
      </c>
      <c r="AD53" s="381" t="s">
        <v>304</v>
      </c>
      <c r="AE53" s="157"/>
      <c r="AF53" s="381" t="s">
        <v>304</v>
      </c>
      <c r="AG53" s="381" t="s">
        <v>304</v>
      </c>
      <c r="AH53" s="381" t="s">
        <v>304</v>
      </c>
      <c r="AI53" s="381" t="s">
        <v>304</v>
      </c>
      <c r="AJ53" s="381" t="s">
        <v>304</v>
      </c>
      <c r="AK53" s="381">
        <v>0.29411783053924029</v>
      </c>
      <c r="AL53" s="158" t="s">
        <v>390</v>
      </c>
      <c r="AN53" s="112" t="str">
        <f>VLOOKUP(B53,[1]sectoren!$N$2:$Q$128,3)</f>
        <v>VOS - tankstations</v>
      </c>
      <c r="AQ53" s="112">
        <f>VLOOKUP(B53, [1]sectoren!$N$2:$S$128, 6, FALSE)</f>
        <v>5</v>
      </c>
    </row>
    <row r="54" spans="1:43" s="112" customFormat="1" ht="36.75" thickBot="1">
      <c r="A54" s="153" t="s">
        <v>372</v>
      </c>
      <c r="B54" s="159" t="s">
        <v>391</v>
      </c>
      <c r="C54" s="162" t="s">
        <v>392</v>
      </c>
      <c r="D54" s="168"/>
      <c r="E54" s="381" t="s">
        <v>304</v>
      </c>
      <c r="F54" s="381" t="s">
        <v>308</v>
      </c>
      <c r="G54" s="381" t="s">
        <v>308</v>
      </c>
      <c r="H54" s="381" t="s">
        <v>304</v>
      </c>
      <c r="I54" s="381" t="s">
        <v>304</v>
      </c>
      <c r="J54" s="381" t="s">
        <v>304</v>
      </c>
      <c r="K54" s="381" t="s">
        <v>304</v>
      </c>
      <c r="L54" s="381" t="s">
        <v>304</v>
      </c>
      <c r="M54" s="381" t="s">
        <v>304</v>
      </c>
      <c r="N54" s="381" t="s">
        <v>304</v>
      </c>
      <c r="O54" s="381" t="s">
        <v>304</v>
      </c>
      <c r="P54" s="381" t="s">
        <v>304</v>
      </c>
      <c r="Q54" s="381" t="s">
        <v>304</v>
      </c>
      <c r="R54" s="381" t="s">
        <v>304</v>
      </c>
      <c r="S54" s="381" t="s">
        <v>304</v>
      </c>
      <c r="T54" s="381" t="s">
        <v>304</v>
      </c>
      <c r="U54" s="381" t="s">
        <v>304</v>
      </c>
      <c r="V54" s="381" t="s">
        <v>304</v>
      </c>
      <c r="W54" s="381" t="s">
        <v>308</v>
      </c>
      <c r="X54" s="381" t="s">
        <v>304</v>
      </c>
      <c r="Y54" s="381" t="s">
        <v>304</v>
      </c>
      <c r="Z54" s="381" t="s">
        <v>304</v>
      </c>
      <c r="AA54" s="381" t="s">
        <v>304</v>
      </c>
      <c r="AB54" s="381" t="s">
        <v>304</v>
      </c>
      <c r="AC54" s="381" t="s">
        <v>304</v>
      </c>
      <c r="AD54" s="381" t="s">
        <v>304</v>
      </c>
      <c r="AE54" s="157"/>
      <c r="AF54" s="381" t="s">
        <v>304</v>
      </c>
      <c r="AG54" s="381" t="s">
        <v>304</v>
      </c>
      <c r="AH54" s="381" t="s">
        <v>304</v>
      </c>
      <c r="AI54" s="381" t="s">
        <v>304</v>
      </c>
      <c r="AJ54" s="381" t="s">
        <v>304</v>
      </c>
      <c r="AK54" s="381" t="s">
        <v>308</v>
      </c>
      <c r="AL54" s="158" t="s">
        <v>393</v>
      </c>
      <c r="AN54" s="112" t="str">
        <f>VLOOKUP(B54,[1]sectoren!$N$2:$Q$128,3)</f>
        <v>VOS - tankstations</v>
      </c>
      <c r="AQ54" s="112">
        <f>VLOOKUP(B54, [1]sectoren!$N$2:$S$128, 6, FALSE)</f>
        <v>5</v>
      </c>
    </row>
    <row r="55" spans="1:43" s="112" customFormat="1" ht="24.75" customHeight="1" thickBot="1">
      <c r="A55" s="153" t="s">
        <v>372</v>
      </c>
      <c r="B55" s="159" t="s">
        <v>394</v>
      </c>
      <c r="C55" s="162" t="s">
        <v>395</v>
      </c>
      <c r="D55" s="168"/>
      <c r="E55" s="381" t="s">
        <v>105</v>
      </c>
      <c r="F55" s="381" t="s">
        <v>105</v>
      </c>
      <c r="G55" s="381" t="s">
        <v>105</v>
      </c>
      <c r="H55" s="381" t="s">
        <v>105</v>
      </c>
      <c r="I55" s="381" t="s">
        <v>105</v>
      </c>
      <c r="J55" s="381" t="s">
        <v>105</v>
      </c>
      <c r="K55" s="381" t="s">
        <v>105</v>
      </c>
      <c r="L55" s="381" t="s">
        <v>105</v>
      </c>
      <c r="M55" s="381" t="s">
        <v>105</v>
      </c>
      <c r="N55" s="381" t="s">
        <v>105</v>
      </c>
      <c r="O55" s="381" t="s">
        <v>105</v>
      </c>
      <c r="P55" s="381" t="s">
        <v>105</v>
      </c>
      <c r="Q55" s="381" t="s">
        <v>105</v>
      </c>
      <c r="R55" s="381" t="s">
        <v>105</v>
      </c>
      <c r="S55" s="381" t="s">
        <v>105</v>
      </c>
      <c r="T55" s="381" t="s">
        <v>105</v>
      </c>
      <c r="U55" s="381" t="s">
        <v>105</v>
      </c>
      <c r="V55" s="381" t="s">
        <v>105</v>
      </c>
      <c r="W55" s="381" t="s">
        <v>105</v>
      </c>
      <c r="X55" s="381" t="s">
        <v>105</v>
      </c>
      <c r="Y55" s="381" t="s">
        <v>105</v>
      </c>
      <c r="Z55" s="381" t="s">
        <v>105</v>
      </c>
      <c r="AA55" s="381" t="s">
        <v>105</v>
      </c>
      <c r="AB55" s="381" t="s">
        <v>105</v>
      </c>
      <c r="AC55" s="381" t="s">
        <v>105</v>
      </c>
      <c r="AD55" s="381" t="s">
        <v>105</v>
      </c>
      <c r="AE55" s="157"/>
      <c r="AF55" s="381" t="s">
        <v>105</v>
      </c>
      <c r="AG55" s="381" t="s">
        <v>105</v>
      </c>
      <c r="AH55" s="381" t="s">
        <v>105</v>
      </c>
      <c r="AI55" s="381" t="s">
        <v>105</v>
      </c>
      <c r="AJ55" s="381" t="s">
        <v>105</v>
      </c>
      <c r="AK55" s="381" t="s">
        <v>660</v>
      </c>
      <c r="AL55" s="158" t="s">
        <v>396</v>
      </c>
      <c r="AN55" s="112" t="str">
        <f>VLOOKUP(B55,[1]sectoren!$N$2:$Q$128,3)</f>
        <v>raffinaderijen</v>
      </c>
      <c r="AQ55" s="112">
        <f>VLOOKUP(B55, [1]sectoren!$N$2:$S$128, 6, FALSE)</f>
        <v>9</v>
      </c>
    </row>
    <row r="56" spans="1:43" s="112" customFormat="1" ht="24.75" customHeight="1" thickBot="1">
      <c r="A56" s="159" t="s">
        <v>372</v>
      </c>
      <c r="B56" s="159" t="s">
        <v>397</v>
      </c>
      <c r="C56" s="162" t="s">
        <v>398</v>
      </c>
      <c r="D56" s="168" t="s">
        <v>399</v>
      </c>
      <c r="E56" s="381" t="s">
        <v>105</v>
      </c>
      <c r="F56" s="381" t="s">
        <v>105</v>
      </c>
      <c r="G56" s="381" t="s">
        <v>105</v>
      </c>
      <c r="H56" s="381" t="s">
        <v>105</v>
      </c>
      <c r="I56" s="381" t="s">
        <v>105</v>
      </c>
      <c r="J56" s="381" t="s">
        <v>105</v>
      </c>
      <c r="K56" s="381" t="s">
        <v>105</v>
      </c>
      <c r="L56" s="381" t="s">
        <v>105</v>
      </c>
      <c r="M56" s="381" t="s">
        <v>105</v>
      </c>
      <c r="N56" s="381" t="s">
        <v>105</v>
      </c>
      <c r="O56" s="381" t="s">
        <v>105</v>
      </c>
      <c r="P56" s="381" t="s">
        <v>105</v>
      </c>
      <c r="Q56" s="381" t="s">
        <v>105</v>
      </c>
      <c r="R56" s="381" t="s">
        <v>105</v>
      </c>
      <c r="S56" s="381" t="s">
        <v>105</v>
      </c>
      <c r="T56" s="381" t="s">
        <v>105</v>
      </c>
      <c r="U56" s="381" t="s">
        <v>105</v>
      </c>
      <c r="V56" s="381" t="s">
        <v>105</v>
      </c>
      <c r="W56" s="381" t="s">
        <v>105</v>
      </c>
      <c r="X56" s="381" t="s">
        <v>105</v>
      </c>
      <c r="Y56" s="381" t="s">
        <v>105</v>
      </c>
      <c r="Z56" s="381" t="s">
        <v>105</v>
      </c>
      <c r="AA56" s="381" t="s">
        <v>105</v>
      </c>
      <c r="AB56" s="381" t="s">
        <v>105</v>
      </c>
      <c r="AC56" s="381" t="s">
        <v>105</v>
      </c>
      <c r="AD56" s="381" t="s">
        <v>105</v>
      </c>
      <c r="AE56" s="157"/>
      <c r="AF56" s="381" t="s">
        <v>105</v>
      </c>
      <c r="AG56" s="381" t="s">
        <v>105</v>
      </c>
      <c r="AH56" s="381" t="s">
        <v>105</v>
      </c>
      <c r="AI56" s="381" t="s">
        <v>105</v>
      </c>
      <c r="AJ56" s="381" t="s">
        <v>105</v>
      </c>
      <c r="AK56" s="381" t="s">
        <v>660</v>
      </c>
      <c r="AL56" s="158"/>
      <c r="AN56" s="112" t="str">
        <f>VLOOKUP(B56,[1]sectoren!$N$2:$Q$128,3)</f>
        <v>andere industrie</v>
      </c>
      <c r="AQ56" s="112">
        <f>VLOOKUP(B56, [1]sectoren!$N$2:$S$128, 6, FALSE)</f>
        <v>5</v>
      </c>
    </row>
    <row r="57" spans="1:43" s="112" customFormat="1" ht="24.75" customHeight="1" thickBot="1">
      <c r="A57" s="153" t="s">
        <v>305</v>
      </c>
      <c r="B57" s="153" t="s">
        <v>400</v>
      </c>
      <c r="C57" s="154" t="s">
        <v>401</v>
      </c>
      <c r="D57" s="155"/>
      <c r="E57" s="381" t="s">
        <v>105</v>
      </c>
      <c r="F57" s="381" t="s">
        <v>105</v>
      </c>
      <c r="G57" s="381" t="s">
        <v>105</v>
      </c>
      <c r="H57" s="381" t="s">
        <v>105</v>
      </c>
      <c r="I57" s="381" t="s">
        <v>105</v>
      </c>
      <c r="J57" s="381" t="s">
        <v>105</v>
      </c>
      <c r="K57" s="381" t="s">
        <v>105</v>
      </c>
      <c r="L57" s="381" t="s">
        <v>105</v>
      </c>
      <c r="M57" s="381" t="s">
        <v>105</v>
      </c>
      <c r="N57" s="381" t="s">
        <v>105</v>
      </c>
      <c r="O57" s="381" t="s">
        <v>105</v>
      </c>
      <c r="P57" s="381" t="s">
        <v>105</v>
      </c>
      <c r="Q57" s="381" t="s">
        <v>105</v>
      </c>
      <c r="R57" s="381" t="s">
        <v>105</v>
      </c>
      <c r="S57" s="381" t="s">
        <v>105</v>
      </c>
      <c r="T57" s="381" t="s">
        <v>105</v>
      </c>
      <c r="U57" s="381" t="s">
        <v>105</v>
      </c>
      <c r="V57" s="381" t="s">
        <v>105</v>
      </c>
      <c r="W57" s="381" t="s">
        <v>105</v>
      </c>
      <c r="X57" s="381" t="s">
        <v>105</v>
      </c>
      <c r="Y57" s="381" t="s">
        <v>105</v>
      </c>
      <c r="Z57" s="381" t="s">
        <v>105</v>
      </c>
      <c r="AA57" s="381" t="s">
        <v>105</v>
      </c>
      <c r="AB57" s="381" t="s">
        <v>105</v>
      </c>
      <c r="AC57" s="381" t="s">
        <v>105</v>
      </c>
      <c r="AD57" s="381" t="s">
        <v>105</v>
      </c>
      <c r="AE57" s="157"/>
      <c r="AF57" s="381" t="s">
        <v>105</v>
      </c>
      <c r="AG57" s="381" t="s">
        <v>105</v>
      </c>
      <c r="AH57" s="381" t="s">
        <v>105</v>
      </c>
      <c r="AI57" s="381" t="s">
        <v>105</v>
      </c>
      <c r="AJ57" s="381" t="s">
        <v>105</v>
      </c>
      <c r="AK57" s="381" t="s">
        <v>660</v>
      </c>
      <c r="AL57" s="158" t="s">
        <v>402</v>
      </c>
      <c r="AN57" s="112" t="str">
        <f>VLOOKUP(B57,[1]sectoren!$N$2:$Q$128,3)</f>
        <v>andere industrie</v>
      </c>
      <c r="AQ57" s="112">
        <f>VLOOKUP(B57, [1]sectoren!$N$2:$S$128, 6, FALSE)</f>
        <v>4</v>
      </c>
    </row>
    <row r="58" spans="1:43" s="112" customFormat="1" ht="24.75" customHeight="1" thickBot="1">
      <c r="A58" s="153" t="s">
        <v>305</v>
      </c>
      <c r="B58" s="153" t="s">
        <v>403</v>
      </c>
      <c r="C58" s="154" t="s">
        <v>404</v>
      </c>
      <c r="D58" s="155"/>
      <c r="E58" s="381" t="s">
        <v>105</v>
      </c>
      <c r="F58" s="381" t="s">
        <v>105</v>
      </c>
      <c r="G58" s="381" t="s">
        <v>105</v>
      </c>
      <c r="H58" s="381" t="s">
        <v>105</v>
      </c>
      <c r="I58" s="381" t="s">
        <v>105</v>
      </c>
      <c r="J58" s="381" t="s">
        <v>105</v>
      </c>
      <c r="K58" s="381" t="s">
        <v>105</v>
      </c>
      <c r="L58" s="381" t="s">
        <v>105</v>
      </c>
      <c r="M58" s="381" t="s">
        <v>105</v>
      </c>
      <c r="N58" s="381" t="s">
        <v>105</v>
      </c>
      <c r="O58" s="381" t="s">
        <v>105</v>
      </c>
      <c r="P58" s="381" t="s">
        <v>105</v>
      </c>
      <c r="Q58" s="381" t="s">
        <v>105</v>
      </c>
      <c r="R58" s="381" t="s">
        <v>105</v>
      </c>
      <c r="S58" s="381" t="s">
        <v>105</v>
      </c>
      <c r="T58" s="381" t="s">
        <v>105</v>
      </c>
      <c r="U58" s="381" t="s">
        <v>105</v>
      </c>
      <c r="V58" s="381" t="s">
        <v>105</v>
      </c>
      <c r="W58" s="381" t="s">
        <v>105</v>
      </c>
      <c r="X58" s="381" t="s">
        <v>105</v>
      </c>
      <c r="Y58" s="381" t="s">
        <v>105</v>
      </c>
      <c r="Z58" s="381" t="s">
        <v>105</v>
      </c>
      <c r="AA58" s="381" t="s">
        <v>105</v>
      </c>
      <c r="AB58" s="381" t="s">
        <v>105</v>
      </c>
      <c r="AC58" s="381" t="s">
        <v>105</v>
      </c>
      <c r="AD58" s="381" t="s">
        <v>105</v>
      </c>
      <c r="AE58" s="157"/>
      <c r="AF58" s="381" t="s">
        <v>105</v>
      </c>
      <c r="AG58" s="381" t="s">
        <v>105</v>
      </c>
      <c r="AH58" s="381" t="s">
        <v>105</v>
      </c>
      <c r="AI58" s="381" t="s">
        <v>105</v>
      </c>
      <c r="AJ58" s="381" t="s">
        <v>105</v>
      </c>
      <c r="AK58" s="381" t="s">
        <v>660</v>
      </c>
      <c r="AL58" s="158" t="s">
        <v>405</v>
      </c>
      <c r="AN58" s="112" t="str">
        <f>VLOOKUP(B58,[1]sectoren!$N$2:$Q$128,3)</f>
        <v>andere industrie</v>
      </c>
      <c r="AQ58" s="112">
        <f>VLOOKUP(B58, [1]sectoren!$N$2:$S$128, 6, FALSE)</f>
        <v>4</v>
      </c>
    </row>
    <row r="59" spans="1:43" s="112" customFormat="1" ht="24.75" customHeight="1" thickBot="1">
      <c r="A59" s="153" t="s">
        <v>305</v>
      </c>
      <c r="B59" s="170" t="s">
        <v>406</v>
      </c>
      <c r="C59" s="154" t="s">
        <v>407</v>
      </c>
      <c r="D59" s="155"/>
      <c r="E59" s="381" t="s">
        <v>105</v>
      </c>
      <c r="F59" s="381" t="s">
        <v>105</v>
      </c>
      <c r="G59" s="381" t="s">
        <v>105</v>
      </c>
      <c r="H59" s="381" t="s">
        <v>105</v>
      </c>
      <c r="I59" s="381" t="s">
        <v>105</v>
      </c>
      <c r="J59" s="381" t="s">
        <v>105</v>
      </c>
      <c r="K59" s="381" t="s">
        <v>105</v>
      </c>
      <c r="L59" s="381" t="s">
        <v>105</v>
      </c>
      <c r="M59" s="381" t="s">
        <v>105</v>
      </c>
      <c r="N59" s="381" t="s">
        <v>105</v>
      </c>
      <c r="O59" s="381" t="s">
        <v>105</v>
      </c>
      <c r="P59" s="381" t="s">
        <v>105</v>
      </c>
      <c r="Q59" s="381" t="s">
        <v>105</v>
      </c>
      <c r="R59" s="381" t="s">
        <v>105</v>
      </c>
      <c r="S59" s="381" t="s">
        <v>105</v>
      </c>
      <c r="T59" s="381" t="s">
        <v>105</v>
      </c>
      <c r="U59" s="381" t="s">
        <v>105</v>
      </c>
      <c r="V59" s="381" t="s">
        <v>105</v>
      </c>
      <c r="W59" s="381" t="s">
        <v>105</v>
      </c>
      <c r="X59" s="381" t="s">
        <v>105</v>
      </c>
      <c r="Y59" s="381" t="s">
        <v>105</v>
      </c>
      <c r="Z59" s="381" t="s">
        <v>105</v>
      </c>
      <c r="AA59" s="381" t="s">
        <v>105</v>
      </c>
      <c r="AB59" s="381" t="s">
        <v>105</v>
      </c>
      <c r="AC59" s="381" t="s">
        <v>105</v>
      </c>
      <c r="AD59" s="381" t="s">
        <v>105</v>
      </c>
      <c r="AE59" s="157"/>
      <c r="AF59" s="381" t="s">
        <v>105</v>
      </c>
      <c r="AG59" s="381" t="s">
        <v>105</v>
      </c>
      <c r="AH59" s="381" t="s">
        <v>105</v>
      </c>
      <c r="AI59" s="381" t="s">
        <v>105</v>
      </c>
      <c r="AJ59" s="381" t="s">
        <v>105</v>
      </c>
      <c r="AK59" s="381" t="s">
        <v>660</v>
      </c>
      <c r="AL59" s="158" t="s">
        <v>408</v>
      </c>
      <c r="AN59" s="112" t="str">
        <f>VLOOKUP(B59,[1]sectoren!$N$2:$Q$128,3)</f>
        <v>andere industrie</v>
      </c>
      <c r="AQ59" s="112">
        <f>VLOOKUP(B59, [1]sectoren!$N$2:$S$128, 6, FALSE)</f>
        <v>4</v>
      </c>
    </row>
    <row r="60" spans="1:43" s="112" customFormat="1" ht="24.75" customHeight="1" thickBot="1">
      <c r="A60" s="153" t="s">
        <v>305</v>
      </c>
      <c r="B60" s="170" t="s">
        <v>409</v>
      </c>
      <c r="C60" s="154" t="s">
        <v>410</v>
      </c>
      <c r="D60" s="160"/>
      <c r="E60" s="381" t="s">
        <v>105</v>
      </c>
      <c r="F60" s="381" t="s">
        <v>105</v>
      </c>
      <c r="G60" s="381" t="s">
        <v>105</v>
      </c>
      <c r="H60" s="381" t="s">
        <v>105</v>
      </c>
      <c r="I60" s="381" t="s">
        <v>105</v>
      </c>
      <c r="J60" s="381" t="s">
        <v>105</v>
      </c>
      <c r="K60" s="381" t="s">
        <v>105</v>
      </c>
      <c r="L60" s="381" t="s">
        <v>105</v>
      </c>
      <c r="M60" s="381" t="s">
        <v>105</v>
      </c>
      <c r="N60" s="381" t="s">
        <v>105</v>
      </c>
      <c r="O60" s="381" t="s">
        <v>105</v>
      </c>
      <c r="P60" s="381" t="s">
        <v>105</v>
      </c>
      <c r="Q60" s="381" t="s">
        <v>105</v>
      </c>
      <c r="R60" s="381" t="s">
        <v>105</v>
      </c>
      <c r="S60" s="381" t="s">
        <v>105</v>
      </c>
      <c r="T60" s="381" t="s">
        <v>105</v>
      </c>
      <c r="U60" s="381" t="s">
        <v>105</v>
      </c>
      <c r="V60" s="381" t="s">
        <v>105</v>
      </c>
      <c r="W60" s="381" t="s">
        <v>105</v>
      </c>
      <c r="X60" s="381" t="s">
        <v>105</v>
      </c>
      <c r="Y60" s="381" t="s">
        <v>105</v>
      </c>
      <c r="Z60" s="381" t="s">
        <v>105</v>
      </c>
      <c r="AA60" s="381" t="s">
        <v>105</v>
      </c>
      <c r="AB60" s="381" t="s">
        <v>105</v>
      </c>
      <c r="AC60" s="381" t="s">
        <v>105</v>
      </c>
      <c r="AD60" s="381" t="s">
        <v>105</v>
      </c>
      <c r="AE60" s="157"/>
      <c r="AF60" s="381" t="s">
        <v>105</v>
      </c>
      <c r="AG60" s="381" t="s">
        <v>105</v>
      </c>
      <c r="AH60" s="381" t="s">
        <v>105</v>
      </c>
      <c r="AI60" s="381" t="s">
        <v>105</v>
      </c>
      <c r="AJ60" s="381" t="s">
        <v>105</v>
      </c>
      <c r="AK60" s="381" t="s">
        <v>660</v>
      </c>
      <c r="AL60" s="158" t="s">
        <v>411</v>
      </c>
      <c r="AN60" s="112" t="str">
        <f>VLOOKUP(B60,[1]sectoren!$N$2:$Q$128,3)</f>
        <v>andere industrie</v>
      </c>
      <c r="AQ60" s="112">
        <f>VLOOKUP(B60, [1]sectoren!$N$2:$S$128, 6, FALSE)</f>
        <v>4</v>
      </c>
    </row>
    <row r="61" spans="1:43" s="112" customFormat="1" ht="24.75" customHeight="1" thickBot="1">
      <c r="A61" s="153" t="s">
        <v>305</v>
      </c>
      <c r="B61" s="170" t="s">
        <v>412</v>
      </c>
      <c r="C61" s="154" t="s">
        <v>413</v>
      </c>
      <c r="D61" s="155"/>
      <c r="E61" s="381" t="s">
        <v>105</v>
      </c>
      <c r="F61" s="381" t="s">
        <v>105</v>
      </c>
      <c r="G61" s="381" t="s">
        <v>105</v>
      </c>
      <c r="H61" s="381" t="s">
        <v>105</v>
      </c>
      <c r="I61" s="381" t="s">
        <v>105</v>
      </c>
      <c r="J61" s="381" t="s">
        <v>105</v>
      </c>
      <c r="K61" s="381" t="s">
        <v>105</v>
      </c>
      <c r="L61" s="381" t="s">
        <v>105</v>
      </c>
      <c r="M61" s="381" t="s">
        <v>105</v>
      </c>
      <c r="N61" s="381" t="s">
        <v>105</v>
      </c>
      <c r="O61" s="381" t="s">
        <v>105</v>
      </c>
      <c r="P61" s="381" t="s">
        <v>105</v>
      </c>
      <c r="Q61" s="381" t="s">
        <v>105</v>
      </c>
      <c r="R61" s="381" t="s">
        <v>105</v>
      </c>
      <c r="S61" s="381" t="s">
        <v>105</v>
      </c>
      <c r="T61" s="381" t="s">
        <v>105</v>
      </c>
      <c r="U61" s="381" t="s">
        <v>105</v>
      </c>
      <c r="V61" s="381" t="s">
        <v>105</v>
      </c>
      <c r="W61" s="381" t="s">
        <v>105</v>
      </c>
      <c r="X61" s="381" t="s">
        <v>105</v>
      </c>
      <c r="Y61" s="381" t="s">
        <v>105</v>
      </c>
      <c r="Z61" s="381" t="s">
        <v>105</v>
      </c>
      <c r="AA61" s="381" t="s">
        <v>105</v>
      </c>
      <c r="AB61" s="381" t="s">
        <v>105</v>
      </c>
      <c r="AC61" s="381" t="s">
        <v>105</v>
      </c>
      <c r="AD61" s="381" t="s">
        <v>105</v>
      </c>
      <c r="AE61" s="157"/>
      <c r="AF61" s="381" t="s">
        <v>105</v>
      </c>
      <c r="AG61" s="381" t="s">
        <v>105</v>
      </c>
      <c r="AH61" s="381" t="s">
        <v>105</v>
      </c>
      <c r="AI61" s="381" t="s">
        <v>105</v>
      </c>
      <c r="AJ61" s="381" t="s">
        <v>105</v>
      </c>
      <c r="AK61" s="381" t="s">
        <v>660</v>
      </c>
      <c r="AL61" s="158" t="s">
        <v>414</v>
      </c>
      <c r="AN61" s="112" t="str">
        <f>VLOOKUP(B61,[1]sectoren!$N$2:$Q$128,3)</f>
        <v>andere industrie</v>
      </c>
      <c r="AQ61" s="112">
        <f>VLOOKUP(B61, [1]sectoren!$N$2:$S$128, 6, FALSE)</f>
        <v>4</v>
      </c>
    </row>
    <row r="62" spans="1:43" s="112" customFormat="1" ht="24.75" customHeight="1" thickBot="1">
      <c r="A62" s="153" t="s">
        <v>305</v>
      </c>
      <c r="B62" s="170" t="s">
        <v>415</v>
      </c>
      <c r="C62" s="154" t="s">
        <v>416</v>
      </c>
      <c r="D62" s="155"/>
      <c r="E62" s="381" t="s">
        <v>105</v>
      </c>
      <c r="F62" s="381" t="s">
        <v>105</v>
      </c>
      <c r="G62" s="381" t="s">
        <v>105</v>
      </c>
      <c r="H62" s="381" t="s">
        <v>105</v>
      </c>
      <c r="I62" s="381" t="s">
        <v>105</v>
      </c>
      <c r="J62" s="381" t="s">
        <v>105</v>
      </c>
      <c r="K62" s="381" t="s">
        <v>105</v>
      </c>
      <c r="L62" s="381" t="s">
        <v>105</v>
      </c>
      <c r="M62" s="381" t="s">
        <v>105</v>
      </c>
      <c r="N62" s="381" t="s">
        <v>105</v>
      </c>
      <c r="O62" s="381" t="s">
        <v>105</v>
      </c>
      <c r="P62" s="381" t="s">
        <v>105</v>
      </c>
      <c r="Q62" s="381" t="s">
        <v>105</v>
      </c>
      <c r="R62" s="381" t="s">
        <v>105</v>
      </c>
      <c r="S62" s="381" t="s">
        <v>105</v>
      </c>
      <c r="T62" s="381" t="s">
        <v>105</v>
      </c>
      <c r="U62" s="381" t="s">
        <v>105</v>
      </c>
      <c r="V62" s="381" t="s">
        <v>105</v>
      </c>
      <c r="W62" s="381" t="s">
        <v>105</v>
      </c>
      <c r="X62" s="381" t="s">
        <v>105</v>
      </c>
      <c r="Y62" s="381" t="s">
        <v>105</v>
      </c>
      <c r="Z62" s="381" t="s">
        <v>105</v>
      </c>
      <c r="AA62" s="381" t="s">
        <v>105</v>
      </c>
      <c r="AB62" s="381" t="s">
        <v>105</v>
      </c>
      <c r="AC62" s="381" t="s">
        <v>105</v>
      </c>
      <c r="AD62" s="381" t="s">
        <v>105</v>
      </c>
      <c r="AE62" s="157"/>
      <c r="AF62" s="381" t="s">
        <v>105</v>
      </c>
      <c r="AG62" s="381" t="s">
        <v>105</v>
      </c>
      <c r="AH62" s="381" t="s">
        <v>105</v>
      </c>
      <c r="AI62" s="381" t="s">
        <v>105</v>
      </c>
      <c r="AJ62" s="381" t="s">
        <v>105</v>
      </c>
      <c r="AK62" s="381" t="s">
        <v>660</v>
      </c>
      <c r="AL62" s="158" t="s">
        <v>417</v>
      </c>
      <c r="AN62" s="112" t="str">
        <f>VLOOKUP(B62,[1]sectoren!$N$2:$Q$128,3)</f>
        <v>andere industrie</v>
      </c>
      <c r="AQ62" s="112">
        <f>VLOOKUP(B62, [1]sectoren!$N$2:$S$128, 6, FALSE)</f>
        <v>4</v>
      </c>
    </row>
    <row r="63" spans="1:43" s="112" customFormat="1" ht="24.75" customHeight="1" thickBot="1">
      <c r="A63" s="153" t="s">
        <v>305</v>
      </c>
      <c r="B63" s="170" t="s">
        <v>418</v>
      </c>
      <c r="C63" s="162" t="s">
        <v>419</v>
      </c>
      <c r="D63" s="171"/>
      <c r="E63" s="381" t="s">
        <v>105</v>
      </c>
      <c r="F63" s="381" t="s">
        <v>105</v>
      </c>
      <c r="G63" s="381" t="s">
        <v>105</v>
      </c>
      <c r="H63" s="381" t="s">
        <v>105</v>
      </c>
      <c r="I63" s="381" t="s">
        <v>105</v>
      </c>
      <c r="J63" s="381" t="s">
        <v>105</v>
      </c>
      <c r="K63" s="381" t="s">
        <v>105</v>
      </c>
      <c r="L63" s="381" t="s">
        <v>105</v>
      </c>
      <c r="M63" s="381" t="s">
        <v>105</v>
      </c>
      <c r="N63" s="381" t="s">
        <v>105</v>
      </c>
      <c r="O63" s="381" t="s">
        <v>105</v>
      </c>
      <c r="P63" s="381" t="s">
        <v>105</v>
      </c>
      <c r="Q63" s="381" t="s">
        <v>105</v>
      </c>
      <c r="R63" s="381" t="s">
        <v>105</v>
      </c>
      <c r="S63" s="381" t="s">
        <v>105</v>
      </c>
      <c r="T63" s="381" t="s">
        <v>105</v>
      </c>
      <c r="U63" s="381" t="s">
        <v>105</v>
      </c>
      <c r="V63" s="381" t="s">
        <v>105</v>
      </c>
      <c r="W63" s="381" t="s">
        <v>105</v>
      </c>
      <c r="X63" s="381" t="s">
        <v>105</v>
      </c>
      <c r="Y63" s="381" t="s">
        <v>105</v>
      </c>
      <c r="Z63" s="381" t="s">
        <v>105</v>
      </c>
      <c r="AA63" s="381" t="s">
        <v>105</v>
      </c>
      <c r="AB63" s="381" t="s">
        <v>105</v>
      </c>
      <c r="AC63" s="381" t="s">
        <v>105</v>
      </c>
      <c r="AD63" s="381" t="s">
        <v>105</v>
      </c>
      <c r="AE63" s="157"/>
      <c r="AF63" s="381" t="s">
        <v>105</v>
      </c>
      <c r="AG63" s="381" t="s">
        <v>105</v>
      </c>
      <c r="AH63" s="381" t="s">
        <v>105</v>
      </c>
      <c r="AI63" s="381" t="s">
        <v>105</v>
      </c>
      <c r="AJ63" s="381" t="s">
        <v>105</v>
      </c>
      <c r="AK63" s="381" t="s">
        <v>660</v>
      </c>
      <c r="AL63" s="158" t="s">
        <v>381</v>
      </c>
      <c r="AN63" s="112" t="str">
        <f>VLOOKUP(B63,[1]sectoren!$N$2:$Q$128,3)</f>
        <v>minerale niet-metaal</v>
      </c>
      <c r="AQ63" s="112">
        <f>VLOOKUP(B63, [1]sectoren!$N$2:$S$128, 6, FALSE)</f>
        <v>4</v>
      </c>
    </row>
    <row r="64" spans="1:43" s="112" customFormat="1" ht="24.75" customHeight="1" thickBot="1">
      <c r="A64" s="153" t="s">
        <v>305</v>
      </c>
      <c r="B64" s="170" t="s">
        <v>420</v>
      </c>
      <c r="C64" s="154" t="s">
        <v>421</v>
      </c>
      <c r="D64" s="155"/>
      <c r="E64" s="381" t="s">
        <v>105</v>
      </c>
      <c r="F64" s="381" t="s">
        <v>105</v>
      </c>
      <c r="G64" s="381" t="s">
        <v>105</v>
      </c>
      <c r="H64" s="381" t="s">
        <v>105</v>
      </c>
      <c r="I64" s="381" t="s">
        <v>105</v>
      </c>
      <c r="J64" s="381" t="s">
        <v>105</v>
      </c>
      <c r="K64" s="381" t="s">
        <v>105</v>
      </c>
      <c r="L64" s="381" t="s">
        <v>105</v>
      </c>
      <c r="M64" s="381" t="s">
        <v>105</v>
      </c>
      <c r="N64" s="381" t="s">
        <v>105</v>
      </c>
      <c r="O64" s="381" t="s">
        <v>105</v>
      </c>
      <c r="P64" s="381" t="s">
        <v>105</v>
      </c>
      <c r="Q64" s="381" t="s">
        <v>105</v>
      </c>
      <c r="R64" s="381" t="s">
        <v>105</v>
      </c>
      <c r="S64" s="381" t="s">
        <v>105</v>
      </c>
      <c r="T64" s="381" t="s">
        <v>105</v>
      </c>
      <c r="U64" s="381" t="s">
        <v>105</v>
      </c>
      <c r="V64" s="381" t="s">
        <v>105</v>
      </c>
      <c r="W64" s="381" t="s">
        <v>105</v>
      </c>
      <c r="X64" s="381" t="s">
        <v>105</v>
      </c>
      <c r="Y64" s="381" t="s">
        <v>105</v>
      </c>
      <c r="Z64" s="381" t="s">
        <v>105</v>
      </c>
      <c r="AA64" s="381" t="s">
        <v>105</v>
      </c>
      <c r="AB64" s="381" t="s">
        <v>105</v>
      </c>
      <c r="AC64" s="381" t="s">
        <v>105</v>
      </c>
      <c r="AD64" s="381" t="s">
        <v>105</v>
      </c>
      <c r="AE64" s="157"/>
      <c r="AF64" s="381" t="s">
        <v>105</v>
      </c>
      <c r="AG64" s="381" t="s">
        <v>105</v>
      </c>
      <c r="AH64" s="381" t="s">
        <v>105</v>
      </c>
      <c r="AI64" s="381" t="s">
        <v>105</v>
      </c>
      <c r="AJ64" s="381" t="s">
        <v>105</v>
      </c>
      <c r="AK64" s="381" t="s">
        <v>660</v>
      </c>
      <c r="AL64" s="158" t="s">
        <v>422</v>
      </c>
      <c r="AN64" s="112" t="str">
        <f>VLOOKUP(B64,[1]sectoren!$N$2:$Q$128,3)</f>
        <v>chemie</v>
      </c>
      <c r="AQ64" s="112">
        <f>VLOOKUP(B64, [1]sectoren!$N$2:$S$128, 6, FALSE)</f>
        <v>4</v>
      </c>
    </row>
    <row r="65" spans="1:43" s="112" customFormat="1" ht="24.75" customHeight="1" thickBot="1">
      <c r="A65" s="153" t="s">
        <v>305</v>
      </c>
      <c r="B65" s="159" t="s">
        <v>423</v>
      </c>
      <c r="C65" s="154" t="s">
        <v>424</v>
      </c>
      <c r="D65" s="155"/>
      <c r="E65" s="381" t="s">
        <v>105</v>
      </c>
      <c r="F65" s="381" t="s">
        <v>105</v>
      </c>
      <c r="G65" s="381" t="s">
        <v>105</v>
      </c>
      <c r="H65" s="381" t="s">
        <v>105</v>
      </c>
      <c r="I65" s="381" t="s">
        <v>105</v>
      </c>
      <c r="J65" s="381" t="s">
        <v>105</v>
      </c>
      <c r="K65" s="381" t="s">
        <v>105</v>
      </c>
      <c r="L65" s="381" t="s">
        <v>105</v>
      </c>
      <c r="M65" s="381" t="s">
        <v>105</v>
      </c>
      <c r="N65" s="381" t="s">
        <v>105</v>
      </c>
      <c r="O65" s="381" t="s">
        <v>105</v>
      </c>
      <c r="P65" s="381" t="s">
        <v>105</v>
      </c>
      <c r="Q65" s="381" t="s">
        <v>105</v>
      </c>
      <c r="R65" s="381" t="s">
        <v>105</v>
      </c>
      <c r="S65" s="381" t="s">
        <v>105</v>
      </c>
      <c r="T65" s="381" t="s">
        <v>105</v>
      </c>
      <c r="U65" s="381" t="s">
        <v>105</v>
      </c>
      <c r="V65" s="381" t="s">
        <v>105</v>
      </c>
      <c r="W65" s="381" t="s">
        <v>105</v>
      </c>
      <c r="X65" s="381" t="s">
        <v>105</v>
      </c>
      <c r="Y65" s="381" t="s">
        <v>105</v>
      </c>
      <c r="Z65" s="381" t="s">
        <v>105</v>
      </c>
      <c r="AA65" s="381" t="s">
        <v>105</v>
      </c>
      <c r="AB65" s="381" t="s">
        <v>105</v>
      </c>
      <c r="AC65" s="381" t="s">
        <v>105</v>
      </c>
      <c r="AD65" s="381" t="s">
        <v>105</v>
      </c>
      <c r="AE65" s="157"/>
      <c r="AF65" s="381" t="s">
        <v>105</v>
      </c>
      <c r="AG65" s="381" t="s">
        <v>105</v>
      </c>
      <c r="AH65" s="381" t="s">
        <v>105</v>
      </c>
      <c r="AI65" s="381" t="s">
        <v>105</v>
      </c>
      <c r="AJ65" s="381" t="s">
        <v>105</v>
      </c>
      <c r="AK65" s="381" t="s">
        <v>660</v>
      </c>
      <c r="AL65" s="158" t="s">
        <v>425</v>
      </c>
      <c r="AN65" s="112" t="str">
        <f>VLOOKUP(B65,[1]sectoren!$N$2:$Q$128,3)</f>
        <v>chemie</v>
      </c>
      <c r="AQ65" s="112">
        <f>VLOOKUP(B65, [1]sectoren!$N$2:$S$128, 6, FALSE)</f>
        <v>4</v>
      </c>
    </row>
    <row r="66" spans="1:43" s="112" customFormat="1" ht="24.75" customHeight="1" thickBot="1">
      <c r="A66" s="153" t="s">
        <v>305</v>
      </c>
      <c r="B66" s="159" t="s">
        <v>426</v>
      </c>
      <c r="C66" s="154" t="s">
        <v>427</v>
      </c>
      <c r="D66" s="155"/>
      <c r="E66" s="381" t="s">
        <v>105</v>
      </c>
      <c r="F66" s="381" t="s">
        <v>105</v>
      </c>
      <c r="G66" s="381" t="s">
        <v>105</v>
      </c>
      <c r="H66" s="381" t="s">
        <v>105</v>
      </c>
      <c r="I66" s="381" t="s">
        <v>105</v>
      </c>
      <c r="J66" s="381" t="s">
        <v>105</v>
      </c>
      <c r="K66" s="381" t="s">
        <v>105</v>
      </c>
      <c r="L66" s="381" t="s">
        <v>105</v>
      </c>
      <c r="M66" s="381" t="s">
        <v>105</v>
      </c>
      <c r="N66" s="381" t="s">
        <v>105</v>
      </c>
      <c r="O66" s="381" t="s">
        <v>105</v>
      </c>
      <c r="P66" s="381" t="s">
        <v>105</v>
      </c>
      <c r="Q66" s="381" t="s">
        <v>105</v>
      </c>
      <c r="R66" s="381" t="s">
        <v>105</v>
      </c>
      <c r="S66" s="381" t="s">
        <v>105</v>
      </c>
      <c r="T66" s="381" t="s">
        <v>105</v>
      </c>
      <c r="U66" s="381" t="s">
        <v>105</v>
      </c>
      <c r="V66" s="381" t="s">
        <v>105</v>
      </c>
      <c r="W66" s="381" t="s">
        <v>105</v>
      </c>
      <c r="X66" s="381" t="s">
        <v>105</v>
      </c>
      <c r="Y66" s="381" t="s">
        <v>105</v>
      </c>
      <c r="Z66" s="381" t="s">
        <v>105</v>
      </c>
      <c r="AA66" s="381" t="s">
        <v>105</v>
      </c>
      <c r="AB66" s="381" t="s">
        <v>105</v>
      </c>
      <c r="AC66" s="381" t="s">
        <v>105</v>
      </c>
      <c r="AD66" s="381" t="s">
        <v>105</v>
      </c>
      <c r="AE66" s="157"/>
      <c r="AF66" s="381" t="s">
        <v>105</v>
      </c>
      <c r="AG66" s="381" t="s">
        <v>105</v>
      </c>
      <c r="AH66" s="381" t="s">
        <v>105</v>
      </c>
      <c r="AI66" s="381" t="s">
        <v>105</v>
      </c>
      <c r="AJ66" s="381" t="s">
        <v>105</v>
      </c>
      <c r="AK66" s="381" t="s">
        <v>660</v>
      </c>
      <c r="AL66" s="158" t="s">
        <v>428</v>
      </c>
      <c r="AN66" s="112" t="str">
        <f>VLOOKUP(B66,[1]sectoren!$N$2:$Q$128,3)</f>
        <v>chemie</v>
      </c>
      <c r="AQ66" s="112">
        <f>VLOOKUP(B66, [1]sectoren!$N$2:$S$128, 6, FALSE)</f>
        <v>4</v>
      </c>
    </row>
    <row r="67" spans="1:43" s="112" customFormat="1" ht="24.75" customHeight="1" thickBot="1">
      <c r="A67" s="153" t="s">
        <v>305</v>
      </c>
      <c r="B67" s="159" t="s">
        <v>429</v>
      </c>
      <c r="C67" s="154" t="s">
        <v>430</v>
      </c>
      <c r="D67" s="155"/>
      <c r="E67" s="381" t="s">
        <v>105</v>
      </c>
      <c r="F67" s="381" t="s">
        <v>105</v>
      </c>
      <c r="G67" s="381" t="s">
        <v>105</v>
      </c>
      <c r="H67" s="381" t="s">
        <v>105</v>
      </c>
      <c r="I67" s="381" t="s">
        <v>105</v>
      </c>
      <c r="J67" s="381" t="s">
        <v>105</v>
      </c>
      <c r="K67" s="381" t="s">
        <v>105</v>
      </c>
      <c r="L67" s="381" t="s">
        <v>105</v>
      </c>
      <c r="M67" s="381" t="s">
        <v>105</v>
      </c>
      <c r="N67" s="381" t="s">
        <v>105</v>
      </c>
      <c r="O67" s="381" t="s">
        <v>105</v>
      </c>
      <c r="P67" s="381" t="s">
        <v>105</v>
      </c>
      <c r="Q67" s="381" t="s">
        <v>105</v>
      </c>
      <c r="R67" s="381" t="s">
        <v>105</v>
      </c>
      <c r="S67" s="381" t="s">
        <v>105</v>
      </c>
      <c r="T67" s="381" t="s">
        <v>105</v>
      </c>
      <c r="U67" s="381" t="s">
        <v>105</v>
      </c>
      <c r="V67" s="381" t="s">
        <v>105</v>
      </c>
      <c r="W67" s="381" t="s">
        <v>105</v>
      </c>
      <c r="X67" s="381" t="s">
        <v>105</v>
      </c>
      <c r="Y67" s="381" t="s">
        <v>105</v>
      </c>
      <c r="Z67" s="381" t="s">
        <v>105</v>
      </c>
      <c r="AA67" s="381" t="s">
        <v>105</v>
      </c>
      <c r="AB67" s="381" t="s">
        <v>105</v>
      </c>
      <c r="AC67" s="381" t="s">
        <v>105</v>
      </c>
      <c r="AD67" s="381" t="s">
        <v>105</v>
      </c>
      <c r="AE67" s="157"/>
      <c r="AF67" s="381" t="s">
        <v>105</v>
      </c>
      <c r="AG67" s="381" t="s">
        <v>105</v>
      </c>
      <c r="AH67" s="381" t="s">
        <v>105</v>
      </c>
      <c r="AI67" s="381" t="s">
        <v>105</v>
      </c>
      <c r="AJ67" s="381" t="s">
        <v>105</v>
      </c>
      <c r="AK67" s="381" t="s">
        <v>660</v>
      </c>
      <c r="AL67" s="158" t="s">
        <v>431</v>
      </c>
      <c r="AN67" s="112" t="str">
        <f>VLOOKUP(B67,[1]sectoren!$N$2:$Q$128,3)</f>
        <v>chemie</v>
      </c>
      <c r="AQ67" s="112">
        <f>VLOOKUP(B67, [1]sectoren!$N$2:$S$128, 6, FALSE)</f>
        <v>4</v>
      </c>
    </row>
    <row r="68" spans="1:43" s="112" customFormat="1" ht="24.75" customHeight="1" thickBot="1">
      <c r="A68" s="153" t="s">
        <v>305</v>
      </c>
      <c r="B68" s="159" t="s">
        <v>432</v>
      </c>
      <c r="C68" s="154" t="s">
        <v>433</v>
      </c>
      <c r="D68" s="155"/>
      <c r="E68" s="381" t="s">
        <v>105</v>
      </c>
      <c r="F68" s="381" t="s">
        <v>105</v>
      </c>
      <c r="G68" s="381" t="s">
        <v>105</v>
      </c>
      <c r="H68" s="381" t="s">
        <v>105</v>
      </c>
      <c r="I68" s="381" t="s">
        <v>105</v>
      </c>
      <c r="J68" s="381" t="s">
        <v>105</v>
      </c>
      <c r="K68" s="381" t="s">
        <v>105</v>
      </c>
      <c r="L68" s="381" t="s">
        <v>105</v>
      </c>
      <c r="M68" s="381" t="s">
        <v>105</v>
      </c>
      <c r="N68" s="381" t="s">
        <v>105</v>
      </c>
      <c r="O68" s="381" t="s">
        <v>105</v>
      </c>
      <c r="P68" s="381" t="s">
        <v>105</v>
      </c>
      <c r="Q68" s="381" t="s">
        <v>105</v>
      </c>
      <c r="R68" s="381" t="s">
        <v>105</v>
      </c>
      <c r="S68" s="381" t="s">
        <v>105</v>
      </c>
      <c r="T68" s="381" t="s">
        <v>105</v>
      </c>
      <c r="U68" s="381" t="s">
        <v>105</v>
      </c>
      <c r="V68" s="381" t="s">
        <v>105</v>
      </c>
      <c r="W68" s="381" t="s">
        <v>105</v>
      </c>
      <c r="X68" s="381" t="s">
        <v>105</v>
      </c>
      <c r="Y68" s="381" t="s">
        <v>105</v>
      </c>
      <c r="Z68" s="381" t="s">
        <v>105</v>
      </c>
      <c r="AA68" s="381" t="s">
        <v>105</v>
      </c>
      <c r="AB68" s="381" t="s">
        <v>105</v>
      </c>
      <c r="AC68" s="381" t="s">
        <v>105</v>
      </c>
      <c r="AD68" s="381" t="s">
        <v>105</v>
      </c>
      <c r="AE68" s="157"/>
      <c r="AF68" s="381" t="s">
        <v>105</v>
      </c>
      <c r="AG68" s="381" t="s">
        <v>105</v>
      </c>
      <c r="AH68" s="381" t="s">
        <v>105</v>
      </c>
      <c r="AI68" s="381" t="s">
        <v>105</v>
      </c>
      <c r="AJ68" s="381" t="s">
        <v>105</v>
      </c>
      <c r="AK68" s="381" t="s">
        <v>660</v>
      </c>
      <c r="AL68" s="158" t="s">
        <v>434</v>
      </c>
      <c r="AN68" s="112" t="str">
        <f>VLOOKUP(B68,[1]sectoren!$N$2:$Q$128,3)</f>
        <v>chemie</v>
      </c>
      <c r="AQ68" s="112">
        <f>VLOOKUP(B68, [1]sectoren!$N$2:$S$128, 6, FALSE)</f>
        <v>4</v>
      </c>
    </row>
    <row r="69" spans="1:43" s="112" customFormat="1" ht="24.75" customHeight="1" thickBot="1">
      <c r="A69" s="153" t="s">
        <v>305</v>
      </c>
      <c r="B69" s="153" t="s">
        <v>435</v>
      </c>
      <c r="C69" s="154" t="s">
        <v>436</v>
      </c>
      <c r="D69" s="166"/>
      <c r="E69" s="381" t="s">
        <v>105</v>
      </c>
      <c r="F69" s="381" t="s">
        <v>105</v>
      </c>
      <c r="G69" s="381" t="s">
        <v>105</v>
      </c>
      <c r="H69" s="381" t="s">
        <v>105</v>
      </c>
      <c r="I69" s="381" t="s">
        <v>105</v>
      </c>
      <c r="J69" s="381" t="s">
        <v>105</v>
      </c>
      <c r="K69" s="381" t="s">
        <v>105</v>
      </c>
      <c r="L69" s="381" t="s">
        <v>105</v>
      </c>
      <c r="M69" s="381" t="s">
        <v>105</v>
      </c>
      <c r="N69" s="381" t="s">
        <v>105</v>
      </c>
      <c r="O69" s="381" t="s">
        <v>105</v>
      </c>
      <c r="P69" s="381" t="s">
        <v>105</v>
      </c>
      <c r="Q69" s="381" t="s">
        <v>105</v>
      </c>
      <c r="R69" s="381" t="s">
        <v>105</v>
      </c>
      <c r="S69" s="381" t="s">
        <v>105</v>
      </c>
      <c r="T69" s="381" t="s">
        <v>105</v>
      </c>
      <c r="U69" s="381" t="s">
        <v>105</v>
      </c>
      <c r="V69" s="381" t="s">
        <v>105</v>
      </c>
      <c r="W69" s="381" t="s">
        <v>105</v>
      </c>
      <c r="X69" s="381" t="s">
        <v>105</v>
      </c>
      <c r="Y69" s="381" t="s">
        <v>105</v>
      </c>
      <c r="Z69" s="381" t="s">
        <v>105</v>
      </c>
      <c r="AA69" s="381" t="s">
        <v>105</v>
      </c>
      <c r="AB69" s="381" t="s">
        <v>105</v>
      </c>
      <c r="AC69" s="381" t="s">
        <v>105</v>
      </c>
      <c r="AD69" s="381" t="s">
        <v>105</v>
      </c>
      <c r="AE69" s="157"/>
      <c r="AF69" s="381" t="s">
        <v>105</v>
      </c>
      <c r="AG69" s="381" t="s">
        <v>105</v>
      </c>
      <c r="AH69" s="381" t="s">
        <v>105</v>
      </c>
      <c r="AI69" s="381" t="s">
        <v>105</v>
      </c>
      <c r="AJ69" s="381" t="s">
        <v>105</v>
      </c>
      <c r="AK69" s="381" t="s">
        <v>660</v>
      </c>
      <c r="AL69" s="158" t="s">
        <v>437</v>
      </c>
      <c r="AN69" s="112" t="str">
        <f>VLOOKUP(B69,[1]sectoren!$N$2:$Q$128,3)</f>
        <v>chemie</v>
      </c>
      <c r="AQ69" s="112">
        <f>VLOOKUP(B69, [1]sectoren!$N$2:$S$128, 6, FALSE)</f>
        <v>4</v>
      </c>
    </row>
    <row r="70" spans="1:43" s="112" customFormat="1" ht="24.75" customHeight="1" thickBot="1">
      <c r="A70" s="153" t="s">
        <v>305</v>
      </c>
      <c r="B70" s="153" t="s">
        <v>438</v>
      </c>
      <c r="C70" s="154" t="s">
        <v>439</v>
      </c>
      <c r="D70" s="166"/>
      <c r="E70" s="381" t="s">
        <v>105</v>
      </c>
      <c r="F70" s="381" t="s">
        <v>105</v>
      </c>
      <c r="G70" s="381" t="s">
        <v>105</v>
      </c>
      <c r="H70" s="381" t="s">
        <v>105</v>
      </c>
      <c r="I70" s="381" t="s">
        <v>105</v>
      </c>
      <c r="J70" s="381" t="s">
        <v>105</v>
      </c>
      <c r="K70" s="381" t="s">
        <v>105</v>
      </c>
      <c r="L70" s="381" t="s">
        <v>105</v>
      </c>
      <c r="M70" s="381" t="s">
        <v>105</v>
      </c>
      <c r="N70" s="381" t="s">
        <v>105</v>
      </c>
      <c r="O70" s="381" t="s">
        <v>105</v>
      </c>
      <c r="P70" s="381" t="s">
        <v>105</v>
      </c>
      <c r="Q70" s="381" t="s">
        <v>105</v>
      </c>
      <c r="R70" s="381" t="s">
        <v>105</v>
      </c>
      <c r="S70" s="381" t="s">
        <v>105</v>
      </c>
      <c r="T70" s="381" t="s">
        <v>105</v>
      </c>
      <c r="U70" s="381" t="s">
        <v>105</v>
      </c>
      <c r="V70" s="381" t="s">
        <v>105</v>
      </c>
      <c r="W70" s="381" t="s">
        <v>105</v>
      </c>
      <c r="X70" s="381" t="s">
        <v>105</v>
      </c>
      <c r="Y70" s="381" t="s">
        <v>105</v>
      </c>
      <c r="Z70" s="381" t="s">
        <v>105</v>
      </c>
      <c r="AA70" s="381" t="s">
        <v>105</v>
      </c>
      <c r="AB70" s="381" t="s">
        <v>105</v>
      </c>
      <c r="AC70" s="381" t="s">
        <v>105</v>
      </c>
      <c r="AD70" s="381" t="s">
        <v>105</v>
      </c>
      <c r="AE70" s="157"/>
      <c r="AF70" s="381" t="s">
        <v>105</v>
      </c>
      <c r="AG70" s="381" t="s">
        <v>105</v>
      </c>
      <c r="AH70" s="381" t="s">
        <v>105</v>
      </c>
      <c r="AI70" s="381" t="s">
        <v>105</v>
      </c>
      <c r="AJ70" s="381" t="s">
        <v>105</v>
      </c>
      <c r="AK70" s="381" t="s">
        <v>660</v>
      </c>
      <c r="AL70" s="158" t="s">
        <v>381</v>
      </c>
      <c r="AN70" s="112" t="str">
        <f>VLOOKUP(B70,[1]sectoren!$N$2:$Q$128,3)</f>
        <v>chemie</v>
      </c>
      <c r="AQ70" s="112">
        <f>VLOOKUP(B70, [1]sectoren!$N$2:$S$128, 6, FALSE)</f>
        <v>4</v>
      </c>
    </row>
    <row r="71" spans="1:43" s="112" customFormat="1" ht="24.75" customHeight="1" thickBot="1">
      <c r="A71" s="153" t="s">
        <v>305</v>
      </c>
      <c r="B71" s="153" t="s">
        <v>440</v>
      </c>
      <c r="C71" s="154" t="s">
        <v>441</v>
      </c>
      <c r="D71" s="166"/>
      <c r="E71" s="381" t="s">
        <v>105</v>
      </c>
      <c r="F71" s="381" t="s">
        <v>105</v>
      </c>
      <c r="G71" s="381" t="s">
        <v>105</v>
      </c>
      <c r="H71" s="381" t="s">
        <v>105</v>
      </c>
      <c r="I71" s="381" t="s">
        <v>105</v>
      </c>
      <c r="J71" s="381" t="s">
        <v>105</v>
      </c>
      <c r="K71" s="381" t="s">
        <v>105</v>
      </c>
      <c r="L71" s="381" t="s">
        <v>105</v>
      </c>
      <c r="M71" s="381" t="s">
        <v>105</v>
      </c>
      <c r="N71" s="381" t="s">
        <v>105</v>
      </c>
      <c r="O71" s="381" t="s">
        <v>105</v>
      </c>
      <c r="P71" s="381" t="s">
        <v>105</v>
      </c>
      <c r="Q71" s="381" t="s">
        <v>105</v>
      </c>
      <c r="R71" s="381" t="s">
        <v>105</v>
      </c>
      <c r="S71" s="381" t="s">
        <v>105</v>
      </c>
      <c r="T71" s="381" t="s">
        <v>105</v>
      </c>
      <c r="U71" s="381" t="s">
        <v>105</v>
      </c>
      <c r="V71" s="381" t="s">
        <v>105</v>
      </c>
      <c r="W71" s="381" t="s">
        <v>105</v>
      </c>
      <c r="X71" s="381" t="s">
        <v>105</v>
      </c>
      <c r="Y71" s="381" t="s">
        <v>105</v>
      </c>
      <c r="Z71" s="381" t="s">
        <v>105</v>
      </c>
      <c r="AA71" s="381" t="s">
        <v>105</v>
      </c>
      <c r="AB71" s="381" t="s">
        <v>105</v>
      </c>
      <c r="AC71" s="381" t="s">
        <v>105</v>
      </c>
      <c r="AD71" s="381" t="s">
        <v>105</v>
      </c>
      <c r="AE71" s="157"/>
      <c r="AF71" s="381" t="s">
        <v>105</v>
      </c>
      <c r="AG71" s="381" t="s">
        <v>105</v>
      </c>
      <c r="AH71" s="381" t="s">
        <v>105</v>
      </c>
      <c r="AI71" s="381" t="s">
        <v>105</v>
      </c>
      <c r="AJ71" s="381" t="s">
        <v>105</v>
      </c>
      <c r="AK71" s="381" t="s">
        <v>660</v>
      </c>
      <c r="AL71" s="158" t="s">
        <v>381</v>
      </c>
      <c r="AN71" s="112" t="str">
        <f>VLOOKUP(B71,[1]sectoren!$N$2:$Q$128,3)</f>
        <v>chemie</v>
      </c>
      <c r="AQ71" s="112">
        <f>VLOOKUP(B71, [1]sectoren!$N$2:$S$128, 6, FALSE)</f>
        <v>4</v>
      </c>
    </row>
    <row r="72" spans="1:43" s="112" customFormat="1" ht="24.75" customHeight="1" thickBot="1">
      <c r="A72" s="153" t="s">
        <v>305</v>
      </c>
      <c r="B72" s="153" t="s">
        <v>442</v>
      </c>
      <c r="C72" s="154" t="s">
        <v>443</v>
      </c>
      <c r="D72" s="155"/>
      <c r="E72" s="381" t="s">
        <v>105</v>
      </c>
      <c r="F72" s="381" t="s">
        <v>105</v>
      </c>
      <c r="G72" s="381" t="s">
        <v>105</v>
      </c>
      <c r="H72" s="381" t="s">
        <v>105</v>
      </c>
      <c r="I72" s="381" t="s">
        <v>105</v>
      </c>
      <c r="J72" s="381" t="s">
        <v>105</v>
      </c>
      <c r="K72" s="381" t="s">
        <v>105</v>
      </c>
      <c r="L72" s="381" t="s">
        <v>105</v>
      </c>
      <c r="M72" s="381" t="s">
        <v>105</v>
      </c>
      <c r="N72" s="381" t="s">
        <v>105</v>
      </c>
      <c r="O72" s="381" t="s">
        <v>105</v>
      </c>
      <c r="P72" s="381" t="s">
        <v>105</v>
      </c>
      <c r="Q72" s="381" t="s">
        <v>105</v>
      </c>
      <c r="R72" s="381" t="s">
        <v>105</v>
      </c>
      <c r="S72" s="381" t="s">
        <v>105</v>
      </c>
      <c r="T72" s="381" t="s">
        <v>105</v>
      </c>
      <c r="U72" s="381" t="s">
        <v>105</v>
      </c>
      <c r="V72" s="381" t="s">
        <v>105</v>
      </c>
      <c r="W72" s="381" t="s">
        <v>105</v>
      </c>
      <c r="X72" s="381" t="s">
        <v>105</v>
      </c>
      <c r="Y72" s="381" t="s">
        <v>105</v>
      </c>
      <c r="Z72" s="381" t="s">
        <v>105</v>
      </c>
      <c r="AA72" s="381" t="s">
        <v>105</v>
      </c>
      <c r="AB72" s="381" t="s">
        <v>105</v>
      </c>
      <c r="AC72" s="381" t="s">
        <v>105</v>
      </c>
      <c r="AD72" s="381" t="s">
        <v>105</v>
      </c>
      <c r="AE72" s="157"/>
      <c r="AF72" s="381" t="s">
        <v>105</v>
      </c>
      <c r="AG72" s="381" t="s">
        <v>105</v>
      </c>
      <c r="AH72" s="381" t="s">
        <v>105</v>
      </c>
      <c r="AI72" s="381" t="s">
        <v>105</v>
      </c>
      <c r="AJ72" s="381" t="s">
        <v>105</v>
      </c>
      <c r="AK72" s="381" t="s">
        <v>660</v>
      </c>
      <c r="AL72" s="158" t="s">
        <v>444</v>
      </c>
      <c r="AN72" s="112" t="str">
        <f>VLOOKUP(B72,[1]sectoren!$N$2:$Q$128,3)</f>
        <v>ijzer en staal</v>
      </c>
      <c r="AQ72" s="112">
        <f>VLOOKUP(B72, [1]sectoren!$N$2:$S$128, 6, FALSE)</f>
        <v>4</v>
      </c>
    </row>
    <row r="73" spans="1:43" s="112" customFormat="1" ht="24.75" customHeight="1" thickBot="1">
      <c r="A73" s="153" t="s">
        <v>305</v>
      </c>
      <c r="B73" s="153" t="s">
        <v>445</v>
      </c>
      <c r="C73" s="154" t="s">
        <v>446</v>
      </c>
      <c r="D73" s="155"/>
      <c r="E73" s="381" t="s">
        <v>105</v>
      </c>
      <c r="F73" s="381" t="s">
        <v>105</v>
      </c>
      <c r="G73" s="381" t="s">
        <v>105</v>
      </c>
      <c r="H73" s="381" t="s">
        <v>105</v>
      </c>
      <c r="I73" s="381" t="s">
        <v>105</v>
      </c>
      <c r="J73" s="381" t="s">
        <v>105</v>
      </c>
      <c r="K73" s="381" t="s">
        <v>105</v>
      </c>
      <c r="L73" s="381" t="s">
        <v>105</v>
      </c>
      <c r="M73" s="381" t="s">
        <v>105</v>
      </c>
      <c r="N73" s="381" t="s">
        <v>105</v>
      </c>
      <c r="O73" s="381" t="s">
        <v>105</v>
      </c>
      <c r="P73" s="381" t="s">
        <v>105</v>
      </c>
      <c r="Q73" s="381" t="s">
        <v>105</v>
      </c>
      <c r="R73" s="381" t="s">
        <v>105</v>
      </c>
      <c r="S73" s="381" t="s">
        <v>105</v>
      </c>
      <c r="T73" s="381" t="s">
        <v>105</v>
      </c>
      <c r="U73" s="381" t="s">
        <v>105</v>
      </c>
      <c r="V73" s="381" t="s">
        <v>105</v>
      </c>
      <c r="W73" s="381" t="s">
        <v>105</v>
      </c>
      <c r="X73" s="381" t="s">
        <v>105</v>
      </c>
      <c r="Y73" s="381" t="s">
        <v>105</v>
      </c>
      <c r="Z73" s="381" t="s">
        <v>105</v>
      </c>
      <c r="AA73" s="381" t="s">
        <v>105</v>
      </c>
      <c r="AB73" s="381" t="s">
        <v>105</v>
      </c>
      <c r="AC73" s="381" t="s">
        <v>105</v>
      </c>
      <c r="AD73" s="381" t="s">
        <v>105</v>
      </c>
      <c r="AE73" s="157"/>
      <c r="AF73" s="381" t="s">
        <v>105</v>
      </c>
      <c r="AG73" s="381" t="s">
        <v>105</v>
      </c>
      <c r="AH73" s="381" t="s">
        <v>105</v>
      </c>
      <c r="AI73" s="381" t="s">
        <v>105</v>
      </c>
      <c r="AJ73" s="381" t="s">
        <v>105</v>
      </c>
      <c r="AK73" s="381" t="s">
        <v>660</v>
      </c>
      <c r="AL73" s="158" t="s">
        <v>447</v>
      </c>
      <c r="AN73" s="112" t="str">
        <f>VLOOKUP(B73,[1]sectoren!$N$2:$Q$128,3)</f>
        <v>ijzer en staal</v>
      </c>
      <c r="AQ73" s="112">
        <f>VLOOKUP(B73, [1]sectoren!$N$2:$S$128, 6, FALSE)</f>
        <v>4</v>
      </c>
    </row>
    <row r="74" spans="1:43" s="112" customFormat="1" ht="24.75" customHeight="1" thickBot="1">
      <c r="A74" s="153" t="s">
        <v>305</v>
      </c>
      <c r="B74" s="153" t="s">
        <v>448</v>
      </c>
      <c r="C74" s="154" t="s">
        <v>449</v>
      </c>
      <c r="D74" s="155"/>
      <c r="E74" s="381" t="s">
        <v>105</v>
      </c>
      <c r="F74" s="381" t="s">
        <v>105</v>
      </c>
      <c r="G74" s="381" t="s">
        <v>105</v>
      </c>
      <c r="H74" s="381" t="s">
        <v>105</v>
      </c>
      <c r="I74" s="381" t="s">
        <v>105</v>
      </c>
      <c r="J74" s="381" t="s">
        <v>105</v>
      </c>
      <c r="K74" s="381" t="s">
        <v>105</v>
      </c>
      <c r="L74" s="381" t="s">
        <v>105</v>
      </c>
      <c r="M74" s="381" t="s">
        <v>105</v>
      </c>
      <c r="N74" s="381" t="s">
        <v>105</v>
      </c>
      <c r="O74" s="381" t="s">
        <v>105</v>
      </c>
      <c r="P74" s="381" t="s">
        <v>105</v>
      </c>
      <c r="Q74" s="381" t="s">
        <v>105</v>
      </c>
      <c r="R74" s="381" t="s">
        <v>105</v>
      </c>
      <c r="S74" s="381" t="s">
        <v>105</v>
      </c>
      <c r="T74" s="381" t="s">
        <v>105</v>
      </c>
      <c r="U74" s="381" t="s">
        <v>105</v>
      </c>
      <c r="V74" s="381" t="s">
        <v>105</v>
      </c>
      <c r="W74" s="381" t="s">
        <v>105</v>
      </c>
      <c r="X74" s="381" t="s">
        <v>105</v>
      </c>
      <c r="Y74" s="381" t="s">
        <v>105</v>
      </c>
      <c r="Z74" s="381" t="s">
        <v>105</v>
      </c>
      <c r="AA74" s="381" t="s">
        <v>105</v>
      </c>
      <c r="AB74" s="381" t="s">
        <v>105</v>
      </c>
      <c r="AC74" s="381" t="s">
        <v>105</v>
      </c>
      <c r="AD74" s="381" t="s">
        <v>105</v>
      </c>
      <c r="AE74" s="157"/>
      <c r="AF74" s="381" t="s">
        <v>105</v>
      </c>
      <c r="AG74" s="381" t="s">
        <v>105</v>
      </c>
      <c r="AH74" s="381" t="s">
        <v>105</v>
      </c>
      <c r="AI74" s="381" t="s">
        <v>105</v>
      </c>
      <c r="AJ74" s="381" t="s">
        <v>105</v>
      </c>
      <c r="AK74" s="381" t="s">
        <v>660</v>
      </c>
      <c r="AL74" s="158" t="s">
        <v>450</v>
      </c>
      <c r="AN74" s="112" t="str">
        <f>VLOOKUP(B74,[1]sectoren!$N$2:$Q$128,3)</f>
        <v>non ferro</v>
      </c>
      <c r="AQ74" s="112">
        <f>VLOOKUP(B74, [1]sectoren!$N$2:$S$128, 6, FALSE)</f>
        <v>4</v>
      </c>
    </row>
    <row r="75" spans="1:43" s="112" customFormat="1" ht="24.75" customHeight="1" thickBot="1">
      <c r="A75" s="153" t="s">
        <v>305</v>
      </c>
      <c r="B75" s="153" t="s">
        <v>451</v>
      </c>
      <c r="C75" s="154" t="s">
        <v>452</v>
      </c>
      <c r="D75" s="166"/>
      <c r="E75" s="381" t="s">
        <v>105</v>
      </c>
      <c r="F75" s="381" t="s">
        <v>105</v>
      </c>
      <c r="G75" s="381" t="s">
        <v>105</v>
      </c>
      <c r="H75" s="381" t="s">
        <v>105</v>
      </c>
      <c r="I75" s="381" t="s">
        <v>105</v>
      </c>
      <c r="J75" s="381" t="s">
        <v>105</v>
      </c>
      <c r="K75" s="381" t="s">
        <v>105</v>
      </c>
      <c r="L75" s="381" t="s">
        <v>105</v>
      </c>
      <c r="M75" s="381" t="s">
        <v>105</v>
      </c>
      <c r="N75" s="381" t="s">
        <v>105</v>
      </c>
      <c r="O75" s="381" t="s">
        <v>105</v>
      </c>
      <c r="P75" s="381" t="s">
        <v>105</v>
      </c>
      <c r="Q75" s="381" t="s">
        <v>105</v>
      </c>
      <c r="R75" s="381" t="s">
        <v>105</v>
      </c>
      <c r="S75" s="381" t="s">
        <v>105</v>
      </c>
      <c r="T75" s="381" t="s">
        <v>105</v>
      </c>
      <c r="U75" s="381" t="s">
        <v>105</v>
      </c>
      <c r="V75" s="381" t="s">
        <v>105</v>
      </c>
      <c r="W75" s="381" t="s">
        <v>105</v>
      </c>
      <c r="X75" s="381" t="s">
        <v>105</v>
      </c>
      <c r="Y75" s="381" t="s">
        <v>105</v>
      </c>
      <c r="Z75" s="381" t="s">
        <v>105</v>
      </c>
      <c r="AA75" s="381" t="s">
        <v>105</v>
      </c>
      <c r="AB75" s="381" t="s">
        <v>105</v>
      </c>
      <c r="AC75" s="381" t="s">
        <v>105</v>
      </c>
      <c r="AD75" s="381" t="s">
        <v>105</v>
      </c>
      <c r="AE75" s="157"/>
      <c r="AF75" s="381" t="s">
        <v>105</v>
      </c>
      <c r="AG75" s="381" t="s">
        <v>105</v>
      </c>
      <c r="AH75" s="381" t="s">
        <v>105</v>
      </c>
      <c r="AI75" s="381" t="s">
        <v>105</v>
      </c>
      <c r="AJ75" s="381" t="s">
        <v>105</v>
      </c>
      <c r="AK75" s="381" t="s">
        <v>660</v>
      </c>
      <c r="AL75" s="158" t="s">
        <v>453</v>
      </c>
      <c r="AN75" s="112" t="str">
        <f>VLOOKUP(B75,[1]sectoren!$N$2:$Q$128,3)</f>
        <v>non ferro</v>
      </c>
      <c r="AQ75" s="112">
        <f>VLOOKUP(B75, [1]sectoren!$N$2:$S$128, 6, FALSE)</f>
        <v>4</v>
      </c>
    </row>
    <row r="76" spans="1:43" s="112" customFormat="1" ht="24.75" customHeight="1" thickBot="1">
      <c r="A76" s="153" t="s">
        <v>305</v>
      </c>
      <c r="B76" s="153" t="s">
        <v>454</v>
      </c>
      <c r="C76" s="154" t="s">
        <v>455</v>
      </c>
      <c r="D76" s="155"/>
      <c r="E76" s="381" t="s">
        <v>105</v>
      </c>
      <c r="F76" s="381" t="s">
        <v>105</v>
      </c>
      <c r="G76" s="381" t="s">
        <v>105</v>
      </c>
      <c r="H76" s="381" t="s">
        <v>105</v>
      </c>
      <c r="I76" s="381" t="s">
        <v>105</v>
      </c>
      <c r="J76" s="381" t="s">
        <v>105</v>
      </c>
      <c r="K76" s="381" t="s">
        <v>105</v>
      </c>
      <c r="L76" s="381" t="s">
        <v>105</v>
      </c>
      <c r="M76" s="381" t="s">
        <v>105</v>
      </c>
      <c r="N76" s="381" t="s">
        <v>105</v>
      </c>
      <c r="O76" s="381" t="s">
        <v>105</v>
      </c>
      <c r="P76" s="381" t="s">
        <v>105</v>
      </c>
      <c r="Q76" s="381" t="s">
        <v>105</v>
      </c>
      <c r="R76" s="381" t="s">
        <v>105</v>
      </c>
      <c r="S76" s="381" t="s">
        <v>105</v>
      </c>
      <c r="T76" s="381" t="s">
        <v>105</v>
      </c>
      <c r="U76" s="381" t="s">
        <v>105</v>
      </c>
      <c r="V76" s="381" t="s">
        <v>105</v>
      </c>
      <c r="W76" s="381" t="s">
        <v>105</v>
      </c>
      <c r="X76" s="381" t="s">
        <v>105</v>
      </c>
      <c r="Y76" s="381" t="s">
        <v>105</v>
      </c>
      <c r="Z76" s="381" t="s">
        <v>105</v>
      </c>
      <c r="AA76" s="381" t="s">
        <v>105</v>
      </c>
      <c r="AB76" s="381" t="s">
        <v>105</v>
      </c>
      <c r="AC76" s="381" t="s">
        <v>105</v>
      </c>
      <c r="AD76" s="381" t="s">
        <v>105</v>
      </c>
      <c r="AE76" s="157"/>
      <c r="AF76" s="381" t="s">
        <v>105</v>
      </c>
      <c r="AG76" s="381" t="s">
        <v>105</v>
      </c>
      <c r="AH76" s="381" t="s">
        <v>105</v>
      </c>
      <c r="AI76" s="381" t="s">
        <v>105</v>
      </c>
      <c r="AJ76" s="381" t="s">
        <v>105</v>
      </c>
      <c r="AK76" s="381" t="s">
        <v>660</v>
      </c>
      <c r="AL76" s="158" t="s">
        <v>456</v>
      </c>
      <c r="AN76" s="112" t="str">
        <f>VLOOKUP(B76,[1]sectoren!$N$2:$Q$128,3)</f>
        <v>non ferro</v>
      </c>
      <c r="AQ76" s="112">
        <f>VLOOKUP(B76, [1]sectoren!$N$2:$S$128, 6, FALSE)</f>
        <v>4</v>
      </c>
    </row>
    <row r="77" spans="1:43" s="112" customFormat="1" ht="24.75" customHeight="1" thickBot="1">
      <c r="A77" s="153" t="s">
        <v>305</v>
      </c>
      <c r="B77" s="153" t="s">
        <v>457</v>
      </c>
      <c r="C77" s="154" t="s">
        <v>458</v>
      </c>
      <c r="D77" s="155"/>
      <c r="E77" s="381" t="s">
        <v>105</v>
      </c>
      <c r="F77" s="381" t="s">
        <v>105</v>
      </c>
      <c r="G77" s="381" t="s">
        <v>105</v>
      </c>
      <c r="H77" s="381" t="s">
        <v>105</v>
      </c>
      <c r="I77" s="381" t="s">
        <v>105</v>
      </c>
      <c r="J77" s="381" t="s">
        <v>105</v>
      </c>
      <c r="K77" s="381" t="s">
        <v>105</v>
      </c>
      <c r="L77" s="381" t="s">
        <v>105</v>
      </c>
      <c r="M77" s="381" t="s">
        <v>105</v>
      </c>
      <c r="N77" s="381" t="s">
        <v>105</v>
      </c>
      <c r="O77" s="381" t="s">
        <v>105</v>
      </c>
      <c r="P77" s="381" t="s">
        <v>105</v>
      </c>
      <c r="Q77" s="381" t="s">
        <v>105</v>
      </c>
      <c r="R77" s="381" t="s">
        <v>105</v>
      </c>
      <c r="S77" s="381" t="s">
        <v>105</v>
      </c>
      <c r="T77" s="381" t="s">
        <v>105</v>
      </c>
      <c r="U77" s="381" t="s">
        <v>105</v>
      </c>
      <c r="V77" s="381" t="s">
        <v>105</v>
      </c>
      <c r="W77" s="381" t="s">
        <v>105</v>
      </c>
      <c r="X77" s="381" t="s">
        <v>105</v>
      </c>
      <c r="Y77" s="381" t="s">
        <v>105</v>
      </c>
      <c r="Z77" s="381" t="s">
        <v>105</v>
      </c>
      <c r="AA77" s="381" t="s">
        <v>105</v>
      </c>
      <c r="AB77" s="381" t="s">
        <v>105</v>
      </c>
      <c r="AC77" s="381" t="s">
        <v>105</v>
      </c>
      <c r="AD77" s="381" t="s">
        <v>105</v>
      </c>
      <c r="AE77" s="157"/>
      <c r="AF77" s="381" t="s">
        <v>105</v>
      </c>
      <c r="AG77" s="381" t="s">
        <v>105</v>
      </c>
      <c r="AH77" s="381" t="s">
        <v>105</v>
      </c>
      <c r="AI77" s="381" t="s">
        <v>105</v>
      </c>
      <c r="AJ77" s="381" t="s">
        <v>105</v>
      </c>
      <c r="AK77" s="381" t="s">
        <v>660</v>
      </c>
      <c r="AL77" s="158" t="s">
        <v>459</v>
      </c>
      <c r="AN77" s="112" t="str">
        <f>VLOOKUP(B77,[1]sectoren!$N$2:$Q$128,3)</f>
        <v>non ferro</v>
      </c>
      <c r="AQ77" s="112">
        <f>VLOOKUP(B77, [1]sectoren!$N$2:$S$128, 6, FALSE)</f>
        <v>4</v>
      </c>
    </row>
    <row r="78" spans="1:43" s="112" customFormat="1" ht="24.75" customHeight="1" thickBot="1">
      <c r="A78" s="153" t="s">
        <v>305</v>
      </c>
      <c r="B78" s="153" t="s">
        <v>460</v>
      </c>
      <c r="C78" s="154" t="s">
        <v>461</v>
      </c>
      <c r="D78" s="155"/>
      <c r="E78" s="381" t="s">
        <v>105</v>
      </c>
      <c r="F78" s="381" t="s">
        <v>105</v>
      </c>
      <c r="G78" s="381" t="s">
        <v>105</v>
      </c>
      <c r="H78" s="381" t="s">
        <v>105</v>
      </c>
      <c r="I78" s="381" t="s">
        <v>105</v>
      </c>
      <c r="J78" s="381" t="s">
        <v>105</v>
      </c>
      <c r="K78" s="381" t="s">
        <v>105</v>
      </c>
      <c r="L78" s="381" t="s">
        <v>105</v>
      </c>
      <c r="M78" s="381" t="s">
        <v>105</v>
      </c>
      <c r="N78" s="381" t="s">
        <v>105</v>
      </c>
      <c r="O78" s="381" t="s">
        <v>105</v>
      </c>
      <c r="P78" s="381" t="s">
        <v>105</v>
      </c>
      <c r="Q78" s="381" t="s">
        <v>105</v>
      </c>
      <c r="R78" s="381" t="s">
        <v>105</v>
      </c>
      <c r="S78" s="381" t="s">
        <v>105</v>
      </c>
      <c r="T78" s="381" t="s">
        <v>105</v>
      </c>
      <c r="U78" s="381" t="s">
        <v>105</v>
      </c>
      <c r="V78" s="381" t="s">
        <v>105</v>
      </c>
      <c r="W78" s="381" t="s">
        <v>105</v>
      </c>
      <c r="X78" s="381" t="s">
        <v>105</v>
      </c>
      <c r="Y78" s="381" t="s">
        <v>105</v>
      </c>
      <c r="Z78" s="381" t="s">
        <v>105</v>
      </c>
      <c r="AA78" s="381" t="s">
        <v>105</v>
      </c>
      <c r="AB78" s="381" t="s">
        <v>105</v>
      </c>
      <c r="AC78" s="381" t="s">
        <v>105</v>
      </c>
      <c r="AD78" s="381" t="s">
        <v>105</v>
      </c>
      <c r="AE78" s="157"/>
      <c r="AF78" s="381" t="s">
        <v>105</v>
      </c>
      <c r="AG78" s="381" t="s">
        <v>105</v>
      </c>
      <c r="AH78" s="381" t="s">
        <v>105</v>
      </c>
      <c r="AI78" s="381" t="s">
        <v>105</v>
      </c>
      <c r="AJ78" s="381" t="s">
        <v>105</v>
      </c>
      <c r="AK78" s="381" t="s">
        <v>660</v>
      </c>
      <c r="AL78" s="158" t="s">
        <v>462</v>
      </c>
      <c r="AN78" s="112" t="str">
        <f>VLOOKUP(B78,[1]sectoren!$N$2:$Q$128,3)</f>
        <v>non ferro</v>
      </c>
      <c r="AQ78" s="112">
        <f>VLOOKUP(B78, [1]sectoren!$N$2:$S$128, 6, FALSE)</f>
        <v>4</v>
      </c>
    </row>
    <row r="79" spans="1:43" s="112" customFormat="1" ht="24.75" customHeight="1" thickBot="1">
      <c r="A79" s="153" t="s">
        <v>305</v>
      </c>
      <c r="B79" s="153" t="s">
        <v>463</v>
      </c>
      <c r="C79" s="154" t="s">
        <v>464</v>
      </c>
      <c r="D79" s="155"/>
      <c r="E79" s="381" t="s">
        <v>105</v>
      </c>
      <c r="F79" s="381" t="s">
        <v>105</v>
      </c>
      <c r="G79" s="381" t="s">
        <v>105</v>
      </c>
      <c r="H79" s="381" t="s">
        <v>105</v>
      </c>
      <c r="I79" s="381" t="s">
        <v>105</v>
      </c>
      <c r="J79" s="381" t="s">
        <v>105</v>
      </c>
      <c r="K79" s="381" t="s">
        <v>105</v>
      </c>
      <c r="L79" s="381" t="s">
        <v>105</v>
      </c>
      <c r="M79" s="381" t="s">
        <v>105</v>
      </c>
      <c r="N79" s="381" t="s">
        <v>105</v>
      </c>
      <c r="O79" s="381" t="s">
        <v>105</v>
      </c>
      <c r="P79" s="381" t="s">
        <v>105</v>
      </c>
      <c r="Q79" s="381" t="s">
        <v>105</v>
      </c>
      <c r="R79" s="381" t="s">
        <v>105</v>
      </c>
      <c r="S79" s="381" t="s">
        <v>105</v>
      </c>
      <c r="T79" s="381" t="s">
        <v>105</v>
      </c>
      <c r="U79" s="381" t="s">
        <v>105</v>
      </c>
      <c r="V79" s="381" t="s">
        <v>105</v>
      </c>
      <c r="W79" s="381" t="s">
        <v>105</v>
      </c>
      <c r="X79" s="381" t="s">
        <v>105</v>
      </c>
      <c r="Y79" s="381" t="s">
        <v>105</v>
      </c>
      <c r="Z79" s="381" t="s">
        <v>105</v>
      </c>
      <c r="AA79" s="381" t="s">
        <v>105</v>
      </c>
      <c r="AB79" s="381" t="s">
        <v>105</v>
      </c>
      <c r="AC79" s="381" t="s">
        <v>105</v>
      </c>
      <c r="AD79" s="381" t="s">
        <v>105</v>
      </c>
      <c r="AE79" s="157"/>
      <c r="AF79" s="381" t="s">
        <v>105</v>
      </c>
      <c r="AG79" s="381" t="s">
        <v>105</v>
      </c>
      <c r="AH79" s="381" t="s">
        <v>105</v>
      </c>
      <c r="AI79" s="381" t="s">
        <v>105</v>
      </c>
      <c r="AJ79" s="381" t="s">
        <v>105</v>
      </c>
      <c r="AK79" s="381" t="s">
        <v>660</v>
      </c>
      <c r="AL79" s="158" t="s">
        <v>465</v>
      </c>
      <c r="AN79" s="112" t="str">
        <f>VLOOKUP(B79,[1]sectoren!$N$2:$Q$128,3)</f>
        <v>non ferro</v>
      </c>
      <c r="AQ79" s="112">
        <f>VLOOKUP(B79, [1]sectoren!$N$2:$S$128, 6, FALSE)</f>
        <v>4</v>
      </c>
    </row>
    <row r="80" spans="1:43" s="112" customFormat="1" ht="24.75" customHeight="1" thickBot="1">
      <c r="A80" s="153" t="s">
        <v>305</v>
      </c>
      <c r="B80" s="159" t="s">
        <v>466</v>
      </c>
      <c r="C80" s="162" t="s">
        <v>467</v>
      </c>
      <c r="D80" s="155"/>
      <c r="E80" s="381" t="s">
        <v>105</v>
      </c>
      <c r="F80" s="381" t="s">
        <v>105</v>
      </c>
      <c r="G80" s="381" t="s">
        <v>105</v>
      </c>
      <c r="H80" s="381" t="s">
        <v>105</v>
      </c>
      <c r="I80" s="381" t="s">
        <v>105</v>
      </c>
      <c r="J80" s="381" t="s">
        <v>105</v>
      </c>
      <c r="K80" s="381" t="s">
        <v>105</v>
      </c>
      <c r="L80" s="381" t="s">
        <v>105</v>
      </c>
      <c r="M80" s="381" t="s">
        <v>105</v>
      </c>
      <c r="N80" s="381" t="s">
        <v>105</v>
      </c>
      <c r="O80" s="381" t="s">
        <v>105</v>
      </c>
      <c r="P80" s="381" t="s">
        <v>105</v>
      </c>
      <c r="Q80" s="381" t="s">
        <v>105</v>
      </c>
      <c r="R80" s="381" t="s">
        <v>105</v>
      </c>
      <c r="S80" s="381" t="s">
        <v>105</v>
      </c>
      <c r="T80" s="381" t="s">
        <v>105</v>
      </c>
      <c r="U80" s="381" t="s">
        <v>105</v>
      </c>
      <c r="V80" s="381" t="s">
        <v>105</v>
      </c>
      <c r="W80" s="381" t="s">
        <v>105</v>
      </c>
      <c r="X80" s="381" t="s">
        <v>105</v>
      </c>
      <c r="Y80" s="381" t="s">
        <v>105</v>
      </c>
      <c r="Z80" s="381" t="s">
        <v>105</v>
      </c>
      <c r="AA80" s="381" t="s">
        <v>105</v>
      </c>
      <c r="AB80" s="381" t="s">
        <v>105</v>
      </c>
      <c r="AC80" s="381" t="s">
        <v>105</v>
      </c>
      <c r="AD80" s="381" t="s">
        <v>105</v>
      </c>
      <c r="AE80" s="157"/>
      <c r="AF80" s="381" t="s">
        <v>105</v>
      </c>
      <c r="AG80" s="381" t="s">
        <v>105</v>
      </c>
      <c r="AH80" s="381" t="s">
        <v>105</v>
      </c>
      <c r="AI80" s="381" t="s">
        <v>105</v>
      </c>
      <c r="AJ80" s="381" t="s">
        <v>105</v>
      </c>
      <c r="AK80" s="381" t="s">
        <v>660</v>
      </c>
      <c r="AL80" s="158" t="s">
        <v>381</v>
      </c>
      <c r="AN80" s="112" t="str">
        <f>VLOOKUP(B80,[1]sectoren!$N$2:$Q$128,3)</f>
        <v>non ferro</v>
      </c>
      <c r="AQ80" s="112">
        <f>VLOOKUP(B80, [1]sectoren!$N$2:$S$128, 6, FALSE)</f>
        <v>4</v>
      </c>
    </row>
    <row r="81" spans="1:43" s="112" customFormat="1" ht="24.75" customHeight="1" thickBot="1">
      <c r="A81" s="153" t="s">
        <v>305</v>
      </c>
      <c r="B81" s="159" t="s">
        <v>468</v>
      </c>
      <c r="C81" s="162" t="s">
        <v>469</v>
      </c>
      <c r="D81" s="155"/>
      <c r="E81" s="381" t="s">
        <v>105</v>
      </c>
      <c r="F81" s="381" t="s">
        <v>105</v>
      </c>
      <c r="G81" s="381" t="s">
        <v>105</v>
      </c>
      <c r="H81" s="381" t="s">
        <v>105</v>
      </c>
      <c r="I81" s="381" t="s">
        <v>105</v>
      </c>
      <c r="J81" s="381" t="s">
        <v>105</v>
      </c>
      <c r="K81" s="381" t="s">
        <v>105</v>
      </c>
      <c r="L81" s="381" t="s">
        <v>105</v>
      </c>
      <c r="M81" s="381" t="s">
        <v>105</v>
      </c>
      <c r="N81" s="381" t="s">
        <v>105</v>
      </c>
      <c r="O81" s="381" t="s">
        <v>105</v>
      </c>
      <c r="P81" s="381" t="s">
        <v>105</v>
      </c>
      <c r="Q81" s="381" t="s">
        <v>105</v>
      </c>
      <c r="R81" s="381" t="s">
        <v>105</v>
      </c>
      <c r="S81" s="381" t="s">
        <v>105</v>
      </c>
      <c r="T81" s="381" t="s">
        <v>105</v>
      </c>
      <c r="U81" s="381" t="s">
        <v>105</v>
      </c>
      <c r="V81" s="381" t="s">
        <v>105</v>
      </c>
      <c r="W81" s="381" t="s">
        <v>105</v>
      </c>
      <c r="X81" s="381" t="s">
        <v>105</v>
      </c>
      <c r="Y81" s="381" t="s">
        <v>105</v>
      </c>
      <c r="Z81" s="381" t="s">
        <v>105</v>
      </c>
      <c r="AA81" s="381" t="s">
        <v>105</v>
      </c>
      <c r="AB81" s="381" t="s">
        <v>105</v>
      </c>
      <c r="AC81" s="381" t="s">
        <v>105</v>
      </c>
      <c r="AD81" s="381" t="s">
        <v>105</v>
      </c>
      <c r="AE81" s="157"/>
      <c r="AF81" s="381" t="s">
        <v>105</v>
      </c>
      <c r="AG81" s="381" t="s">
        <v>105</v>
      </c>
      <c r="AH81" s="381" t="s">
        <v>105</v>
      </c>
      <c r="AI81" s="381" t="s">
        <v>105</v>
      </c>
      <c r="AJ81" s="381" t="s">
        <v>105</v>
      </c>
      <c r="AK81" s="381" t="s">
        <v>660</v>
      </c>
      <c r="AL81" s="158" t="s">
        <v>470</v>
      </c>
      <c r="AN81" s="112" t="str">
        <f>VLOOKUP(B81,[1]sectoren!$N$2:$Q$128,3)</f>
        <v>andere industrie</v>
      </c>
      <c r="AQ81" s="112">
        <f>VLOOKUP(B81, [1]sectoren!$N$2:$S$128, 6, FALSE)</f>
        <v>4</v>
      </c>
    </row>
    <row r="82" spans="1:43" s="112" customFormat="1" ht="24.75" customHeight="1" thickBot="1">
      <c r="A82" s="153" t="s">
        <v>471</v>
      </c>
      <c r="B82" s="159" t="s">
        <v>472</v>
      </c>
      <c r="C82" s="172" t="s">
        <v>473</v>
      </c>
      <c r="D82" s="155"/>
      <c r="E82" s="381" t="s">
        <v>304</v>
      </c>
      <c r="F82" s="381">
        <v>1.451975537434059</v>
      </c>
      <c r="G82" s="381" t="s">
        <v>304</v>
      </c>
      <c r="H82" s="381" t="s">
        <v>304</v>
      </c>
      <c r="I82" s="381" t="s">
        <v>308</v>
      </c>
      <c r="J82" s="381" t="s">
        <v>304</v>
      </c>
      <c r="K82" s="381" t="s">
        <v>304</v>
      </c>
      <c r="L82" s="381" t="s">
        <v>304</v>
      </c>
      <c r="M82" s="381" t="s">
        <v>304</v>
      </c>
      <c r="N82" s="381" t="s">
        <v>304</v>
      </c>
      <c r="O82" s="381" t="s">
        <v>304</v>
      </c>
      <c r="P82" s="381">
        <v>1.3345964799999996E-3</v>
      </c>
      <c r="Q82" s="381" t="s">
        <v>304</v>
      </c>
      <c r="R82" s="381" t="s">
        <v>304</v>
      </c>
      <c r="S82" s="381" t="s">
        <v>304</v>
      </c>
      <c r="T82" s="381" t="s">
        <v>304</v>
      </c>
      <c r="U82" s="381" t="s">
        <v>304</v>
      </c>
      <c r="V82" s="381" t="s">
        <v>304</v>
      </c>
      <c r="W82" s="381" t="s">
        <v>304</v>
      </c>
      <c r="X82" s="381" t="s">
        <v>304</v>
      </c>
      <c r="Y82" s="381" t="s">
        <v>304</v>
      </c>
      <c r="Z82" s="381" t="s">
        <v>304</v>
      </c>
      <c r="AA82" s="381" t="s">
        <v>304</v>
      </c>
      <c r="AB82" s="381" t="s">
        <v>304</v>
      </c>
      <c r="AC82" s="381" t="s">
        <v>304</v>
      </c>
      <c r="AD82" s="381" t="s">
        <v>304</v>
      </c>
      <c r="AE82" s="157" t="s">
        <v>688</v>
      </c>
      <c r="AF82" s="381" t="s">
        <v>304</v>
      </c>
      <c r="AG82" s="381" t="s">
        <v>304</v>
      </c>
      <c r="AH82" s="381" t="s">
        <v>304</v>
      </c>
      <c r="AI82" s="381" t="s">
        <v>304</v>
      </c>
      <c r="AJ82" s="381" t="s">
        <v>304</v>
      </c>
      <c r="AK82" s="381">
        <v>1191604</v>
      </c>
      <c r="AL82" s="158"/>
      <c r="AN82" s="173" t="str">
        <f>VLOOKUP(B82,[1]sectoren!$N$2:$Q$128,3)</f>
        <v>VOS - HH gebruik verf</v>
      </c>
      <c r="AQ82" s="112">
        <f>VLOOKUP(B82, [1]sectoren!$N$2:$S$128, 6, FALSE)</f>
        <v>6</v>
      </c>
    </row>
    <row r="83" spans="1:43" s="112" customFormat="1" ht="24.75" customHeight="1" thickBot="1">
      <c r="A83" s="153" t="s">
        <v>305</v>
      </c>
      <c r="B83" s="174" t="s">
        <v>475</v>
      </c>
      <c r="C83" s="175" t="s">
        <v>476</v>
      </c>
      <c r="D83" s="155"/>
      <c r="E83" s="381" t="s">
        <v>308</v>
      </c>
      <c r="F83" s="381" t="s">
        <v>308</v>
      </c>
      <c r="G83" s="381" t="s">
        <v>308</v>
      </c>
      <c r="H83" s="381" t="s">
        <v>304</v>
      </c>
      <c r="I83" s="381" t="s">
        <v>308</v>
      </c>
      <c r="J83" s="381" t="s">
        <v>308</v>
      </c>
      <c r="K83" s="381" t="s">
        <v>308</v>
      </c>
      <c r="L83" s="381" t="s">
        <v>308</v>
      </c>
      <c r="M83" s="381" t="s">
        <v>308</v>
      </c>
      <c r="N83" s="381" t="s">
        <v>304</v>
      </c>
      <c r="O83" s="381" t="s">
        <v>304</v>
      </c>
      <c r="P83" s="381" t="s">
        <v>304</v>
      </c>
      <c r="Q83" s="381" t="s">
        <v>304</v>
      </c>
      <c r="R83" s="381" t="s">
        <v>304</v>
      </c>
      <c r="S83" s="381" t="s">
        <v>304</v>
      </c>
      <c r="T83" s="381" t="s">
        <v>304</v>
      </c>
      <c r="U83" s="381" t="s">
        <v>304</v>
      </c>
      <c r="V83" s="381" t="s">
        <v>304</v>
      </c>
      <c r="W83" s="381" t="s">
        <v>308</v>
      </c>
      <c r="X83" s="381" t="s">
        <v>308</v>
      </c>
      <c r="Y83" s="381" t="s">
        <v>308</v>
      </c>
      <c r="Z83" s="381" t="s">
        <v>308</v>
      </c>
      <c r="AA83" s="381" t="s">
        <v>308</v>
      </c>
      <c r="AB83" s="381" t="s">
        <v>308</v>
      </c>
      <c r="AC83" s="381" t="s">
        <v>304</v>
      </c>
      <c r="AD83" s="381" t="s">
        <v>304</v>
      </c>
      <c r="AE83" s="157"/>
      <c r="AF83" s="381" t="s">
        <v>304</v>
      </c>
      <c r="AG83" s="381" t="s">
        <v>304</v>
      </c>
      <c r="AH83" s="381" t="s">
        <v>304</v>
      </c>
      <c r="AI83" s="381" t="s">
        <v>304</v>
      </c>
      <c r="AJ83" s="381" t="s">
        <v>304</v>
      </c>
      <c r="AK83" s="381" t="s">
        <v>308</v>
      </c>
      <c r="AL83" s="158"/>
      <c r="AN83" s="112" t="str">
        <f>VLOOKUP(B83,[1]sectoren!$N$2:$Q$128,3)</f>
        <v>offroad</v>
      </c>
      <c r="AQ83" s="112">
        <f>VLOOKUP(B83, [1]sectoren!$N$2:$S$128, 6, FALSE)</f>
        <v>4</v>
      </c>
    </row>
    <row r="84" spans="1:43" s="112" customFormat="1" ht="24.75" customHeight="1" thickBot="1">
      <c r="A84" s="153" t="s">
        <v>305</v>
      </c>
      <c r="B84" s="174" t="s">
        <v>477</v>
      </c>
      <c r="C84" s="175" t="s">
        <v>478</v>
      </c>
      <c r="D84" s="155"/>
      <c r="E84" s="381" t="s">
        <v>308</v>
      </c>
      <c r="F84" s="381" t="s">
        <v>308</v>
      </c>
      <c r="G84" s="381" t="s">
        <v>304</v>
      </c>
      <c r="H84" s="381" t="s">
        <v>304</v>
      </c>
      <c r="I84" s="381" t="s">
        <v>308</v>
      </c>
      <c r="J84" s="381" t="s">
        <v>308</v>
      </c>
      <c r="K84" s="381" t="s">
        <v>308</v>
      </c>
      <c r="L84" s="381" t="s">
        <v>308</v>
      </c>
      <c r="M84" s="381" t="s">
        <v>308</v>
      </c>
      <c r="N84" s="381" t="s">
        <v>308</v>
      </c>
      <c r="O84" s="381" t="s">
        <v>308</v>
      </c>
      <c r="P84" s="381" t="s">
        <v>308</v>
      </c>
      <c r="Q84" s="381" t="s">
        <v>304</v>
      </c>
      <c r="R84" s="381" t="s">
        <v>304</v>
      </c>
      <c r="S84" s="381" t="s">
        <v>304</v>
      </c>
      <c r="T84" s="381" t="s">
        <v>304</v>
      </c>
      <c r="U84" s="381" t="s">
        <v>304</v>
      </c>
      <c r="V84" s="381" t="s">
        <v>304</v>
      </c>
      <c r="W84" s="381" t="s">
        <v>308</v>
      </c>
      <c r="X84" s="381" t="s">
        <v>308</v>
      </c>
      <c r="Y84" s="381" t="s">
        <v>308</v>
      </c>
      <c r="Z84" s="381" t="s">
        <v>308</v>
      </c>
      <c r="AA84" s="381" t="s">
        <v>308</v>
      </c>
      <c r="AB84" s="381" t="s">
        <v>308</v>
      </c>
      <c r="AC84" s="381" t="s">
        <v>304</v>
      </c>
      <c r="AD84" s="381" t="s">
        <v>304</v>
      </c>
      <c r="AE84" s="157"/>
      <c r="AF84" s="381" t="s">
        <v>304</v>
      </c>
      <c r="AG84" s="381" t="s">
        <v>304</v>
      </c>
      <c r="AH84" s="381" t="s">
        <v>304</v>
      </c>
      <c r="AI84" s="381" t="s">
        <v>304</v>
      </c>
      <c r="AJ84" s="381" t="s">
        <v>304</v>
      </c>
      <c r="AK84" s="381" t="s">
        <v>308</v>
      </c>
      <c r="AL84" s="158"/>
      <c r="AN84" s="112" t="str">
        <f>VLOOKUP(B84,[1]sectoren!$N$2:$Q$128,3)</f>
        <v>andere industrie</v>
      </c>
      <c r="AQ84" s="112">
        <f>VLOOKUP(B84, [1]sectoren!$N$2:$S$128, 6, FALSE)</f>
        <v>4</v>
      </c>
    </row>
    <row r="85" spans="1:43" s="112" customFormat="1" ht="24.75" customHeight="1" thickBot="1">
      <c r="A85" s="153" t="s">
        <v>471</v>
      </c>
      <c r="B85" s="162" t="s">
        <v>479</v>
      </c>
      <c r="C85" s="175" t="s">
        <v>480</v>
      </c>
      <c r="D85" s="155"/>
      <c r="E85" s="381" t="s">
        <v>304</v>
      </c>
      <c r="F85" s="381">
        <v>0.67690724091630394</v>
      </c>
      <c r="G85" s="381" t="s">
        <v>304</v>
      </c>
      <c r="H85" s="381" t="s">
        <v>304</v>
      </c>
      <c r="I85" s="381" t="s">
        <v>304</v>
      </c>
      <c r="J85" s="381" t="s">
        <v>304</v>
      </c>
      <c r="K85" s="381" t="s">
        <v>304</v>
      </c>
      <c r="L85" s="381" t="s">
        <v>304</v>
      </c>
      <c r="M85" s="381" t="s">
        <v>304</v>
      </c>
      <c r="N85" s="381" t="s">
        <v>304</v>
      </c>
      <c r="O85" s="381" t="s">
        <v>304</v>
      </c>
      <c r="P85" s="381" t="s">
        <v>304</v>
      </c>
      <c r="Q85" s="381" t="s">
        <v>304</v>
      </c>
      <c r="R85" s="381" t="s">
        <v>304</v>
      </c>
      <c r="S85" s="381" t="s">
        <v>304</v>
      </c>
      <c r="T85" s="381" t="s">
        <v>304</v>
      </c>
      <c r="U85" s="381" t="s">
        <v>304</v>
      </c>
      <c r="V85" s="381" t="s">
        <v>304</v>
      </c>
      <c r="W85" s="381" t="s">
        <v>304</v>
      </c>
      <c r="X85" s="381" t="s">
        <v>304</v>
      </c>
      <c r="Y85" s="381" t="s">
        <v>304</v>
      </c>
      <c r="Z85" s="381" t="s">
        <v>304</v>
      </c>
      <c r="AA85" s="381" t="s">
        <v>304</v>
      </c>
      <c r="AB85" s="381" t="s">
        <v>304</v>
      </c>
      <c r="AC85" s="381" t="s">
        <v>304</v>
      </c>
      <c r="AD85" s="381" t="s">
        <v>304</v>
      </c>
      <c r="AE85" s="157"/>
      <c r="AF85" s="381" t="s">
        <v>304</v>
      </c>
      <c r="AG85" s="381" t="s">
        <v>304</v>
      </c>
      <c r="AH85" s="381" t="s">
        <v>304</v>
      </c>
      <c r="AI85" s="381" t="s">
        <v>304</v>
      </c>
      <c r="AJ85" s="381" t="s">
        <v>304</v>
      </c>
      <c r="AK85" s="381" t="s">
        <v>481</v>
      </c>
      <c r="AL85" s="158" t="s">
        <v>482</v>
      </c>
      <c r="AN85" s="173" t="str">
        <f>VLOOKUP(B85,[1]sectoren!$N$2:$Q$128,3)</f>
        <v>VOS - ind gebruik verf</v>
      </c>
      <c r="AQ85" s="112">
        <f>VLOOKUP(B85, [1]sectoren!$N$2:$S$128, 6, FALSE)</f>
        <v>6</v>
      </c>
    </row>
    <row r="86" spans="1:43" s="112" customFormat="1" ht="24.75" customHeight="1" thickBot="1">
      <c r="A86" s="153" t="s">
        <v>471</v>
      </c>
      <c r="B86" s="162" t="s">
        <v>483</v>
      </c>
      <c r="C86" s="172" t="s">
        <v>484</v>
      </c>
      <c r="D86" s="155"/>
      <c r="E86" s="381" t="s">
        <v>304</v>
      </c>
      <c r="F86" s="381">
        <v>4.5473750000000002E-3</v>
      </c>
      <c r="G86" s="381" t="s">
        <v>304</v>
      </c>
      <c r="H86" s="381" t="s">
        <v>304</v>
      </c>
      <c r="I86" s="381" t="s">
        <v>308</v>
      </c>
      <c r="J86" s="381" t="s">
        <v>304</v>
      </c>
      <c r="K86" s="381" t="s">
        <v>304</v>
      </c>
      <c r="L86" s="381" t="s">
        <v>304</v>
      </c>
      <c r="M86" s="381" t="s">
        <v>304</v>
      </c>
      <c r="N86" s="381" t="s">
        <v>304</v>
      </c>
      <c r="O86" s="381" t="s">
        <v>304</v>
      </c>
      <c r="P86" s="381" t="s">
        <v>304</v>
      </c>
      <c r="Q86" s="381" t="s">
        <v>304</v>
      </c>
      <c r="R86" s="381" t="s">
        <v>304</v>
      </c>
      <c r="S86" s="381" t="s">
        <v>304</v>
      </c>
      <c r="T86" s="381" t="s">
        <v>304</v>
      </c>
      <c r="U86" s="381" t="s">
        <v>304</v>
      </c>
      <c r="V86" s="381" t="s">
        <v>304</v>
      </c>
      <c r="W86" s="381" t="s">
        <v>304</v>
      </c>
      <c r="X86" s="381" t="s">
        <v>304</v>
      </c>
      <c r="Y86" s="381" t="s">
        <v>304</v>
      </c>
      <c r="Z86" s="381" t="s">
        <v>304</v>
      </c>
      <c r="AA86" s="381" t="s">
        <v>304</v>
      </c>
      <c r="AB86" s="381" t="s">
        <v>304</v>
      </c>
      <c r="AC86" s="381" t="s">
        <v>304</v>
      </c>
      <c r="AD86" s="381" t="s">
        <v>304</v>
      </c>
      <c r="AE86" s="157"/>
      <c r="AF86" s="381" t="s">
        <v>304</v>
      </c>
      <c r="AG86" s="381" t="s">
        <v>304</v>
      </c>
      <c r="AH86" s="381" t="s">
        <v>304</v>
      </c>
      <c r="AI86" s="381" t="s">
        <v>304</v>
      </c>
      <c r="AJ86" s="381" t="s">
        <v>304</v>
      </c>
      <c r="AK86" s="381" t="s">
        <v>481</v>
      </c>
      <c r="AL86" s="158" t="s">
        <v>485</v>
      </c>
      <c r="AN86" s="112" t="str">
        <f>VLOOKUP(B86,[1]sectoren!$N$2:$Q$128,3)</f>
        <v>andere industrie</v>
      </c>
      <c r="AQ86" s="112">
        <f>VLOOKUP(B86, [1]sectoren!$N$2:$S$128, 6, FALSE)</f>
        <v>6</v>
      </c>
    </row>
    <row r="87" spans="1:43" s="112" customFormat="1" ht="24.75" customHeight="1" thickBot="1">
      <c r="A87" s="153" t="s">
        <v>471</v>
      </c>
      <c r="B87" s="162" t="s">
        <v>486</v>
      </c>
      <c r="C87" s="172" t="s">
        <v>487</v>
      </c>
      <c r="D87" s="155"/>
      <c r="E87" s="381" t="s">
        <v>304</v>
      </c>
      <c r="F87" s="381">
        <v>6.3242402644385432E-3</v>
      </c>
      <c r="G87" s="381" t="s">
        <v>304</v>
      </c>
      <c r="H87" s="381" t="s">
        <v>304</v>
      </c>
      <c r="I87" s="381" t="s">
        <v>308</v>
      </c>
      <c r="J87" s="381" t="s">
        <v>304</v>
      </c>
      <c r="K87" s="381" t="s">
        <v>304</v>
      </c>
      <c r="L87" s="381" t="s">
        <v>304</v>
      </c>
      <c r="M87" s="381" t="s">
        <v>304</v>
      </c>
      <c r="N87" s="381" t="s">
        <v>304</v>
      </c>
      <c r="O87" s="381" t="s">
        <v>304</v>
      </c>
      <c r="P87" s="381" t="s">
        <v>304</v>
      </c>
      <c r="Q87" s="381" t="s">
        <v>304</v>
      </c>
      <c r="R87" s="381" t="s">
        <v>304</v>
      </c>
      <c r="S87" s="381" t="s">
        <v>304</v>
      </c>
      <c r="T87" s="381" t="s">
        <v>304</v>
      </c>
      <c r="U87" s="381" t="s">
        <v>304</v>
      </c>
      <c r="V87" s="381" t="s">
        <v>304</v>
      </c>
      <c r="W87" s="381" t="s">
        <v>304</v>
      </c>
      <c r="X87" s="381" t="s">
        <v>304</v>
      </c>
      <c r="Y87" s="381" t="s">
        <v>304</v>
      </c>
      <c r="Z87" s="381" t="s">
        <v>304</v>
      </c>
      <c r="AA87" s="381" t="s">
        <v>304</v>
      </c>
      <c r="AB87" s="381" t="s">
        <v>304</v>
      </c>
      <c r="AC87" s="381" t="s">
        <v>304</v>
      </c>
      <c r="AD87" s="381" t="s">
        <v>304</v>
      </c>
      <c r="AE87" s="157" t="s">
        <v>688</v>
      </c>
      <c r="AF87" s="381" t="s">
        <v>304</v>
      </c>
      <c r="AG87" s="381" t="s">
        <v>304</v>
      </c>
      <c r="AH87" s="381" t="s">
        <v>304</v>
      </c>
      <c r="AI87" s="381" t="s">
        <v>304</v>
      </c>
      <c r="AJ87" s="381" t="s">
        <v>304</v>
      </c>
      <c r="AK87" s="381">
        <v>1191604</v>
      </c>
      <c r="AL87" s="158" t="s">
        <v>485</v>
      </c>
      <c r="AN87" s="112" t="str">
        <f>VLOOKUP(B87,[1]sectoren!$N$2:$Q$128,3)</f>
        <v>andere industrie</v>
      </c>
      <c r="AQ87" s="112">
        <f>VLOOKUP(B87, [1]sectoren!$N$2:$S$128, 6, FALSE)</f>
        <v>6</v>
      </c>
    </row>
    <row r="88" spans="1:43" s="112" customFormat="1" ht="24.75" customHeight="1" thickBot="1">
      <c r="A88" s="153" t="s">
        <v>471</v>
      </c>
      <c r="B88" s="162" t="s">
        <v>488</v>
      </c>
      <c r="C88" s="172" t="s">
        <v>489</v>
      </c>
      <c r="D88" s="155"/>
      <c r="E88" s="381" t="s">
        <v>105</v>
      </c>
      <c r="F88" s="381" t="s">
        <v>105</v>
      </c>
      <c r="G88" s="381" t="s">
        <v>105</v>
      </c>
      <c r="H88" s="381" t="s">
        <v>105</v>
      </c>
      <c r="I88" s="381" t="s">
        <v>105</v>
      </c>
      <c r="J88" s="381" t="s">
        <v>105</v>
      </c>
      <c r="K88" s="381" t="s">
        <v>105</v>
      </c>
      <c r="L88" s="381" t="s">
        <v>105</v>
      </c>
      <c r="M88" s="381" t="s">
        <v>105</v>
      </c>
      <c r="N88" s="381" t="s">
        <v>105</v>
      </c>
      <c r="O88" s="381" t="s">
        <v>105</v>
      </c>
      <c r="P88" s="381" t="s">
        <v>105</v>
      </c>
      <c r="Q88" s="381" t="s">
        <v>105</v>
      </c>
      <c r="R88" s="381" t="s">
        <v>105</v>
      </c>
      <c r="S88" s="381" t="s">
        <v>105</v>
      </c>
      <c r="T88" s="381" t="s">
        <v>105</v>
      </c>
      <c r="U88" s="381" t="s">
        <v>105</v>
      </c>
      <c r="V88" s="381" t="s">
        <v>105</v>
      </c>
      <c r="W88" s="381" t="s">
        <v>105</v>
      </c>
      <c r="X88" s="381" t="s">
        <v>105</v>
      </c>
      <c r="Y88" s="381" t="s">
        <v>105</v>
      </c>
      <c r="Z88" s="381" t="s">
        <v>105</v>
      </c>
      <c r="AA88" s="381" t="s">
        <v>105</v>
      </c>
      <c r="AB88" s="381" t="s">
        <v>105</v>
      </c>
      <c r="AC88" s="381" t="s">
        <v>105</v>
      </c>
      <c r="AD88" s="381" t="s">
        <v>105</v>
      </c>
      <c r="AE88" s="157"/>
      <c r="AF88" s="381" t="s">
        <v>105</v>
      </c>
      <c r="AG88" s="381" t="s">
        <v>105</v>
      </c>
      <c r="AH88" s="381" t="s">
        <v>105</v>
      </c>
      <c r="AI88" s="381" t="s">
        <v>105</v>
      </c>
      <c r="AJ88" s="381" t="s">
        <v>105</v>
      </c>
      <c r="AK88" s="381" t="s">
        <v>660</v>
      </c>
      <c r="AL88" s="158" t="s">
        <v>304</v>
      </c>
      <c r="AN88" s="112" t="str">
        <f>VLOOKUP(B88,[1]sectoren!$N$2:$Q$128,3)</f>
        <v>andere industrie</v>
      </c>
      <c r="AQ88" s="112">
        <f>VLOOKUP(B88, [1]sectoren!$N$2:$S$128, 6, FALSE)</f>
        <v>6</v>
      </c>
    </row>
    <row r="89" spans="1:43" s="112" customFormat="1" ht="24.75" customHeight="1" thickBot="1">
      <c r="A89" s="153" t="s">
        <v>471</v>
      </c>
      <c r="B89" s="162" t="s">
        <v>490</v>
      </c>
      <c r="C89" s="172" t="s">
        <v>491</v>
      </c>
      <c r="D89" s="155"/>
      <c r="E89" s="381" t="s">
        <v>304</v>
      </c>
      <c r="F89" s="381">
        <v>0.20931897999999999</v>
      </c>
      <c r="G89" s="381" t="s">
        <v>304</v>
      </c>
      <c r="H89" s="381" t="s">
        <v>304</v>
      </c>
      <c r="I89" s="381" t="s">
        <v>308</v>
      </c>
      <c r="J89" s="381" t="s">
        <v>304</v>
      </c>
      <c r="K89" s="381" t="s">
        <v>304</v>
      </c>
      <c r="L89" s="381" t="s">
        <v>304</v>
      </c>
      <c r="M89" s="381" t="s">
        <v>304</v>
      </c>
      <c r="N89" s="381" t="s">
        <v>304</v>
      </c>
      <c r="O89" s="381" t="s">
        <v>304</v>
      </c>
      <c r="P89" s="381" t="s">
        <v>304</v>
      </c>
      <c r="Q89" s="381" t="s">
        <v>304</v>
      </c>
      <c r="R89" s="381" t="s">
        <v>304</v>
      </c>
      <c r="S89" s="381" t="s">
        <v>304</v>
      </c>
      <c r="T89" s="381" t="s">
        <v>304</v>
      </c>
      <c r="U89" s="381" t="s">
        <v>304</v>
      </c>
      <c r="V89" s="381" t="s">
        <v>304</v>
      </c>
      <c r="W89" s="381" t="s">
        <v>304</v>
      </c>
      <c r="X89" s="381" t="s">
        <v>304</v>
      </c>
      <c r="Y89" s="381" t="s">
        <v>304</v>
      </c>
      <c r="Z89" s="381" t="s">
        <v>304</v>
      </c>
      <c r="AA89" s="381" t="s">
        <v>304</v>
      </c>
      <c r="AB89" s="381" t="s">
        <v>304</v>
      </c>
      <c r="AC89" s="381" t="s">
        <v>304</v>
      </c>
      <c r="AD89" s="381" t="s">
        <v>304</v>
      </c>
      <c r="AE89" s="157"/>
      <c r="AF89" s="381" t="s">
        <v>304</v>
      </c>
      <c r="AG89" s="381" t="s">
        <v>304</v>
      </c>
      <c r="AH89" s="381" t="s">
        <v>304</v>
      </c>
      <c r="AI89" s="381" t="s">
        <v>304</v>
      </c>
      <c r="AJ89" s="381" t="s">
        <v>304</v>
      </c>
      <c r="AK89" s="381" t="s">
        <v>481</v>
      </c>
      <c r="AL89" s="158" t="s">
        <v>304</v>
      </c>
      <c r="AN89" s="112" t="str">
        <f>VLOOKUP(B89,[1]sectoren!$N$2:$Q$128,3)</f>
        <v>andere industrie</v>
      </c>
      <c r="AQ89" s="112">
        <f>VLOOKUP(B89, [1]sectoren!$N$2:$S$128, 6, FALSE)</f>
        <v>6</v>
      </c>
    </row>
    <row r="90" spans="1:43" s="176" customFormat="1" ht="24.75" customHeight="1" thickBot="1">
      <c r="A90" s="153" t="s">
        <v>471</v>
      </c>
      <c r="B90" s="162" t="s">
        <v>492</v>
      </c>
      <c r="C90" s="172" t="s">
        <v>493</v>
      </c>
      <c r="D90" s="155"/>
      <c r="E90" s="381" t="s">
        <v>105</v>
      </c>
      <c r="F90" s="381" t="s">
        <v>105</v>
      </c>
      <c r="G90" s="381" t="s">
        <v>105</v>
      </c>
      <c r="H90" s="381" t="s">
        <v>105</v>
      </c>
      <c r="I90" s="381" t="s">
        <v>105</v>
      </c>
      <c r="J90" s="381" t="s">
        <v>105</v>
      </c>
      <c r="K90" s="381" t="s">
        <v>105</v>
      </c>
      <c r="L90" s="381" t="s">
        <v>105</v>
      </c>
      <c r="M90" s="381" t="s">
        <v>105</v>
      </c>
      <c r="N90" s="381" t="s">
        <v>105</v>
      </c>
      <c r="O90" s="381" t="s">
        <v>105</v>
      </c>
      <c r="P90" s="381" t="s">
        <v>105</v>
      </c>
      <c r="Q90" s="381" t="s">
        <v>105</v>
      </c>
      <c r="R90" s="381" t="s">
        <v>105</v>
      </c>
      <c r="S90" s="381" t="s">
        <v>105</v>
      </c>
      <c r="T90" s="381" t="s">
        <v>105</v>
      </c>
      <c r="U90" s="381" t="s">
        <v>105</v>
      </c>
      <c r="V90" s="381" t="s">
        <v>105</v>
      </c>
      <c r="W90" s="381" t="s">
        <v>105</v>
      </c>
      <c r="X90" s="381" t="s">
        <v>105</v>
      </c>
      <c r="Y90" s="381" t="s">
        <v>105</v>
      </c>
      <c r="Z90" s="381" t="s">
        <v>105</v>
      </c>
      <c r="AA90" s="381" t="s">
        <v>105</v>
      </c>
      <c r="AB90" s="381" t="s">
        <v>105</v>
      </c>
      <c r="AC90" s="381" t="s">
        <v>105</v>
      </c>
      <c r="AD90" s="381" t="s">
        <v>105</v>
      </c>
      <c r="AE90" s="157"/>
      <c r="AF90" s="381" t="s">
        <v>105</v>
      </c>
      <c r="AG90" s="381" t="s">
        <v>105</v>
      </c>
      <c r="AH90" s="381" t="s">
        <v>105</v>
      </c>
      <c r="AI90" s="381" t="s">
        <v>105</v>
      </c>
      <c r="AJ90" s="381" t="s">
        <v>105</v>
      </c>
      <c r="AK90" s="381" t="s">
        <v>660</v>
      </c>
      <c r="AL90" s="158"/>
      <c r="AN90" s="112" t="str">
        <f>VLOOKUP(B90,[1]sectoren!$N$2:$Q$128,3)</f>
        <v>andere industrie</v>
      </c>
      <c r="AQ90" s="112">
        <f>VLOOKUP(B90, [1]sectoren!$N$2:$S$128, 6, FALSE)</f>
        <v>6</v>
      </c>
    </row>
    <row r="91" spans="1:43" s="112" customFormat="1" ht="24.75" customHeight="1" thickBot="1">
      <c r="A91" s="153" t="s">
        <v>471</v>
      </c>
      <c r="B91" s="159" t="s">
        <v>494</v>
      </c>
      <c r="C91" s="162" t="s">
        <v>495</v>
      </c>
      <c r="D91" s="155"/>
      <c r="E91" s="381">
        <v>3.782816245736943E-3</v>
      </c>
      <c r="F91" s="381">
        <v>1.0171572571870447E-2</v>
      </c>
      <c r="G91" s="381">
        <v>3.2778919013457092E-3</v>
      </c>
      <c r="H91" s="381">
        <v>8.7214930110046177E-3</v>
      </c>
      <c r="I91" s="381">
        <v>7.3136560800722034E-2</v>
      </c>
      <c r="J91" s="381">
        <v>7.3136560800722034E-2</v>
      </c>
      <c r="K91" s="381">
        <v>7.3136560800722034E-2</v>
      </c>
      <c r="L91" s="381">
        <v>2.5534009658724363E-4</v>
      </c>
      <c r="M91" s="381">
        <v>0.1237378395816898</v>
      </c>
      <c r="N91" s="381">
        <v>2.3117210390614652E-4</v>
      </c>
      <c r="O91" s="381">
        <v>1.1348448737210829E-2</v>
      </c>
      <c r="P91" s="381">
        <v>2.9421904133509558E-4</v>
      </c>
      <c r="Q91" s="381">
        <v>1.3450013318175798E-5</v>
      </c>
      <c r="R91" s="381">
        <v>1.6812516647719746E-4</v>
      </c>
      <c r="S91" s="381">
        <v>0.7928509943579497</v>
      </c>
      <c r="T91" s="381">
        <v>5.6742243686054147E-3</v>
      </c>
      <c r="U91" s="381">
        <v>4.2031291619299365E-5</v>
      </c>
      <c r="V91" s="381">
        <v>8.3939575034599881E-2</v>
      </c>
      <c r="W91" s="381">
        <v>2.1015645809649682E-4</v>
      </c>
      <c r="X91" s="381">
        <v>2.3327366848711146E-4</v>
      </c>
      <c r="Y91" s="381">
        <v>9.4570406143423564E-5</v>
      </c>
      <c r="Z91" s="381">
        <v>9.4570406143423564E-5</v>
      </c>
      <c r="AA91" s="381">
        <v>9.4570406143423564E-5</v>
      </c>
      <c r="AB91" s="381">
        <v>5.1698488691738227E-4</v>
      </c>
      <c r="AC91" s="381" t="s">
        <v>308</v>
      </c>
      <c r="AD91" s="381" t="s">
        <v>308</v>
      </c>
      <c r="AE91" s="157"/>
      <c r="AF91" s="381" t="s">
        <v>304</v>
      </c>
      <c r="AG91" s="381" t="s">
        <v>304</v>
      </c>
      <c r="AH91" s="381" t="s">
        <v>304</v>
      </c>
      <c r="AI91" s="381" t="s">
        <v>304</v>
      </c>
      <c r="AJ91" s="381" t="s">
        <v>304</v>
      </c>
      <c r="AK91" s="381" t="s">
        <v>481</v>
      </c>
      <c r="AL91" s="158" t="s">
        <v>381</v>
      </c>
      <c r="AN91" s="112" t="str">
        <f>VLOOKUP(B91,[1]sectoren!$N$2:$Q$128,3)</f>
        <v>residentieel</v>
      </c>
      <c r="AQ91" s="112">
        <f>VLOOKUP(B91, [1]sectoren!$N$2:$S$128, 6, FALSE)</f>
        <v>6</v>
      </c>
    </row>
    <row r="92" spans="1:43" s="112" customFormat="1" ht="24.75" customHeight="1" thickBot="1">
      <c r="A92" s="153" t="s">
        <v>305</v>
      </c>
      <c r="B92" s="153" t="s">
        <v>496</v>
      </c>
      <c r="C92" s="154" t="s">
        <v>497</v>
      </c>
      <c r="D92" s="166"/>
      <c r="E92" s="381" t="s">
        <v>105</v>
      </c>
      <c r="F92" s="381" t="s">
        <v>105</v>
      </c>
      <c r="G92" s="381" t="s">
        <v>105</v>
      </c>
      <c r="H92" s="381" t="s">
        <v>105</v>
      </c>
      <c r="I92" s="381" t="s">
        <v>105</v>
      </c>
      <c r="J92" s="381" t="s">
        <v>105</v>
      </c>
      <c r="K92" s="381" t="s">
        <v>105</v>
      </c>
      <c r="L92" s="381" t="s">
        <v>105</v>
      </c>
      <c r="M92" s="381" t="s">
        <v>105</v>
      </c>
      <c r="N92" s="381" t="s">
        <v>105</v>
      </c>
      <c r="O92" s="381" t="s">
        <v>105</v>
      </c>
      <c r="P92" s="381" t="s">
        <v>105</v>
      </c>
      <c r="Q92" s="381" t="s">
        <v>105</v>
      </c>
      <c r="R92" s="381" t="s">
        <v>105</v>
      </c>
      <c r="S92" s="381" t="s">
        <v>105</v>
      </c>
      <c r="T92" s="381" t="s">
        <v>105</v>
      </c>
      <c r="U92" s="381" t="s">
        <v>105</v>
      </c>
      <c r="V92" s="381" t="s">
        <v>105</v>
      </c>
      <c r="W92" s="381" t="s">
        <v>105</v>
      </c>
      <c r="X92" s="381" t="s">
        <v>105</v>
      </c>
      <c r="Y92" s="381" t="s">
        <v>105</v>
      </c>
      <c r="Z92" s="381" t="s">
        <v>105</v>
      </c>
      <c r="AA92" s="381" t="s">
        <v>105</v>
      </c>
      <c r="AB92" s="381" t="s">
        <v>105</v>
      </c>
      <c r="AC92" s="381" t="s">
        <v>105</v>
      </c>
      <c r="AD92" s="381" t="s">
        <v>105</v>
      </c>
      <c r="AE92" s="157"/>
      <c r="AF92" s="381" t="s">
        <v>105</v>
      </c>
      <c r="AG92" s="381" t="s">
        <v>105</v>
      </c>
      <c r="AH92" s="381" t="s">
        <v>105</v>
      </c>
      <c r="AI92" s="381" t="s">
        <v>105</v>
      </c>
      <c r="AJ92" s="381" t="s">
        <v>105</v>
      </c>
      <c r="AK92" s="381" t="s">
        <v>660</v>
      </c>
      <c r="AL92" s="158" t="s">
        <v>498</v>
      </c>
      <c r="AN92" s="112" t="str">
        <f>VLOOKUP(B92,[1]sectoren!$N$2:$Q$128,3)</f>
        <v>papier</v>
      </c>
      <c r="AQ92" s="112">
        <f>VLOOKUP(B92, [1]sectoren!$N$2:$S$128, 6, FALSE)</f>
        <v>4</v>
      </c>
    </row>
    <row r="93" spans="1:43" s="112" customFormat="1" ht="24.75" customHeight="1" thickBot="1">
      <c r="A93" s="153" t="s">
        <v>305</v>
      </c>
      <c r="B93" s="159" t="s">
        <v>499</v>
      </c>
      <c r="C93" s="154" t="s">
        <v>500</v>
      </c>
      <c r="D93" s="166"/>
      <c r="E93" s="381" t="s">
        <v>304</v>
      </c>
      <c r="F93" s="381">
        <v>0.18635999503884726</v>
      </c>
      <c r="G93" s="381" t="s">
        <v>304</v>
      </c>
      <c r="H93" s="381" t="s">
        <v>304</v>
      </c>
      <c r="I93" s="381" t="s">
        <v>308</v>
      </c>
      <c r="J93" s="381" t="s">
        <v>308</v>
      </c>
      <c r="K93" s="381" t="s">
        <v>308</v>
      </c>
      <c r="L93" s="381" t="s">
        <v>308</v>
      </c>
      <c r="M93" s="381" t="s">
        <v>304</v>
      </c>
      <c r="N93" s="381" t="s">
        <v>304</v>
      </c>
      <c r="O93" s="381" t="s">
        <v>304</v>
      </c>
      <c r="P93" s="381" t="s">
        <v>304</v>
      </c>
      <c r="Q93" s="381" t="s">
        <v>304</v>
      </c>
      <c r="R93" s="381" t="s">
        <v>304</v>
      </c>
      <c r="S93" s="381" t="s">
        <v>304</v>
      </c>
      <c r="T93" s="381" t="s">
        <v>304</v>
      </c>
      <c r="U93" s="381" t="s">
        <v>304</v>
      </c>
      <c r="V93" s="381" t="s">
        <v>304</v>
      </c>
      <c r="W93" s="381" t="s">
        <v>304</v>
      </c>
      <c r="X93" s="381" t="s">
        <v>304</v>
      </c>
      <c r="Y93" s="381" t="s">
        <v>304</v>
      </c>
      <c r="Z93" s="381" t="s">
        <v>304</v>
      </c>
      <c r="AA93" s="381" t="s">
        <v>304</v>
      </c>
      <c r="AB93" s="381" t="s">
        <v>304</v>
      </c>
      <c r="AC93" s="381" t="s">
        <v>304</v>
      </c>
      <c r="AD93" s="381" t="s">
        <v>304</v>
      </c>
      <c r="AE93" s="157"/>
      <c r="AF93" s="381" t="s">
        <v>304</v>
      </c>
      <c r="AG93" s="381" t="s">
        <v>304</v>
      </c>
      <c r="AH93" s="381" t="s">
        <v>304</v>
      </c>
      <c r="AI93" s="381" t="s">
        <v>304</v>
      </c>
      <c r="AJ93" s="381" t="s">
        <v>304</v>
      </c>
      <c r="AK93" s="381" t="s">
        <v>481</v>
      </c>
      <c r="AL93" s="158" t="s">
        <v>501</v>
      </c>
      <c r="AN93" s="112" t="str">
        <f>VLOOKUP(B93,[1]sectoren!$N$2:$Q$128,3)</f>
        <v>voeding</v>
      </c>
      <c r="AQ93" s="112">
        <f>VLOOKUP(B93, [1]sectoren!$N$2:$S$128, 6, FALSE)</f>
        <v>4</v>
      </c>
    </row>
    <row r="94" spans="1:43" s="112" customFormat="1" ht="24.75" customHeight="1" thickBot="1">
      <c r="A94" s="153" t="s">
        <v>305</v>
      </c>
      <c r="B94" s="177" t="s">
        <v>502</v>
      </c>
      <c r="C94" s="154" t="s">
        <v>503</v>
      </c>
      <c r="D94" s="155"/>
      <c r="E94" s="381" t="s">
        <v>105</v>
      </c>
      <c r="F94" s="381" t="s">
        <v>105</v>
      </c>
      <c r="G94" s="381" t="s">
        <v>105</v>
      </c>
      <c r="H94" s="381" t="s">
        <v>105</v>
      </c>
      <c r="I94" s="381" t="s">
        <v>105</v>
      </c>
      <c r="J94" s="381" t="s">
        <v>105</v>
      </c>
      <c r="K94" s="381" t="s">
        <v>105</v>
      </c>
      <c r="L94" s="381" t="s">
        <v>105</v>
      </c>
      <c r="M94" s="381" t="s">
        <v>105</v>
      </c>
      <c r="N94" s="381" t="s">
        <v>105</v>
      </c>
      <c r="O94" s="381" t="s">
        <v>105</v>
      </c>
      <c r="P94" s="381" t="s">
        <v>105</v>
      </c>
      <c r="Q94" s="381" t="s">
        <v>105</v>
      </c>
      <c r="R94" s="381" t="s">
        <v>105</v>
      </c>
      <c r="S94" s="381" t="s">
        <v>105</v>
      </c>
      <c r="T94" s="381" t="s">
        <v>105</v>
      </c>
      <c r="U94" s="381" t="s">
        <v>105</v>
      </c>
      <c r="V94" s="381" t="s">
        <v>105</v>
      </c>
      <c r="W94" s="381" t="s">
        <v>105</v>
      </c>
      <c r="X94" s="381" t="s">
        <v>105</v>
      </c>
      <c r="Y94" s="381" t="s">
        <v>105</v>
      </c>
      <c r="Z94" s="381" t="s">
        <v>105</v>
      </c>
      <c r="AA94" s="381" t="s">
        <v>105</v>
      </c>
      <c r="AB94" s="381" t="s">
        <v>105</v>
      </c>
      <c r="AC94" s="381" t="s">
        <v>105</v>
      </c>
      <c r="AD94" s="381" t="s">
        <v>105</v>
      </c>
      <c r="AE94" s="157"/>
      <c r="AF94" s="381" t="s">
        <v>105</v>
      </c>
      <c r="AG94" s="381" t="s">
        <v>105</v>
      </c>
      <c r="AH94" s="381" t="s">
        <v>105</v>
      </c>
      <c r="AI94" s="381" t="s">
        <v>105</v>
      </c>
      <c r="AJ94" s="381" t="s">
        <v>105</v>
      </c>
      <c r="AK94" s="381" t="s">
        <v>660</v>
      </c>
      <c r="AL94" s="158"/>
      <c r="AN94" s="112" t="str">
        <f>VLOOKUP(B94,[1]sectoren!$N$2:$Q$128,3)</f>
        <v>andere industrie</v>
      </c>
      <c r="AQ94" s="112">
        <f>VLOOKUP(B94, [1]sectoren!$N$2:$S$128, 6, FALSE)</f>
        <v>4</v>
      </c>
    </row>
    <row r="95" spans="1:43" s="112" customFormat="1" ht="24.75" customHeight="1" thickBot="1">
      <c r="A95" s="153" t="s">
        <v>305</v>
      </c>
      <c r="B95" s="177" t="s">
        <v>504</v>
      </c>
      <c r="C95" s="154" t="s">
        <v>505</v>
      </c>
      <c r="D95" s="166"/>
      <c r="E95" s="381" t="s">
        <v>105</v>
      </c>
      <c r="F95" s="381" t="s">
        <v>105</v>
      </c>
      <c r="G95" s="381" t="s">
        <v>105</v>
      </c>
      <c r="H95" s="381" t="s">
        <v>105</v>
      </c>
      <c r="I95" s="381" t="s">
        <v>105</v>
      </c>
      <c r="J95" s="381" t="s">
        <v>105</v>
      </c>
      <c r="K95" s="381" t="s">
        <v>105</v>
      </c>
      <c r="L95" s="381" t="s">
        <v>105</v>
      </c>
      <c r="M95" s="381" t="s">
        <v>105</v>
      </c>
      <c r="N95" s="381" t="s">
        <v>105</v>
      </c>
      <c r="O95" s="381" t="s">
        <v>105</v>
      </c>
      <c r="P95" s="381" t="s">
        <v>105</v>
      </c>
      <c r="Q95" s="381" t="s">
        <v>105</v>
      </c>
      <c r="R95" s="381" t="s">
        <v>105</v>
      </c>
      <c r="S95" s="381" t="s">
        <v>105</v>
      </c>
      <c r="T95" s="381" t="s">
        <v>105</v>
      </c>
      <c r="U95" s="381" t="s">
        <v>105</v>
      </c>
      <c r="V95" s="381" t="s">
        <v>105</v>
      </c>
      <c r="W95" s="381" t="s">
        <v>105</v>
      </c>
      <c r="X95" s="381" t="s">
        <v>105</v>
      </c>
      <c r="Y95" s="381" t="s">
        <v>105</v>
      </c>
      <c r="Z95" s="381" t="s">
        <v>105</v>
      </c>
      <c r="AA95" s="381" t="s">
        <v>105</v>
      </c>
      <c r="AB95" s="381" t="s">
        <v>105</v>
      </c>
      <c r="AC95" s="381" t="s">
        <v>105</v>
      </c>
      <c r="AD95" s="381" t="s">
        <v>105</v>
      </c>
      <c r="AE95" s="157"/>
      <c r="AF95" s="381" t="s">
        <v>105</v>
      </c>
      <c r="AG95" s="381" t="s">
        <v>105</v>
      </c>
      <c r="AH95" s="381" t="s">
        <v>105</v>
      </c>
      <c r="AI95" s="381" t="s">
        <v>105</v>
      </c>
      <c r="AJ95" s="381" t="s">
        <v>105</v>
      </c>
      <c r="AK95" s="381" t="s">
        <v>660</v>
      </c>
      <c r="AL95" s="158" t="s">
        <v>381</v>
      </c>
      <c r="AN95" s="112" t="str">
        <f>VLOOKUP(B95,[1]sectoren!$N$2:$Q$128,3)</f>
        <v>andere industrie</v>
      </c>
      <c r="AQ95" s="112">
        <f>VLOOKUP(B95, [1]sectoren!$N$2:$S$128, 6, FALSE)</f>
        <v>4</v>
      </c>
    </row>
    <row r="96" spans="1:43" s="112" customFormat="1" ht="24.75" customHeight="1" thickBot="1">
      <c r="A96" s="153" t="s">
        <v>305</v>
      </c>
      <c r="B96" s="159" t="s">
        <v>506</v>
      </c>
      <c r="C96" s="154" t="s">
        <v>507</v>
      </c>
      <c r="D96" s="178"/>
      <c r="E96" s="381" t="s">
        <v>105</v>
      </c>
      <c r="F96" s="381" t="s">
        <v>105</v>
      </c>
      <c r="G96" s="381" t="s">
        <v>105</v>
      </c>
      <c r="H96" s="381" t="s">
        <v>105</v>
      </c>
      <c r="I96" s="381" t="s">
        <v>105</v>
      </c>
      <c r="J96" s="381" t="s">
        <v>105</v>
      </c>
      <c r="K96" s="381" t="s">
        <v>105</v>
      </c>
      <c r="L96" s="381" t="s">
        <v>105</v>
      </c>
      <c r="M96" s="381" t="s">
        <v>105</v>
      </c>
      <c r="N96" s="381" t="s">
        <v>105</v>
      </c>
      <c r="O96" s="381" t="s">
        <v>105</v>
      </c>
      <c r="P96" s="381" t="s">
        <v>105</v>
      </c>
      <c r="Q96" s="381" t="s">
        <v>105</v>
      </c>
      <c r="R96" s="381" t="s">
        <v>105</v>
      </c>
      <c r="S96" s="381" t="s">
        <v>105</v>
      </c>
      <c r="T96" s="381" t="s">
        <v>105</v>
      </c>
      <c r="U96" s="381" t="s">
        <v>105</v>
      </c>
      <c r="V96" s="381" t="s">
        <v>105</v>
      </c>
      <c r="W96" s="381" t="s">
        <v>105</v>
      </c>
      <c r="X96" s="381" t="s">
        <v>105</v>
      </c>
      <c r="Y96" s="381" t="s">
        <v>105</v>
      </c>
      <c r="Z96" s="381" t="s">
        <v>105</v>
      </c>
      <c r="AA96" s="381" t="s">
        <v>105</v>
      </c>
      <c r="AB96" s="381" t="s">
        <v>105</v>
      </c>
      <c r="AC96" s="381" t="s">
        <v>105</v>
      </c>
      <c r="AD96" s="381" t="s">
        <v>105</v>
      </c>
      <c r="AE96" s="157"/>
      <c r="AF96" s="381" t="s">
        <v>105</v>
      </c>
      <c r="AG96" s="381" t="s">
        <v>105</v>
      </c>
      <c r="AH96" s="381" t="s">
        <v>105</v>
      </c>
      <c r="AI96" s="381" t="s">
        <v>105</v>
      </c>
      <c r="AJ96" s="381" t="s">
        <v>105</v>
      </c>
      <c r="AK96" s="381" t="s">
        <v>660</v>
      </c>
      <c r="AL96" s="158" t="s">
        <v>304</v>
      </c>
      <c r="AN96" s="112" t="str">
        <f>VLOOKUP(B96,[1]sectoren!$N$2:$Q$128,3)</f>
        <v>chemie</v>
      </c>
      <c r="AQ96" s="112">
        <f>VLOOKUP(B96, [1]sectoren!$N$2:$S$128, 6, FALSE)</f>
        <v>4</v>
      </c>
    </row>
    <row r="97" spans="1:43" s="112" customFormat="1" ht="24.75" customHeight="1" thickBot="1">
      <c r="A97" s="153" t="s">
        <v>305</v>
      </c>
      <c r="B97" s="159" t="s">
        <v>508</v>
      </c>
      <c r="C97" s="154" t="s">
        <v>509</v>
      </c>
      <c r="D97" s="178"/>
      <c r="E97" s="381" t="s">
        <v>105</v>
      </c>
      <c r="F97" s="381" t="s">
        <v>105</v>
      </c>
      <c r="G97" s="381" t="s">
        <v>105</v>
      </c>
      <c r="H97" s="381" t="s">
        <v>105</v>
      </c>
      <c r="I97" s="381" t="s">
        <v>105</v>
      </c>
      <c r="J97" s="381" t="s">
        <v>105</v>
      </c>
      <c r="K97" s="381" t="s">
        <v>105</v>
      </c>
      <c r="L97" s="381" t="s">
        <v>105</v>
      </c>
      <c r="M97" s="381" t="s">
        <v>105</v>
      </c>
      <c r="N97" s="381" t="s">
        <v>105</v>
      </c>
      <c r="O97" s="381" t="s">
        <v>105</v>
      </c>
      <c r="P97" s="381" t="s">
        <v>105</v>
      </c>
      <c r="Q97" s="381" t="s">
        <v>105</v>
      </c>
      <c r="R97" s="381" t="s">
        <v>105</v>
      </c>
      <c r="S97" s="381" t="s">
        <v>105</v>
      </c>
      <c r="T97" s="381" t="s">
        <v>105</v>
      </c>
      <c r="U97" s="381" t="s">
        <v>105</v>
      </c>
      <c r="V97" s="381" t="s">
        <v>105</v>
      </c>
      <c r="W97" s="381" t="s">
        <v>105</v>
      </c>
      <c r="X97" s="381" t="s">
        <v>105</v>
      </c>
      <c r="Y97" s="381" t="s">
        <v>105</v>
      </c>
      <c r="Z97" s="381" t="s">
        <v>105</v>
      </c>
      <c r="AA97" s="381" t="s">
        <v>105</v>
      </c>
      <c r="AB97" s="381" t="s">
        <v>105</v>
      </c>
      <c r="AC97" s="381" t="s">
        <v>105</v>
      </c>
      <c r="AD97" s="381" t="s">
        <v>105</v>
      </c>
      <c r="AE97" s="157"/>
      <c r="AF97" s="381" t="s">
        <v>105</v>
      </c>
      <c r="AG97" s="381" t="s">
        <v>105</v>
      </c>
      <c r="AH97" s="381" t="s">
        <v>105</v>
      </c>
      <c r="AI97" s="381" t="s">
        <v>105</v>
      </c>
      <c r="AJ97" s="381" t="s">
        <v>105</v>
      </c>
      <c r="AK97" s="381" t="s">
        <v>660</v>
      </c>
      <c r="AL97" s="158" t="s">
        <v>304</v>
      </c>
      <c r="AN97" s="112" t="str">
        <f>VLOOKUP(B97,[1]sectoren!$N$2:$Q$128,3)</f>
        <v>andere industrie</v>
      </c>
      <c r="AQ97" s="112">
        <f>VLOOKUP(B97, [1]sectoren!$N$2:$S$128, 6, FALSE)</f>
        <v>6</v>
      </c>
    </row>
    <row r="98" spans="1:43" s="112" customFormat="1" ht="24.75" customHeight="1" thickBot="1">
      <c r="A98" s="153" t="s">
        <v>305</v>
      </c>
      <c r="B98" s="159" t="s">
        <v>510</v>
      </c>
      <c r="C98" s="162" t="s">
        <v>511</v>
      </c>
      <c r="D98" s="178"/>
      <c r="E98" s="381" t="s">
        <v>105</v>
      </c>
      <c r="F98" s="381" t="s">
        <v>105</v>
      </c>
      <c r="G98" s="381" t="s">
        <v>105</v>
      </c>
      <c r="H98" s="381" t="s">
        <v>105</v>
      </c>
      <c r="I98" s="381" t="s">
        <v>105</v>
      </c>
      <c r="J98" s="381" t="s">
        <v>105</v>
      </c>
      <c r="K98" s="381" t="s">
        <v>105</v>
      </c>
      <c r="L98" s="381" t="s">
        <v>105</v>
      </c>
      <c r="M98" s="381" t="s">
        <v>105</v>
      </c>
      <c r="N98" s="381" t="s">
        <v>105</v>
      </c>
      <c r="O98" s="381" t="s">
        <v>105</v>
      </c>
      <c r="P98" s="381" t="s">
        <v>105</v>
      </c>
      <c r="Q98" s="381" t="s">
        <v>105</v>
      </c>
      <c r="R98" s="381" t="s">
        <v>105</v>
      </c>
      <c r="S98" s="381" t="s">
        <v>105</v>
      </c>
      <c r="T98" s="381" t="s">
        <v>105</v>
      </c>
      <c r="U98" s="381" t="s">
        <v>105</v>
      </c>
      <c r="V98" s="381" t="s">
        <v>105</v>
      </c>
      <c r="W98" s="381" t="s">
        <v>105</v>
      </c>
      <c r="X98" s="381" t="s">
        <v>105</v>
      </c>
      <c r="Y98" s="381" t="s">
        <v>105</v>
      </c>
      <c r="Z98" s="381" t="s">
        <v>105</v>
      </c>
      <c r="AA98" s="381" t="s">
        <v>105</v>
      </c>
      <c r="AB98" s="381" t="s">
        <v>105</v>
      </c>
      <c r="AC98" s="381" t="s">
        <v>105</v>
      </c>
      <c r="AD98" s="381" t="s">
        <v>105</v>
      </c>
      <c r="AE98" s="157"/>
      <c r="AF98" s="381" t="s">
        <v>105</v>
      </c>
      <c r="AG98" s="381" t="s">
        <v>105</v>
      </c>
      <c r="AH98" s="381" t="s">
        <v>105</v>
      </c>
      <c r="AI98" s="381" t="s">
        <v>105</v>
      </c>
      <c r="AJ98" s="381" t="s">
        <v>105</v>
      </c>
      <c r="AK98" s="381" t="s">
        <v>660</v>
      </c>
      <c r="AL98" s="158" t="s">
        <v>304</v>
      </c>
      <c r="AN98" s="112" t="str">
        <f>VLOOKUP(B98,[1]sectoren!$N$2:$Q$128,3)</f>
        <v>andere industrie</v>
      </c>
      <c r="AQ98" s="112">
        <f>VLOOKUP(B98, [1]sectoren!$N$2:$S$128, 6, FALSE)</f>
        <v>4</v>
      </c>
    </row>
    <row r="99" spans="1:43" s="112" customFormat="1" ht="24.75" customHeight="1" thickBot="1">
      <c r="A99" s="153" t="s">
        <v>512</v>
      </c>
      <c r="B99" s="153" t="s">
        <v>166</v>
      </c>
      <c r="C99" s="154" t="s">
        <v>513</v>
      </c>
      <c r="D99" s="178"/>
      <c r="E99" s="381" t="s">
        <v>308</v>
      </c>
      <c r="F99" s="381" t="s">
        <v>308</v>
      </c>
      <c r="G99" s="381" t="s">
        <v>304</v>
      </c>
      <c r="H99" s="381" t="s">
        <v>308</v>
      </c>
      <c r="I99" s="381" t="s">
        <v>308</v>
      </c>
      <c r="J99" s="381" t="s">
        <v>308</v>
      </c>
      <c r="K99" s="381" t="s">
        <v>308</v>
      </c>
      <c r="L99" s="381" t="s">
        <v>304</v>
      </c>
      <c r="M99" s="381" t="s">
        <v>304</v>
      </c>
      <c r="N99" s="381" t="s">
        <v>304</v>
      </c>
      <c r="O99" s="381" t="s">
        <v>304</v>
      </c>
      <c r="P99" s="381" t="s">
        <v>304</v>
      </c>
      <c r="Q99" s="381" t="s">
        <v>304</v>
      </c>
      <c r="R99" s="381" t="s">
        <v>304</v>
      </c>
      <c r="S99" s="381" t="s">
        <v>304</v>
      </c>
      <c r="T99" s="381" t="s">
        <v>304</v>
      </c>
      <c r="U99" s="381" t="s">
        <v>304</v>
      </c>
      <c r="V99" s="381" t="s">
        <v>304</v>
      </c>
      <c r="W99" s="381" t="s">
        <v>304</v>
      </c>
      <c r="X99" s="381" t="s">
        <v>304</v>
      </c>
      <c r="Y99" s="381" t="s">
        <v>304</v>
      </c>
      <c r="Z99" s="381" t="s">
        <v>304</v>
      </c>
      <c r="AA99" s="381" t="s">
        <v>304</v>
      </c>
      <c r="AB99" s="381" t="s">
        <v>304</v>
      </c>
      <c r="AC99" s="381" t="s">
        <v>304</v>
      </c>
      <c r="AD99" s="381" t="s">
        <v>304</v>
      </c>
      <c r="AE99" s="157"/>
      <c r="AF99" s="381" t="s">
        <v>304</v>
      </c>
      <c r="AG99" s="381" t="s">
        <v>304</v>
      </c>
      <c r="AH99" s="381" t="s">
        <v>304</v>
      </c>
      <c r="AI99" s="381" t="s">
        <v>304</v>
      </c>
      <c r="AJ99" s="381" t="s">
        <v>304</v>
      </c>
      <c r="AK99" s="381" t="s">
        <v>660</v>
      </c>
      <c r="AL99" s="158" t="s">
        <v>514</v>
      </c>
      <c r="AN99" s="112" t="str">
        <f>VLOOKUP(B99,[1]sectoren!$N$2:$Q$128,3)</f>
        <v>landbouw (dieren en mest)</v>
      </c>
      <c r="AQ99" s="112">
        <f>VLOOKUP(B99, [1]sectoren!$N$2:$S$128, 6, FALSE)</f>
        <v>10</v>
      </c>
    </row>
    <row r="100" spans="1:43" s="112" customFormat="1" ht="24.75" customHeight="1" thickBot="1">
      <c r="A100" s="153" t="s">
        <v>512</v>
      </c>
      <c r="B100" s="153" t="s">
        <v>167</v>
      </c>
      <c r="C100" s="154" t="s">
        <v>515</v>
      </c>
      <c r="D100" s="178"/>
      <c r="E100" s="381" t="s">
        <v>308</v>
      </c>
      <c r="F100" s="381" t="s">
        <v>308</v>
      </c>
      <c r="G100" s="381" t="s">
        <v>304</v>
      </c>
      <c r="H100" s="381" t="s">
        <v>308</v>
      </c>
      <c r="I100" s="381" t="s">
        <v>308</v>
      </c>
      <c r="J100" s="381" t="s">
        <v>308</v>
      </c>
      <c r="K100" s="381" t="s">
        <v>308</v>
      </c>
      <c r="L100" s="381" t="s">
        <v>304</v>
      </c>
      <c r="M100" s="381" t="s">
        <v>304</v>
      </c>
      <c r="N100" s="381" t="s">
        <v>304</v>
      </c>
      <c r="O100" s="381" t="s">
        <v>304</v>
      </c>
      <c r="P100" s="381" t="s">
        <v>304</v>
      </c>
      <c r="Q100" s="381" t="s">
        <v>304</v>
      </c>
      <c r="R100" s="381" t="s">
        <v>304</v>
      </c>
      <c r="S100" s="381" t="s">
        <v>304</v>
      </c>
      <c r="T100" s="381" t="s">
        <v>304</v>
      </c>
      <c r="U100" s="381" t="s">
        <v>304</v>
      </c>
      <c r="V100" s="381" t="s">
        <v>304</v>
      </c>
      <c r="W100" s="381" t="s">
        <v>304</v>
      </c>
      <c r="X100" s="381" t="s">
        <v>304</v>
      </c>
      <c r="Y100" s="381" t="s">
        <v>304</v>
      </c>
      <c r="Z100" s="381" t="s">
        <v>304</v>
      </c>
      <c r="AA100" s="381" t="s">
        <v>304</v>
      </c>
      <c r="AB100" s="381" t="s">
        <v>304</v>
      </c>
      <c r="AC100" s="381" t="s">
        <v>304</v>
      </c>
      <c r="AD100" s="381" t="s">
        <v>304</v>
      </c>
      <c r="AE100" s="157"/>
      <c r="AF100" s="381" t="s">
        <v>304</v>
      </c>
      <c r="AG100" s="381" t="s">
        <v>304</v>
      </c>
      <c r="AH100" s="381" t="s">
        <v>304</v>
      </c>
      <c r="AI100" s="381" t="s">
        <v>304</v>
      </c>
      <c r="AJ100" s="381" t="s">
        <v>304</v>
      </c>
      <c r="AK100" s="381" t="s">
        <v>660</v>
      </c>
      <c r="AL100" s="158" t="s">
        <v>514</v>
      </c>
      <c r="AN100" s="112" t="str">
        <f>VLOOKUP(B100,[1]sectoren!$N$2:$Q$128,3)</f>
        <v>landbouw (dieren en mest)</v>
      </c>
      <c r="AQ100" s="112">
        <f>VLOOKUP(B100, [1]sectoren!$N$2:$S$128, 6, FALSE)</f>
        <v>10</v>
      </c>
    </row>
    <row r="101" spans="1:43" s="112" customFormat="1" ht="24.75" customHeight="1" thickBot="1">
      <c r="A101" s="153" t="s">
        <v>512</v>
      </c>
      <c r="B101" s="153" t="s">
        <v>169</v>
      </c>
      <c r="C101" s="154" t="s">
        <v>516</v>
      </c>
      <c r="D101" s="178"/>
      <c r="E101" s="381" t="s">
        <v>308</v>
      </c>
      <c r="F101" s="381" t="s">
        <v>308</v>
      </c>
      <c r="G101" s="381" t="s">
        <v>304</v>
      </c>
      <c r="H101" s="381" t="s">
        <v>308</v>
      </c>
      <c r="I101" s="381" t="s">
        <v>308</v>
      </c>
      <c r="J101" s="381" t="s">
        <v>308</v>
      </c>
      <c r="K101" s="381" t="s">
        <v>308</v>
      </c>
      <c r="L101" s="381" t="s">
        <v>304</v>
      </c>
      <c r="M101" s="381" t="s">
        <v>304</v>
      </c>
      <c r="N101" s="381" t="s">
        <v>304</v>
      </c>
      <c r="O101" s="381" t="s">
        <v>304</v>
      </c>
      <c r="P101" s="381" t="s">
        <v>304</v>
      </c>
      <c r="Q101" s="381" t="s">
        <v>304</v>
      </c>
      <c r="R101" s="381" t="s">
        <v>304</v>
      </c>
      <c r="S101" s="381" t="s">
        <v>304</v>
      </c>
      <c r="T101" s="381" t="s">
        <v>304</v>
      </c>
      <c r="U101" s="381" t="s">
        <v>304</v>
      </c>
      <c r="V101" s="381" t="s">
        <v>304</v>
      </c>
      <c r="W101" s="381" t="s">
        <v>304</v>
      </c>
      <c r="X101" s="381" t="s">
        <v>304</v>
      </c>
      <c r="Y101" s="381" t="s">
        <v>304</v>
      </c>
      <c r="Z101" s="381" t="s">
        <v>304</v>
      </c>
      <c r="AA101" s="381" t="s">
        <v>304</v>
      </c>
      <c r="AB101" s="381" t="s">
        <v>304</v>
      </c>
      <c r="AC101" s="381" t="s">
        <v>304</v>
      </c>
      <c r="AD101" s="381" t="s">
        <v>304</v>
      </c>
      <c r="AE101" s="157"/>
      <c r="AF101" s="381" t="s">
        <v>304</v>
      </c>
      <c r="AG101" s="381" t="s">
        <v>304</v>
      </c>
      <c r="AH101" s="381" t="s">
        <v>304</v>
      </c>
      <c r="AI101" s="381" t="s">
        <v>304</v>
      </c>
      <c r="AJ101" s="381" t="s">
        <v>304</v>
      </c>
      <c r="AK101" s="381" t="s">
        <v>660</v>
      </c>
      <c r="AL101" s="158" t="s">
        <v>514</v>
      </c>
      <c r="AN101" s="112" t="str">
        <f>VLOOKUP(B101,[1]sectoren!$N$2:$Q$128,3)</f>
        <v>landbouw (dieren en mest)</v>
      </c>
      <c r="AQ101" s="112">
        <f>VLOOKUP(B101, [1]sectoren!$N$2:$S$128, 6, FALSE)</f>
        <v>10</v>
      </c>
    </row>
    <row r="102" spans="1:43" s="112" customFormat="1" ht="24.75" customHeight="1" thickBot="1">
      <c r="A102" s="153" t="s">
        <v>512</v>
      </c>
      <c r="B102" s="153" t="s">
        <v>172</v>
      </c>
      <c r="C102" s="154" t="s">
        <v>517</v>
      </c>
      <c r="D102" s="178"/>
      <c r="E102" s="381" t="s">
        <v>308</v>
      </c>
      <c r="F102" s="381" t="s">
        <v>308</v>
      </c>
      <c r="G102" s="381" t="s">
        <v>304</v>
      </c>
      <c r="H102" s="381" t="s">
        <v>308</v>
      </c>
      <c r="I102" s="381" t="s">
        <v>308</v>
      </c>
      <c r="J102" s="381" t="s">
        <v>308</v>
      </c>
      <c r="K102" s="381" t="s">
        <v>308</v>
      </c>
      <c r="L102" s="381" t="s">
        <v>304</v>
      </c>
      <c r="M102" s="381" t="s">
        <v>304</v>
      </c>
      <c r="N102" s="381" t="s">
        <v>304</v>
      </c>
      <c r="O102" s="381" t="s">
        <v>304</v>
      </c>
      <c r="P102" s="381" t="s">
        <v>304</v>
      </c>
      <c r="Q102" s="381" t="s">
        <v>304</v>
      </c>
      <c r="R102" s="381" t="s">
        <v>304</v>
      </c>
      <c r="S102" s="381" t="s">
        <v>304</v>
      </c>
      <c r="T102" s="381" t="s">
        <v>304</v>
      </c>
      <c r="U102" s="381" t="s">
        <v>304</v>
      </c>
      <c r="V102" s="381" t="s">
        <v>304</v>
      </c>
      <c r="W102" s="381" t="s">
        <v>304</v>
      </c>
      <c r="X102" s="381" t="s">
        <v>304</v>
      </c>
      <c r="Y102" s="381" t="s">
        <v>304</v>
      </c>
      <c r="Z102" s="381" t="s">
        <v>304</v>
      </c>
      <c r="AA102" s="381" t="s">
        <v>304</v>
      </c>
      <c r="AB102" s="381" t="s">
        <v>304</v>
      </c>
      <c r="AC102" s="381" t="s">
        <v>304</v>
      </c>
      <c r="AD102" s="381" t="s">
        <v>304</v>
      </c>
      <c r="AE102" s="157"/>
      <c r="AF102" s="381" t="s">
        <v>304</v>
      </c>
      <c r="AG102" s="381" t="s">
        <v>304</v>
      </c>
      <c r="AH102" s="381" t="s">
        <v>304</v>
      </c>
      <c r="AI102" s="381" t="s">
        <v>304</v>
      </c>
      <c r="AJ102" s="381" t="s">
        <v>304</v>
      </c>
      <c r="AK102" s="381" t="s">
        <v>660</v>
      </c>
      <c r="AL102" s="158" t="s">
        <v>514</v>
      </c>
      <c r="AN102" s="112" t="str">
        <f>VLOOKUP(B102,[1]sectoren!$N$2:$Q$128,3)</f>
        <v>landbouw (dieren en mest)</v>
      </c>
      <c r="AQ102" s="112">
        <f>VLOOKUP(B102, [1]sectoren!$N$2:$S$128, 6, FALSE)</f>
        <v>10</v>
      </c>
    </row>
    <row r="103" spans="1:43" s="112" customFormat="1" ht="24.75" customHeight="1" thickBot="1">
      <c r="A103" s="153" t="s">
        <v>512</v>
      </c>
      <c r="B103" s="153" t="s">
        <v>168</v>
      </c>
      <c r="C103" s="154" t="s">
        <v>518</v>
      </c>
      <c r="D103" s="178"/>
      <c r="E103" s="381" t="s">
        <v>105</v>
      </c>
      <c r="F103" s="381" t="s">
        <v>105</v>
      </c>
      <c r="G103" s="381" t="s">
        <v>105</v>
      </c>
      <c r="H103" s="381" t="s">
        <v>105</v>
      </c>
      <c r="I103" s="381" t="s">
        <v>105</v>
      </c>
      <c r="J103" s="381" t="s">
        <v>105</v>
      </c>
      <c r="K103" s="381" t="s">
        <v>105</v>
      </c>
      <c r="L103" s="381" t="s">
        <v>105</v>
      </c>
      <c r="M103" s="381" t="s">
        <v>105</v>
      </c>
      <c r="N103" s="381" t="s">
        <v>105</v>
      </c>
      <c r="O103" s="381" t="s">
        <v>105</v>
      </c>
      <c r="P103" s="381" t="s">
        <v>105</v>
      </c>
      <c r="Q103" s="381" t="s">
        <v>105</v>
      </c>
      <c r="R103" s="381" t="s">
        <v>105</v>
      </c>
      <c r="S103" s="381" t="s">
        <v>105</v>
      </c>
      <c r="T103" s="381" t="s">
        <v>105</v>
      </c>
      <c r="U103" s="381" t="s">
        <v>105</v>
      </c>
      <c r="V103" s="381" t="s">
        <v>105</v>
      </c>
      <c r="W103" s="381" t="s">
        <v>105</v>
      </c>
      <c r="X103" s="381" t="s">
        <v>105</v>
      </c>
      <c r="Y103" s="381" t="s">
        <v>105</v>
      </c>
      <c r="Z103" s="381" t="s">
        <v>105</v>
      </c>
      <c r="AA103" s="381" t="s">
        <v>105</v>
      </c>
      <c r="AB103" s="381" t="s">
        <v>105</v>
      </c>
      <c r="AC103" s="381" t="s">
        <v>105</v>
      </c>
      <c r="AD103" s="381" t="s">
        <v>105</v>
      </c>
      <c r="AE103" s="157"/>
      <c r="AF103" s="381" t="s">
        <v>105</v>
      </c>
      <c r="AG103" s="381" t="s">
        <v>105</v>
      </c>
      <c r="AH103" s="381" t="s">
        <v>105</v>
      </c>
      <c r="AI103" s="381" t="s">
        <v>105</v>
      </c>
      <c r="AJ103" s="381" t="s">
        <v>105</v>
      </c>
      <c r="AK103" s="381" t="s">
        <v>660</v>
      </c>
      <c r="AL103" s="158" t="s">
        <v>514</v>
      </c>
      <c r="AN103" s="112" t="str">
        <f>VLOOKUP(B103,[1]sectoren!$N$2:$Q$128,3)</f>
        <v>landbouw (dieren en mest)</v>
      </c>
      <c r="AQ103" s="112">
        <f>VLOOKUP(B103, [1]sectoren!$N$2:$S$128, 6, FALSE)</f>
        <v>10</v>
      </c>
    </row>
    <row r="104" spans="1:43" s="112" customFormat="1" ht="24.75" customHeight="1" thickBot="1">
      <c r="A104" s="153" t="s">
        <v>512</v>
      </c>
      <c r="B104" s="153" t="s">
        <v>242</v>
      </c>
      <c r="C104" s="154" t="s">
        <v>519</v>
      </c>
      <c r="D104" s="178"/>
      <c r="E104" s="381" t="s">
        <v>308</v>
      </c>
      <c r="F104" s="381" t="s">
        <v>308</v>
      </c>
      <c r="G104" s="381" t="s">
        <v>304</v>
      </c>
      <c r="H104" s="381" t="s">
        <v>308</v>
      </c>
      <c r="I104" s="381" t="s">
        <v>308</v>
      </c>
      <c r="J104" s="381" t="s">
        <v>308</v>
      </c>
      <c r="K104" s="381" t="s">
        <v>308</v>
      </c>
      <c r="L104" s="381" t="s">
        <v>304</v>
      </c>
      <c r="M104" s="381" t="s">
        <v>304</v>
      </c>
      <c r="N104" s="381" t="s">
        <v>304</v>
      </c>
      <c r="O104" s="381" t="s">
        <v>304</v>
      </c>
      <c r="P104" s="381" t="s">
        <v>304</v>
      </c>
      <c r="Q104" s="381" t="s">
        <v>304</v>
      </c>
      <c r="R104" s="381" t="s">
        <v>304</v>
      </c>
      <c r="S104" s="381" t="s">
        <v>304</v>
      </c>
      <c r="T104" s="381" t="s">
        <v>304</v>
      </c>
      <c r="U104" s="381" t="s">
        <v>304</v>
      </c>
      <c r="V104" s="381" t="s">
        <v>304</v>
      </c>
      <c r="W104" s="381" t="s">
        <v>304</v>
      </c>
      <c r="X104" s="381" t="s">
        <v>304</v>
      </c>
      <c r="Y104" s="381" t="s">
        <v>304</v>
      </c>
      <c r="Z104" s="381" t="s">
        <v>304</v>
      </c>
      <c r="AA104" s="381" t="s">
        <v>304</v>
      </c>
      <c r="AB104" s="381" t="s">
        <v>304</v>
      </c>
      <c r="AC104" s="381" t="s">
        <v>304</v>
      </c>
      <c r="AD104" s="381" t="s">
        <v>304</v>
      </c>
      <c r="AE104" s="157"/>
      <c r="AF104" s="381" t="s">
        <v>304</v>
      </c>
      <c r="AG104" s="381" t="s">
        <v>304</v>
      </c>
      <c r="AH104" s="381" t="s">
        <v>304</v>
      </c>
      <c r="AI104" s="381" t="s">
        <v>304</v>
      </c>
      <c r="AJ104" s="381" t="s">
        <v>304</v>
      </c>
      <c r="AK104" s="381" t="s">
        <v>660</v>
      </c>
      <c r="AL104" s="158" t="s">
        <v>514</v>
      </c>
      <c r="AN104" s="112" t="str">
        <f>VLOOKUP(B104,[1]sectoren!$N$2:$Q$128,3)</f>
        <v>landbouw (dieren en mest)</v>
      </c>
      <c r="AQ104" s="112">
        <f>VLOOKUP(B104, [1]sectoren!$N$2:$S$128, 6, FALSE)</f>
        <v>10</v>
      </c>
    </row>
    <row r="105" spans="1:43" s="112" customFormat="1" ht="24.75" customHeight="1" thickBot="1">
      <c r="A105" s="153" t="s">
        <v>512</v>
      </c>
      <c r="B105" s="153" t="s">
        <v>243</v>
      </c>
      <c r="C105" s="154" t="s">
        <v>520</v>
      </c>
      <c r="D105" s="178"/>
      <c r="E105" s="381" t="s">
        <v>308</v>
      </c>
      <c r="F105" s="381" t="s">
        <v>308</v>
      </c>
      <c r="G105" s="381" t="s">
        <v>304</v>
      </c>
      <c r="H105" s="381" t="s">
        <v>308</v>
      </c>
      <c r="I105" s="381" t="s">
        <v>308</v>
      </c>
      <c r="J105" s="381" t="s">
        <v>308</v>
      </c>
      <c r="K105" s="381" t="s">
        <v>308</v>
      </c>
      <c r="L105" s="381" t="s">
        <v>304</v>
      </c>
      <c r="M105" s="381" t="s">
        <v>304</v>
      </c>
      <c r="N105" s="381" t="s">
        <v>304</v>
      </c>
      <c r="O105" s="381" t="s">
        <v>304</v>
      </c>
      <c r="P105" s="381" t="s">
        <v>304</v>
      </c>
      <c r="Q105" s="381" t="s">
        <v>304</v>
      </c>
      <c r="R105" s="381" t="s">
        <v>304</v>
      </c>
      <c r="S105" s="381" t="s">
        <v>304</v>
      </c>
      <c r="T105" s="381" t="s">
        <v>304</v>
      </c>
      <c r="U105" s="381" t="s">
        <v>304</v>
      </c>
      <c r="V105" s="381" t="s">
        <v>304</v>
      </c>
      <c r="W105" s="381" t="s">
        <v>304</v>
      </c>
      <c r="X105" s="381" t="s">
        <v>304</v>
      </c>
      <c r="Y105" s="381" t="s">
        <v>304</v>
      </c>
      <c r="Z105" s="381" t="s">
        <v>304</v>
      </c>
      <c r="AA105" s="381" t="s">
        <v>304</v>
      </c>
      <c r="AB105" s="381" t="s">
        <v>304</v>
      </c>
      <c r="AC105" s="381" t="s">
        <v>304</v>
      </c>
      <c r="AD105" s="381" t="s">
        <v>304</v>
      </c>
      <c r="AE105" s="157"/>
      <c r="AF105" s="381" t="s">
        <v>304</v>
      </c>
      <c r="AG105" s="381" t="s">
        <v>304</v>
      </c>
      <c r="AH105" s="381" t="s">
        <v>304</v>
      </c>
      <c r="AI105" s="381" t="s">
        <v>304</v>
      </c>
      <c r="AJ105" s="381" t="s">
        <v>304</v>
      </c>
      <c r="AK105" s="381" t="s">
        <v>660</v>
      </c>
      <c r="AL105" s="158" t="s">
        <v>514</v>
      </c>
      <c r="AN105" s="112" t="str">
        <f>VLOOKUP(B105,[1]sectoren!$N$2:$Q$128,3)</f>
        <v>landbouw (dieren en mest)</v>
      </c>
      <c r="AQ105" s="112">
        <f>VLOOKUP(B105, [1]sectoren!$N$2:$S$128, 6, FALSE)</f>
        <v>10</v>
      </c>
    </row>
    <row r="106" spans="1:43" s="112" customFormat="1" ht="24.75" customHeight="1" thickBot="1">
      <c r="A106" s="153" t="s">
        <v>512</v>
      </c>
      <c r="B106" s="153" t="s">
        <v>171</v>
      </c>
      <c r="C106" s="154" t="s">
        <v>521</v>
      </c>
      <c r="D106" s="178"/>
      <c r="E106" s="381" t="s">
        <v>308</v>
      </c>
      <c r="F106" s="381" t="s">
        <v>308</v>
      </c>
      <c r="G106" s="381" t="s">
        <v>304</v>
      </c>
      <c r="H106" s="381" t="s">
        <v>308</v>
      </c>
      <c r="I106" s="381" t="s">
        <v>308</v>
      </c>
      <c r="J106" s="381" t="s">
        <v>308</v>
      </c>
      <c r="K106" s="381" t="s">
        <v>308</v>
      </c>
      <c r="L106" s="381" t="s">
        <v>304</v>
      </c>
      <c r="M106" s="381" t="s">
        <v>304</v>
      </c>
      <c r="N106" s="381" t="s">
        <v>304</v>
      </c>
      <c r="O106" s="381" t="s">
        <v>304</v>
      </c>
      <c r="P106" s="381" t="s">
        <v>304</v>
      </c>
      <c r="Q106" s="381" t="s">
        <v>304</v>
      </c>
      <c r="R106" s="381" t="s">
        <v>304</v>
      </c>
      <c r="S106" s="381" t="s">
        <v>304</v>
      </c>
      <c r="T106" s="381" t="s">
        <v>304</v>
      </c>
      <c r="U106" s="381" t="s">
        <v>304</v>
      </c>
      <c r="V106" s="381" t="s">
        <v>304</v>
      </c>
      <c r="W106" s="381" t="s">
        <v>304</v>
      </c>
      <c r="X106" s="381" t="s">
        <v>304</v>
      </c>
      <c r="Y106" s="381" t="s">
        <v>304</v>
      </c>
      <c r="Z106" s="381" t="s">
        <v>304</v>
      </c>
      <c r="AA106" s="381" t="s">
        <v>304</v>
      </c>
      <c r="AB106" s="381" t="s">
        <v>304</v>
      </c>
      <c r="AC106" s="381" t="s">
        <v>304</v>
      </c>
      <c r="AD106" s="381" t="s">
        <v>304</v>
      </c>
      <c r="AE106" s="157"/>
      <c r="AF106" s="381" t="s">
        <v>304</v>
      </c>
      <c r="AG106" s="381" t="s">
        <v>304</v>
      </c>
      <c r="AH106" s="381" t="s">
        <v>304</v>
      </c>
      <c r="AI106" s="381" t="s">
        <v>304</v>
      </c>
      <c r="AJ106" s="381" t="s">
        <v>304</v>
      </c>
      <c r="AK106" s="381" t="s">
        <v>660</v>
      </c>
      <c r="AL106" s="158" t="s">
        <v>514</v>
      </c>
      <c r="AN106" s="112" t="str">
        <f>VLOOKUP(B106,[1]sectoren!$N$2:$Q$128,3)</f>
        <v>landbouw (dieren en mest)</v>
      </c>
      <c r="AQ106" s="112">
        <f>VLOOKUP(B106, [1]sectoren!$N$2:$S$128, 6, FALSE)</f>
        <v>10</v>
      </c>
    </row>
    <row r="107" spans="1:43" s="112" customFormat="1" ht="24.75" customHeight="1" thickBot="1">
      <c r="A107" s="179" t="s">
        <v>512</v>
      </c>
      <c r="B107" s="153" t="s">
        <v>522</v>
      </c>
      <c r="C107" s="180" t="s">
        <v>523</v>
      </c>
      <c r="D107" s="178"/>
      <c r="E107" s="381" t="s">
        <v>308</v>
      </c>
      <c r="F107" s="381" t="s">
        <v>308</v>
      </c>
      <c r="G107" s="381" t="s">
        <v>304</v>
      </c>
      <c r="H107" s="381" t="s">
        <v>308</v>
      </c>
      <c r="I107" s="381" t="s">
        <v>308</v>
      </c>
      <c r="J107" s="381" t="s">
        <v>308</v>
      </c>
      <c r="K107" s="381" t="s">
        <v>308</v>
      </c>
      <c r="L107" s="381" t="s">
        <v>304</v>
      </c>
      <c r="M107" s="381" t="s">
        <v>304</v>
      </c>
      <c r="N107" s="381" t="s">
        <v>304</v>
      </c>
      <c r="O107" s="381" t="s">
        <v>304</v>
      </c>
      <c r="P107" s="381" t="s">
        <v>304</v>
      </c>
      <c r="Q107" s="381" t="s">
        <v>304</v>
      </c>
      <c r="R107" s="381" t="s">
        <v>304</v>
      </c>
      <c r="S107" s="381" t="s">
        <v>304</v>
      </c>
      <c r="T107" s="381" t="s">
        <v>304</v>
      </c>
      <c r="U107" s="381" t="s">
        <v>304</v>
      </c>
      <c r="V107" s="381" t="s">
        <v>304</v>
      </c>
      <c r="W107" s="381" t="s">
        <v>304</v>
      </c>
      <c r="X107" s="381" t="s">
        <v>304</v>
      </c>
      <c r="Y107" s="381" t="s">
        <v>304</v>
      </c>
      <c r="Z107" s="381" t="s">
        <v>304</v>
      </c>
      <c r="AA107" s="381" t="s">
        <v>304</v>
      </c>
      <c r="AB107" s="381" t="s">
        <v>304</v>
      </c>
      <c r="AC107" s="381" t="s">
        <v>304</v>
      </c>
      <c r="AD107" s="381" t="s">
        <v>304</v>
      </c>
      <c r="AE107" s="157"/>
      <c r="AF107" s="381" t="s">
        <v>304</v>
      </c>
      <c r="AG107" s="381" t="s">
        <v>304</v>
      </c>
      <c r="AH107" s="381" t="s">
        <v>304</v>
      </c>
      <c r="AI107" s="381" t="s">
        <v>304</v>
      </c>
      <c r="AJ107" s="381" t="s">
        <v>304</v>
      </c>
      <c r="AK107" s="381" t="s">
        <v>660</v>
      </c>
      <c r="AL107" s="158" t="s">
        <v>514</v>
      </c>
      <c r="AN107" s="112" t="str">
        <f>VLOOKUP(B107,[1]sectoren!$N$2:$Q$128,3)</f>
        <v>landbouw (dieren en mest)</v>
      </c>
      <c r="AQ107" s="112">
        <f>VLOOKUP(B107, [1]sectoren!$N$2:$S$128, 6, FALSE)</f>
        <v>10</v>
      </c>
    </row>
    <row r="108" spans="1:43" s="112" customFormat="1" ht="24.75" customHeight="1" thickBot="1">
      <c r="A108" s="179" t="s">
        <v>512</v>
      </c>
      <c r="B108" s="153" t="s">
        <v>524</v>
      </c>
      <c r="C108" s="180" t="s">
        <v>525</v>
      </c>
      <c r="D108" s="178"/>
      <c r="E108" s="381" t="s">
        <v>308</v>
      </c>
      <c r="F108" s="381" t="s">
        <v>308</v>
      </c>
      <c r="G108" s="381" t="s">
        <v>304</v>
      </c>
      <c r="H108" s="381" t="s">
        <v>308</v>
      </c>
      <c r="I108" s="381" t="s">
        <v>308</v>
      </c>
      <c r="J108" s="381" t="s">
        <v>308</v>
      </c>
      <c r="K108" s="381" t="s">
        <v>308</v>
      </c>
      <c r="L108" s="381" t="s">
        <v>304</v>
      </c>
      <c r="M108" s="381" t="s">
        <v>304</v>
      </c>
      <c r="N108" s="381" t="s">
        <v>304</v>
      </c>
      <c r="O108" s="381" t="s">
        <v>304</v>
      </c>
      <c r="P108" s="381" t="s">
        <v>304</v>
      </c>
      <c r="Q108" s="381" t="s">
        <v>304</v>
      </c>
      <c r="R108" s="381" t="s">
        <v>304</v>
      </c>
      <c r="S108" s="381" t="s">
        <v>304</v>
      </c>
      <c r="T108" s="381" t="s">
        <v>304</v>
      </c>
      <c r="U108" s="381" t="s">
        <v>304</v>
      </c>
      <c r="V108" s="381" t="s">
        <v>304</v>
      </c>
      <c r="W108" s="381" t="s">
        <v>304</v>
      </c>
      <c r="X108" s="381" t="s">
        <v>304</v>
      </c>
      <c r="Y108" s="381" t="s">
        <v>304</v>
      </c>
      <c r="Z108" s="381" t="s">
        <v>304</v>
      </c>
      <c r="AA108" s="381" t="s">
        <v>304</v>
      </c>
      <c r="AB108" s="381" t="s">
        <v>304</v>
      </c>
      <c r="AC108" s="381" t="s">
        <v>304</v>
      </c>
      <c r="AD108" s="381" t="s">
        <v>304</v>
      </c>
      <c r="AE108" s="157"/>
      <c r="AF108" s="381" t="s">
        <v>304</v>
      </c>
      <c r="AG108" s="381" t="s">
        <v>304</v>
      </c>
      <c r="AH108" s="381" t="s">
        <v>304</v>
      </c>
      <c r="AI108" s="381" t="s">
        <v>304</v>
      </c>
      <c r="AJ108" s="381" t="s">
        <v>304</v>
      </c>
      <c r="AK108" s="381" t="s">
        <v>660</v>
      </c>
      <c r="AL108" s="158" t="s">
        <v>514</v>
      </c>
      <c r="AN108" s="112" t="str">
        <f>VLOOKUP(B108,[1]sectoren!$N$2:$Q$128,3)</f>
        <v>landbouw (dieren en mest)</v>
      </c>
      <c r="AQ108" s="112">
        <f>VLOOKUP(B108, [1]sectoren!$N$2:$S$128, 6, FALSE)</f>
        <v>10</v>
      </c>
    </row>
    <row r="109" spans="1:43" s="112" customFormat="1" ht="24.75" customHeight="1" thickBot="1">
      <c r="A109" s="179" t="s">
        <v>512</v>
      </c>
      <c r="B109" s="153" t="s">
        <v>526</v>
      </c>
      <c r="C109" s="180" t="s">
        <v>527</v>
      </c>
      <c r="D109" s="178"/>
      <c r="E109" s="381" t="s">
        <v>308</v>
      </c>
      <c r="F109" s="381" t="s">
        <v>308</v>
      </c>
      <c r="G109" s="381" t="s">
        <v>304</v>
      </c>
      <c r="H109" s="381" t="s">
        <v>308</v>
      </c>
      <c r="I109" s="381" t="s">
        <v>308</v>
      </c>
      <c r="J109" s="381" t="s">
        <v>308</v>
      </c>
      <c r="K109" s="381" t="s">
        <v>308</v>
      </c>
      <c r="L109" s="381" t="s">
        <v>304</v>
      </c>
      <c r="M109" s="381" t="s">
        <v>304</v>
      </c>
      <c r="N109" s="381" t="s">
        <v>304</v>
      </c>
      <c r="O109" s="381" t="s">
        <v>304</v>
      </c>
      <c r="P109" s="381" t="s">
        <v>304</v>
      </c>
      <c r="Q109" s="381" t="s">
        <v>304</v>
      </c>
      <c r="R109" s="381" t="s">
        <v>304</v>
      </c>
      <c r="S109" s="381" t="s">
        <v>304</v>
      </c>
      <c r="T109" s="381" t="s">
        <v>304</v>
      </c>
      <c r="U109" s="381" t="s">
        <v>304</v>
      </c>
      <c r="V109" s="381" t="s">
        <v>304</v>
      </c>
      <c r="W109" s="381" t="s">
        <v>304</v>
      </c>
      <c r="X109" s="381" t="s">
        <v>304</v>
      </c>
      <c r="Y109" s="381" t="s">
        <v>304</v>
      </c>
      <c r="Z109" s="381" t="s">
        <v>304</v>
      </c>
      <c r="AA109" s="381" t="s">
        <v>304</v>
      </c>
      <c r="AB109" s="381" t="s">
        <v>304</v>
      </c>
      <c r="AC109" s="381" t="s">
        <v>304</v>
      </c>
      <c r="AD109" s="381" t="s">
        <v>304</v>
      </c>
      <c r="AE109" s="157"/>
      <c r="AF109" s="381" t="s">
        <v>304</v>
      </c>
      <c r="AG109" s="381" t="s">
        <v>304</v>
      </c>
      <c r="AH109" s="381" t="s">
        <v>304</v>
      </c>
      <c r="AI109" s="381" t="s">
        <v>304</v>
      </c>
      <c r="AJ109" s="381" t="s">
        <v>304</v>
      </c>
      <c r="AK109" s="381" t="s">
        <v>660</v>
      </c>
      <c r="AL109" s="158" t="s">
        <v>514</v>
      </c>
      <c r="AN109" s="112" t="str">
        <f>VLOOKUP(B109,[1]sectoren!$N$2:$Q$128,3)</f>
        <v>landbouw (dieren en mest)</v>
      </c>
      <c r="AQ109" s="112">
        <f>VLOOKUP(B109, [1]sectoren!$N$2:$S$128, 6, FALSE)</f>
        <v>10</v>
      </c>
    </row>
    <row r="110" spans="1:43" s="112" customFormat="1" ht="24.75" customHeight="1" thickBot="1">
      <c r="A110" s="179" t="s">
        <v>512</v>
      </c>
      <c r="B110" s="153" t="s">
        <v>528</v>
      </c>
      <c r="C110" s="181" t="s">
        <v>529</v>
      </c>
      <c r="D110" s="178"/>
      <c r="E110" s="381" t="s">
        <v>308</v>
      </c>
      <c r="F110" s="381" t="s">
        <v>308</v>
      </c>
      <c r="G110" s="381" t="s">
        <v>304</v>
      </c>
      <c r="H110" s="381" t="s">
        <v>308</v>
      </c>
      <c r="I110" s="381" t="s">
        <v>308</v>
      </c>
      <c r="J110" s="381" t="s">
        <v>308</v>
      </c>
      <c r="K110" s="381" t="s">
        <v>308</v>
      </c>
      <c r="L110" s="381" t="s">
        <v>304</v>
      </c>
      <c r="M110" s="381" t="s">
        <v>304</v>
      </c>
      <c r="N110" s="381" t="s">
        <v>304</v>
      </c>
      <c r="O110" s="381" t="s">
        <v>304</v>
      </c>
      <c r="P110" s="381" t="s">
        <v>304</v>
      </c>
      <c r="Q110" s="381" t="s">
        <v>304</v>
      </c>
      <c r="R110" s="381" t="s">
        <v>304</v>
      </c>
      <c r="S110" s="381" t="s">
        <v>304</v>
      </c>
      <c r="T110" s="381" t="s">
        <v>304</v>
      </c>
      <c r="U110" s="381" t="s">
        <v>304</v>
      </c>
      <c r="V110" s="381" t="s">
        <v>304</v>
      </c>
      <c r="W110" s="381" t="s">
        <v>304</v>
      </c>
      <c r="X110" s="381" t="s">
        <v>304</v>
      </c>
      <c r="Y110" s="381" t="s">
        <v>304</v>
      </c>
      <c r="Z110" s="381" t="s">
        <v>304</v>
      </c>
      <c r="AA110" s="381" t="s">
        <v>304</v>
      </c>
      <c r="AB110" s="381" t="s">
        <v>304</v>
      </c>
      <c r="AC110" s="381" t="s">
        <v>304</v>
      </c>
      <c r="AD110" s="381" t="s">
        <v>304</v>
      </c>
      <c r="AE110" s="157"/>
      <c r="AF110" s="381" t="s">
        <v>304</v>
      </c>
      <c r="AG110" s="381" t="s">
        <v>304</v>
      </c>
      <c r="AH110" s="381" t="s">
        <v>304</v>
      </c>
      <c r="AI110" s="381" t="s">
        <v>304</v>
      </c>
      <c r="AJ110" s="381" t="s">
        <v>304</v>
      </c>
      <c r="AK110" s="381" t="s">
        <v>660</v>
      </c>
      <c r="AL110" s="158" t="s">
        <v>514</v>
      </c>
      <c r="AN110" s="112" t="str">
        <f>VLOOKUP(B110,[1]sectoren!$N$2:$Q$128,3)</f>
        <v>landbouw (dieren en mest)</v>
      </c>
      <c r="AQ110" s="112">
        <f>VLOOKUP(B110, [1]sectoren!$N$2:$S$128, 6, FALSE)</f>
        <v>10</v>
      </c>
    </row>
    <row r="111" spans="1:43" s="112" customFormat="1" ht="24.75" customHeight="1" thickBot="1">
      <c r="A111" s="153" t="s">
        <v>512</v>
      </c>
      <c r="B111" s="153" t="s">
        <v>244</v>
      </c>
      <c r="C111" s="154" t="s">
        <v>530</v>
      </c>
      <c r="D111" s="178"/>
      <c r="E111" s="381" t="s">
        <v>308</v>
      </c>
      <c r="F111" s="381" t="s">
        <v>308</v>
      </c>
      <c r="G111" s="381" t="s">
        <v>304</v>
      </c>
      <c r="H111" s="381" t="s">
        <v>308</v>
      </c>
      <c r="I111" s="381" t="s">
        <v>308</v>
      </c>
      <c r="J111" s="381" t="s">
        <v>308</v>
      </c>
      <c r="K111" s="381" t="s">
        <v>308</v>
      </c>
      <c r="L111" s="381" t="s">
        <v>304</v>
      </c>
      <c r="M111" s="381" t="s">
        <v>304</v>
      </c>
      <c r="N111" s="381" t="s">
        <v>304</v>
      </c>
      <c r="O111" s="381" t="s">
        <v>304</v>
      </c>
      <c r="P111" s="381" t="s">
        <v>304</v>
      </c>
      <c r="Q111" s="381" t="s">
        <v>304</v>
      </c>
      <c r="R111" s="381" t="s">
        <v>304</v>
      </c>
      <c r="S111" s="381" t="s">
        <v>304</v>
      </c>
      <c r="T111" s="381" t="s">
        <v>304</v>
      </c>
      <c r="U111" s="381" t="s">
        <v>304</v>
      </c>
      <c r="V111" s="381" t="s">
        <v>304</v>
      </c>
      <c r="W111" s="381" t="s">
        <v>304</v>
      </c>
      <c r="X111" s="381" t="s">
        <v>304</v>
      </c>
      <c r="Y111" s="381" t="s">
        <v>304</v>
      </c>
      <c r="Z111" s="381" t="s">
        <v>304</v>
      </c>
      <c r="AA111" s="381" t="s">
        <v>304</v>
      </c>
      <c r="AB111" s="381" t="s">
        <v>304</v>
      </c>
      <c r="AC111" s="381" t="s">
        <v>304</v>
      </c>
      <c r="AD111" s="381" t="s">
        <v>304</v>
      </c>
      <c r="AE111" s="157"/>
      <c r="AF111" s="381" t="s">
        <v>304</v>
      </c>
      <c r="AG111" s="381" t="s">
        <v>304</v>
      </c>
      <c r="AH111" s="381" t="s">
        <v>304</v>
      </c>
      <c r="AI111" s="381" t="s">
        <v>304</v>
      </c>
      <c r="AJ111" s="381" t="s">
        <v>304</v>
      </c>
      <c r="AK111" s="381" t="s">
        <v>660</v>
      </c>
      <c r="AL111" s="158" t="s">
        <v>514</v>
      </c>
      <c r="AN111" s="112" t="str">
        <f>VLOOKUP(B111,[1]sectoren!$N$2:$Q$128,3)</f>
        <v>landbouw (dieren en mest)</v>
      </c>
      <c r="AQ111" s="112">
        <f>VLOOKUP(B111, [1]sectoren!$N$2:$S$128, 6, FALSE)</f>
        <v>10</v>
      </c>
    </row>
    <row r="112" spans="1:43" s="112" customFormat="1" ht="24.75" customHeight="1" thickBot="1">
      <c r="A112" s="153" t="s">
        <v>531</v>
      </c>
      <c r="B112" s="153" t="s">
        <v>532</v>
      </c>
      <c r="C112" s="154" t="s">
        <v>533</v>
      </c>
      <c r="D112" s="155"/>
      <c r="E112" s="381" t="s">
        <v>308</v>
      </c>
      <c r="F112" s="381" t="s">
        <v>308</v>
      </c>
      <c r="G112" s="381" t="s">
        <v>304</v>
      </c>
      <c r="H112" s="381" t="s">
        <v>308</v>
      </c>
      <c r="I112" s="381" t="s">
        <v>308</v>
      </c>
      <c r="J112" s="381" t="s">
        <v>308</v>
      </c>
      <c r="K112" s="381" t="s">
        <v>304</v>
      </c>
      <c r="L112" s="381" t="s">
        <v>304</v>
      </c>
      <c r="M112" s="381" t="s">
        <v>304</v>
      </c>
      <c r="N112" s="381" t="s">
        <v>304</v>
      </c>
      <c r="O112" s="381" t="s">
        <v>304</v>
      </c>
      <c r="P112" s="381" t="s">
        <v>304</v>
      </c>
      <c r="Q112" s="381" t="s">
        <v>304</v>
      </c>
      <c r="R112" s="381" t="s">
        <v>304</v>
      </c>
      <c r="S112" s="381" t="s">
        <v>304</v>
      </c>
      <c r="T112" s="381" t="s">
        <v>304</v>
      </c>
      <c r="U112" s="381" t="s">
        <v>304</v>
      </c>
      <c r="V112" s="381" t="s">
        <v>304</v>
      </c>
      <c r="W112" s="381" t="s">
        <v>304</v>
      </c>
      <c r="X112" s="381" t="s">
        <v>304</v>
      </c>
      <c r="Y112" s="381" t="s">
        <v>304</v>
      </c>
      <c r="Z112" s="381" t="s">
        <v>304</v>
      </c>
      <c r="AA112" s="381" t="s">
        <v>304</v>
      </c>
      <c r="AB112" s="381" t="s">
        <v>304</v>
      </c>
      <c r="AC112" s="381" t="s">
        <v>304</v>
      </c>
      <c r="AD112" s="381" t="s">
        <v>304</v>
      </c>
      <c r="AE112" s="157"/>
      <c r="AF112" s="381" t="s">
        <v>304</v>
      </c>
      <c r="AG112" s="381" t="s">
        <v>304</v>
      </c>
      <c r="AH112" s="381" t="s">
        <v>304</v>
      </c>
      <c r="AI112" s="381" t="s">
        <v>304</v>
      </c>
      <c r="AJ112" s="381" t="s">
        <v>304</v>
      </c>
      <c r="AK112" s="381" t="s">
        <v>660</v>
      </c>
      <c r="AL112" s="158" t="s">
        <v>534</v>
      </c>
      <c r="AN112" s="112" t="str">
        <f>VLOOKUP(B112,[1]sectoren!$N$2:$Q$128,3)</f>
        <v>landbouw (dieren en mest)</v>
      </c>
      <c r="AQ112" s="112">
        <f>VLOOKUP(B112, [1]sectoren!$N$2:$S$128, 6, FALSE)</f>
        <v>10</v>
      </c>
    </row>
    <row r="113" spans="1:43" s="112" customFormat="1" ht="24.75" customHeight="1" thickBot="1">
      <c r="A113" s="153" t="s">
        <v>531</v>
      </c>
      <c r="B113" s="182" t="s">
        <v>535</v>
      </c>
      <c r="C113" s="183" t="s">
        <v>536</v>
      </c>
      <c r="D113" s="155"/>
      <c r="E113" s="381" t="s">
        <v>308</v>
      </c>
      <c r="F113" s="381" t="s">
        <v>308</v>
      </c>
      <c r="G113" s="381" t="s">
        <v>304</v>
      </c>
      <c r="H113" s="381" t="s">
        <v>308</v>
      </c>
      <c r="I113" s="381" t="s">
        <v>308</v>
      </c>
      <c r="J113" s="381" t="s">
        <v>304</v>
      </c>
      <c r="K113" s="381" t="s">
        <v>304</v>
      </c>
      <c r="L113" s="381" t="s">
        <v>304</v>
      </c>
      <c r="M113" s="381" t="s">
        <v>304</v>
      </c>
      <c r="N113" s="381" t="s">
        <v>304</v>
      </c>
      <c r="O113" s="381" t="s">
        <v>304</v>
      </c>
      <c r="P113" s="381" t="s">
        <v>304</v>
      </c>
      <c r="Q113" s="381" t="s">
        <v>304</v>
      </c>
      <c r="R113" s="381" t="s">
        <v>304</v>
      </c>
      <c r="S113" s="381" t="s">
        <v>304</v>
      </c>
      <c r="T113" s="381" t="s">
        <v>304</v>
      </c>
      <c r="U113" s="381" t="s">
        <v>304</v>
      </c>
      <c r="V113" s="381" t="s">
        <v>304</v>
      </c>
      <c r="W113" s="381" t="s">
        <v>304</v>
      </c>
      <c r="X113" s="381" t="s">
        <v>304</v>
      </c>
      <c r="Y113" s="381" t="s">
        <v>304</v>
      </c>
      <c r="Z113" s="381" t="s">
        <v>304</v>
      </c>
      <c r="AA113" s="381" t="s">
        <v>304</v>
      </c>
      <c r="AB113" s="381" t="s">
        <v>304</v>
      </c>
      <c r="AC113" s="381" t="s">
        <v>304</v>
      </c>
      <c r="AD113" s="381" t="s">
        <v>304</v>
      </c>
      <c r="AE113" s="157"/>
      <c r="AF113" s="381" t="s">
        <v>304</v>
      </c>
      <c r="AG113" s="381" t="s">
        <v>304</v>
      </c>
      <c r="AH113" s="381" t="s">
        <v>304</v>
      </c>
      <c r="AI113" s="381" t="s">
        <v>304</v>
      </c>
      <c r="AJ113" s="381" t="s">
        <v>304</v>
      </c>
      <c r="AK113" s="381" t="s">
        <v>660</v>
      </c>
      <c r="AL113" s="158"/>
      <c r="AN113" s="112" t="str">
        <f>VLOOKUP(B113,[1]sectoren!$N$2:$Q$128,3)</f>
        <v>landbouw (dieren en mest)</v>
      </c>
      <c r="AQ113" s="112">
        <f>VLOOKUP(B113, [1]sectoren!$N$2:$S$128, 6, FALSE)</f>
        <v>10</v>
      </c>
    </row>
    <row r="114" spans="1:43" s="112" customFormat="1" ht="24.75" customHeight="1" thickBot="1">
      <c r="A114" s="153" t="s">
        <v>531</v>
      </c>
      <c r="B114" s="182" t="s">
        <v>537</v>
      </c>
      <c r="C114" s="183" t="s">
        <v>538</v>
      </c>
      <c r="D114" s="155"/>
      <c r="E114" s="381" t="s">
        <v>308</v>
      </c>
      <c r="F114" s="381" t="s">
        <v>308</v>
      </c>
      <c r="G114" s="381" t="s">
        <v>304</v>
      </c>
      <c r="H114" s="381" t="s">
        <v>308</v>
      </c>
      <c r="I114" s="381" t="s">
        <v>308</v>
      </c>
      <c r="J114" s="381" t="s">
        <v>304</v>
      </c>
      <c r="K114" s="381" t="s">
        <v>304</v>
      </c>
      <c r="L114" s="381" t="s">
        <v>304</v>
      </c>
      <c r="M114" s="381" t="s">
        <v>304</v>
      </c>
      <c r="N114" s="381" t="s">
        <v>304</v>
      </c>
      <c r="O114" s="381" t="s">
        <v>304</v>
      </c>
      <c r="P114" s="381" t="s">
        <v>304</v>
      </c>
      <c r="Q114" s="381" t="s">
        <v>304</v>
      </c>
      <c r="R114" s="381" t="s">
        <v>304</v>
      </c>
      <c r="S114" s="381" t="s">
        <v>304</v>
      </c>
      <c r="T114" s="381" t="s">
        <v>304</v>
      </c>
      <c r="U114" s="381" t="s">
        <v>304</v>
      </c>
      <c r="V114" s="381" t="s">
        <v>304</v>
      </c>
      <c r="W114" s="381" t="s">
        <v>304</v>
      </c>
      <c r="X114" s="381" t="s">
        <v>304</v>
      </c>
      <c r="Y114" s="381" t="s">
        <v>304</v>
      </c>
      <c r="Z114" s="381" t="s">
        <v>304</v>
      </c>
      <c r="AA114" s="381" t="s">
        <v>304</v>
      </c>
      <c r="AB114" s="381" t="s">
        <v>304</v>
      </c>
      <c r="AC114" s="381" t="s">
        <v>304</v>
      </c>
      <c r="AD114" s="381" t="s">
        <v>304</v>
      </c>
      <c r="AE114" s="157"/>
      <c r="AF114" s="381" t="s">
        <v>304</v>
      </c>
      <c r="AG114" s="381" t="s">
        <v>304</v>
      </c>
      <c r="AH114" s="381" t="s">
        <v>304</v>
      </c>
      <c r="AI114" s="381" t="s">
        <v>304</v>
      </c>
      <c r="AJ114" s="381" t="s">
        <v>304</v>
      </c>
      <c r="AK114" s="381" t="s">
        <v>660</v>
      </c>
      <c r="AL114" s="158"/>
      <c r="AN114" s="112" t="str">
        <f>VLOOKUP(B114,[1]sectoren!$N$2:$Q$128,3)</f>
        <v>landbouw (dieren en mest)</v>
      </c>
      <c r="AQ114" s="112">
        <f>VLOOKUP(B114, [1]sectoren!$N$2:$S$128, 6, FALSE)</f>
        <v>10</v>
      </c>
    </row>
    <row r="115" spans="1:43" s="112" customFormat="1" ht="24.75" customHeight="1" thickBot="1">
      <c r="A115" s="153" t="s">
        <v>531</v>
      </c>
      <c r="B115" s="182" t="s">
        <v>539</v>
      </c>
      <c r="C115" s="183" t="s">
        <v>540</v>
      </c>
      <c r="D115" s="155"/>
      <c r="E115" s="381" t="s">
        <v>308</v>
      </c>
      <c r="F115" s="381" t="s">
        <v>308</v>
      </c>
      <c r="G115" s="381" t="s">
        <v>304</v>
      </c>
      <c r="H115" s="381" t="s">
        <v>308</v>
      </c>
      <c r="I115" s="381" t="s">
        <v>308</v>
      </c>
      <c r="J115" s="381" t="s">
        <v>304</v>
      </c>
      <c r="K115" s="381" t="s">
        <v>304</v>
      </c>
      <c r="L115" s="381" t="s">
        <v>304</v>
      </c>
      <c r="M115" s="381" t="s">
        <v>304</v>
      </c>
      <c r="N115" s="381" t="s">
        <v>304</v>
      </c>
      <c r="O115" s="381" t="s">
        <v>304</v>
      </c>
      <c r="P115" s="381" t="s">
        <v>304</v>
      </c>
      <c r="Q115" s="381" t="s">
        <v>304</v>
      </c>
      <c r="R115" s="381" t="s">
        <v>304</v>
      </c>
      <c r="S115" s="381" t="s">
        <v>304</v>
      </c>
      <c r="T115" s="381" t="s">
        <v>304</v>
      </c>
      <c r="U115" s="381" t="s">
        <v>304</v>
      </c>
      <c r="V115" s="381" t="s">
        <v>304</v>
      </c>
      <c r="W115" s="381" t="s">
        <v>304</v>
      </c>
      <c r="X115" s="381" t="s">
        <v>304</v>
      </c>
      <c r="Y115" s="381" t="s">
        <v>304</v>
      </c>
      <c r="Z115" s="381" t="s">
        <v>304</v>
      </c>
      <c r="AA115" s="381" t="s">
        <v>304</v>
      </c>
      <c r="AB115" s="381" t="s">
        <v>304</v>
      </c>
      <c r="AC115" s="381" t="s">
        <v>304</v>
      </c>
      <c r="AD115" s="381" t="s">
        <v>304</v>
      </c>
      <c r="AE115" s="157"/>
      <c r="AF115" s="381" t="s">
        <v>304</v>
      </c>
      <c r="AG115" s="381" t="s">
        <v>304</v>
      </c>
      <c r="AH115" s="381" t="s">
        <v>304</v>
      </c>
      <c r="AI115" s="381" t="s">
        <v>304</v>
      </c>
      <c r="AJ115" s="381" t="s">
        <v>304</v>
      </c>
      <c r="AK115" s="381" t="s">
        <v>660</v>
      </c>
      <c r="AL115" s="158"/>
      <c r="AN115" s="112" t="str">
        <f>VLOOKUP(B115,[1]sectoren!$N$2:$Q$128,3)</f>
        <v>landbouw (dieren en mest)</v>
      </c>
      <c r="AQ115" s="112">
        <f>VLOOKUP(B115, [1]sectoren!$N$2:$S$128, 6, FALSE)</f>
        <v>10</v>
      </c>
    </row>
    <row r="116" spans="1:43" s="112" customFormat="1" ht="24.75" customHeight="1" thickBot="1">
      <c r="A116" s="153" t="s">
        <v>531</v>
      </c>
      <c r="B116" s="153" t="s">
        <v>541</v>
      </c>
      <c r="C116" s="162" t="s">
        <v>542</v>
      </c>
      <c r="D116" s="155"/>
      <c r="E116" s="381" t="s">
        <v>308</v>
      </c>
      <c r="F116" s="381" t="s">
        <v>308</v>
      </c>
      <c r="G116" s="381" t="s">
        <v>304</v>
      </c>
      <c r="H116" s="381" t="s">
        <v>308</v>
      </c>
      <c r="I116" s="381" t="s">
        <v>308</v>
      </c>
      <c r="J116" s="381" t="s">
        <v>304</v>
      </c>
      <c r="K116" s="381" t="s">
        <v>304</v>
      </c>
      <c r="L116" s="381" t="s">
        <v>304</v>
      </c>
      <c r="M116" s="381" t="s">
        <v>304</v>
      </c>
      <c r="N116" s="381" t="s">
        <v>304</v>
      </c>
      <c r="O116" s="381" t="s">
        <v>304</v>
      </c>
      <c r="P116" s="381" t="s">
        <v>304</v>
      </c>
      <c r="Q116" s="381" t="s">
        <v>304</v>
      </c>
      <c r="R116" s="381" t="s">
        <v>304</v>
      </c>
      <c r="S116" s="381" t="s">
        <v>304</v>
      </c>
      <c r="T116" s="381" t="s">
        <v>304</v>
      </c>
      <c r="U116" s="381" t="s">
        <v>304</v>
      </c>
      <c r="V116" s="381" t="s">
        <v>304</v>
      </c>
      <c r="W116" s="381" t="s">
        <v>304</v>
      </c>
      <c r="X116" s="381" t="s">
        <v>304</v>
      </c>
      <c r="Y116" s="381" t="s">
        <v>304</v>
      </c>
      <c r="Z116" s="381" t="s">
        <v>304</v>
      </c>
      <c r="AA116" s="381" t="s">
        <v>304</v>
      </c>
      <c r="AB116" s="381" t="s">
        <v>304</v>
      </c>
      <c r="AC116" s="381" t="s">
        <v>304</v>
      </c>
      <c r="AD116" s="381" t="s">
        <v>304</v>
      </c>
      <c r="AE116" s="157"/>
      <c r="AF116" s="381" t="s">
        <v>304</v>
      </c>
      <c r="AG116" s="381" t="s">
        <v>304</v>
      </c>
      <c r="AH116" s="381" t="s">
        <v>304</v>
      </c>
      <c r="AI116" s="381" t="s">
        <v>304</v>
      </c>
      <c r="AJ116" s="381" t="s">
        <v>304</v>
      </c>
      <c r="AK116" s="381" t="s">
        <v>660</v>
      </c>
      <c r="AL116" s="158"/>
      <c r="AN116" s="112" t="str">
        <f>VLOOKUP(B116,[1]sectoren!$N$2:$Q$128,3)</f>
        <v>landbouw (dieren en mest)</v>
      </c>
      <c r="AQ116" s="112">
        <f>VLOOKUP(B116, [1]sectoren!$N$2:$S$128, 6, FALSE)</f>
        <v>10</v>
      </c>
    </row>
    <row r="117" spans="1:43" s="112" customFormat="1" ht="24.75" customHeight="1" thickBot="1">
      <c r="A117" s="153" t="s">
        <v>531</v>
      </c>
      <c r="B117" s="153" t="s">
        <v>543</v>
      </c>
      <c r="C117" s="162" t="s">
        <v>544</v>
      </c>
      <c r="D117" s="155"/>
      <c r="E117" s="381" t="s">
        <v>308</v>
      </c>
      <c r="F117" s="381" t="s">
        <v>308</v>
      </c>
      <c r="G117" s="381" t="s">
        <v>304</v>
      </c>
      <c r="H117" s="381" t="s">
        <v>308</v>
      </c>
      <c r="I117" s="381" t="s">
        <v>308</v>
      </c>
      <c r="J117" s="381" t="s">
        <v>304</v>
      </c>
      <c r="K117" s="381" t="s">
        <v>304</v>
      </c>
      <c r="L117" s="381" t="s">
        <v>304</v>
      </c>
      <c r="M117" s="381" t="s">
        <v>304</v>
      </c>
      <c r="N117" s="381" t="s">
        <v>304</v>
      </c>
      <c r="O117" s="381" t="s">
        <v>304</v>
      </c>
      <c r="P117" s="381" t="s">
        <v>304</v>
      </c>
      <c r="Q117" s="381" t="s">
        <v>304</v>
      </c>
      <c r="R117" s="381" t="s">
        <v>304</v>
      </c>
      <c r="S117" s="381" t="s">
        <v>304</v>
      </c>
      <c r="T117" s="381" t="s">
        <v>304</v>
      </c>
      <c r="U117" s="381" t="s">
        <v>304</v>
      </c>
      <c r="V117" s="381" t="s">
        <v>304</v>
      </c>
      <c r="W117" s="381" t="s">
        <v>304</v>
      </c>
      <c r="X117" s="381" t="s">
        <v>304</v>
      </c>
      <c r="Y117" s="381" t="s">
        <v>304</v>
      </c>
      <c r="Z117" s="381" t="s">
        <v>304</v>
      </c>
      <c r="AA117" s="381" t="s">
        <v>304</v>
      </c>
      <c r="AB117" s="381" t="s">
        <v>304</v>
      </c>
      <c r="AC117" s="381" t="s">
        <v>304</v>
      </c>
      <c r="AD117" s="381" t="s">
        <v>304</v>
      </c>
      <c r="AE117" s="157"/>
      <c r="AF117" s="381" t="s">
        <v>304</v>
      </c>
      <c r="AG117" s="381" t="s">
        <v>304</v>
      </c>
      <c r="AH117" s="381" t="s">
        <v>304</v>
      </c>
      <c r="AI117" s="381" t="s">
        <v>304</v>
      </c>
      <c r="AJ117" s="381" t="s">
        <v>304</v>
      </c>
      <c r="AK117" s="381" t="s">
        <v>660</v>
      </c>
      <c r="AL117" s="158"/>
      <c r="AN117" s="112" t="str">
        <f>VLOOKUP(B117,[1]sectoren!$N$2:$Q$128,3)</f>
        <v>landbouw (dieren en mest)</v>
      </c>
      <c r="AQ117" s="112">
        <f>VLOOKUP(B117, [1]sectoren!$N$2:$S$128, 6, FALSE)</f>
        <v>10</v>
      </c>
    </row>
    <row r="118" spans="1:43" s="112" customFormat="1" ht="24.75" customHeight="1" thickBot="1">
      <c r="A118" s="153" t="s">
        <v>531</v>
      </c>
      <c r="B118" s="153" t="s">
        <v>545</v>
      </c>
      <c r="C118" s="162" t="s">
        <v>546</v>
      </c>
      <c r="D118" s="155"/>
      <c r="E118" s="381" t="s">
        <v>308</v>
      </c>
      <c r="F118" s="381" t="s">
        <v>308</v>
      </c>
      <c r="G118" s="381" t="s">
        <v>304</v>
      </c>
      <c r="H118" s="381" t="s">
        <v>308</v>
      </c>
      <c r="I118" s="381" t="s">
        <v>308</v>
      </c>
      <c r="J118" s="381" t="s">
        <v>304</v>
      </c>
      <c r="K118" s="381" t="s">
        <v>304</v>
      </c>
      <c r="L118" s="381" t="s">
        <v>304</v>
      </c>
      <c r="M118" s="381" t="s">
        <v>304</v>
      </c>
      <c r="N118" s="381" t="s">
        <v>304</v>
      </c>
      <c r="O118" s="381" t="s">
        <v>304</v>
      </c>
      <c r="P118" s="381" t="s">
        <v>304</v>
      </c>
      <c r="Q118" s="381" t="s">
        <v>304</v>
      </c>
      <c r="R118" s="381" t="s">
        <v>304</v>
      </c>
      <c r="S118" s="381" t="s">
        <v>304</v>
      </c>
      <c r="T118" s="381" t="s">
        <v>304</v>
      </c>
      <c r="U118" s="381" t="s">
        <v>304</v>
      </c>
      <c r="V118" s="381" t="s">
        <v>304</v>
      </c>
      <c r="W118" s="381" t="s">
        <v>304</v>
      </c>
      <c r="X118" s="381" t="s">
        <v>304</v>
      </c>
      <c r="Y118" s="381" t="s">
        <v>304</v>
      </c>
      <c r="Z118" s="381" t="s">
        <v>304</v>
      </c>
      <c r="AA118" s="381" t="s">
        <v>304</v>
      </c>
      <c r="AB118" s="381" t="s">
        <v>304</v>
      </c>
      <c r="AC118" s="381" t="s">
        <v>304</v>
      </c>
      <c r="AD118" s="381" t="s">
        <v>304</v>
      </c>
      <c r="AE118" s="157"/>
      <c r="AF118" s="381" t="s">
        <v>304</v>
      </c>
      <c r="AG118" s="381" t="s">
        <v>304</v>
      </c>
      <c r="AH118" s="381" t="s">
        <v>304</v>
      </c>
      <c r="AI118" s="381" t="s">
        <v>304</v>
      </c>
      <c r="AJ118" s="381" t="s">
        <v>304</v>
      </c>
      <c r="AK118" s="381" t="s">
        <v>660</v>
      </c>
      <c r="AL118" s="158"/>
      <c r="AN118" s="112" t="str">
        <f>VLOOKUP(B118,[1]sectoren!$N$2:$Q$128,3)</f>
        <v>landbouw (dieren en mest)</v>
      </c>
      <c r="AQ118" s="112">
        <f>VLOOKUP(B118, [1]sectoren!$N$2:$S$128, 6, FALSE)</f>
        <v>10</v>
      </c>
    </row>
    <row r="119" spans="1:43" s="112" customFormat="1" ht="24.75" customHeight="1" thickBot="1">
      <c r="A119" s="153" t="s">
        <v>531</v>
      </c>
      <c r="B119" s="153" t="s">
        <v>547</v>
      </c>
      <c r="C119" s="154" t="s">
        <v>548</v>
      </c>
      <c r="D119" s="155"/>
      <c r="E119" s="381" t="s">
        <v>308</v>
      </c>
      <c r="F119" s="381" t="s">
        <v>308</v>
      </c>
      <c r="G119" s="381" t="s">
        <v>304</v>
      </c>
      <c r="H119" s="381" t="s">
        <v>308</v>
      </c>
      <c r="I119" s="381" t="s">
        <v>308</v>
      </c>
      <c r="J119" s="381" t="s">
        <v>304</v>
      </c>
      <c r="K119" s="381" t="s">
        <v>304</v>
      </c>
      <c r="L119" s="381" t="s">
        <v>304</v>
      </c>
      <c r="M119" s="381" t="s">
        <v>304</v>
      </c>
      <c r="N119" s="381" t="s">
        <v>304</v>
      </c>
      <c r="O119" s="381" t="s">
        <v>304</v>
      </c>
      <c r="P119" s="381" t="s">
        <v>304</v>
      </c>
      <c r="Q119" s="381" t="s">
        <v>304</v>
      </c>
      <c r="R119" s="381" t="s">
        <v>304</v>
      </c>
      <c r="S119" s="381" t="s">
        <v>304</v>
      </c>
      <c r="T119" s="381" t="s">
        <v>304</v>
      </c>
      <c r="U119" s="381" t="s">
        <v>304</v>
      </c>
      <c r="V119" s="381" t="s">
        <v>304</v>
      </c>
      <c r="W119" s="381" t="s">
        <v>304</v>
      </c>
      <c r="X119" s="381" t="s">
        <v>304</v>
      </c>
      <c r="Y119" s="381" t="s">
        <v>304</v>
      </c>
      <c r="Z119" s="381" t="s">
        <v>304</v>
      </c>
      <c r="AA119" s="381" t="s">
        <v>304</v>
      </c>
      <c r="AB119" s="381" t="s">
        <v>304</v>
      </c>
      <c r="AC119" s="381" t="s">
        <v>304</v>
      </c>
      <c r="AD119" s="381" t="s">
        <v>304</v>
      </c>
      <c r="AE119" s="157"/>
      <c r="AF119" s="381" t="s">
        <v>304</v>
      </c>
      <c r="AG119" s="381" t="s">
        <v>304</v>
      </c>
      <c r="AH119" s="381" t="s">
        <v>304</v>
      </c>
      <c r="AI119" s="381" t="s">
        <v>304</v>
      </c>
      <c r="AJ119" s="381" t="s">
        <v>304</v>
      </c>
      <c r="AK119" s="381" t="s">
        <v>660</v>
      </c>
      <c r="AL119" s="158"/>
      <c r="AN119" s="112" t="str">
        <f>VLOOKUP(B119,[1]sectoren!$N$2:$Q$128,3)</f>
        <v>landbouw (dieren en mest)</v>
      </c>
      <c r="AQ119" s="112">
        <f>VLOOKUP(B119, [1]sectoren!$N$2:$S$128, 6, FALSE)</f>
        <v>10</v>
      </c>
    </row>
    <row r="120" spans="1:43" s="112" customFormat="1" ht="24.75" customHeight="1" thickBot="1">
      <c r="A120" s="153" t="s">
        <v>531</v>
      </c>
      <c r="B120" s="153" t="s">
        <v>549</v>
      </c>
      <c r="C120" s="154" t="s">
        <v>550</v>
      </c>
      <c r="D120" s="155"/>
      <c r="E120" s="381" t="s">
        <v>308</v>
      </c>
      <c r="F120" s="381" t="s">
        <v>308</v>
      </c>
      <c r="G120" s="381" t="s">
        <v>304</v>
      </c>
      <c r="H120" s="381" t="s">
        <v>308</v>
      </c>
      <c r="I120" s="381" t="s">
        <v>308</v>
      </c>
      <c r="J120" s="381" t="s">
        <v>304</v>
      </c>
      <c r="K120" s="381" t="s">
        <v>304</v>
      </c>
      <c r="L120" s="381" t="s">
        <v>304</v>
      </c>
      <c r="M120" s="381" t="s">
        <v>304</v>
      </c>
      <c r="N120" s="381" t="s">
        <v>304</v>
      </c>
      <c r="O120" s="381" t="s">
        <v>304</v>
      </c>
      <c r="P120" s="381" t="s">
        <v>304</v>
      </c>
      <c r="Q120" s="381" t="s">
        <v>304</v>
      </c>
      <c r="R120" s="381" t="s">
        <v>304</v>
      </c>
      <c r="S120" s="381" t="s">
        <v>304</v>
      </c>
      <c r="T120" s="381" t="s">
        <v>304</v>
      </c>
      <c r="U120" s="381" t="s">
        <v>304</v>
      </c>
      <c r="V120" s="381" t="s">
        <v>304</v>
      </c>
      <c r="W120" s="381" t="s">
        <v>304</v>
      </c>
      <c r="X120" s="381" t="s">
        <v>304</v>
      </c>
      <c r="Y120" s="381" t="s">
        <v>304</v>
      </c>
      <c r="Z120" s="381" t="s">
        <v>304</v>
      </c>
      <c r="AA120" s="381" t="s">
        <v>304</v>
      </c>
      <c r="AB120" s="381" t="s">
        <v>304</v>
      </c>
      <c r="AC120" s="381" t="s">
        <v>304</v>
      </c>
      <c r="AD120" s="381" t="s">
        <v>304</v>
      </c>
      <c r="AE120" s="157"/>
      <c r="AF120" s="381" t="s">
        <v>304</v>
      </c>
      <c r="AG120" s="381" t="s">
        <v>304</v>
      </c>
      <c r="AH120" s="381" t="s">
        <v>304</v>
      </c>
      <c r="AI120" s="381" t="s">
        <v>304</v>
      </c>
      <c r="AJ120" s="381" t="s">
        <v>304</v>
      </c>
      <c r="AK120" s="381" t="s">
        <v>660</v>
      </c>
      <c r="AL120" s="158"/>
      <c r="AN120" s="112" t="str">
        <f>VLOOKUP(B120,[1]sectoren!$N$2:$Q$128,3)</f>
        <v>landbouw (dieren en mest)</v>
      </c>
      <c r="AQ120" s="112">
        <f>VLOOKUP(B120, [1]sectoren!$N$2:$S$128, 6, FALSE)</f>
        <v>10</v>
      </c>
    </row>
    <row r="121" spans="1:43" s="112" customFormat="1" ht="24.75" customHeight="1" thickBot="1">
      <c r="A121" s="153" t="s">
        <v>531</v>
      </c>
      <c r="B121" s="153" t="s">
        <v>552</v>
      </c>
      <c r="C121" s="162" t="s">
        <v>553</v>
      </c>
      <c r="D121" s="168" t="s">
        <v>554</v>
      </c>
      <c r="E121" s="381" t="s">
        <v>308</v>
      </c>
      <c r="F121" s="381" t="s">
        <v>308</v>
      </c>
      <c r="G121" s="381" t="s">
        <v>304</v>
      </c>
      <c r="H121" s="381" t="s">
        <v>308</v>
      </c>
      <c r="I121" s="381" t="s">
        <v>308</v>
      </c>
      <c r="J121" s="381" t="s">
        <v>304</v>
      </c>
      <c r="K121" s="381" t="s">
        <v>304</v>
      </c>
      <c r="L121" s="381" t="s">
        <v>304</v>
      </c>
      <c r="M121" s="381" t="s">
        <v>304</v>
      </c>
      <c r="N121" s="381" t="s">
        <v>304</v>
      </c>
      <c r="O121" s="381" t="s">
        <v>304</v>
      </c>
      <c r="P121" s="381" t="s">
        <v>304</v>
      </c>
      <c r="Q121" s="381" t="s">
        <v>304</v>
      </c>
      <c r="R121" s="381" t="s">
        <v>304</v>
      </c>
      <c r="S121" s="381" t="s">
        <v>304</v>
      </c>
      <c r="T121" s="381" t="s">
        <v>304</v>
      </c>
      <c r="U121" s="381" t="s">
        <v>304</v>
      </c>
      <c r="V121" s="381" t="s">
        <v>304</v>
      </c>
      <c r="W121" s="381" t="s">
        <v>304</v>
      </c>
      <c r="X121" s="381" t="s">
        <v>304</v>
      </c>
      <c r="Y121" s="381" t="s">
        <v>304</v>
      </c>
      <c r="Z121" s="381" t="s">
        <v>304</v>
      </c>
      <c r="AA121" s="381" t="s">
        <v>304</v>
      </c>
      <c r="AB121" s="381" t="s">
        <v>304</v>
      </c>
      <c r="AC121" s="381" t="s">
        <v>304</v>
      </c>
      <c r="AD121" s="381" t="s">
        <v>304</v>
      </c>
      <c r="AE121" s="157"/>
      <c r="AF121" s="381" t="s">
        <v>304</v>
      </c>
      <c r="AG121" s="381" t="s">
        <v>304</v>
      </c>
      <c r="AH121" s="381" t="s">
        <v>304</v>
      </c>
      <c r="AI121" s="381" t="s">
        <v>304</v>
      </c>
      <c r="AJ121" s="381" t="s">
        <v>304</v>
      </c>
      <c r="AK121" s="381" t="s">
        <v>660</v>
      </c>
      <c r="AL121" s="158"/>
      <c r="AN121" s="112" t="str">
        <f>VLOOKUP(B121,[1]sectoren!$N$2:$Q$128,3)</f>
        <v>landbouw (dieren en mest)</v>
      </c>
      <c r="AQ121" s="112">
        <f>VLOOKUP(B121, [1]sectoren!$N$2:$S$128, 6, FALSE)</f>
        <v>10</v>
      </c>
    </row>
    <row r="122" spans="1:43" s="112" customFormat="1" ht="24.75" customHeight="1" thickBot="1">
      <c r="A122" s="153" t="s">
        <v>531</v>
      </c>
      <c r="B122" s="182" t="s">
        <v>555</v>
      </c>
      <c r="C122" s="183" t="s">
        <v>556</v>
      </c>
      <c r="D122" s="155"/>
      <c r="E122" s="381" t="s">
        <v>308</v>
      </c>
      <c r="F122" s="381" t="s">
        <v>308</v>
      </c>
      <c r="G122" s="381" t="s">
        <v>304</v>
      </c>
      <c r="H122" s="381" t="s">
        <v>308</v>
      </c>
      <c r="I122" s="381" t="s">
        <v>308</v>
      </c>
      <c r="J122" s="381" t="s">
        <v>304</v>
      </c>
      <c r="K122" s="381" t="s">
        <v>304</v>
      </c>
      <c r="L122" s="381" t="s">
        <v>304</v>
      </c>
      <c r="M122" s="381" t="s">
        <v>304</v>
      </c>
      <c r="N122" s="381" t="s">
        <v>304</v>
      </c>
      <c r="O122" s="381" t="s">
        <v>304</v>
      </c>
      <c r="P122" s="381" t="s">
        <v>304</v>
      </c>
      <c r="Q122" s="381" t="s">
        <v>304</v>
      </c>
      <c r="R122" s="381" t="s">
        <v>304</v>
      </c>
      <c r="S122" s="381" t="s">
        <v>304</v>
      </c>
      <c r="T122" s="381" t="s">
        <v>304</v>
      </c>
      <c r="U122" s="381" t="s">
        <v>304</v>
      </c>
      <c r="V122" s="381" t="s">
        <v>304</v>
      </c>
      <c r="W122" s="381" t="s">
        <v>304</v>
      </c>
      <c r="X122" s="381" t="s">
        <v>304</v>
      </c>
      <c r="Y122" s="381" t="s">
        <v>304</v>
      </c>
      <c r="Z122" s="381" t="s">
        <v>304</v>
      </c>
      <c r="AA122" s="381" t="s">
        <v>304</v>
      </c>
      <c r="AB122" s="381" t="s">
        <v>304</v>
      </c>
      <c r="AC122" s="381" t="s">
        <v>304</v>
      </c>
      <c r="AD122" s="381" t="s">
        <v>304</v>
      </c>
      <c r="AE122" s="157"/>
      <c r="AF122" s="381" t="s">
        <v>304</v>
      </c>
      <c r="AG122" s="381" t="s">
        <v>304</v>
      </c>
      <c r="AH122" s="381" t="s">
        <v>304</v>
      </c>
      <c r="AI122" s="381" t="s">
        <v>304</v>
      </c>
      <c r="AJ122" s="381" t="s">
        <v>304</v>
      </c>
      <c r="AK122" s="381" t="s">
        <v>660</v>
      </c>
      <c r="AL122" s="158"/>
      <c r="AN122" s="112" t="str">
        <f>VLOOKUP(B122,[1]sectoren!$N$2:$Q$128,3)</f>
        <v>landbouw (dieren en mest)</v>
      </c>
      <c r="AQ122" s="112">
        <f>VLOOKUP(B122, [1]sectoren!$N$2:$S$128, 6, FALSE)</f>
        <v>10</v>
      </c>
    </row>
    <row r="123" spans="1:43" s="112" customFormat="1" ht="24.75" customHeight="1" thickBot="1">
      <c r="A123" s="153" t="s">
        <v>531</v>
      </c>
      <c r="B123" s="153" t="s">
        <v>557</v>
      </c>
      <c r="C123" s="154" t="s">
        <v>558</v>
      </c>
      <c r="D123" s="155"/>
      <c r="E123" s="381" t="s">
        <v>105</v>
      </c>
      <c r="F123" s="381" t="s">
        <v>105</v>
      </c>
      <c r="G123" s="381" t="s">
        <v>105</v>
      </c>
      <c r="H123" s="381" t="s">
        <v>105</v>
      </c>
      <c r="I123" s="381" t="s">
        <v>105</v>
      </c>
      <c r="J123" s="381" t="s">
        <v>105</v>
      </c>
      <c r="K123" s="381" t="s">
        <v>105</v>
      </c>
      <c r="L123" s="381" t="s">
        <v>105</v>
      </c>
      <c r="M123" s="381" t="s">
        <v>105</v>
      </c>
      <c r="N123" s="381" t="s">
        <v>105</v>
      </c>
      <c r="O123" s="381" t="s">
        <v>105</v>
      </c>
      <c r="P123" s="381" t="s">
        <v>105</v>
      </c>
      <c r="Q123" s="381" t="s">
        <v>105</v>
      </c>
      <c r="R123" s="381" t="s">
        <v>105</v>
      </c>
      <c r="S123" s="381" t="s">
        <v>105</v>
      </c>
      <c r="T123" s="381" t="s">
        <v>105</v>
      </c>
      <c r="U123" s="381" t="s">
        <v>105</v>
      </c>
      <c r="V123" s="381" t="s">
        <v>105</v>
      </c>
      <c r="W123" s="381" t="s">
        <v>105</v>
      </c>
      <c r="X123" s="381" t="s">
        <v>105</v>
      </c>
      <c r="Y123" s="381" t="s">
        <v>105</v>
      </c>
      <c r="Z123" s="381" t="s">
        <v>105</v>
      </c>
      <c r="AA123" s="381" t="s">
        <v>105</v>
      </c>
      <c r="AB123" s="381" t="s">
        <v>105</v>
      </c>
      <c r="AC123" s="381" t="s">
        <v>105</v>
      </c>
      <c r="AD123" s="381" t="s">
        <v>105</v>
      </c>
      <c r="AE123" s="157"/>
      <c r="AF123" s="381" t="s">
        <v>105</v>
      </c>
      <c r="AG123" s="381" t="s">
        <v>105</v>
      </c>
      <c r="AH123" s="381" t="s">
        <v>105</v>
      </c>
      <c r="AI123" s="381" t="s">
        <v>105</v>
      </c>
      <c r="AJ123" s="381" t="s">
        <v>105</v>
      </c>
      <c r="AK123" s="381" t="s">
        <v>660</v>
      </c>
      <c r="AL123" s="158" t="s">
        <v>559</v>
      </c>
      <c r="AN123" s="112" t="str">
        <f>VLOOKUP(B123,[1]sectoren!$N$2:$Q$128,3)</f>
        <v>landbouw (dieren en mest)</v>
      </c>
      <c r="AQ123" s="112">
        <f>VLOOKUP(B123, [1]sectoren!$N$2:$S$128, 6, FALSE)</f>
        <v>10</v>
      </c>
    </row>
    <row r="124" spans="1:43" s="112" customFormat="1" ht="24.75" customHeight="1" thickBot="1">
      <c r="A124" s="153" t="s">
        <v>531</v>
      </c>
      <c r="B124" s="184" t="s">
        <v>560</v>
      </c>
      <c r="C124" s="154" t="s">
        <v>561</v>
      </c>
      <c r="D124" s="155"/>
      <c r="E124" s="381" t="s">
        <v>308</v>
      </c>
      <c r="F124" s="381" t="s">
        <v>308</v>
      </c>
      <c r="G124" s="381" t="s">
        <v>304</v>
      </c>
      <c r="H124" s="381" t="s">
        <v>308</v>
      </c>
      <c r="I124" s="381" t="s">
        <v>308</v>
      </c>
      <c r="J124" s="381" t="s">
        <v>304</v>
      </c>
      <c r="K124" s="381" t="s">
        <v>304</v>
      </c>
      <c r="L124" s="381" t="s">
        <v>304</v>
      </c>
      <c r="M124" s="381" t="s">
        <v>304</v>
      </c>
      <c r="N124" s="381" t="s">
        <v>304</v>
      </c>
      <c r="O124" s="381" t="s">
        <v>304</v>
      </c>
      <c r="P124" s="381" t="s">
        <v>304</v>
      </c>
      <c r="Q124" s="381" t="s">
        <v>304</v>
      </c>
      <c r="R124" s="381" t="s">
        <v>304</v>
      </c>
      <c r="S124" s="381" t="s">
        <v>304</v>
      </c>
      <c r="T124" s="381" t="s">
        <v>304</v>
      </c>
      <c r="U124" s="381" t="s">
        <v>304</v>
      </c>
      <c r="V124" s="381" t="s">
        <v>304</v>
      </c>
      <c r="W124" s="381" t="s">
        <v>304</v>
      </c>
      <c r="X124" s="381" t="s">
        <v>304</v>
      </c>
      <c r="Y124" s="381" t="s">
        <v>304</v>
      </c>
      <c r="Z124" s="381" t="s">
        <v>304</v>
      </c>
      <c r="AA124" s="381" t="s">
        <v>304</v>
      </c>
      <c r="AB124" s="381" t="s">
        <v>304</v>
      </c>
      <c r="AC124" s="381" t="s">
        <v>304</v>
      </c>
      <c r="AD124" s="381" t="s">
        <v>304</v>
      </c>
      <c r="AE124" s="157"/>
      <c r="AF124" s="381" t="s">
        <v>304</v>
      </c>
      <c r="AG124" s="381" t="s">
        <v>304</v>
      </c>
      <c r="AH124" s="381" t="s">
        <v>304</v>
      </c>
      <c r="AI124" s="381" t="s">
        <v>304</v>
      </c>
      <c r="AJ124" s="381" t="s">
        <v>304</v>
      </c>
      <c r="AK124" s="381" t="s">
        <v>660</v>
      </c>
      <c r="AL124" s="158" t="s">
        <v>304</v>
      </c>
      <c r="AN124" s="112" t="str">
        <f>VLOOKUP(B124,[1]sectoren!$N$2:$Q$128,3)</f>
        <v>landbouw (dieren en mest)</v>
      </c>
      <c r="AQ124" s="112">
        <f>VLOOKUP(B124, [1]sectoren!$N$2:$S$128, 6, FALSE)</f>
        <v>10</v>
      </c>
    </row>
    <row r="125" spans="1:43" s="112" customFormat="1" ht="24.75" customHeight="1" thickBot="1">
      <c r="A125" s="153" t="s">
        <v>562</v>
      </c>
      <c r="B125" s="153" t="s">
        <v>563</v>
      </c>
      <c r="C125" s="154" t="s">
        <v>564</v>
      </c>
      <c r="D125" s="155"/>
      <c r="E125" s="381" t="s">
        <v>105</v>
      </c>
      <c r="F125" s="381" t="s">
        <v>105</v>
      </c>
      <c r="G125" s="381" t="s">
        <v>105</v>
      </c>
      <c r="H125" s="381" t="s">
        <v>105</v>
      </c>
      <c r="I125" s="381" t="s">
        <v>105</v>
      </c>
      <c r="J125" s="381" t="s">
        <v>105</v>
      </c>
      <c r="K125" s="381" t="s">
        <v>105</v>
      </c>
      <c r="L125" s="381" t="s">
        <v>105</v>
      </c>
      <c r="M125" s="381" t="s">
        <v>105</v>
      </c>
      <c r="N125" s="381" t="s">
        <v>105</v>
      </c>
      <c r="O125" s="381" t="s">
        <v>105</v>
      </c>
      <c r="P125" s="381" t="s">
        <v>105</v>
      </c>
      <c r="Q125" s="381" t="s">
        <v>105</v>
      </c>
      <c r="R125" s="381" t="s">
        <v>105</v>
      </c>
      <c r="S125" s="381" t="s">
        <v>105</v>
      </c>
      <c r="T125" s="381" t="s">
        <v>105</v>
      </c>
      <c r="U125" s="381" t="s">
        <v>105</v>
      </c>
      <c r="V125" s="381" t="s">
        <v>105</v>
      </c>
      <c r="W125" s="381" t="s">
        <v>105</v>
      </c>
      <c r="X125" s="381" t="s">
        <v>105</v>
      </c>
      <c r="Y125" s="381" t="s">
        <v>105</v>
      </c>
      <c r="Z125" s="381" t="s">
        <v>105</v>
      </c>
      <c r="AA125" s="381" t="s">
        <v>105</v>
      </c>
      <c r="AB125" s="381" t="s">
        <v>105</v>
      </c>
      <c r="AC125" s="381" t="s">
        <v>105</v>
      </c>
      <c r="AD125" s="381" t="s">
        <v>105</v>
      </c>
      <c r="AE125" s="157"/>
      <c r="AF125" s="381" t="s">
        <v>105</v>
      </c>
      <c r="AG125" s="381" t="s">
        <v>105</v>
      </c>
      <c r="AH125" s="381" t="s">
        <v>105</v>
      </c>
      <c r="AI125" s="381" t="s">
        <v>105</v>
      </c>
      <c r="AJ125" s="381" t="s">
        <v>105</v>
      </c>
      <c r="AK125" s="381" t="s">
        <v>660</v>
      </c>
      <c r="AL125" s="158" t="s">
        <v>565</v>
      </c>
      <c r="AN125" s="112" t="str">
        <f>VLOOKUP(B125,[1]sectoren!$N$2:$Q$128,3)</f>
        <v>andere industrie</v>
      </c>
      <c r="AQ125" s="112">
        <f>VLOOKUP(B125, [1]sectoren!$N$2:$S$128, 6, FALSE)</f>
        <v>9</v>
      </c>
    </row>
    <row r="126" spans="1:43" s="112" customFormat="1" ht="24.75" customHeight="1" thickBot="1">
      <c r="A126" s="153" t="s">
        <v>562</v>
      </c>
      <c r="B126" s="153" t="s">
        <v>566</v>
      </c>
      <c r="C126" s="154" t="s">
        <v>567</v>
      </c>
      <c r="D126" s="155"/>
      <c r="E126" s="381" t="s">
        <v>308</v>
      </c>
      <c r="F126" s="381" t="s">
        <v>308</v>
      </c>
      <c r="G126" s="381" t="s">
        <v>308</v>
      </c>
      <c r="H126" s="381">
        <v>2.0249904000000001E-3</v>
      </c>
      <c r="I126" s="381" t="s">
        <v>308</v>
      </c>
      <c r="J126" s="381" t="s">
        <v>308</v>
      </c>
      <c r="K126" s="381" t="s">
        <v>308</v>
      </c>
      <c r="L126" s="381" t="s">
        <v>308</v>
      </c>
      <c r="M126" s="381" t="s">
        <v>308</v>
      </c>
      <c r="N126" s="381" t="s">
        <v>304</v>
      </c>
      <c r="O126" s="381" t="s">
        <v>304</v>
      </c>
      <c r="P126" s="381" t="s">
        <v>304</v>
      </c>
      <c r="Q126" s="381" t="s">
        <v>304</v>
      </c>
      <c r="R126" s="381" t="s">
        <v>304</v>
      </c>
      <c r="S126" s="381" t="s">
        <v>304</v>
      </c>
      <c r="T126" s="381" t="s">
        <v>304</v>
      </c>
      <c r="U126" s="381" t="s">
        <v>304</v>
      </c>
      <c r="V126" s="381" t="s">
        <v>304</v>
      </c>
      <c r="W126" s="381" t="s">
        <v>304</v>
      </c>
      <c r="X126" s="381" t="s">
        <v>304</v>
      </c>
      <c r="Y126" s="381" t="s">
        <v>304</v>
      </c>
      <c r="Z126" s="381" t="s">
        <v>304</v>
      </c>
      <c r="AA126" s="381" t="s">
        <v>304</v>
      </c>
      <c r="AB126" s="381" t="s">
        <v>304</v>
      </c>
      <c r="AC126" s="381" t="s">
        <v>304</v>
      </c>
      <c r="AD126" s="381" t="s">
        <v>304</v>
      </c>
      <c r="AE126" s="157" t="s">
        <v>295</v>
      </c>
      <c r="AF126" s="381" t="s">
        <v>304</v>
      </c>
      <c r="AG126" s="381" t="s">
        <v>304</v>
      </c>
      <c r="AH126" s="381" t="s">
        <v>304</v>
      </c>
      <c r="AI126" s="381" t="s">
        <v>304</v>
      </c>
      <c r="AJ126" s="381" t="s">
        <v>304</v>
      </c>
      <c r="AK126" s="381" t="s">
        <v>660</v>
      </c>
      <c r="AL126" s="158"/>
      <c r="AN126" s="112" t="str">
        <f>VLOOKUP(B126,[1]sectoren!$N$2:$Q$128,3)</f>
        <v>andere industrie</v>
      </c>
      <c r="AQ126" s="112">
        <f>VLOOKUP(B126, [1]sectoren!$N$2:$S$128, 6, FALSE)</f>
        <v>9</v>
      </c>
    </row>
    <row r="127" spans="1:43" s="112" customFormat="1" ht="24.75" customHeight="1" thickBot="1">
      <c r="A127" s="153" t="s">
        <v>562</v>
      </c>
      <c r="B127" s="153" t="s">
        <v>569</v>
      </c>
      <c r="C127" s="154" t="s">
        <v>570</v>
      </c>
      <c r="D127" s="155"/>
      <c r="E127" s="381" t="s">
        <v>105</v>
      </c>
      <c r="F127" s="381" t="s">
        <v>105</v>
      </c>
      <c r="G127" s="381" t="s">
        <v>105</v>
      </c>
      <c r="H127" s="381" t="s">
        <v>105</v>
      </c>
      <c r="I127" s="381" t="s">
        <v>105</v>
      </c>
      <c r="J127" s="381" t="s">
        <v>105</v>
      </c>
      <c r="K127" s="381" t="s">
        <v>105</v>
      </c>
      <c r="L127" s="381" t="s">
        <v>105</v>
      </c>
      <c r="M127" s="381" t="s">
        <v>105</v>
      </c>
      <c r="N127" s="381" t="s">
        <v>105</v>
      </c>
      <c r="O127" s="381" t="s">
        <v>105</v>
      </c>
      <c r="P127" s="381" t="s">
        <v>105</v>
      </c>
      <c r="Q127" s="381" t="s">
        <v>105</v>
      </c>
      <c r="R127" s="381" t="s">
        <v>105</v>
      </c>
      <c r="S127" s="381" t="s">
        <v>105</v>
      </c>
      <c r="T127" s="381" t="s">
        <v>105</v>
      </c>
      <c r="U127" s="381" t="s">
        <v>105</v>
      </c>
      <c r="V127" s="381" t="s">
        <v>105</v>
      </c>
      <c r="W127" s="381" t="s">
        <v>105</v>
      </c>
      <c r="X127" s="381" t="s">
        <v>105</v>
      </c>
      <c r="Y127" s="381" t="s">
        <v>105</v>
      </c>
      <c r="Z127" s="381" t="s">
        <v>105</v>
      </c>
      <c r="AA127" s="381" t="s">
        <v>105</v>
      </c>
      <c r="AB127" s="381" t="s">
        <v>105</v>
      </c>
      <c r="AC127" s="381" t="s">
        <v>105</v>
      </c>
      <c r="AD127" s="381" t="s">
        <v>105</v>
      </c>
      <c r="AE127" s="157"/>
      <c r="AF127" s="381" t="s">
        <v>105</v>
      </c>
      <c r="AG127" s="381" t="s">
        <v>105</v>
      </c>
      <c r="AH127" s="381" t="s">
        <v>105</v>
      </c>
      <c r="AI127" s="381" t="s">
        <v>105</v>
      </c>
      <c r="AJ127" s="381" t="s">
        <v>105</v>
      </c>
      <c r="AK127" s="381" t="s">
        <v>660</v>
      </c>
      <c r="AL127" s="158"/>
      <c r="AN127" s="112" t="str">
        <f>VLOOKUP(B127,[1]sectoren!$N$2:$Q$128,3)</f>
        <v>andere industrie</v>
      </c>
      <c r="AQ127" s="112">
        <f>VLOOKUP(B127, [1]sectoren!$N$2:$S$128, 6, FALSE)</f>
        <v>9</v>
      </c>
    </row>
    <row r="128" spans="1:43" s="112" customFormat="1" ht="24.75" customHeight="1" thickBot="1">
      <c r="A128" s="153" t="s">
        <v>562</v>
      </c>
      <c r="B128" s="159" t="s">
        <v>571</v>
      </c>
      <c r="C128" s="162" t="s">
        <v>572</v>
      </c>
      <c r="D128" s="155" t="s">
        <v>573</v>
      </c>
      <c r="E128" s="381" t="s">
        <v>105</v>
      </c>
      <c r="F128" s="381" t="s">
        <v>105</v>
      </c>
      <c r="G128" s="381" t="s">
        <v>105</v>
      </c>
      <c r="H128" s="381" t="s">
        <v>105</v>
      </c>
      <c r="I128" s="381" t="s">
        <v>105</v>
      </c>
      <c r="J128" s="381" t="s">
        <v>105</v>
      </c>
      <c r="K128" s="381" t="s">
        <v>105</v>
      </c>
      <c r="L128" s="381" t="s">
        <v>105</v>
      </c>
      <c r="M128" s="381" t="s">
        <v>105</v>
      </c>
      <c r="N128" s="381" t="s">
        <v>105</v>
      </c>
      <c r="O128" s="381" t="s">
        <v>105</v>
      </c>
      <c r="P128" s="381" t="s">
        <v>105</v>
      </c>
      <c r="Q128" s="381" t="s">
        <v>105</v>
      </c>
      <c r="R128" s="381" t="s">
        <v>105</v>
      </c>
      <c r="S128" s="381" t="s">
        <v>105</v>
      </c>
      <c r="T128" s="381" t="s">
        <v>105</v>
      </c>
      <c r="U128" s="381" t="s">
        <v>105</v>
      </c>
      <c r="V128" s="381" t="s">
        <v>105</v>
      </c>
      <c r="W128" s="381" t="s">
        <v>105</v>
      </c>
      <c r="X128" s="381" t="s">
        <v>105</v>
      </c>
      <c r="Y128" s="381" t="s">
        <v>105</v>
      </c>
      <c r="Z128" s="381" t="s">
        <v>105</v>
      </c>
      <c r="AA128" s="381" t="s">
        <v>105</v>
      </c>
      <c r="AB128" s="381" t="s">
        <v>105</v>
      </c>
      <c r="AC128" s="381" t="s">
        <v>105</v>
      </c>
      <c r="AD128" s="381" t="s">
        <v>105</v>
      </c>
      <c r="AE128" s="157"/>
      <c r="AF128" s="381" t="s">
        <v>105</v>
      </c>
      <c r="AG128" s="381" t="s">
        <v>105</v>
      </c>
      <c r="AH128" s="381" t="s">
        <v>105</v>
      </c>
      <c r="AI128" s="381" t="s">
        <v>105</v>
      </c>
      <c r="AJ128" s="381" t="s">
        <v>105</v>
      </c>
      <c r="AK128" s="381" t="s">
        <v>660</v>
      </c>
      <c r="AL128" s="158" t="s">
        <v>574</v>
      </c>
      <c r="AN128" s="112" t="str">
        <f>VLOOKUP(B128,[1]sectoren!$N$2:$Q$128,3)</f>
        <v>andere industrie</v>
      </c>
      <c r="AQ128" s="112">
        <f>VLOOKUP(B128, [1]sectoren!$N$2:$S$128, 6, FALSE)</f>
        <v>9</v>
      </c>
    </row>
    <row r="129" spans="1:67" s="112" customFormat="1" ht="24.75" customHeight="1" thickBot="1">
      <c r="A129" s="153" t="s">
        <v>562</v>
      </c>
      <c r="B129" s="159" t="s">
        <v>575</v>
      </c>
      <c r="C129" s="175" t="s">
        <v>576</v>
      </c>
      <c r="D129" s="155" t="s">
        <v>573</v>
      </c>
      <c r="E129" s="381" t="s">
        <v>105</v>
      </c>
      <c r="F129" s="381" t="s">
        <v>105</v>
      </c>
      <c r="G129" s="381" t="s">
        <v>105</v>
      </c>
      <c r="H129" s="381" t="s">
        <v>105</v>
      </c>
      <c r="I129" s="381" t="s">
        <v>105</v>
      </c>
      <c r="J129" s="381" t="s">
        <v>105</v>
      </c>
      <c r="K129" s="381" t="s">
        <v>105</v>
      </c>
      <c r="L129" s="381" t="s">
        <v>105</v>
      </c>
      <c r="M129" s="381" t="s">
        <v>105</v>
      </c>
      <c r="N129" s="381" t="s">
        <v>105</v>
      </c>
      <c r="O129" s="381" t="s">
        <v>105</v>
      </c>
      <c r="P129" s="381" t="s">
        <v>105</v>
      </c>
      <c r="Q129" s="381" t="s">
        <v>105</v>
      </c>
      <c r="R129" s="381" t="s">
        <v>105</v>
      </c>
      <c r="S129" s="381" t="s">
        <v>105</v>
      </c>
      <c r="T129" s="381" t="s">
        <v>105</v>
      </c>
      <c r="U129" s="381" t="s">
        <v>105</v>
      </c>
      <c r="V129" s="381" t="s">
        <v>105</v>
      </c>
      <c r="W129" s="381" t="s">
        <v>105</v>
      </c>
      <c r="X129" s="381" t="s">
        <v>105</v>
      </c>
      <c r="Y129" s="381" t="s">
        <v>105</v>
      </c>
      <c r="Z129" s="381" t="s">
        <v>105</v>
      </c>
      <c r="AA129" s="381" t="s">
        <v>105</v>
      </c>
      <c r="AB129" s="381" t="s">
        <v>105</v>
      </c>
      <c r="AC129" s="381" t="s">
        <v>105</v>
      </c>
      <c r="AD129" s="381" t="s">
        <v>105</v>
      </c>
      <c r="AE129" s="157"/>
      <c r="AF129" s="381" t="s">
        <v>105</v>
      </c>
      <c r="AG129" s="381" t="s">
        <v>105</v>
      </c>
      <c r="AH129" s="381" t="s">
        <v>105</v>
      </c>
      <c r="AI129" s="381" t="s">
        <v>105</v>
      </c>
      <c r="AJ129" s="381" t="s">
        <v>105</v>
      </c>
      <c r="AK129" s="381" t="s">
        <v>660</v>
      </c>
      <c r="AL129" s="158" t="s">
        <v>577</v>
      </c>
      <c r="AN129" s="112" t="str">
        <f>VLOOKUP(B129,[1]sectoren!$N$2:$Q$128,3)</f>
        <v>andere industrie</v>
      </c>
      <c r="AQ129" s="112">
        <f>VLOOKUP(B129, [1]sectoren!$N$2:$S$128, 6, FALSE)</f>
        <v>9</v>
      </c>
    </row>
    <row r="130" spans="1:67" s="112" customFormat="1" ht="24.75" customHeight="1" thickBot="1">
      <c r="A130" s="153" t="s">
        <v>562</v>
      </c>
      <c r="B130" s="159" t="s">
        <v>578</v>
      </c>
      <c r="C130" s="185" t="s">
        <v>579</v>
      </c>
      <c r="D130" s="155" t="s">
        <v>573</v>
      </c>
      <c r="E130" s="381" t="s">
        <v>105</v>
      </c>
      <c r="F130" s="381" t="s">
        <v>105</v>
      </c>
      <c r="G130" s="381" t="s">
        <v>105</v>
      </c>
      <c r="H130" s="381" t="s">
        <v>105</v>
      </c>
      <c r="I130" s="381" t="s">
        <v>105</v>
      </c>
      <c r="J130" s="381" t="s">
        <v>105</v>
      </c>
      <c r="K130" s="381" t="s">
        <v>105</v>
      </c>
      <c r="L130" s="381" t="s">
        <v>105</v>
      </c>
      <c r="M130" s="381" t="s">
        <v>105</v>
      </c>
      <c r="N130" s="381" t="s">
        <v>105</v>
      </c>
      <c r="O130" s="381" t="s">
        <v>105</v>
      </c>
      <c r="P130" s="381" t="s">
        <v>105</v>
      </c>
      <c r="Q130" s="381" t="s">
        <v>105</v>
      </c>
      <c r="R130" s="381" t="s">
        <v>105</v>
      </c>
      <c r="S130" s="381" t="s">
        <v>105</v>
      </c>
      <c r="T130" s="381" t="s">
        <v>105</v>
      </c>
      <c r="U130" s="381" t="s">
        <v>105</v>
      </c>
      <c r="V130" s="381" t="s">
        <v>105</v>
      </c>
      <c r="W130" s="381" t="s">
        <v>105</v>
      </c>
      <c r="X130" s="381" t="s">
        <v>105</v>
      </c>
      <c r="Y130" s="381" t="s">
        <v>105</v>
      </c>
      <c r="Z130" s="381" t="s">
        <v>105</v>
      </c>
      <c r="AA130" s="381" t="s">
        <v>105</v>
      </c>
      <c r="AB130" s="381" t="s">
        <v>105</v>
      </c>
      <c r="AC130" s="381" t="s">
        <v>105</v>
      </c>
      <c r="AD130" s="381" t="s">
        <v>105</v>
      </c>
      <c r="AE130" s="157"/>
      <c r="AF130" s="381" t="s">
        <v>105</v>
      </c>
      <c r="AG130" s="381" t="s">
        <v>105</v>
      </c>
      <c r="AH130" s="381" t="s">
        <v>105</v>
      </c>
      <c r="AI130" s="381" t="s">
        <v>105</v>
      </c>
      <c r="AJ130" s="381" t="s">
        <v>105</v>
      </c>
      <c r="AK130" s="381" t="s">
        <v>660</v>
      </c>
      <c r="AL130" s="158" t="s">
        <v>577</v>
      </c>
      <c r="AN130" s="112" t="str">
        <f>VLOOKUP(B130,[1]sectoren!$N$2:$Q$128,3)</f>
        <v>andere industrie</v>
      </c>
      <c r="AQ130" s="112">
        <f>VLOOKUP(B130, [1]sectoren!$N$2:$S$128, 6, FALSE)</f>
        <v>9</v>
      </c>
    </row>
    <row r="131" spans="1:67" s="112" customFormat="1" ht="24.75" customHeight="1" thickBot="1">
      <c r="A131" s="153" t="s">
        <v>562</v>
      </c>
      <c r="B131" s="159" t="s">
        <v>580</v>
      </c>
      <c r="C131" s="175" t="s">
        <v>581</v>
      </c>
      <c r="D131" s="155" t="s">
        <v>573</v>
      </c>
      <c r="E131" s="381" t="s">
        <v>105</v>
      </c>
      <c r="F131" s="381" t="s">
        <v>105</v>
      </c>
      <c r="G131" s="381" t="s">
        <v>105</v>
      </c>
      <c r="H131" s="381" t="s">
        <v>105</v>
      </c>
      <c r="I131" s="381" t="s">
        <v>105</v>
      </c>
      <c r="J131" s="381" t="s">
        <v>105</v>
      </c>
      <c r="K131" s="381" t="s">
        <v>105</v>
      </c>
      <c r="L131" s="381" t="s">
        <v>105</v>
      </c>
      <c r="M131" s="381" t="s">
        <v>105</v>
      </c>
      <c r="N131" s="381" t="s">
        <v>105</v>
      </c>
      <c r="O131" s="381" t="s">
        <v>105</v>
      </c>
      <c r="P131" s="381" t="s">
        <v>105</v>
      </c>
      <c r="Q131" s="381" t="s">
        <v>105</v>
      </c>
      <c r="R131" s="381" t="s">
        <v>105</v>
      </c>
      <c r="S131" s="381" t="s">
        <v>105</v>
      </c>
      <c r="T131" s="381" t="s">
        <v>105</v>
      </c>
      <c r="U131" s="381" t="s">
        <v>105</v>
      </c>
      <c r="V131" s="381" t="s">
        <v>105</v>
      </c>
      <c r="W131" s="381" t="s">
        <v>105</v>
      </c>
      <c r="X131" s="381" t="s">
        <v>105</v>
      </c>
      <c r="Y131" s="381" t="s">
        <v>105</v>
      </c>
      <c r="Z131" s="381" t="s">
        <v>105</v>
      </c>
      <c r="AA131" s="381" t="s">
        <v>105</v>
      </c>
      <c r="AB131" s="381" t="s">
        <v>105</v>
      </c>
      <c r="AC131" s="381" t="s">
        <v>105</v>
      </c>
      <c r="AD131" s="381" t="s">
        <v>105</v>
      </c>
      <c r="AE131" s="157"/>
      <c r="AF131" s="381" t="s">
        <v>105</v>
      </c>
      <c r="AG131" s="381" t="s">
        <v>105</v>
      </c>
      <c r="AH131" s="381" t="s">
        <v>105</v>
      </c>
      <c r="AI131" s="381" t="s">
        <v>105</v>
      </c>
      <c r="AJ131" s="381" t="s">
        <v>105</v>
      </c>
      <c r="AK131" s="381" t="s">
        <v>660</v>
      </c>
      <c r="AL131" s="158" t="s">
        <v>577</v>
      </c>
      <c r="AN131" s="112" t="str">
        <f>VLOOKUP(B131,[1]sectoren!$N$2:$Q$128,3)</f>
        <v>andere industrie</v>
      </c>
      <c r="AQ131" s="112">
        <f>VLOOKUP(B131, [1]sectoren!$N$2:$S$128, 6, FALSE)</f>
        <v>9</v>
      </c>
    </row>
    <row r="132" spans="1:67" s="112" customFormat="1" ht="24.75" customHeight="1" thickBot="1">
      <c r="A132" s="153" t="s">
        <v>562</v>
      </c>
      <c r="B132" s="159" t="s">
        <v>582</v>
      </c>
      <c r="C132" s="175" t="s">
        <v>583</v>
      </c>
      <c r="D132" s="155" t="s">
        <v>573</v>
      </c>
      <c r="E132" s="381" t="s">
        <v>105</v>
      </c>
      <c r="F132" s="381" t="s">
        <v>105</v>
      </c>
      <c r="G132" s="381" t="s">
        <v>105</v>
      </c>
      <c r="H132" s="381" t="s">
        <v>105</v>
      </c>
      <c r="I132" s="381" t="s">
        <v>105</v>
      </c>
      <c r="J132" s="381" t="s">
        <v>105</v>
      </c>
      <c r="K132" s="381" t="s">
        <v>105</v>
      </c>
      <c r="L132" s="381" t="s">
        <v>105</v>
      </c>
      <c r="M132" s="381" t="s">
        <v>105</v>
      </c>
      <c r="N132" s="381" t="s">
        <v>105</v>
      </c>
      <c r="O132" s="381" t="s">
        <v>105</v>
      </c>
      <c r="P132" s="381" t="s">
        <v>105</v>
      </c>
      <c r="Q132" s="381" t="s">
        <v>105</v>
      </c>
      <c r="R132" s="381" t="s">
        <v>105</v>
      </c>
      <c r="S132" s="381" t="s">
        <v>105</v>
      </c>
      <c r="T132" s="381" t="s">
        <v>105</v>
      </c>
      <c r="U132" s="381" t="s">
        <v>105</v>
      </c>
      <c r="V132" s="381" t="s">
        <v>105</v>
      </c>
      <c r="W132" s="381" t="s">
        <v>105</v>
      </c>
      <c r="X132" s="381" t="s">
        <v>105</v>
      </c>
      <c r="Y132" s="381" t="s">
        <v>105</v>
      </c>
      <c r="Z132" s="381" t="s">
        <v>105</v>
      </c>
      <c r="AA132" s="381" t="s">
        <v>105</v>
      </c>
      <c r="AB132" s="381" t="s">
        <v>105</v>
      </c>
      <c r="AC132" s="381" t="s">
        <v>105</v>
      </c>
      <c r="AD132" s="381" t="s">
        <v>105</v>
      </c>
      <c r="AE132" s="157"/>
      <c r="AF132" s="381" t="s">
        <v>105</v>
      </c>
      <c r="AG132" s="381" t="s">
        <v>105</v>
      </c>
      <c r="AH132" s="381" t="s">
        <v>105</v>
      </c>
      <c r="AI132" s="381" t="s">
        <v>105</v>
      </c>
      <c r="AJ132" s="381" t="s">
        <v>105</v>
      </c>
      <c r="AK132" s="381" t="s">
        <v>660</v>
      </c>
      <c r="AL132" s="158"/>
      <c r="AN132" s="112" t="str">
        <f>VLOOKUP(B132,[1]sectoren!$N$2:$Q$128,3)</f>
        <v>andere industrie</v>
      </c>
      <c r="AQ132" s="112">
        <f>VLOOKUP(B132, [1]sectoren!$N$2:$S$128, 6, FALSE)</f>
        <v>9</v>
      </c>
    </row>
    <row r="133" spans="1:67" s="112" customFormat="1" ht="24.75" customHeight="1" thickBot="1">
      <c r="A133" s="153" t="s">
        <v>562</v>
      </c>
      <c r="B133" s="159" t="s">
        <v>584</v>
      </c>
      <c r="C133" s="175" t="s">
        <v>585</v>
      </c>
      <c r="D133" s="155" t="s">
        <v>573</v>
      </c>
      <c r="E133" s="381">
        <v>4.3155750000000003E-3</v>
      </c>
      <c r="F133" s="381">
        <v>6.8003000000000006E-5</v>
      </c>
      <c r="G133" s="381">
        <v>5.9110300000000005E-4</v>
      </c>
      <c r="H133" s="381" t="s">
        <v>304</v>
      </c>
      <c r="I133" s="381">
        <v>1.8151570000000003E-4</v>
      </c>
      <c r="J133" s="381">
        <v>1.8151570000000003E-4</v>
      </c>
      <c r="K133" s="381">
        <v>2.0170736000000002E-4</v>
      </c>
      <c r="L133" s="381" t="s">
        <v>308</v>
      </c>
      <c r="M133" s="381">
        <v>7.3234000000000005E-4</v>
      </c>
      <c r="N133" s="381">
        <v>1.5708692999999999E-4</v>
      </c>
      <c r="O133" s="381">
        <v>2.6311930000000003E-5</v>
      </c>
      <c r="P133" s="381">
        <v>7.7941900000000003E-3</v>
      </c>
      <c r="Q133" s="381">
        <v>7.1193910000000004E-5</v>
      </c>
      <c r="R133" s="381">
        <v>7.0932360000000003E-5</v>
      </c>
      <c r="S133" s="381">
        <v>6.5021330000000009E-5</v>
      </c>
      <c r="T133" s="381">
        <v>9.0653230000000003E-5</v>
      </c>
      <c r="U133" s="381">
        <v>1.0346918000000001E-4</v>
      </c>
      <c r="V133" s="381">
        <v>8.3758772000000004E-4</v>
      </c>
      <c r="W133" s="381">
        <v>1.41237E-4</v>
      </c>
      <c r="X133" s="381">
        <v>6.9049200000000009E-8</v>
      </c>
      <c r="Y133" s="381">
        <v>3.7715510000000001E-8</v>
      </c>
      <c r="Z133" s="381">
        <v>3.3687640000000001E-8</v>
      </c>
      <c r="AA133" s="381">
        <v>3.6564690000000004E-8</v>
      </c>
      <c r="AB133" s="381">
        <v>1.7701704000000002E-7</v>
      </c>
      <c r="AC133" s="381">
        <v>7.8465000000000002E-4</v>
      </c>
      <c r="AD133" s="381">
        <v>2.1447100000000002E-3</v>
      </c>
      <c r="AE133" s="157"/>
      <c r="AF133" s="381" t="s">
        <v>304</v>
      </c>
      <c r="AG133" s="381" t="s">
        <v>304</v>
      </c>
      <c r="AH133" s="381" t="s">
        <v>304</v>
      </c>
      <c r="AI133" s="381" t="s">
        <v>304</v>
      </c>
      <c r="AJ133" s="381" t="s">
        <v>304</v>
      </c>
      <c r="AK133" s="381">
        <v>5231</v>
      </c>
      <c r="AL133" s="158" t="s">
        <v>586</v>
      </c>
      <c r="AN133" s="112" t="str">
        <f>VLOOKUP(B133,[1]sectoren!$N$2:$Q$128,3)</f>
        <v>andere industrie</v>
      </c>
      <c r="AQ133" s="112">
        <f>VLOOKUP(B133, [1]sectoren!$N$2:$S$128, 6, FALSE)</f>
        <v>9</v>
      </c>
    </row>
    <row r="134" spans="1:67" s="112" customFormat="1" ht="24.75" customHeight="1" thickBot="1">
      <c r="A134" s="153" t="s">
        <v>562</v>
      </c>
      <c r="B134" s="159" t="s">
        <v>587</v>
      </c>
      <c r="C134" s="154" t="s">
        <v>588</v>
      </c>
      <c r="D134" s="155" t="s">
        <v>573</v>
      </c>
      <c r="E134" s="381" t="s">
        <v>105</v>
      </c>
      <c r="F134" s="381" t="s">
        <v>105</v>
      </c>
      <c r="G134" s="381" t="s">
        <v>105</v>
      </c>
      <c r="H134" s="381" t="s">
        <v>105</v>
      </c>
      <c r="I134" s="381" t="s">
        <v>105</v>
      </c>
      <c r="J134" s="381" t="s">
        <v>105</v>
      </c>
      <c r="K134" s="381" t="s">
        <v>105</v>
      </c>
      <c r="L134" s="381" t="s">
        <v>105</v>
      </c>
      <c r="M134" s="381" t="s">
        <v>105</v>
      </c>
      <c r="N134" s="381" t="s">
        <v>105</v>
      </c>
      <c r="O134" s="381" t="s">
        <v>105</v>
      </c>
      <c r="P134" s="381" t="s">
        <v>105</v>
      </c>
      <c r="Q134" s="381" t="s">
        <v>105</v>
      </c>
      <c r="R134" s="381" t="s">
        <v>105</v>
      </c>
      <c r="S134" s="381" t="s">
        <v>105</v>
      </c>
      <c r="T134" s="381" t="s">
        <v>105</v>
      </c>
      <c r="U134" s="381" t="s">
        <v>105</v>
      </c>
      <c r="V134" s="381" t="s">
        <v>105</v>
      </c>
      <c r="W134" s="381" t="s">
        <v>105</v>
      </c>
      <c r="X134" s="381" t="s">
        <v>105</v>
      </c>
      <c r="Y134" s="381" t="s">
        <v>105</v>
      </c>
      <c r="Z134" s="381" t="s">
        <v>105</v>
      </c>
      <c r="AA134" s="381" t="s">
        <v>105</v>
      </c>
      <c r="AB134" s="381" t="s">
        <v>105</v>
      </c>
      <c r="AC134" s="381" t="s">
        <v>105</v>
      </c>
      <c r="AD134" s="381" t="s">
        <v>105</v>
      </c>
      <c r="AE134" s="157"/>
      <c r="AF134" s="381" t="s">
        <v>105</v>
      </c>
      <c r="AG134" s="381" t="s">
        <v>105</v>
      </c>
      <c r="AH134" s="381" t="s">
        <v>105</v>
      </c>
      <c r="AI134" s="381" t="s">
        <v>105</v>
      </c>
      <c r="AJ134" s="381" t="s">
        <v>105</v>
      </c>
      <c r="AK134" s="381" t="s">
        <v>660</v>
      </c>
      <c r="AL134" s="158"/>
      <c r="AN134" s="112" t="str">
        <f>VLOOKUP(B134,[1]sectoren!$N$2:$Q$128,3)</f>
        <v>andere industrie</v>
      </c>
      <c r="AQ134" s="112">
        <f>VLOOKUP(B134, [1]sectoren!$N$2:$S$128, 6, FALSE)</f>
        <v>9</v>
      </c>
    </row>
    <row r="135" spans="1:67" s="112" customFormat="1" ht="24.75" customHeight="1" thickBot="1">
      <c r="A135" s="153" t="s">
        <v>562</v>
      </c>
      <c r="B135" s="153" t="s">
        <v>589</v>
      </c>
      <c r="C135" s="154" t="s">
        <v>590</v>
      </c>
      <c r="D135" s="155"/>
      <c r="E135" s="381" t="s">
        <v>105</v>
      </c>
      <c r="F135" s="381" t="s">
        <v>105</v>
      </c>
      <c r="G135" s="381" t="s">
        <v>105</v>
      </c>
      <c r="H135" s="381" t="s">
        <v>105</v>
      </c>
      <c r="I135" s="381" t="s">
        <v>105</v>
      </c>
      <c r="J135" s="381" t="s">
        <v>105</v>
      </c>
      <c r="K135" s="381" t="s">
        <v>105</v>
      </c>
      <c r="L135" s="381" t="s">
        <v>105</v>
      </c>
      <c r="M135" s="381" t="s">
        <v>105</v>
      </c>
      <c r="N135" s="381" t="s">
        <v>105</v>
      </c>
      <c r="O135" s="381" t="s">
        <v>105</v>
      </c>
      <c r="P135" s="381" t="s">
        <v>105</v>
      </c>
      <c r="Q135" s="381" t="s">
        <v>105</v>
      </c>
      <c r="R135" s="381" t="s">
        <v>105</v>
      </c>
      <c r="S135" s="381" t="s">
        <v>105</v>
      </c>
      <c r="T135" s="381" t="s">
        <v>105</v>
      </c>
      <c r="U135" s="381" t="s">
        <v>105</v>
      </c>
      <c r="V135" s="381" t="s">
        <v>105</v>
      </c>
      <c r="W135" s="381" t="s">
        <v>105</v>
      </c>
      <c r="X135" s="381" t="s">
        <v>105</v>
      </c>
      <c r="Y135" s="381" t="s">
        <v>105</v>
      </c>
      <c r="Z135" s="381" t="s">
        <v>105</v>
      </c>
      <c r="AA135" s="381" t="s">
        <v>105</v>
      </c>
      <c r="AB135" s="381" t="s">
        <v>105</v>
      </c>
      <c r="AC135" s="381" t="s">
        <v>105</v>
      </c>
      <c r="AD135" s="381" t="s">
        <v>105</v>
      </c>
      <c r="AE135" s="157"/>
      <c r="AF135" s="381" t="s">
        <v>105</v>
      </c>
      <c r="AG135" s="381" t="s">
        <v>105</v>
      </c>
      <c r="AH135" s="381" t="s">
        <v>105</v>
      </c>
      <c r="AI135" s="381" t="s">
        <v>105</v>
      </c>
      <c r="AJ135" s="381" t="s">
        <v>105</v>
      </c>
      <c r="AK135" s="381" t="s">
        <v>660</v>
      </c>
      <c r="AL135" s="158"/>
      <c r="AN135" s="112" t="str">
        <f>VLOOKUP(B135,[1]sectoren!$N$2:$Q$128,3)</f>
        <v>residentieel</v>
      </c>
      <c r="AQ135" s="112">
        <f>VLOOKUP(B135, [1]sectoren!$N$2:$S$128, 6, FALSE)</f>
        <v>9</v>
      </c>
    </row>
    <row r="136" spans="1:67" s="112" customFormat="1" ht="24.75" customHeight="1" thickBot="1">
      <c r="A136" s="153" t="s">
        <v>562</v>
      </c>
      <c r="B136" s="153" t="s">
        <v>591</v>
      </c>
      <c r="C136" s="154" t="s">
        <v>592</v>
      </c>
      <c r="D136" s="155"/>
      <c r="E136" s="381" t="s">
        <v>304</v>
      </c>
      <c r="F136" s="381">
        <v>1.91662992E-3</v>
      </c>
      <c r="G136" s="381" t="s">
        <v>304</v>
      </c>
      <c r="H136" s="381" t="s">
        <v>308</v>
      </c>
      <c r="I136" s="381" t="s">
        <v>308</v>
      </c>
      <c r="J136" s="381" t="s">
        <v>308</v>
      </c>
      <c r="K136" s="381" t="s">
        <v>308</v>
      </c>
      <c r="L136" s="381" t="s">
        <v>308</v>
      </c>
      <c r="M136" s="381" t="s">
        <v>304</v>
      </c>
      <c r="N136" s="381" t="s">
        <v>308</v>
      </c>
      <c r="O136" s="381" t="s">
        <v>308</v>
      </c>
      <c r="P136" s="381" t="s">
        <v>308</v>
      </c>
      <c r="Q136" s="381" t="s">
        <v>308</v>
      </c>
      <c r="R136" s="381" t="s">
        <v>308</v>
      </c>
      <c r="S136" s="381" t="s">
        <v>308</v>
      </c>
      <c r="T136" s="381" t="s">
        <v>308</v>
      </c>
      <c r="U136" s="381" t="s">
        <v>308</v>
      </c>
      <c r="V136" s="381" t="s">
        <v>308</v>
      </c>
      <c r="W136" s="381" t="s">
        <v>304</v>
      </c>
      <c r="X136" s="381" t="s">
        <v>304</v>
      </c>
      <c r="Y136" s="381" t="s">
        <v>304</v>
      </c>
      <c r="Z136" s="381" t="s">
        <v>304</v>
      </c>
      <c r="AA136" s="381" t="s">
        <v>304</v>
      </c>
      <c r="AB136" s="381" t="s">
        <v>304</v>
      </c>
      <c r="AC136" s="381" t="s">
        <v>304</v>
      </c>
      <c r="AD136" s="381" t="s">
        <v>304</v>
      </c>
      <c r="AE136" s="157" t="s">
        <v>689</v>
      </c>
      <c r="AF136" s="381" t="s">
        <v>304</v>
      </c>
      <c r="AG136" s="381" t="s">
        <v>304</v>
      </c>
      <c r="AH136" s="381" t="s">
        <v>304</v>
      </c>
      <c r="AI136" s="381" t="s">
        <v>304</v>
      </c>
      <c r="AJ136" s="381" t="s">
        <v>304</v>
      </c>
      <c r="AK136" s="381">
        <v>127775328</v>
      </c>
      <c r="AL136" s="158" t="s">
        <v>596</v>
      </c>
      <c r="AN136" s="112" t="str">
        <f>VLOOKUP(B136,[1]sectoren!$N$2:$Q$128,3)</f>
        <v>residentieel</v>
      </c>
      <c r="AQ136" s="112">
        <f>VLOOKUP(B136, [1]sectoren!$N$2:$S$128, 6, FALSE)</f>
        <v>9</v>
      </c>
    </row>
    <row r="137" spans="1:67" s="112" customFormat="1" ht="24.75" customHeight="1" thickBot="1">
      <c r="A137" s="153" t="s">
        <v>562</v>
      </c>
      <c r="B137" s="153" t="s">
        <v>594</v>
      </c>
      <c r="C137" s="154" t="s">
        <v>595</v>
      </c>
      <c r="D137" s="155"/>
      <c r="E137" s="381" t="s">
        <v>105</v>
      </c>
      <c r="F137" s="381" t="s">
        <v>105</v>
      </c>
      <c r="G137" s="381" t="s">
        <v>105</v>
      </c>
      <c r="H137" s="381" t="s">
        <v>105</v>
      </c>
      <c r="I137" s="381" t="s">
        <v>105</v>
      </c>
      <c r="J137" s="381" t="s">
        <v>105</v>
      </c>
      <c r="K137" s="381" t="s">
        <v>105</v>
      </c>
      <c r="L137" s="381" t="s">
        <v>105</v>
      </c>
      <c r="M137" s="381" t="s">
        <v>105</v>
      </c>
      <c r="N137" s="381" t="s">
        <v>105</v>
      </c>
      <c r="O137" s="381" t="s">
        <v>105</v>
      </c>
      <c r="P137" s="381" t="s">
        <v>105</v>
      </c>
      <c r="Q137" s="381" t="s">
        <v>105</v>
      </c>
      <c r="R137" s="381" t="s">
        <v>105</v>
      </c>
      <c r="S137" s="381" t="s">
        <v>105</v>
      </c>
      <c r="T137" s="381" t="s">
        <v>105</v>
      </c>
      <c r="U137" s="381" t="s">
        <v>105</v>
      </c>
      <c r="V137" s="381" t="s">
        <v>105</v>
      </c>
      <c r="W137" s="381" t="s">
        <v>105</v>
      </c>
      <c r="X137" s="381" t="s">
        <v>105</v>
      </c>
      <c r="Y137" s="381" t="s">
        <v>105</v>
      </c>
      <c r="Z137" s="381" t="s">
        <v>105</v>
      </c>
      <c r="AA137" s="381" t="s">
        <v>105</v>
      </c>
      <c r="AB137" s="381" t="s">
        <v>105</v>
      </c>
      <c r="AC137" s="381" t="s">
        <v>105</v>
      </c>
      <c r="AD137" s="381" t="s">
        <v>105</v>
      </c>
      <c r="AE137" s="157"/>
      <c r="AF137" s="381" t="s">
        <v>105</v>
      </c>
      <c r="AG137" s="381" t="s">
        <v>105</v>
      </c>
      <c r="AH137" s="381" t="s">
        <v>105</v>
      </c>
      <c r="AI137" s="381" t="s">
        <v>105</v>
      </c>
      <c r="AJ137" s="381" t="s">
        <v>105</v>
      </c>
      <c r="AK137" s="381" t="s">
        <v>660</v>
      </c>
      <c r="AL137" s="158" t="s">
        <v>596</v>
      </c>
      <c r="AN137" s="112" t="str">
        <f>VLOOKUP(B137,[1]sectoren!$N$2:$Q$128,3)</f>
        <v>andere industrie</v>
      </c>
      <c r="AQ137" s="112">
        <f>VLOOKUP(B137, [1]sectoren!$N$2:$S$128, 6, FALSE)</f>
        <v>9</v>
      </c>
    </row>
    <row r="138" spans="1:67" s="112" customFormat="1" ht="24.75" customHeight="1" thickBot="1">
      <c r="A138" s="159" t="s">
        <v>562</v>
      </c>
      <c r="B138" s="159" t="s">
        <v>597</v>
      </c>
      <c r="C138" s="162" t="s">
        <v>598</v>
      </c>
      <c r="D138" s="168"/>
      <c r="E138" s="381" t="s">
        <v>105</v>
      </c>
      <c r="F138" s="381" t="s">
        <v>105</v>
      </c>
      <c r="G138" s="381" t="s">
        <v>105</v>
      </c>
      <c r="H138" s="381" t="s">
        <v>105</v>
      </c>
      <c r="I138" s="381" t="s">
        <v>105</v>
      </c>
      <c r="J138" s="381" t="s">
        <v>105</v>
      </c>
      <c r="K138" s="381" t="s">
        <v>105</v>
      </c>
      <c r="L138" s="381" t="s">
        <v>105</v>
      </c>
      <c r="M138" s="381" t="s">
        <v>105</v>
      </c>
      <c r="N138" s="381" t="s">
        <v>105</v>
      </c>
      <c r="O138" s="381" t="s">
        <v>105</v>
      </c>
      <c r="P138" s="381" t="s">
        <v>105</v>
      </c>
      <c r="Q138" s="381" t="s">
        <v>105</v>
      </c>
      <c r="R138" s="381" t="s">
        <v>105</v>
      </c>
      <c r="S138" s="381" t="s">
        <v>105</v>
      </c>
      <c r="T138" s="381" t="s">
        <v>105</v>
      </c>
      <c r="U138" s="381" t="s">
        <v>105</v>
      </c>
      <c r="V138" s="381" t="s">
        <v>105</v>
      </c>
      <c r="W138" s="381" t="s">
        <v>105</v>
      </c>
      <c r="X138" s="381" t="s">
        <v>105</v>
      </c>
      <c r="Y138" s="381" t="s">
        <v>105</v>
      </c>
      <c r="Z138" s="381" t="s">
        <v>105</v>
      </c>
      <c r="AA138" s="381" t="s">
        <v>105</v>
      </c>
      <c r="AB138" s="381" t="s">
        <v>105</v>
      </c>
      <c r="AC138" s="381" t="s">
        <v>105</v>
      </c>
      <c r="AD138" s="381" t="s">
        <v>105</v>
      </c>
      <c r="AE138" s="157"/>
      <c r="AF138" s="381" t="s">
        <v>105</v>
      </c>
      <c r="AG138" s="381" t="s">
        <v>105</v>
      </c>
      <c r="AH138" s="381" t="s">
        <v>105</v>
      </c>
      <c r="AI138" s="381" t="s">
        <v>105</v>
      </c>
      <c r="AJ138" s="381" t="s">
        <v>105</v>
      </c>
      <c r="AK138" s="381" t="s">
        <v>660</v>
      </c>
      <c r="AL138" s="158" t="s">
        <v>596</v>
      </c>
      <c r="AN138" s="112" t="str">
        <f>VLOOKUP(B138,[1]sectoren!$N$2:$Q$128,3)</f>
        <v>andere industrie</v>
      </c>
      <c r="AQ138" s="112">
        <f>VLOOKUP(B138, [1]sectoren!$N$2:$S$128, 6, FALSE)</f>
        <v>9</v>
      </c>
    </row>
    <row r="139" spans="1:67" s="112" customFormat="1" ht="24.75" customHeight="1" thickBot="1">
      <c r="A139" s="159" t="s">
        <v>562</v>
      </c>
      <c r="B139" s="159" t="s">
        <v>599</v>
      </c>
      <c r="C139" s="162" t="s">
        <v>600</v>
      </c>
      <c r="D139" s="168" t="s">
        <v>601</v>
      </c>
      <c r="E139" s="381" t="s">
        <v>308</v>
      </c>
      <c r="F139" s="381" t="s">
        <v>308</v>
      </c>
      <c r="G139" s="381" t="s">
        <v>308</v>
      </c>
      <c r="H139" s="381" t="s">
        <v>304</v>
      </c>
      <c r="I139" s="381">
        <v>4.6776230000000002E-2</v>
      </c>
      <c r="J139" s="381">
        <v>4.6776230000000002E-2</v>
      </c>
      <c r="K139" s="381">
        <v>4.6776230000000002E-2</v>
      </c>
      <c r="L139" s="381" t="s">
        <v>308</v>
      </c>
      <c r="M139" s="381" t="s">
        <v>308</v>
      </c>
      <c r="N139" s="381">
        <v>1.3637000000000002E-4</v>
      </c>
      <c r="O139" s="381">
        <v>2.7284E-4</v>
      </c>
      <c r="P139" s="381">
        <v>2.7284E-4</v>
      </c>
      <c r="Q139" s="381">
        <v>4.3308000000000002E-4</v>
      </c>
      <c r="R139" s="381">
        <v>4.1165000000000006E-4</v>
      </c>
      <c r="S139" s="381">
        <v>9.5966000000000009E-4</v>
      </c>
      <c r="T139" s="381" t="s">
        <v>308</v>
      </c>
      <c r="U139" s="381" t="s">
        <v>308</v>
      </c>
      <c r="V139" s="381" t="s">
        <v>308</v>
      </c>
      <c r="W139" s="381">
        <v>0.46415000000000001</v>
      </c>
      <c r="X139" s="381" t="s">
        <v>308</v>
      </c>
      <c r="Y139" s="381" t="s">
        <v>308</v>
      </c>
      <c r="Z139" s="381" t="s">
        <v>308</v>
      </c>
      <c r="AA139" s="381" t="s">
        <v>308</v>
      </c>
      <c r="AB139" s="381" t="s">
        <v>308</v>
      </c>
      <c r="AC139" s="381" t="s">
        <v>308</v>
      </c>
      <c r="AD139" s="381" t="s">
        <v>308</v>
      </c>
      <c r="AE139" s="157"/>
      <c r="AF139" s="381" t="s">
        <v>304</v>
      </c>
      <c r="AG139" s="381" t="s">
        <v>304</v>
      </c>
      <c r="AH139" s="381" t="s">
        <v>304</v>
      </c>
      <c r="AI139" s="381" t="s">
        <v>304</v>
      </c>
      <c r="AJ139" s="381" t="s">
        <v>304</v>
      </c>
      <c r="AK139" s="381">
        <v>1205</v>
      </c>
      <c r="AL139" s="158" t="s">
        <v>381</v>
      </c>
      <c r="AN139" s="112" t="str">
        <f>VLOOKUP(B139,[1]sectoren!$N$2:$Q$128,3)</f>
        <v>residentieel</v>
      </c>
      <c r="AQ139" s="112">
        <f>VLOOKUP(B139, [1]sectoren!$N$2:$S$128, 6, FALSE)</f>
        <v>9</v>
      </c>
    </row>
    <row r="140" spans="1:67" s="112" customFormat="1" ht="24.75" customHeight="1" thickBot="1">
      <c r="A140" s="153" t="s">
        <v>602</v>
      </c>
      <c r="B140" s="187" t="s">
        <v>176</v>
      </c>
      <c r="C140" s="154" t="s">
        <v>603</v>
      </c>
      <c r="D140" s="155"/>
      <c r="E140" s="381" t="s">
        <v>105</v>
      </c>
      <c r="F140" s="381" t="s">
        <v>105</v>
      </c>
      <c r="G140" s="381" t="s">
        <v>105</v>
      </c>
      <c r="H140" s="381" t="s">
        <v>105</v>
      </c>
      <c r="I140" s="381" t="s">
        <v>105</v>
      </c>
      <c r="J140" s="381" t="s">
        <v>105</v>
      </c>
      <c r="K140" s="381" t="s">
        <v>105</v>
      </c>
      <c r="L140" s="381" t="s">
        <v>105</v>
      </c>
      <c r="M140" s="381" t="s">
        <v>105</v>
      </c>
      <c r="N140" s="381" t="s">
        <v>105</v>
      </c>
      <c r="O140" s="381" t="s">
        <v>105</v>
      </c>
      <c r="P140" s="381" t="s">
        <v>105</v>
      </c>
      <c r="Q140" s="381" t="s">
        <v>105</v>
      </c>
      <c r="R140" s="381" t="s">
        <v>105</v>
      </c>
      <c r="S140" s="381" t="s">
        <v>105</v>
      </c>
      <c r="T140" s="381" t="s">
        <v>105</v>
      </c>
      <c r="U140" s="381" t="s">
        <v>105</v>
      </c>
      <c r="V140" s="381" t="s">
        <v>105</v>
      </c>
      <c r="W140" s="381" t="s">
        <v>105</v>
      </c>
      <c r="X140" s="381" t="s">
        <v>105</v>
      </c>
      <c r="Y140" s="381" t="s">
        <v>105</v>
      </c>
      <c r="Z140" s="381" t="s">
        <v>105</v>
      </c>
      <c r="AA140" s="381" t="s">
        <v>105</v>
      </c>
      <c r="AB140" s="381" t="s">
        <v>105</v>
      </c>
      <c r="AC140" s="381" t="s">
        <v>105</v>
      </c>
      <c r="AD140" s="381" t="s">
        <v>105</v>
      </c>
      <c r="AE140" s="157"/>
      <c r="AF140" s="381" t="s">
        <v>105</v>
      </c>
      <c r="AG140" s="381" t="s">
        <v>105</v>
      </c>
      <c r="AH140" s="381" t="s">
        <v>105</v>
      </c>
      <c r="AI140" s="381" t="s">
        <v>105</v>
      </c>
      <c r="AJ140" s="381" t="s">
        <v>105</v>
      </c>
      <c r="AK140" s="381" t="s">
        <v>660</v>
      </c>
      <c r="AL140" s="158" t="s">
        <v>304</v>
      </c>
      <c r="AN140" s="112" t="str">
        <f>VLOOKUP(B140,[1]sectoren!$N$2:$Q$128,3)</f>
        <v>andere industrie</v>
      </c>
      <c r="AQ140" s="112">
        <f>VLOOKUP(B140, [1]sectoren!$N$2:$S$128, 6, FALSE)</f>
        <v>4</v>
      </c>
    </row>
    <row r="141" spans="1:67" s="197" customFormat="1" ht="23.45" customHeight="1" thickBot="1">
      <c r="A141" s="188"/>
      <c r="B141" s="189" t="s">
        <v>36</v>
      </c>
      <c r="C141" s="190" t="s">
        <v>604</v>
      </c>
      <c r="D141" s="188"/>
      <c r="E141" s="373">
        <f t="shared" ref="E141:AC141" si="0">SUM(E14:E140)</f>
        <v>4.9456781197908866</v>
      </c>
      <c r="F141" s="373">
        <f t="shared" si="0"/>
        <v>3.6635659433468755</v>
      </c>
      <c r="G141" s="373">
        <f t="shared" si="0"/>
        <v>0.3757253276973721</v>
      </c>
      <c r="H141" s="373">
        <f t="shared" si="0"/>
        <v>6.3819881152491834E-2</v>
      </c>
      <c r="I141" s="373">
        <f t="shared" si="0"/>
        <v>0.38318643330956803</v>
      </c>
      <c r="J141" s="373">
        <f t="shared" si="0"/>
        <v>0.43505543319729501</v>
      </c>
      <c r="K141" s="373">
        <f t="shared" si="0"/>
        <v>0.50609499973875438</v>
      </c>
      <c r="L141" s="373">
        <f t="shared" si="0"/>
        <v>7.2246246009783729E-2</v>
      </c>
      <c r="M141" s="373">
        <f t="shared" si="0"/>
        <v>5.4573192604668375</v>
      </c>
      <c r="N141" s="373">
        <f t="shared" si="0"/>
        <v>0.73897280758892714</v>
      </c>
      <c r="O141" s="373">
        <f t="shared" si="0"/>
        <v>7.0058751753609316E-2</v>
      </c>
      <c r="P141" s="373">
        <f t="shared" si="0"/>
        <v>5.3622199000163205E-2</v>
      </c>
      <c r="Q141" s="373">
        <f t="shared" si="0"/>
        <v>5.1340013690831611E-2</v>
      </c>
      <c r="R141" s="373">
        <f t="shared" si="0"/>
        <v>0.11373864672411446</v>
      </c>
      <c r="S141" s="373">
        <f t="shared" si="0"/>
        <v>2.0400919899164158</v>
      </c>
      <c r="T141" s="373">
        <f t="shared" si="0"/>
        <v>9.2509542902829048E-2</v>
      </c>
      <c r="U141" s="373">
        <f t="shared" si="0"/>
        <v>1.1908899070606424E-2</v>
      </c>
      <c r="V141" s="373">
        <f t="shared" si="0"/>
        <v>2.1847504470866657</v>
      </c>
      <c r="W141" s="373">
        <f t="shared" si="0"/>
        <v>0.78686350818999395</v>
      </c>
      <c r="X141" s="373">
        <f t="shared" si="0"/>
        <v>4.1219492607792355E-2</v>
      </c>
      <c r="Y141" s="373">
        <f t="shared" si="0"/>
        <v>4.4601689009179851E-2</v>
      </c>
      <c r="Z141" s="373">
        <f t="shared" si="0"/>
        <v>2.0212062153556636E-2</v>
      </c>
      <c r="AA141" s="373">
        <f t="shared" si="0"/>
        <v>2.0985236466366426E-2</v>
      </c>
      <c r="AB141" s="373">
        <f t="shared" si="0"/>
        <v>0.12702003898101866</v>
      </c>
      <c r="AC141" s="373">
        <f t="shared" si="0"/>
        <v>2.7411257373541872E-2</v>
      </c>
      <c r="AD141" s="373">
        <f>SUM(AD14:AD140)</f>
        <v>3.3714383506184477E-2</v>
      </c>
      <c r="AE141" s="194"/>
      <c r="AF141" s="188"/>
      <c r="AG141" s="188"/>
      <c r="AH141" s="188"/>
      <c r="AI141" s="188"/>
      <c r="AJ141" s="188"/>
      <c r="AK141" s="188"/>
      <c r="AL141" s="195" t="s">
        <v>304</v>
      </c>
      <c r="AM141" s="196"/>
      <c r="AN141" s="196"/>
      <c r="AO141" s="196"/>
      <c r="AP141" s="196"/>
      <c r="AQ141" s="196"/>
      <c r="AR141" s="196"/>
      <c r="AS141" s="196"/>
      <c r="AT141" s="196"/>
      <c r="AU141" s="196"/>
      <c r="AV141" s="196"/>
      <c r="AW141" s="196"/>
      <c r="AX141" s="196"/>
      <c r="AY141" s="196"/>
      <c r="AZ141" s="196"/>
      <c r="BA141" s="196"/>
      <c r="BB141" s="196"/>
      <c r="BC141" s="196"/>
      <c r="BD141" s="196"/>
      <c r="BE141" s="196"/>
      <c r="BF141" s="196"/>
      <c r="BG141" s="196"/>
      <c r="BH141" s="196"/>
      <c r="BI141" s="196"/>
      <c r="BJ141" s="196"/>
      <c r="BK141" s="196"/>
      <c r="BL141" s="196"/>
      <c r="BM141" s="196"/>
      <c r="BN141" s="196"/>
      <c r="BO141" s="196"/>
    </row>
    <row r="142" spans="1:67" s="110" customFormat="1" ht="15.75" customHeight="1" thickBot="1">
      <c r="A142" s="198"/>
      <c r="B142" s="199"/>
      <c r="C142" s="200"/>
      <c r="D142" s="201"/>
      <c r="E142" s="201"/>
      <c r="F142" s="201"/>
      <c r="G142" s="201"/>
      <c r="H142" s="201"/>
      <c r="I142" s="201"/>
      <c r="J142" s="201"/>
      <c r="K142" s="201"/>
      <c r="L142" s="201"/>
      <c r="M142" s="201"/>
      <c r="N142" s="201"/>
      <c r="O142" s="201"/>
      <c r="P142" s="201"/>
      <c r="Q142" s="201"/>
      <c r="R142" s="201"/>
      <c r="S142" s="201"/>
      <c r="T142" s="201"/>
      <c r="U142" s="201"/>
      <c r="V142" s="201"/>
      <c r="W142" s="201"/>
      <c r="X142" s="201"/>
      <c r="Y142" s="201"/>
      <c r="Z142" s="201"/>
      <c r="AA142" s="201"/>
      <c r="AB142" s="201"/>
      <c r="AC142" s="201"/>
      <c r="AD142" s="201"/>
      <c r="AE142" s="204"/>
      <c r="AF142" s="201"/>
      <c r="AG142" s="201"/>
      <c r="AH142" s="201"/>
      <c r="AI142" s="201"/>
      <c r="AJ142" s="201"/>
      <c r="AK142" s="201"/>
      <c r="AL142" s="205"/>
      <c r="AM142" s="112"/>
      <c r="AN142" s="112"/>
      <c r="AO142" s="112"/>
      <c r="AP142" s="112"/>
      <c r="AQ142" s="112"/>
      <c r="AR142" s="112"/>
      <c r="AS142" s="112"/>
      <c r="AT142" s="112"/>
      <c r="AU142" s="112"/>
      <c r="AV142" s="112"/>
      <c r="AW142" s="112"/>
      <c r="AX142" s="112"/>
      <c r="AY142" s="112"/>
      <c r="AZ142" s="112"/>
      <c r="BA142" s="112"/>
      <c r="BB142" s="112"/>
      <c r="BC142" s="112"/>
      <c r="BD142" s="112"/>
      <c r="BE142" s="112"/>
      <c r="BF142" s="112"/>
      <c r="BG142" s="112"/>
      <c r="BH142" s="112"/>
      <c r="BI142" s="112"/>
      <c r="BJ142" s="112"/>
      <c r="BK142" s="112"/>
      <c r="BL142" s="112"/>
      <c r="BM142" s="112"/>
      <c r="BN142" s="112"/>
      <c r="BO142" s="112"/>
    </row>
    <row r="143" spans="1:67" s="213" customFormat="1" ht="24.75" thickBot="1">
      <c r="A143" s="206"/>
      <c r="B143" s="207" t="s">
        <v>605</v>
      </c>
      <c r="C143" s="208" t="s">
        <v>606</v>
      </c>
      <c r="D143" s="206"/>
      <c r="E143" s="206"/>
      <c r="F143" s="206"/>
      <c r="G143" s="206"/>
      <c r="H143" s="206"/>
      <c r="I143" s="206"/>
      <c r="J143" s="206"/>
      <c r="K143" s="206"/>
      <c r="L143" s="206"/>
      <c r="M143" s="206"/>
      <c r="N143" s="206"/>
      <c r="O143" s="206"/>
      <c r="P143" s="206"/>
      <c r="Q143" s="206"/>
      <c r="R143" s="206"/>
      <c r="S143" s="206"/>
      <c r="T143" s="206"/>
      <c r="U143" s="206"/>
      <c r="V143" s="206"/>
      <c r="W143" s="206"/>
      <c r="X143" s="206"/>
      <c r="Y143" s="206"/>
      <c r="Z143" s="206"/>
      <c r="AA143" s="206"/>
      <c r="AB143" s="206"/>
      <c r="AC143" s="206"/>
      <c r="AD143" s="206"/>
      <c r="AE143" s="211"/>
      <c r="AF143" s="206"/>
      <c r="AG143" s="206"/>
      <c r="AH143" s="206"/>
      <c r="AI143" s="206"/>
      <c r="AJ143" s="206"/>
      <c r="AK143" s="206"/>
      <c r="AL143" s="212" t="s">
        <v>304</v>
      </c>
      <c r="AM143" s="112"/>
      <c r="AN143" s="112"/>
      <c r="AO143" s="112"/>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c r="BJ143" s="112"/>
      <c r="BK143" s="112"/>
      <c r="BL143" s="112"/>
      <c r="BM143" s="112"/>
      <c r="BN143" s="112"/>
      <c r="BO143" s="112"/>
    </row>
    <row r="144" spans="1:67" s="112" customFormat="1" ht="24.75" thickBot="1">
      <c r="A144" s="214"/>
      <c r="B144" s="215" t="s">
        <v>608</v>
      </c>
      <c r="C144" s="216" t="s">
        <v>609</v>
      </c>
      <c r="D144" s="214" t="s">
        <v>610</v>
      </c>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9"/>
      <c r="AF144" s="214"/>
      <c r="AG144" s="214"/>
      <c r="AH144" s="214"/>
      <c r="AI144" s="214"/>
      <c r="AJ144" s="214"/>
      <c r="AK144" s="214"/>
      <c r="AL144" s="220" t="s">
        <v>304</v>
      </c>
    </row>
    <row r="145" spans="1:67" s="110" customFormat="1" ht="18" customHeight="1" thickBot="1">
      <c r="A145" s="198"/>
      <c r="B145" s="199"/>
      <c r="C145" s="200"/>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201"/>
      <c r="AL145" s="205"/>
      <c r="AM145" s="112"/>
      <c r="AN145" s="112"/>
      <c r="AO145" s="112"/>
      <c r="AP145" s="112"/>
      <c r="AQ145" s="112"/>
      <c r="AR145" s="112"/>
      <c r="AS145" s="112"/>
      <c r="AT145" s="112"/>
      <c r="AU145" s="112"/>
      <c r="AV145" s="112"/>
      <c r="AW145" s="112"/>
      <c r="AX145" s="112"/>
      <c r="AY145" s="112"/>
      <c r="AZ145" s="112"/>
      <c r="BA145" s="112"/>
      <c r="BB145" s="112"/>
      <c r="BC145" s="112"/>
      <c r="BD145" s="112"/>
      <c r="BE145" s="112"/>
      <c r="BF145" s="112"/>
      <c r="BG145" s="112"/>
      <c r="BH145" s="112"/>
      <c r="BI145" s="112"/>
      <c r="BJ145" s="112"/>
      <c r="BK145" s="112"/>
      <c r="BL145" s="112"/>
      <c r="BM145" s="112"/>
      <c r="BN145" s="112"/>
      <c r="BO145" s="112"/>
    </row>
    <row r="146" spans="1:67" s="110" customFormat="1" ht="20.25" customHeight="1" thickBot="1">
      <c r="B146" s="201"/>
      <c r="C146" s="221"/>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c r="AA146" s="201"/>
      <c r="AB146" s="201"/>
      <c r="AC146" s="201"/>
      <c r="AD146" s="201"/>
      <c r="AE146" s="204"/>
      <c r="AF146" s="201"/>
      <c r="AG146" s="201"/>
      <c r="AH146" s="201"/>
      <c r="AI146" s="201"/>
      <c r="AJ146" s="201"/>
      <c r="AK146" s="201"/>
      <c r="AL146" s="205"/>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c r="BJ146" s="112"/>
      <c r="BK146" s="112"/>
      <c r="BL146" s="112"/>
      <c r="BM146" s="112"/>
      <c r="BN146" s="112"/>
      <c r="BO146" s="112"/>
    </row>
    <row r="147" spans="1:67" s="110" customFormat="1" ht="24.95" customHeight="1" thickBot="1">
      <c r="A147" s="222" t="s">
        <v>611</v>
      </c>
      <c r="B147" s="223"/>
      <c r="C147" s="223"/>
      <c r="D147" s="223"/>
      <c r="E147" s="223"/>
      <c r="F147" s="223"/>
      <c r="G147" s="223"/>
      <c r="H147" s="223"/>
      <c r="I147" s="223"/>
      <c r="J147" s="223"/>
      <c r="K147" s="223"/>
      <c r="L147" s="223"/>
      <c r="M147" s="223"/>
      <c r="N147" s="223"/>
      <c r="O147" s="223"/>
      <c r="P147" s="223"/>
      <c r="Q147" s="223"/>
      <c r="R147" s="223"/>
      <c r="S147" s="223"/>
      <c r="T147" s="223"/>
      <c r="U147" s="223"/>
      <c r="V147" s="223"/>
      <c r="W147" s="223"/>
      <c r="X147" s="223"/>
      <c r="Y147" s="223"/>
      <c r="Z147" s="223"/>
      <c r="AA147" s="223"/>
      <c r="AB147" s="223"/>
      <c r="AC147" s="223"/>
      <c r="AD147" s="223"/>
      <c r="AE147" s="211"/>
      <c r="AF147" s="223"/>
      <c r="AG147" s="223"/>
      <c r="AH147" s="223"/>
      <c r="AI147" s="223"/>
      <c r="AJ147" s="223"/>
      <c r="AK147" s="223"/>
      <c r="AL147" s="224"/>
      <c r="AM147" s="112"/>
      <c r="AN147" s="112"/>
      <c r="AO147" s="112"/>
      <c r="AP147" s="112"/>
      <c r="AQ147" s="112"/>
      <c r="AR147" s="112"/>
      <c r="AS147" s="112"/>
      <c r="AT147" s="112"/>
      <c r="AU147" s="112"/>
      <c r="AV147" s="112"/>
      <c r="AW147" s="112"/>
      <c r="AX147" s="112"/>
      <c r="AY147" s="112"/>
      <c r="AZ147" s="112"/>
      <c r="BA147" s="112"/>
      <c r="BB147" s="112"/>
      <c r="BC147" s="112"/>
      <c r="BD147" s="112"/>
      <c r="BE147" s="112"/>
      <c r="BF147" s="112"/>
      <c r="BG147" s="112"/>
      <c r="BH147" s="112"/>
      <c r="BI147" s="112"/>
      <c r="BJ147" s="112"/>
      <c r="BK147" s="112"/>
      <c r="BL147" s="112"/>
      <c r="BM147" s="112"/>
      <c r="BN147" s="112"/>
      <c r="BO147" s="112"/>
    </row>
    <row r="148" spans="1:67" s="110" customFormat="1" ht="25.15" customHeight="1" thickBot="1">
      <c r="A148" s="225" t="s">
        <v>612</v>
      </c>
      <c r="B148" s="225" t="s">
        <v>613</v>
      </c>
      <c r="C148" s="226" t="s">
        <v>614</v>
      </c>
      <c r="D148" s="227"/>
      <c r="E148" s="227"/>
      <c r="F148" s="227"/>
      <c r="G148" s="227"/>
      <c r="H148" s="227"/>
      <c r="I148" s="227"/>
      <c r="J148" s="227"/>
      <c r="K148" s="227"/>
      <c r="L148" s="227"/>
      <c r="M148" s="227"/>
      <c r="N148" s="227"/>
      <c r="O148" s="227"/>
      <c r="P148" s="227"/>
      <c r="Q148" s="227"/>
      <c r="R148" s="227"/>
      <c r="S148" s="227"/>
      <c r="T148" s="227"/>
      <c r="U148" s="227"/>
      <c r="V148" s="227"/>
      <c r="W148" s="227"/>
      <c r="X148" s="227"/>
      <c r="Y148" s="227"/>
      <c r="Z148" s="227"/>
      <c r="AA148" s="227"/>
      <c r="AB148" s="227"/>
      <c r="AC148" s="227"/>
      <c r="AD148" s="227"/>
      <c r="AE148" s="229"/>
      <c r="AF148" s="227"/>
      <c r="AG148" s="227"/>
      <c r="AH148" s="227"/>
      <c r="AI148" s="227"/>
      <c r="AJ148" s="227"/>
      <c r="AK148" s="227"/>
      <c r="AL148" s="375" t="s">
        <v>615</v>
      </c>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BM148" s="112"/>
      <c r="BN148" s="112"/>
      <c r="BO148" s="112"/>
    </row>
    <row r="149" spans="1:67" s="110" customFormat="1" ht="27.75" customHeight="1" thickBot="1">
      <c r="A149" s="225" t="s">
        <v>612</v>
      </c>
      <c r="B149" s="225" t="s">
        <v>616</v>
      </c>
      <c r="C149" s="226" t="s">
        <v>617</v>
      </c>
      <c r="D149" s="227"/>
      <c r="E149" s="227"/>
      <c r="F149" s="227"/>
      <c r="G149" s="227"/>
      <c r="H149" s="227"/>
      <c r="I149" s="227"/>
      <c r="J149" s="227"/>
      <c r="K149" s="227"/>
      <c r="L149" s="227"/>
      <c r="M149" s="227"/>
      <c r="N149" s="227"/>
      <c r="O149" s="227"/>
      <c r="P149" s="227"/>
      <c r="Q149" s="227"/>
      <c r="R149" s="227"/>
      <c r="S149" s="227"/>
      <c r="T149" s="227"/>
      <c r="U149" s="227"/>
      <c r="V149" s="227"/>
      <c r="W149" s="227"/>
      <c r="X149" s="227"/>
      <c r="Y149" s="227"/>
      <c r="Z149" s="227"/>
      <c r="AA149" s="227"/>
      <c r="AB149" s="227"/>
      <c r="AC149" s="227"/>
      <c r="AD149" s="227"/>
      <c r="AE149" s="229"/>
      <c r="AF149" s="227"/>
      <c r="AG149" s="227"/>
      <c r="AH149" s="227"/>
      <c r="AI149" s="227"/>
      <c r="AJ149" s="227"/>
      <c r="AK149" s="227"/>
      <c r="AL149" s="375" t="s">
        <v>615</v>
      </c>
      <c r="AM149" s="112"/>
      <c r="AN149" s="112"/>
      <c r="AO149" s="112"/>
      <c r="AP149" s="112"/>
      <c r="AQ149" s="112"/>
      <c r="AR149" s="112"/>
      <c r="AS149" s="112"/>
      <c r="AT149" s="112"/>
      <c r="AU149" s="112"/>
      <c r="AV149" s="112"/>
      <c r="AW149" s="112"/>
      <c r="AX149" s="112"/>
      <c r="AY149" s="112"/>
      <c r="AZ149" s="112"/>
      <c r="BA149" s="112"/>
      <c r="BB149" s="112"/>
      <c r="BC149" s="112"/>
      <c r="BD149" s="112"/>
      <c r="BE149" s="112"/>
      <c r="BF149" s="112"/>
      <c r="BG149" s="112"/>
      <c r="BH149" s="112"/>
      <c r="BI149" s="112"/>
      <c r="BJ149" s="112"/>
      <c r="BK149" s="112"/>
      <c r="BL149" s="112"/>
      <c r="BM149" s="112"/>
      <c r="BN149" s="112"/>
      <c r="BO149" s="112"/>
    </row>
    <row r="150" spans="1:67" s="110" customFormat="1" ht="25.15" customHeight="1" thickBot="1">
      <c r="A150" s="225" t="s">
        <v>618</v>
      </c>
      <c r="B150" s="225" t="s">
        <v>619</v>
      </c>
      <c r="C150" s="226" t="s">
        <v>620</v>
      </c>
      <c r="D150" s="227"/>
      <c r="E150" s="227"/>
      <c r="F150" s="227"/>
      <c r="G150" s="227"/>
      <c r="H150" s="227"/>
      <c r="I150" s="227"/>
      <c r="J150" s="227"/>
      <c r="K150" s="227"/>
      <c r="L150" s="227"/>
      <c r="M150" s="227"/>
      <c r="N150" s="227"/>
      <c r="O150" s="227"/>
      <c r="P150" s="227"/>
      <c r="Q150" s="227"/>
      <c r="R150" s="227"/>
      <c r="S150" s="227"/>
      <c r="T150" s="227"/>
      <c r="U150" s="227"/>
      <c r="V150" s="227"/>
      <c r="W150" s="227"/>
      <c r="X150" s="227"/>
      <c r="Y150" s="227"/>
      <c r="Z150" s="227"/>
      <c r="AA150" s="227"/>
      <c r="AB150" s="227"/>
      <c r="AC150" s="227"/>
      <c r="AD150" s="227"/>
      <c r="AE150" s="229"/>
      <c r="AF150" s="227"/>
      <c r="AG150" s="227"/>
      <c r="AH150" s="227"/>
      <c r="AI150" s="227"/>
      <c r="AJ150" s="227"/>
      <c r="AK150" s="227"/>
      <c r="AL150" s="375" t="s">
        <v>615</v>
      </c>
      <c r="AM150" s="112"/>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BM150" s="112"/>
      <c r="BN150" s="112"/>
      <c r="BO150" s="112"/>
    </row>
    <row r="151" spans="1:67" s="110" customFormat="1" ht="25.15" customHeight="1" thickBot="1">
      <c r="A151" s="225" t="s">
        <v>621</v>
      </c>
      <c r="B151" s="225" t="s">
        <v>622</v>
      </c>
      <c r="C151" s="226" t="s">
        <v>623</v>
      </c>
      <c r="D151" s="227"/>
      <c r="E151" s="227"/>
      <c r="F151" s="227"/>
      <c r="G151" s="227"/>
      <c r="H151" s="227"/>
      <c r="I151" s="227"/>
      <c r="J151" s="227"/>
      <c r="K151" s="227"/>
      <c r="L151" s="227"/>
      <c r="M151" s="227"/>
      <c r="N151" s="227"/>
      <c r="O151" s="227"/>
      <c r="P151" s="227"/>
      <c r="Q151" s="227"/>
      <c r="R151" s="227"/>
      <c r="S151" s="227"/>
      <c r="T151" s="227"/>
      <c r="U151" s="227"/>
      <c r="V151" s="227"/>
      <c r="W151" s="227"/>
      <c r="X151" s="227"/>
      <c r="Y151" s="227"/>
      <c r="Z151" s="227"/>
      <c r="AA151" s="227"/>
      <c r="AB151" s="227"/>
      <c r="AC151" s="227"/>
      <c r="AD151" s="227"/>
      <c r="AE151" s="229"/>
      <c r="AF151" s="227"/>
      <c r="AG151" s="227"/>
      <c r="AH151" s="227"/>
      <c r="AI151" s="227"/>
      <c r="AJ151" s="227"/>
      <c r="AK151" s="227"/>
      <c r="AL151" s="375"/>
      <c r="AM151" s="112"/>
      <c r="AN151" s="112"/>
      <c r="AO151" s="112"/>
      <c r="AP151" s="112"/>
      <c r="AQ151" s="112"/>
      <c r="AR151" s="112"/>
      <c r="AS151" s="112"/>
      <c r="AT151" s="112"/>
      <c r="AU151" s="112"/>
      <c r="AV151" s="112"/>
      <c r="AW151" s="112"/>
      <c r="AX151" s="112"/>
      <c r="AY151" s="112"/>
      <c r="AZ151" s="112"/>
      <c r="BA151" s="112"/>
      <c r="BB151" s="112"/>
      <c r="BC151" s="112"/>
      <c r="BD151" s="112"/>
      <c r="BE151" s="112"/>
      <c r="BF151" s="112"/>
      <c r="BG151" s="112"/>
      <c r="BH151" s="112"/>
      <c r="BI151" s="112"/>
      <c r="BJ151" s="112"/>
      <c r="BK151" s="112"/>
      <c r="BL151" s="112"/>
      <c r="BM151" s="112"/>
      <c r="BN151" s="112"/>
      <c r="BO151" s="112"/>
    </row>
    <row r="152" spans="1:67" s="110" customFormat="1" ht="25.15" customHeight="1" thickBot="1">
      <c r="A152" s="225" t="s">
        <v>621</v>
      </c>
      <c r="B152" s="225" t="s">
        <v>624</v>
      </c>
      <c r="C152" s="226" t="s">
        <v>625</v>
      </c>
      <c r="D152" s="227"/>
      <c r="E152" s="329">
        <v>3.0495844780531285</v>
      </c>
      <c r="F152" s="329">
        <v>0.56540757704795097</v>
      </c>
      <c r="G152" s="329">
        <v>3.0451167157926249E-3</v>
      </c>
      <c r="H152" s="329">
        <v>1.9757748575420921E-2</v>
      </c>
      <c r="I152" s="329">
        <v>0.10383116432121792</v>
      </c>
      <c r="J152" s="329">
        <v>0.14206403296892139</v>
      </c>
      <c r="K152" s="329">
        <v>0.18808133577451014</v>
      </c>
      <c r="L152" s="329">
        <v>4.1665730838690705E-2</v>
      </c>
      <c r="M152" s="329">
        <v>2.7175241359014284</v>
      </c>
      <c r="N152" s="329">
        <v>0.13603804514289713</v>
      </c>
      <c r="O152" s="329">
        <v>3.3008787590344956E-3</v>
      </c>
      <c r="P152" s="329" t="s">
        <v>308</v>
      </c>
      <c r="Q152" s="329" t="s">
        <v>308</v>
      </c>
      <c r="R152" s="329">
        <v>5.3452678705355167E-2</v>
      </c>
      <c r="S152" s="329">
        <v>1.0003224195464884</v>
      </c>
      <c r="T152" s="329">
        <v>9.955441362292209E-3</v>
      </c>
      <c r="U152" s="329">
        <v>9.0404398090483792E-4</v>
      </c>
      <c r="V152" s="329">
        <v>0.89729346472993443</v>
      </c>
      <c r="W152" s="329">
        <v>5.4234088557109691E-2</v>
      </c>
      <c r="X152" s="329">
        <v>4.4742505123275987E-3</v>
      </c>
      <c r="Y152" s="329">
        <v>5.698195698428333E-3</v>
      </c>
      <c r="Z152" s="329">
        <v>4.7213261685170246E-3</v>
      </c>
      <c r="AA152" s="329">
        <v>4.3277122373711792E-3</v>
      </c>
      <c r="AB152" s="329">
        <v>1.9221484616644136E-2</v>
      </c>
      <c r="AC152" s="329" t="s">
        <v>308</v>
      </c>
      <c r="AD152" s="329" t="s">
        <v>308</v>
      </c>
      <c r="AE152" s="330"/>
      <c r="AF152" s="329">
        <v>12060.074846719564</v>
      </c>
      <c r="AG152" s="329" t="s">
        <v>304</v>
      </c>
      <c r="AH152" s="329">
        <v>17.81158924101587</v>
      </c>
      <c r="AI152" s="329">
        <v>714.58159972067961</v>
      </c>
      <c r="AJ152" s="329" t="s">
        <v>304</v>
      </c>
      <c r="AK152" s="329">
        <v>3219.6558754414577</v>
      </c>
      <c r="AL152" s="382" t="s">
        <v>340</v>
      </c>
      <c r="AM152" s="112"/>
      <c r="AN152" s="112"/>
      <c r="AO152" s="112"/>
      <c r="AP152" s="112"/>
      <c r="AQ152" s="112"/>
      <c r="AR152" s="112"/>
      <c r="AS152" s="112"/>
      <c r="AT152" s="112"/>
      <c r="AU152" s="112"/>
      <c r="AV152" s="112"/>
      <c r="AW152" s="112"/>
      <c r="AX152" s="112"/>
      <c r="AY152" s="112"/>
      <c r="AZ152" s="112"/>
      <c r="BA152" s="112"/>
      <c r="BB152" s="112"/>
      <c r="BC152" s="112"/>
      <c r="BD152" s="112"/>
      <c r="BE152" s="112"/>
      <c r="BF152" s="112"/>
      <c r="BG152" s="112"/>
      <c r="BH152" s="112"/>
      <c r="BI152" s="112"/>
      <c r="BJ152" s="112"/>
      <c r="BK152" s="112"/>
      <c r="BL152" s="112"/>
      <c r="BM152" s="112"/>
      <c r="BN152" s="112"/>
      <c r="BO152" s="112"/>
    </row>
    <row r="153" spans="1:67" s="234" customFormat="1" ht="25.15" customHeight="1" thickBot="1">
      <c r="A153" s="225" t="s">
        <v>621</v>
      </c>
      <c r="B153" s="225" t="s">
        <v>626</v>
      </c>
      <c r="C153" s="226" t="s">
        <v>627</v>
      </c>
      <c r="D153" s="227"/>
      <c r="E153" s="227"/>
      <c r="F153" s="227"/>
      <c r="G153" s="227"/>
      <c r="H153" s="227"/>
      <c r="I153" s="227"/>
      <c r="J153" s="227"/>
      <c r="K153" s="227"/>
      <c r="L153" s="227"/>
      <c r="M153" s="227"/>
      <c r="N153" s="227"/>
      <c r="O153" s="227"/>
      <c r="P153" s="227"/>
      <c r="Q153" s="227"/>
      <c r="R153" s="227"/>
      <c r="S153" s="227"/>
      <c r="T153" s="227"/>
      <c r="U153" s="227"/>
      <c r="V153" s="227"/>
      <c r="W153" s="227"/>
      <c r="X153" s="227"/>
      <c r="Y153" s="227"/>
      <c r="Z153" s="227"/>
      <c r="AA153" s="227"/>
      <c r="AB153" s="227"/>
      <c r="AC153" s="227"/>
      <c r="AD153" s="227"/>
      <c r="AE153" s="229"/>
      <c r="AF153" s="227"/>
      <c r="AG153" s="227"/>
      <c r="AH153" s="227"/>
      <c r="AI153" s="227"/>
      <c r="AJ153" s="227"/>
      <c r="AK153" s="227"/>
      <c r="AL153" s="375" t="s">
        <v>304</v>
      </c>
      <c r="AM153" s="112"/>
      <c r="AN153" s="112"/>
      <c r="AO153" s="112"/>
      <c r="AP153" s="112"/>
      <c r="AQ153" s="112"/>
      <c r="AR153" s="112"/>
      <c r="AS153" s="112"/>
      <c r="AT153" s="112"/>
      <c r="AU153" s="112"/>
      <c r="AV153" s="112"/>
      <c r="AW153" s="112"/>
      <c r="AX153" s="112"/>
      <c r="AY153" s="112"/>
      <c r="AZ153" s="112"/>
      <c r="BA153" s="112"/>
      <c r="BB153" s="112"/>
      <c r="BC153" s="112"/>
      <c r="BD153" s="112"/>
      <c r="BE153" s="112"/>
      <c r="BF153" s="112"/>
      <c r="BG153" s="112"/>
      <c r="BH153" s="112"/>
      <c r="BI153" s="112"/>
      <c r="BJ153" s="112"/>
      <c r="BK153" s="112"/>
      <c r="BL153" s="112"/>
      <c r="BM153" s="112"/>
      <c r="BN153" s="112"/>
      <c r="BO153" s="112"/>
    </row>
    <row r="154" spans="1:67" s="234" customFormat="1" ht="25.15" customHeight="1" thickBot="1">
      <c r="A154" s="235" t="s">
        <v>628</v>
      </c>
      <c r="B154" s="235" t="s">
        <v>629</v>
      </c>
      <c r="C154" s="236" t="s">
        <v>630</v>
      </c>
      <c r="D154" s="237"/>
      <c r="E154" s="237"/>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c r="AE154" s="229"/>
      <c r="AF154" s="237"/>
      <c r="AG154" s="237"/>
      <c r="AH154" s="237"/>
      <c r="AI154" s="237"/>
      <c r="AJ154" s="237"/>
      <c r="AK154" s="237"/>
      <c r="AL154" s="377" t="s">
        <v>381</v>
      </c>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c r="BG154" s="112"/>
      <c r="BH154" s="112"/>
      <c r="BI154" s="112"/>
      <c r="BJ154" s="112"/>
      <c r="BK154" s="112"/>
      <c r="BL154" s="112"/>
      <c r="BM154" s="112"/>
      <c r="BN154" s="112"/>
      <c r="BO154" s="112"/>
    </row>
    <row r="155" spans="1:67" s="234" customFormat="1" ht="25.15" customHeight="1" thickBot="1">
      <c r="A155" s="235" t="s">
        <v>628</v>
      </c>
      <c r="B155" s="235" t="s">
        <v>631</v>
      </c>
      <c r="C155" s="236" t="s">
        <v>632</v>
      </c>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c r="AA155" s="237"/>
      <c r="AB155" s="237"/>
      <c r="AC155" s="237"/>
      <c r="AD155" s="237"/>
      <c r="AE155" s="229"/>
      <c r="AF155" s="237"/>
      <c r="AG155" s="237"/>
      <c r="AH155" s="237"/>
      <c r="AI155" s="237"/>
      <c r="AJ155" s="237"/>
      <c r="AK155" s="237"/>
      <c r="AL155" s="377" t="s">
        <v>633</v>
      </c>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c r="BG155" s="112"/>
      <c r="BH155" s="112"/>
      <c r="BI155" s="112"/>
      <c r="BJ155" s="112"/>
      <c r="BK155" s="112"/>
      <c r="BL155" s="112"/>
      <c r="BM155" s="112"/>
      <c r="BN155" s="112"/>
      <c r="BO155" s="112"/>
    </row>
    <row r="156" spans="1:67" s="234" customFormat="1" ht="25.15" customHeight="1" thickBot="1">
      <c r="A156" s="235" t="s">
        <v>628</v>
      </c>
      <c r="B156" s="235" t="s">
        <v>634</v>
      </c>
      <c r="C156" s="236" t="s">
        <v>635</v>
      </c>
      <c r="D156" s="237"/>
      <c r="E156" s="237"/>
      <c r="F156" s="237"/>
      <c r="G156" s="237"/>
      <c r="H156" s="237"/>
      <c r="I156" s="237"/>
      <c r="J156" s="237"/>
      <c r="K156" s="237"/>
      <c r="L156" s="237"/>
      <c r="M156" s="237"/>
      <c r="N156" s="237"/>
      <c r="O156" s="237"/>
      <c r="P156" s="237"/>
      <c r="Q156" s="237"/>
      <c r="R156" s="237"/>
      <c r="S156" s="237"/>
      <c r="T156" s="237"/>
      <c r="U156" s="237"/>
      <c r="V156" s="237"/>
      <c r="W156" s="237"/>
      <c r="X156" s="237"/>
      <c r="Y156" s="237"/>
      <c r="Z156" s="237"/>
      <c r="AA156" s="237"/>
      <c r="AB156" s="237"/>
      <c r="AC156" s="237"/>
      <c r="AD156" s="237"/>
      <c r="AE156" s="240"/>
      <c r="AF156" s="237"/>
      <c r="AG156" s="237"/>
      <c r="AH156" s="237"/>
      <c r="AI156" s="237"/>
      <c r="AJ156" s="237"/>
      <c r="AK156" s="237"/>
      <c r="AL156" s="379"/>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c r="BL156" s="112"/>
      <c r="BM156" s="112"/>
      <c r="BN156" s="112"/>
      <c r="BO156" s="112"/>
    </row>
    <row r="157" spans="1:67" s="140" customFormat="1" ht="15" customHeight="1">
      <c r="C157" s="242"/>
      <c r="D157" s="243"/>
      <c r="E157" s="243"/>
      <c r="F157" s="244"/>
      <c r="G157" s="244"/>
      <c r="H157" s="244"/>
      <c r="I157" s="244"/>
      <c r="J157" s="244"/>
      <c r="K157" s="244"/>
      <c r="L157" s="244"/>
      <c r="M157" s="244"/>
      <c r="N157" s="244"/>
      <c r="O157" s="244"/>
      <c r="P157" s="244"/>
      <c r="Q157" s="244"/>
      <c r="R157" s="244"/>
      <c r="S157" s="244"/>
      <c r="T157" s="244"/>
      <c r="U157" s="244"/>
      <c r="V157" s="244"/>
      <c r="W157" s="244"/>
      <c r="X157" s="244"/>
      <c r="Y157" s="244"/>
      <c r="Z157" s="244"/>
      <c r="AA157" s="244"/>
      <c r="AB157" s="244"/>
      <c r="AC157" s="244"/>
      <c r="AD157" s="244"/>
      <c r="AE157" s="244"/>
      <c r="AF157" s="245"/>
      <c r="AG157" s="245"/>
      <c r="AH157" s="245"/>
      <c r="AI157" s="245"/>
      <c r="AJ157" s="245"/>
      <c r="AK157" s="246"/>
      <c r="AL157" s="247"/>
    </row>
    <row r="158" spans="1:67" s="252" customFormat="1" ht="12" customHeight="1">
      <c r="A158" s="248"/>
      <c r="B158" s="108"/>
      <c r="C158" s="249"/>
      <c r="D158" s="250"/>
      <c r="E158" s="251"/>
    </row>
    <row r="159" spans="1:67" s="253" customFormat="1" ht="12" customHeight="1">
      <c r="A159" s="250"/>
      <c r="B159" s="250"/>
      <c r="C159" s="109"/>
      <c r="F159" s="254"/>
      <c r="G159" s="255"/>
      <c r="H159" s="256"/>
      <c r="J159" s="257"/>
      <c r="K159" s="257"/>
      <c r="L159" s="257"/>
      <c r="M159" s="257"/>
      <c r="N159" s="257"/>
      <c r="O159" s="252"/>
      <c r="P159" s="252"/>
      <c r="Q159" s="252"/>
      <c r="R159" s="252"/>
      <c r="S159" s="252"/>
      <c r="T159" s="252"/>
      <c r="U159" s="252"/>
      <c r="V159" s="252"/>
      <c r="W159" s="252"/>
      <c r="X159" s="252"/>
      <c r="Y159" s="252"/>
      <c r="Z159" s="252"/>
      <c r="AA159" s="252"/>
      <c r="AB159" s="252"/>
      <c r="AC159" s="257"/>
      <c r="AD159" s="258"/>
      <c r="AG159" s="259"/>
      <c r="AH159" s="259"/>
      <c r="AI159" s="259"/>
      <c r="AJ159" s="259"/>
      <c r="AK159" s="260"/>
      <c r="AL159" s="260"/>
      <c r="AM159" s="261"/>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176"/>
      <c r="BN159" s="176"/>
      <c r="BO159" s="176"/>
    </row>
    <row r="160" spans="1:67" s="253" customFormat="1" ht="12" customHeight="1">
      <c r="A160" s="248"/>
      <c r="B160" s="250"/>
      <c r="C160" s="109"/>
      <c r="F160" s="262"/>
      <c r="G160" s="262"/>
      <c r="H160" s="262"/>
      <c r="I160" s="257"/>
      <c r="J160" s="257"/>
      <c r="K160" s="257"/>
      <c r="L160" s="257"/>
      <c r="M160" s="257"/>
      <c r="N160" s="257"/>
      <c r="O160" s="252"/>
      <c r="P160" s="252"/>
      <c r="Q160" s="252"/>
      <c r="R160" s="252"/>
      <c r="S160" s="252"/>
      <c r="T160" s="252"/>
      <c r="U160" s="252"/>
      <c r="V160" s="252"/>
      <c r="W160" s="252"/>
      <c r="X160" s="252"/>
      <c r="Y160" s="252"/>
      <c r="Z160" s="252"/>
      <c r="AA160" s="252"/>
      <c r="AB160" s="252"/>
      <c r="AC160" s="257"/>
      <c r="AD160" s="258"/>
      <c r="AG160" s="259"/>
      <c r="AH160" s="259"/>
      <c r="AI160" s="259"/>
      <c r="AJ160" s="259"/>
      <c r="AK160" s="260"/>
      <c r="AL160" s="260"/>
      <c r="AM160" s="261"/>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row>
    <row r="161" spans="1:38" s="266" customFormat="1">
      <c r="A161" s="152" t="s">
        <v>636</v>
      </c>
      <c r="B161" s="152"/>
      <c r="C161" s="263"/>
      <c r="D161" s="152"/>
      <c r="E161" s="264">
        <f>SUM(E166:E178)</f>
        <v>1.4634191408005903</v>
      </c>
      <c r="F161" s="264">
        <f>SUM(F166:F178,F182:F185)</f>
        <v>3.0208650469252523</v>
      </c>
      <c r="G161" s="264">
        <f>SUM(G166:G179)</f>
        <v>0.36952592628965075</v>
      </c>
      <c r="H161" s="264">
        <f t="shared" ref="H161:AD161" si="1">SUM(H166:H179)</f>
        <v>4.2101549741027762E-2</v>
      </c>
      <c r="I161" s="264">
        <f t="shared" si="1"/>
        <v>0.2649704419646971</v>
      </c>
      <c r="J161" s="264">
        <f t="shared" si="1"/>
        <v>0.27111985496992652</v>
      </c>
      <c r="K161" s="264">
        <f t="shared" si="1"/>
        <v>0.27518777643036152</v>
      </c>
      <c r="L161" s="264">
        <f t="shared" si="1"/>
        <v>2.4528093584448001E-2</v>
      </c>
      <c r="M161" s="264">
        <f t="shared" si="1"/>
        <v>2.1469440289971238</v>
      </c>
      <c r="N161" s="264">
        <f t="shared" si="1"/>
        <v>0.58752650092916636</v>
      </c>
      <c r="O161" s="264">
        <f t="shared" si="1"/>
        <v>6.635750195787779E-2</v>
      </c>
      <c r="P161" s="264">
        <f t="shared" si="1"/>
        <v>5.3605948453495825E-2</v>
      </c>
      <c r="Q161" s="264">
        <f t="shared" si="1"/>
        <v>5.1318361816332092E-2</v>
      </c>
      <c r="R161" s="264">
        <f t="shared" si="1"/>
        <v>5.4389146904071248E-2</v>
      </c>
      <c r="S161" s="264">
        <f t="shared" si="1"/>
        <v>0.92611019671185446</v>
      </c>
      <c r="T161" s="264">
        <f t="shared" si="1"/>
        <v>8.0750749518708712E-2</v>
      </c>
      <c r="U161" s="264">
        <f t="shared" si="1"/>
        <v>1.0827113717140336E-2</v>
      </c>
      <c r="V161" s="264">
        <f t="shared" si="1"/>
        <v>1.1891585969739864</v>
      </c>
      <c r="W161" s="264">
        <f t="shared" si="1"/>
        <v>0.65629208608301581</v>
      </c>
      <c r="X161" s="264">
        <f t="shared" si="1"/>
        <v>3.6159753472898161E-2</v>
      </c>
      <c r="Y161" s="264">
        <f t="shared" si="1"/>
        <v>3.8137130944054923E-2</v>
      </c>
      <c r="Z161" s="264">
        <f t="shared" si="1"/>
        <v>1.4965256205161355E-2</v>
      </c>
      <c r="AA161" s="264">
        <f t="shared" si="1"/>
        <v>1.6182354649882196E-2</v>
      </c>
      <c r="AB161" s="264">
        <f t="shared" si="1"/>
        <v>0.10544421477086685</v>
      </c>
      <c r="AC161" s="264">
        <f t="shared" si="1"/>
        <v>2.7367953624542841E-2</v>
      </c>
      <c r="AD161" s="264">
        <f t="shared" si="1"/>
        <v>3.369380258461719E-2</v>
      </c>
      <c r="AE161" s="265"/>
      <c r="AF161" s="265"/>
      <c r="AG161" s="265"/>
      <c r="AH161" s="265"/>
      <c r="AI161" s="265"/>
      <c r="AJ161" s="265"/>
      <c r="AK161" s="265"/>
      <c r="AL161" s="265"/>
    </row>
    <row r="162" spans="1:38" s="266" customFormat="1">
      <c r="A162" s="152" t="s">
        <v>637</v>
      </c>
      <c r="B162" s="152"/>
      <c r="C162" s="263"/>
      <c r="D162" s="152"/>
      <c r="E162" s="264">
        <f>SUM(E179)</f>
        <v>0</v>
      </c>
      <c r="F162" s="264">
        <f t="shared" ref="F162" si="2">SUM(F179)</f>
        <v>0</v>
      </c>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64"/>
      <c r="AE162" s="265"/>
      <c r="AF162" s="265"/>
      <c r="AG162" s="265"/>
      <c r="AH162" s="265"/>
      <c r="AI162" s="265"/>
      <c r="AJ162" s="265"/>
      <c r="AK162" s="265"/>
      <c r="AL162" s="265"/>
    </row>
    <row r="163" spans="1:38" s="266" customFormat="1">
      <c r="A163" s="152" t="s">
        <v>638</v>
      </c>
      <c r="B163" s="152"/>
      <c r="C163" s="263"/>
      <c r="D163" s="152"/>
      <c r="E163" s="264">
        <f>SUM(E180:E181)</f>
        <v>3.4822589789902976</v>
      </c>
      <c r="F163" s="264">
        <f t="shared" ref="F163:AD163" si="3">SUM(F180:F181)</f>
        <v>0.64270089642162342</v>
      </c>
      <c r="G163" s="264">
        <f t="shared" si="3"/>
        <v>6.1994014077213786E-3</v>
      </c>
      <c r="H163" s="264">
        <f t="shared" si="3"/>
        <v>2.1718331411464068E-2</v>
      </c>
      <c r="I163" s="264">
        <f t="shared" si="3"/>
        <v>0.11821599134487092</v>
      </c>
      <c r="J163" s="264">
        <f t="shared" si="3"/>
        <v>0.16393557822736846</v>
      </c>
      <c r="K163" s="264">
        <f t="shared" si="3"/>
        <v>0.23090722330839294</v>
      </c>
      <c r="L163" s="264">
        <f t="shared" si="3"/>
        <v>4.7718152425335725E-2</v>
      </c>
      <c r="M163" s="264">
        <f t="shared" si="3"/>
        <v>3.3103752314697141</v>
      </c>
      <c r="N163" s="264">
        <f t="shared" si="3"/>
        <v>0.15144630665976047</v>
      </c>
      <c r="O163" s="264">
        <f t="shared" si="3"/>
        <v>3.7012497957315304E-3</v>
      </c>
      <c r="P163" s="264">
        <f t="shared" si="3"/>
        <v>1.6250546667378745E-5</v>
      </c>
      <c r="Q163" s="264">
        <f t="shared" si="3"/>
        <v>2.1651874499516099E-5</v>
      </c>
      <c r="R163" s="264">
        <f t="shared" si="3"/>
        <v>5.9349499820043207E-2</v>
      </c>
      <c r="S163" s="264">
        <f t="shared" si="3"/>
        <v>1.1139817932045619</v>
      </c>
      <c r="T163" s="264">
        <f t="shared" si="3"/>
        <v>1.1758793384120329E-2</v>
      </c>
      <c r="U163" s="264">
        <f t="shared" si="3"/>
        <v>1.0817853534660885E-3</v>
      </c>
      <c r="V163" s="264">
        <f t="shared" si="3"/>
        <v>0.99559185011267837</v>
      </c>
      <c r="W163" s="264">
        <f t="shared" si="3"/>
        <v>0.13057142210697817</v>
      </c>
      <c r="X163" s="264">
        <f t="shared" si="3"/>
        <v>5.0597391348942006E-3</v>
      </c>
      <c r="Y163" s="264">
        <f t="shared" si="3"/>
        <v>6.4645580651249241E-3</v>
      </c>
      <c r="Z163" s="264">
        <f t="shared" si="3"/>
        <v>5.2468059483952801E-3</v>
      </c>
      <c r="AA163" s="264">
        <f t="shared" si="3"/>
        <v>4.8028818164842276E-3</v>
      </c>
      <c r="AB163" s="264">
        <f t="shared" si="3"/>
        <v>2.1575824210151816E-2</v>
      </c>
      <c r="AC163" s="264">
        <f t="shared" si="3"/>
        <v>4.3303748999032198E-5</v>
      </c>
      <c r="AD163" s="264">
        <f t="shared" si="3"/>
        <v>2.0580921567281965E-5</v>
      </c>
      <c r="AE163" s="265"/>
      <c r="AF163" s="265"/>
      <c r="AG163" s="265"/>
      <c r="AH163" s="265"/>
      <c r="AI163" s="265"/>
      <c r="AJ163" s="265"/>
      <c r="AK163" s="265"/>
      <c r="AL163" s="265"/>
    </row>
    <row r="164" spans="1:38" s="266" customFormat="1">
      <c r="A164" s="267" t="s">
        <v>639</v>
      </c>
      <c r="B164" s="267"/>
      <c r="C164" s="268"/>
      <c r="D164" s="267"/>
      <c r="E164" s="264">
        <f>E163-SUM(E27:E33)+SUM(E152)</f>
        <v>3.138763250588978</v>
      </c>
      <c r="F164" s="264">
        <f t="shared" ref="F164:I164" si="4">F163-SUM(F27:F33)+SUM(F152)</f>
        <v>0.59934470635236925</v>
      </c>
      <c r="G164" s="264">
        <f t="shared" si="4"/>
        <v>5.878769837644791E-3</v>
      </c>
      <c r="H164" s="264">
        <f t="shared" si="4"/>
        <v>1.9790661711833347E-2</v>
      </c>
      <c r="I164" s="264">
        <f t="shared" si="4"/>
        <v>0.10680420850302576</v>
      </c>
      <c r="J164" s="264">
        <f t="shared" ref="J164:AD164" si="5">J163-SUM(J27:J33)+SUM(J152)</f>
        <v>0.14845094414907095</v>
      </c>
      <c r="K164" s="264">
        <f t="shared" si="5"/>
        <v>0.210521866000033</v>
      </c>
      <c r="L164" s="264">
        <f t="shared" si="5"/>
        <v>4.3001112344064223E-2</v>
      </c>
      <c r="M164" s="264">
        <f t="shared" si="5"/>
        <v>3.0863983028136319</v>
      </c>
      <c r="N164" s="264">
        <f t="shared" si="5"/>
        <v>0.13693034909634036</v>
      </c>
      <c r="O164" s="264">
        <f t="shared" si="5"/>
        <v>3.3588191063812943E-3</v>
      </c>
      <c r="P164" s="264">
        <f t="shared" si="5"/>
        <v>1.6250546667378745E-5</v>
      </c>
      <c r="Q164" s="264">
        <f t="shared" si="5"/>
        <v>2.1651874499516099E-5</v>
      </c>
      <c r="R164" s="264">
        <f t="shared" si="5"/>
        <v>5.3642149750776684E-2</v>
      </c>
      <c r="S164" s="264">
        <f t="shared" si="5"/>
        <v>1.0074193909077689</v>
      </c>
      <c r="T164" s="264">
        <f t="shared" si="5"/>
        <v>1.071327529671718E-2</v>
      </c>
      <c r="U164" s="264">
        <f t="shared" si="5"/>
        <v>9.8590906775756224E-4</v>
      </c>
      <c r="V164" s="264">
        <f t="shared" si="5"/>
        <v>0.90186254663364429</v>
      </c>
      <c r="W164" s="264">
        <f t="shared" si="5"/>
        <v>0.12461432147327868</v>
      </c>
      <c r="X164" s="264">
        <f t="shared" si="5"/>
        <v>4.5645940138418998E-3</v>
      </c>
      <c r="Y164" s="264">
        <f t="shared" si="5"/>
        <v>5.8328470582551424E-3</v>
      </c>
      <c r="Z164" s="264">
        <f t="shared" si="5"/>
        <v>4.7213261685170246E-3</v>
      </c>
      <c r="AA164" s="264">
        <f t="shared" si="5"/>
        <v>4.3277122373711792E-3</v>
      </c>
      <c r="AB164" s="264">
        <f t="shared" si="5"/>
        <v>1.944831872323843E-2</v>
      </c>
      <c r="AC164" s="264">
        <f t="shared" si="5"/>
        <v>4.3303748999032198E-5</v>
      </c>
      <c r="AD164" s="264">
        <f t="shared" si="5"/>
        <v>2.0580921567281965E-5</v>
      </c>
      <c r="AE164" s="269"/>
      <c r="AF164" s="269"/>
      <c r="AG164" s="269"/>
      <c r="AH164" s="269"/>
      <c r="AI164" s="269"/>
      <c r="AJ164" s="269"/>
      <c r="AK164" s="269"/>
      <c r="AL164" s="269"/>
    </row>
    <row r="165" spans="1:38" s="266" customFormat="1">
      <c r="A165" s="152"/>
      <c r="B165" s="152"/>
      <c r="C165" s="263"/>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c r="AA165" s="152"/>
      <c r="AB165" s="152"/>
      <c r="AC165" s="152"/>
      <c r="AD165" s="152"/>
    </row>
    <row r="166" spans="1:38" s="266" customFormat="1">
      <c r="A166" s="270" t="s">
        <v>640</v>
      </c>
      <c r="B166" s="339"/>
      <c r="C166" s="340"/>
      <c r="D166" s="339"/>
      <c r="E166" s="273">
        <f t="shared" ref="E166:T174" si="6">SUMIF($AN$14:$AN$140, $A166, E$14:E$140)</f>
        <v>0.24533398325360087</v>
      </c>
      <c r="F166" s="273">
        <f t="shared" si="6"/>
        <v>1.4108760279975029E-2</v>
      </c>
      <c r="G166" s="273">
        <f t="shared" si="6"/>
        <v>2.9343569587641644E-2</v>
      </c>
      <c r="H166" s="273">
        <f t="shared" si="6"/>
        <v>5.4993077315418151E-3</v>
      </c>
      <c r="I166" s="273">
        <f t="shared" si="6"/>
        <v>5.4288649871158069E-3</v>
      </c>
      <c r="J166" s="273">
        <f t="shared" si="6"/>
        <v>5.5261486159481491E-3</v>
      </c>
      <c r="K166" s="273">
        <f t="shared" si="6"/>
        <v>5.6599136055926202E-3</v>
      </c>
      <c r="L166" s="273">
        <f t="shared" si="6"/>
        <v>1.7846443201279279E-4</v>
      </c>
      <c r="M166" s="273">
        <f t="shared" si="6"/>
        <v>7.9758818883415378E-2</v>
      </c>
      <c r="N166" s="273">
        <f t="shared" si="6"/>
        <v>0.56846758096617911</v>
      </c>
      <c r="O166" s="273">
        <f t="shared" si="6"/>
        <v>5.1299895413941247E-2</v>
      </c>
      <c r="P166" s="273">
        <f t="shared" si="6"/>
        <v>3.4074885497506188E-2</v>
      </c>
      <c r="Q166" s="273">
        <f t="shared" si="6"/>
        <v>4.0784340119479151E-2</v>
      </c>
      <c r="R166" s="273">
        <f t="shared" si="6"/>
        <v>4.6965369943451213E-2</v>
      </c>
      <c r="S166" s="273">
        <f t="shared" si="6"/>
        <v>0.12591536865872127</v>
      </c>
      <c r="T166" s="273">
        <f t="shared" si="6"/>
        <v>7.2822926159181608E-2</v>
      </c>
      <c r="U166" s="273">
        <f t="shared" ref="U166:AD174" si="7">SUMIF($AN$14:$AN$140, $A166, U$14:U$140)</f>
        <v>6.4410470871823031E-3</v>
      </c>
      <c r="V166" s="273">
        <f t="shared" si="7"/>
        <v>0.92759921621569519</v>
      </c>
      <c r="W166" s="273">
        <f t="shared" si="7"/>
        <v>3.9200007878512681E-2</v>
      </c>
      <c r="X166" s="273">
        <f t="shared" si="7"/>
        <v>5.7401971743638739E-3</v>
      </c>
      <c r="Y166" s="273">
        <f t="shared" si="7"/>
        <v>2.2158748154580996E-4</v>
      </c>
      <c r="Z166" s="273">
        <f t="shared" si="7"/>
        <v>8.0665381545810003E-5</v>
      </c>
      <c r="AA166" s="273">
        <f t="shared" si="7"/>
        <v>1.931711186756099E-4</v>
      </c>
      <c r="AB166" s="273">
        <f t="shared" si="7"/>
        <v>6.235340655001303E-3</v>
      </c>
      <c r="AC166" s="273">
        <f t="shared" si="7"/>
        <v>2.5622199999999998E-2</v>
      </c>
      <c r="AD166" s="273">
        <f t="shared" si="7"/>
        <v>1.793554E-2</v>
      </c>
    </row>
    <row r="167" spans="1:38" s="266" customFormat="1">
      <c r="A167" s="270" t="s">
        <v>641</v>
      </c>
      <c r="B167" s="339"/>
      <c r="C167" s="340"/>
      <c r="D167" s="339"/>
      <c r="E167" s="273">
        <f t="shared" si="6"/>
        <v>0</v>
      </c>
      <c r="F167" s="273">
        <f t="shared" si="6"/>
        <v>0</v>
      </c>
      <c r="G167" s="273">
        <f t="shared" si="6"/>
        <v>0</v>
      </c>
      <c r="H167" s="273">
        <f t="shared" si="6"/>
        <v>0</v>
      </c>
      <c r="I167" s="273">
        <f t="shared" si="6"/>
        <v>0</v>
      </c>
      <c r="J167" s="273">
        <f t="shared" si="6"/>
        <v>0</v>
      </c>
      <c r="K167" s="273">
        <f t="shared" si="6"/>
        <v>0</v>
      </c>
      <c r="L167" s="273">
        <f t="shared" si="6"/>
        <v>0</v>
      </c>
      <c r="M167" s="273">
        <f t="shared" si="6"/>
        <v>0</v>
      </c>
      <c r="N167" s="273">
        <f t="shared" si="6"/>
        <v>0</v>
      </c>
      <c r="O167" s="273">
        <f t="shared" si="6"/>
        <v>0</v>
      </c>
      <c r="P167" s="273">
        <f t="shared" si="6"/>
        <v>0</v>
      </c>
      <c r="Q167" s="273">
        <f t="shared" si="6"/>
        <v>0</v>
      </c>
      <c r="R167" s="273">
        <f t="shared" si="6"/>
        <v>0</v>
      </c>
      <c r="S167" s="273">
        <f t="shared" si="6"/>
        <v>0</v>
      </c>
      <c r="T167" s="273">
        <f t="shared" si="6"/>
        <v>0</v>
      </c>
      <c r="U167" s="273">
        <f t="shared" si="7"/>
        <v>0</v>
      </c>
      <c r="V167" s="273">
        <f t="shared" si="7"/>
        <v>0</v>
      </c>
      <c r="W167" s="273">
        <f t="shared" si="7"/>
        <v>0</v>
      </c>
      <c r="X167" s="273">
        <f t="shared" si="7"/>
        <v>0</v>
      </c>
      <c r="Y167" s="273">
        <f t="shared" si="7"/>
        <v>0</v>
      </c>
      <c r="Z167" s="273">
        <f t="shared" si="7"/>
        <v>0</v>
      </c>
      <c r="AA167" s="273">
        <f t="shared" si="7"/>
        <v>0</v>
      </c>
      <c r="AB167" s="273">
        <f t="shared" si="7"/>
        <v>0</v>
      </c>
      <c r="AC167" s="273">
        <f t="shared" si="7"/>
        <v>0</v>
      </c>
      <c r="AD167" s="273">
        <f t="shared" si="7"/>
        <v>0</v>
      </c>
    </row>
    <row r="168" spans="1:38" s="266" customFormat="1">
      <c r="A168" s="270" t="s">
        <v>642</v>
      </c>
      <c r="B168" s="339"/>
      <c r="C168" s="340"/>
      <c r="D168" s="339"/>
      <c r="E168" s="273">
        <f t="shared" si="6"/>
        <v>0</v>
      </c>
      <c r="F168" s="273">
        <f t="shared" si="6"/>
        <v>0</v>
      </c>
      <c r="G168" s="273">
        <f t="shared" si="6"/>
        <v>0</v>
      </c>
      <c r="H168" s="273">
        <f t="shared" si="6"/>
        <v>0</v>
      </c>
      <c r="I168" s="273">
        <f t="shared" si="6"/>
        <v>0</v>
      </c>
      <c r="J168" s="273">
        <f t="shared" si="6"/>
        <v>0</v>
      </c>
      <c r="K168" s="273">
        <f t="shared" si="6"/>
        <v>0</v>
      </c>
      <c r="L168" s="273">
        <f t="shared" si="6"/>
        <v>0</v>
      </c>
      <c r="M168" s="273">
        <f t="shared" si="6"/>
        <v>0</v>
      </c>
      <c r="N168" s="273">
        <f t="shared" si="6"/>
        <v>0</v>
      </c>
      <c r="O168" s="273">
        <f t="shared" si="6"/>
        <v>0</v>
      </c>
      <c r="P168" s="273">
        <f t="shared" si="6"/>
        <v>0</v>
      </c>
      <c r="Q168" s="273">
        <f t="shared" si="6"/>
        <v>0</v>
      </c>
      <c r="R168" s="273">
        <f t="shared" si="6"/>
        <v>0</v>
      </c>
      <c r="S168" s="273">
        <f t="shared" si="6"/>
        <v>0</v>
      </c>
      <c r="T168" s="273">
        <f t="shared" si="6"/>
        <v>0</v>
      </c>
      <c r="U168" s="273">
        <f t="shared" si="7"/>
        <v>0</v>
      </c>
      <c r="V168" s="273">
        <f t="shared" si="7"/>
        <v>0</v>
      </c>
      <c r="W168" s="273">
        <f t="shared" si="7"/>
        <v>0</v>
      </c>
      <c r="X168" s="273">
        <f t="shared" si="7"/>
        <v>0</v>
      </c>
      <c r="Y168" s="273">
        <f t="shared" si="7"/>
        <v>0</v>
      </c>
      <c r="Z168" s="273">
        <f t="shared" si="7"/>
        <v>0</v>
      </c>
      <c r="AA168" s="273">
        <f t="shared" si="7"/>
        <v>0</v>
      </c>
      <c r="AB168" s="273">
        <f t="shared" si="7"/>
        <v>0</v>
      </c>
      <c r="AC168" s="273">
        <f t="shared" si="7"/>
        <v>0</v>
      </c>
      <c r="AD168" s="273">
        <f t="shared" si="7"/>
        <v>0</v>
      </c>
    </row>
    <row r="169" spans="1:38" s="266" customFormat="1">
      <c r="A169" s="270" t="s">
        <v>643</v>
      </c>
      <c r="B169" s="339"/>
      <c r="C169" s="340"/>
      <c r="D169" s="339"/>
      <c r="E169" s="273">
        <f t="shared" si="6"/>
        <v>0</v>
      </c>
      <c r="F169" s="273">
        <f t="shared" si="6"/>
        <v>0</v>
      </c>
      <c r="G169" s="273">
        <f t="shared" si="6"/>
        <v>0</v>
      </c>
      <c r="H169" s="273">
        <f t="shared" si="6"/>
        <v>0</v>
      </c>
      <c r="I169" s="273">
        <f t="shared" si="6"/>
        <v>0</v>
      </c>
      <c r="J169" s="273">
        <f t="shared" si="6"/>
        <v>0</v>
      </c>
      <c r="K169" s="273">
        <f t="shared" si="6"/>
        <v>0</v>
      </c>
      <c r="L169" s="273">
        <f t="shared" si="6"/>
        <v>0</v>
      </c>
      <c r="M169" s="273">
        <f t="shared" si="6"/>
        <v>0</v>
      </c>
      <c r="N169" s="273">
        <f t="shared" si="6"/>
        <v>0</v>
      </c>
      <c r="O169" s="273">
        <f t="shared" si="6"/>
        <v>0</v>
      </c>
      <c r="P169" s="273">
        <f t="shared" si="6"/>
        <v>0</v>
      </c>
      <c r="Q169" s="273">
        <f t="shared" si="6"/>
        <v>0</v>
      </c>
      <c r="R169" s="273">
        <f t="shared" si="6"/>
        <v>0</v>
      </c>
      <c r="S169" s="273">
        <f t="shared" si="6"/>
        <v>0</v>
      </c>
      <c r="T169" s="273">
        <f t="shared" si="6"/>
        <v>0</v>
      </c>
      <c r="U169" s="273">
        <f t="shared" si="7"/>
        <v>0</v>
      </c>
      <c r="V169" s="273">
        <f t="shared" si="7"/>
        <v>0</v>
      </c>
      <c r="W169" s="273">
        <f t="shared" si="7"/>
        <v>0</v>
      </c>
      <c r="X169" s="273">
        <f t="shared" si="7"/>
        <v>0</v>
      </c>
      <c r="Y169" s="273">
        <f t="shared" si="7"/>
        <v>0</v>
      </c>
      <c r="Z169" s="273">
        <f t="shared" si="7"/>
        <v>0</v>
      </c>
      <c r="AA169" s="273">
        <f t="shared" si="7"/>
        <v>0</v>
      </c>
      <c r="AB169" s="273">
        <f t="shared" si="7"/>
        <v>0</v>
      </c>
      <c r="AC169" s="273">
        <f t="shared" si="7"/>
        <v>0</v>
      </c>
      <c r="AD169" s="273">
        <f t="shared" si="7"/>
        <v>0</v>
      </c>
      <c r="AF169" s="274"/>
      <c r="AG169" s="274"/>
      <c r="AH169" s="274"/>
      <c r="AI169" s="274"/>
      <c r="AJ169" s="274"/>
      <c r="AK169" s="274"/>
    </row>
    <row r="170" spans="1:38" s="266" customFormat="1">
      <c r="A170" s="270" t="s">
        <v>644</v>
      </c>
      <c r="B170" s="339"/>
      <c r="C170" s="340"/>
      <c r="D170" s="339"/>
      <c r="E170" s="273">
        <f t="shared" si="6"/>
        <v>0</v>
      </c>
      <c r="F170" s="273">
        <f t="shared" si="6"/>
        <v>0</v>
      </c>
      <c r="G170" s="273">
        <f t="shared" si="6"/>
        <v>0</v>
      </c>
      <c r="H170" s="273">
        <f t="shared" si="6"/>
        <v>0</v>
      </c>
      <c r="I170" s="273">
        <f t="shared" si="6"/>
        <v>0</v>
      </c>
      <c r="J170" s="273">
        <f t="shared" si="6"/>
        <v>0</v>
      </c>
      <c r="K170" s="273">
        <f t="shared" si="6"/>
        <v>0</v>
      </c>
      <c r="L170" s="273">
        <f t="shared" si="6"/>
        <v>0</v>
      </c>
      <c r="M170" s="273">
        <f t="shared" si="6"/>
        <v>0</v>
      </c>
      <c r="N170" s="273">
        <f t="shared" si="6"/>
        <v>0</v>
      </c>
      <c r="O170" s="273">
        <f t="shared" si="6"/>
        <v>0</v>
      </c>
      <c r="P170" s="273">
        <f t="shared" si="6"/>
        <v>0</v>
      </c>
      <c r="Q170" s="273">
        <f t="shared" si="6"/>
        <v>0</v>
      </c>
      <c r="R170" s="273">
        <f t="shared" si="6"/>
        <v>0</v>
      </c>
      <c r="S170" s="273">
        <f t="shared" si="6"/>
        <v>0</v>
      </c>
      <c r="T170" s="273">
        <f t="shared" si="6"/>
        <v>0</v>
      </c>
      <c r="U170" s="273">
        <f t="shared" si="7"/>
        <v>0</v>
      </c>
      <c r="V170" s="273">
        <f t="shared" si="7"/>
        <v>0</v>
      </c>
      <c r="W170" s="273">
        <f t="shared" si="7"/>
        <v>0</v>
      </c>
      <c r="X170" s="273">
        <f t="shared" si="7"/>
        <v>0</v>
      </c>
      <c r="Y170" s="273">
        <f t="shared" si="7"/>
        <v>0</v>
      </c>
      <c r="Z170" s="273">
        <f t="shared" si="7"/>
        <v>0</v>
      </c>
      <c r="AA170" s="273">
        <f t="shared" si="7"/>
        <v>0</v>
      </c>
      <c r="AB170" s="273">
        <f t="shared" si="7"/>
        <v>0</v>
      </c>
      <c r="AC170" s="273">
        <f t="shared" si="7"/>
        <v>0</v>
      </c>
      <c r="AD170" s="273">
        <f t="shared" si="7"/>
        <v>0</v>
      </c>
    </row>
    <row r="171" spans="1:38" s="266" customFormat="1">
      <c r="A171" s="270" t="s">
        <v>645</v>
      </c>
      <c r="B171" s="339"/>
      <c r="C171" s="340"/>
      <c r="D171" s="339"/>
      <c r="E171" s="273">
        <f t="shared" si="6"/>
        <v>0</v>
      </c>
      <c r="F171" s="273">
        <f t="shared" si="6"/>
        <v>0</v>
      </c>
      <c r="G171" s="273">
        <f t="shared" si="6"/>
        <v>0</v>
      </c>
      <c r="H171" s="273">
        <f t="shared" si="6"/>
        <v>0</v>
      </c>
      <c r="I171" s="273">
        <f t="shared" si="6"/>
        <v>0</v>
      </c>
      <c r="J171" s="273">
        <f t="shared" si="6"/>
        <v>0</v>
      </c>
      <c r="K171" s="273">
        <f t="shared" si="6"/>
        <v>0</v>
      </c>
      <c r="L171" s="273">
        <f t="shared" si="6"/>
        <v>0</v>
      </c>
      <c r="M171" s="273">
        <f t="shared" si="6"/>
        <v>0</v>
      </c>
      <c r="N171" s="273">
        <f t="shared" si="6"/>
        <v>0</v>
      </c>
      <c r="O171" s="273">
        <f t="shared" si="6"/>
        <v>0</v>
      </c>
      <c r="P171" s="273">
        <f t="shared" si="6"/>
        <v>0</v>
      </c>
      <c r="Q171" s="273">
        <f t="shared" si="6"/>
        <v>0</v>
      </c>
      <c r="R171" s="273">
        <f t="shared" si="6"/>
        <v>0</v>
      </c>
      <c r="S171" s="273">
        <f t="shared" si="6"/>
        <v>0</v>
      </c>
      <c r="T171" s="273">
        <f t="shared" si="6"/>
        <v>0</v>
      </c>
      <c r="U171" s="273">
        <f t="shared" si="7"/>
        <v>0</v>
      </c>
      <c r="V171" s="273">
        <f t="shared" si="7"/>
        <v>0</v>
      </c>
      <c r="W171" s="273">
        <f t="shared" si="7"/>
        <v>0</v>
      </c>
      <c r="X171" s="273">
        <f t="shared" si="7"/>
        <v>0</v>
      </c>
      <c r="Y171" s="273">
        <f t="shared" si="7"/>
        <v>0</v>
      </c>
      <c r="Z171" s="273">
        <f t="shared" si="7"/>
        <v>0</v>
      </c>
      <c r="AA171" s="273">
        <f t="shared" si="7"/>
        <v>0</v>
      </c>
      <c r="AB171" s="273">
        <f t="shared" si="7"/>
        <v>0</v>
      </c>
      <c r="AC171" s="273">
        <f t="shared" si="7"/>
        <v>0</v>
      </c>
      <c r="AD171" s="273">
        <f t="shared" si="7"/>
        <v>0</v>
      </c>
    </row>
    <row r="172" spans="1:38" s="266" customFormat="1">
      <c r="A172" s="270" t="s">
        <v>646</v>
      </c>
      <c r="B172" s="339"/>
      <c r="C172" s="340"/>
      <c r="D172" s="339"/>
      <c r="E172" s="273">
        <f t="shared" si="6"/>
        <v>0</v>
      </c>
      <c r="F172" s="273">
        <f t="shared" si="6"/>
        <v>0</v>
      </c>
      <c r="G172" s="273">
        <f t="shared" si="6"/>
        <v>0</v>
      </c>
      <c r="H172" s="273">
        <f t="shared" si="6"/>
        <v>0</v>
      </c>
      <c r="I172" s="273">
        <f t="shared" si="6"/>
        <v>0</v>
      </c>
      <c r="J172" s="273">
        <f t="shared" si="6"/>
        <v>0</v>
      </c>
      <c r="K172" s="273">
        <f t="shared" si="6"/>
        <v>0</v>
      </c>
      <c r="L172" s="273">
        <f t="shared" si="6"/>
        <v>0</v>
      </c>
      <c r="M172" s="273">
        <f t="shared" si="6"/>
        <v>0</v>
      </c>
      <c r="N172" s="273">
        <f t="shared" si="6"/>
        <v>0</v>
      </c>
      <c r="O172" s="273">
        <f t="shared" si="6"/>
        <v>0</v>
      </c>
      <c r="P172" s="273">
        <f t="shared" si="6"/>
        <v>0</v>
      </c>
      <c r="Q172" s="273">
        <f t="shared" si="6"/>
        <v>0</v>
      </c>
      <c r="R172" s="273">
        <f t="shared" si="6"/>
        <v>0</v>
      </c>
      <c r="S172" s="273">
        <f t="shared" si="6"/>
        <v>0</v>
      </c>
      <c r="T172" s="273">
        <f t="shared" si="6"/>
        <v>0</v>
      </c>
      <c r="U172" s="273">
        <f t="shared" si="7"/>
        <v>0</v>
      </c>
      <c r="V172" s="273">
        <f t="shared" si="7"/>
        <v>0</v>
      </c>
      <c r="W172" s="273">
        <f t="shared" si="7"/>
        <v>0</v>
      </c>
      <c r="X172" s="273">
        <f t="shared" si="7"/>
        <v>0</v>
      </c>
      <c r="Y172" s="273">
        <f t="shared" si="7"/>
        <v>0</v>
      </c>
      <c r="Z172" s="273">
        <f t="shared" si="7"/>
        <v>0</v>
      </c>
      <c r="AA172" s="273">
        <f t="shared" si="7"/>
        <v>0</v>
      </c>
      <c r="AB172" s="273">
        <f t="shared" si="7"/>
        <v>0</v>
      </c>
      <c r="AC172" s="273">
        <f t="shared" si="7"/>
        <v>0</v>
      </c>
      <c r="AD172" s="273">
        <f t="shared" si="7"/>
        <v>0</v>
      </c>
    </row>
    <row r="173" spans="1:38" s="266" customFormat="1">
      <c r="A173" s="270" t="s">
        <v>647</v>
      </c>
      <c r="B173" s="339"/>
      <c r="C173" s="340"/>
      <c r="D173" s="339"/>
      <c r="E173" s="273">
        <f t="shared" si="6"/>
        <v>0</v>
      </c>
      <c r="F173" s="273">
        <f t="shared" si="6"/>
        <v>0.18635999503884726</v>
      </c>
      <c r="G173" s="273">
        <f t="shared" si="6"/>
        <v>0</v>
      </c>
      <c r="H173" s="273">
        <f t="shared" si="6"/>
        <v>0</v>
      </c>
      <c r="I173" s="273">
        <f t="shared" si="6"/>
        <v>0</v>
      </c>
      <c r="J173" s="273">
        <f t="shared" si="6"/>
        <v>0</v>
      </c>
      <c r="K173" s="273">
        <f t="shared" si="6"/>
        <v>0</v>
      </c>
      <c r="L173" s="273">
        <f t="shared" si="6"/>
        <v>0</v>
      </c>
      <c r="M173" s="273">
        <f t="shared" si="6"/>
        <v>0</v>
      </c>
      <c r="N173" s="273">
        <f t="shared" si="6"/>
        <v>0</v>
      </c>
      <c r="O173" s="273">
        <f t="shared" si="6"/>
        <v>0</v>
      </c>
      <c r="P173" s="273">
        <f t="shared" si="6"/>
        <v>0</v>
      </c>
      <c r="Q173" s="273">
        <f t="shared" si="6"/>
        <v>0</v>
      </c>
      <c r="R173" s="273">
        <f t="shared" si="6"/>
        <v>0</v>
      </c>
      <c r="S173" s="273">
        <f t="shared" si="6"/>
        <v>0</v>
      </c>
      <c r="T173" s="273">
        <f t="shared" si="6"/>
        <v>0</v>
      </c>
      <c r="U173" s="273">
        <f t="shared" si="7"/>
        <v>0</v>
      </c>
      <c r="V173" s="273">
        <f t="shared" si="7"/>
        <v>0</v>
      </c>
      <c r="W173" s="273">
        <f t="shared" si="7"/>
        <v>0</v>
      </c>
      <c r="X173" s="273">
        <f t="shared" si="7"/>
        <v>0</v>
      </c>
      <c r="Y173" s="273">
        <f t="shared" si="7"/>
        <v>0</v>
      </c>
      <c r="Z173" s="273">
        <f t="shared" si="7"/>
        <v>0</v>
      </c>
      <c r="AA173" s="273">
        <f t="shared" si="7"/>
        <v>0</v>
      </c>
      <c r="AB173" s="273">
        <f t="shared" si="7"/>
        <v>0</v>
      </c>
      <c r="AC173" s="273">
        <f t="shared" si="7"/>
        <v>0</v>
      </c>
      <c r="AD173" s="273">
        <f t="shared" si="7"/>
        <v>0</v>
      </c>
    </row>
    <row r="174" spans="1:38" s="266" customFormat="1">
      <c r="A174" s="270" t="s">
        <v>648</v>
      </c>
      <c r="B174" s="339"/>
      <c r="C174" s="340"/>
      <c r="D174" s="339"/>
      <c r="E174" s="273">
        <f t="shared" si="6"/>
        <v>0</v>
      </c>
      <c r="F174" s="273">
        <f t="shared" si="6"/>
        <v>0</v>
      </c>
      <c r="G174" s="273">
        <f t="shared" si="6"/>
        <v>0</v>
      </c>
      <c r="H174" s="273">
        <f t="shared" si="6"/>
        <v>0</v>
      </c>
      <c r="I174" s="273">
        <f t="shared" si="6"/>
        <v>0</v>
      </c>
      <c r="J174" s="273">
        <f t="shared" si="6"/>
        <v>0</v>
      </c>
      <c r="K174" s="273">
        <f t="shared" si="6"/>
        <v>0</v>
      </c>
      <c r="L174" s="273">
        <f t="shared" si="6"/>
        <v>0</v>
      </c>
      <c r="M174" s="273">
        <f t="shared" si="6"/>
        <v>0</v>
      </c>
      <c r="N174" s="273">
        <f t="shared" si="6"/>
        <v>0</v>
      </c>
      <c r="O174" s="273">
        <f t="shared" si="6"/>
        <v>0</v>
      </c>
      <c r="P174" s="273">
        <f t="shared" si="6"/>
        <v>0</v>
      </c>
      <c r="Q174" s="273">
        <f t="shared" si="6"/>
        <v>0</v>
      </c>
      <c r="R174" s="273">
        <f t="shared" si="6"/>
        <v>0</v>
      </c>
      <c r="S174" s="273">
        <f t="shared" si="6"/>
        <v>0</v>
      </c>
      <c r="T174" s="273">
        <f t="shared" si="6"/>
        <v>0</v>
      </c>
      <c r="U174" s="273">
        <f t="shared" si="7"/>
        <v>0</v>
      </c>
      <c r="V174" s="273">
        <f t="shared" si="7"/>
        <v>0</v>
      </c>
      <c r="W174" s="273">
        <f t="shared" si="7"/>
        <v>0</v>
      </c>
      <c r="X174" s="273">
        <f t="shared" si="7"/>
        <v>0</v>
      </c>
      <c r="Y174" s="273">
        <f t="shared" si="7"/>
        <v>0</v>
      </c>
      <c r="Z174" s="273">
        <f t="shared" si="7"/>
        <v>0</v>
      </c>
      <c r="AA174" s="273">
        <f t="shared" si="7"/>
        <v>0</v>
      </c>
      <c r="AB174" s="273">
        <f t="shared" si="7"/>
        <v>0</v>
      </c>
      <c r="AC174" s="273">
        <f t="shared" si="7"/>
        <v>0</v>
      </c>
      <c r="AD174" s="273">
        <f t="shared" si="7"/>
        <v>0</v>
      </c>
    </row>
    <row r="175" spans="1:38" s="266" customFormat="1">
      <c r="A175" s="270" t="s">
        <v>649</v>
      </c>
      <c r="B175" s="339"/>
      <c r="C175" s="340"/>
      <c r="D175" s="339"/>
      <c r="E175" s="273">
        <f>SUMIF($AN$14:$AN$140,$A175, E$14:E$140)+SUM(E182:E185)</f>
        <v>0.12467261392176551</v>
      </c>
      <c r="F175" s="273">
        <f>SUMIF($AN$14:$AN$140,$A175, F$14:F$140)</f>
        <v>0.24965036110857261</v>
      </c>
      <c r="G175" s="273">
        <f t="shared" ref="G175:AD175" si="8">SUMIF($AN$14:$AN$140,$A175, G$14:G$140)+SUM(G182:G185)</f>
        <v>4.2063075741027153E-3</v>
      </c>
      <c r="H175" s="273">
        <f t="shared" si="8"/>
        <v>2.7588079860962366E-3</v>
      </c>
      <c r="I175" s="273">
        <f t="shared" si="8"/>
        <v>2.3202519167223909E-3</v>
      </c>
      <c r="J175" s="273">
        <f t="shared" si="8"/>
        <v>2.3202519167223909E-3</v>
      </c>
      <c r="K175" s="273">
        <f t="shared" si="8"/>
        <v>2.340443576722391E-3</v>
      </c>
      <c r="L175" s="273">
        <f t="shared" si="8"/>
        <v>7.05662326871802E-4</v>
      </c>
      <c r="M175" s="273">
        <f t="shared" si="8"/>
        <v>3.9847328236646093E-2</v>
      </c>
      <c r="N175" s="273">
        <f t="shared" si="8"/>
        <v>1.7520103670466759E-4</v>
      </c>
      <c r="O175" s="273">
        <f t="shared" si="8"/>
        <v>2.7761469873133492E-5</v>
      </c>
      <c r="P175" s="273">
        <f t="shared" si="8"/>
        <v>9.7910110946352758E-3</v>
      </c>
      <c r="Q175" s="273">
        <f t="shared" si="8"/>
        <v>1.9429185752655598E-4</v>
      </c>
      <c r="R175" s="273">
        <f t="shared" si="8"/>
        <v>9.8627798506874394E-5</v>
      </c>
      <c r="S175" s="273">
        <f t="shared" si="8"/>
        <v>8.1293140593348266E-5</v>
      </c>
      <c r="T175" s="273">
        <f t="shared" si="8"/>
        <v>1.0690043075543612E-4</v>
      </c>
      <c r="U175" s="273">
        <f t="shared" si="8"/>
        <v>1.803873792309399E-4</v>
      </c>
      <c r="V175" s="273">
        <f t="shared" si="8"/>
        <v>3.4523055011321129E-3</v>
      </c>
      <c r="W175" s="273">
        <f t="shared" si="8"/>
        <v>8.5552136756928494E-4</v>
      </c>
      <c r="X175" s="273">
        <f t="shared" si="8"/>
        <v>1.0557650074694427E-6</v>
      </c>
      <c r="Y175" s="273">
        <f t="shared" si="8"/>
        <v>4.4500747352900337E-6</v>
      </c>
      <c r="Z175" s="273">
        <f t="shared" si="8"/>
        <v>1.4694530092476906E-6</v>
      </c>
      <c r="AA175" s="273">
        <f t="shared" si="8"/>
        <v>1.436142979514364E-6</v>
      </c>
      <c r="AB175" s="273">
        <f t="shared" si="8"/>
        <v>8.4114357315215306E-6</v>
      </c>
      <c r="AC175" s="273">
        <f t="shared" si="8"/>
        <v>7.8465000000000002E-4</v>
      </c>
      <c r="AD175" s="273">
        <f t="shared" si="8"/>
        <v>2.1447100000000002E-3</v>
      </c>
    </row>
    <row r="176" spans="1:38" s="266" customFormat="1">
      <c r="A176" s="270" t="s">
        <v>650</v>
      </c>
      <c r="B176" s="339"/>
      <c r="C176" s="340"/>
      <c r="D176" s="339"/>
      <c r="E176" s="273">
        <f t="shared" ref="E176:T185" si="9">SUMIF($AN$14:$AN$140, $A176, E$14:E$140)</f>
        <v>0.66885945853039941</v>
      </c>
      <c r="F176" s="273">
        <f t="shared" si="9"/>
        <v>0.1408439694731036</v>
      </c>
      <c r="G176" s="273">
        <f t="shared" si="9"/>
        <v>0.29316589437230384</v>
      </c>
      <c r="H176" s="273">
        <f t="shared" si="9"/>
        <v>2.723547451655612E-2</v>
      </c>
      <c r="I176" s="273">
        <f t="shared" si="9"/>
        <v>0.22178903317359236</v>
      </c>
      <c r="J176" s="273">
        <f t="shared" si="9"/>
        <v>0.22333496033481601</v>
      </c>
      <c r="K176" s="273">
        <f t="shared" si="9"/>
        <v>0.22875099255066436</v>
      </c>
      <c r="L176" s="273">
        <f t="shared" si="9"/>
        <v>8.1673242387317428E-3</v>
      </c>
      <c r="M176" s="273">
        <f t="shared" si="9"/>
        <v>1.6546798484140552</v>
      </c>
      <c r="N176" s="273">
        <f t="shared" si="9"/>
        <v>1.5761191982117659E-2</v>
      </c>
      <c r="O176" s="273">
        <f t="shared" si="9"/>
        <v>1.4118918001879244E-2</v>
      </c>
      <c r="P176" s="273">
        <f t="shared" si="9"/>
        <v>3.3272474096362119E-3</v>
      </c>
      <c r="Q176" s="273">
        <f t="shared" si="9"/>
        <v>2.954754610362324E-3</v>
      </c>
      <c r="R176" s="273">
        <f t="shared" si="9"/>
        <v>6.2839907424747099E-3</v>
      </c>
      <c r="S176" s="273">
        <f t="shared" si="9"/>
        <v>0.7970814165071034</v>
      </c>
      <c r="T176" s="273">
        <f t="shared" si="9"/>
        <v>7.0801779901447787E-3</v>
      </c>
      <c r="U176" s="273">
        <f t="shared" ref="U176:AD185" si="10">SUMIF($AN$14:$AN$140, $A176, U$14:U$140)</f>
        <v>4.2708826602735992E-4</v>
      </c>
      <c r="V176" s="273">
        <f t="shared" si="10"/>
        <v>0.1961757161427129</v>
      </c>
      <c r="W176" s="273">
        <f t="shared" si="10"/>
        <v>0.6067344625196327</v>
      </c>
      <c r="X176" s="273">
        <f t="shared" si="10"/>
        <v>3.0407897302137617E-2</v>
      </c>
      <c r="Y176" s="273">
        <f t="shared" si="10"/>
        <v>3.7857349904994037E-2</v>
      </c>
      <c r="Z176" s="273">
        <f t="shared" si="10"/>
        <v>1.4868728642612765E-2</v>
      </c>
      <c r="AA176" s="273">
        <f t="shared" si="10"/>
        <v>1.5973870332140094E-2</v>
      </c>
      <c r="AB176" s="273">
        <f t="shared" si="10"/>
        <v>9.9107846181884521E-2</v>
      </c>
      <c r="AC176" s="273">
        <f t="shared" si="10"/>
        <v>9.6110362454284197E-4</v>
      </c>
      <c r="AD176" s="273">
        <f t="shared" si="10"/>
        <v>1.3613552584617191E-2</v>
      </c>
    </row>
    <row r="177" spans="1:30" s="266" customFormat="1">
      <c r="A177" s="270" t="s">
        <v>651</v>
      </c>
      <c r="B177" s="339"/>
      <c r="C177" s="340"/>
      <c r="D177" s="339"/>
      <c r="E177" s="273">
        <f t="shared" si="9"/>
        <v>0.42455308509482448</v>
      </c>
      <c r="F177" s="273">
        <f t="shared" si="9"/>
        <v>0.26692385890114501</v>
      </c>
      <c r="G177" s="273">
        <f t="shared" si="9"/>
        <v>4.2810154755602556E-2</v>
      </c>
      <c r="H177" s="273">
        <f t="shared" si="9"/>
        <v>6.6079595068335908E-3</v>
      </c>
      <c r="I177" s="273">
        <f t="shared" si="9"/>
        <v>3.5432291887266536E-2</v>
      </c>
      <c r="J177" s="273">
        <f t="shared" si="9"/>
        <v>3.9938494102439936E-2</v>
      </c>
      <c r="K177" s="273">
        <f t="shared" si="9"/>
        <v>3.8436426697382134E-2</v>
      </c>
      <c r="L177" s="273">
        <f t="shared" si="9"/>
        <v>1.5476642586831664E-2</v>
      </c>
      <c r="M177" s="273">
        <f t="shared" si="9"/>
        <v>0.37265803346300685</v>
      </c>
      <c r="N177" s="273">
        <f t="shared" si="9"/>
        <v>3.1225269441649407E-3</v>
      </c>
      <c r="O177" s="273">
        <f t="shared" si="9"/>
        <v>9.1092707218417104E-4</v>
      </c>
      <c r="P177" s="273">
        <f t="shared" si="9"/>
        <v>6.4128044517181501E-3</v>
      </c>
      <c r="Q177" s="273">
        <f t="shared" si="9"/>
        <v>7.384975228964058E-3</v>
      </c>
      <c r="R177" s="273">
        <f t="shared" si="9"/>
        <v>1.0411584196384485E-3</v>
      </c>
      <c r="S177" s="273">
        <f t="shared" si="9"/>
        <v>3.0321184054363515E-3</v>
      </c>
      <c r="T177" s="273">
        <f t="shared" si="9"/>
        <v>7.4074493862688888E-4</v>
      </c>
      <c r="U177" s="273">
        <f t="shared" si="10"/>
        <v>3.7785909846997329E-3</v>
      </c>
      <c r="V177" s="273">
        <f t="shared" si="10"/>
        <v>6.1931359114446263E-2</v>
      </c>
      <c r="W177" s="273">
        <f t="shared" si="10"/>
        <v>9.5020943173010474E-3</v>
      </c>
      <c r="X177" s="273">
        <f t="shared" si="10"/>
        <v>1.0603231389203189E-5</v>
      </c>
      <c r="Y177" s="273">
        <f t="shared" si="10"/>
        <v>5.3743482779784734E-5</v>
      </c>
      <c r="Z177" s="273">
        <f t="shared" si="10"/>
        <v>1.4392727993532577E-5</v>
      </c>
      <c r="AA177" s="273">
        <f t="shared" si="10"/>
        <v>1.3877056086976756E-5</v>
      </c>
      <c r="AB177" s="273">
        <f t="shared" si="10"/>
        <v>9.2616498249497266E-5</v>
      </c>
      <c r="AC177" s="273">
        <f t="shared" si="10"/>
        <v>0</v>
      </c>
      <c r="AD177" s="273">
        <f t="shared" si="10"/>
        <v>0</v>
      </c>
    </row>
    <row r="178" spans="1:30" s="266" customFormat="1">
      <c r="A178" s="270" t="s">
        <v>652</v>
      </c>
      <c r="B178" s="339"/>
      <c r="C178" s="340"/>
      <c r="D178" s="339"/>
      <c r="E178" s="273">
        <f t="shared" si="9"/>
        <v>0</v>
      </c>
      <c r="F178" s="273">
        <f t="shared" si="9"/>
        <v>0</v>
      </c>
      <c r="G178" s="273">
        <f t="shared" si="9"/>
        <v>0</v>
      </c>
      <c r="H178" s="273">
        <f t="shared" si="9"/>
        <v>0</v>
      </c>
      <c r="I178" s="273">
        <f t="shared" si="9"/>
        <v>0</v>
      </c>
      <c r="J178" s="273">
        <f t="shared" si="9"/>
        <v>0</v>
      </c>
      <c r="K178" s="273">
        <f t="shared" si="9"/>
        <v>0</v>
      </c>
      <c r="L178" s="273">
        <f t="shared" si="9"/>
        <v>0</v>
      </c>
      <c r="M178" s="273">
        <f t="shared" si="9"/>
        <v>0</v>
      </c>
      <c r="N178" s="273">
        <f t="shared" si="9"/>
        <v>0</v>
      </c>
      <c r="O178" s="273">
        <f t="shared" si="9"/>
        <v>0</v>
      </c>
      <c r="P178" s="273">
        <f t="shared" si="9"/>
        <v>0</v>
      </c>
      <c r="Q178" s="273">
        <f t="shared" si="9"/>
        <v>0</v>
      </c>
      <c r="R178" s="273">
        <f t="shared" si="9"/>
        <v>0</v>
      </c>
      <c r="S178" s="273">
        <f t="shared" si="9"/>
        <v>0</v>
      </c>
      <c r="T178" s="273">
        <f t="shared" si="9"/>
        <v>0</v>
      </c>
      <c r="U178" s="273">
        <f t="shared" si="10"/>
        <v>0</v>
      </c>
      <c r="V178" s="273">
        <f t="shared" si="10"/>
        <v>0</v>
      </c>
      <c r="W178" s="273">
        <f t="shared" si="10"/>
        <v>0</v>
      </c>
      <c r="X178" s="273">
        <f t="shared" si="10"/>
        <v>0</v>
      </c>
      <c r="Y178" s="273">
        <f t="shared" si="10"/>
        <v>0</v>
      </c>
      <c r="Z178" s="273">
        <f t="shared" si="10"/>
        <v>0</v>
      </c>
      <c r="AA178" s="273">
        <f t="shared" si="10"/>
        <v>0</v>
      </c>
      <c r="AB178" s="273">
        <f t="shared" si="10"/>
        <v>0</v>
      </c>
      <c r="AC178" s="273">
        <f t="shared" si="10"/>
        <v>0</v>
      </c>
      <c r="AD178" s="273">
        <f t="shared" si="10"/>
        <v>0</v>
      </c>
    </row>
    <row r="179" spans="1:30" s="266" customFormat="1">
      <c r="A179" s="339" t="s">
        <v>653</v>
      </c>
      <c r="B179" s="339"/>
      <c r="C179" s="340"/>
      <c r="D179" s="339"/>
      <c r="E179" s="273">
        <f t="shared" si="9"/>
        <v>0</v>
      </c>
      <c r="F179" s="273">
        <f t="shared" si="9"/>
        <v>0</v>
      </c>
      <c r="G179" s="273">
        <f t="shared" si="9"/>
        <v>0</v>
      </c>
      <c r="H179" s="273">
        <f t="shared" si="9"/>
        <v>0</v>
      </c>
      <c r="I179" s="273">
        <f t="shared" si="9"/>
        <v>0</v>
      </c>
      <c r="J179" s="273">
        <f t="shared" si="9"/>
        <v>0</v>
      </c>
      <c r="K179" s="273">
        <f t="shared" si="9"/>
        <v>0</v>
      </c>
      <c r="L179" s="273">
        <f t="shared" si="9"/>
        <v>0</v>
      </c>
      <c r="M179" s="273">
        <f t="shared" si="9"/>
        <v>0</v>
      </c>
      <c r="N179" s="273">
        <f t="shared" si="9"/>
        <v>0</v>
      </c>
      <c r="O179" s="273">
        <f t="shared" si="9"/>
        <v>0</v>
      </c>
      <c r="P179" s="273">
        <f t="shared" si="9"/>
        <v>0</v>
      </c>
      <c r="Q179" s="273">
        <f t="shared" si="9"/>
        <v>0</v>
      </c>
      <c r="R179" s="273">
        <f t="shared" si="9"/>
        <v>0</v>
      </c>
      <c r="S179" s="273">
        <f t="shared" si="9"/>
        <v>0</v>
      </c>
      <c r="T179" s="273">
        <f t="shared" si="9"/>
        <v>0</v>
      </c>
      <c r="U179" s="273">
        <f t="shared" si="10"/>
        <v>0</v>
      </c>
      <c r="V179" s="273">
        <f t="shared" si="10"/>
        <v>0</v>
      </c>
      <c r="W179" s="273">
        <f t="shared" si="10"/>
        <v>0</v>
      </c>
      <c r="X179" s="273">
        <f t="shared" si="10"/>
        <v>0</v>
      </c>
      <c r="Y179" s="273">
        <f t="shared" si="10"/>
        <v>0</v>
      </c>
      <c r="Z179" s="273">
        <f t="shared" si="10"/>
        <v>0</v>
      </c>
      <c r="AA179" s="273">
        <f t="shared" si="10"/>
        <v>0</v>
      </c>
      <c r="AB179" s="273">
        <f t="shared" si="10"/>
        <v>0</v>
      </c>
      <c r="AC179" s="273">
        <f t="shared" si="10"/>
        <v>0</v>
      </c>
      <c r="AD179" s="273">
        <f t="shared" si="10"/>
        <v>0</v>
      </c>
    </row>
    <row r="180" spans="1:30" s="266" customFormat="1">
      <c r="A180" s="339" t="s">
        <v>654</v>
      </c>
      <c r="B180" s="339"/>
      <c r="C180" s="340"/>
      <c r="D180" s="339"/>
      <c r="E180" s="273">
        <f t="shared" si="9"/>
        <v>3.3930802064544481</v>
      </c>
      <c r="F180" s="273">
        <f t="shared" si="9"/>
        <v>0.60876376711720515</v>
      </c>
      <c r="G180" s="273">
        <f t="shared" si="9"/>
        <v>3.3657482858692129E-3</v>
      </c>
      <c r="H180" s="273">
        <f t="shared" si="9"/>
        <v>2.1685418275051643E-2</v>
      </c>
      <c r="I180" s="273">
        <f t="shared" si="9"/>
        <v>0.11524294716306308</v>
      </c>
      <c r="J180" s="273">
        <f t="shared" si="9"/>
        <v>0.1575486670472189</v>
      </c>
      <c r="K180" s="273">
        <f t="shared" si="9"/>
        <v>0.20846669308287008</v>
      </c>
      <c r="L180" s="273">
        <f t="shared" si="9"/>
        <v>4.6382770919962207E-2</v>
      </c>
      <c r="M180" s="273">
        <f t="shared" si="9"/>
        <v>2.9415010645575106</v>
      </c>
      <c r="N180" s="273">
        <f t="shared" si="9"/>
        <v>0.15055400270631725</v>
      </c>
      <c r="O180" s="273">
        <f t="shared" si="9"/>
        <v>3.6433094483847316E-3</v>
      </c>
      <c r="P180" s="273">
        <f t="shared" si="9"/>
        <v>0</v>
      </c>
      <c r="Q180" s="273">
        <f t="shared" si="9"/>
        <v>0</v>
      </c>
      <c r="R180" s="273">
        <f t="shared" si="9"/>
        <v>5.916002877462169E-2</v>
      </c>
      <c r="S180" s="273">
        <f t="shared" si="9"/>
        <v>1.1068848218432814</v>
      </c>
      <c r="T180" s="273">
        <f t="shared" si="9"/>
        <v>1.1000959449695358E-2</v>
      </c>
      <c r="U180" s="273">
        <f t="shared" si="10"/>
        <v>9.9992026661336426E-4</v>
      </c>
      <c r="V180" s="273">
        <f t="shared" si="10"/>
        <v>0.99102276820896851</v>
      </c>
      <c r="W180" s="273">
        <f t="shared" si="10"/>
        <v>6.0191189190809187E-2</v>
      </c>
      <c r="X180" s="273">
        <f t="shared" si="10"/>
        <v>4.9693956333798995E-3</v>
      </c>
      <c r="Y180" s="273">
        <f t="shared" si="10"/>
        <v>6.3299067052981148E-3</v>
      </c>
      <c r="Z180" s="273">
        <f t="shared" si="10"/>
        <v>5.2468059483952801E-3</v>
      </c>
      <c r="AA180" s="273">
        <f t="shared" si="10"/>
        <v>4.8028818164842276E-3</v>
      </c>
      <c r="AB180" s="273">
        <f t="shared" si="10"/>
        <v>2.1348990103557522E-2</v>
      </c>
      <c r="AC180" s="273">
        <f t="shared" si="10"/>
        <v>0</v>
      </c>
      <c r="AD180" s="273">
        <f t="shared" si="10"/>
        <v>0</v>
      </c>
    </row>
    <row r="181" spans="1:30" s="266" customFormat="1">
      <c r="A181" s="339" t="s">
        <v>655</v>
      </c>
      <c r="B181" s="339"/>
      <c r="C181" s="340"/>
      <c r="D181" s="339"/>
      <c r="E181" s="273">
        <f t="shared" si="9"/>
        <v>8.9178772535849368E-2</v>
      </c>
      <c r="F181" s="273">
        <f t="shared" si="9"/>
        <v>3.3937129304418327E-2</v>
      </c>
      <c r="G181" s="273">
        <f t="shared" si="9"/>
        <v>2.8336531218521657E-3</v>
      </c>
      <c r="H181" s="273">
        <f t="shared" si="9"/>
        <v>3.2913136412425865E-5</v>
      </c>
      <c r="I181" s="273">
        <f t="shared" si="9"/>
        <v>2.9730441818078455E-3</v>
      </c>
      <c r="J181" s="273">
        <f t="shared" si="9"/>
        <v>6.3869111801495657E-3</v>
      </c>
      <c r="K181" s="273">
        <f t="shared" si="9"/>
        <v>2.2440530225522858E-2</v>
      </c>
      <c r="L181" s="273">
        <f t="shared" si="9"/>
        <v>1.3353815053735142E-3</v>
      </c>
      <c r="M181" s="273">
        <f t="shared" si="9"/>
        <v>0.3688741669122037</v>
      </c>
      <c r="N181" s="273">
        <f t="shared" si="9"/>
        <v>8.9230395344323582E-4</v>
      </c>
      <c r="O181" s="273">
        <f t="shared" si="9"/>
        <v>5.7940347346798694E-5</v>
      </c>
      <c r="P181" s="273">
        <f t="shared" si="9"/>
        <v>1.6250546667378745E-5</v>
      </c>
      <c r="Q181" s="273">
        <f t="shared" si="9"/>
        <v>2.1651874499516099E-5</v>
      </c>
      <c r="R181" s="273">
        <f t="shared" si="9"/>
        <v>1.8947104542151524E-4</v>
      </c>
      <c r="S181" s="273">
        <f t="shared" si="9"/>
        <v>7.0969713612804436E-3</v>
      </c>
      <c r="T181" s="273">
        <f t="shared" si="9"/>
        <v>7.578339344249702E-4</v>
      </c>
      <c r="U181" s="273">
        <f t="shared" si="10"/>
        <v>8.1865086852724221E-5</v>
      </c>
      <c r="V181" s="273">
        <f t="shared" si="10"/>
        <v>4.5690819037098838E-3</v>
      </c>
      <c r="W181" s="273">
        <f t="shared" si="10"/>
        <v>7.0380232916168975E-2</v>
      </c>
      <c r="X181" s="273">
        <f t="shared" si="10"/>
        <v>9.0343501514301007E-5</v>
      </c>
      <c r="Y181" s="273">
        <f t="shared" si="10"/>
        <v>1.3465135982680896E-4</v>
      </c>
      <c r="Z181" s="273">
        <f t="shared" si="10"/>
        <v>0</v>
      </c>
      <c r="AA181" s="273">
        <f t="shared" si="10"/>
        <v>0</v>
      </c>
      <c r="AB181" s="273">
        <f t="shared" si="10"/>
        <v>2.268341065942947E-4</v>
      </c>
      <c r="AC181" s="273">
        <f t="shared" si="10"/>
        <v>4.3303748999032198E-5</v>
      </c>
      <c r="AD181" s="273">
        <f t="shared" si="10"/>
        <v>2.0580921567281965E-5</v>
      </c>
    </row>
    <row r="182" spans="1:30" s="266" customFormat="1">
      <c r="A182" s="339" t="s">
        <v>656</v>
      </c>
      <c r="B182" s="339"/>
      <c r="C182" s="340"/>
      <c r="D182" s="339"/>
      <c r="E182" s="275">
        <f t="shared" si="9"/>
        <v>0</v>
      </c>
      <c r="F182" s="275">
        <f t="shared" si="9"/>
        <v>1.451975537434059</v>
      </c>
      <c r="G182" s="275">
        <f t="shared" si="9"/>
        <v>0</v>
      </c>
      <c r="H182" s="275">
        <f t="shared" si="9"/>
        <v>0</v>
      </c>
      <c r="I182" s="275">
        <f t="shared" si="9"/>
        <v>0</v>
      </c>
      <c r="J182" s="275">
        <f t="shared" si="9"/>
        <v>0</v>
      </c>
      <c r="K182" s="275">
        <f t="shared" si="9"/>
        <v>0</v>
      </c>
      <c r="L182" s="275">
        <f t="shared" si="9"/>
        <v>0</v>
      </c>
      <c r="M182" s="275">
        <f t="shared" si="9"/>
        <v>0</v>
      </c>
      <c r="N182" s="275">
        <f t="shared" si="9"/>
        <v>0</v>
      </c>
      <c r="O182" s="275">
        <f t="shared" si="9"/>
        <v>0</v>
      </c>
      <c r="P182" s="275">
        <f t="shared" si="9"/>
        <v>1.3345964799999996E-3</v>
      </c>
      <c r="Q182" s="275">
        <f t="shared" si="9"/>
        <v>0</v>
      </c>
      <c r="R182" s="275">
        <f t="shared" si="9"/>
        <v>0</v>
      </c>
      <c r="S182" s="275">
        <f t="shared" si="9"/>
        <v>0</v>
      </c>
      <c r="T182" s="275">
        <f t="shared" si="9"/>
        <v>0</v>
      </c>
      <c r="U182" s="275">
        <f t="shared" si="10"/>
        <v>0</v>
      </c>
      <c r="V182" s="275">
        <f t="shared" si="10"/>
        <v>0</v>
      </c>
      <c r="W182" s="275">
        <f t="shared" si="10"/>
        <v>0</v>
      </c>
      <c r="X182" s="275">
        <f t="shared" si="10"/>
        <v>0</v>
      </c>
      <c r="Y182" s="275">
        <f t="shared" si="10"/>
        <v>0</v>
      </c>
      <c r="Z182" s="275">
        <f t="shared" si="10"/>
        <v>0</v>
      </c>
      <c r="AA182" s="275">
        <f t="shared" si="10"/>
        <v>0</v>
      </c>
      <c r="AB182" s="275">
        <f t="shared" si="10"/>
        <v>0</v>
      </c>
      <c r="AC182" s="275">
        <f t="shared" si="10"/>
        <v>0</v>
      </c>
      <c r="AD182" s="275">
        <f t="shared" si="10"/>
        <v>0</v>
      </c>
    </row>
    <row r="183" spans="1:30" s="266" customFormat="1">
      <c r="A183" s="339" t="s">
        <v>657</v>
      </c>
      <c r="B183" s="339"/>
      <c r="C183" s="340"/>
      <c r="D183" s="339"/>
      <c r="E183" s="275">
        <f t="shared" si="9"/>
        <v>0</v>
      </c>
      <c r="F183" s="275">
        <f t="shared" si="9"/>
        <v>0.67690724091630394</v>
      </c>
      <c r="G183" s="275">
        <f t="shared" si="9"/>
        <v>0</v>
      </c>
      <c r="H183" s="275">
        <f t="shared" si="9"/>
        <v>0</v>
      </c>
      <c r="I183" s="275">
        <f t="shared" si="9"/>
        <v>0</v>
      </c>
      <c r="J183" s="275">
        <f t="shared" si="9"/>
        <v>0</v>
      </c>
      <c r="K183" s="275">
        <f t="shared" si="9"/>
        <v>0</v>
      </c>
      <c r="L183" s="275">
        <f t="shared" si="9"/>
        <v>0</v>
      </c>
      <c r="M183" s="275">
        <f t="shared" si="9"/>
        <v>0</v>
      </c>
      <c r="N183" s="275">
        <f t="shared" si="9"/>
        <v>0</v>
      </c>
      <c r="O183" s="275">
        <f t="shared" si="9"/>
        <v>0</v>
      </c>
      <c r="P183" s="275">
        <f t="shared" si="9"/>
        <v>0</v>
      </c>
      <c r="Q183" s="275">
        <f t="shared" si="9"/>
        <v>0</v>
      </c>
      <c r="R183" s="275">
        <f t="shared" si="9"/>
        <v>0</v>
      </c>
      <c r="S183" s="275">
        <f t="shared" si="9"/>
        <v>0</v>
      </c>
      <c r="T183" s="275">
        <f t="shared" si="9"/>
        <v>0</v>
      </c>
      <c r="U183" s="275">
        <f t="shared" si="10"/>
        <v>0</v>
      </c>
      <c r="V183" s="275">
        <f t="shared" si="10"/>
        <v>0</v>
      </c>
      <c r="W183" s="275">
        <f t="shared" si="10"/>
        <v>0</v>
      </c>
      <c r="X183" s="275">
        <f t="shared" si="10"/>
        <v>0</v>
      </c>
      <c r="Y183" s="275">
        <f t="shared" si="10"/>
        <v>0</v>
      </c>
      <c r="Z183" s="275">
        <f t="shared" si="10"/>
        <v>0</v>
      </c>
      <c r="AA183" s="275">
        <f t="shared" si="10"/>
        <v>0</v>
      </c>
      <c r="AB183" s="275">
        <f t="shared" si="10"/>
        <v>0</v>
      </c>
      <c r="AC183" s="275">
        <f t="shared" si="10"/>
        <v>0</v>
      </c>
      <c r="AD183" s="275">
        <f t="shared" si="10"/>
        <v>0</v>
      </c>
    </row>
    <row r="184" spans="1:30" s="266" customFormat="1">
      <c r="A184" s="339" t="s">
        <v>658</v>
      </c>
      <c r="B184" s="339"/>
      <c r="C184" s="340"/>
      <c r="D184" s="339"/>
      <c r="E184" s="275">
        <f t="shared" si="9"/>
        <v>0</v>
      </c>
      <c r="F184" s="275">
        <f t="shared" si="9"/>
        <v>3.409532377324577E-2</v>
      </c>
      <c r="G184" s="275">
        <f t="shared" si="9"/>
        <v>0</v>
      </c>
      <c r="H184" s="275">
        <f t="shared" si="9"/>
        <v>0</v>
      </c>
      <c r="I184" s="275">
        <f t="shared" si="9"/>
        <v>0</v>
      </c>
      <c r="J184" s="275">
        <f t="shared" si="9"/>
        <v>0</v>
      </c>
      <c r="K184" s="275">
        <f t="shared" si="9"/>
        <v>0</v>
      </c>
      <c r="L184" s="275">
        <f t="shared" si="9"/>
        <v>0</v>
      </c>
      <c r="M184" s="275">
        <f t="shared" si="9"/>
        <v>0</v>
      </c>
      <c r="N184" s="275">
        <f t="shared" si="9"/>
        <v>0</v>
      </c>
      <c r="O184" s="275">
        <f t="shared" si="9"/>
        <v>0</v>
      </c>
      <c r="P184" s="275">
        <f t="shared" si="9"/>
        <v>0</v>
      </c>
      <c r="Q184" s="275">
        <f t="shared" si="9"/>
        <v>0</v>
      </c>
      <c r="R184" s="275">
        <f t="shared" si="9"/>
        <v>0</v>
      </c>
      <c r="S184" s="275">
        <f t="shared" si="9"/>
        <v>0</v>
      </c>
      <c r="T184" s="275">
        <f t="shared" si="9"/>
        <v>0</v>
      </c>
      <c r="U184" s="275">
        <f t="shared" si="10"/>
        <v>0</v>
      </c>
      <c r="V184" s="275">
        <f t="shared" si="10"/>
        <v>0</v>
      </c>
      <c r="W184" s="275">
        <f t="shared" si="10"/>
        <v>0</v>
      </c>
      <c r="X184" s="275">
        <f t="shared" si="10"/>
        <v>0</v>
      </c>
      <c r="Y184" s="275">
        <f t="shared" si="10"/>
        <v>0</v>
      </c>
      <c r="Z184" s="275">
        <f t="shared" si="10"/>
        <v>0</v>
      </c>
      <c r="AA184" s="275">
        <f t="shared" si="10"/>
        <v>0</v>
      </c>
      <c r="AB184" s="275">
        <f t="shared" si="10"/>
        <v>0</v>
      </c>
      <c r="AC184" s="275">
        <f t="shared" si="10"/>
        <v>0</v>
      </c>
      <c r="AD184" s="275">
        <f t="shared" si="10"/>
        <v>0</v>
      </c>
    </row>
    <row r="185" spans="1:30" s="266" customFormat="1">
      <c r="A185" s="339" t="s">
        <v>659</v>
      </c>
      <c r="B185" s="339"/>
      <c r="C185" s="340"/>
      <c r="D185" s="339"/>
      <c r="E185" s="275">
        <f t="shared" si="9"/>
        <v>0</v>
      </c>
      <c r="F185" s="275">
        <f t="shared" si="9"/>
        <v>0</v>
      </c>
      <c r="G185" s="275">
        <f t="shared" si="9"/>
        <v>0</v>
      </c>
      <c r="H185" s="275">
        <f t="shared" si="9"/>
        <v>0</v>
      </c>
      <c r="I185" s="275">
        <f t="shared" si="9"/>
        <v>0</v>
      </c>
      <c r="J185" s="275">
        <f t="shared" si="9"/>
        <v>0</v>
      </c>
      <c r="K185" s="275">
        <f t="shared" si="9"/>
        <v>0</v>
      </c>
      <c r="L185" s="275">
        <f t="shared" si="9"/>
        <v>0</v>
      </c>
      <c r="M185" s="275">
        <f t="shared" si="9"/>
        <v>0</v>
      </c>
      <c r="N185" s="275">
        <f t="shared" si="9"/>
        <v>0</v>
      </c>
      <c r="O185" s="275">
        <f t="shared" si="9"/>
        <v>0</v>
      </c>
      <c r="P185" s="275">
        <f t="shared" si="9"/>
        <v>0</v>
      </c>
      <c r="Q185" s="275">
        <f t="shared" si="9"/>
        <v>0</v>
      </c>
      <c r="R185" s="275">
        <f t="shared" si="9"/>
        <v>0</v>
      </c>
      <c r="S185" s="275">
        <f t="shared" si="9"/>
        <v>0</v>
      </c>
      <c r="T185" s="275">
        <f t="shared" si="9"/>
        <v>0</v>
      </c>
      <c r="U185" s="275">
        <f t="shared" si="10"/>
        <v>0</v>
      </c>
      <c r="V185" s="275">
        <f t="shared" si="10"/>
        <v>0</v>
      </c>
      <c r="W185" s="275">
        <f t="shared" si="10"/>
        <v>0</v>
      </c>
      <c r="X185" s="275">
        <f t="shared" si="10"/>
        <v>0</v>
      </c>
      <c r="Y185" s="275">
        <f t="shared" si="10"/>
        <v>0</v>
      </c>
      <c r="Z185" s="275">
        <f t="shared" si="10"/>
        <v>0</v>
      </c>
      <c r="AA185" s="275">
        <f t="shared" si="10"/>
        <v>0</v>
      </c>
      <c r="AB185" s="275">
        <f t="shared" si="10"/>
        <v>0</v>
      </c>
      <c r="AC185" s="275">
        <f t="shared" si="10"/>
        <v>0</v>
      </c>
      <c r="AD185" s="275">
        <f t="shared" si="10"/>
        <v>0</v>
      </c>
    </row>
  </sheetData>
  <mergeCells count="37">
    <mergeCell ref="AK11:AK12"/>
    <mergeCell ref="AL11:AL12"/>
    <mergeCell ref="AD11:AD12"/>
    <mergeCell ref="AF11:AF12"/>
    <mergeCell ref="AH11:AH12"/>
    <mergeCell ref="AI11:AI12"/>
    <mergeCell ref="AJ11:AJ12"/>
    <mergeCell ref="U11:U12"/>
    <mergeCell ref="V11:V12"/>
    <mergeCell ref="W11:W12"/>
    <mergeCell ref="X11:AB11"/>
    <mergeCell ref="AC11:AC12"/>
    <mergeCell ref="W10:AD10"/>
    <mergeCell ref="AF10:AL10"/>
    <mergeCell ref="E11:E12"/>
    <mergeCell ref="F11:F12"/>
    <mergeCell ref="G11:G12"/>
    <mergeCell ref="H11:H12"/>
    <mergeCell ref="I11:I12"/>
    <mergeCell ref="J11:J12"/>
    <mergeCell ref="K11:K12"/>
    <mergeCell ref="L11:L12"/>
    <mergeCell ref="Q10:V10"/>
    <mergeCell ref="AG11:AG12"/>
    <mergeCell ref="Q11:Q12"/>
    <mergeCell ref="R11:R12"/>
    <mergeCell ref="S11:S12"/>
    <mergeCell ref="T11:T12"/>
    <mergeCell ref="A10:A12"/>
    <mergeCell ref="B10:D12"/>
    <mergeCell ref="E10:H10"/>
    <mergeCell ref="I10:L10"/>
    <mergeCell ref="N10:P10"/>
    <mergeCell ref="M11:M12"/>
    <mergeCell ref="N11:N12"/>
    <mergeCell ref="O11:O12"/>
    <mergeCell ref="P11:P12"/>
  </mergeCells>
  <conditionalFormatting sqref="E14:AD140">
    <cfRule type="cellIs" dxfId="29" priority="25" stopIfTrue="1" operator="lessThan">
      <formula>0</formula>
    </cfRule>
    <cfRule type="cellIs" dxfId="28" priority="26" stopIfTrue="1" operator="equal">
      <formula>"IE"</formula>
    </cfRule>
    <cfRule type="cellIs" dxfId="27" priority="27" stopIfTrue="1" operator="equal">
      <formula>"NE"</formula>
    </cfRule>
    <cfRule type="cellIs" dxfId="26" priority="28" stopIfTrue="1" operator="equal">
      <formula>"NA"</formula>
    </cfRule>
    <cfRule type="cellIs" dxfId="25" priority="29" stopIfTrue="1" operator="equal">
      <formula>"NO"</formula>
    </cfRule>
    <cfRule type="cellIs" dxfId="24" priority="30" stopIfTrue="1" operator="equal">
      <formula>0</formula>
    </cfRule>
  </conditionalFormatting>
  <conditionalFormatting sqref="AF38:AJ38">
    <cfRule type="cellIs" dxfId="23" priority="19" stopIfTrue="1" operator="lessThan">
      <formula>0</formula>
    </cfRule>
    <cfRule type="cellIs" dxfId="22" priority="20" stopIfTrue="1" operator="equal">
      <formula>"IE"</formula>
    </cfRule>
    <cfRule type="cellIs" dxfId="21" priority="21" stopIfTrue="1" operator="equal">
      <formula>"NE"</formula>
    </cfRule>
    <cfRule type="cellIs" dxfId="20" priority="22" stopIfTrue="1" operator="equal">
      <formula>"NA"</formula>
    </cfRule>
    <cfRule type="cellIs" dxfId="19" priority="23" stopIfTrue="1" operator="equal">
      <formula>"NO "</formula>
    </cfRule>
    <cfRule type="cellIs" dxfId="18" priority="24" stopIfTrue="1" operator="equal">
      <formula>0</formula>
    </cfRule>
  </conditionalFormatting>
  <conditionalFormatting sqref="AF15:AJ140 AK14:AK140">
    <cfRule type="cellIs" dxfId="17" priority="13" stopIfTrue="1" operator="lessThan">
      <formula>0</formula>
    </cfRule>
    <cfRule type="cellIs" dxfId="16" priority="14" stopIfTrue="1" operator="equal">
      <formula>"IE"</formula>
    </cfRule>
    <cfRule type="cellIs" dxfId="15" priority="15" stopIfTrue="1" operator="equal">
      <formula>"NE"</formula>
    </cfRule>
    <cfRule type="cellIs" dxfId="14" priority="16" stopIfTrue="1" operator="equal">
      <formula>"NA"</formula>
    </cfRule>
    <cfRule type="cellIs" dxfId="13" priority="17" stopIfTrue="1" operator="equal">
      <formula>"NO"</formula>
    </cfRule>
    <cfRule type="cellIs" dxfId="12" priority="18" stopIfTrue="1" operator="equal">
      <formula>0</formula>
    </cfRule>
  </conditionalFormatting>
  <conditionalFormatting sqref="AK15:AK140">
    <cfRule type="cellIs" dxfId="11" priority="7" stopIfTrue="1" operator="lessThan">
      <formula>0</formula>
    </cfRule>
    <cfRule type="cellIs" dxfId="10" priority="8" stopIfTrue="1" operator="equal">
      <formula>"IE"</formula>
    </cfRule>
    <cfRule type="cellIs" dxfId="9" priority="9" stopIfTrue="1" operator="equal">
      <formula>"NE"</formula>
    </cfRule>
    <cfRule type="cellIs" dxfId="8" priority="10" stopIfTrue="1" operator="equal">
      <formula>"NA"</formula>
    </cfRule>
    <cfRule type="cellIs" dxfId="7" priority="11" stopIfTrue="1" operator="equal">
      <formula>"NO"</formula>
    </cfRule>
    <cfRule type="cellIs" dxfId="6" priority="12" stopIfTrue="1" operator="equal">
      <formula>0</formula>
    </cfRule>
  </conditionalFormatting>
  <conditionalFormatting sqref="AF14:AK140">
    <cfRule type="cellIs" dxfId="5" priority="1" stopIfTrue="1" operator="lessThan">
      <formula>0</formula>
    </cfRule>
    <cfRule type="cellIs" dxfId="4" priority="2" stopIfTrue="1" operator="equal">
      <formula>"IE"</formula>
    </cfRule>
    <cfRule type="cellIs" dxfId="3" priority="3" stopIfTrue="1" operator="equal">
      <formula>"NE"</formula>
    </cfRule>
    <cfRule type="cellIs" dxfId="2" priority="4" stopIfTrue="1" operator="equal">
      <formula>"NA"</formula>
    </cfRule>
    <cfRule type="cellIs" dxfId="1" priority="5" stopIfTrue="1" operator="equal">
      <formula>"NO"</formula>
    </cfRule>
    <cfRule type="cellIs" dxfId="0" priority="6" stopIfTrue="1" operator="equal">
      <formula>0</formula>
    </cfRule>
  </conditionalFormatting>
  <pageMargins left="0.7" right="0.7" top="0.78740157499999996" bottom="0.78740157499999996"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dimension ref="A1:A52"/>
  <sheetViews>
    <sheetView topLeftCell="A37" workbookViewId="0">
      <selection sqref="A1:A52"/>
    </sheetView>
  </sheetViews>
  <sheetFormatPr baseColWidth="10" defaultColWidth="8.85546875" defaultRowHeight="12.75"/>
  <sheetData>
    <row r="1" spans="1:1">
      <c r="A1" t="s">
        <v>66</v>
      </c>
    </row>
    <row r="2" spans="1:1">
      <c r="A2" t="s">
        <v>67</v>
      </c>
    </row>
    <row r="3" spans="1:1">
      <c r="A3" t="s">
        <v>68</v>
      </c>
    </row>
    <row r="4" spans="1:1">
      <c r="A4" t="s">
        <v>69</v>
      </c>
    </row>
    <row r="5" spans="1:1">
      <c r="A5" t="s">
        <v>70</v>
      </c>
    </row>
    <row r="6" spans="1:1">
      <c r="A6" t="s">
        <v>71</v>
      </c>
    </row>
    <row r="7" spans="1:1">
      <c r="A7" t="s">
        <v>72</v>
      </c>
    </row>
    <row r="8" spans="1:1">
      <c r="A8" t="s">
        <v>73</v>
      </c>
    </row>
    <row r="9" spans="1:1">
      <c r="A9" t="s">
        <v>74</v>
      </c>
    </row>
    <row r="10" spans="1:1">
      <c r="A10" t="s">
        <v>75</v>
      </c>
    </row>
    <row r="11" spans="1:1">
      <c r="A11" t="s">
        <v>76</v>
      </c>
    </row>
    <row r="12" spans="1:1">
      <c r="A12" t="s">
        <v>77</v>
      </c>
    </row>
    <row r="13" spans="1:1">
      <c r="A13" t="s">
        <v>78</v>
      </c>
    </row>
    <row r="14" spans="1:1">
      <c r="A14" t="s">
        <v>79</v>
      </c>
    </row>
    <row r="15" spans="1:1">
      <c r="A15" t="s">
        <v>80</v>
      </c>
    </row>
    <row r="16" spans="1:1">
      <c r="A16" t="s">
        <v>81</v>
      </c>
    </row>
    <row r="17" spans="1:1">
      <c r="A17" t="s">
        <v>82</v>
      </c>
    </row>
    <row r="18" spans="1:1">
      <c r="A18" t="s">
        <v>83</v>
      </c>
    </row>
    <row r="19" spans="1:1">
      <c r="A19" t="s">
        <v>84</v>
      </c>
    </row>
    <row r="20" spans="1:1">
      <c r="A20" t="s">
        <v>85</v>
      </c>
    </row>
    <row r="21" spans="1:1">
      <c r="A21" t="s">
        <v>86</v>
      </c>
    </row>
    <row r="22" spans="1:1">
      <c r="A22" t="s">
        <v>87</v>
      </c>
    </row>
    <row r="23" spans="1:1">
      <c r="A23" t="s">
        <v>88</v>
      </c>
    </row>
    <row r="24" spans="1:1">
      <c r="A24" t="s">
        <v>89</v>
      </c>
    </row>
    <row r="25" spans="1:1">
      <c r="A25" t="s">
        <v>90</v>
      </c>
    </row>
    <row r="26" spans="1:1">
      <c r="A26" t="s">
        <v>91</v>
      </c>
    </row>
    <row r="27" spans="1:1">
      <c r="A27" t="s">
        <v>92</v>
      </c>
    </row>
    <row r="28" spans="1:1">
      <c r="A28" t="s">
        <v>93</v>
      </c>
    </row>
    <row r="29" spans="1:1">
      <c r="A29" t="s">
        <v>94</v>
      </c>
    </row>
    <row r="30" spans="1:1">
      <c r="A30" t="s">
        <v>95</v>
      </c>
    </row>
    <row r="31" spans="1:1">
      <c r="A31" t="s">
        <v>96</v>
      </c>
    </row>
    <row r="32" spans="1:1">
      <c r="A32" t="s">
        <v>97</v>
      </c>
    </row>
    <row r="33" spans="1:1">
      <c r="A33" t="s">
        <v>98</v>
      </c>
    </row>
    <row r="34" spans="1:1">
      <c r="A34" t="s">
        <v>99</v>
      </c>
    </row>
    <row r="35" spans="1:1">
      <c r="A35" t="s">
        <v>100</v>
      </c>
    </row>
    <row r="36" spans="1:1">
      <c r="A36" t="s">
        <v>101</v>
      </c>
    </row>
    <row r="37" spans="1:1">
      <c r="A37" t="s">
        <v>102</v>
      </c>
    </row>
    <row r="38" spans="1:1">
      <c r="A38" t="s">
        <v>103</v>
      </c>
    </row>
    <row r="39" spans="1:1">
      <c r="A39" t="s">
        <v>104</v>
      </c>
    </row>
    <row r="40" spans="1:1">
      <c r="A40" t="s">
        <v>105</v>
      </c>
    </row>
    <row r="41" spans="1:1">
      <c r="A41" t="s">
        <v>106</v>
      </c>
    </row>
    <row r="42" spans="1:1">
      <c r="A42" t="s">
        <v>107</v>
      </c>
    </row>
    <row r="43" spans="1:1">
      <c r="A43" t="s">
        <v>108</v>
      </c>
    </row>
    <row r="44" spans="1:1">
      <c r="A44" t="s">
        <v>109</v>
      </c>
    </row>
    <row r="45" spans="1:1">
      <c r="A45" t="s">
        <v>110</v>
      </c>
    </row>
    <row r="46" spans="1:1">
      <c r="A46" t="s">
        <v>111</v>
      </c>
    </row>
    <row r="47" spans="1:1">
      <c r="A47" t="s">
        <v>112</v>
      </c>
    </row>
    <row r="48" spans="1:1">
      <c r="A48" t="s">
        <v>113</v>
      </c>
    </row>
    <row r="49" spans="1:1">
      <c r="A49" t="s">
        <v>114</v>
      </c>
    </row>
    <row r="50" spans="1:1">
      <c r="A50" t="s">
        <v>115</v>
      </c>
    </row>
    <row r="51" spans="1:1">
      <c r="A51" t="s">
        <v>116</v>
      </c>
    </row>
    <row r="52" spans="1:1">
      <c r="A52" t="s">
        <v>117</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sheetPr codeName="Sheet14">
    <tabColor rgb="FF00B0F0"/>
  </sheetPr>
  <dimension ref="A1:AL236"/>
  <sheetViews>
    <sheetView showGridLines="0" topLeftCell="A19" zoomScaleNormal="100" workbookViewId="0">
      <selection activeCell="C43" sqref="C43:AA43"/>
    </sheetView>
  </sheetViews>
  <sheetFormatPr baseColWidth="10" defaultColWidth="9.140625" defaultRowHeight="12.75"/>
  <cols>
    <col min="1" max="1" width="16" style="68" customWidth="1"/>
    <col min="2" max="2" width="29.7109375" style="31" customWidth="1"/>
    <col min="3" max="3" width="12.28515625" style="22" customWidth="1"/>
    <col min="4" max="8" width="8.28515625" style="22" customWidth="1"/>
    <col min="9" max="9" width="12.28515625" style="22" customWidth="1"/>
    <col min="10" max="14" width="8.28515625" style="22" customWidth="1"/>
    <col min="15" max="15" width="11.28515625" style="22" customWidth="1"/>
    <col min="16" max="20" width="8.28515625" style="22" customWidth="1"/>
    <col min="21" max="21" width="12.28515625" style="22" customWidth="1"/>
    <col min="22" max="26" width="8.28515625" style="22" customWidth="1"/>
    <col min="27" max="27" width="12.28515625" style="22" customWidth="1"/>
    <col min="28" max="32" width="8.28515625" style="22" customWidth="1"/>
    <col min="33" max="33" width="12.28515625" style="1" customWidth="1"/>
    <col min="34" max="38" width="8.28515625" style="1" customWidth="1"/>
    <col min="39" max="256" width="11.42578125" style="1" customWidth="1"/>
    <col min="257" max="16384" width="9.140625" style="1"/>
  </cols>
  <sheetData>
    <row r="1" spans="1:38" s="30" customFormat="1" ht="20.25">
      <c r="A1" s="49" t="s">
        <v>237</v>
      </c>
      <c r="B1" s="50"/>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row>
    <row r="2" spans="1:38">
      <c r="A2" s="48" t="s">
        <v>65</v>
      </c>
      <c r="B2" s="1"/>
      <c r="D2" s="34"/>
      <c r="E2" s="21"/>
    </row>
    <row r="3" spans="1:38">
      <c r="A3" s="1"/>
      <c r="B3" s="1"/>
      <c r="D3" s="34"/>
      <c r="E3" s="21"/>
    </row>
    <row r="4" spans="1:38">
      <c r="A4" s="1" t="s">
        <v>32</v>
      </c>
      <c r="B4" s="15"/>
      <c r="C4" s="7" t="s">
        <v>33</v>
      </c>
      <c r="D4" s="11"/>
      <c r="E4" s="21"/>
    </row>
    <row r="5" spans="1:38">
      <c r="A5" s="1" t="s">
        <v>34</v>
      </c>
      <c r="B5" s="15"/>
      <c r="C5" s="7" t="s">
        <v>35</v>
      </c>
      <c r="D5" s="11"/>
      <c r="E5" s="21"/>
    </row>
    <row r="6" spans="1:38">
      <c r="A6" s="1" t="s">
        <v>59</v>
      </c>
      <c r="B6" s="15"/>
      <c r="C6" s="13" t="s">
        <v>6</v>
      </c>
      <c r="D6" s="14"/>
      <c r="E6" s="21"/>
    </row>
    <row r="7" spans="1:38" ht="13.5" thickBot="1">
      <c r="A7" s="35"/>
      <c r="B7" s="1"/>
      <c r="D7" s="34"/>
      <c r="E7" s="21"/>
    </row>
    <row r="8" spans="1:38" ht="14.45" customHeight="1" thickBot="1">
      <c r="A8" s="416"/>
      <c r="B8" s="417"/>
      <c r="C8" s="422" t="s">
        <v>218</v>
      </c>
      <c r="D8" s="423"/>
      <c r="E8" s="423"/>
      <c r="F8" s="423"/>
      <c r="G8" s="423"/>
      <c r="H8" s="423"/>
      <c r="I8" s="422" t="s">
        <v>218</v>
      </c>
      <c r="J8" s="423"/>
      <c r="K8" s="423"/>
      <c r="L8" s="423"/>
      <c r="M8" s="423"/>
      <c r="N8" s="423"/>
      <c r="O8" s="422" t="s">
        <v>218</v>
      </c>
      <c r="P8" s="423"/>
      <c r="Q8" s="423"/>
      <c r="R8" s="423"/>
      <c r="S8" s="423"/>
      <c r="T8" s="423"/>
      <c r="U8" s="422" t="s">
        <v>218</v>
      </c>
      <c r="V8" s="423"/>
      <c r="W8" s="423"/>
      <c r="X8" s="423"/>
      <c r="Y8" s="423"/>
      <c r="Z8" s="423"/>
      <c r="AA8" s="422" t="s">
        <v>218</v>
      </c>
      <c r="AB8" s="423"/>
      <c r="AC8" s="423"/>
      <c r="AD8" s="423"/>
      <c r="AE8" s="423"/>
      <c r="AF8" s="423"/>
      <c r="AG8" s="422" t="s">
        <v>218</v>
      </c>
      <c r="AH8" s="423"/>
      <c r="AI8" s="423"/>
      <c r="AJ8" s="423"/>
      <c r="AK8" s="423"/>
      <c r="AL8" s="424"/>
    </row>
    <row r="9" spans="1:38" s="30" customFormat="1" ht="25.5" customHeight="1">
      <c r="A9" s="418"/>
      <c r="B9" s="419"/>
      <c r="C9" s="413" t="s">
        <v>47</v>
      </c>
      <c r="D9" s="413"/>
      <c r="E9" s="413"/>
      <c r="F9" s="413"/>
      <c r="G9" s="413"/>
      <c r="H9" s="413"/>
      <c r="I9" s="414" t="s">
        <v>48</v>
      </c>
      <c r="J9" s="413"/>
      <c r="K9" s="413"/>
      <c r="L9" s="413"/>
      <c r="M9" s="413"/>
      <c r="N9" s="413"/>
      <c r="O9" s="414" t="s">
        <v>144</v>
      </c>
      <c r="P9" s="413"/>
      <c r="Q9" s="413"/>
      <c r="R9" s="413"/>
      <c r="S9" s="413"/>
      <c r="T9" s="413"/>
      <c r="U9" s="414" t="s">
        <v>145</v>
      </c>
      <c r="V9" s="413"/>
      <c r="W9" s="413"/>
      <c r="X9" s="413"/>
      <c r="Y9" s="413"/>
      <c r="Z9" s="413"/>
      <c r="AA9" s="414" t="s">
        <v>146</v>
      </c>
      <c r="AB9" s="413"/>
      <c r="AC9" s="413"/>
      <c r="AD9" s="413"/>
      <c r="AE9" s="413"/>
      <c r="AF9" s="415"/>
      <c r="AG9" s="414" t="s">
        <v>231</v>
      </c>
      <c r="AH9" s="413"/>
      <c r="AI9" s="413"/>
      <c r="AJ9" s="413"/>
      <c r="AK9" s="413"/>
      <c r="AL9" s="415"/>
    </row>
    <row r="10" spans="1:38" s="83" customFormat="1" ht="12.75" customHeight="1" thickBot="1">
      <c r="A10" s="420"/>
      <c r="B10" s="421"/>
      <c r="C10" s="410"/>
      <c r="D10" s="411"/>
      <c r="E10" s="411"/>
      <c r="F10" s="411"/>
      <c r="G10" s="411"/>
      <c r="H10" s="412"/>
      <c r="I10" s="410" t="s">
        <v>26</v>
      </c>
      <c r="J10" s="411"/>
      <c r="K10" s="411"/>
      <c r="L10" s="411"/>
      <c r="M10" s="411"/>
      <c r="N10" s="412"/>
      <c r="O10" s="410" t="s">
        <v>26</v>
      </c>
      <c r="P10" s="411"/>
      <c r="Q10" s="411"/>
      <c r="R10" s="411"/>
      <c r="S10" s="411"/>
      <c r="T10" s="412"/>
      <c r="U10" s="410" t="s">
        <v>26</v>
      </c>
      <c r="V10" s="411"/>
      <c r="W10" s="411"/>
      <c r="X10" s="411"/>
      <c r="Y10" s="411"/>
      <c r="Z10" s="412"/>
      <c r="AA10" s="410" t="s">
        <v>26</v>
      </c>
      <c r="AB10" s="411"/>
      <c r="AC10" s="411"/>
      <c r="AD10" s="411"/>
      <c r="AE10" s="411"/>
      <c r="AF10" s="412"/>
      <c r="AG10" s="410" t="s">
        <v>26</v>
      </c>
      <c r="AH10" s="411"/>
      <c r="AI10" s="411"/>
      <c r="AJ10" s="411"/>
      <c r="AK10" s="411"/>
      <c r="AL10" s="412"/>
    </row>
    <row r="11" spans="1:38" s="89" customFormat="1" ht="39.75" customHeight="1" thickBot="1">
      <c r="A11" s="84" t="s">
        <v>53</v>
      </c>
      <c r="B11" s="85" t="s">
        <v>54</v>
      </c>
      <c r="C11" s="86">
        <v>2017</v>
      </c>
      <c r="D11" s="87">
        <v>2020</v>
      </c>
      <c r="E11" s="87">
        <v>2025</v>
      </c>
      <c r="F11" s="87">
        <v>2030</v>
      </c>
      <c r="G11" s="408" t="s">
        <v>220</v>
      </c>
      <c r="H11" s="409"/>
      <c r="I11" s="86">
        <v>2017</v>
      </c>
      <c r="J11" s="87">
        <v>2020</v>
      </c>
      <c r="K11" s="87">
        <v>2025</v>
      </c>
      <c r="L11" s="87">
        <v>2030</v>
      </c>
      <c r="M11" s="408" t="s">
        <v>220</v>
      </c>
      <c r="N11" s="409"/>
      <c r="O11" s="86">
        <v>2017</v>
      </c>
      <c r="P11" s="87">
        <v>2020</v>
      </c>
      <c r="Q11" s="87">
        <v>2025</v>
      </c>
      <c r="R11" s="87">
        <v>2030</v>
      </c>
      <c r="S11" s="408" t="s">
        <v>220</v>
      </c>
      <c r="T11" s="409"/>
      <c r="U11" s="86">
        <v>2017</v>
      </c>
      <c r="V11" s="87">
        <v>2020</v>
      </c>
      <c r="W11" s="87">
        <v>2025</v>
      </c>
      <c r="X11" s="87">
        <v>2030</v>
      </c>
      <c r="Y11" s="408" t="s">
        <v>220</v>
      </c>
      <c r="Z11" s="409"/>
      <c r="AA11" s="88">
        <v>2017</v>
      </c>
      <c r="AB11" s="87">
        <v>2020</v>
      </c>
      <c r="AC11" s="87">
        <v>2025</v>
      </c>
      <c r="AD11" s="87">
        <v>2030</v>
      </c>
      <c r="AE11" s="408" t="s">
        <v>220</v>
      </c>
      <c r="AF11" s="409"/>
      <c r="AG11" s="88" t="s">
        <v>60</v>
      </c>
      <c r="AH11" s="87">
        <v>2020</v>
      </c>
      <c r="AI11" s="87">
        <v>2025</v>
      </c>
      <c r="AJ11" s="87">
        <v>2030</v>
      </c>
      <c r="AK11" s="408" t="s">
        <v>220</v>
      </c>
      <c r="AL11" s="409"/>
    </row>
    <row r="12" spans="1:38" ht="25.15" customHeight="1" thickBot="1">
      <c r="A12" s="73" t="s">
        <v>150</v>
      </c>
      <c r="B12" s="74" t="s">
        <v>147</v>
      </c>
      <c r="C12" s="52">
        <f>SUM(LRTAP2019VLA2017!E14:E16)</f>
        <v>10.795463318310999</v>
      </c>
      <c r="D12" s="383"/>
      <c r="E12" s="383"/>
      <c r="F12" s="383"/>
      <c r="G12" s="54"/>
      <c r="H12" s="54"/>
      <c r="I12" s="52">
        <f>SUM(LRTAP2019VLA2017!F14:F16)</f>
        <v>0.61469341176573444</v>
      </c>
      <c r="J12" s="383"/>
      <c r="K12" s="383"/>
      <c r="L12" s="383"/>
      <c r="M12" s="53"/>
      <c r="N12" s="55"/>
      <c r="O12" s="52">
        <f>SUM(LRTAP2019VLA2017!G14:G16)</f>
        <v>8.1713661020000004</v>
      </c>
      <c r="P12" s="383"/>
      <c r="Q12" s="383"/>
      <c r="R12" s="383"/>
      <c r="S12" s="53"/>
      <c r="T12" s="55"/>
      <c r="U12" s="52">
        <f>SUM(LRTAP2019VLA2017!H14:H16)</f>
        <v>3.0525796000000001E-2</v>
      </c>
      <c r="V12" s="383"/>
      <c r="W12" s="383"/>
      <c r="X12" s="383"/>
      <c r="Y12" s="53"/>
      <c r="Z12" s="53"/>
      <c r="AA12" s="52">
        <f>SUM(LRTAP2019VLA2017!I14:I16)</f>
        <v>5.7279386073589969E-2</v>
      </c>
      <c r="AB12" s="53"/>
      <c r="AC12" s="53"/>
      <c r="AD12" s="53"/>
      <c r="AE12" s="53"/>
      <c r="AF12" s="55"/>
      <c r="AG12" s="52"/>
      <c r="AH12" s="53"/>
      <c r="AI12" s="53"/>
      <c r="AJ12" s="53"/>
      <c r="AK12" s="53"/>
      <c r="AL12" s="55"/>
    </row>
    <row r="13" spans="1:38" ht="36.75" thickBot="1">
      <c r="A13" s="73" t="s">
        <v>151</v>
      </c>
      <c r="B13" s="74" t="s">
        <v>148</v>
      </c>
      <c r="C13" s="52">
        <f>SUM(LRTAP2019VLA2017!E17:E24)</f>
        <v>6.9697842103499008</v>
      </c>
      <c r="D13" s="383"/>
      <c r="E13" s="383"/>
      <c r="F13" s="383"/>
      <c r="G13" s="58"/>
      <c r="H13" s="58"/>
      <c r="I13" s="52">
        <f>SUM(LRTAP2019VLA2017!F17:F24)</f>
        <v>1.2790319369257255</v>
      </c>
      <c r="J13" s="383"/>
      <c r="K13" s="383"/>
      <c r="L13" s="383"/>
      <c r="M13" s="57"/>
      <c r="N13" s="59"/>
      <c r="O13" s="52">
        <f>SUM(LRTAP2019VLA2017!G17:G24)</f>
        <v>1.820500449036901</v>
      </c>
      <c r="P13" s="383"/>
      <c r="Q13" s="383"/>
      <c r="R13" s="383"/>
      <c r="S13" s="57"/>
      <c r="T13" s="59"/>
      <c r="U13" s="52">
        <f>SUM(LRTAP2019VLA2017!H17:H24)</f>
        <v>9.6141462226099995E-4</v>
      </c>
      <c r="V13" s="383"/>
      <c r="W13" s="383"/>
      <c r="X13" s="383"/>
      <c r="Y13" s="57"/>
      <c r="Z13" s="57"/>
      <c r="AA13" s="52">
        <f>SUM(LRTAP2019VLA2017!I17:I24)</f>
        <v>0.71362774206426827</v>
      </c>
      <c r="AB13" s="57"/>
      <c r="AC13" s="57"/>
      <c r="AD13" s="57"/>
      <c r="AE13" s="57"/>
      <c r="AF13" s="59"/>
      <c r="AG13" s="56"/>
      <c r="AH13" s="57"/>
      <c r="AI13" s="57"/>
      <c r="AJ13" s="57"/>
      <c r="AK13" s="57"/>
      <c r="AL13" s="59"/>
    </row>
    <row r="14" spans="1:38" ht="13.5" thickBot="1">
      <c r="A14" s="73" t="s">
        <v>152</v>
      </c>
      <c r="B14" s="75" t="s">
        <v>118</v>
      </c>
      <c r="C14" s="52">
        <f>SUM(C15:C21)</f>
        <v>49.362578192182255</v>
      </c>
      <c r="D14" s="383"/>
      <c r="E14" s="383"/>
      <c r="F14" s="383"/>
      <c r="G14" s="61"/>
      <c r="H14" s="61"/>
      <c r="I14" s="52">
        <f>SUM(I15:I21)</f>
        <v>4.5682844174855122</v>
      </c>
      <c r="J14" s="383"/>
      <c r="K14" s="383"/>
      <c r="L14" s="383"/>
      <c r="M14" s="61"/>
      <c r="N14" s="60"/>
      <c r="O14" s="52">
        <f>SUM(O15:O21)</f>
        <v>5.1889918859468698E-2</v>
      </c>
      <c r="P14" s="383"/>
      <c r="Q14" s="383"/>
      <c r="R14" s="383"/>
      <c r="S14" s="61"/>
      <c r="T14" s="63"/>
      <c r="U14" s="52">
        <f>SUM(U15:U21)</f>
        <v>0.5509124291181694</v>
      </c>
      <c r="V14" s="383"/>
      <c r="W14" s="383"/>
      <c r="X14" s="383"/>
      <c r="Y14" s="61"/>
      <c r="Z14" s="61"/>
      <c r="AA14" s="52">
        <f>SUM(AA15:AA21)</f>
        <v>2.0033273625307757</v>
      </c>
      <c r="AB14" s="61"/>
      <c r="AC14" s="61"/>
      <c r="AD14" s="61"/>
      <c r="AE14" s="61"/>
      <c r="AF14" s="63"/>
      <c r="AG14" s="62"/>
      <c r="AH14" s="61"/>
      <c r="AI14" s="61"/>
      <c r="AJ14" s="61"/>
      <c r="AK14" s="61"/>
      <c r="AL14" s="63"/>
    </row>
    <row r="15" spans="1:38" ht="13.5" thickBot="1">
      <c r="A15" s="76" t="s">
        <v>153</v>
      </c>
      <c r="B15" s="77" t="s">
        <v>119</v>
      </c>
      <c r="C15" s="52">
        <f>SUM(LRTAP2019VLA2017!E27)</f>
        <v>23.302307388908897</v>
      </c>
      <c r="D15" s="383"/>
      <c r="E15" s="383"/>
      <c r="F15" s="383"/>
      <c r="G15" s="58"/>
      <c r="H15" s="58"/>
      <c r="I15" s="52">
        <f>SUM(LRTAP2019VLA2017!F27)</f>
        <v>1.6434722542292097</v>
      </c>
      <c r="J15" s="383"/>
      <c r="K15" s="383"/>
      <c r="L15" s="383"/>
      <c r="M15" s="57"/>
      <c r="N15" s="59"/>
      <c r="O15" s="52">
        <f>SUM(LRTAP2019VLA2017!G27)</f>
        <v>2.7423247657514728E-2</v>
      </c>
      <c r="P15" s="383"/>
      <c r="Q15" s="383"/>
      <c r="R15" s="383"/>
      <c r="S15" s="57"/>
      <c r="T15" s="59"/>
      <c r="U15" s="52">
        <f>SUM(LRTAP2019VLA2017!H27)</f>
        <v>0.48436599843841921</v>
      </c>
      <c r="V15" s="383"/>
      <c r="W15" s="383"/>
      <c r="X15" s="383"/>
      <c r="Y15" s="57"/>
      <c r="Z15" s="57"/>
      <c r="AA15" s="384">
        <f>SUM(LRTAP2019VLA2017!I27)</f>
        <v>0.46455984160882491</v>
      </c>
      <c r="AB15" s="57"/>
      <c r="AC15" s="57"/>
      <c r="AD15" s="57"/>
      <c r="AE15" s="57"/>
      <c r="AF15" s="59"/>
      <c r="AG15" s="56"/>
      <c r="AH15" s="57"/>
      <c r="AI15" s="57"/>
      <c r="AJ15" s="57"/>
      <c r="AK15" s="57"/>
      <c r="AL15" s="59"/>
    </row>
    <row r="16" spans="1:38" ht="13.5" thickBot="1">
      <c r="A16" s="76" t="s">
        <v>154</v>
      </c>
      <c r="B16" s="77" t="s">
        <v>120</v>
      </c>
      <c r="C16" s="52">
        <f>SUM(LRTAP2019VLA2017!E28)</f>
        <v>9.8440838311187164</v>
      </c>
      <c r="D16" s="383"/>
      <c r="E16" s="383"/>
      <c r="F16" s="383"/>
      <c r="G16" s="58"/>
      <c r="H16" s="58"/>
      <c r="I16" s="52">
        <f>SUM(LRTAP2019VLA2017!F28)</f>
        <v>0.21519557891954363</v>
      </c>
      <c r="J16" s="383"/>
      <c r="K16" s="383"/>
      <c r="L16" s="383"/>
      <c r="M16" s="57"/>
      <c r="N16" s="59"/>
      <c r="O16" s="52">
        <f>SUM(LRTAP2019VLA2017!G28)</f>
        <v>6.5725430164812982E-3</v>
      </c>
      <c r="P16" s="383"/>
      <c r="Q16" s="383"/>
      <c r="R16" s="383"/>
      <c r="S16" s="57"/>
      <c r="T16" s="59"/>
      <c r="U16" s="52">
        <f>SUM(LRTAP2019VLA2017!H28)</f>
        <v>2.5405676177805685E-2</v>
      </c>
      <c r="V16" s="383"/>
      <c r="W16" s="383"/>
      <c r="X16" s="383"/>
      <c r="Y16" s="57"/>
      <c r="Z16" s="57"/>
      <c r="AA16" s="384">
        <f>SUM(LRTAP2019VLA2017!I28)</f>
        <v>0.19580356876057389</v>
      </c>
      <c r="AB16" s="57"/>
      <c r="AC16" s="57"/>
      <c r="AD16" s="57"/>
      <c r="AE16" s="57"/>
      <c r="AF16" s="59"/>
      <c r="AG16" s="56"/>
      <c r="AH16" s="57"/>
      <c r="AI16" s="57"/>
      <c r="AJ16" s="57"/>
      <c r="AK16" s="57"/>
      <c r="AL16" s="59"/>
    </row>
    <row r="17" spans="1:38" ht="13.5" thickBot="1">
      <c r="A17" s="76" t="s">
        <v>155</v>
      </c>
      <c r="B17" s="77" t="s">
        <v>121</v>
      </c>
      <c r="C17" s="52">
        <f>SUM(LRTAP2019VLA2017!E29)</f>
        <v>16.030716242402793</v>
      </c>
      <c r="D17" s="383"/>
      <c r="E17" s="383"/>
      <c r="F17" s="383"/>
      <c r="G17" s="58"/>
      <c r="H17" s="58"/>
      <c r="I17" s="52">
        <f>SUM(LRTAP2019VLA2017!F29)</f>
        <v>0.46784282708726854</v>
      </c>
      <c r="J17" s="383"/>
      <c r="K17" s="383"/>
      <c r="L17" s="383"/>
      <c r="M17" s="57"/>
      <c r="N17" s="59"/>
      <c r="O17" s="52">
        <f>SUM(LRTAP2019VLA2017!G29)</f>
        <v>1.7689362115336199E-2</v>
      </c>
      <c r="P17" s="383"/>
      <c r="Q17" s="383"/>
      <c r="R17" s="383"/>
      <c r="S17" s="57"/>
      <c r="T17" s="59"/>
      <c r="U17" s="52">
        <f>SUM(LRTAP2019VLA2017!H29)</f>
        <v>3.9669166957935625E-2</v>
      </c>
      <c r="V17" s="383"/>
      <c r="W17" s="383"/>
      <c r="X17" s="383"/>
      <c r="Y17" s="57"/>
      <c r="Z17" s="57"/>
      <c r="AA17" s="384">
        <f>SUM(LRTAP2019VLA2017!I29)</f>
        <v>0.26573995857139882</v>
      </c>
      <c r="AB17" s="57"/>
      <c r="AC17" s="57"/>
      <c r="AD17" s="57"/>
      <c r="AE17" s="57"/>
      <c r="AF17" s="59"/>
      <c r="AG17" s="56"/>
      <c r="AH17" s="57"/>
      <c r="AI17" s="57"/>
      <c r="AJ17" s="57"/>
      <c r="AK17" s="57"/>
      <c r="AL17" s="59"/>
    </row>
    <row r="18" spans="1:38" ht="13.5" thickBot="1">
      <c r="A18" s="76" t="s">
        <v>156</v>
      </c>
      <c r="B18" s="77" t="s">
        <v>122</v>
      </c>
      <c r="C18" s="52">
        <f>SUM(LRTAP2019VLA2017!E30)</f>
        <v>0.18547072975185719</v>
      </c>
      <c r="D18" s="383"/>
      <c r="E18" s="383"/>
      <c r="F18" s="383"/>
      <c r="G18" s="58"/>
      <c r="H18" s="58"/>
      <c r="I18" s="52">
        <f>SUM(LRTAP2019VLA2017!F30)</f>
        <v>0.48357862956071379</v>
      </c>
      <c r="J18" s="383"/>
      <c r="K18" s="383"/>
      <c r="L18" s="383"/>
      <c r="M18" s="57"/>
      <c r="N18" s="59"/>
      <c r="O18" s="52">
        <f>SUM(LRTAP2019VLA2017!G30)</f>
        <v>2.0476607013647415E-4</v>
      </c>
      <c r="P18" s="383"/>
      <c r="Q18" s="383"/>
      <c r="R18" s="383"/>
      <c r="S18" s="57"/>
      <c r="T18" s="59"/>
      <c r="U18" s="52">
        <f>SUM(LRTAP2019VLA2017!H30)</f>
        <v>1.471587544008883E-3</v>
      </c>
      <c r="V18" s="383"/>
      <c r="W18" s="383"/>
      <c r="X18" s="383"/>
      <c r="Y18" s="57"/>
      <c r="Z18" s="57"/>
      <c r="AA18" s="384">
        <f>SUM(LRTAP2019VLA2017!I30)</f>
        <v>7.3695791622867815E-3</v>
      </c>
      <c r="AB18" s="57"/>
      <c r="AC18" s="57"/>
      <c r="AD18" s="57"/>
      <c r="AE18" s="57"/>
      <c r="AF18" s="59"/>
      <c r="AG18" s="56"/>
      <c r="AH18" s="57"/>
      <c r="AI18" s="57"/>
      <c r="AJ18" s="57"/>
      <c r="AK18" s="57"/>
      <c r="AL18" s="59"/>
    </row>
    <row r="19" spans="1:38" ht="13.5" thickBot="1">
      <c r="A19" s="76" t="s">
        <v>157</v>
      </c>
      <c r="B19" s="77" t="s">
        <v>123</v>
      </c>
      <c r="C19" s="52">
        <f>SUM(LRTAP2019VLA2017!E31)</f>
        <v>0</v>
      </c>
      <c r="D19" s="383"/>
      <c r="E19" s="383"/>
      <c r="F19" s="383"/>
      <c r="G19" s="61"/>
      <c r="H19" s="61"/>
      <c r="I19" s="52">
        <f>SUM(LRTAP2019VLA2017!F31)</f>
        <v>1.7581951276887762</v>
      </c>
      <c r="J19" s="383"/>
      <c r="K19" s="383"/>
      <c r="L19" s="383"/>
      <c r="M19" s="61"/>
      <c r="N19" s="63"/>
      <c r="O19" s="52">
        <f>SUM(LRTAP2019VLA2017!G31)</f>
        <v>0</v>
      </c>
      <c r="P19" s="383"/>
      <c r="Q19" s="383"/>
      <c r="R19" s="383"/>
      <c r="S19" s="61"/>
      <c r="T19" s="63"/>
      <c r="U19" s="52">
        <f>SUM(LRTAP2019VLA2017!H31)</f>
        <v>0</v>
      </c>
      <c r="V19" s="383"/>
      <c r="W19" s="383"/>
      <c r="X19" s="383"/>
      <c r="Y19" s="61"/>
      <c r="Z19" s="61"/>
      <c r="AA19" s="384">
        <f>SUM(LRTAP2019VLA2017!I31)</f>
        <v>0</v>
      </c>
      <c r="AB19" s="61"/>
      <c r="AC19" s="61"/>
      <c r="AD19" s="61"/>
      <c r="AE19" s="61"/>
      <c r="AF19" s="63"/>
      <c r="AG19" s="62"/>
      <c r="AH19" s="61"/>
      <c r="AI19" s="61"/>
      <c r="AJ19" s="61"/>
      <c r="AK19" s="61"/>
      <c r="AL19" s="63"/>
    </row>
    <row r="20" spans="1:38" ht="24.75" thickBot="1">
      <c r="A20" s="76" t="s">
        <v>224</v>
      </c>
      <c r="B20" s="77" t="s">
        <v>124</v>
      </c>
      <c r="C20" s="52">
        <f>SUM(LRTAP2019VLA2017!E32)</f>
        <v>0</v>
      </c>
      <c r="D20" s="383"/>
      <c r="E20" s="383"/>
      <c r="F20" s="383"/>
      <c r="G20" s="61"/>
      <c r="H20" s="61"/>
      <c r="I20" s="52">
        <f>SUM(LRTAP2019VLA2017!F32)</f>
        <v>0</v>
      </c>
      <c r="J20" s="383"/>
      <c r="K20" s="383"/>
      <c r="L20" s="383"/>
      <c r="M20" s="61"/>
      <c r="N20" s="63"/>
      <c r="O20" s="52">
        <f>SUM(LRTAP2019VLA2017!G32)</f>
        <v>0</v>
      </c>
      <c r="P20" s="383"/>
      <c r="Q20" s="383"/>
      <c r="R20" s="383"/>
      <c r="S20" s="61"/>
      <c r="T20" s="63"/>
      <c r="U20" s="52">
        <f>SUM(LRTAP2019VLA2017!H32)</f>
        <v>0</v>
      </c>
      <c r="V20" s="383"/>
      <c r="W20" s="383"/>
      <c r="X20" s="383"/>
      <c r="Y20" s="61"/>
      <c r="Z20" s="61"/>
      <c r="AA20" s="384">
        <f>SUM(LRTAP2019VLA2017!I32)</f>
        <v>0.68715328367500506</v>
      </c>
      <c r="AB20" s="61"/>
      <c r="AC20" s="61"/>
      <c r="AD20" s="61"/>
      <c r="AE20" s="61"/>
      <c r="AF20" s="63"/>
      <c r="AG20" s="62"/>
      <c r="AH20" s="61"/>
      <c r="AI20" s="61"/>
      <c r="AJ20" s="61"/>
      <c r="AK20" s="61"/>
      <c r="AL20" s="63"/>
    </row>
    <row r="21" spans="1:38" ht="13.5" thickBot="1">
      <c r="A21" s="76" t="s">
        <v>158</v>
      </c>
      <c r="B21" s="77" t="s">
        <v>125</v>
      </c>
      <c r="C21" s="52">
        <f>SUM(LRTAP2019VLA2017!E33)</f>
        <v>0</v>
      </c>
      <c r="D21" s="383"/>
      <c r="E21" s="383"/>
      <c r="F21" s="383"/>
      <c r="G21" s="61"/>
      <c r="H21" s="61"/>
      <c r="I21" s="52">
        <f>SUM(LRTAP2019VLA2017!F33)</f>
        <v>0</v>
      </c>
      <c r="J21" s="383"/>
      <c r="K21" s="383"/>
      <c r="L21" s="383"/>
      <c r="M21" s="61"/>
      <c r="N21" s="63"/>
      <c r="O21" s="52">
        <f>SUM(LRTAP2019VLA2017!G33)</f>
        <v>0</v>
      </c>
      <c r="P21" s="383"/>
      <c r="Q21" s="383"/>
      <c r="R21" s="383"/>
      <c r="S21" s="61"/>
      <c r="T21" s="63"/>
      <c r="U21" s="52">
        <f>SUM(LRTAP2019VLA2017!H33)</f>
        <v>0</v>
      </c>
      <c r="V21" s="383"/>
      <c r="W21" s="383"/>
      <c r="X21" s="383"/>
      <c r="Y21" s="61"/>
      <c r="Z21" s="61"/>
      <c r="AA21" s="384">
        <f>SUM(LRTAP2019VLA2017!I33)</f>
        <v>0.3827011307526863</v>
      </c>
      <c r="AB21" s="61"/>
      <c r="AC21" s="61"/>
      <c r="AD21" s="61"/>
      <c r="AE21" s="61"/>
      <c r="AF21" s="63"/>
      <c r="AG21" s="62"/>
      <c r="AH21" s="61"/>
      <c r="AI21" s="61"/>
      <c r="AJ21" s="61"/>
      <c r="AK21" s="61"/>
      <c r="AL21" s="63"/>
    </row>
    <row r="22" spans="1:38" ht="13.5" thickBot="1">
      <c r="A22" s="73" t="s">
        <v>159</v>
      </c>
      <c r="B22" s="74" t="s">
        <v>143</v>
      </c>
      <c r="C22" s="52">
        <f>SUM(LRTAP2019VLA2017!E25:E26,LRTAP2019VLA2017!E34:E38)</f>
        <v>7.7736869107148898</v>
      </c>
      <c r="D22" s="383"/>
      <c r="E22" s="383"/>
      <c r="F22" s="383"/>
      <c r="G22" s="58"/>
      <c r="H22" s="58"/>
      <c r="I22" s="52">
        <f>SUM(LRTAP2019VLA2017!F25:F26,LRTAP2019VLA2017!F34:F38)</f>
        <v>0.36936861293701212</v>
      </c>
      <c r="J22" s="383"/>
      <c r="K22" s="383"/>
      <c r="L22" s="383"/>
      <c r="M22" s="57"/>
      <c r="N22" s="59"/>
      <c r="O22" s="52">
        <f>SUM(LRTAP2019VLA2017!G25:G26,LRTAP2019VLA2017!G34:G38)</f>
        <v>0.19152897490859927</v>
      </c>
      <c r="P22" s="383"/>
      <c r="Q22" s="383"/>
      <c r="R22" s="383"/>
      <c r="S22" s="57"/>
      <c r="T22" s="59"/>
      <c r="U22" s="52">
        <f>SUM(LRTAP2019VLA2017!H25:H26,LRTAP2019VLA2017!H34:H38)</f>
        <v>1.6079665197735969E-3</v>
      </c>
      <c r="V22" s="383"/>
      <c r="W22" s="383"/>
      <c r="X22" s="383"/>
      <c r="Y22" s="57"/>
      <c r="Z22" s="57"/>
      <c r="AA22" s="52">
        <f>SUM(LRTAP2019VLA2017!I25:I26,LRTAP2019VLA2017!I34:I38)</f>
        <v>0.38083697691075974</v>
      </c>
      <c r="AB22" s="57"/>
      <c r="AC22" s="57"/>
      <c r="AD22" s="57"/>
      <c r="AE22" s="57"/>
      <c r="AF22" s="59"/>
      <c r="AG22" s="56"/>
      <c r="AH22" s="57"/>
      <c r="AI22" s="57"/>
      <c r="AJ22" s="57"/>
      <c r="AK22" s="57"/>
      <c r="AL22" s="59"/>
    </row>
    <row r="23" spans="1:38" ht="48.75" thickBot="1">
      <c r="A23" s="73" t="s">
        <v>160</v>
      </c>
      <c r="B23" s="74" t="s">
        <v>161</v>
      </c>
      <c r="C23" s="52">
        <f>SUM(LRTAP2019VLA2017!E39:E45)</f>
        <v>11.250073618509154</v>
      </c>
      <c r="D23" s="383"/>
      <c r="E23" s="383"/>
      <c r="F23" s="383"/>
      <c r="G23" s="58"/>
      <c r="H23" s="58"/>
      <c r="I23" s="52">
        <f>SUM(LRTAP2019VLA2017!F39:F45)</f>
        <v>8.6012733894931053</v>
      </c>
      <c r="J23" s="383"/>
      <c r="K23" s="383"/>
      <c r="L23" s="383"/>
      <c r="M23" s="57"/>
      <c r="N23" s="59"/>
      <c r="O23" s="52">
        <f>SUM(LRTAP2019VLA2017!G39:G45)</f>
        <v>3.919244086428332</v>
      </c>
      <c r="P23" s="383"/>
      <c r="Q23" s="383"/>
      <c r="R23" s="383"/>
      <c r="S23" s="57"/>
      <c r="T23" s="59"/>
      <c r="U23" s="52">
        <f>SUM(LRTAP2019VLA2017!H39:H45)</f>
        <v>0.66876291767485951</v>
      </c>
      <c r="V23" s="383"/>
      <c r="W23" s="383"/>
      <c r="X23" s="383"/>
      <c r="Y23" s="57"/>
      <c r="Z23" s="57"/>
      <c r="AA23" s="52">
        <f>SUM(LRTAP2019VLA2017!I39:I45)</f>
        <v>6.6520038991162398</v>
      </c>
      <c r="AB23" s="57"/>
      <c r="AC23" s="57"/>
      <c r="AD23" s="57"/>
      <c r="AE23" s="57"/>
      <c r="AF23" s="59"/>
      <c r="AG23" s="56"/>
      <c r="AH23" s="57"/>
      <c r="AI23" s="57"/>
      <c r="AJ23" s="57"/>
      <c r="AK23" s="57"/>
      <c r="AL23" s="59"/>
    </row>
    <row r="24" spans="1:38" ht="13.5" thickBot="1">
      <c r="A24" s="73" t="s">
        <v>162</v>
      </c>
      <c r="B24" s="74" t="s">
        <v>126</v>
      </c>
      <c r="C24" s="52">
        <f>SUM(LRTAP2019VLA2017!E46:E47)</f>
        <v>0.31880660972486208</v>
      </c>
      <c r="D24" s="383"/>
      <c r="E24" s="383"/>
      <c r="F24" s="383"/>
      <c r="G24" s="58"/>
      <c r="H24" s="58"/>
      <c r="I24" s="52">
        <f>SUM(LRTAP2019VLA2017!F46:F47)</f>
        <v>5.6178227779380419E-2</v>
      </c>
      <c r="J24" s="383"/>
      <c r="K24" s="383"/>
      <c r="L24" s="383"/>
      <c r="M24" s="57"/>
      <c r="N24" s="59"/>
      <c r="O24" s="52">
        <f>SUM(LRTAP2019VLA2017!G46:G47)</f>
        <v>9.3263787714668988E-3</v>
      </c>
      <c r="P24" s="383"/>
      <c r="Q24" s="383"/>
      <c r="R24" s="383"/>
      <c r="S24" s="57"/>
      <c r="T24" s="59"/>
      <c r="U24" s="52">
        <f>SUM(LRTAP2019VLA2017!H46:H47)</f>
        <v>2.6919969709999999E-6</v>
      </c>
      <c r="V24" s="383"/>
      <c r="W24" s="383"/>
      <c r="X24" s="383"/>
      <c r="Y24" s="57"/>
      <c r="Z24" s="57"/>
      <c r="AA24" s="52">
        <f>SUM(LRTAP2019VLA2017!I46:I47)</f>
        <v>4.5961833443219999E-3</v>
      </c>
      <c r="AB24" s="57"/>
      <c r="AC24" s="57"/>
      <c r="AD24" s="57"/>
      <c r="AE24" s="57"/>
      <c r="AF24" s="59"/>
      <c r="AG24" s="56"/>
      <c r="AH24" s="57"/>
      <c r="AI24" s="57"/>
      <c r="AJ24" s="57"/>
      <c r="AK24" s="57"/>
      <c r="AL24" s="59"/>
    </row>
    <row r="25" spans="1:38" ht="24.75" thickBot="1">
      <c r="A25" s="73" t="s">
        <v>163</v>
      </c>
      <c r="B25" s="74" t="s">
        <v>149</v>
      </c>
      <c r="C25" s="52">
        <f>SUM(LRTAP2019VLA2017!E48:E56)</f>
        <v>5.1080999999999994E-2</v>
      </c>
      <c r="D25" s="383"/>
      <c r="E25" s="383"/>
      <c r="F25" s="383"/>
      <c r="G25" s="57"/>
      <c r="H25" s="57"/>
      <c r="I25" s="385">
        <f>SUM(LRTAP2019VLA2017!F48:F56)</f>
        <v>4.4396793719215024</v>
      </c>
      <c r="J25" s="383"/>
      <c r="K25" s="383"/>
      <c r="L25" s="383"/>
      <c r="M25" s="57"/>
      <c r="N25" s="59"/>
      <c r="O25" s="52">
        <f>SUM(LRTAP2019VLA2017!G48:G56)</f>
        <v>1.5306919999999999</v>
      </c>
      <c r="P25" s="383"/>
      <c r="Q25" s="383"/>
      <c r="R25" s="383"/>
      <c r="S25" s="57"/>
      <c r="T25" s="59"/>
      <c r="U25" s="52">
        <f>SUM(LRTAP2019VLA2017!H48:H56)</f>
        <v>0</v>
      </c>
      <c r="V25" s="383"/>
      <c r="W25" s="383"/>
      <c r="X25" s="383"/>
      <c r="Y25" s="57"/>
      <c r="Z25" s="57"/>
      <c r="AA25" s="52">
        <f>SUM(LRTAP2019VLA2017!I48:I56)</f>
        <v>0.12580734196000001</v>
      </c>
      <c r="AB25" s="57"/>
      <c r="AC25" s="57"/>
      <c r="AD25" s="57"/>
      <c r="AE25" s="57"/>
      <c r="AF25" s="59"/>
      <c r="AG25" s="56"/>
      <c r="AH25" s="57"/>
      <c r="AI25" s="57"/>
      <c r="AJ25" s="57"/>
      <c r="AK25" s="57"/>
      <c r="AL25" s="59"/>
    </row>
    <row r="26" spans="1:38" ht="13.5" thickBot="1">
      <c r="A26" s="73" t="s">
        <v>164</v>
      </c>
      <c r="B26" s="74" t="s">
        <v>127</v>
      </c>
      <c r="C26" s="52">
        <f>SUM(LRTAP2019VLA2017!E57:E81,LRTAP2019VLA2017!E92:E98)</f>
        <v>10.903255059712999</v>
      </c>
      <c r="D26" s="383"/>
      <c r="E26" s="383"/>
      <c r="F26" s="383"/>
      <c r="G26" s="57"/>
      <c r="H26" s="57"/>
      <c r="I26" s="52">
        <f>SUM(LRTAP2019VLA2017!F57:F81,LRTAP2019VLA2017!F92:F98)</f>
        <v>9.7865712296206127</v>
      </c>
      <c r="J26" s="383"/>
      <c r="K26" s="383"/>
      <c r="L26" s="383"/>
      <c r="M26" s="57"/>
      <c r="N26" s="59"/>
      <c r="O26" s="52">
        <f>SUM(LRTAP2019VLA2017!G57:G81,LRTAP2019VLA2017!G92:G98)</f>
        <v>12.375112263000002</v>
      </c>
      <c r="P26" s="383"/>
      <c r="Q26" s="383"/>
      <c r="R26" s="383"/>
      <c r="S26" s="57"/>
      <c r="T26" s="59"/>
      <c r="U26" s="52">
        <f>SUM(LRTAP2019VLA2017!H57:H81,LRTAP2019VLA2017!H92:H98)</f>
        <v>0.65207132499999987</v>
      </c>
      <c r="V26" s="383"/>
      <c r="W26" s="383"/>
      <c r="X26" s="383"/>
      <c r="Y26" s="57"/>
      <c r="Z26" s="57"/>
      <c r="AA26" s="52">
        <f>SUM(LRTAP2019VLA2017!I57:I81,LRTAP2019VLA2017!I92:I98)</f>
        <v>1.3416305626478737</v>
      </c>
      <c r="AB26" s="57"/>
      <c r="AC26" s="57"/>
      <c r="AD26" s="57"/>
      <c r="AE26" s="57"/>
      <c r="AF26" s="59"/>
      <c r="AG26" s="56"/>
      <c r="AH26" s="57"/>
      <c r="AI26" s="57"/>
      <c r="AJ26" s="57"/>
      <c r="AK26" s="57"/>
      <c r="AL26" s="59"/>
    </row>
    <row r="27" spans="1:38" ht="13.5" thickBot="1">
      <c r="A27" s="73" t="s">
        <v>225</v>
      </c>
      <c r="B27" s="74" t="s">
        <v>128</v>
      </c>
      <c r="C27" s="52">
        <f>SUM(LRTAP2019VLA2017!E82:E91)</f>
        <v>9.3382320792917251E-2</v>
      </c>
      <c r="D27" s="383"/>
      <c r="E27" s="383"/>
      <c r="F27" s="383"/>
      <c r="G27" s="61"/>
      <c r="H27" s="61"/>
      <c r="I27" s="52">
        <f>SUM(LRTAP2019VLA2017!F82:F91)</f>
        <v>21.342751076238997</v>
      </c>
      <c r="J27" s="383"/>
      <c r="K27" s="383"/>
      <c r="L27" s="383"/>
      <c r="M27" s="61"/>
      <c r="N27" s="63"/>
      <c r="O27" s="52">
        <f>SUM(LRTAP2019VLA2017!G82:G91)</f>
        <v>3.5764436193305424E-2</v>
      </c>
      <c r="P27" s="383"/>
      <c r="Q27" s="383"/>
      <c r="R27" s="383"/>
      <c r="S27" s="61"/>
      <c r="T27" s="63"/>
      <c r="U27" s="52">
        <f>SUM(LRTAP2019VLA2017!H82:H91)</f>
        <v>0.14730358960589257</v>
      </c>
      <c r="V27" s="383"/>
      <c r="W27" s="383"/>
      <c r="X27" s="383"/>
      <c r="Y27" s="61"/>
      <c r="Z27" s="61"/>
      <c r="AA27" s="52">
        <f>SUM(LRTAP2019VLA2017!I82:I91)</f>
        <v>0.34530332378331646</v>
      </c>
      <c r="AB27" s="61"/>
      <c r="AC27" s="61"/>
      <c r="AD27" s="61"/>
      <c r="AE27" s="61"/>
      <c r="AF27" s="63"/>
      <c r="AG27" s="62"/>
      <c r="AH27" s="61"/>
      <c r="AI27" s="61"/>
      <c r="AJ27" s="61"/>
      <c r="AK27" s="61"/>
      <c r="AL27" s="63"/>
    </row>
    <row r="28" spans="1:38" ht="24.75" thickBot="1">
      <c r="A28" s="73" t="s">
        <v>165</v>
      </c>
      <c r="B28" s="74" t="s">
        <v>129</v>
      </c>
      <c r="C28" s="52">
        <f>SUM(C29:C38)</f>
        <v>0.22635191370144583</v>
      </c>
      <c r="D28" s="383"/>
      <c r="E28" s="383"/>
      <c r="F28" s="383"/>
      <c r="G28" s="61"/>
      <c r="H28" s="61"/>
      <c r="I28" s="52">
        <f>SUM(I29:I38)</f>
        <v>14.779102414</v>
      </c>
      <c r="J28" s="383"/>
      <c r="K28" s="383"/>
      <c r="L28" s="383"/>
      <c r="M28" s="61"/>
      <c r="N28" s="63"/>
      <c r="O28" s="52">
        <f>SUM(O29:O38)</f>
        <v>0</v>
      </c>
      <c r="P28" s="383"/>
      <c r="Q28" s="383"/>
      <c r="R28" s="383"/>
      <c r="S28" s="61"/>
      <c r="T28" s="63"/>
      <c r="U28" s="52">
        <f>SUM(U29:U38)</f>
        <v>19.965161772697293</v>
      </c>
      <c r="V28" s="383"/>
      <c r="W28" s="383"/>
      <c r="X28" s="383"/>
      <c r="Y28" s="61"/>
      <c r="Z28" s="61"/>
      <c r="AA28" s="52">
        <f>SUM(AA29:AA38)</f>
        <v>0.3902295542</v>
      </c>
      <c r="AB28" s="61"/>
      <c r="AC28" s="61"/>
      <c r="AD28" s="61"/>
      <c r="AE28" s="61"/>
      <c r="AF28" s="63"/>
      <c r="AG28" s="62"/>
      <c r="AH28" s="61"/>
      <c r="AI28" s="61"/>
      <c r="AJ28" s="61"/>
      <c r="AK28" s="61"/>
      <c r="AL28" s="63"/>
    </row>
    <row r="29" spans="1:38" ht="13.5" thickBot="1">
      <c r="A29" s="78" t="s">
        <v>166</v>
      </c>
      <c r="B29" s="79" t="s">
        <v>130</v>
      </c>
      <c r="C29" s="52">
        <f>SUM(LRTAP2019VLA2017!E99)</f>
        <v>2.7771191357142851E-2</v>
      </c>
      <c r="D29" s="383"/>
      <c r="E29" s="383"/>
      <c r="F29" s="383"/>
      <c r="G29" s="61"/>
      <c r="H29" s="61"/>
      <c r="I29" s="52">
        <f>SUM(LRTAP2019VLA2017!F99)</f>
        <v>2.3764883220000002</v>
      </c>
      <c r="J29" s="383"/>
      <c r="K29" s="383"/>
      <c r="L29" s="383"/>
      <c r="M29" s="61"/>
      <c r="N29" s="63"/>
      <c r="O29" s="52">
        <f>SUM(LRTAP2019VLA2017!G99)</f>
        <v>0</v>
      </c>
      <c r="P29" s="383"/>
      <c r="Q29" s="383"/>
      <c r="R29" s="383"/>
      <c r="S29" s="61"/>
      <c r="T29" s="63"/>
      <c r="U29" s="52">
        <f>SUM(LRTAP2019VLA2017!H99)</f>
        <v>3.4605485350000058</v>
      </c>
      <c r="V29" s="383"/>
      <c r="W29" s="383"/>
      <c r="X29" s="383"/>
      <c r="Y29" s="61"/>
      <c r="Z29" s="61"/>
      <c r="AA29" s="52">
        <f>SUM(LRTAP2019VLA2017!I99)</f>
        <v>0.1041319476</v>
      </c>
      <c r="AB29" s="61"/>
      <c r="AC29" s="61"/>
      <c r="AD29" s="61"/>
      <c r="AE29" s="61"/>
      <c r="AF29" s="63"/>
      <c r="AG29" s="62"/>
      <c r="AH29" s="61"/>
      <c r="AI29" s="61"/>
      <c r="AJ29" s="61"/>
      <c r="AK29" s="61"/>
      <c r="AL29" s="63"/>
    </row>
    <row r="30" spans="1:38" ht="13.5" thickBot="1">
      <c r="A30" s="78" t="s">
        <v>167</v>
      </c>
      <c r="B30" s="79" t="s">
        <v>131</v>
      </c>
      <c r="C30" s="52">
        <f>SUM(LRTAP2019VLA2017!E100)</f>
        <v>9.8245189090303026E-2</v>
      </c>
      <c r="D30" s="383"/>
      <c r="E30" s="383"/>
      <c r="F30" s="383"/>
      <c r="G30" s="61"/>
      <c r="H30" s="61"/>
      <c r="I30" s="52">
        <f>SUM(LRTAP2019VLA2017!F100)</f>
        <v>3.7155242340000001</v>
      </c>
      <c r="J30" s="383"/>
      <c r="K30" s="383"/>
      <c r="L30" s="383"/>
      <c r="M30" s="61"/>
      <c r="N30" s="63"/>
      <c r="O30" s="52">
        <f>SUM(LRTAP2019VLA2017!G100)</f>
        <v>0</v>
      </c>
      <c r="P30" s="383"/>
      <c r="Q30" s="383"/>
      <c r="R30" s="383"/>
      <c r="S30" s="61"/>
      <c r="T30" s="63"/>
      <c r="U30" s="52">
        <f>SUM(LRTAP2019VLA2017!H100)</f>
        <v>4.0871836699999697</v>
      </c>
      <c r="V30" s="383"/>
      <c r="W30" s="383"/>
      <c r="X30" s="383"/>
      <c r="Y30" s="61"/>
      <c r="Z30" s="61"/>
      <c r="AA30" s="52">
        <f>SUM(LRTAP2019VLA2017!I100)</f>
        <v>0.15393400299999999</v>
      </c>
      <c r="AB30" s="61"/>
      <c r="AC30" s="61"/>
      <c r="AD30" s="61"/>
      <c r="AE30" s="61"/>
      <c r="AF30" s="63"/>
      <c r="AG30" s="62"/>
      <c r="AH30" s="61"/>
      <c r="AI30" s="61"/>
      <c r="AJ30" s="61"/>
      <c r="AK30" s="61"/>
      <c r="AL30" s="63"/>
    </row>
    <row r="31" spans="1:38" ht="13.5" thickBot="1">
      <c r="A31" s="78" t="s">
        <v>169</v>
      </c>
      <c r="B31" s="79" t="s">
        <v>133</v>
      </c>
      <c r="C31" s="52">
        <f>SUM(LRTAP2019VLA2017!E101)</f>
        <v>5.1288800000000008E-4</v>
      </c>
      <c r="D31" s="383"/>
      <c r="E31" s="383"/>
      <c r="F31" s="383"/>
      <c r="G31" s="61"/>
      <c r="H31" s="61"/>
      <c r="I31" s="52">
        <f>SUM(LRTAP2019VLA2017!F101)</f>
        <v>1.0834758999999999E-2</v>
      </c>
      <c r="J31" s="383"/>
      <c r="K31" s="383"/>
      <c r="L31" s="383"/>
      <c r="M31" s="61"/>
      <c r="N31" s="63"/>
      <c r="O31" s="52">
        <f>SUM(LRTAP2019VLA2017!G101)</f>
        <v>0</v>
      </c>
      <c r="P31" s="383"/>
      <c r="Q31" s="383"/>
      <c r="R31" s="383"/>
      <c r="S31" s="61"/>
      <c r="T31" s="63"/>
      <c r="U31" s="52">
        <f>SUM(LRTAP2019VLA2017!H101)</f>
        <v>4.4760800000000003E-2</v>
      </c>
      <c r="V31" s="383"/>
      <c r="W31" s="383"/>
      <c r="X31" s="383"/>
      <c r="Y31" s="61"/>
      <c r="Z31" s="61"/>
      <c r="AA31" s="52">
        <f>SUM(LRTAP2019VLA2017!I101)</f>
        <v>1.2822199999999999E-4</v>
      </c>
      <c r="AB31" s="61"/>
      <c r="AC31" s="61"/>
      <c r="AD31" s="61"/>
      <c r="AE31" s="61"/>
      <c r="AF31" s="63"/>
      <c r="AG31" s="62"/>
      <c r="AH31" s="61"/>
      <c r="AI31" s="61"/>
      <c r="AJ31" s="61"/>
      <c r="AK31" s="61"/>
      <c r="AL31" s="63"/>
    </row>
    <row r="32" spans="1:38" ht="13.5" thickBot="1">
      <c r="A32" s="78" t="s">
        <v>172</v>
      </c>
      <c r="B32" s="79" t="s">
        <v>173</v>
      </c>
      <c r="C32" s="52">
        <f>SUM(LRTAP2019VLA2017!E102)</f>
        <v>1.8100452450000002E-2</v>
      </c>
      <c r="D32" s="383"/>
      <c r="E32" s="383"/>
      <c r="F32" s="383"/>
      <c r="G32" s="61"/>
      <c r="H32" s="61"/>
      <c r="I32" s="52">
        <f>SUM(LRTAP2019VLA2017!F102)</f>
        <v>3.7397565070000001</v>
      </c>
      <c r="J32" s="383"/>
      <c r="K32" s="383"/>
      <c r="L32" s="383"/>
      <c r="M32" s="61"/>
      <c r="N32" s="63"/>
      <c r="O32" s="52">
        <f>SUM(LRTAP2019VLA2017!G102)</f>
        <v>0</v>
      </c>
      <c r="P32" s="383"/>
      <c r="Q32" s="383"/>
      <c r="R32" s="383"/>
      <c r="S32" s="61"/>
      <c r="T32" s="63"/>
      <c r="U32" s="52">
        <f>SUM(LRTAP2019VLA2017!H102)</f>
        <v>9.3044036707617188</v>
      </c>
      <c r="V32" s="383"/>
      <c r="W32" s="383"/>
      <c r="X32" s="383"/>
      <c r="Y32" s="61"/>
      <c r="Z32" s="61"/>
      <c r="AA32" s="52">
        <f>SUM(LRTAP2019VLA2017!I102)</f>
        <v>3.8577037600000003E-2</v>
      </c>
      <c r="AB32" s="61"/>
      <c r="AC32" s="61"/>
      <c r="AD32" s="61"/>
      <c r="AE32" s="61"/>
      <c r="AF32" s="63"/>
      <c r="AG32" s="62"/>
      <c r="AH32" s="61"/>
      <c r="AI32" s="61"/>
      <c r="AJ32" s="61"/>
      <c r="AK32" s="61"/>
      <c r="AL32" s="63"/>
    </row>
    <row r="33" spans="1:38" ht="13.5" thickBot="1">
      <c r="A33" s="78" t="s">
        <v>168</v>
      </c>
      <c r="B33" s="79" t="s">
        <v>132</v>
      </c>
      <c r="C33" s="52">
        <f>SUM(LRTAP2019VLA2017!E103)</f>
        <v>0</v>
      </c>
      <c r="D33" s="383"/>
      <c r="E33" s="383"/>
      <c r="F33" s="383"/>
      <c r="G33" s="61"/>
      <c r="H33" s="61"/>
      <c r="I33" s="52">
        <f>SUM(LRTAP2019VLA2017!F103)</f>
        <v>0</v>
      </c>
      <c r="J33" s="383"/>
      <c r="K33" s="383"/>
      <c r="L33" s="383"/>
      <c r="M33" s="61"/>
      <c r="N33" s="63"/>
      <c r="O33" s="52">
        <f>SUM(LRTAP2019VLA2017!G103)</f>
        <v>0</v>
      </c>
      <c r="P33" s="383"/>
      <c r="Q33" s="383"/>
      <c r="R33" s="383"/>
      <c r="S33" s="61"/>
      <c r="T33" s="63"/>
      <c r="U33" s="52">
        <f>SUM(LRTAP2019VLA2017!H103)</f>
        <v>0</v>
      </c>
      <c r="V33" s="383"/>
      <c r="W33" s="383"/>
      <c r="X33" s="383"/>
      <c r="Y33" s="61"/>
      <c r="Z33" s="61"/>
      <c r="AA33" s="52">
        <f>SUM(LRTAP2019VLA2017!I103)</f>
        <v>0</v>
      </c>
      <c r="AB33" s="61"/>
      <c r="AC33" s="61"/>
      <c r="AD33" s="61"/>
      <c r="AE33" s="61"/>
      <c r="AF33" s="63"/>
      <c r="AG33" s="62"/>
      <c r="AH33" s="61"/>
      <c r="AI33" s="61"/>
      <c r="AJ33" s="61"/>
      <c r="AK33" s="61"/>
      <c r="AL33" s="63"/>
    </row>
    <row r="34" spans="1:38" ht="13.5" thickBot="1">
      <c r="A34" s="78" t="s">
        <v>242</v>
      </c>
      <c r="B34" s="79" t="s">
        <v>134</v>
      </c>
      <c r="C34" s="52">
        <f>SUM(LRTAP2019VLA2017!E104)</f>
        <v>4.0512000000000002E-4</v>
      </c>
      <c r="D34" s="383"/>
      <c r="E34" s="383"/>
      <c r="F34" s="383"/>
      <c r="G34" s="61"/>
      <c r="H34" s="61"/>
      <c r="I34" s="52">
        <f>SUM(LRTAP2019VLA2017!F104)</f>
        <v>2.744688E-2</v>
      </c>
      <c r="J34" s="383"/>
      <c r="K34" s="383"/>
      <c r="L34" s="383"/>
      <c r="M34" s="61"/>
      <c r="N34" s="63"/>
      <c r="O34" s="52">
        <f>SUM(LRTAP2019VLA2017!G104)</f>
        <v>0</v>
      </c>
      <c r="P34" s="383"/>
      <c r="Q34" s="383"/>
      <c r="R34" s="383"/>
      <c r="S34" s="61"/>
      <c r="T34" s="63"/>
      <c r="U34" s="52">
        <f>SUM(LRTAP2019VLA2017!H104)</f>
        <v>7.0028900000000102E-2</v>
      </c>
      <c r="V34" s="383"/>
      <c r="W34" s="383"/>
      <c r="X34" s="383"/>
      <c r="Y34" s="61"/>
      <c r="Z34" s="61"/>
      <c r="AA34" s="52">
        <f>SUM(LRTAP2019VLA2017!I104)</f>
        <v>9.6215999999999999E-4</v>
      </c>
      <c r="AB34" s="61"/>
      <c r="AC34" s="61"/>
      <c r="AD34" s="61"/>
      <c r="AE34" s="61"/>
      <c r="AF34" s="63"/>
      <c r="AG34" s="62"/>
      <c r="AH34" s="61"/>
      <c r="AI34" s="61"/>
      <c r="AJ34" s="61"/>
      <c r="AK34" s="61"/>
      <c r="AL34" s="63"/>
    </row>
    <row r="35" spans="1:38" ht="13.5" thickBot="1">
      <c r="A35" s="78" t="s">
        <v>243</v>
      </c>
      <c r="B35" s="79" t="s">
        <v>135</v>
      </c>
      <c r="C35" s="52">
        <f>SUM(LRTAP2019VLA2017!E105)</f>
        <v>1.0754103000000001E-2</v>
      </c>
      <c r="D35" s="383"/>
      <c r="E35" s="383"/>
      <c r="F35" s="383"/>
      <c r="G35" s="61"/>
      <c r="H35" s="61"/>
      <c r="I35" s="52">
        <f>SUM(LRTAP2019VLA2017!F105)</f>
        <v>0.20119705499999999</v>
      </c>
      <c r="J35" s="383"/>
      <c r="K35" s="383"/>
      <c r="L35" s="383"/>
      <c r="M35" s="61"/>
      <c r="N35" s="63"/>
      <c r="O35" s="52">
        <f>SUM(LRTAP2019VLA2017!G105)</f>
        <v>0</v>
      </c>
      <c r="P35" s="383"/>
      <c r="Q35" s="383"/>
      <c r="R35" s="383"/>
      <c r="S35" s="61"/>
      <c r="T35" s="63"/>
      <c r="U35" s="52">
        <f>SUM(LRTAP2019VLA2017!H105)</f>
        <v>0.1528534</v>
      </c>
      <c r="V35" s="383"/>
      <c r="W35" s="383"/>
      <c r="X35" s="383"/>
      <c r="Y35" s="61"/>
      <c r="Z35" s="61"/>
      <c r="AA35" s="52">
        <f>SUM(LRTAP2019VLA2017!I105)</f>
        <v>4.2587160000000001E-3</v>
      </c>
      <c r="AB35" s="61"/>
      <c r="AC35" s="61"/>
      <c r="AD35" s="61"/>
      <c r="AE35" s="61"/>
      <c r="AF35" s="63"/>
      <c r="AG35" s="62"/>
      <c r="AH35" s="61"/>
      <c r="AI35" s="61"/>
      <c r="AJ35" s="61"/>
      <c r="AK35" s="61"/>
      <c r="AL35" s="63"/>
    </row>
    <row r="36" spans="1:38" ht="13.5" thickBot="1">
      <c r="A36" s="78" t="s">
        <v>171</v>
      </c>
      <c r="B36" s="79" t="s">
        <v>136</v>
      </c>
      <c r="C36" s="52">
        <f>SUM(LRTAP2019VLA2017!E106)</f>
        <v>0</v>
      </c>
      <c r="D36" s="383"/>
      <c r="E36" s="383"/>
      <c r="F36" s="383"/>
      <c r="G36" s="61"/>
      <c r="H36" s="61"/>
      <c r="I36" s="52">
        <f>SUM(LRTAP2019VLA2017!F106)</f>
        <v>0</v>
      </c>
      <c r="J36" s="383"/>
      <c r="K36" s="383"/>
      <c r="L36" s="383"/>
      <c r="M36" s="61"/>
      <c r="N36" s="63"/>
      <c r="O36" s="52">
        <f>SUM(LRTAP2019VLA2017!G106)</f>
        <v>0</v>
      </c>
      <c r="P36" s="383"/>
      <c r="Q36" s="383"/>
      <c r="R36" s="383"/>
      <c r="S36" s="61"/>
      <c r="T36" s="63"/>
      <c r="U36" s="52">
        <f>SUM(LRTAP2019VLA2017!H106)</f>
        <v>0</v>
      </c>
      <c r="V36" s="383"/>
      <c r="W36" s="383"/>
      <c r="X36" s="383"/>
      <c r="Y36" s="61"/>
      <c r="Z36" s="61"/>
      <c r="AA36" s="52">
        <f>SUM(LRTAP2019VLA2017!I106)</f>
        <v>0</v>
      </c>
      <c r="AB36" s="61"/>
      <c r="AC36" s="61"/>
      <c r="AD36" s="61"/>
      <c r="AE36" s="61"/>
      <c r="AF36" s="63"/>
      <c r="AG36" s="62"/>
      <c r="AH36" s="61"/>
      <c r="AI36" s="61"/>
      <c r="AJ36" s="61"/>
      <c r="AK36" s="61"/>
      <c r="AL36" s="63"/>
    </row>
    <row r="37" spans="1:38" ht="13.5" thickBot="1">
      <c r="A37" s="78" t="s">
        <v>170</v>
      </c>
      <c r="B37" s="79" t="s">
        <v>137</v>
      </c>
      <c r="C37" s="52">
        <f>SUM(LRTAP2019VLA2017!E107:E110)</f>
        <v>7.0550340103999992E-2</v>
      </c>
      <c r="D37" s="383"/>
      <c r="E37" s="383"/>
      <c r="F37" s="383"/>
      <c r="G37" s="61"/>
      <c r="H37" s="61"/>
      <c r="I37" s="52">
        <f>SUM(LRTAP2019VLA2017!F107:F110)</f>
        <v>4.6246138139999999</v>
      </c>
      <c r="J37" s="383"/>
      <c r="K37" s="383"/>
      <c r="L37" s="383"/>
      <c r="M37" s="61"/>
      <c r="N37" s="63"/>
      <c r="O37" s="52">
        <f>SUM(LRTAP2019VLA2017!G107:G110)</f>
        <v>0</v>
      </c>
      <c r="P37" s="383"/>
      <c r="Q37" s="383"/>
      <c r="R37" s="383"/>
      <c r="S37" s="61"/>
      <c r="T37" s="63"/>
      <c r="U37" s="52">
        <f>SUM(LRTAP2019VLA2017!H107:H110)</f>
        <v>2.7971823569355969</v>
      </c>
      <c r="V37" s="383"/>
      <c r="W37" s="383"/>
      <c r="X37" s="383"/>
      <c r="Y37" s="61"/>
      <c r="Z37" s="61"/>
      <c r="AA37" s="52">
        <f>SUM(LRTAP2019VLA2017!I107:I110)</f>
        <v>8.8069071999999998E-2</v>
      </c>
      <c r="AB37" s="61"/>
      <c r="AC37" s="61"/>
      <c r="AD37" s="61"/>
      <c r="AE37" s="61"/>
      <c r="AF37" s="63"/>
      <c r="AG37" s="62"/>
      <c r="AH37" s="61"/>
      <c r="AI37" s="61"/>
      <c r="AJ37" s="61"/>
      <c r="AK37" s="61"/>
      <c r="AL37" s="63"/>
    </row>
    <row r="38" spans="1:38" ht="13.5" thickBot="1">
      <c r="A38" s="78" t="s">
        <v>244</v>
      </c>
      <c r="B38" s="79" t="s">
        <v>126</v>
      </c>
      <c r="C38" s="52">
        <f>SUM(LRTAP2019VLA2017!E111)</f>
        <v>1.26297E-5</v>
      </c>
      <c r="D38" s="383"/>
      <c r="E38" s="383"/>
      <c r="F38" s="383"/>
      <c r="G38" s="61"/>
      <c r="H38" s="61"/>
      <c r="I38" s="52">
        <f>SUM(LRTAP2019VLA2017!F111)</f>
        <v>8.3240842999999995E-2</v>
      </c>
      <c r="J38" s="383"/>
      <c r="K38" s="383"/>
      <c r="L38" s="383"/>
      <c r="M38" s="61"/>
      <c r="N38" s="63"/>
      <c r="O38" s="52">
        <f>SUM(LRTAP2019VLA2017!G111)</f>
        <v>0</v>
      </c>
      <c r="P38" s="383"/>
      <c r="Q38" s="383"/>
      <c r="R38" s="383"/>
      <c r="S38" s="61"/>
      <c r="T38" s="63"/>
      <c r="U38" s="52">
        <f>SUM(LRTAP2019VLA2017!H111)</f>
        <v>4.8200440000000004E-2</v>
      </c>
      <c r="V38" s="383"/>
      <c r="W38" s="383"/>
      <c r="X38" s="383"/>
      <c r="Y38" s="61"/>
      <c r="Z38" s="61"/>
      <c r="AA38" s="52">
        <f>SUM(LRTAP2019VLA2017!I111)</f>
        <v>1.6839599999999999E-4</v>
      </c>
      <c r="AB38" s="61"/>
      <c r="AC38" s="61"/>
      <c r="AD38" s="61"/>
      <c r="AE38" s="61"/>
      <c r="AF38" s="63"/>
      <c r="AG38" s="62"/>
      <c r="AH38" s="61"/>
      <c r="AI38" s="61"/>
      <c r="AJ38" s="61"/>
      <c r="AK38" s="61"/>
      <c r="AL38" s="63"/>
    </row>
    <row r="39" spans="1:38" ht="24.75" thickBot="1">
      <c r="A39" s="73" t="s">
        <v>174</v>
      </c>
      <c r="B39" s="74" t="s">
        <v>138</v>
      </c>
      <c r="C39" s="52">
        <f>SUM(LRTAP2019VLA2017!E112:E122)</f>
        <v>6.2956940801318737</v>
      </c>
      <c r="D39" s="383"/>
      <c r="E39" s="383"/>
      <c r="F39" s="383"/>
      <c r="G39" s="64"/>
      <c r="H39" s="64"/>
      <c r="I39" s="52">
        <f>SUM(LRTAP2019VLA2017!F112:F122)</f>
        <v>0.57949207999999996</v>
      </c>
      <c r="J39" s="383"/>
      <c r="K39" s="383"/>
      <c r="L39" s="383"/>
      <c r="M39" s="61"/>
      <c r="N39" s="63"/>
      <c r="O39" s="52">
        <f>SUM(LRTAP2019VLA2017!G112:G122)</f>
        <v>0</v>
      </c>
      <c r="P39" s="383"/>
      <c r="Q39" s="383"/>
      <c r="R39" s="383"/>
      <c r="S39" s="61"/>
      <c r="T39" s="63"/>
      <c r="U39" s="52">
        <f>SUM(LRTAP2019VLA2017!H112:H122)</f>
        <v>16.104935790520287</v>
      </c>
      <c r="V39" s="383"/>
      <c r="W39" s="383"/>
      <c r="X39" s="383"/>
      <c r="Y39" s="61"/>
      <c r="Z39" s="61"/>
      <c r="AA39" s="52">
        <f>SUM(LRTAP2019VLA2017!I112:I122)</f>
        <v>4.0429680000000003E-2</v>
      </c>
      <c r="AB39" s="61"/>
      <c r="AC39" s="61"/>
      <c r="AD39" s="61"/>
      <c r="AE39" s="61"/>
      <c r="AF39" s="63"/>
      <c r="AG39" s="62"/>
      <c r="AH39" s="61"/>
      <c r="AI39" s="61"/>
      <c r="AJ39" s="61"/>
      <c r="AK39" s="61"/>
      <c r="AL39" s="63"/>
    </row>
    <row r="40" spans="1:38" ht="13.5" thickBot="1">
      <c r="A40" s="73" t="s">
        <v>175</v>
      </c>
      <c r="B40" s="74" t="s">
        <v>139</v>
      </c>
      <c r="C40" s="52">
        <f>SUM(LRTAP2019VLA2017!E123:E124)</f>
        <v>0</v>
      </c>
      <c r="D40" s="383"/>
      <c r="E40" s="383"/>
      <c r="F40" s="383"/>
      <c r="G40" s="64"/>
      <c r="H40" s="64"/>
      <c r="I40" s="52">
        <f>SUM(LRTAP2019VLA2017!F123:F124)</f>
        <v>0</v>
      </c>
      <c r="J40" s="383"/>
      <c r="K40" s="383"/>
      <c r="L40" s="383"/>
      <c r="M40" s="61"/>
      <c r="N40" s="63"/>
      <c r="O40" s="52">
        <f>SUM(LRTAP2019VLA2017!G123:G124)</f>
        <v>0</v>
      </c>
      <c r="P40" s="383"/>
      <c r="Q40" s="383"/>
      <c r="R40" s="383"/>
      <c r="S40" s="61"/>
      <c r="T40" s="63"/>
      <c r="U40" s="52">
        <f>SUM(LRTAP2019VLA2017!H123:H124)</f>
        <v>0</v>
      </c>
      <c r="V40" s="383"/>
      <c r="W40" s="383"/>
      <c r="X40" s="383"/>
      <c r="Y40" s="61"/>
      <c r="Z40" s="61"/>
      <c r="AA40" s="52">
        <f>SUM(LRTAP2019VLA2017!I123:I124)</f>
        <v>0</v>
      </c>
      <c r="AB40" s="61"/>
      <c r="AC40" s="61"/>
      <c r="AD40" s="61"/>
      <c r="AE40" s="61"/>
      <c r="AF40" s="63"/>
      <c r="AG40" s="62"/>
      <c r="AH40" s="61"/>
      <c r="AI40" s="61"/>
      <c r="AJ40" s="61"/>
      <c r="AK40" s="61"/>
      <c r="AL40" s="63"/>
    </row>
    <row r="41" spans="1:38" ht="13.5" thickBot="1">
      <c r="A41" s="73" t="s">
        <v>140</v>
      </c>
      <c r="B41" s="74" t="s">
        <v>141</v>
      </c>
      <c r="C41" s="52">
        <f>SUM(LRTAP2019VLA2017!E125:E139)</f>
        <v>0.21600777000000002</v>
      </c>
      <c r="D41" s="383"/>
      <c r="E41" s="383"/>
      <c r="F41" s="383"/>
      <c r="G41" s="58"/>
      <c r="H41" s="58"/>
      <c r="I41" s="52">
        <f>SUM(LRTAP2019VLA2017!F125:F139)</f>
        <v>0.4137447533418</v>
      </c>
      <c r="J41" s="383"/>
      <c r="K41" s="383"/>
      <c r="L41" s="383"/>
      <c r="M41" s="57"/>
      <c r="N41" s="59"/>
      <c r="O41" s="52">
        <f>SUM(LRTAP2019VLA2017!G125:G139)</f>
        <v>2.4430000000000003E-3</v>
      </c>
      <c r="P41" s="383"/>
      <c r="Q41" s="383"/>
      <c r="R41" s="383"/>
      <c r="S41" s="57"/>
      <c r="T41" s="59"/>
      <c r="U41" s="52">
        <f>SUM(LRTAP2019VLA2017!H125:H139)</f>
        <v>1.6299999999999999E-3</v>
      </c>
      <c r="V41" s="383"/>
      <c r="W41" s="383"/>
      <c r="X41" s="383"/>
      <c r="Y41" s="57"/>
      <c r="Z41" s="57"/>
      <c r="AA41" s="52">
        <f>SUM(LRTAP2019VLA2017!I125:I139)</f>
        <v>0.43743523804924211</v>
      </c>
      <c r="AB41" s="57"/>
      <c r="AC41" s="57"/>
      <c r="AD41" s="57"/>
      <c r="AE41" s="57"/>
      <c r="AF41" s="59"/>
      <c r="AG41" s="56"/>
      <c r="AH41" s="57"/>
      <c r="AI41" s="57"/>
      <c r="AJ41" s="57"/>
      <c r="AK41" s="57"/>
      <c r="AL41" s="59"/>
    </row>
    <row r="42" spans="1:38" ht="24.75" thickBot="1">
      <c r="A42" s="80" t="s">
        <v>176</v>
      </c>
      <c r="B42" s="81" t="s">
        <v>142</v>
      </c>
      <c r="C42" s="52">
        <f>SUM(LRTAP2019VLA2017!E140)</f>
        <v>0</v>
      </c>
      <c r="D42" s="383"/>
      <c r="E42" s="383"/>
      <c r="F42" s="383"/>
      <c r="G42" s="58"/>
      <c r="H42" s="58"/>
      <c r="I42" s="52">
        <f>SUM(LRTAP2019VLA2017!F140)</f>
        <v>0</v>
      </c>
      <c r="J42" s="383"/>
      <c r="K42" s="383"/>
      <c r="L42" s="383"/>
      <c r="M42" s="57"/>
      <c r="N42" s="59"/>
      <c r="O42" s="52">
        <f>SUM(LRTAP2019VLA2017!G140)</f>
        <v>0</v>
      </c>
      <c r="P42" s="383"/>
      <c r="Q42" s="383"/>
      <c r="R42" s="383"/>
      <c r="S42" s="57"/>
      <c r="T42" s="59"/>
      <c r="U42" s="52">
        <f>SUM(LRTAP2019VLA2017!H140)</f>
        <v>0</v>
      </c>
      <c r="V42" s="383"/>
      <c r="W42" s="383"/>
      <c r="X42" s="383"/>
      <c r="Y42" s="57"/>
      <c r="Z42" s="57"/>
      <c r="AA42" s="52">
        <f>SUM(LRTAP2019VLA2017!I140)</f>
        <v>0</v>
      </c>
      <c r="AB42" s="57"/>
      <c r="AC42" s="57"/>
      <c r="AD42" s="57"/>
      <c r="AE42" s="57"/>
      <c r="AF42" s="59"/>
      <c r="AG42" s="56"/>
      <c r="AH42" s="57"/>
      <c r="AI42" s="57"/>
      <c r="AJ42" s="57"/>
      <c r="AK42" s="57"/>
      <c r="AL42" s="59"/>
    </row>
    <row r="43" spans="1:38" ht="24.75" thickBot="1">
      <c r="A43" s="82" t="s">
        <v>36</v>
      </c>
      <c r="B43" s="82" t="s">
        <v>0</v>
      </c>
      <c r="C43" s="383">
        <f>SUM(C12:C14,C22:C28,C39:C42)</f>
        <v>104.2561650041313</v>
      </c>
      <c r="D43" s="383"/>
      <c r="E43" s="383"/>
      <c r="F43" s="383"/>
      <c r="G43" s="383"/>
      <c r="H43" s="383"/>
      <c r="I43" s="383">
        <f>SUM(I12:I14,I22:I28,I39:I42)</f>
        <v>66.830170921509392</v>
      </c>
      <c r="J43" s="383"/>
      <c r="K43" s="383"/>
      <c r="L43" s="383"/>
      <c r="M43" s="383"/>
      <c r="N43" s="383"/>
      <c r="O43" s="383">
        <f>SUM(O12:O14,O22:O28,O39:O42)</f>
        <v>28.107867609198074</v>
      </c>
      <c r="P43" s="383"/>
      <c r="Q43" s="383"/>
      <c r="R43" s="383"/>
      <c r="S43" s="383"/>
      <c r="T43" s="383"/>
      <c r="U43" s="383">
        <f>SUM(U12:U14,U22:U28,U39:U42)</f>
        <v>38.123875693755501</v>
      </c>
      <c r="V43" s="383"/>
      <c r="W43" s="383"/>
      <c r="X43" s="383"/>
      <c r="Y43" s="383"/>
      <c r="Z43" s="383"/>
      <c r="AA43" s="383">
        <f>SUM(AA12:AA14,AA22:AA28,AA39:AA42)</f>
        <v>12.492507250680386</v>
      </c>
      <c r="AB43" s="66"/>
      <c r="AC43" s="66"/>
      <c r="AD43" s="66"/>
      <c r="AE43" s="66"/>
      <c r="AF43" s="67"/>
      <c r="AG43" s="65"/>
      <c r="AH43" s="66"/>
      <c r="AI43" s="66"/>
      <c r="AJ43" s="66"/>
      <c r="AK43" s="66"/>
      <c r="AL43" s="67"/>
    </row>
    <row r="44" spans="1:38">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row>
    <row r="45" spans="1:38">
      <c r="C45" s="34"/>
      <c r="D45" s="34"/>
      <c r="E45" s="34"/>
      <c r="F45" s="34"/>
      <c r="G45" s="34"/>
      <c r="H45" s="34"/>
      <c r="I45" s="34"/>
      <c r="J45" s="34"/>
      <c r="K45" s="34"/>
      <c r="L45" s="34"/>
      <c r="M45" s="34"/>
      <c r="N45" s="34"/>
      <c r="O45" s="34"/>
      <c r="P45" s="34"/>
      <c r="Q45" s="34"/>
      <c r="R45" s="34"/>
      <c r="S45" s="34"/>
      <c r="T45" s="34"/>
      <c r="W45" s="34"/>
      <c r="X45" s="34"/>
      <c r="Y45" s="34"/>
      <c r="Z45" s="34"/>
    </row>
    <row r="46" spans="1:38">
      <c r="A46" s="69"/>
      <c r="B46" s="70"/>
      <c r="C46" s="71"/>
      <c r="D46" s="71"/>
      <c r="E46" s="71"/>
      <c r="F46" s="71"/>
      <c r="G46" s="34"/>
      <c r="H46" s="34"/>
      <c r="I46" s="34"/>
      <c r="J46" s="34"/>
      <c r="K46" s="71"/>
      <c r="L46" s="71"/>
      <c r="M46" s="34"/>
      <c r="N46" s="34"/>
      <c r="O46" s="34"/>
      <c r="P46" s="34"/>
      <c r="Q46" s="34"/>
      <c r="R46" s="34"/>
      <c r="S46" s="34"/>
      <c r="T46" s="34"/>
      <c r="W46" s="71"/>
      <c r="X46" s="71"/>
      <c r="Y46" s="71"/>
      <c r="Z46" s="71"/>
    </row>
    <row r="47" spans="1:38" hidden="1">
      <c r="C47" s="34"/>
      <c r="D47" s="34"/>
      <c r="E47" s="34"/>
      <c r="F47" s="34"/>
      <c r="G47" s="34"/>
      <c r="H47" s="34"/>
      <c r="I47" s="34"/>
      <c r="J47" s="34"/>
      <c r="K47" s="34"/>
      <c r="L47" s="34"/>
      <c r="M47" s="34"/>
      <c r="N47" s="34"/>
      <c r="O47" s="34"/>
      <c r="P47" s="34"/>
      <c r="Q47" s="34"/>
      <c r="R47" s="34"/>
      <c r="S47" s="34"/>
      <c r="T47" s="34"/>
      <c r="W47" s="34"/>
      <c r="X47" s="34"/>
      <c r="Y47" s="34"/>
      <c r="Z47" s="34"/>
    </row>
    <row r="48" spans="1:38" hidden="1">
      <c r="C48" s="34"/>
      <c r="D48" s="34"/>
      <c r="E48" s="34"/>
      <c r="F48" s="34"/>
      <c r="G48" s="34"/>
      <c r="H48" s="34"/>
      <c r="I48" s="34"/>
      <c r="J48" s="34"/>
      <c r="K48" s="34"/>
      <c r="L48" s="34"/>
      <c r="M48" s="34"/>
      <c r="N48" s="34"/>
      <c r="O48" s="34"/>
      <c r="P48" s="34"/>
      <c r="Q48" s="34"/>
      <c r="R48" s="34"/>
      <c r="S48" s="34"/>
      <c r="T48" s="34"/>
      <c r="W48" s="34"/>
      <c r="X48" s="34"/>
      <c r="Y48" s="34"/>
      <c r="Z48" s="34"/>
    </row>
    <row r="49" spans="3:26">
      <c r="C49" s="34"/>
      <c r="D49" s="34"/>
      <c r="E49" s="34"/>
      <c r="F49" s="34"/>
      <c r="G49" s="34"/>
      <c r="H49" s="34"/>
      <c r="I49" s="34"/>
      <c r="J49" s="34"/>
      <c r="K49" s="34"/>
      <c r="L49" s="34"/>
      <c r="M49" s="34"/>
      <c r="N49" s="34"/>
      <c r="O49" s="34"/>
      <c r="P49" s="34"/>
      <c r="Q49" s="34"/>
      <c r="R49" s="34"/>
      <c r="S49" s="34"/>
      <c r="T49" s="34"/>
      <c r="W49" s="34"/>
      <c r="X49" s="34"/>
      <c r="Y49" s="34"/>
      <c r="Z49" s="34"/>
    </row>
    <row r="50" spans="3:26">
      <c r="C50" s="34"/>
      <c r="D50" s="34"/>
      <c r="E50" s="34"/>
      <c r="F50" s="34"/>
      <c r="G50" s="34"/>
      <c r="H50" s="34"/>
      <c r="I50" s="34"/>
      <c r="J50" s="34"/>
      <c r="K50" s="34"/>
      <c r="L50" s="34"/>
      <c r="M50" s="34"/>
      <c r="N50" s="34"/>
      <c r="O50" s="34"/>
      <c r="P50" s="34"/>
      <c r="Q50" s="34"/>
      <c r="R50" s="34"/>
      <c r="S50" s="34"/>
      <c r="T50" s="34"/>
      <c r="W50" s="34"/>
      <c r="X50" s="34"/>
      <c r="Y50" s="34"/>
      <c r="Z50" s="34"/>
    </row>
    <row r="51" spans="3:26" hidden="1">
      <c r="C51" s="34"/>
      <c r="D51" s="34"/>
      <c r="E51" s="34"/>
      <c r="F51" s="34"/>
      <c r="G51" s="34"/>
      <c r="H51" s="34"/>
      <c r="I51" s="34"/>
      <c r="J51" s="34"/>
      <c r="K51" s="34"/>
      <c r="L51" s="34"/>
      <c r="M51" s="34"/>
      <c r="N51" s="34"/>
      <c r="O51" s="34"/>
      <c r="P51" s="34"/>
      <c r="Q51" s="34"/>
      <c r="R51" s="34"/>
      <c r="S51" s="34"/>
      <c r="T51" s="34"/>
      <c r="W51" s="34"/>
      <c r="X51" s="34"/>
      <c r="Y51" s="34"/>
      <c r="Z51" s="34"/>
    </row>
    <row r="52" spans="3:26" hidden="1">
      <c r="C52" s="34"/>
      <c r="D52" s="34"/>
      <c r="E52" s="34"/>
      <c r="F52" s="34"/>
      <c r="G52" s="34"/>
      <c r="H52" s="34"/>
      <c r="I52" s="34"/>
      <c r="J52" s="34"/>
      <c r="K52" s="34"/>
      <c r="L52" s="34"/>
      <c r="M52" s="34"/>
      <c r="N52" s="34"/>
      <c r="O52" s="34"/>
      <c r="P52" s="34"/>
      <c r="Q52" s="34"/>
      <c r="R52" s="34"/>
      <c r="S52" s="34"/>
      <c r="T52" s="34"/>
      <c r="W52" s="34"/>
      <c r="X52" s="34"/>
      <c r="Y52" s="34"/>
      <c r="Z52" s="34"/>
    </row>
    <row r="53" spans="3:26" hidden="1">
      <c r="C53" s="34"/>
      <c r="D53" s="34"/>
      <c r="E53" s="34"/>
      <c r="F53" s="34"/>
      <c r="G53" s="34"/>
      <c r="H53" s="34"/>
      <c r="I53" s="34"/>
      <c r="J53" s="34"/>
      <c r="K53" s="34"/>
      <c r="L53" s="34"/>
      <c r="M53" s="34"/>
      <c r="N53" s="34"/>
      <c r="O53" s="34"/>
      <c r="P53" s="34"/>
      <c r="Q53" s="34"/>
      <c r="R53" s="34"/>
      <c r="S53" s="34"/>
      <c r="T53" s="34"/>
      <c r="W53" s="34"/>
      <c r="X53" s="34"/>
      <c r="Y53" s="34"/>
      <c r="Z53" s="34"/>
    </row>
    <row r="54" spans="3:26" hidden="1">
      <c r="C54" s="34"/>
      <c r="D54" s="34"/>
      <c r="E54" s="34"/>
      <c r="F54" s="34"/>
      <c r="G54" s="34"/>
      <c r="H54" s="34"/>
      <c r="I54" s="34" t="s">
        <v>37</v>
      </c>
      <c r="J54" s="34"/>
      <c r="K54" s="34"/>
      <c r="L54" s="34"/>
      <c r="M54" s="34"/>
      <c r="N54" s="34"/>
      <c r="O54" s="34"/>
      <c r="P54" s="34"/>
      <c r="Q54" s="34"/>
      <c r="R54" s="34"/>
      <c r="S54" s="34"/>
      <c r="T54" s="34"/>
      <c r="W54" s="34"/>
      <c r="X54" s="34"/>
      <c r="Y54" s="34"/>
      <c r="Z54" s="34"/>
    </row>
    <row r="55" spans="3:26" hidden="1">
      <c r="C55" s="34"/>
      <c r="D55" s="34"/>
      <c r="E55" s="34"/>
      <c r="F55" s="34"/>
      <c r="G55" s="34"/>
      <c r="H55" s="34"/>
      <c r="I55" s="34" t="s">
        <v>38</v>
      </c>
      <c r="J55" s="34"/>
      <c r="K55" s="34"/>
      <c r="L55" s="34"/>
      <c r="M55" s="34"/>
      <c r="N55" s="34"/>
      <c r="O55" s="34"/>
      <c r="P55" s="34"/>
      <c r="Q55" s="34"/>
      <c r="R55" s="34"/>
      <c r="S55" s="34"/>
      <c r="T55" s="34"/>
      <c r="W55" s="34"/>
      <c r="X55" s="34"/>
      <c r="Y55" s="34"/>
      <c r="Z55" s="34"/>
    </row>
    <row r="56" spans="3:26" hidden="1">
      <c r="C56" s="34"/>
      <c r="D56" s="34"/>
      <c r="E56" s="34"/>
      <c r="F56" s="34"/>
      <c r="G56" s="34"/>
      <c r="H56" s="34"/>
      <c r="I56" s="34" t="s">
        <v>39</v>
      </c>
      <c r="J56" s="34"/>
      <c r="K56" s="34"/>
      <c r="L56" s="34"/>
      <c r="M56" s="34"/>
      <c r="N56" s="34"/>
      <c r="O56" s="34"/>
      <c r="P56" s="34"/>
      <c r="Q56" s="34"/>
      <c r="R56" s="34"/>
      <c r="S56" s="34"/>
      <c r="T56" s="34"/>
      <c r="W56" s="34"/>
      <c r="X56" s="34"/>
      <c r="Y56" s="34"/>
      <c r="Z56" s="34"/>
    </row>
    <row r="57" spans="3:26" hidden="1">
      <c r="C57" s="34"/>
      <c r="D57" s="34"/>
      <c r="E57" s="34"/>
      <c r="F57" s="34"/>
      <c r="G57" s="34"/>
      <c r="H57" s="34"/>
      <c r="I57" s="34"/>
      <c r="J57" s="34"/>
      <c r="K57" s="34"/>
      <c r="L57" s="34"/>
      <c r="M57" s="34"/>
      <c r="N57" s="34"/>
      <c r="O57" s="34"/>
      <c r="P57" s="34"/>
      <c r="Q57" s="34"/>
      <c r="R57" s="34"/>
      <c r="S57" s="34"/>
      <c r="T57" s="34"/>
      <c r="W57" s="34"/>
      <c r="X57" s="34"/>
      <c r="Y57" s="34"/>
      <c r="Z57" s="34"/>
    </row>
    <row r="58" spans="3:26" hidden="1">
      <c r="C58" s="34"/>
      <c r="D58" s="34"/>
      <c r="E58" s="34"/>
      <c r="F58" s="34"/>
      <c r="G58" s="34"/>
      <c r="H58" s="34"/>
      <c r="I58" s="34"/>
      <c r="J58" s="34"/>
      <c r="K58" s="34"/>
      <c r="L58" s="34"/>
      <c r="M58" s="34"/>
      <c r="N58" s="34"/>
      <c r="O58" s="34"/>
      <c r="P58" s="34"/>
      <c r="Q58" s="34"/>
      <c r="R58" s="34"/>
      <c r="S58" s="34"/>
      <c r="T58" s="34"/>
      <c r="W58" s="34"/>
      <c r="X58" s="34"/>
      <c r="Y58" s="34"/>
      <c r="Z58" s="34"/>
    </row>
    <row r="59" spans="3:26" hidden="1">
      <c r="C59" s="34"/>
      <c r="D59" s="34"/>
      <c r="E59" s="34"/>
      <c r="F59" s="34"/>
      <c r="G59" s="34"/>
      <c r="H59" s="34"/>
      <c r="I59" s="34"/>
      <c r="J59" s="34"/>
      <c r="K59" s="34"/>
      <c r="L59" s="34"/>
      <c r="M59" s="34"/>
      <c r="N59" s="34"/>
      <c r="O59" s="34"/>
      <c r="P59" s="34"/>
      <c r="Q59" s="34"/>
      <c r="R59" s="34"/>
      <c r="S59" s="34"/>
      <c r="T59" s="34"/>
      <c r="W59" s="34"/>
      <c r="X59" s="34"/>
      <c r="Y59" s="34"/>
      <c r="Z59" s="34"/>
    </row>
    <row r="60" spans="3:26" hidden="1">
      <c r="C60" s="34"/>
      <c r="D60" s="34"/>
      <c r="E60" s="34"/>
      <c r="F60" s="34"/>
      <c r="G60" s="34"/>
      <c r="H60" s="34"/>
      <c r="I60" s="34"/>
      <c r="J60" s="34"/>
      <c r="K60" s="34"/>
      <c r="L60" s="34"/>
      <c r="M60" s="34"/>
      <c r="N60" s="34"/>
      <c r="O60" s="34"/>
      <c r="P60" s="34"/>
      <c r="Q60" s="34"/>
      <c r="R60" s="34"/>
      <c r="S60" s="34"/>
      <c r="T60" s="34"/>
      <c r="W60" s="34"/>
      <c r="X60" s="34"/>
      <c r="Y60" s="34"/>
      <c r="Z60" s="34"/>
    </row>
    <row r="61" spans="3:26" hidden="1">
      <c r="C61" s="34"/>
      <c r="D61" s="34"/>
      <c r="E61" s="34"/>
      <c r="F61" s="34"/>
      <c r="G61" s="34"/>
      <c r="H61" s="34"/>
      <c r="I61" s="34"/>
      <c r="J61" s="34"/>
      <c r="K61" s="34"/>
      <c r="L61" s="34"/>
      <c r="M61" s="34"/>
      <c r="N61" s="34"/>
      <c r="O61" s="34"/>
      <c r="P61" s="34"/>
      <c r="Q61" s="34"/>
      <c r="R61" s="34"/>
      <c r="S61" s="34"/>
      <c r="T61" s="34"/>
      <c r="W61" s="34"/>
      <c r="X61" s="34"/>
      <c r="Y61" s="34"/>
      <c r="Z61" s="34"/>
    </row>
    <row r="62" spans="3:26" hidden="1">
      <c r="C62" s="34"/>
      <c r="D62" s="34"/>
      <c r="E62" s="34"/>
      <c r="F62" s="34"/>
      <c r="G62" s="34"/>
      <c r="H62" s="34"/>
      <c r="I62" s="34"/>
      <c r="J62" s="34"/>
      <c r="K62" s="34"/>
      <c r="L62" s="34"/>
      <c r="M62" s="34"/>
      <c r="N62" s="34"/>
      <c r="O62" s="34"/>
      <c r="P62" s="34"/>
      <c r="Q62" s="34"/>
      <c r="R62" s="34"/>
      <c r="S62" s="34"/>
      <c r="T62" s="34"/>
      <c r="W62" s="34"/>
      <c r="X62" s="34"/>
      <c r="Y62" s="34"/>
      <c r="Z62" s="34"/>
    </row>
    <row r="63" spans="3:26" hidden="1">
      <c r="C63" s="34"/>
      <c r="D63" s="34"/>
      <c r="E63" s="34"/>
      <c r="F63" s="34"/>
      <c r="G63" s="34"/>
      <c r="H63" s="34"/>
      <c r="I63" s="34"/>
      <c r="J63" s="34"/>
      <c r="K63" s="34"/>
      <c r="L63" s="34"/>
      <c r="M63" s="34"/>
      <c r="N63" s="34"/>
      <c r="O63" s="34"/>
      <c r="P63" s="34"/>
      <c r="Q63" s="34"/>
      <c r="R63" s="34"/>
      <c r="S63" s="34"/>
      <c r="T63" s="34"/>
      <c r="W63" s="34"/>
      <c r="X63" s="34"/>
      <c r="Y63" s="34"/>
      <c r="Z63" s="34"/>
    </row>
    <row r="64" spans="3:26" hidden="1">
      <c r="C64" s="34"/>
      <c r="D64" s="34"/>
      <c r="E64" s="34"/>
      <c r="F64" s="34"/>
      <c r="G64" s="34"/>
      <c r="H64" s="34"/>
      <c r="I64" s="34"/>
      <c r="J64" s="34"/>
      <c r="K64" s="34"/>
      <c r="L64" s="34"/>
      <c r="M64" s="34"/>
      <c r="N64" s="34"/>
      <c r="O64" s="34"/>
      <c r="P64" s="34"/>
      <c r="Q64" s="34"/>
      <c r="R64" s="34"/>
      <c r="S64" s="34"/>
      <c r="T64" s="34"/>
      <c r="W64" s="34"/>
      <c r="X64" s="34"/>
      <c r="Y64" s="34"/>
      <c r="Z64" s="34"/>
    </row>
    <row r="65" spans="3:26" hidden="1">
      <c r="C65" s="34"/>
      <c r="D65" s="34"/>
      <c r="E65" s="34"/>
      <c r="F65" s="34"/>
      <c r="G65" s="34"/>
      <c r="H65" s="34"/>
      <c r="I65" s="34"/>
      <c r="J65" s="34"/>
      <c r="K65" s="34"/>
      <c r="L65" s="34"/>
      <c r="M65" s="34"/>
      <c r="N65" s="34"/>
      <c r="O65" s="34"/>
      <c r="P65" s="34"/>
      <c r="Q65" s="34"/>
      <c r="R65" s="34"/>
      <c r="S65" s="34"/>
      <c r="T65" s="34"/>
      <c r="W65" s="34"/>
      <c r="X65" s="34"/>
      <c r="Y65" s="34"/>
      <c r="Z65" s="34"/>
    </row>
    <row r="66" spans="3:26" hidden="1">
      <c r="C66" s="34"/>
      <c r="D66" s="34"/>
      <c r="E66" s="34"/>
      <c r="F66" s="34"/>
      <c r="G66" s="34"/>
      <c r="H66" s="34"/>
      <c r="I66" s="34"/>
      <c r="J66" s="34"/>
      <c r="K66" s="34"/>
      <c r="L66" s="34"/>
      <c r="M66" s="34"/>
      <c r="N66" s="34"/>
      <c r="O66" s="34"/>
      <c r="P66" s="34"/>
      <c r="Q66" s="34"/>
      <c r="R66" s="34"/>
      <c r="S66" s="34"/>
      <c r="T66" s="34"/>
      <c r="W66" s="34"/>
      <c r="X66" s="34"/>
      <c r="Y66" s="34"/>
      <c r="Z66" s="34"/>
    </row>
    <row r="67" spans="3:26" hidden="1">
      <c r="C67" s="34"/>
      <c r="D67" s="34"/>
      <c r="E67" s="34"/>
      <c r="F67" s="34"/>
      <c r="G67" s="34"/>
      <c r="H67" s="34"/>
      <c r="I67" s="34"/>
      <c r="J67" s="34"/>
      <c r="K67" s="34"/>
      <c r="L67" s="34"/>
      <c r="M67" s="34"/>
      <c r="N67" s="34"/>
      <c r="O67" s="34"/>
      <c r="P67" s="34"/>
      <c r="Q67" s="34"/>
      <c r="R67" s="34"/>
      <c r="S67" s="34"/>
      <c r="T67" s="34"/>
      <c r="W67" s="34"/>
      <c r="X67" s="34"/>
      <c r="Y67" s="34"/>
      <c r="Z67" s="34"/>
    </row>
    <row r="68" spans="3:26" hidden="1">
      <c r="C68" s="34"/>
      <c r="D68" s="34"/>
      <c r="E68" s="34"/>
      <c r="F68" s="34"/>
      <c r="G68" s="34"/>
      <c r="H68" s="34"/>
      <c r="I68" s="34"/>
      <c r="J68" s="34"/>
      <c r="K68" s="34"/>
      <c r="L68" s="34"/>
      <c r="M68" s="34"/>
      <c r="N68" s="34"/>
      <c r="O68" s="34"/>
      <c r="P68" s="34"/>
      <c r="Q68" s="34"/>
      <c r="R68" s="34"/>
      <c r="S68" s="34"/>
      <c r="T68" s="34"/>
      <c r="W68" s="34"/>
      <c r="X68" s="34"/>
      <c r="Y68" s="34"/>
      <c r="Z68" s="34"/>
    </row>
    <row r="69" spans="3:26" hidden="1">
      <c r="C69" s="34"/>
      <c r="D69" s="34"/>
      <c r="E69" s="34"/>
      <c r="F69" s="34"/>
      <c r="G69" s="34"/>
      <c r="H69" s="34"/>
      <c r="I69" s="34"/>
      <c r="J69" s="34"/>
      <c r="K69" s="34"/>
      <c r="L69" s="34"/>
      <c r="M69" s="34"/>
      <c r="N69" s="34"/>
      <c r="O69" s="34"/>
      <c r="P69" s="34"/>
      <c r="Q69" s="34"/>
      <c r="R69" s="34"/>
      <c r="S69" s="34"/>
      <c r="T69" s="34"/>
      <c r="W69" s="34"/>
      <c r="X69" s="34"/>
      <c r="Y69" s="34"/>
      <c r="Z69" s="34"/>
    </row>
    <row r="70" spans="3:26" hidden="1">
      <c r="C70" s="34"/>
      <c r="D70" s="34"/>
      <c r="E70" s="34"/>
      <c r="F70" s="34"/>
      <c r="G70" s="34"/>
      <c r="H70" s="34"/>
      <c r="I70" s="34"/>
      <c r="J70" s="34"/>
      <c r="K70" s="34"/>
      <c r="L70" s="34"/>
      <c r="M70" s="34"/>
      <c r="N70" s="34"/>
      <c r="O70" s="34"/>
      <c r="P70" s="34"/>
      <c r="Q70" s="34"/>
      <c r="R70" s="34"/>
      <c r="S70" s="34"/>
      <c r="T70" s="34"/>
      <c r="W70" s="34"/>
      <c r="X70" s="34"/>
      <c r="Y70" s="34"/>
      <c r="Z70" s="34"/>
    </row>
    <row r="71" spans="3:26" hidden="1">
      <c r="C71" s="34"/>
      <c r="D71" s="34"/>
      <c r="E71" s="34"/>
      <c r="F71" s="34"/>
      <c r="G71" s="34"/>
      <c r="H71" s="34"/>
      <c r="I71" s="34"/>
      <c r="J71" s="34"/>
      <c r="K71" s="34"/>
      <c r="L71" s="34"/>
      <c r="M71" s="34"/>
      <c r="N71" s="34"/>
      <c r="O71" s="34"/>
      <c r="P71" s="34"/>
      <c r="Q71" s="34"/>
      <c r="R71" s="34"/>
      <c r="S71" s="34"/>
      <c r="T71" s="34"/>
      <c r="W71" s="34"/>
      <c r="X71" s="34"/>
      <c r="Y71" s="34"/>
      <c r="Z71" s="34"/>
    </row>
    <row r="72" spans="3:26" hidden="1">
      <c r="C72" s="34"/>
      <c r="D72" s="34"/>
      <c r="E72" s="34"/>
      <c r="F72" s="34"/>
      <c r="G72" s="34"/>
      <c r="H72" s="34"/>
      <c r="I72" s="34"/>
      <c r="J72" s="34"/>
      <c r="K72" s="34"/>
      <c r="L72" s="34"/>
      <c r="M72" s="34"/>
      <c r="N72" s="34"/>
      <c r="O72" s="34"/>
      <c r="P72" s="34"/>
      <c r="Q72" s="34"/>
      <c r="R72" s="34"/>
      <c r="S72" s="34"/>
      <c r="T72" s="34"/>
      <c r="W72" s="34"/>
      <c r="X72" s="34"/>
      <c r="Y72" s="34"/>
      <c r="Z72" s="34"/>
    </row>
    <row r="73" spans="3:26" hidden="1">
      <c r="C73" s="34"/>
      <c r="D73" s="34"/>
      <c r="E73" s="34"/>
      <c r="F73" s="34"/>
      <c r="G73" s="34"/>
      <c r="H73" s="34"/>
      <c r="I73" s="34"/>
      <c r="J73" s="34"/>
      <c r="K73" s="34"/>
      <c r="L73" s="34"/>
      <c r="M73" s="34"/>
      <c r="N73" s="34"/>
      <c r="O73" s="34"/>
      <c r="P73" s="34"/>
      <c r="Q73" s="34"/>
      <c r="R73" s="34"/>
      <c r="S73" s="34"/>
      <c r="T73" s="34"/>
      <c r="W73" s="34"/>
      <c r="X73" s="34"/>
      <c r="Y73" s="34"/>
      <c r="Z73" s="34"/>
    </row>
    <row r="74" spans="3:26" hidden="1">
      <c r="C74" s="34"/>
      <c r="D74" s="72"/>
      <c r="E74" s="72"/>
      <c r="F74" s="72"/>
      <c r="G74" s="34"/>
      <c r="H74" s="34"/>
      <c r="I74" s="34"/>
      <c r="J74" s="34"/>
      <c r="K74" s="72"/>
      <c r="L74" s="34"/>
      <c r="M74" s="34"/>
      <c r="N74" s="34"/>
      <c r="O74" s="34"/>
      <c r="P74" s="34"/>
      <c r="Q74" s="34"/>
      <c r="R74" s="34"/>
      <c r="S74" s="34"/>
      <c r="T74" s="34"/>
      <c r="W74" s="34"/>
      <c r="X74" s="34"/>
      <c r="Y74" s="34"/>
      <c r="Z74" s="34"/>
    </row>
    <row r="75" spans="3:26">
      <c r="C75" s="34"/>
      <c r="D75" s="34"/>
      <c r="E75" s="34"/>
      <c r="F75" s="34"/>
      <c r="G75" s="34"/>
      <c r="H75" s="34"/>
      <c r="I75" s="34"/>
      <c r="J75" s="34"/>
      <c r="K75" s="34"/>
      <c r="L75" s="34"/>
      <c r="M75" s="34"/>
      <c r="N75" s="34"/>
      <c r="O75" s="34"/>
      <c r="P75" s="34"/>
      <c r="Q75" s="34"/>
      <c r="R75" s="34"/>
      <c r="S75" s="34"/>
      <c r="T75" s="34"/>
      <c r="W75" s="34"/>
      <c r="X75" s="34"/>
      <c r="Y75" s="34"/>
      <c r="Z75" s="34"/>
    </row>
    <row r="76" spans="3:26">
      <c r="C76" s="34"/>
      <c r="D76" s="34"/>
      <c r="E76" s="34"/>
      <c r="F76" s="34"/>
      <c r="G76" s="34"/>
      <c r="H76" s="34"/>
      <c r="I76" s="34"/>
      <c r="J76" s="34"/>
      <c r="K76" s="34"/>
      <c r="L76" s="34"/>
      <c r="M76" s="34"/>
      <c r="N76" s="34"/>
      <c r="O76" s="34"/>
      <c r="P76" s="34"/>
      <c r="Q76" s="34"/>
      <c r="R76" s="34"/>
      <c r="S76" s="34"/>
      <c r="T76" s="34"/>
      <c r="W76" s="34"/>
      <c r="X76" s="34"/>
      <c r="Y76" s="34"/>
      <c r="Z76" s="34"/>
    </row>
    <row r="77" spans="3:26">
      <c r="C77" s="34"/>
      <c r="D77" s="34"/>
      <c r="E77" s="34"/>
      <c r="F77" s="34"/>
      <c r="G77" s="34"/>
      <c r="H77" s="34"/>
      <c r="I77" s="34"/>
      <c r="J77" s="34"/>
      <c r="K77" s="34"/>
      <c r="L77" s="34"/>
      <c r="M77" s="34"/>
      <c r="N77" s="34"/>
      <c r="O77" s="34"/>
      <c r="P77" s="34"/>
      <c r="Q77" s="34"/>
      <c r="R77" s="34"/>
      <c r="S77" s="34"/>
      <c r="T77" s="34"/>
      <c r="W77" s="34"/>
      <c r="X77" s="34"/>
      <c r="Y77" s="34"/>
      <c r="Z77" s="34"/>
    </row>
    <row r="78" spans="3:26">
      <c r="C78" s="34"/>
      <c r="D78" s="34"/>
      <c r="E78" s="34"/>
      <c r="F78" s="34"/>
      <c r="G78" s="34"/>
      <c r="H78" s="34"/>
      <c r="I78" s="34"/>
      <c r="J78" s="34"/>
      <c r="K78" s="34"/>
      <c r="L78" s="34"/>
      <c r="M78" s="34"/>
      <c r="N78" s="34"/>
      <c r="O78" s="34"/>
      <c r="P78" s="34"/>
      <c r="Q78" s="34"/>
      <c r="R78" s="34"/>
      <c r="S78" s="34"/>
      <c r="T78" s="34"/>
      <c r="W78" s="34"/>
      <c r="X78" s="34"/>
      <c r="Y78" s="34"/>
      <c r="Z78" s="34"/>
    </row>
    <row r="79" spans="3:26">
      <c r="C79" s="34"/>
      <c r="D79" s="34"/>
      <c r="E79" s="34"/>
      <c r="F79" s="34"/>
      <c r="G79" s="34"/>
      <c r="H79" s="34"/>
      <c r="I79" s="34"/>
      <c r="J79" s="34"/>
      <c r="K79" s="34"/>
      <c r="L79" s="34"/>
      <c r="M79" s="34"/>
      <c r="N79" s="34"/>
      <c r="O79" s="34"/>
      <c r="P79" s="34"/>
      <c r="Q79" s="34"/>
      <c r="R79" s="34"/>
      <c r="S79" s="34"/>
      <c r="T79" s="34"/>
      <c r="W79" s="34"/>
      <c r="X79" s="34"/>
      <c r="Y79" s="34"/>
      <c r="Z79" s="34"/>
    </row>
    <row r="80" spans="3:26">
      <c r="C80" s="34"/>
      <c r="D80" s="34"/>
      <c r="E80" s="34"/>
      <c r="F80" s="34"/>
      <c r="G80" s="34"/>
      <c r="H80" s="34"/>
      <c r="I80" s="34"/>
      <c r="J80" s="34"/>
      <c r="K80" s="34"/>
      <c r="L80" s="34"/>
      <c r="M80" s="34"/>
      <c r="N80" s="34"/>
      <c r="O80" s="34"/>
      <c r="P80" s="34"/>
      <c r="Q80" s="34"/>
      <c r="R80" s="34"/>
      <c r="S80" s="34"/>
      <c r="T80" s="34"/>
      <c r="W80" s="34"/>
      <c r="X80" s="34"/>
      <c r="Y80" s="34"/>
      <c r="Z80" s="34"/>
    </row>
    <row r="81" spans="3:26">
      <c r="C81" s="34"/>
      <c r="D81" s="34"/>
      <c r="E81" s="34"/>
      <c r="F81" s="34"/>
      <c r="G81" s="34"/>
      <c r="H81" s="34"/>
      <c r="I81" s="34"/>
      <c r="J81" s="34"/>
      <c r="K81" s="34"/>
      <c r="L81" s="34"/>
      <c r="M81" s="34"/>
      <c r="N81" s="34"/>
      <c r="O81" s="34"/>
      <c r="P81" s="34"/>
      <c r="Q81" s="34"/>
      <c r="R81" s="34"/>
      <c r="S81" s="34"/>
      <c r="T81" s="34"/>
      <c r="W81" s="34"/>
      <c r="X81" s="34"/>
      <c r="Y81" s="34"/>
      <c r="Z81" s="34"/>
    </row>
    <row r="82" spans="3:26">
      <c r="C82" s="34"/>
      <c r="D82" s="34"/>
      <c r="E82" s="34"/>
      <c r="F82" s="34"/>
      <c r="G82" s="34"/>
      <c r="H82" s="34"/>
      <c r="I82" s="34"/>
      <c r="J82" s="34"/>
      <c r="K82" s="34"/>
      <c r="L82" s="34"/>
      <c r="M82" s="34"/>
      <c r="N82" s="34"/>
      <c r="O82" s="34"/>
      <c r="P82" s="34"/>
      <c r="Q82" s="34"/>
      <c r="R82" s="34"/>
      <c r="S82" s="34"/>
      <c r="T82" s="34"/>
      <c r="W82" s="34"/>
      <c r="X82" s="34"/>
      <c r="Y82" s="34"/>
      <c r="Z82" s="34"/>
    </row>
    <row r="83" spans="3:26">
      <c r="C83" s="34"/>
      <c r="D83" s="34"/>
      <c r="E83" s="34"/>
      <c r="F83" s="34"/>
      <c r="G83" s="34"/>
      <c r="H83" s="34"/>
      <c r="I83" s="34"/>
      <c r="J83" s="34"/>
      <c r="K83" s="34"/>
      <c r="L83" s="34"/>
      <c r="M83" s="34"/>
      <c r="N83" s="34"/>
      <c r="O83" s="34"/>
      <c r="P83" s="34"/>
      <c r="Q83" s="34"/>
      <c r="R83" s="34"/>
      <c r="S83" s="34"/>
      <c r="T83" s="34"/>
      <c r="W83" s="34"/>
      <c r="X83" s="34"/>
      <c r="Y83" s="34"/>
      <c r="Z83" s="34"/>
    </row>
    <row r="84" spans="3:26">
      <c r="C84" s="34"/>
      <c r="D84" s="34"/>
      <c r="E84" s="34"/>
      <c r="F84" s="34"/>
      <c r="G84" s="34"/>
      <c r="H84" s="34"/>
      <c r="I84" s="34"/>
      <c r="J84" s="34"/>
      <c r="K84" s="34"/>
      <c r="L84" s="34"/>
      <c r="M84" s="34"/>
      <c r="N84" s="34"/>
      <c r="O84" s="34"/>
      <c r="P84" s="34"/>
      <c r="Q84" s="34"/>
      <c r="R84" s="34"/>
      <c r="S84" s="34"/>
      <c r="T84" s="34"/>
      <c r="W84" s="34"/>
      <c r="X84" s="34"/>
      <c r="Y84" s="34"/>
      <c r="Z84" s="34"/>
    </row>
    <row r="85" spans="3:26">
      <c r="C85" s="34"/>
      <c r="D85" s="34"/>
      <c r="E85" s="34"/>
      <c r="F85" s="34"/>
      <c r="G85" s="34"/>
      <c r="H85" s="34"/>
      <c r="I85" s="34"/>
      <c r="J85" s="34"/>
      <c r="K85" s="34"/>
      <c r="L85" s="34"/>
      <c r="M85" s="34"/>
      <c r="N85" s="34"/>
      <c r="O85" s="34"/>
      <c r="P85" s="34"/>
      <c r="Q85" s="34"/>
      <c r="R85" s="34"/>
      <c r="S85" s="34"/>
      <c r="T85" s="34"/>
      <c r="W85" s="34"/>
      <c r="X85" s="34"/>
      <c r="Y85" s="34"/>
      <c r="Z85" s="34"/>
    </row>
    <row r="86" spans="3:26">
      <c r="C86" s="34"/>
      <c r="D86" s="34"/>
      <c r="E86" s="34"/>
      <c r="F86" s="34"/>
      <c r="G86" s="34"/>
      <c r="H86" s="34"/>
      <c r="I86" s="34"/>
      <c r="J86" s="34"/>
      <c r="K86" s="34"/>
      <c r="L86" s="34"/>
      <c r="M86" s="34"/>
      <c r="N86" s="34"/>
      <c r="O86" s="34"/>
      <c r="P86" s="34"/>
      <c r="Q86" s="34"/>
      <c r="R86" s="34"/>
      <c r="S86" s="34"/>
      <c r="T86" s="34"/>
      <c r="W86" s="34"/>
      <c r="X86" s="34"/>
      <c r="Y86" s="34"/>
      <c r="Z86" s="34"/>
    </row>
    <row r="87" spans="3:26">
      <c r="C87" s="34"/>
      <c r="D87" s="34"/>
      <c r="E87" s="34"/>
      <c r="F87" s="34"/>
      <c r="G87" s="34"/>
      <c r="H87" s="34"/>
      <c r="I87" s="34"/>
      <c r="J87" s="34"/>
      <c r="K87" s="34"/>
      <c r="L87" s="34"/>
      <c r="M87" s="34"/>
      <c r="N87" s="34"/>
      <c r="O87" s="34"/>
      <c r="P87" s="34"/>
      <c r="Q87" s="34"/>
      <c r="R87" s="34"/>
      <c r="S87" s="34"/>
      <c r="T87" s="34"/>
      <c r="W87" s="34"/>
      <c r="X87" s="34"/>
      <c r="Y87" s="34"/>
      <c r="Z87" s="34"/>
    </row>
    <row r="88" spans="3:26">
      <c r="C88" s="34"/>
      <c r="D88" s="34"/>
      <c r="E88" s="34"/>
      <c r="F88" s="34"/>
      <c r="G88" s="34"/>
      <c r="H88" s="34"/>
      <c r="I88" s="34"/>
      <c r="J88" s="34"/>
      <c r="K88" s="34"/>
      <c r="L88" s="34"/>
      <c r="M88" s="34"/>
      <c r="N88" s="34"/>
      <c r="O88" s="34"/>
      <c r="P88" s="34"/>
      <c r="Q88" s="34"/>
      <c r="R88" s="34"/>
      <c r="S88" s="34"/>
      <c r="T88" s="34"/>
      <c r="W88" s="34"/>
      <c r="X88" s="34"/>
      <c r="Y88" s="34"/>
      <c r="Z88" s="34"/>
    </row>
    <row r="89" spans="3:26">
      <c r="C89" s="34"/>
      <c r="D89" s="34"/>
      <c r="E89" s="34"/>
      <c r="F89" s="34"/>
      <c r="G89" s="34"/>
      <c r="H89" s="34"/>
      <c r="I89" s="34"/>
      <c r="J89" s="34"/>
      <c r="K89" s="34"/>
      <c r="L89" s="34"/>
      <c r="M89" s="34"/>
      <c r="N89" s="34"/>
      <c r="O89" s="34"/>
      <c r="P89" s="34"/>
      <c r="Q89" s="34"/>
      <c r="R89" s="34"/>
      <c r="S89" s="34"/>
      <c r="T89" s="34"/>
      <c r="W89" s="34"/>
      <c r="X89" s="34"/>
      <c r="Y89" s="34"/>
      <c r="Z89" s="34"/>
    </row>
    <row r="90" spans="3:26">
      <c r="C90" s="34"/>
      <c r="D90" s="34"/>
      <c r="E90" s="34"/>
      <c r="F90" s="34"/>
      <c r="G90" s="34"/>
      <c r="H90" s="34"/>
      <c r="I90" s="34"/>
      <c r="J90" s="34"/>
      <c r="K90" s="34"/>
      <c r="L90" s="34"/>
      <c r="M90" s="34"/>
      <c r="N90" s="34"/>
      <c r="O90" s="34"/>
      <c r="P90" s="34"/>
      <c r="Q90" s="34"/>
      <c r="R90" s="34"/>
      <c r="S90" s="34"/>
      <c r="T90" s="34"/>
      <c r="W90" s="34"/>
      <c r="X90" s="34"/>
      <c r="Y90" s="34"/>
      <c r="Z90" s="34"/>
    </row>
    <row r="91" spans="3:26">
      <c r="C91" s="34"/>
      <c r="D91" s="34"/>
      <c r="E91" s="34"/>
      <c r="F91" s="34"/>
      <c r="G91" s="34"/>
      <c r="H91" s="34"/>
      <c r="I91" s="34"/>
      <c r="J91" s="34"/>
      <c r="K91" s="34"/>
      <c r="L91" s="34"/>
      <c r="M91" s="34"/>
      <c r="N91" s="34"/>
      <c r="O91" s="34"/>
      <c r="P91" s="34"/>
      <c r="Q91" s="34"/>
      <c r="R91" s="34"/>
      <c r="S91" s="34"/>
      <c r="T91" s="34"/>
      <c r="W91" s="34"/>
      <c r="X91" s="34"/>
      <c r="Y91" s="34"/>
      <c r="Z91" s="34"/>
    </row>
    <row r="92" spans="3:26">
      <c r="C92" s="34"/>
      <c r="D92" s="34"/>
      <c r="E92" s="34"/>
      <c r="F92" s="34"/>
      <c r="G92" s="34"/>
      <c r="H92" s="34"/>
      <c r="I92" s="34"/>
      <c r="J92" s="34"/>
      <c r="K92" s="34"/>
      <c r="L92" s="34"/>
      <c r="M92" s="34"/>
      <c r="N92" s="34"/>
      <c r="O92" s="34"/>
      <c r="P92" s="34"/>
      <c r="Q92" s="34"/>
      <c r="R92" s="34"/>
      <c r="S92" s="34"/>
      <c r="T92" s="34"/>
      <c r="W92" s="34"/>
      <c r="X92" s="34"/>
      <c r="Y92" s="34"/>
      <c r="Z92" s="34"/>
    </row>
    <row r="93" spans="3:26">
      <c r="C93" s="34"/>
      <c r="D93" s="34"/>
      <c r="E93" s="34"/>
      <c r="F93" s="34"/>
      <c r="G93" s="34"/>
      <c r="H93" s="34"/>
      <c r="I93" s="34"/>
      <c r="J93" s="34"/>
      <c r="K93" s="34"/>
      <c r="L93" s="34"/>
      <c r="M93" s="34"/>
      <c r="N93" s="34"/>
      <c r="O93" s="34"/>
      <c r="P93" s="34"/>
      <c r="Q93" s="34"/>
      <c r="R93" s="34"/>
      <c r="S93" s="34"/>
      <c r="T93" s="34"/>
      <c r="W93" s="34"/>
      <c r="X93" s="34"/>
      <c r="Y93" s="34"/>
      <c r="Z93" s="34"/>
    </row>
    <row r="94" spans="3:26">
      <c r="C94" s="34"/>
      <c r="D94" s="34"/>
      <c r="E94" s="34"/>
      <c r="F94" s="34"/>
      <c r="G94" s="34"/>
      <c r="H94" s="34"/>
      <c r="I94" s="34"/>
      <c r="J94" s="34"/>
      <c r="K94" s="34"/>
      <c r="L94" s="34"/>
      <c r="M94" s="34"/>
      <c r="N94" s="34"/>
      <c r="O94" s="34"/>
      <c r="P94" s="34"/>
      <c r="Q94" s="34"/>
      <c r="R94" s="34"/>
      <c r="S94" s="34"/>
      <c r="T94" s="34"/>
      <c r="W94" s="34"/>
      <c r="X94" s="34"/>
      <c r="Y94" s="34"/>
      <c r="Z94" s="34"/>
    </row>
    <row r="95" spans="3:26">
      <c r="C95" s="34"/>
      <c r="D95" s="34"/>
      <c r="E95" s="34"/>
      <c r="F95" s="34"/>
      <c r="G95" s="34"/>
      <c r="H95" s="34"/>
      <c r="I95" s="34"/>
      <c r="J95" s="34"/>
      <c r="K95" s="34"/>
      <c r="L95" s="34"/>
      <c r="M95" s="34"/>
      <c r="N95" s="34"/>
      <c r="O95" s="34"/>
      <c r="P95" s="34"/>
      <c r="Q95" s="34"/>
      <c r="R95" s="34"/>
      <c r="S95" s="34"/>
      <c r="T95" s="34"/>
      <c r="W95" s="34"/>
      <c r="X95" s="34"/>
      <c r="Y95" s="34"/>
      <c r="Z95" s="34"/>
    </row>
    <row r="96" spans="3:26">
      <c r="C96" s="34"/>
      <c r="D96" s="34"/>
      <c r="E96" s="34"/>
      <c r="F96" s="34"/>
      <c r="G96" s="34"/>
      <c r="H96" s="34"/>
      <c r="I96" s="34"/>
      <c r="J96" s="34"/>
      <c r="K96" s="34"/>
      <c r="L96" s="34"/>
      <c r="M96" s="34"/>
      <c r="N96" s="34"/>
      <c r="O96" s="34"/>
      <c r="P96" s="34"/>
      <c r="Q96" s="34"/>
      <c r="R96" s="34"/>
      <c r="S96" s="34"/>
      <c r="T96" s="34"/>
      <c r="W96" s="34"/>
      <c r="X96" s="34"/>
      <c r="Y96" s="34"/>
      <c r="Z96" s="34"/>
    </row>
    <row r="97" spans="3:26">
      <c r="C97" s="34"/>
      <c r="D97" s="34"/>
      <c r="E97" s="34"/>
      <c r="F97" s="34"/>
      <c r="G97" s="34"/>
      <c r="H97" s="34"/>
      <c r="I97" s="34"/>
      <c r="J97" s="34"/>
      <c r="K97" s="34"/>
      <c r="L97" s="34"/>
      <c r="M97" s="34"/>
      <c r="N97" s="34"/>
      <c r="O97" s="34"/>
      <c r="P97" s="34"/>
      <c r="Q97" s="34"/>
      <c r="R97" s="34"/>
      <c r="S97" s="34"/>
      <c r="T97" s="34"/>
      <c r="W97" s="34"/>
      <c r="X97" s="34"/>
      <c r="Y97" s="34"/>
      <c r="Z97" s="34"/>
    </row>
    <row r="98" spans="3:26">
      <c r="C98" s="34"/>
      <c r="D98" s="34"/>
      <c r="E98" s="34"/>
      <c r="F98" s="34"/>
      <c r="G98" s="34"/>
      <c r="H98" s="34"/>
      <c r="I98" s="34"/>
      <c r="J98" s="34"/>
      <c r="K98" s="34"/>
      <c r="L98" s="34"/>
      <c r="M98" s="34"/>
      <c r="N98" s="34"/>
      <c r="O98" s="34"/>
      <c r="P98" s="34"/>
      <c r="Q98" s="34"/>
      <c r="R98" s="34"/>
      <c r="S98" s="34"/>
      <c r="T98" s="34"/>
      <c r="W98" s="34"/>
      <c r="X98" s="34"/>
      <c r="Y98" s="34"/>
      <c r="Z98" s="34"/>
    </row>
    <row r="99" spans="3:26">
      <c r="C99" s="34"/>
      <c r="D99" s="34"/>
      <c r="E99" s="34"/>
      <c r="F99" s="34"/>
      <c r="G99" s="34"/>
      <c r="H99" s="34"/>
      <c r="I99" s="34"/>
      <c r="J99" s="34"/>
      <c r="K99" s="34"/>
      <c r="L99" s="34"/>
      <c r="M99" s="34"/>
      <c r="N99" s="34"/>
      <c r="O99" s="34"/>
      <c r="P99" s="34"/>
      <c r="Q99" s="34"/>
      <c r="R99" s="34"/>
      <c r="S99" s="34"/>
      <c r="T99" s="34"/>
      <c r="W99" s="34"/>
      <c r="X99" s="34"/>
      <c r="Y99" s="34"/>
      <c r="Z99" s="34"/>
    </row>
    <row r="100" spans="3:26">
      <c r="C100" s="34"/>
      <c r="D100" s="34"/>
      <c r="E100" s="34"/>
      <c r="F100" s="34"/>
      <c r="G100" s="34"/>
      <c r="H100" s="34"/>
      <c r="I100" s="34"/>
      <c r="J100" s="34"/>
      <c r="K100" s="34"/>
      <c r="L100" s="34"/>
      <c r="M100" s="34"/>
      <c r="N100" s="34"/>
      <c r="O100" s="34"/>
      <c r="P100" s="34"/>
      <c r="Q100" s="34"/>
      <c r="R100" s="34"/>
      <c r="S100" s="34"/>
      <c r="T100" s="34"/>
      <c r="W100" s="34"/>
      <c r="X100" s="34"/>
      <c r="Y100" s="34"/>
      <c r="Z100" s="34"/>
    </row>
    <row r="101" spans="3:26">
      <c r="C101" s="34"/>
      <c r="D101" s="34"/>
      <c r="E101" s="34"/>
      <c r="F101" s="34"/>
      <c r="G101" s="34"/>
      <c r="H101" s="34"/>
      <c r="I101" s="34"/>
      <c r="J101" s="34"/>
      <c r="K101" s="34"/>
      <c r="L101" s="34"/>
      <c r="M101" s="34"/>
      <c r="N101" s="34"/>
      <c r="O101" s="34"/>
      <c r="P101" s="34"/>
      <c r="Q101" s="34"/>
      <c r="R101" s="34"/>
      <c r="S101" s="34"/>
      <c r="T101" s="34"/>
      <c r="W101" s="34"/>
      <c r="X101" s="34"/>
      <c r="Y101" s="34"/>
      <c r="Z101" s="34"/>
    </row>
    <row r="102" spans="3:26">
      <c r="C102" s="34"/>
      <c r="D102" s="34"/>
      <c r="E102" s="34"/>
      <c r="F102" s="34"/>
      <c r="G102" s="34"/>
      <c r="H102" s="34"/>
      <c r="I102" s="34"/>
      <c r="J102" s="34"/>
      <c r="K102" s="34"/>
      <c r="L102" s="34"/>
      <c r="M102" s="34"/>
      <c r="N102" s="34"/>
      <c r="O102" s="34"/>
      <c r="P102" s="34"/>
      <c r="Q102" s="34"/>
      <c r="R102" s="34"/>
      <c r="S102" s="34"/>
      <c r="T102" s="34"/>
      <c r="W102" s="34"/>
      <c r="X102" s="34"/>
      <c r="Y102" s="34"/>
      <c r="Z102" s="34"/>
    </row>
    <row r="103" spans="3:26">
      <c r="C103" s="34"/>
      <c r="D103" s="34"/>
      <c r="E103" s="34"/>
      <c r="F103" s="34"/>
      <c r="G103" s="34"/>
      <c r="H103" s="34"/>
      <c r="I103" s="34"/>
      <c r="J103" s="34"/>
      <c r="K103" s="34"/>
      <c r="L103" s="34"/>
      <c r="M103" s="34"/>
      <c r="N103" s="34"/>
      <c r="O103" s="34"/>
      <c r="P103" s="34"/>
      <c r="Q103" s="34"/>
      <c r="R103" s="34"/>
      <c r="S103" s="34"/>
      <c r="T103" s="34"/>
      <c r="W103" s="34"/>
      <c r="X103" s="34"/>
      <c r="Y103" s="34"/>
      <c r="Z103" s="34"/>
    </row>
    <row r="104" spans="3:26">
      <c r="C104" s="34"/>
      <c r="D104" s="34"/>
      <c r="E104" s="34"/>
      <c r="F104" s="34"/>
      <c r="G104" s="34"/>
      <c r="H104" s="34"/>
      <c r="I104" s="34"/>
      <c r="J104" s="34"/>
      <c r="K104" s="34"/>
      <c r="L104" s="34"/>
      <c r="M104" s="34"/>
      <c r="N104" s="34"/>
      <c r="O104" s="34"/>
      <c r="P104" s="34"/>
      <c r="Q104" s="34"/>
      <c r="R104" s="34"/>
      <c r="S104" s="34"/>
      <c r="T104" s="34"/>
      <c r="W104" s="34"/>
      <c r="X104" s="34"/>
      <c r="Y104" s="34"/>
      <c r="Z104" s="34"/>
    </row>
    <row r="105" spans="3:26">
      <c r="C105" s="34"/>
      <c r="D105" s="34"/>
      <c r="E105" s="34"/>
      <c r="F105" s="34"/>
      <c r="G105" s="34"/>
      <c r="H105" s="34"/>
      <c r="I105" s="34"/>
      <c r="J105" s="34"/>
      <c r="K105" s="34"/>
      <c r="L105" s="34"/>
      <c r="M105" s="34"/>
      <c r="N105" s="34"/>
      <c r="O105" s="34"/>
      <c r="P105" s="34"/>
      <c r="Q105" s="34"/>
      <c r="R105" s="34"/>
      <c r="S105" s="34"/>
      <c r="T105" s="34"/>
      <c r="W105" s="34"/>
      <c r="X105" s="34"/>
      <c r="Y105" s="34"/>
      <c r="Z105" s="34"/>
    </row>
    <row r="106" spans="3:26">
      <c r="C106" s="34"/>
      <c r="D106" s="34"/>
      <c r="E106" s="34"/>
      <c r="F106" s="34"/>
      <c r="G106" s="34"/>
      <c r="H106" s="34"/>
      <c r="I106" s="34"/>
      <c r="J106" s="34"/>
      <c r="K106" s="34"/>
      <c r="L106" s="34"/>
      <c r="M106" s="34"/>
      <c r="N106" s="34"/>
      <c r="O106" s="34"/>
      <c r="P106" s="34"/>
      <c r="Q106" s="34"/>
      <c r="R106" s="34"/>
      <c r="S106" s="34"/>
      <c r="T106" s="34"/>
      <c r="W106" s="34"/>
      <c r="X106" s="34"/>
      <c r="Y106" s="34"/>
      <c r="Z106" s="34"/>
    </row>
    <row r="107" spans="3:26">
      <c r="C107" s="34"/>
      <c r="D107" s="34"/>
      <c r="E107" s="34"/>
      <c r="F107" s="34"/>
      <c r="G107" s="34"/>
      <c r="H107" s="34"/>
      <c r="I107" s="34"/>
      <c r="J107" s="34"/>
      <c r="K107" s="34"/>
      <c r="L107" s="34"/>
      <c r="M107" s="34"/>
      <c r="N107" s="34"/>
      <c r="O107" s="34"/>
      <c r="P107" s="34"/>
      <c r="Q107" s="34"/>
      <c r="R107" s="34"/>
      <c r="S107" s="34"/>
      <c r="T107" s="34"/>
      <c r="W107" s="34"/>
      <c r="X107" s="34"/>
      <c r="Y107" s="34"/>
      <c r="Z107" s="34"/>
    </row>
    <row r="108" spans="3:26">
      <c r="C108" s="34"/>
      <c r="D108" s="34"/>
      <c r="E108" s="34"/>
      <c r="F108" s="34"/>
      <c r="G108" s="34"/>
      <c r="H108" s="34"/>
      <c r="I108" s="34"/>
      <c r="J108" s="34"/>
      <c r="K108" s="34"/>
      <c r="L108" s="34"/>
      <c r="M108" s="34"/>
      <c r="N108" s="34"/>
      <c r="O108" s="34"/>
      <c r="P108" s="34"/>
      <c r="Q108" s="34"/>
      <c r="R108" s="34"/>
      <c r="S108" s="34"/>
      <c r="T108" s="34"/>
      <c r="W108" s="34"/>
      <c r="X108" s="34"/>
      <c r="Y108" s="34"/>
      <c r="Z108" s="34"/>
    </row>
    <row r="109" spans="3:26">
      <c r="C109" s="34"/>
      <c r="D109" s="34"/>
      <c r="E109" s="34"/>
      <c r="F109" s="34"/>
      <c r="G109" s="34"/>
      <c r="H109" s="34"/>
      <c r="I109" s="34"/>
      <c r="J109" s="34"/>
      <c r="K109" s="34"/>
      <c r="L109" s="34"/>
      <c r="M109" s="34"/>
      <c r="N109" s="34"/>
      <c r="O109" s="34"/>
      <c r="P109" s="34"/>
      <c r="Q109" s="34"/>
      <c r="R109" s="34"/>
      <c r="S109" s="34"/>
      <c r="T109" s="34"/>
      <c r="W109" s="34"/>
      <c r="X109" s="34"/>
      <c r="Y109" s="34"/>
      <c r="Z109" s="34"/>
    </row>
    <row r="110" spans="3:26">
      <c r="C110" s="34"/>
      <c r="D110" s="34"/>
      <c r="E110" s="34"/>
      <c r="F110" s="34"/>
      <c r="G110" s="34"/>
      <c r="H110" s="34"/>
      <c r="I110" s="34"/>
      <c r="J110" s="34"/>
      <c r="K110" s="34"/>
      <c r="L110" s="34"/>
      <c r="M110" s="34"/>
      <c r="N110" s="34"/>
      <c r="O110" s="34"/>
      <c r="P110" s="34"/>
      <c r="Q110" s="34"/>
      <c r="R110" s="34"/>
      <c r="S110" s="34"/>
      <c r="T110" s="34"/>
      <c r="W110" s="34"/>
      <c r="X110" s="34"/>
      <c r="Y110" s="34"/>
      <c r="Z110" s="34"/>
    </row>
    <row r="111" spans="3:26">
      <c r="C111" s="34"/>
      <c r="D111" s="34"/>
      <c r="E111" s="34"/>
      <c r="F111" s="34"/>
      <c r="G111" s="34"/>
      <c r="H111" s="34"/>
      <c r="I111" s="34"/>
      <c r="J111" s="34"/>
      <c r="K111" s="34"/>
      <c r="L111" s="34"/>
      <c r="M111" s="34"/>
      <c r="N111" s="34"/>
      <c r="O111" s="34"/>
      <c r="P111" s="34"/>
      <c r="Q111" s="34"/>
      <c r="R111" s="34"/>
      <c r="S111" s="34"/>
      <c r="T111" s="34"/>
      <c r="W111" s="34"/>
      <c r="X111" s="34"/>
      <c r="Y111" s="34"/>
      <c r="Z111" s="34"/>
    </row>
    <row r="112" spans="3:26">
      <c r="C112" s="34"/>
      <c r="D112" s="34"/>
      <c r="E112" s="34"/>
      <c r="F112" s="34"/>
      <c r="G112" s="34"/>
      <c r="H112" s="34"/>
      <c r="I112" s="34"/>
      <c r="J112" s="34"/>
      <c r="K112" s="34"/>
      <c r="L112" s="34"/>
      <c r="M112" s="34"/>
      <c r="N112" s="34"/>
      <c r="O112" s="34"/>
      <c r="P112" s="34"/>
      <c r="Q112" s="34"/>
      <c r="R112" s="34"/>
      <c r="S112" s="34"/>
      <c r="T112" s="34"/>
      <c r="W112" s="34"/>
      <c r="X112" s="34"/>
      <c r="Y112" s="34"/>
      <c r="Z112" s="34"/>
    </row>
    <row r="113" spans="3:26">
      <c r="C113" s="34"/>
      <c r="D113" s="34"/>
      <c r="E113" s="34"/>
      <c r="F113" s="34"/>
      <c r="G113" s="34"/>
      <c r="H113" s="34"/>
      <c r="I113" s="34"/>
      <c r="J113" s="34"/>
      <c r="K113" s="34"/>
      <c r="L113" s="34"/>
      <c r="M113" s="34"/>
      <c r="N113" s="34"/>
      <c r="O113" s="34"/>
      <c r="P113" s="34"/>
      <c r="Q113" s="34"/>
      <c r="R113" s="34"/>
      <c r="S113" s="34"/>
      <c r="T113" s="34"/>
      <c r="W113" s="34"/>
      <c r="X113" s="34"/>
      <c r="Y113" s="34"/>
      <c r="Z113" s="34"/>
    </row>
    <row r="114" spans="3:26">
      <c r="C114" s="34"/>
      <c r="D114" s="34"/>
      <c r="E114" s="34"/>
      <c r="F114" s="34"/>
      <c r="G114" s="34"/>
      <c r="H114" s="34"/>
      <c r="I114" s="34"/>
      <c r="J114" s="34"/>
      <c r="K114" s="34"/>
      <c r="L114" s="34"/>
      <c r="M114" s="34"/>
      <c r="N114" s="34"/>
      <c r="O114" s="34"/>
      <c r="P114" s="34"/>
      <c r="Q114" s="34"/>
      <c r="R114" s="34"/>
      <c r="S114" s="34"/>
      <c r="T114" s="34"/>
      <c r="W114" s="34"/>
      <c r="X114" s="34"/>
      <c r="Y114" s="34"/>
      <c r="Z114" s="34"/>
    </row>
    <row r="115" spans="3:26">
      <c r="C115" s="34"/>
      <c r="D115" s="34"/>
      <c r="E115" s="34"/>
      <c r="F115" s="34"/>
      <c r="G115" s="34"/>
      <c r="H115" s="34"/>
      <c r="I115" s="34"/>
      <c r="J115" s="34"/>
      <c r="K115" s="34"/>
      <c r="L115" s="34"/>
      <c r="M115" s="34"/>
      <c r="N115" s="34"/>
      <c r="O115" s="34"/>
      <c r="P115" s="34"/>
      <c r="Q115" s="34"/>
      <c r="R115" s="34"/>
      <c r="S115" s="34"/>
      <c r="T115" s="34"/>
      <c r="W115" s="34"/>
      <c r="X115" s="34"/>
      <c r="Y115" s="34"/>
      <c r="Z115" s="34"/>
    </row>
    <row r="116" spans="3:26">
      <c r="C116" s="34"/>
      <c r="D116" s="34"/>
      <c r="E116" s="34"/>
      <c r="F116" s="34"/>
      <c r="G116" s="34"/>
      <c r="H116" s="34"/>
      <c r="I116" s="34"/>
      <c r="J116" s="34"/>
      <c r="K116" s="34"/>
      <c r="L116" s="34"/>
      <c r="M116" s="34"/>
      <c r="N116" s="34"/>
      <c r="O116" s="34"/>
      <c r="P116" s="34"/>
      <c r="Q116" s="34"/>
      <c r="R116" s="34"/>
      <c r="S116" s="34"/>
      <c r="T116" s="34"/>
      <c r="W116" s="34"/>
      <c r="X116" s="34"/>
      <c r="Y116" s="34"/>
      <c r="Z116" s="34"/>
    </row>
    <row r="117" spans="3:26">
      <c r="C117" s="34"/>
      <c r="D117" s="34"/>
      <c r="E117" s="34"/>
      <c r="F117" s="34"/>
      <c r="G117" s="34"/>
      <c r="H117" s="34"/>
      <c r="I117" s="34"/>
      <c r="J117" s="34"/>
      <c r="K117" s="34"/>
      <c r="L117" s="34"/>
      <c r="M117" s="34"/>
      <c r="N117" s="34"/>
      <c r="O117" s="34"/>
      <c r="P117" s="34"/>
      <c r="Q117" s="34"/>
      <c r="R117" s="34"/>
      <c r="S117" s="34"/>
      <c r="T117" s="34"/>
      <c r="W117" s="34"/>
      <c r="X117" s="34"/>
      <c r="Y117" s="34"/>
      <c r="Z117" s="34"/>
    </row>
    <row r="118" spans="3:26">
      <c r="C118" s="34"/>
      <c r="D118" s="34"/>
      <c r="E118" s="34"/>
      <c r="F118" s="34"/>
      <c r="G118" s="34"/>
      <c r="H118" s="34"/>
      <c r="I118" s="34"/>
      <c r="J118" s="34"/>
      <c r="K118" s="34"/>
      <c r="L118" s="34"/>
      <c r="M118" s="34"/>
      <c r="N118" s="34"/>
      <c r="O118" s="34"/>
      <c r="P118" s="34"/>
      <c r="Q118" s="34"/>
      <c r="R118" s="34"/>
      <c r="S118" s="34"/>
      <c r="T118" s="34"/>
      <c r="W118" s="34"/>
      <c r="X118" s="34"/>
      <c r="Y118" s="34"/>
      <c r="Z118" s="34"/>
    </row>
    <row r="119" spans="3:26">
      <c r="C119" s="34"/>
      <c r="D119" s="34"/>
      <c r="E119" s="34"/>
      <c r="F119" s="34"/>
      <c r="G119" s="34"/>
      <c r="H119" s="34"/>
      <c r="I119" s="34"/>
      <c r="J119" s="34"/>
      <c r="K119" s="34"/>
      <c r="L119" s="34"/>
      <c r="M119" s="34"/>
      <c r="N119" s="34"/>
      <c r="O119" s="34"/>
      <c r="P119" s="34"/>
      <c r="Q119" s="34"/>
      <c r="R119" s="34"/>
      <c r="S119" s="34"/>
      <c r="T119" s="34"/>
      <c r="W119" s="34"/>
      <c r="X119" s="34"/>
      <c r="Y119" s="34"/>
      <c r="Z119" s="34"/>
    </row>
    <row r="120" spans="3:26">
      <c r="C120" s="34"/>
      <c r="D120" s="34"/>
      <c r="E120" s="34"/>
      <c r="F120" s="34"/>
      <c r="G120" s="34"/>
      <c r="H120" s="34"/>
      <c r="I120" s="34"/>
      <c r="J120" s="34"/>
      <c r="K120" s="34"/>
      <c r="L120" s="34"/>
      <c r="M120" s="34"/>
      <c r="N120" s="34"/>
      <c r="O120" s="34"/>
      <c r="P120" s="34"/>
      <c r="Q120" s="34"/>
      <c r="R120" s="34"/>
      <c r="S120" s="34"/>
      <c r="T120" s="34"/>
      <c r="W120" s="34"/>
      <c r="X120" s="34"/>
      <c r="Y120" s="34"/>
      <c r="Z120" s="34"/>
    </row>
    <row r="121" spans="3:26">
      <c r="C121" s="34"/>
      <c r="D121" s="34"/>
      <c r="E121" s="34"/>
      <c r="F121" s="34"/>
      <c r="G121" s="34"/>
      <c r="H121" s="34"/>
      <c r="I121" s="34"/>
      <c r="J121" s="34"/>
      <c r="K121" s="34"/>
      <c r="L121" s="34"/>
      <c r="M121" s="34"/>
      <c r="N121" s="34"/>
      <c r="O121" s="34"/>
      <c r="P121" s="34"/>
      <c r="Q121" s="34"/>
      <c r="R121" s="34"/>
      <c r="S121" s="34"/>
      <c r="T121" s="34"/>
      <c r="W121" s="34"/>
      <c r="X121" s="34"/>
      <c r="Y121" s="34"/>
      <c r="Z121" s="34"/>
    </row>
    <row r="122" spans="3:26">
      <c r="C122" s="34"/>
      <c r="D122" s="34"/>
      <c r="E122" s="34"/>
      <c r="F122" s="34"/>
      <c r="G122" s="34"/>
      <c r="H122" s="34"/>
      <c r="I122" s="34"/>
      <c r="J122" s="34"/>
      <c r="K122" s="34"/>
      <c r="L122" s="34"/>
      <c r="M122" s="34"/>
      <c r="N122" s="34"/>
      <c r="O122" s="34"/>
      <c r="P122" s="34"/>
      <c r="Q122" s="34"/>
      <c r="R122" s="34"/>
      <c r="S122" s="34"/>
      <c r="T122" s="34"/>
      <c r="W122" s="34"/>
      <c r="X122" s="34"/>
      <c r="Y122" s="34"/>
      <c r="Z122" s="34"/>
    </row>
    <row r="123" spans="3:26">
      <c r="C123" s="34"/>
      <c r="D123" s="34"/>
      <c r="E123" s="34"/>
      <c r="F123" s="34"/>
      <c r="G123" s="34"/>
      <c r="H123" s="34"/>
      <c r="I123" s="34"/>
      <c r="J123" s="34"/>
      <c r="K123" s="34"/>
      <c r="L123" s="34"/>
      <c r="M123" s="34"/>
      <c r="N123" s="34"/>
      <c r="O123" s="34"/>
      <c r="P123" s="34"/>
      <c r="Q123" s="34"/>
      <c r="R123" s="34"/>
      <c r="S123" s="34"/>
      <c r="T123" s="34"/>
      <c r="W123" s="34"/>
      <c r="X123" s="34"/>
      <c r="Y123" s="34"/>
      <c r="Z123" s="34"/>
    </row>
    <row r="124" spans="3:26">
      <c r="C124" s="34"/>
      <c r="D124" s="34"/>
      <c r="E124" s="34"/>
      <c r="F124" s="34"/>
      <c r="G124" s="34"/>
      <c r="H124" s="34"/>
      <c r="I124" s="34"/>
      <c r="J124" s="34"/>
      <c r="K124" s="34"/>
      <c r="L124" s="34"/>
      <c r="M124" s="34"/>
      <c r="N124" s="34"/>
      <c r="O124" s="34"/>
      <c r="P124" s="34"/>
      <c r="Q124" s="34"/>
      <c r="R124" s="34"/>
      <c r="S124" s="34"/>
      <c r="T124" s="34"/>
      <c r="W124" s="34"/>
      <c r="X124" s="34"/>
      <c r="Y124" s="34"/>
      <c r="Z124" s="34"/>
    </row>
    <row r="125" spans="3:26">
      <c r="C125" s="34"/>
      <c r="D125" s="34"/>
      <c r="E125" s="34"/>
      <c r="F125" s="34"/>
      <c r="G125" s="34"/>
      <c r="H125" s="34"/>
      <c r="I125" s="34"/>
      <c r="J125" s="34"/>
      <c r="K125" s="34"/>
      <c r="L125" s="34"/>
      <c r="M125" s="34"/>
      <c r="N125" s="34"/>
      <c r="O125" s="34"/>
      <c r="P125" s="34"/>
      <c r="Q125" s="34"/>
      <c r="R125" s="34"/>
      <c r="S125" s="34"/>
      <c r="T125" s="34"/>
      <c r="W125" s="34"/>
      <c r="X125" s="34"/>
      <c r="Y125" s="34"/>
      <c r="Z125" s="34"/>
    </row>
    <row r="126" spans="3:26">
      <c r="C126" s="34"/>
      <c r="D126" s="34"/>
      <c r="E126" s="34"/>
      <c r="F126" s="34"/>
      <c r="G126" s="34"/>
      <c r="H126" s="34"/>
      <c r="I126" s="34"/>
      <c r="J126" s="34"/>
      <c r="K126" s="34"/>
      <c r="L126" s="34"/>
      <c r="M126" s="34"/>
      <c r="N126" s="34"/>
      <c r="O126" s="34"/>
      <c r="P126" s="34"/>
      <c r="Q126" s="34"/>
      <c r="R126" s="34"/>
      <c r="S126" s="34"/>
      <c r="T126" s="34"/>
      <c r="W126" s="34"/>
      <c r="X126" s="34"/>
      <c r="Y126" s="34"/>
      <c r="Z126" s="34"/>
    </row>
    <row r="127" spans="3:26">
      <c r="C127" s="34"/>
      <c r="D127" s="34"/>
      <c r="E127" s="34"/>
      <c r="F127" s="34"/>
      <c r="G127" s="34"/>
      <c r="H127" s="34"/>
      <c r="I127" s="34"/>
      <c r="J127" s="34"/>
      <c r="K127" s="34"/>
      <c r="L127" s="34"/>
      <c r="M127" s="34"/>
      <c r="N127" s="34"/>
      <c r="O127" s="34"/>
      <c r="P127" s="34"/>
      <c r="Q127" s="34"/>
      <c r="R127" s="34"/>
      <c r="S127" s="34"/>
      <c r="T127" s="34"/>
      <c r="W127" s="34"/>
      <c r="X127" s="34"/>
      <c r="Y127" s="34"/>
      <c r="Z127" s="34"/>
    </row>
    <row r="128" spans="3:26">
      <c r="C128" s="34"/>
      <c r="D128" s="34"/>
      <c r="E128" s="34"/>
      <c r="F128" s="34"/>
      <c r="G128" s="34"/>
      <c r="H128" s="34"/>
      <c r="I128" s="34"/>
      <c r="J128" s="34"/>
      <c r="K128" s="34"/>
      <c r="L128" s="34"/>
      <c r="M128" s="34"/>
      <c r="N128" s="34"/>
      <c r="O128" s="34"/>
      <c r="P128" s="34"/>
      <c r="Q128" s="34"/>
      <c r="R128" s="34"/>
      <c r="S128" s="34"/>
      <c r="T128" s="34"/>
      <c r="W128" s="34"/>
      <c r="X128" s="34"/>
      <c r="Y128" s="34"/>
      <c r="Z128" s="34"/>
    </row>
    <row r="129" spans="3:26">
      <c r="C129" s="34"/>
      <c r="D129" s="34"/>
      <c r="E129" s="34"/>
      <c r="F129" s="34"/>
      <c r="G129" s="34"/>
      <c r="H129" s="34"/>
      <c r="I129" s="34"/>
      <c r="J129" s="34"/>
      <c r="K129" s="34"/>
      <c r="L129" s="34"/>
      <c r="M129" s="34"/>
      <c r="N129" s="34"/>
      <c r="O129" s="34"/>
      <c r="P129" s="34"/>
      <c r="Q129" s="34"/>
      <c r="R129" s="34"/>
      <c r="S129" s="34"/>
      <c r="T129" s="34"/>
      <c r="W129" s="34"/>
      <c r="X129" s="34"/>
      <c r="Y129" s="34"/>
      <c r="Z129" s="34"/>
    </row>
    <row r="130" spans="3:26">
      <c r="C130" s="34"/>
      <c r="D130" s="34"/>
      <c r="E130" s="34"/>
      <c r="F130" s="34"/>
      <c r="G130" s="34"/>
      <c r="H130" s="34"/>
      <c r="I130" s="34"/>
      <c r="J130" s="34"/>
      <c r="K130" s="34"/>
      <c r="L130" s="34"/>
      <c r="M130" s="34"/>
      <c r="N130" s="34"/>
      <c r="O130" s="34"/>
      <c r="P130" s="34"/>
      <c r="Q130" s="34"/>
      <c r="R130" s="34"/>
      <c r="S130" s="34"/>
      <c r="T130" s="34"/>
      <c r="W130" s="34"/>
      <c r="X130" s="34"/>
      <c r="Y130" s="34"/>
      <c r="Z130" s="34"/>
    </row>
    <row r="131" spans="3:26">
      <c r="C131" s="34"/>
      <c r="D131" s="34"/>
      <c r="E131" s="34"/>
      <c r="F131" s="34"/>
      <c r="G131" s="34"/>
      <c r="H131" s="34"/>
      <c r="I131" s="34"/>
      <c r="J131" s="34"/>
      <c r="K131" s="34"/>
      <c r="L131" s="34"/>
      <c r="M131" s="34"/>
      <c r="N131" s="34"/>
      <c r="O131" s="34"/>
      <c r="P131" s="34"/>
      <c r="Q131" s="34"/>
      <c r="R131" s="34"/>
      <c r="S131" s="34"/>
      <c r="T131" s="34"/>
      <c r="W131" s="34"/>
      <c r="X131" s="34"/>
      <c r="Y131" s="34"/>
      <c r="Z131" s="34"/>
    </row>
    <row r="132" spans="3:26">
      <c r="C132" s="34"/>
      <c r="D132" s="34"/>
      <c r="E132" s="34"/>
      <c r="F132" s="34"/>
      <c r="G132" s="34"/>
      <c r="H132" s="34"/>
      <c r="I132" s="34"/>
      <c r="J132" s="34"/>
      <c r="K132" s="34"/>
      <c r="L132" s="34"/>
      <c r="M132" s="34"/>
      <c r="N132" s="34"/>
      <c r="O132" s="34"/>
      <c r="P132" s="34"/>
      <c r="Q132" s="34"/>
      <c r="R132" s="34"/>
      <c r="S132" s="34"/>
      <c r="T132" s="34"/>
      <c r="W132" s="34"/>
      <c r="X132" s="34"/>
      <c r="Y132" s="34"/>
      <c r="Z132" s="34"/>
    </row>
    <row r="133" spans="3:26">
      <c r="C133" s="34"/>
      <c r="D133" s="34"/>
      <c r="E133" s="34"/>
      <c r="F133" s="34"/>
      <c r="G133" s="34"/>
      <c r="H133" s="34"/>
      <c r="I133" s="34"/>
      <c r="J133" s="34"/>
      <c r="K133" s="34"/>
      <c r="L133" s="34"/>
      <c r="M133" s="34"/>
      <c r="N133" s="34"/>
      <c r="O133" s="34"/>
      <c r="P133" s="34"/>
      <c r="Q133" s="34"/>
      <c r="R133" s="34"/>
      <c r="S133" s="34"/>
      <c r="T133" s="34"/>
      <c r="W133" s="34"/>
      <c r="X133" s="34"/>
      <c r="Y133" s="34"/>
      <c r="Z133" s="34"/>
    </row>
    <row r="134" spans="3:26">
      <c r="C134" s="34"/>
      <c r="D134" s="34"/>
      <c r="E134" s="34"/>
      <c r="F134" s="34"/>
      <c r="G134" s="34"/>
      <c r="H134" s="34"/>
      <c r="I134" s="34"/>
      <c r="J134" s="34"/>
      <c r="K134" s="34"/>
      <c r="L134" s="34"/>
      <c r="M134" s="34"/>
      <c r="N134" s="34"/>
      <c r="O134" s="34"/>
      <c r="P134" s="34"/>
      <c r="Q134" s="34"/>
      <c r="R134" s="34"/>
      <c r="S134" s="34"/>
      <c r="T134" s="34"/>
      <c r="W134" s="34"/>
      <c r="X134" s="34"/>
      <c r="Y134" s="34"/>
      <c r="Z134" s="34"/>
    </row>
    <row r="135" spans="3:26">
      <c r="C135" s="34"/>
      <c r="D135" s="34"/>
      <c r="E135" s="34"/>
      <c r="F135" s="34"/>
      <c r="G135" s="34"/>
      <c r="H135" s="34"/>
      <c r="I135" s="34"/>
      <c r="J135" s="34"/>
      <c r="K135" s="34"/>
      <c r="L135" s="34"/>
      <c r="M135" s="34"/>
      <c r="N135" s="34"/>
      <c r="O135" s="34"/>
      <c r="P135" s="34"/>
      <c r="Q135" s="34"/>
      <c r="R135" s="34"/>
      <c r="S135" s="34"/>
      <c r="T135" s="34"/>
      <c r="W135" s="34"/>
      <c r="X135" s="34"/>
      <c r="Y135" s="34"/>
      <c r="Z135" s="34"/>
    </row>
    <row r="136" spans="3:26">
      <c r="C136" s="34"/>
      <c r="D136" s="34"/>
      <c r="E136" s="34"/>
      <c r="F136" s="34"/>
      <c r="G136" s="34"/>
      <c r="H136" s="34"/>
      <c r="I136" s="34"/>
      <c r="J136" s="34"/>
      <c r="K136" s="34"/>
      <c r="L136" s="34"/>
      <c r="M136" s="34"/>
      <c r="N136" s="34"/>
      <c r="O136" s="34"/>
      <c r="P136" s="34"/>
      <c r="Q136" s="34"/>
      <c r="R136" s="34"/>
      <c r="S136" s="34"/>
      <c r="T136" s="34"/>
      <c r="W136" s="34"/>
      <c r="X136" s="34"/>
      <c r="Y136" s="34"/>
      <c r="Z136" s="34"/>
    </row>
    <row r="137" spans="3:26">
      <c r="C137" s="34"/>
      <c r="D137" s="34"/>
      <c r="E137" s="34"/>
      <c r="F137" s="34"/>
      <c r="G137" s="34"/>
      <c r="H137" s="34"/>
      <c r="I137" s="34"/>
      <c r="J137" s="34"/>
      <c r="K137" s="34"/>
      <c r="L137" s="34"/>
      <c r="M137" s="34"/>
      <c r="N137" s="34"/>
      <c r="O137" s="34"/>
      <c r="P137" s="34"/>
      <c r="Q137" s="34"/>
      <c r="R137" s="34"/>
      <c r="S137" s="34"/>
      <c r="T137" s="34"/>
      <c r="W137" s="34"/>
      <c r="X137" s="34"/>
      <c r="Y137" s="34"/>
      <c r="Z137" s="34"/>
    </row>
    <row r="138" spans="3:26">
      <c r="C138" s="34"/>
      <c r="D138" s="34"/>
      <c r="E138" s="34"/>
      <c r="F138" s="34"/>
      <c r="G138" s="34"/>
      <c r="H138" s="34"/>
      <c r="I138" s="34"/>
      <c r="J138" s="34"/>
      <c r="K138" s="34"/>
      <c r="L138" s="34"/>
      <c r="M138" s="34"/>
      <c r="N138" s="34"/>
      <c r="O138" s="34"/>
      <c r="P138" s="34"/>
      <c r="Q138" s="34"/>
      <c r="R138" s="34"/>
      <c r="S138" s="34"/>
      <c r="T138" s="34"/>
      <c r="W138" s="34"/>
      <c r="X138" s="34"/>
      <c r="Y138" s="34"/>
      <c r="Z138" s="34"/>
    </row>
    <row r="139" spans="3:26">
      <c r="C139" s="34"/>
      <c r="D139" s="34"/>
      <c r="E139" s="34"/>
      <c r="F139" s="34"/>
      <c r="G139" s="34"/>
      <c r="H139" s="34"/>
      <c r="I139" s="34"/>
      <c r="J139" s="34"/>
      <c r="K139" s="34"/>
      <c r="L139" s="34"/>
      <c r="M139" s="34"/>
      <c r="N139" s="34"/>
      <c r="O139" s="34"/>
      <c r="P139" s="34"/>
      <c r="Q139" s="34"/>
      <c r="R139" s="34"/>
      <c r="S139" s="34"/>
      <c r="T139" s="34"/>
      <c r="W139" s="34"/>
      <c r="X139" s="34"/>
      <c r="Y139" s="34"/>
      <c r="Z139" s="34"/>
    </row>
    <row r="140" spans="3:26">
      <c r="C140" s="34"/>
      <c r="D140" s="34"/>
      <c r="E140" s="34"/>
      <c r="F140" s="34"/>
      <c r="G140" s="34"/>
      <c r="H140" s="34"/>
      <c r="I140" s="34"/>
      <c r="J140" s="34"/>
      <c r="K140" s="34"/>
      <c r="L140" s="34"/>
      <c r="M140" s="34"/>
      <c r="N140" s="34"/>
      <c r="O140" s="34"/>
      <c r="P140" s="34"/>
      <c r="Q140" s="34"/>
      <c r="R140" s="34"/>
      <c r="S140" s="34"/>
      <c r="T140" s="34"/>
      <c r="W140" s="34"/>
      <c r="X140" s="34"/>
      <c r="Y140" s="34"/>
      <c r="Z140" s="34"/>
    </row>
    <row r="141" spans="3:26">
      <c r="C141" s="34"/>
      <c r="D141" s="34"/>
      <c r="E141" s="34"/>
      <c r="F141" s="34"/>
      <c r="G141" s="34"/>
      <c r="H141" s="34"/>
      <c r="I141" s="34"/>
      <c r="J141" s="34"/>
      <c r="K141" s="34"/>
      <c r="L141" s="34"/>
      <c r="M141" s="34"/>
      <c r="N141" s="34"/>
      <c r="O141" s="34"/>
      <c r="P141" s="34"/>
      <c r="Q141" s="34"/>
      <c r="R141" s="34"/>
      <c r="S141" s="34"/>
      <c r="T141" s="34"/>
      <c r="W141" s="34"/>
      <c r="X141" s="34"/>
      <c r="Y141" s="34"/>
      <c r="Z141" s="34"/>
    </row>
    <row r="142" spans="3:26">
      <c r="C142" s="34"/>
      <c r="D142" s="34"/>
      <c r="E142" s="34"/>
      <c r="F142" s="34"/>
      <c r="G142" s="34"/>
      <c r="H142" s="34"/>
      <c r="I142" s="34"/>
      <c r="J142" s="34"/>
      <c r="K142" s="34"/>
      <c r="L142" s="34"/>
      <c r="M142" s="34"/>
      <c r="N142" s="34"/>
      <c r="O142" s="34"/>
      <c r="P142" s="34"/>
      <c r="Q142" s="34"/>
      <c r="R142" s="34"/>
      <c r="S142" s="34"/>
      <c r="T142" s="34"/>
      <c r="W142" s="34"/>
      <c r="X142" s="34"/>
      <c r="Y142" s="34"/>
      <c r="Z142" s="34"/>
    </row>
    <row r="143" spans="3:26">
      <c r="C143" s="34"/>
      <c r="D143" s="34"/>
      <c r="E143" s="34"/>
      <c r="F143" s="34"/>
      <c r="G143" s="34"/>
      <c r="H143" s="34"/>
      <c r="I143" s="34"/>
      <c r="J143" s="34"/>
      <c r="K143" s="34"/>
      <c r="L143" s="34"/>
      <c r="M143" s="34"/>
      <c r="N143" s="34"/>
      <c r="O143" s="34"/>
      <c r="P143" s="34"/>
      <c r="Q143" s="34"/>
      <c r="R143" s="34"/>
      <c r="S143" s="34"/>
      <c r="T143" s="34"/>
      <c r="W143" s="34"/>
      <c r="X143" s="34"/>
      <c r="Y143" s="34"/>
      <c r="Z143" s="34"/>
    </row>
    <row r="144" spans="3:26">
      <c r="C144" s="34"/>
      <c r="D144" s="34"/>
      <c r="E144" s="34"/>
      <c r="F144" s="34"/>
      <c r="G144" s="34"/>
      <c r="H144" s="34"/>
      <c r="I144" s="34"/>
      <c r="J144" s="34"/>
      <c r="K144" s="34"/>
      <c r="L144" s="34"/>
      <c r="M144" s="34"/>
      <c r="N144" s="34"/>
      <c r="O144" s="34"/>
      <c r="P144" s="34"/>
      <c r="Q144" s="34"/>
      <c r="R144" s="34"/>
      <c r="S144" s="34"/>
      <c r="T144" s="34"/>
      <c r="W144" s="34"/>
      <c r="X144" s="34"/>
      <c r="Y144" s="34"/>
      <c r="Z144" s="34"/>
    </row>
    <row r="145" spans="3:26">
      <c r="C145" s="34"/>
      <c r="D145" s="34"/>
      <c r="E145" s="34"/>
      <c r="F145" s="34"/>
      <c r="G145" s="34"/>
      <c r="H145" s="34"/>
      <c r="I145" s="34"/>
      <c r="J145" s="34"/>
      <c r="K145" s="34"/>
      <c r="L145" s="34"/>
      <c r="M145" s="34"/>
      <c r="N145" s="34"/>
      <c r="O145" s="34"/>
      <c r="P145" s="34"/>
      <c r="Q145" s="34"/>
      <c r="R145" s="34"/>
      <c r="S145" s="34"/>
      <c r="T145" s="34"/>
      <c r="W145" s="34"/>
      <c r="X145" s="34"/>
      <c r="Y145" s="34"/>
      <c r="Z145" s="34"/>
    </row>
    <row r="146" spans="3:26">
      <c r="C146" s="34"/>
      <c r="D146" s="34"/>
      <c r="E146" s="34"/>
      <c r="F146" s="34"/>
      <c r="G146" s="34"/>
      <c r="H146" s="34"/>
      <c r="I146" s="34"/>
      <c r="J146" s="34"/>
      <c r="K146" s="34"/>
      <c r="L146" s="34"/>
      <c r="M146" s="34"/>
      <c r="N146" s="34"/>
      <c r="O146" s="34"/>
      <c r="P146" s="34"/>
      <c r="Q146" s="34"/>
      <c r="R146" s="34"/>
      <c r="S146" s="34"/>
      <c r="T146" s="34"/>
      <c r="W146" s="34"/>
      <c r="X146" s="34"/>
      <c r="Y146" s="34"/>
      <c r="Z146" s="34"/>
    </row>
    <row r="147" spans="3:26">
      <c r="C147" s="34"/>
      <c r="D147" s="34"/>
      <c r="E147" s="34"/>
      <c r="F147" s="34"/>
      <c r="G147" s="34"/>
      <c r="H147" s="34"/>
      <c r="I147" s="34"/>
      <c r="J147" s="34"/>
      <c r="K147" s="34"/>
      <c r="L147" s="34"/>
      <c r="M147" s="34"/>
      <c r="N147" s="34"/>
      <c r="O147" s="34"/>
      <c r="P147" s="34"/>
      <c r="Q147" s="34"/>
      <c r="R147" s="34"/>
      <c r="S147" s="34"/>
      <c r="T147" s="34"/>
      <c r="W147" s="34"/>
      <c r="X147" s="34"/>
      <c r="Y147" s="34"/>
      <c r="Z147" s="34"/>
    </row>
    <row r="148" spans="3:26">
      <c r="C148" s="34"/>
      <c r="D148" s="34"/>
      <c r="E148" s="34"/>
      <c r="F148" s="34"/>
      <c r="G148" s="34"/>
      <c r="H148" s="34"/>
      <c r="I148" s="34"/>
      <c r="J148" s="34"/>
      <c r="K148" s="34"/>
      <c r="L148" s="34"/>
      <c r="M148" s="34"/>
      <c r="N148" s="34"/>
      <c r="O148" s="34"/>
      <c r="P148" s="34"/>
      <c r="Q148" s="34"/>
      <c r="R148" s="34"/>
      <c r="S148" s="34"/>
      <c r="T148" s="34"/>
      <c r="W148" s="34"/>
      <c r="X148" s="34"/>
      <c r="Y148" s="34"/>
      <c r="Z148" s="34"/>
    </row>
    <row r="149" spans="3:26">
      <c r="C149" s="34"/>
      <c r="D149" s="34"/>
      <c r="E149" s="34"/>
      <c r="F149" s="34"/>
      <c r="G149" s="34"/>
      <c r="H149" s="34"/>
      <c r="I149" s="34"/>
      <c r="J149" s="34"/>
      <c r="K149" s="34"/>
      <c r="L149" s="34"/>
      <c r="M149" s="34"/>
      <c r="N149" s="34"/>
      <c r="O149" s="34"/>
      <c r="P149" s="34"/>
      <c r="Q149" s="34"/>
      <c r="R149" s="34"/>
      <c r="S149" s="34"/>
      <c r="T149" s="34"/>
      <c r="W149" s="34"/>
      <c r="X149" s="34"/>
      <c r="Y149" s="34"/>
      <c r="Z149" s="34"/>
    </row>
    <row r="150" spans="3:26">
      <c r="C150" s="34"/>
      <c r="D150" s="34"/>
      <c r="E150" s="34"/>
      <c r="F150" s="34"/>
      <c r="G150" s="34"/>
      <c r="H150" s="34"/>
      <c r="I150" s="34"/>
      <c r="J150" s="34"/>
      <c r="K150" s="34"/>
      <c r="L150" s="34"/>
      <c r="M150" s="34"/>
      <c r="N150" s="34"/>
      <c r="O150" s="34"/>
      <c r="P150" s="34"/>
      <c r="Q150" s="34"/>
      <c r="R150" s="34"/>
      <c r="S150" s="34"/>
      <c r="T150" s="34"/>
      <c r="W150" s="34"/>
      <c r="X150" s="34"/>
      <c r="Y150" s="34"/>
      <c r="Z150" s="34"/>
    </row>
    <row r="151" spans="3:26">
      <c r="C151" s="34"/>
      <c r="D151" s="34"/>
      <c r="E151" s="34"/>
      <c r="F151" s="34"/>
      <c r="G151" s="34"/>
      <c r="H151" s="34"/>
      <c r="I151" s="34"/>
      <c r="J151" s="34"/>
      <c r="K151" s="34"/>
      <c r="L151" s="34"/>
      <c r="M151" s="34"/>
      <c r="N151" s="34"/>
      <c r="O151" s="34"/>
      <c r="P151" s="34"/>
      <c r="Q151" s="34"/>
      <c r="R151" s="34"/>
      <c r="S151" s="34"/>
      <c r="T151" s="34"/>
      <c r="W151" s="34"/>
      <c r="X151" s="34"/>
      <c r="Y151" s="34"/>
      <c r="Z151" s="34"/>
    </row>
    <row r="152" spans="3:26">
      <c r="C152" s="34"/>
      <c r="D152" s="34"/>
      <c r="E152" s="34"/>
      <c r="F152" s="34"/>
      <c r="G152" s="34"/>
      <c r="H152" s="34"/>
      <c r="I152" s="34"/>
      <c r="J152" s="34"/>
      <c r="K152" s="34"/>
      <c r="L152" s="34"/>
      <c r="M152" s="34"/>
      <c r="N152" s="34"/>
      <c r="O152" s="34"/>
      <c r="P152" s="34"/>
      <c r="Q152" s="34"/>
      <c r="R152" s="34"/>
      <c r="S152" s="34"/>
      <c r="T152" s="34"/>
      <c r="W152" s="34"/>
      <c r="X152" s="34"/>
      <c r="Y152" s="34"/>
      <c r="Z152" s="34"/>
    </row>
    <row r="153" spans="3:26">
      <c r="C153" s="34"/>
      <c r="D153" s="34"/>
      <c r="E153" s="34"/>
      <c r="F153" s="34"/>
      <c r="G153" s="34"/>
      <c r="H153" s="34"/>
      <c r="I153" s="34"/>
      <c r="J153" s="34"/>
      <c r="K153" s="34"/>
      <c r="L153" s="34"/>
      <c r="M153" s="34"/>
      <c r="N153" s="34"/>
      <c r="O153" s="34"/>
      <c r="P153" s="34"/>
      <c r="Q153" s="34"/>
      <c r="R153" s="34"/>
      <c r="S153" s="34"/>
      <c r="T153" s="34"/>
      <c r="W153" s="34"/>
      <c r="X153" s="34"/>
      <c r="Y153" s="34"/>
      <c r="Z153" s="34"/>
    </row>
    <row r="154" spans="3:26">
      <c r="C154" s="34"/>
      <c r="D154" s="34"/>
      <c r="E154" s="34"/>
      <c r="F154" s="34"/>
      <c r="G154" s="34"/>
      <c r="H154" s="34"/>
      <c r="I154" s="34"/>
      <c r="J154" s="34"/>
      <c r="K154" s="34"/>
      <c r="L154" s="34"/>
      <c r="M154" s="34"/>
      <c r="N154" s="34"/>
      <c r="O154" s="34"/>
      <c r="P154" s="34"/>
      <c r="Q154" s="34"/>
      <c r="R154" s="34"/>
      <c r="S154" s="34"/>
      <c r="T154" s="34"/>
      <c r="W154" s="34"/>
      <c r="X154" s="34"/>
      <c r="Y154" s="34"/>
      <c r="Z154" s="34"/>
    </row>
    <row r="155" spans="3:26">
      <c r="C155" s="34"/>
      <c r="D155" s="34"/>
      <c r="E155" s="34"/>
      <c r="F155" s="34"/>
      <c r="G155" s="34"/>
      <c r="H155" s="34"/>
      <c r="I155" s="34"/>
      <c r="J155" s="34"/>
      <c r="K155" s="34"/>
      <c r="L155" s="34"/>
      <c r="M155" s="34"/>
      <c r="N155" s="34"/>
      <c r="O155" s="34"/>
      <c r="P155" s="34"/>
      <c r="Q155" s="34"/>
      <c r="R155" s="34"/>
      <c r="S155" s="34"/>
      <c r="T155" s="34"/>
      <c r="W155" s="34"/>
      <c r="X155" s="34"/>
      <c r="Y155" s="34"/>
      <c r="Z155" s="34"/>
    </row>
    <row r="156" spans="3:26">
      <c r="C156" s="34"/>
      <c r="D156" s="34"/>
      <c r="E156" s="34"/>
      <c r="F156" s="34"/>
      <c r="G156" s="34"/>
      <c r="H156" s="34"/>
      <c r="I156" s="34"/>
      <c r="J156" s="34"/>
      <c r="K156" s="34"/>
      <c r="L156" s="34"/>
      <c r="M156" s="34"/>
      <c r="N156" s="34"/>
      <c r="O156" s="34"/>
      <c r="P156" s="34"/>
      <c r="Q156" s="34"/>
      <c r="R156" s="34"/>
      <c r="S156" s="34"/>
      <c r="T156" s="34"/>
      <c r="W156" s="34"/>
      <c r="X156" s="34"/>
      <c r="Y156" s="34"/>
      <c r="Z156" s="34"/>
    </row>
    <row r="157" spans="3:26">
      <c r="C157" s="34"/>
      <c r="D157" s="34"/>
      <c r="E157" s="34"/>
      <c r="F157" s="34"/>
      <c r="G157" s="34"/>
      <c r="H157" s="34"/>
      <c r="I157" s="34"/>
      <c r="J157" s="34"/>
      <c r="K157" s="34"/>
      <c r="L157" s="34"/>
      <c r="M157" s="34"/>
      <c r="N157" s="34"/>
      <c r="O157" s="34"/>
      <c r="P157" s="34"/>
      <c r="Q157" s="34"/>
      <c r="R157" s="34"/>
      <c r="S157" s="34"/>
      <c r="T157" s="34"/>
      <c r="W157" s="34"/>
      <c r="X157" s="34"/>
      <c r="Y157" s="34"/>
      <c r="Z157" s="34"/>
    </row>
    <row r="158" spans="3:26">
      <c r="C158" s="34"/>
      <c r="D158" s="34"/>
      <c r="E158" s="34"/>
      <c r="F158" s="34"/>
      <c r="G158" s="34"/>
      <c r="H158" s="34"/>
      <c r="I158" s="34"/>
      <c r="J158" s="34"/>
      <c r="K158" s="34"/>
      <c r="L158" s="34"/>
      <c r="M158" s="34"/>
      <c r="N158" s="34"/>
      <c r="O158" s="34"/>
      <c r="P158" s="34"/>
      <c r="Q158" s="34"/>
      <c r="R158" s="34"/>
      <c r="S158" s="34"/>
      <c r="T158" s="34"/>
      <c r="W158" s="34"/>
      <c r="X158" s="34"/>
      <c r="Y158" s="34"/>
      <c r="Z158" s="34"/>
    </row>
    <row r="159" spans="3:26">
      <c r="C159" s="34"/>
      <c r="D159" s="34"/>
      <c r="E159" s="34"/>
      <c r="F159" s="34"/>
      <c r="G159" s="34"/>
      <c r="H159" s="34"/>
      <c r="I159" s="34"/>
      <c r="J159" s="34"/>
      <c r="K159" s="34"/>
      <c r="L159" s="34"/>
      <c r="M159" s="34"/>
      <c r="N159" s="34"/>
      <c r="O159" s="34"/>
      <c r="P159" s="34"/>
      <c r="Q159" s="34"/>
      <c r="R159" s="34"/>
      <c r="S159" s="34"/>
      <c r="T159" s="34"/>
      <c r="W159" s="34"/>
      <c r="X159" s="34"/>
      <c r="Y159" s="34"/>
      <c r="Z159" s="34"/>
    </row>
    <row r="160" spans="3:26">
      <c r="C160" s="34"/>
      <c r="D160" s="34"/>
      <c r="E160" s="34"/>
      <c r="F160" s="34"/>
      <c r="G160" s="34"/>
      <c r="H160" s="34"/>
      <c r="I160" s="34"/>
      <c r="J160" s="34"/>
      <c r="K160" s="34"/>
      <c r="L160" s="34"/>
      <c r="M160" s="34"/>
      <c r="N160" s="34"/>
      <c r="O160" s="34"/>
      <c r="P160" s="34"/>
      <c r="Q160" s="34"/>
      <c r="R160" s="34"/>
      <c r="S160" s="34"/>
      <c r="T160" s="34"/>
      <c r="W160" s="34"/>
      <c r="X160" s="34"/>
      <c r="Y160" s="34"/>
      <c r="Z160" s="34"/>
    </row>
    <row r="161" spans="3:26">
      <c r="C161" s="34"/>
      <c r="D161" s="34"/>
      <c r="E161" s="34"/>
      <c r="F161" s="34"/>
      <c r="G161" s="34"/>
      <c r="H161" s="34"/>
      <c r="I161" s="34"/>
      <c r="J161" s="34"/>
      <c r="K161" s="34"/>
      <c r="L161" s="34"/>
      <c r="M161" s="34"/>
      <c r="N161" s="34"/>
      <c r="O161" s="34"/>
      <c r="P161" s="34"/>
      <c r="Q161" s="34"/>
      <c r="R161" s="34"/>
      <c r="S161" s="34"/>
      <c r="T161" s="34"/>
      <c r="W161" s="34"/>
      <c r="X161" s="34"/>
      <c r="Y161" s="34"/>
      <c r="Z161" s="34"/>
    </row>
    <row r="162" spans="3:26">
      <c r="C162" s="34"/>
      <c r="D162" s="34"/>
      <c r="E162" s="34"/>
      <c r="F162" s="34"/>
      <c r="G162" s="34"/>
      <c r="H162" s="34"/>
      <c r="I162" s="34"/>
      <c r="J162" s="34"/>
      <c r="K162" s="34"/>
      <c r="L162" s="34"/>
      <c r="M162" s="34"/>
      <c r="N162" s="34"/>
      <c r="O162" s="34"/>
      <c r="P162" s="34"/>
      <c r="Q162" s="34"/>
      <c r="R162" s="34"/>
      <c r="S162" s="34"/>
      <c r="T162" s="34"/>
      <c r="W162" s="34"/>
      <c r="X162" s="34"/>
      <c r="Y162" s="34"/>
      <c r="Z162" s="34"/>
    </row>
    <row r="163" spans="3:26">
      <c r="C163" s="34"/>
      <c r="D163" s="34"/>
      <c r="E163" s="34"/>
      <c r="F163" s="34"/>
      <c r="G163" s="34"/>
      <c r="H163" s="34"/>
      <c r="I163" s="34"/>
      <c r="J163" s="34"/>
      <c r="K163" s="34"/>
      <c r="L163" s="34"/>
      <c r="M163" s="34"/>
      <c r="N163" s="34"/>
      <c r="O163" s="34"/>
      <c r="P163" s="34"/>
      <c r="Q163" s="34"/>
      <c r="R163" s="34"/>
      <c r="S163" s="34"/>
      <c r="T163" s="34"/>
      <c r="W163" s="34"/>
      <c r="X163" s="34"/>
      <c r="Y163" s="34"/>
      <c r="Z163" s="34"/>
    </row>
    <row r="164" spans="3:26">
      <c r="C164" s="34"/>
      <c r="D164" s="34"/>
      <c r="E164" s="34"/>
      <c r="F164" s="34"/>
      <c r="G164" s="34"/>
      <c r="H164" s="34"/>
      <c r="I164" s="34"/>
      <c r="J164" s="34"/>
      <c r="K164" s="34"/>
      <c r="L164" s="34"/>
      <c r="M164" s="34"/>
      <c r="N164" s="34"/>
      <c r="O164" s="34"/>
      <c r="P164" s="34"/>
      <c r="Q164" s="34"/>
      <c r="R164" s="34"/>
      <c r="S164" s="34"/>
      <c r="T164" s="34"/>
      <c r="W164" s="34"/>
      <c r="X164" s="34"/>
      <c r="Y164" s="34"/>
      <c r="Z164" s="34"/>
    </row>
    <row r="165" spans="3:26">
      <c r="C165" s="34"/>
      <c r="D165" s="34"/>
      <c r="E165" s="34"/>
      <c r="F165" s="34"/>
      <c r="G165" s="34"/>
      <c r="H165" s="34"/>
      <c r="I165" s="34"/>
      <c r="J165" s="34"/>
      <c r="K165" s="34"/>
      <c r="L165" s="34"/>
      <c r="M165" s="34"/>
      <c r="N165" s="34"/>
      <c r="O165" s="34"/>
      <c r="P165" s="34"/>
      <c r="Q165" s="34"/>
      <c r="R165" s="34"/>
      <c r="S165" s="34"/>
      <c r="T165" s="34"/>
      <c r="W165" s="34"/>
      <c r="X165" s="34"/>
      <c r="Y165" s="34"/>
      <c r="Z165" s="34"/>
    </row>
    <row r="166" spans="3:26">
      <c r="C166" s="34"/>
      <c r="D166" s="34"/>
      <c r="E166" s="34"/>
      <c r="F166" s="34"/>
      <c r="G166" s="34"/>
      <c r="H166" s="34"/>
      <c r="I166" s="34"/>
      <c r="J166" s="34"/>
      <c r="K166" s="34"/>
      <c r="L166" s="34"/>
      <c r="M166" s="34"/>
      <c r="N166" s="34"/>
      <c r="O166" s="34"/>
      <c r="P166" s="34"/>
      <c r="Q166" s="34"/>
      <c r="R166" s="34"/>
      <c r="S166" s="34"/>
      <c r="T166" s="34"/>
      <c r="W166" s="34"/>
      <c r="X166" s="34"/>
      <c r="Y166" s="34"/>
      <c r="Z166" s="34"/>
    </row>
    <row r="167" spans="3:26">
      <c r="C167" s="34"/>
      <c r="D167" s="34"/>
      <c r="E167" s="34"/>
      <c r="F167" s="34"/>
      <c r="G167" s="34"/>
      <c r="H167" s="34"/>
      <c r="I167" s="34"/>
      <c r="J167" s="34"/>
      <c r="K167" s="34"/>
      <c r="L167" s="34"/>
      <c r="M167" s="34"/>
      <c r="N167" s="34"/>
      <c r="O167" s="34"/>
      <c r="P167" s="34"/>
      <c r="Q167" s="34"/>
      <c r="R167" s="34"/>
      <c r="S167" s="34"/>
      <c r="T167" s="34"/>
      <c r="W167" s="34"/>
      <c r="X167" s="34"/>
      <c r="Y167" s="34"/>
      <c r="Z167" s="34"/>
    </row>
    <row r="168" spans="3:26">
      <c r="C168" s="34"/>
      <c r="D168" s="34"/>
      <c r="E168" s="34"/>
      <c r="F168" s="34"/>
      <c r="G168" s="34"/>
      <c r="H168" s="34"/>
      <c r="I168" s="34"/>
      <c r="J168" s="34"/>
      <c r="K168" s="34"/>
      <c r="L168" s="34"/>
      <c r="M168" s="34"/>
      <c r="N168" s="34"/>
      <c r="O168" s="34"/>
      <c r="P168" s="34"/>
      <c r="Q168" s="34"/>
      <c r="R168" s="34"/>
      <c r="S168" s="34"/>
      <c r="T168" s="34"/>
      <c r="W168" s="34"/>
      <c r="X168" s="34"/>
      <c r="Y168" s="34"/>
      <c r="Z168" s="34"/>
    </row>
    <row r="169" spans="3:26">
      <c r="C169" s="34"/>
      <c r="D169" s="34"/>
      <c r="E169" s="34"/>
      <c r="F169" s="34"/>
      <c r="G169" s="34"/>
      <c r="H169" s="34"/>
      <c r="I169" s="34"/>
      <c r="J169" s="34"/>
      <c r="K169" s="34"/>
      <c r="L169" s="34"/>
      <c r="M169" s="34"/>
      <c r="N169" s="34"/>
      <c r="O169" s="34"/>
      <c r="P169" s="34"/>
      <c r="Q169" s="34"/>
      <c r="R169" s="34"/>
      <c r="S169" s="34"/>
      <c r="T169" s="34"/>
      <c r="W169" s="34"/>
      <c r="X169" s="34"/>
      <c r="Y169" s="34"/>
      <c r="Z169" s="34"/>
    </row>
    <row r="170" spans="3:26">
      <c r="C170" s="34"/>
      <c r="D170" s="34"/>
      <c r="E170" s="34"/>
      <c r="F170" s="34"/>
      <c r="G170" s="34"/>
      <c r="H170" s="34"/>
      <c r="I170" s="34"/>
      <c r="J170" s="34"/>
      <c r="K170" s="34"/>
      <c r="L170" s="34"/>
      <c r="M170" s="34"/>
      <c r="N170" s="34"/>
      <c r="O170" s="34"/>
      <c r="P170" s="34"/>
      <c r="Q170" s="34"/>
      <c r="R170" s="34"/>
      <c r="S170" s="34"/>
      <c r="T170" s="34"/>
      <c r="W170" s="34"/>
      <c r="X170" s="34"/>
      <c r="Y170" s="34"/>
      <c r="Z170" s="34"/>
    </row>
    <row r="171" spans="3:26">
      <c r="C171" s="34"/>
      <c r="D171" s="34"/>
      <c r="E171" s="34"/>
      <c r="F171" s="34"/>
      <c r="G171" s="34"/>
      <c r="H171" s="34"/>
      <c r="I171" s="34"/>
      <c r="J171" s="34"/>
      <c r="K171" s="34"/>
      <c r="L171" s="34"/>
      <c r="M171" s="34"/>
      <c r="N171" s="34"/>
      <c r="O171" s="34"/>
      <c r="P171" s="34"/>
      <c r="Q171" s="34"/>
      <c r="R171" s="34"/>
      <c r="S171" s="34"/>
      <c r="T171" s="34"/>
      <c r="W171" s="34"/>
      <c r="X171" s="34"/>
      <c r="Y171" s="34"/>
      <c r="Z171" s="34"/>
    </row>
    <row r="172" spans="3:26">
      <c r="C172" s="34"/>
      <c r="D172" s="34"/>
      <c r="E172" s="34"/>
      <c r="F172" s="34"/>
      <c r="G172" s="34"/>
      <c r="H172" s="34"/>
      <c r="I172" s="34"/>
      <c r="J172" s="34"/>
      <c r="K172" s="34"/>
      <c r="L172" s="34"/>
      <c r="M172" s="34"/>
      <c r="N172" s="34"/>
      <c r="O172" s="34"/>
      <c r="P172" s="34"/>
      <c r="Q172" s="34"/>
      <c r="R172" s="34"/>
      <c r="S172" s="34"/>
      <c r="T172" s="34"/>
      <c r="W172" s="34"/>
      <c r="X172" s="34"/>
      <c r="Y172" s="34"/>
      <c r="Z172" s="34"/>
    </row>
    <row r="173" spans="3:26">
      <c r="C173" s="34"/>
      <c r="D173" s="34"/>
      <c r="E173" s="34"/>
      <c r="F173" s="34"/>
      <c r="G173" s="34"/>
      <c r="H173" s="34"/>
      <c r="I173" s="34"/>
      <c r="J173" s="34"/>
      <c r="K173" s="34"/>
      <c r="L173" s="34"/>
      <c r="M173" s="34"/>
      <c r="N173" s="34"/>
      <c r="O173" s="34"/>
      <c r="P173" s="34"/>
      <c r="Q173" s="34"/>
      <c r="R173" s="34"/>
      <c r="S173" s="34"/>
      <c r="T173" s="34"/>
      <c r="W173" s="34"/>
      <c r="X173" s="34"/>
      <c r="Y173" s="34"/>
      <c r="Z173" s="34"/>
    </row>
    <row r="174" spans="3:26">
      <c r="C174" s="34"/>
      <c r="D174" s="34"/>
      <c r="E174" s="34"/>
      <c r="F174" s="34"/>
      <c r="G174" s="34"/>
      <c r="H174" s="34"/>
      <c r="I174" s="34"/>
      <c r="J174" s="34"/>
      <c r="K174" s="34"/>
      <c r="L174" s="34"/>
      <c r="M174" s="34"/>
      <c r="N174" s="34"/>
      <c r="O174" s="34"/>
      <c r="P174" s="34"/>
      <c r="Q174" s="34"/>
      <c r="R174" s="34"/>
      <c r="S174" s="34"/>
      <c r="T174" s="34"/>
      <c r="W174" s="34"/>
      <c r="X174" s="34"/>
      <c r="Y174" s="34"/>
      <c r="Z174" s="34"/>
    </row>
    <row r="175" spans="3:26">
      <c r="C175" s="34"/>
      <c r="D175" s="34"/>
      <c r="E175" s="34"/>
      <c r="F175" s="34"/>
      <c r="G175" s="34"/>
      <c r="H175" s="34"/>
      <c r="I175" s="34"/>
      <c r="J175" s="34"/>
      <c r="K175" s="34"/>
      <c r="L175" s="34"/>
      <c r="M175" s="34"/>
      <c r="N175" s="34"/>
      <c r="O175" s="34"/>
      <c r="P175" s="34"/>
      <c r="Q175" s="34"/>
      <c r="R175" s="34"/>
      <c r="S175" s="34"/>
      <c r="T175" s="34"/>
      <c r="W175" s="34"/>
      <c r="X175" s="34"/>
      <c r="Y175" s="34"/>
      <c r="Z175" s="34"/>
    </row>
    <row r="176" spans="3:26">
      <c r="C176" s="34"/>
      <c r="D176" s="34"/>
      <c r="E176" s="34"/>
      <c r="F176" s="34"/>
      <c r="G176" s="34"/>
      <c r="H176" s="34"/>
      <c r="I176" s="34"/>
      <c r="J176" s="34"/>
      <c r="K176" s="34"/>
      <c r="L176" s="34"/>
      <c r="M176" s="34"/>
      <c r="N176" s="34"/>
      <c r="O176" s="34"/>
      <c r="P176" s="34"/>
      <c r="Q176" s="34"/>
      <c r="R176" s="34"/>
      <c r="S176" s="34"/>
      <c r="T176" s="34"/>
      <c r="W176" s="34"/>
      <c r="X176" s="34"/>
      <c r="Y176" s="34"/>
      <c r="Z176" s="34"/>
    </row>
    <row r="177" spans="3:26">
      <c r="C177" s="34"/>
      <c r="D177" s="34"/>
      <c r="E177" s="34"/>
      <c r="F177" s="34"/>
      <c r="G177" s="34"/>
      <c r="H177" s="34"/>
      <c r="I177" s="34"/>
      <c r="J177" s="34"/>
      <c r="K177" s="34"/>
      <c r="L177" s="34"/>
      <c r="M177" s="34"/>
      <c r="N177" s="34"/>
      <c r="O177" s="34"/>
      <c r="P177" s="34"/>
      <c r="Q177" s="34"/>
      <c r="R177" s="34"/>
      <c r="S177" s="34"/>
      <c r="T177" s="34"/>
      <c r="W177" s="34"/>
      <c r="X177" s="34"/>
      <c r="Y177" s="34"/>
      <c r="Z177" s="34"/>
    </row>
    <row r="178" spans="3:26">
      <c r="C178" s="34"/>
      <c r="D178" s="34"/>
      <c r="E178" s="34"/>
      <c r="F178" s="34"/>
      <c r="G178" s="34"/>
      <c r="H178" s="34"/>
      <c r="I178" s="34"/>
      <c r="J178" s="34"/>
      <c r="K178" s="34"/>
      <c r="L178" s="34"/>
      <c r="M178" s="34"/>
      <c r="N178" s="34"/>
      <c r="O178" s="34"/>
      <c r="P178" s="34"/>
      <c r="Q178" s="34"/>
      <c r="R178" s="34"/>
      <c r="S178" s="34"/>
      <c r="T178" s="34"/>
      <c r="W178" s="34"/>
      <c r="X178" s="34"/>
      <c r="Y178" s="34"/>
      <c r="Z178" s="34"/>
    </row>
    <row r="179" spans="3:26">
      <c r="C179" s="34"/>
      <c r="D179" s="34"/>
      <c r="E179" s="34"/>
      <c r="F179" s="34"/>
      <c r="G179" s="34"/>
      <c r="H179" s="34"/>
      <c r="I179" s="34"/>
      <c r="J179" s="34"/>
      <c r="K179" s="34"/>
      <c r="L179" s="34"/>
      <c r="M179" s="34"/>
      <c r="N179" s="34"/>
      <c r="O179" s="34"/>
      <c r="P179" s="34"/>
      <c r="Q179" s="34"/>
      <c r="R179" s="34"/>
      <c r="S179" s="34"/>
      <c r="T179" s="34"/>
      <c r="W179" s="34"/>
      <c r="X179" s="34"/>
      <c r="Y179" s="34"/>
      <c r="Z179" s="34"/>
    </row>
    <row r="180" spans="3:26">
      <c r="C180" s="34"/>
      <c r="D180" s="34"/>
      <c r="E180" s="34"/>
      <c r="F180" s="34"/>
      <c r="G180" s="34"/>
      <c r="H180" s="34"/>
      <c r="I180" s="34"/>
      <c r="J180" s="34"/>
      <c r="K180" s="34"/>
      <c r="L180" s="34"/>
      <c r="M180" s="34"/>
      <c r="N180" s="34"/>
      <c r="O180" s="34"/>
      <c r="P180" s="34"/>
      <c r="Q180" s="34"/>
      <c r="R180" s="34"/>
      <c r="S180" s="34"/>
      <c r="T180" s="34"/>
      <c r="W180" s="34"/>
      <c r="X180" s="34"/>
      <c r="Y180" s="34"/>
      <c r="Z180" s="34"/>
    </row>
    <row r="181" spans="3:26">
      <c r="C181" s="34"/>
      <c r="D181" s="34"/>
      <c r="E181" s="34"/>
      <c r="F181" s="34"/>
      <c r="G181" s="34"/>
      <c r="H181" s="34"/>
      <c r="I181" s="34"/>
      <c r="J181" s="34"/>
      <c r="K181" s="34"/>
      <c r="L181" s="34"/>
      <c r="M181" s="34"/>
      <c r="N181" s="34"/>
      <c r="O181" s="34"/>
      <c r="P181" s="34"/>
      <c r="Q181" s="34"/>
      <c r="R181" s="34"/>
      <c r="S181" s="34"/>
      <c r="T181" s="34"/>
      <c r="W181" s="34"/>
      <c r="X181" s="34"/>
      <c r="Y181" s="34"/>
      <c r="Z181" s="34"/>
    </row>
    <row r="182" spans="3:26">
      <c r="C182" s="34"/>
      <c r="D182" s="34"/>
      <c r="E182" s="34"/>
      <c r="F182" s="34"/>
      <c r="G182" s="34"/>
      <c r="H182" s="34"/>
      <c r="I182" s="34"/>
      <c r="J182" s="34"/>
      <c r="K182" s="34"/>
      <c r="L182" s="34"/>
      <c r="M182" s="34"/>
      <c r="N182" s="34"/>
      <c r="O182" s="34"/>
      <c r="P182" s="34"/>
      <c r="Q182" s="34"/>
      <c r="R182" s="34"/>
      <c r="S182" s="34"/>
      <c r="T182" s="34"/>
      <c r="W182" s="34"/>
      <c r="X182" s="34"/>
      <c r="Y182" s="34"/>
      <c r="Z182" s="34"/>
    </row>
    <row r="183" spans="3:26">
      <c r="C183" s="34"/>
      <c r="D183" s="34"/>
      <c r="E183" s="34"/>
      <c r="F183" s="34"/>
      <c r="G183" s="34"/>
      <c r="H183" s="34"/>
      <c r="I183" s="34"/>
      <c r="J183" s="34"/>
      <c r="K183" s="34"/>
      <c r="L183" s="34"/>
      <c r="M183" s="34"/>
      <c r="N183" s="34"/>
      <c r="O183" s="34"/>
      <c r="P183" s="34"/>
      <c r="Q183" s="34"/>
      <c r="R183" s="34"/>
      <c r="S183" s="34"/>
      <c r="T183" s="34"/>
      <c r="W183" s="34"/>
      <c r="X183" s="34"/>
      <c r="Y183" s="34"/>
      <c r="Z183" s="34"/>
    </row>
    <row r="184" spans="3:26">
      <c r="C184" s="34"/>
      <c r="D184" s="34"/>
      <c r="E184" s="34"/>
      <c r="F184" s="34"/>
      <c r="G184" s="34"/>
      <c r="H184" s="34"/>
      <c r="I184" s="34"/>
      <c r="J184" s="34"/>
      <c r="K184" s="34"/>
      <c r="L184" s="34"/>
      <c r="M184" s="34"/>
      <c r="N184" s="34"/>
      <c r="O184" s="34"/>
      <c r="P184" s="34"/>
      <c r="Q184" s="34"/>
      <c r="R184" s="34"/>
      <c r="S184" s="34"/>
      <c r="T184" s="34"/>
      <c r="W184" s="34"/>
      <c r="X184" s="34"/>
      <c r="Y184" s="34"/>
      <c r="Z184" s="34"/>
    </row>
    <row r="185" spans="3:26">
      <c r="C185" s="34"/>
      <c r="D185" s="34"/>
      <c r="E185" s="34"/>
      <c r="F185" s="34"/>
      <c r="G185" s="34"/>
      <c r="H185" s="34"/>
      <c r="I185" s="34"/>
      <c r="J185" s="34"/>
      <c r="K185" s="34"/>
      <c r="L185" s="34"/>
      <c r="M185" s="34"/>
      <c r="N185" s="34"/>
      <c r="O185" s="34"/>
      <c r="P185" s="34"/>
      <c r="Q185" s="34"/>
      <c r="R185" s="34"/>
      <c r="S185" s="34"/>
      <c r="T185" s="34"/>
      <c r="W185" s="34"/>
      <c r="X185" s="34"/>
      <c r="Y185" s="34"/>
      <c r="Z185" s="34"/>
    </row>
    <row r="186" spans="3:26">
      <c r="C186" s="34"/>
      <c r="D186" s="34"/>
      <c r="E186" s="34"/>
      <c r="F186" s="34"/>
      <c r="G186" s="34"/>
      <c r="H186" s="34"/>
      <c r="I186" s="34"/>
      <c r="J186" s="34"/>
      <c r="K186" s="34"/>
      <c r="L186" s="34"/>
      <c r="M186" s="34"/>
      <c r="N186" s="34"/>
      <c r="O186" s="34"/>
      <c r="P186" s="34"/>
      <c r="Q186" s="34"/>
      <c r="R186" s="34"/>
      <c r="S186" s="34"/>
      <c r="T186" s="34"/>
      <c r="W186" s="34"/>
      <c r="X186" s="34"/>
      <c r="Y186" s="34"/>
      <c r="Z186" s="34"/>
    </row>
    <row r="187" spans="3:26">
      <c r="C187" s="34"/>
      <c r="D187" s="34"/>
      <c r="E187" s="34"/>
      <c r="F187" s="34"/>
      <c r="G187" s="34"/>
      <c r="H187" s="34"/>
      <c r="I187" s="34"/>
      <c r="J187" s="34"/>
      <c r="K187" s="34"/>
      <c r="L187" s="34"/>
      <c r="M187" s="34"/>
      <c r="N187" s="34"/>
      <c r="O187" s="34"/>
      <c r="P187" s="34"/>
      <c r="Q187" s="34"/>
      <c r="R187" s="34"/>
      <c r="S187" s="34"/>
      <c r="T187" s="34"/>
      <c r="W187" s="34"/>
      <c r="X187" s="34"/>
      <c r="Y187" s="34"/>
      <c r="Z187" s="34"/>
    </row>
    <row r="188" spans="3:26">
      <c r="C188" s="34"/>
      <c r="D188" s="34"/>
      <c r="E188" s="34"/>
      <c r="F188" s="34"/>
      <c r="G188" s="34"/>
      <c r="H188" s="34"/>
      <c r="I188" s="34"/>
      <c r="J188" s="34"/>
      <c r="K188" s="34"/>
      <c r="L188" s="34"/>
      <c r="M188" s="34"/>
      <c r="N188" s="34"/>
      <c r="O188" s="34"/>
      <c r="P188" s="34"/>
      <c r="Q188" s="34"/>
      <c r="R188" s="34"/>
      <c r="S188" s="34"/>
      <c r="T188" s="34"/>
      <c r="W188" s="34"/>
      <c r="X188" s="34"/>
      <c r="Y188" s="34"/>
      <c r="Z188" s="34"/>
    </row>
    <row r="189" spans="3:26">
      <c r="C189" s="34"/>
      <c r="D189" s="34"/>
      <c r="E189" s="34"/>
      <c r="F189" s="34"/>
      <c r="G189" s="34"/>
      <c r="H189" s="34"/>
      <c r="I189" s="34"/>
      <c r="J189" s="34"/>
      <c r="K189" s="34"/>
      <c r="L189" s="34"/>
      <c r="M189" s="34"/>
      <c r="N189" s="34"/>
      <c r="O189" s="34"/>
      <c r="P189" s="34"/>
      <c r="Q189" s="34"/>
      <c r="R189" s="34"/>
      <c r="S189" s="34"/>
      <c r="T189" s="34"/>
      <c r="W189" s="34"/>
      <c r="X189" s="34"/>
      <c r="Y189" s="34"/>
      <c r="Z189" s="34"/>
    </row>
    <row r="190" spans="3:26">
      <c r="C190" s="34"/>
      <c r="D190" s="34"/>
      <c r="E190" s="34"/>
      <c r="F190" s="34"/>
      <c r="G190" s="34"/>
      <c r="H190" s="34"/>
      <c r="I190" s="34"/>
      <c r="J190" s="34"/>
      <c r="K190" s="34"/>
      <c r="L190" s="34"/>
      <c r="M190" s="34"/>
      <c r="N190" s="34"/>
      <c r="O190" s="34"/>
      <c r="P190" s="34"/>
      <c r="Q190" s="34"/>
      <c r="R190" s="34"/>
      <c r="S190" s="34"/>
      <c r="T190" s="34"/>
      <c r="W190" s="34"/>
      <c r="X190" s="34"/>
      <c r="Y190" s="34"/>
      <c r="Z190" s="34"/>
    </row>
    <row r="191" spans="3:26">
      <c r="C191" s="34"/>
      <c r="D191" s="34"/>
      <c r="E191" s="34"/>
      <c r="F191" s="34"/>
      <c r="G191" s="34"/>
      <c r="H191" s="34"/>
      <c r="I191" s="34"/>
      <c r="J191" s="34"/>
      <c r="K191" s="34"/>
      <c r="L191" s="34"/>
      <c r="M191" s="34"/>
      <c r="N191" s="34"/>
      <c r="O191" s="34"/>
      <c r="P191" s="34"/>
      <c r="Q191" s="34"/>
      <c r="R191" s="34"/>
      <c r="S191" s="34"/>
      <c r="T191" s="34"/>
      <c r="W191" s="34"/>
      <c r="X191" s="34"/>
      <c r="Y191" s="34"/>
      <c r="Z191" s="34"/>
    </row>
    <row r="192" spans="3:26">
      <c r="C192" s="34"/>
      <c r="D192" s="34"/>
      <c r="E192" s="34"/>
      <c r="F192" s="34"/>
      <c r="G192" s="34"/>
      <c r="H192" s="34"/>
      <c r="I192" s="34"/>
      <c r="J192" s="34"/>
      <c r="K192" s="34"/>
      <c r="L192" s="34"/>
      <c r="M192" s="34"/>
      <c r="N192" s="34"/>
      <c r="O192" s="34"/>
      <c r="P192" s="34"/>
      <c r="Q192" s="34"/>
      <c r="R192" s="34"/>
      <c r="S192" s="34"/>
      <c r="T192" s="34"/>
      <c r="W192" s="34"/>
      <c r="X192" s="34"/>
      <c r="Y192" s="34"/>
      <c r="Z192" s="34"/>
    </row>
    <row r="193" spans="3:26">
      <c r="C193" s="34"/>
      <c r="D193" s="34"/>
      <c r="E193" s="34"/>
      <c r="F193" s="34"/>
      <c r="G193" s="34"/>
      <c r="H193" s="34"/>
      <c r="I193" s="34"/>
      <c r="J193" s="34"/>
      <c r="K193" s="34"/>
      <c r="L193" s="34"/>
      <c r="M193" s="34"/>
      <c r="N193" s="34"/>
      <c r="O193" s="34"/>
      <c r="P193" s="34"/>
      <c r="Q193" s="34"/>
      <c r="R193" s="34"/>
      <c r="S193" s="34"/>
      <c r="T193" s="34"/>
      <c r="W193" s="34"/>
      <c r="X193" s="34"/>
      <c r="Y193" s="34"/>
      <c r="Z193" s="34"/>
    </row>
    <row r="194" spans="3:26">
      <c r="C194" s="34"/>
      <c r="D194" s="34"/>
      <c r="E194" s="34"/>
      <c r="F194" s="34"/>
      <c r="G194" s="34"/>
      <c r="H194" s="34"/>
      <c r="I194" s="34"/>
      <c r="J194" s="34"/>
      <c r="K194" s="34"/>
      <c r="L194" s="34"/>
      <c r="M194" s="34"/>
      <c r="N194" s="34"/>
      <c r="O194" s="34"/>
      <c r="P194" s="34"/>
      <c r="Q194" s="34"/>
      <c r="R194" s="34"/>
      <c r="S194" s="34"/>
      <c r="T194" s="34"/>
      <c r="W194" s="34"/>
      <c r="X194" s="34"/>
      <c r="Y194" s="34"/>
      <c r="Z194" s="34"/>
    </row>
    <row r="195" spans="3:26">
      <c r="C195" s="34"/>
      <c r="D195" s="34"/>
      <c r="E195" s="34"/>
      <c r="F195" s="34"/>
      <c r="G195" s="34"/>
      <c r="H195" s="34"/>
      <c r="I195" s="34"/>
      <c r="J195" s="34"/>
      <c r="K195" s="34"/>
      <c r="L195" s="34"/>
      <c r="M195" s="34"/>
      <c r="N195" s="34"/>
      <c r="O195" s="34"/>
      <c r="P195" s="34"/>
      <c r="Q195" s="34"/>
      <c r="R195" s="34"/>
      <c r="S195" s="34"/>
      <c r="T195" s="34"/>
      <c r="W195" s="34"/>
      <c r="X195" s="34"/>
      <c r="Y195" s="34"/>
      <c r="Z195" s="34"/>
    </row>
    <row r="196" spans="3:26">
      <c r="C196" s="34"/>
      <c r="D196" s="34"/>
      <c r="E196" s="34"/>
      <c r="F196" s="34"/>
      <c r="G196" s="34"/>
      <c r="H196" s="34"/>
      <c r="I196" s="34"/>
      <c r="J196" s="34"/>
      <c r="K196" s="34"/>
      <c r="L196" s="34"/>
      <c r="M196" s="34"/>
      <c r="N196" s="34"/>
      <c r="O196" s="34"/>
      <c r="P196" s="34"/>
      <c r="Q196" s="34"/>
      <c r="R196" s="34"/>
      <c r="S196" s="34"/>
      <c r="T196" s="34"/>
      <c r="W196" s="34"/>
      <c r="X196" s="34"/>
      <c r="Y196" s="34"/>
      <c r="Z196" s="34"/>
    </row>
    <row r="197" spans="3:26">
      <c r="C197" s="34"/>
      <c r="D197" s="34"/>
      <c r="E197" s="34"/>
      <c r="F197" s="34"/>
      <c r="G197" s="34"/>
      <c r="H197" s="34"/>
      <c r="I197" s="34"/>
      <c r="J197" s="34"/>
      <c r="K197" s="34"/>
      <c r="L197" s="34"/>
      <c r="M197" s="34"/>
      <c r="N197" s="34"/>
      <c r="O197" s="34"/>
      <c r="P197" s="34"/>
      <c r="Q197" s="34"/>
      <c r="R197" s="34"/>
      <c r="S197" s="34"/>
      <c r="T197" s="34"/>
      <c r="W197" s="34"/>
      <c r="X197" s="34"/>
      <c r="Y197" s="34"/>
      <c r="Z197" s="34"/>
    </row>
    <row r="198" spans="3:26">
      <c r="C198" s="34"/>
      <c r="D198" s="34"/>
      <c r="E198" s="34"/>
      <c r="F198" s="34"/>
      <c r="G198" s="34"/>
      <c r="H198" s="34"/>
      <c r="I198" s="34"/>
      <c r="J198" s="34"/>
      <c r="K198" s="34"/>
      <c r="L198" s="34"/>
      <c r="M198" s="34"/>
      <c r="N198" s="34"/>
      <c r="O198" s="34"/>
      <c r="P198" s="34"/>
      <c r="Q198" s="34"/>
      <c r="R198" s="34"/>
      <c r="S198" s="34"/>
      <c r="T198" s="34"/>
      <c r="W198" s="34"/>
      <c r="X198" s="34"/>
      <c r="Y198" s="34"/>
      <c r="Z198" s="34"/>
    </row>
    <row r="199" spans="3:26">
      <c r="C199" s="34"/>
      <c r="D199" s="34"/>
      <c r="E199" s="34"/>
      <c r="F199" s="34"/>
      <c r="G199" s="34"/>
      <c r="H199" s="34"/>
      <c r="I199" s="34"/>
      <c r="J199" s="34"/>
      <c r="K199" s="34"/>
      <c r="L199" s="34"/>
      <c r="M199" s="34"/>
      <c r="N199" s="34"/>
      <c r="O199" s="34"/>
      <c r="P199" s="34"/>
      <c r="Q199" s="34"/>
      <c r="R199" s="34"/>
      <c r="S199" s="34"/>
      <c r="T199" s="34"/>
      <c r="W199" s="34"/>
      <c r="X199" s="34"/>
      <c r="Y199" s="34"/>
      <c r="Z199" s="34"/>
    </row>
    <row r="200" spans="3:26">
      <c r="C200" s="34"/>
      <c r="D200" s="34"/>
      <c r="E200" s="34"/>
      <c r="F200" s="34"/>
      <c r="G200" s="34"/>
      <c r="H200" s="34"/>
      <c r="I200" s="34"/>
      <c r="J200" s="34"/>
      <c r="K200" s="34"/>
      <c r="L200" s="34"/>
      <c r="M200" s="34"/>
      <c r="N200" s="34"/>
      <c r="O200" s="34"/>
      <c r="P200" s="34"/>
      <c r="Q200" s="34"/>
      <c r="R200" s="34"/>
      <c r="S200" s="34"/>
      <c r="T200" s="34"/>
      <c r="W200" s="34"/>
      <c r="X200" s="34"/>
      <c r="Y200" s="34"/>
      <c r="Z200" s="34"/>
    </row>
    <row r="201" spans="3:26">
      <c r="C201" s="34"/>
      <c r="D201" s="34"/>
      <c r="E201" s="34"/>
      <c r="F201" s="34"/>
      <c r="G201" s="34"/>
      <c r="H201" s="34"/>
      <c r="I201" s="34"/>
      <c r="J201" s="34"/>
      <c r="K201" s="34"/>
      <c r="L201" s="34"/>
      <c r="M201" s="34"/>
      <c r="N201" s="34"/>
      <c r="O201" s="34"/>
      <c r="P201" s="34"/>
      <c r="Q201" s="34"/>
      <c r="R201" s="34"/>
      <c r="S201" s="34"/>
      <c r="T201" s="34"/>
      <c r="W201" s="34"/>
      <c r="X201" s="34"/>
      <c r="Y201" s="34"/>
      <c r="Z201" s="34"/>
    </row>
    <row r="202" spans="3:26">
      <c r="C202" s="34"/>
      <c r="D202" s="34"/>
      <c r="E202" s="34"/>
      <c r="F202" s="34"/>
      <c r="G202" s="34"/>
      <c r="H202" s="34"/>
      <c r="I202" s="34"/>
      <c r="J202" s="34"/>
      <c r="K202" s="34"/>
      <c r="L202" s="34"/>
      <c r="M202" s="34"/>
      <c r="N202" s="34"/>
      <c r="O202" s="34"/>
      <c r="P202" s="34"/>
      <c r="Q202" s="34"/>
      <c r="R202" s="34"/>
      <c r="S202" s="34"/>
      <c r="T202" s="34"/>
      <c r="W202" s="34"/>
      <c r="X202" s="34"/>
      <c r="Y202" s="34"/>
      <c r="Z202" s="34"/>
    </row>
    <row r="203" spans="3:26">
      <c r="C203" s="34"/>
      <c r="D203" s="34"/>
      <c r="E203" s="34"/>
      <c r="F203" s="34"/>
      <c r="G203" s="34"/>
      <c r="H203" s="34"/>
      <c r="I203" s="34"/>
      <c r="J203" s="34"/>
      <c r="K203" s="34"/>
      <c r="L203" s="34"/>
      <c r="M203" s="34"/>
      <c r="N203" s="34"/>
      <c r="O203" s="34"/>
      <c r="P203" s="34"/>
      <c r="Q203" s="34"/>
      <c r="R203" s="34"/>
      <c r="S203" s="34"/>
      <c r="T203" s="34"/>
      <c r="W203" s="34"/>
      <c r="X203" s="34"/>
      <c r="Y203" s="34"/>
      <c r="Z203" s="34"/>
    </row>
    <row r="204" spans="3:26">
      <c r="C204" s="34"/>
      <c r="D204" s="34"/>
      <c r="E204" s="34"/>
      <c r="F204" s="34"/>
      <c r="G204" s="34"/>
      <c r="H204" s="34"/>
      <c r="I204" s="34"/>
      <c r="J204" s="34"/>
      <c r="K204" s="34"/>
      <c r="L204" s="34"/>
      <c r="M204" s="34"/>
      <c r="N204" s="34"/>
      <c r="O204" s="34"/>
      <c r="P204" s="34"/>
      <c r="Q204" s="34"/>
      <c r="R204" s="34"/>
      <c r="S204" s="34"/>
      <c r="T204" s="34"/>
      <c r="W204" s="34"/>
      <c r="X204" s="34"/>
      <c r="Y204" s="34"/>
      <c r="Z204" s="34"/>
    </row>
    <row r="205" spans="3:26">
      <c r="C205" s="34"/>
      <c r="D205" s="34"/>
      <c r="E205" s="34"/>
      <c r="F205" s="34"/>
      <c r="G205" s="34"/>
      <c r="H205" s="34"/>
      <c r="I205" s="34"/>
      <c r="J205" s="34"/>
      <c r="K205" s="34"/>
      <c r="L205" s="34"/>
      <c r="M205" s="34"/>
      <c r="N205" s="34"/>
      <c r="O205" s="34"/>
      <c r="P205" s="34"/>
      <c r="Q205" s="34"/>
      <c r="R205" s="34"/>
      <c r="S205" s="34"/>
      <c r="T205" s="34"/>
      <c r="W205" s="34"/>
      <c r="X205" s="34"/>
      <c r="Y205" s="34"/>
      <c r="Z205" s="34"/>
    </row>
    <row r="206" spans="3:26">
      <c r="C206" s="34"/>
      <c r="D206" s="34"/>
      <c r="E206" s="34"/>
      <c r="F206" s="34"/>
      <c r="G206" s="34"/>
      <c r="H206" s="34"/>
      <c r="I206" s="34"/>
      <c r="J206" s="34"/>
      <c r="K206" s="34"/>
      <c r="L206" s="34"/>
      <c r="M206" s="34"/>
      <c r="N206" s="34"/>
      <c r="O206" s="34"/>
      <c r="P206" s="34"/>
      <c r="Q206" s="34"/>
      <c r="R206" s="34"/>
      <c r="S206" s="34"/>
      <c r="T206" s="34"/>
      <c r="W206" s="34"/>
      <c r="X206" s="34"/>
      <c r="Y206" s="34"/>
      <c r="Z206" s="34"/>
    </row>
    <row r="207" spans="3:26">
      <c r="C207" s="34"/>
      <c r="D207" s="34"/>
      <c r="E207" s="34"/>
      <c r="F207" s="34"/>
      <c r="G207" s="34"/>
      <c r="H207" s="34"/>
      <c r="I207" s="34"/>
      <c r="J207" s="34"/>
      <c r="K207" s="34"/>
      <c r="L207" s="34"/>
      <c r="M207" s="34"/>
      <c r="N207" s="34"/>
      <c r="O207" s="34"/>
      <c r="P207" s="34"/>
      <c r="Q207" s="34"/>
      <c r="R207" s="34"/>
      <c r="S207" s="34"/>
      <c r="T207" s="34"/>
      <c r="W207" s="34"/>
      <c r="X207" s="34"/>
      <c r="Y207" s="34"/>
      <c r="Z207" s="34"/>
    </row>
    <row r="208" spans="3:26">
      <c r="C208" s="34"/>
      <c r="D208" s="34"/>
      <c r="E208" s="34"/>
      <c r="F208" s="34"/>
      <c r="G208" s="34"/>
      <c r="H208" s="34"/>
      <c r="I208" s="34"/>
      <c r="J208" s="34"/>
      <c r="K208" s="34"/>
      <c r="L208" s="34"/>
      <c r="M208" s="34"/>
      <c r="N208" s="34"/>
      <c r="O208" s="34"/>
      <c r="P208" s="34"/>
      <c r="Q208" s="34"/>
      <c r="R208" s="34"/>
      <c r="S208" s="34"/>
      <c r="T208" s="34"/>
      <c r="W208" s="34"/>
      <c r="X208" s="34"/>
      <c r="Y208" s="34"/>
      <c r="Z208" s="34"/>
    </row>
    <row r="209" spans="3:26">
      <c r="C209" s="34"/>
      <c r="D209" s="34"/>
      <c r="E209" s="34"/>
      <c r="F209" s="34"/>
      <c r="G209" s="34"/>
      <c r="H209" s="34"/>
      <c r="I209" s="34"/>
      <c r="J209" s="34"/>
      <c r="K209" s="34"/>
      <c r="L209" s="34"/>
      <c r="M209" s="34"/>
      <c r="N209" s="34"/>
      <c r="O209" s="34"/>
      <c r="P209" s="34"/>
      <c r="Q209" s="34"/>
      <c r="R209" s="34"/>
      <c r="S209" s="34"/>
      <c r="T209" s="34"/>
      <c r="W209" s="34"/>
      <c r="X209" s="34"/>
      <c r="Y209" s="34"/>
      <c r="Z209" s="34"/>
    </row>
    <row r="210" spans="3:26">
      <c r="C210" s="34"/>
      <c r="D210" s="34"/>
      <c r="E210" s="34"/>
      <c r="F210" s="34"/>
      <c r="G210" s="34"/>
      <c r="H210" s="34"/>
      <c r="I210" s="34"/>
      <c r="J210" s="34"/>
      <c r="K210" s="34"/>
      <c r="L210" s="34"/>
      <c r="M210" s="34"/>
      <c r="N210" s="34"/>
      <c r="O210" s="34"/>
      <c r="P210" s="34"/>
      <c r="Q210" s="34"/>
      <c r="R210" s="34"/>
      <c r="S210" s="34"/>
      <c r="T210" s="34"/>
      <c r="W210" s="34"/>
      <c r="X210" s="34"/>
      <c r="Y210" s="34"/>
      <c r="Z210" s="34"/>
    </row>
    <row r="211" spans="3:26">
      <c r="C211" s="34"/>
      <c r="D211" s="34"/>
      <c r="E211" s="34"/>
      <c r="F211" s="34"/>
      <c r="G211" s="34"/>
      <c r="H211" s="34"/>
      <c r="I211" s="34"/>
      <c r="J211" s="34"/>
      <c r="K211" s="34"/>
      <c r="L211" s="34"/>
      <c r="M211" s="34"/>
      <c r="N211" s="34"/>
      <c r="O211" s="34"/>
      <c r="P211" s="34"/>
      <c r="Q211" s="34"/>
      <c r="R211" s="34"/>
      <c r="S211" s="34"/>
      <c r="T211" s="34"/>
      <c r="W211" s="34"/>
      <c r="X211" s="34"/>
      <c r="Y211" s="34"/>
      <c r="Z211" s="34"/>
    </row>
    <row r="212" spans="3:26">
      <c r="C212" s="34"/>
      <c r="D212" s="34"/>
      <c r="E212" s="34"/>
      <c r="F212" s="34"/>
      <c r="G212" s="34"/>
      <c r="H212" s="34"/>
      <c r="I212" s="34"/>
      <c r="J212" s="34"/>
      <c r="K212" s="34"/>
      <c r="L212" s="34"/>
      <c r="M212" s="34"/>
      <c r="N212" s="34"/>
      <c r="O212" s="34"/>
      <c r="P212" s="34"/>
      <c r="Q212" s="34"/>
      <c r="R212" s="34"/>
      <c r="S212" s="34"/>
      <c r="T212" s="34"/>
      <c r="W212" s="34"/>
      <c r="X212" s="34"/>
      <c r="Y212" s="34"/>
      <c r="Z212" s="34"/>
    </row>
    <row r="213" spans="3:26">
      <c r="C213" s="34"/>
      <c r="D213" s="34"/>
      <c r="E213" s="34"/>
      <c r="F213" s="34"/>
      <c r="G213" s="34"/>
      <c r="H213" s="34"/>
      <c r="I213" s="34"/>
      <c r="J213" s="34"/>
      <c r="K213" s="34"/>
      <c r="L213" s="34"/>
      <c r="M213" s="34"/>
      <c r="N213" s="34"/>
      <c r="O213" s="34"/>
      <c r="P213" s="34"/>
      <c r="Q213" s="34"/>
      <c r="R213" s="34"/>
      <c r="S213" s="34"/>
      <c r="T213" s="34"/>
      <c r="W213" s="34"/>
      <c r="X213" s="34"/>
      <c r="Y213" s="34"/>
      <c r="Z213" s="34"/>
    </row>
    <row r="214" spans="3:26">
      <c r="C214" s="34"/>
      <c r="D214" s="34"/>
      <c r="E214" s="34"/>
      <c r="F214" s="34"/>
      <c r="G214" s="34"/>
      <c r="H214" s="34"/>
      <c r="I214" s="34"/>
      <c r="J214" s="34"/>
      <c r="K214" s="34"/>
      <c r="L214" s="34"/>
      <c r="M214" s="34"/>
      <c r="N214" s="34"/>
      <c r="O214" s="34"/>
      <c r="P214" s="34"/>
      <c r="Q214" s="34"/>
      <c r="R214" s="34"/>
      <c r="S214" s="34"/>
      <c r="T214" s="34"/>
      <c r="W214" s="34"/>
      <c r="X214" s="34"/>
      <c r="Y214" s="34"/>
      <c r="Z214" s="34"/>
    </row>
    <row r="215" spans="3:26">
      <c r="C215" s="34"/>
      <c r="D215" s="34"/>
      <c r="E215" s="34"/>
      <c r="F215" s="34"/>
      <c r="G215" s="34"/>
      <c r="H215" s="34"/>
      <c r="I215" s="34"/>
      <c r="J215" s="34"/>
      <c r="K215" s="34"/>
      <c r="L215" s="34"/>
      <c r="M215" s="34"/>
      <c r="N215" s="34"/>
      <c r="O215" s="34"/>
      <c r="P215" s="34"/>
      <c r="Q215" s="34"/>
      <c r="R215" s="34"/>
      <c r="S215" s="34"/>
      <c r="T215" s="34"/>
      <c r="W215" s="34"/>
      <c r="X215" s="34"/>
      <c r="Y215" s="34"/>
      <c r="Z215" s="34"/>
    </row>
    <row r="216" spans="3:26">
      <c r="C216" s="34"/>
      <c r="D216" s="34"/>
      <c r="E216" s="34"/>
      <c r="F216" s="34"/>
      <c r="G216" s="34"/>
      <c r="H216" s="34"/>
      <c r="I216" s="34"/>
      <c r="J216" s="34"/>
      <c r="K216" s="34"/>
      <c r="L216" s="34"/>
      <c r="M216" s="34"/>
      <c r="N216" s="34"/>
      <c r="O216" s="34"/>
      <c r="P216" s="34"/>
      <c r="Q216" s="34"/>
      <c r="R216" s="34"/>
      <c r="S216" s="34"/>
      <c r="T216" s="34"/>
      <c r="W216" s="34"/>
      <c r="X216" s="34"/>
      <c r="Y216" s="34"/>
      <c r="Z216" s="34"/>
    </row>
    <row r="217" spans="3:26">
      <c r="C217" s="34"/>
      <c r="D217" s="34"/>
      <c r="E217" s="34"/>
      <c r="F217" s="34"/>
      <c r="G217" s="34"/>
      <c r="H217" s="34"/>
      <c r="I217" s="34"/>
      <c r="J217" s="34"/>
      <c r="K217" s="34"/>
      <c r="L217" s="34"/>
      <c r="M217" s="34"/>
      <c r="N217" s="34"/>
      <c r="O217" s="34"/>
      <c r="P217" s="34"/>
      <c r="Q217" s="34"/>
      <c r="R217" s="34"/>
      <c r="S217" s="34"/>
      <c r="T217" s="34"/>
      <c r="W217" s="34"/>
      <c r="X217" s="34"/>
      <c r="Y217" s="34"/>
      <c r="Z217" s="34"/>
    </row>
    <row r="218" spans="3:26">
      <c r="C218" s="34"/>
      <c r="D218" s="34"/>
      <c r="E218" s="34"/>
      <c r="F218" s="34"/>
      <c r="G218" s="34"/>
      <c r="H218" s="34"/>
      <c r="I218" s="34"/>
      <c r="J218" s="34"/>
      <c r="K218" s="34"/>
      <c r="L218" s="34"/>
      <c r="M218" s="34"/>
      <c r="N218" s="34"/>
      <c r="O218" s="34"/>
      <c r="P218" s="34"/>
      <c r="Q218" s="34"/>
      <c r="R218" s="34"/>
      <c r="S218" s="34"/>
      <c r="T218" s="34"/>
      <c r="W218" s="34"/>
      <c r="X218" s="34"/>
      <c r="Y218" s="34"/>
      <c r="Z218" s="34"/>
    </row>
    <row r="219" spans="3:26">
      <c r="C219" s="34"/>
      <c r="D219" s="34"/>
      <c r="E219" s="34"/>
      <c r="F219" s="34"/>
      <c r="G219" s="34"/>
      <c r="H219" s="34"/>
      <c r="I219" s="34"/>
      <c r="J219" s="34"/>
      <c r="K219" s="34"/>
      <c r="L219" s="34"/>
      <c r="M219" s="34"/>
      <c r="N219" s="34"/>
      <c r="O219" s="34"/>
      <c r="P219" s="34"/>
      <c r="Q219" s="34"/>
      <c r="R219" s="34"/>
      <c r="S219" s="34"/>
      <c r="T219" s="34"/>
      <c r="W219" s="34"/>
      <c r="X219" s="34"/>
      <c r="Y219" s="34"/>
      <c r="Z219" s="34"/>
    </row>
    <row r="220" spans="3:26">
      <c r="C220" s="34"/>
      <c r="D220" s="34"/>
      <c r="E220" s="34"/>
      <c r="F220" s="34"/>
      <c r="G220" s="34"/>
      <c r="H220" s="34"/>
      <c r="I220" s="34"/>
      <c r="J220" s="34"/>
      <c r="K220" s="34"/>
      <c r="L220" s="34"/>
      <c r="M220" s="34"/>
      <c r="N220" s="34"/>
      <c r="O220" s="34"/>
      <c r="P220" s="34"/>
      <c r="Q220" s="34"/>
      <c r="R220" s="34"/>
      <c r="S220" s="34"/>
      <c r="T220" s="34"/>
      <c r="W220" s="34"/>
      <c r="X220" s="34"/>
      <c r="Y220" s="34"/>
      <c r="Z220" s="34"/>
    </row>
    <row r="221" spans="3:26">
      <c r="C221" s="34"/>
      <c r="D221" s="34"/>
      <c r="E221" s="34"/>
      <c r="F221" s="34"/>
      <c r="G221" s="34"/>
      <c r="H221" s="34"/>
      <c r="I221" s="34"/>
      <c r="J221" s="34"/>
      <c r="K221" s="34"/>
      <c r="L221" s="34"/>
      <c r="M221" s="34"/>
      <c r="N221" s="34"/>
      <c r="O221" s="34"/>
      <c r="P221" s="34"/>
      <c r="Q221" s="34"/>
      <c r="R221" s="34"/>
      <c r="S221" s="34"/>
      <c r="T221" s="34"/>
      <c r="W221" s="34"/>
      <c r="X221" s="34"/>
      <c r="Y221" s="34"/>
      <c r="Z221" s="34"/>
    </row>
    <row r="222" spans="3:26">
      <c r="C222" s="34"/>
      <c r="D222" s="34"/>
      <c r="E222" s="34"/>
      <c r="F222" s="34"/>
      <c r="G222" s="34"/>
      <c r="H222" s="34"/>
      <c r="I222" s="34"/>
      <c r="J222" s="34"/>
      <c r="K222" s="34"/>
      <c r="L222" s="34"/>
      <c r="M222" s="34"/>
      <c r="N222" s="34"/>
      <c r="O222" s="34"/>
      <c r="P222" s="34"/>
      <c r="Q222" s="34"/>
      <c r="R222" s="34"/>
      <c r="S222" s="34"/>
      <c r="T222" s="34"/>
      <c r="W222" s="34"/>
      <c r="X222" s="34"/>
      <c r="Y222" s="34"/>
      <c r="Z222" s="34"/>
    </row>
    <row r="223" spans="3:26">
      <c r="C223" s="34"/>
      <c r="D223" s="34"/>
      <c r="E223" s="34"/>
      <c r="F223" s="34"/>
      <c r="G223" s="34"/>
      <c r="H223" s="34"/>
      <c r="I223" s="34"/>
      <c r="J223" s="34"/>
      <c r="K223" s="34"/>
      <c r="L223" s="34"/>
      <c r="M223" s="34"/>
      <c r="N223" s="34"/>
      <c r="O223" s="34"/>
      <c r="P223" s="34"/>
      <c r="Q223" s="34"/>
      <c r="R223" s="34"/>
      <c r="S223" s="34"/>
      <c r="T223" s="34"/>
      <c r="W223" s="34"/>
      <c r="X223" s="34"/>
      <c r="Y223" s="34"/>
      <c r="Z223" s="34"/>
    </row>
    <row r="224" spans="3:26">
      <c r="C224" s="34"/>
      <c r="D224" s="34"/>
      <c r="E224" s="34"/>
      <c r="F224" s="34"/>
      <c r="G224" s="34"/>
      <c r="H224" s="34"/>
      <c r="I224" s="34"/>
      <c r="J224" s="34"/>
      <c r="K224" s="34"/>
      <c r="L224" s="34"/>
      <c r="M224" s="34"/>
      <c r="N224" s="34"/>
      <c r="O224" s="34"/>
      <c r="P224" s="34"/>
      <c r="Q224" s="34"/>
      <c r="R224" s="34"/>
      <c r="S224" s="34"/>
      <c r="T224" s="34"/>
      <c r="W224" s="34"/>
      <c r="X224" s="34"/>
      <c r="Y224" s="34"/>
      <c r="Z224" s="34"/>
    </row>
    <row r="225" spans="3:26">
      <c r="C225" s="34"/>
      <c r="D225" s="34"/>
      <c r="E225" s="34"/>
      <c r="F225" s="34"/>
      <c r="G225" s="34"/>
      <c r="H225" s="34"/>
      <c r="I225" s="34"/>
      <c r="J225" s="34"/>
      <c r="K225" s="34"/>
      <c r="L225" s="34"/>
      <c r="M225" s="34"/>
      <c r="N225" s="34"/>
      <c r="O225" s="34"/>
      <c r="P225" s="34"/>
      <c r="Q225" s="34"/>
      <c r="R225" s="34"/>
      <c r="S225" s="34"/>
      <c r="T225" s="34"/>
      <c r="W225" s="34"/>
      <c r="X225" s="34"/>
      <c r="Y225" s="34"/>
      <c r="Z225" s="34"/>
    </row>
    <row r="226" spans="3:26">
      <c r="C226" s="34"/>
      <c r="D226" s="34"/>
      <c r="E226" s="34"/>
      <c r="F226" s="34"/>
      <c r="G226" s="34"/>
      <c r="H226" s="34"/>
      <c r="I226" s="34"/>
      <c r="J226" s="34"/>
      <c r="K226" s="34"/>
      <c r="L226" s="34"/>
      <c r="M226" s="34"/>
      <c r="N226" s="34"/>
      <c r="O226" s="34"/>
      <c r="P226" s="34"/>
      <c r="Q226" s="34"/>
      <c r="R226" s="34"/>
      <c r="S226" s="34"/>
      <c r="T226" s="34"/>
      <c r="W226" s="34"/>
      <c r="X226" s="34"/>
      <c r="Y226" s="34"/>
      <c r="Z226" s="34"/>
    </row>
    <row r="227" spans="3:26">
      <c r="C227" s="34"/>
      <c r="D227" s="34"/>
      <c r="E227" s="34"/>
      <c r="F227" s="34"/>
      <c r="G227" s="34"/>
      <c r="H227" s="34"/>
      <c r="I227" s="34"/>
      <c r="J227" s="34"/>
      <c r="K227" s="34"/>
      <c r="L227" s="34"/>
      <c r="M227" s="34"/>
      <c r="N227" s="34"/>
      <c r="O227" s="34"/>
      <c r="P227" s="34"/>
      <c r="Q227" s="34"/>
      <c r="R227" s="34"/>
      <c r="S227" s="34"/>
      <c r="T227" s="34"/>
      <c r="W227" s="34"/>
      <c r="X227" s="34"/>
      <c r="Y227" s="34"/>
      <c r="Z227" s="34"/>
    </row>
    <row r="228" spans="3:26">
      <c r="C228" s="34"/>
      <c r="D228" s="34"/>
      <c r="E228" s="34"/>
      <c r="F228" s="34"/>
      <c r="G228" s="34"/>
      <c r="H228" s="34"/>
      <c r="I228" s="34"/>
      <c r="J228" s="34"/>
      <c r="K228" s="34"/>
      <c r="L228" s="34"/>
      <c r="M228" s="34"/>
      <c r="N228" s="34"/>
      <c r="O228" s="34"/>
      <c r="P228" s="34"/>
      <c r="Q228" s="34"/>
      <c r="R228" s="34"/>
      <c r="S228" s="34"/>
      <c r="T228" s="34"/>
      <c r="W228" s="34"/>
      <c r="X228" s="34"/>
      <c r="Y228" s="34"/>
      <c r="Z228" s="34"/>
    </row>
    <row r="229" spans="3:26">
      <c r="C229" s="34"/>
      <c r="D229" s="34"/>
      <c r="E229" s="34"/>
      <c r="F229" s="34"/>
      <c r="G229" s="34"/>
      <c r="H229" s="34"/>
      <c r="I229" s="34"/>
      <c r="J229" s="34"/>
      <c r="K229" s="34"/>
      <c r="L229" s="34"/>
      <c r="M229" s="34"/>
      <c r="N229" s="34"/>
      <c r="O229" s="34"/>
      <c r="P229" s="34"/>
      <c r="Q229" s="34"/>
      <c r="R229" s="34"/>
      <c r="S229" s="34"/>
      <c r="T229" s="34"/>
      <c r="W229" s="34"/>
      <c r="X229" s="34"/>
      <c r="Y229" s="34"/>
      <c r="Z229" s="34"/>
    </row>
    <row r="230" spans="3:26">
      <c r="C230" s="34"/>
      <c r="D230" s="34"/>
      <c r="E230" s="34"/>
      <c r="F230" s="34"/>
      <c r="G230" s="34"/>
      <c r="H230" s="34"/>
      <c r="I230" s="34"/>
      <c r="J230" s="34"/>
      <c r="K230" s="34"/>
      <c r="L230" s="34"/>
      <c r="M230" s="34"/>
      <c r="N230" s="34"/>
      <c r="O230" s="34"/>
      <c r="P230" s="34"/>
      <c r="Q230" s="34"/>
      <c r="R230" s="34"/>
      <c r="S230" s="34"/>
      <c r="T230" s="34"/>
      <c r="W230" s="34"/>
      <c r="X230" s="34"/>
      <c r="Y230" s="34"/>
      <c r="Z230" s="34"/>
    </row>
    <row r="231" spans="3:26">
      <c r="C231" s="34"/>
      <c r="D231" s="34"/>
      <c r="E231" s="34"/>
      <c r="F231" s="34"/>
      <c r="G231" s="34"/>
      <c r="H231" s="34"/>
      <c r="I231" s="34"/>
      <c r="J231" s="34"/>
      <c r="K231" s="34"/>
      <c r="L231" s="34"/>
      <c r="M231" s="34"/>
      <c r="N231" s="34"/>
      <c r="O231" s="34"/>
      <c r="P231" s="34"/>
      <c r="Q231" s="34"/>
      <c r="R231" s="34"/>
      <c r="S231" s="34"/>
      <c r="T231" s="34"/>
      <c r="W231" s="34"/>
      <c r="X231" s="34"/>
      <c r="Y231" s="34"/>
      <c r="Z231" s="34"/>
    </row>
    <row r="232" spans="3:26">
      <c r="C232" s="34"/>
      <c r="D232" s="34"/>
      <c r="E232" s="34"/>
      <c r="F232" s="34"/>
      <c r="G232" s="34"/>
      <c r="H232" s="34"/>
      <c r="I232" s="34"/>
      <c r="J232" s="34"/>
      <c r="K232" s="34"/>
      <c r="L232" s="34"/>
      <c r="M232" s="34"/>
      <c r="N232" s="34"/>
      <c r="O232" s="34"/>
      <c r="P232" s="34"/>
      <c r="Q232" s="34"/>
      <c r="R232" s="34"/>
      <c r="S232" s="34"/>
      <c r="T232" s="34"/>
      <c r="W232" s="34"/>
      <c r="X232" s="34"/>
      <c r="Y232" s="34"/>
      <c r="Z232" s="34"/>
    </row>
    <row r="233" spans="3:26">
      <c r="C233" s="34"/>
      <c r="D233" s="34"/>
      <c r="E233" s="34"/>
      <c r="F233" s="34"/>
      <c r="G233" s="34"/>
      <c r="H233" s="34"/>
      <c r="I233" s="34"/>
      <c r="J233" s="34"/>
      <c r="K233" s="34"/>
      <c r="L233" s="34"/>
      <c r="M233" s="34"/>
      <c r="N233" s="34"/>
      <c r="O233" s="34"/>
      <c r="P233" s="34"/>
      <c r="Q233" s="34"/>
      <c r="R233" s="34"/>
      <c r="S233" s="34"/>
      <c r="T233" s="34"/>
      <c r="W233" s="34"/>
      <c r="X233" s="34"/>
      <c r="Y233" s="34"/>
      <c r="Z233" s="34"/>
    </row>
    <row r="234" spans="3:26">
      <c r="C234" s="34"/>
      <c r="D234" s="34"/>
      <c r="E234" s="34"/>
      <c r="F234" s="34"/>
      <c r="G234" s="34"/>
      <c r="H234" s="34"/>
      <c r="I234" s="34"/>
      <c r="J234" s="34"/>
      <c r="K234" s="34"/>
      <c r="L234" s="34"/>
      <c r="M234" s="34"/>
      <c r="N234" s="34"/>
      <c r="O234" s="34"/>
      <c r="P234" s="34"/>
      <c r="Q234" s="34"/>
      <c r="R234" s="34"/>
      <c r="S234" s="34"/>
      <c r="T234" s="34"/>
      <c r="W234" s="34"/>
      <c r="X234" s="34"/>
      <c r="Y234" s="34"/>
      <c r="Z234" s="34"/>
    </row>
    <row r="235" spans="3:26">
      <c r="C235" s="34"/>
      <c r="D235" s="34"/>
      <c r="E235" s="34"/>
      <c r="F235" s="34"/>
      <c r="G235" s="34"/>
      <c r="H235" s="34"/>
      <c r="I235" s="34"/>
      <c r="J235" s="34"/>
      <c r="K235" s="34"/>
      <c r="L235" s="34"/>
      <c r="M235" s="34"/>
      <c r="N235" s="34"/>
      <c r="O235" s="34"/>
      <c r="P235" s="34"/>
      <c r="Q235" s="34"/>
      <c r="R235" s="34"/>
      <c r="S235" s="34"/>
      <c r="T235" s="34"/>
      <c r="W235" s="34"/>
      <c r="X235" s="34"/>
      <c r="Y235" s="34"/>
      <c r="Z235" s="34"/>
    </row>
    <row r="236" spans="3:26">
      <c r="C236" s="34"/>
      <c r="D236" s="34"/>
      <c r="E236" s="34"/>
      <c r="F236" s="34"/>
      <c r="G236" s="34"/>
      <c r="H236" s="34"/>
      <c r="I236" s="34"/>
      <c r="J236" s="34"/>
      <c r="K236" s="34"/>
      <c r="L236" s="34"/>
      <c r="M236" s="34"/>
      <c r="N236" s="34"/>
      <c r="O236" s="34"/>
      <c r="P236" s="34"/>
      <c r="Q236" s="34"/>
      <c r="R236" s="34"/>
      <c r="S236" s="34"/>
      <c r="T236" s="34"/>
      <c r="W236" s="34"/>
      <c r="X236" s="34"/>
      <c r="Y236" s="34"/>
      <c r="Z236" s="34"/>
    </row>
  </sheetData>
  <mergeCells count="25">
    <mergeCell ref="AG8:AL8"/>
    <mergeCell ref="AG9:AL9"/>
    <mergeCell ref="AG10:AL10"/>
    <mergeCell ref="AA10:AF10"/>
    <mergeCell ref="C8:H8"/>
    <mergeCell ref="I8:N8"/>
    <mergeCell ref="U8:Z8"/>
    <mergeCell ref="AA8:AF8"/>
    <mergeCell ref="A8:B10"/>
    <mergeCell ref="O8:T8"/>
    <mergeCell ref="O9:T9"/>
    <mergeCell ref="O10:T10"/>
    <mergeCell ref="S11:T11"/>
    <mergeCell ref="AK11:AL11"/>
    <mergeCell ref="U10:Z10"/>
    <mergeCell ref="C9:H9"/>
    <mergeCell ref="I9:N9"/>
    <mergeCell ref="C10:H10"/>
    <mergeCell ref="I10:N10"/>
    <mergeCell ref="AA9:AF9"/>
    <mergeCell ref="U9:Z9"/>
    <mergeCell ref="G11:H11"/>
    <mergeCell ref="M11:N11"/>
    <mergeCell ref="Y11:Z11"/>
    <mergeCell ref="AE11:AF11"/>
  </mergeCells>
  <phoneticPr fontId="14" type="noConversion"/>
  <pageMargins left="0.78740157499999996" right="0.78740157499999996" top="0.984251969" bottom="0.984251969"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sheetPr>
    <tabColor rgb="FF00B0F0"/>
  </sheetPr>
  <dimension ref="A1:AL205"/>
  <sheetViews>
    <sheetView showGridLines="0" topLeftCell="A7" zoomScaleNormal="100" workbookViewId="0">
      <pane xSplit="2" ySplit="5" topLeftCell="C15" activePane="bottomRight" state="frozen"/>
      <selection activeCell="A7" sqref="A7"/>
      <selection pane="topRight" activeCell="C7" sqref="C7"/>
      <selection pane="bottomLeft" activeCell="A12" sqref="A12"/>
      <selection pane="bottomRight" activeCell="I7" sqref="I7"/>
    </sheetView>
  </sheetViews>
  <sheetFormatPr baseColWidth="10" defaultColWidth="9.140625" defaultRowHeight="12.75"/>
  <cols>
    <col min="1" max="1" width="16" style="68" customWidth="1"/>
    <col min="2" max="2" width="29.7109375" style="31" customWidth="1"/>
    <col min="3" max="3" width="12.28515625" style="22" customWidth="1"/>
    <col min="4" max="8" width="8.28515625" style="22" customWidth="1"/>
    <col min="9" max="9" width="12.28515625" style="22" customWidth="1"/>
    <col min="10" max="14" width="8.28515625" style="22" customWidth="1"/>
    <col min="15" max="15" width="11.28515625" style="22" customWidth="1"/>
    <col min="16" max="20" width="8.28515625" style="22" customWidth="1"/>
    <col min="21" max="21" width="12.28515625" style="22" customWidth="1"/>
    <col min="22" max="26" width="8.28515625" style="22" customWidth="1"/>
    <col min="27" max="27" width="12.28515625" style="22" customWidth="1"/>
    <col min="28" max="32" width="8.28515625" style="22" customWidth="1"/>
    <col min="33" max="33" width="12.28515625" style="1" customWidth="1"/>
    <col min="34" max="38" width="8.28515625" style="1" customWidth="1"/>
    <col min="39" max="256" width="11.42578125" style="1" customWidth="1"/>
    <col min="257" max="16384" width="9.140625" style="1"/>
  </cols>
  <sheetData>
    <row r="1" spans="1:38" s="30" customFormat="1" ht="20.25">
      <c r="A1" s="49" t="s">
        <v>237</v>
      </c>
      <c r="B1" s="50"/>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row>
    <row r="2" spans="1:38">
      <c r="A2" s="48" t="s">
        <v>65</v>
      </c>
      <c r="B2" s="1"/>
      <c r="D2" s="34"/>
      <c r="E2" s="21"/>
    </row>
    <row r="3" spans="1:38">
      <c r="A3" s="1"/>
      <c r="B3" s="1"/>
      <c r="D3" s="34"/>
      <c r="E3" s="21"/>
    </row>
    <row r="4" spans="1:38">
      <c r="A4" s="1" t="s">
        <v>32</v>
      </c>
      <c r="B4" s="15"/>
      <c r="C4" s="7" t="s">
        <v>33</v>
      </c>
      <c r="D4" s="11"/>
      <c r="E4" s="21"/>
    </row>
    <row r="5" spans="1:38">
      <c r="A5" s="1" t="s">
        <v>34</v>
      </c>
      <c r="B5" s="15"/>
      <c r="C5" s="7" t="s">
        <v>35</v>
      </c>
      <c r="D5" s="11"/>
      <c r="E5" s="21"/>
    </row>
    <row r="6" spans="1:38" ht="13.5" thickBot="1">
      <c r="A6" s="1" t="s">
        <v>59</v>
      </c>
      <c r="B6" s="15"/>
      <c r="C6" s="13" t="s">
        <v>6</v>
      </c>
      <c r="D6" s="14"/>
      <c r="E6" s="21"/>
    </row>
    <row r="7" spans="1:38" ht="13.5" thickBot="1">
      <c r="A7" s="35"/>
      <c r="B7" s="1"/>
      <c r="C7" s="386"/>
      <c r="D7" s="386"/>
      <c r="E7" s="386"/>
      <c r="F7" s="386"/>
      <c r="G7" s="386"/>
    </row>
    <row r="8" spans="1:38" ht="14.45" customHeight="1" thickBot="1">
      <c r="A8" s="416"/>
      <c r="B8" s="417"/>
      <c r="C8" s="422" t="s">
        <v>218</v>
      </c>
      <c r="D8" s="423"/>
      <c r="E8" s="423"/>
      <c r="F8" s="423"/>
      <c r="G8" s="423"/>
      <c r="H8" s="423"/>
      <c r="I8" s="422" t="s">
        <v>218</v>
      </c>
      <c r="J8" s="423"/>
      <c r="K8" s="423"/>
      <c r="L8" s="423"/>
      <c r="M8" s="423"/>
      <c r="N8" s="423"/>
      <c r="O8" s="422" t="s">
        <v>218</v>
      </c>
      <c r="P8" s="423"/>
      <c r="Q8" s="423"/>
      <c r="R8" s="423"/>
      <c r="S8" s="423"/>
      <c r="T8" s="423"/>
      <c r="U8" s="422" t="s">
        <v>218</v>
      </c>
      <c r="V8" s="423"/>
      <c r="W8" s="423"/>
      <c r="X8" s="423"/>
      <c r="Y8" s="423"/>
      <c r="Z8" s="423"/>
      <c r="AA8" s="422" t="s">
        <v>218</v>
      </c>
      <c r="AB8" s="423"/>
      <c r="AC8" s="423"/>
      <c r="AD8" s="423"/>
      <c r="AE8" s="423"/>
      <c r="AF8" s="423"/>
      <c r="AG8" s="422" t="s">
        <v>218</v>
      </c>
      <c r="AH8" s="423"/>
      <c r="AI8" s="423"/>
      <c r="AJ8" s="423"/>
      <c r="AK8" s="423"/>
      <c r="AL8" s="424"/>
    </row>
    <row r="9" spans="1:38" s="30" customFormat="1" ht="25.5" customHeight="1">
      <c r="A9" s="418"/>
      <c r="B9" s="419"/>
      <c r="C9" s="413" t="s">
        <v>47</v>
      </c>
      <c r="D9" s="413"/>
      <c r="E9" s="413"/>
      <c r="F9" s="413"/>
      <c r="G9" s="413"/>
      <c r="H9" s="413"/>
      <c r="I9" s="414" t="s">
        <v>48</v>
      </c>
      <c r="J9" s="413"/>
      <c r="K9" s="413"/>
      <c r="L9" s="413"/>
      <c r="M9" s="413"/>
      <c r="N9" s="413"/>
      <c r="O9" s="414" t="s">
        <v>144</v>
      </c>
      <c r="P9" s="413"/>
      <c r="Q9" s="413"/>
      <c r="R9" s="413"/>
      <c r="S9" s="413"/>
      <c r="T9" s="413"/>
      <c r="U9" s="414" t="s">
        <v>145</v>
      </c>
      <c r="V9" s="413"/>
      <c r="W9" s="413"/>
      <c r="X9" s="413"/>
      <c r="Y9" s="413"/>
      <c r="Z9" s="413"/>
      <c r="AA9" s="414" t="s">
        <v>146</v>
      </c>
      <c r="AB9" s="413"/>
      <c r="AC9" s="413"/>
      <c r="AD9" s="413"/>
      <c r="AE9" s="413"/>
      <c r="AF9" s="415"/>
      <c r="AG9" s="414" t="s">
        <v>231</v>
      </c>
      <c r="AH9" s="413"/>
      <c r="AI9" s="413"/>
      <c r="AJ9" s="413"/>
      <c r="AK9" s="413"/>
      <c r="AL9" s="415"/>
    </row>
    <row r="10" spans="1:38" s="83" customFormat="1" ht="12.75" customHeight="1" thickBot="1">
      <c r="A10" s="420"/>
      <c r="B10" s="421"/>
      <c r="C10" s="410"/>
      <c r="D10" s="411"/>
      <c r="E10" s="411"/>
      <c r="F10" s="411"/>
      <c r="G10" s="411"/>
      <c r="H10" s="412"/>
      <c r="I10" s="410" t="s">
        <v>26</v>
      </c>
      <c r="J10" s="411"/>
      <c r="K10" s="411"/>
      <c r="L10" s="411"/>
      <c r="M10" s="411"/>
      <c r="N10" s="412"/>
      <c r="O10" s="410" t="s">
        <v>26</v>
      </c>
      <c r="P10" s="411"/>
      <c r="Q10" s="411"/>
      <c r="R10" s="411"/>
      <c r="S10" s="411"/>
      <c r="T10" s="412"/>
      <c r="U10" s="410" t="s">
        <v>26</v>
      </c>
      <c r="V10" s="411"/>
      <c r="W10" s="411"/>
      <c r="X10" s="411"/>
      <c r="Y10" s="411"/>
      <c r="Z10" s="412"/>
      <c r="AA10" s="410" t="s">
        <v>26</v>
      </c>
      <c r="AB10" s="411"/>
      <c r="AC10" s="411"/>
      <c r="AD10" s="411"/>
      <c r="AE10" s="411"/>
      <c r="AF10" s="412"/>
      <c r="AG10" s="410" t="s">
        <v>26</v>
      </c>
      <c r="AH10" s="411"/>
      <c r="AI10" s="411"/>
      <c r="AJ10" s="411"/>
      <c r="AK10" s="411"/>
      <c r="AL10" s="412"/>
    </row>
    <row r="11" spans="1:38" s="89" customFormat="1" ht="39.75" customHeight="1" thickBot="1">
      <c r="A11" s="84" t="s">
        <v>53</v>
      </c>
      <c r="B11" s="85" t="s">
        <v>54</v>
      </c>
      <c r="C11" s="86">
        <v>2017</v>
      </c>
      <c r="D11" s="87">
        <v>2020</v>
      </c>
      <c r="E11" s="87">
        <v>2025</v>
      </c>
      <c r="F11" s="87">
        <v>2030</v>
      </c>
      <c r="G11" s="408" t="s">
        <v>220</v>
      </c>
      <c r="H11" s="409"/>
      <c r="I11" s="86">
        <v>2017</v>
      </c>
      <c r="J11" s="87">
        <v>2020</v>
      </c>
      <c r="K11" s="87">
        <v>2025</v>
      </c>
      <c r="L11" s="87">
        <v>2030</v>
      </c>
      <c r="M11" s="408" t="s">
        <v>220</v>
      </c>
      <c r="N11" s="409"/>
      <c r="O11" s="86">
        <v>2017</v>
      </c>
      <c r="P11" s="87">
        <v>2020</v>
      </c>
      <c r="Q11" s="87">
        <v>2025</v>
      </c>
      <c r="R11" s="87">
        <v>2030</v>
      </c>
      <c r="S11" s="408" t="s">
        <v>220</v>
      </c>
      <c r="T11" s="409"/>
      <c r="U11" s="86">
        <v>2017</v>
      </c>
      <c r="V11" s="87">
        <v>2020</v>
      </c>
      <c r="W11" s="87">
        <v>2025</v>
      </c>
      <c r="X11" s="87">
        <v>2030</v>
      </c>
      <c r="Y11" s="408" t="s">
        <v>220</v>
      </c>
      <c r="Z11" s="409"/>
      <c r="AA11" s="88">
        <v>2017</v>
      </c>
      <c r="AB11" s="87">
        <v>2020</v>
      </c>
      <c r="AC11" s="87">
        <v>2025</v>
      </c>
      <c r="AD11" s="87">
        <v>2030</v>
      </c>
      <c r="AE11" s="408" t="s">
        <v>220</v>
      </c>
      <c r="AF11" s="409"/>
      <c r="AG11" s="88" t="s">
        <v>60</v>
      </c>
      <c r="AH11" s="87">
        <v>2020</v>
      </c>
      <c r="AI11" s="87">
        <v>2025</v>
      </c>
      <c r="AJ11" s="87">
        <v>2030</v>
      </c>
      <c r="AK11" s="408" t="s">
        <v>220</v>
      </c>
      <c r="AL11" s="409"/>
    </row>
    <row r="12" spans="1:38" ht="25.15" customHeight="1" thickBot="1">
      <c r="A12" s="73" t="s">
        <v>150</v>
      </c>
      <c r="B12" s="74" t="s">
        <v>147</v>
      </c>
      <c r="C12" s="52">
        <v>3.0545300000000002</v>
      </c>
      <c r="D12" s="383">
        <v>2.9169780855154341</v>
      </c>
      <c r="E12" s="383">
        <v>2.7841066367398599</v>
      </c>
      <c r="F12" s="383">
        <v>4.6710414465382053</v>
      </c>
      <c r="G12" s="54"/>
      <c r="H12" s="54"/>
      <c r="I12" s="52">
        <v>0.18465000000000001</v>
      </c>
      <c r="J12" s="383">
        <v>0.19647929740187603</v>
      </c>
      <c r="K12" s="383">
        <v>0.25948408504504467</v>
      </c>
      <c r="L12" s="383">
        <v>0.34540387023415459</v>
      </c>
      <c r="M12" s="53"/>
      <c r="N12" s="55"/>
      <c r="O12" s="52">
        <v>0.29097000000000001</v>
      </c>
      <c r="P12" s="383">
        <v>0.27370288799574799</v>
      </c>
      <c r="Q12" s="383">
        <v>0.24988581407556401</v>
      </c>
      <c r="R12" s="383">
        <v>0.30842228601732702</v>
      </c>
      <c r="S12" s="53"/>
      <c r="T12" s="55"/>
      <c r="U12" s="52">
        <v>0.17549999999999999</v>
      </c>
      <c r="V12" s="383">
        <v>0.2587427755417212</v>
      </c>
      <c r="W12" s="383">
        <v>0.2137908254362971</v>
      </c>
      <c r="X12" s="383">
        <v>0.24424282269778907</v>
      </c>
      <c r="Y12" s="53"/>
      <c r="Z12" s="53"/>
      <c r="AA12" s="52">
        <v>0.10149</v>
      </c>
      <c r="AB12" s="383">
        <v>0.33445205542120532</v>
      </c>
      <c r="AC12" s="383">
        <v>0.356393592194367</v>
      </c>
      <c r="AD12" s="383">
        <v>0.34668759471109523</v>
      </c>
      <c r="AE12" s="53"/>
      <c r="AF12" s="55"/>
      <c r="AG12" s="52"/>
      <c r="AH12" s="53"/>
      <c r="AI12" s="53"/>
      <c r="AJ12" s="53"/>
      <c r="AK12" s="53"/>
      <c r="AL12" s="55"/>
    </row>
    <row r="13" spans="1:38" ht="36.75" thickBot="1">
      <c r="A13" s="73" t="s">
        <v>151</v>
      </c>
      <c r="B13" s="74" t="s">
        <v>148</v>
      </c>
      <c r="C13" s="52">
        <v>6.0627300000000002</v>
      </c>
      <c r="D13" s="383">
        <v>6.7656864022404504</v>
      </c>
      <c r="E13" s="383">
        <v>5.2865526277261798</v>
      </c>
      <c r="F13" s="383">
        <v>5.2304241152996598</v>
      </c>
      <c r="G13" s="64"/>
      <c r="H13" s="64"/>
      <c r="I13" s="52">
        <v>0.85503999999999991</v>
      </c>
      <c r="J13" s="383">
        <v>0.85826559557765003</v>
      </c>
      <c r="K13" s="383">
        <v>0.81974230992549402</v>
      </c>
      <c r="L13" s="383">
        <v>0.83494234527943501</v>
      </c>
      <c r="M13" s="61"/>
      <c r="N13" s="63"/>
      <c r="O13" s="52">
        <v>0.54883999999999999</v>
      </c>
      <c r="P13" s="383">
        <v>1.016346176225791</v>
      </c>
      <c r="Q13" s="383">
        <v>0.9031025279840611</v>
      </c>
      <c r="R13" s="383">
        <v>0.81790298803713402</v>
      </c>
      <c r="S13" s="61"/>
      <c r="T13" s="63"/>
      <c r="U13" s="52">
        <v>0.11787</v>
      </c>
      <c r="V13" s="383">
        <v>0.10896021189365801</v>
      </c>
      <c r="W13" s="383">
        <v>0.10352583260112599</v>
      </c>
      <c r="X13" s="383">
        <v>0.106045110720807</v>
      </c>
      <c r="Y13" s="398"/>
      <c r="Z13" s="61"/>
      <c r="AA13" s="52">
        <v>0.46509</v>
      </c>
      <c r="AB13" s="383">
        <v>0.62313147636244604</v>
      </c>
      <c r="AC13" s="383">
        <v>0.50772536511712896</v>
      </c>
      <c r="AD13" s="383">
        <v>0.500325070423847</v>
      </c>
      <c r="AE13" s="61"/>
      <c r="AF13" s="63"/>
      <c r="AG13" s="56"/>
      <c r="AH13" s="57"/>
      <c r="AI13" s="57"/>
      <c r="AJ13" s="57"/>
      <c r="AK13" s="57"/>
      <c r="AL13" s="59"/>
    </row>
    <row r="14" spans="1:38" ht="13.5" thickBot="1">
      <c r="A14" s="73" t="s">
        <v>152</v>
      </c>
      <c r="B14" s="75" t="s">
        <v>118</v>
      </c>
      <c r="C14" s="52">
        <v>29.970418636000002</v>
      </c>
      <c r="D14" s="52">
        <v>25.646678443428744</v>
      </c>
      <c r="E14" s="52">
        <v>18.440444789143321</v>
      </c>
      <c r="F14" s="387">
        <v>11.234211134857894</v>
      </c>
      <c r="G14" s="61"/>
      <c r="H14" s="61"/>
      <c r="I14" s="52">
        <v>2.3744700000000001</v>
      </c>
      <c r="J14" s="52">
        <v>2.7501440798663639</v>
      </c>
      <c r="K14" s="52">
        <v>3.3762675463103045</v>
      </c>
      <c r="L14" s="387">
        <v>4.002391012754245</v>
      </c>
      <c r="M14" s="61"/>
      <c r="N14" s="60"/>
      <c r="O14" s="52">
        <v>2.972E-2</v>
      </c>
      <c r="P14" s="52">
        <v>2.2861538461538457E-2</v>
      </c>
      <c r="Q14" s="52">
        <v>1.1430769230769229E-2</v>
      </c>
      <c r="R14" s="387">
        <v>0</v>
      </c>
      <c r="S14" s="61"/>
      <c r="T14" s="63"/>
      <c r="U14" s="52">
        <v>0.35316999999999998</v>
      </c>
      <c r="V14" s="52">
        <v>0.41063641049322358</v>
      </c>
      <c r="W14" s="52">
        <v>0.50641376131526272</v>
      </c>
      <c r="X14" s="387">
        <v>0.60219111213730203</v>
      </c>
      <c r="Y14" s="61"/>
      <c r="Z14" s="61"/>
      <c r="AA14" s="52">
        <v>1.2275459999999998</v>
      </c>
      <c r="AB14" s="52">
        <v>1.2892474356999823</v>
      </c>
      <c r="AC14" s="52">
        <v>1.3920831618666198</v>
      </c>
      <c r="AD14" s="387">
        <v>1.4949188880332571</v>
      </c>
      <c r="AE14" s="61"/>
      <c r="AF14" s="63"/>
      <c r="AG14" s="62"/>
      <c r="AH14" s="61"/>
      <c r="AI14" s="61"/>
      <c r="AJ14" s="61"/>
      <c r="AK14" s="61"/>
      <c r="AL14" s="63"/>
    </row>
    <row r="15" spans="1:38" ht="13.5" thickBot="1">
      <c r="A15" s="76" t="s">
        <v>153</v>
      </c>
      <c r="B15" s="77" t="s">
        <v>119</v>
      </c>
      <c r="C15" s="52">
        <v>15.157647770000001</v>
      </c>
      <c r="D15" s="383">
        <v>12.975905086914439</v>
      </c>
      <c r="E15" s="383">
        <v>9.3396672817718365</v>
      </c>
      <c r="F15" s="387">
        <v>5.7034294766292337</v>
      </c>
      <c r="G15" s="64"/>
      <c r="H15" s="64"/>
      <c r="I15" s="52">
        <v>0.67959000000000003</v>
      </c>
      <c r="J15" s="383">
        <v>1.0431233073135686</v>
      </c>
      <c r="K15" s="383">
        <v>1.6490121528361832</v>
      </c>
      <c r="L15" s="387">
        <v>2.2549009983587975</v>
      </c>
      <c r="M15" s="61"/>
      <c r="N15" s="63"/>
      <c r="O15" s="52">
        <v>1.72E-2</v>
      </c>
      <c r="P15" s="383">
        <v>1.323076923076923E-2</v>
      </c>
      <c r="Q15" s="383">
        <v>6.615384615384615E-3</v>
      </c>
      <c r="R15" s="383">
        <v>0</v>
      </c>
      <c r="S15" s="61"/>
      <c r="T15" s="63"/>
      <c r="U15" s="52">
        <v>0.31624000000000002</v>
      </c>
      <c r="V15" s="383">
        <v>0.36478130763070316</v>
      </c>
      <c r="W15" s="383">
        <v>0.44568348701520843</v>
      </c>
      <c r="X15" s="387">
        <v>0.52658566639971371</v>
      </c>
      <c r="Y15" s="61"/>
      <c r="Z15" s="61"/>
      <c r="AA15" s="384">
        <v>0.30268600000000001</v>
      </c>
      <c r="AB15" s="383">
        <v>0.34234549638627654</v>
      </c>
      <c r="AC15" s="383">
        <v>0.40844465703007077</v>
      </c>
      <c r="AD15" s="387">
        <v>0.474543817673865</v>
      </c>
      <c r="AE15" s="61"/>
      <c r="AF15" s="63"/>
      <c r="AG15" s="56"/>
      <c r="AH15" s="57"/>
      <c r="AI15" s="57"/>
      <c r="AJ15" s="57"/>
      <c r="AK15" s="57"/>
      <c r="AL15" s="59"/>
    </row>
    <row r="16" spans="1:38" ht="13.5" thickBot="1">
      <c r="A16" s="76" t="s">
        <v>154</v>
      </c>
      <c r="B16" s="77" t="s">
        <v>120</v>
      </c>
      <c r="C16" s="52">
        <v>6.3188584409999997</v>
      </c>
      <c r="D16" s="383">
        <v>5.6212280335234128</v>
      </c>
      <c r="E16" s="383">
        <v>4.4585106877291016</v>
      </c>
      <c r="F16" s="387">
        <v>3.2957933419347905</v>
      </c>
      <c r="G16" s="64"/>
      <c r="H16" s="64"/>
      <c r="I16" s="52">
        <v>0.11803</v>
      </c>
      <c r="J16" s="383">
        <v>9.8352923622507873E-2</v>
      </c>
      <c r="K16" s="383">
        <v>6.5557796326687651E-2</v>
      </c>
      <c r="L16" s="387">
        <v>3.2762669030867442E-2</v>
      </c>
      <c r="M16" s="61"/>
      <c r="N16" s="63"/>
      <c r="O16" s="52">
        <v>3.9699999999999996E-3</v>
      </c>
      <c r="P16" s="383">
        <v>3.0538461538461535E-3</v>
      </c>
      <c r="Q16" s="383">
        <v>1.5269230769230768E-3</v>
      </c>
      <c r="R16" s="383">
        <v>0</v>
      </c>
      <c r="S16" s="61"/>
      <c r="T16" s="63"/>
      <c r="U16" s="52">
        <v>1.6740000000000001E-2</v>
      </c>
      <c r="V16" s="383">
        <v>2.1931533724558396E-2</v>
      </c>
      <c r="W16" s="383">
        <v>3.0584089932155719E-2</v>
      </c>
      <c r="X16" s="387">
        <v>3.9236646139753042E-2</v>
      </c>
      <c r="Y16" s="61"/>
      <c r="Z16" s="61"/>
      <c r="AA16" s="384">
        <v>0.12928799999999999</v>
      </c>
      <c r="AB16" s="383">
        <v>0.12418121380856412</v>
      </c>
      <c r="AC16" s="383">
        <v>0.11566990348950434</v>
      </c>
      <c r="AD16" s="387">
        <v>0.10715859317044456</v>
      </c>
      <c r="AE16" s="61"/>
      <c r="AF16" s="63"/>
      <c r="AG16" s="56"/>
      <c r="AH16" s="57"/>
      <c r="AI16" s="57"/>
      <c r="AJ16" s="57"/>
      <c r="AK16" s="57"/>
      <c r="AL16" s="59"/>
    </row>
    <row r="17" spans="1:38" ht="13.5" thickBot="1">
      <c r="A17" s="76" t="s">
        <v>155</v>
      </c>
      <c r="B17" s="77" t="s">
        <v>121</v>
      </c>
      <c r="C17" s="52">
        <v>8.325530702</v>
      </c>
      <c r="D17" s="383">
        <v>6.8717820984843243</v>
      </c>
      <c r="E17" s="383">
        <v>4.4488677592915327</v>
      </c>
      <c r="F17" s="387">
        <v>2.0259534200987401</v>
      </c>
      <c r="G17" s="64"/>
      <c r="H17" s="64"/>
      <c r="I17" s="52">
        <v>0.25001000000000001</v>
      </c>
      <c r="J17" s="383">
        <v>0.22126452569929839</v>
      </c>
      <c r="K17" s="383">
        <v>0.1733554018647957</v>
      </c>
      <c r="L17" s="387">
        <v>0.12544627803029301</v>
      </c>
      <c r="M17" s="61"/>
      <c r="N17" s="63"/>
      <c r="O17" s="52">
        <v>8.3800000000000003E-3</v>
      </c>
      <c r="P17" s="383">
        <v>6.4461538461538462E-3</v>
      </c>
      <c r="Q17" s="383">
        <v>3.2230769230769231E-3</v>
      </c>
      <c r="R17" s="383">
        <v>0</v>
      </c>
      <c r="S17" s="61"/>
      <c r="T17" s="63"/>
      <c r="U17" s="52">
        <v>1.8859999999999998E-2</v>
      </c>
      <c r="V17" s="383">
        <v>2.2526189354142568E-2</v>
      </c>
      <c r="W17" s="383">
        <v>2.8636504944380185E-2</v>
      </c>
      <c r="X17" s="387">
        <v>3.4746820534617799E-2</v>
      </c>
      <c r="Y17" s="61"/>
      <c r="Z17" s="61"/>
      <c r="AA17" s="384">
        <v>0.14254600000000001</v>
      </c>
      <c r="AB17" s="383">
        <v>0.16829548716124923</v>
      </c>
      <c r="AC17" s="383">
        <v>0.21121129909666458</v>
      </c>
      <c r="AD17" s="387">
        <v>0.25412711103207997</v>
      </c>
      <c r="AE17" s="61"/>
      <c r="AF17" s="63"/>
      <c r="AG17" s="56"/>
      <c r="AH17" s="57"/>
      <c r="AI17" s="57"/>
      <c r="AJ17" s="57"/>
      <c r="AK17" s="57"/>
      <c r="AL17" s="59"/>
    </row>
    <row r="18" spans="1:38" ht="13.5" thickBot="1">
      <c r="A18" s="76" t="s">
        <v>156</v>
      </c>
      <c r="B18" s="77" t="s">
        <v>122</v>
      </c>
      <c r="C18" s="52">
        <v>0.16838172300000001</v>
      </c>
      <c r="D18" s="383">
        <v>0.17776322450656801</v>
      </c>
      <c r="E18" s="383">
        <v>0.19339906035084803</v>
      </c>
      <c r="F18" s="387">
        <v>0.20903489619512805</v>
      </c>
      <c r="G18" s="64"/>
      <c r="H18" s="64"/>
      <c r="I18" s="52">
        <v>0.34225</v>
      </c>
      <c r="J18" s="383">
        <v>0.40281332323098928</v>
      </c>
      <c r="K18" s="383">
        <v>0.50375219528263804</v>
      </c>
      <c r="L18" s="387">
        <v>0.60469106733428679</v>
      </c>
      <c r="M18" s="61"/>
      <c r="N18" s="63"/>
      <c r="O18" s="52">
        <v>1.7000000000000001E-4</v>
      </c>
      <c r="P18" s="383">
        <v>1.3076923076923077E-4</v>
      </c>
      <c r="Q18" s="383">
        <v>6.5384615384615386E-5</v>
      </c>
      <c r="R18" s="383">
        <v>0</v>
      </c>
      <c r="S18" s="61"/>
      <c r="T18" s="63"/>
      <c r="U18" s="52">
        <v>1.33E-3</v>
      </c>
      <c r="V18" s="383">
        <v>1.3973797838194111E-3</v>
      </c>
      <c r="W18" s="383">
        <v>1.5096794235184294E-3</v>
      </c>
      <c r="X18" s="387">
        <v>1.6219790632174477E-3</v>
      </c>
      <c r="Y18" s="61"/>
      <c r="Z18" s="61"/>
      <c r="AA18" s="384">
        <v>5.8799999999999998E-3</v>
      </c>
      <c r="AB18" s="383">
        <v>7.2792383438925346E-3</v>
      </c>
      <c r="AC18" s="383">
        <v>9.611302250380092E-3</v>
      </c>
      <c r="AD18" s="387">
        <v>1.1943366156867649E-2</v>
      </c>
      <c r="AE18" s="61"/>
      <c r="AF18" s="63"/>
      <c r="AG18" s="56"/>
      <c r="AH18" s="57"/>
      <c r="AI18" s="57"/>
      <c r="AJ18" s="57"/>
      <c r="AK18" s="57"/>
      <c r="AL18" s="59"/>
    </row>
    <row r="19" spans="1:38" ht="13.5" thickBot="1">
      <c r="A19" s="76" t="s">
        <v>157</v>
      </c>
      <c r="B19" s="77" t="s">
        <v>123</v>
      </c>
      <c r="C19" s="52">
        <v>0</v>
      </c>
      <c r="D19" s="383">
        <v>0</v>
      </c>
      <c r="E19" s="383">
        <v>0</v>
      </c>
      <c r="F19" s="383">
        <v>0</v>
      </c>
      <c r="G19" s="61"/>
      <c r="H19" s="61"/>
      <c r="I19" s="52">
        <v>0.98458999999999997</v>
      </c>
      <c r="J19" s="383">
        <v>0.98458999999999997</v>
      </c>
      <c r="K19" s="383">
        <v>0.98458999999999997</v>
      </c>
      <c r="L19" s="383">
        <v>0.98458999999999997</v>
      </c>
      <c r="M19" s="61"/>
      <c r="N19" s="63"/>
      <c r="O19" s="52">
        <v>0</v>
      </c>
      <c r="P19" s="383">
        <v>0</v>
      </c>
      <c r="Q19" s="383">
        <v>0</v>
      </c>
      <c r="R19" s="383">
        <v>0</v>
      </c>
      <c r="S19" s="61"/>
      <c r="T19" s="63"/>
      <c r="U19" s="52">
        <v>0</v>
      </c>
      <c r="V19" s="383">
        <v>0</v>
      </c>
      <c r="W19" s="383">
        <v>0</v>
      </c>
      <c r="X19" s="383">
        <v>0</v>
      </c>
      <c r="Y19" s="61"/>
      <c r="Z19" s="61"/>
      <c r="AA19" s="384">
        <v>0</v>
      </c>
      <c r="AB19" s="383">
        <v>0</v>
      </c>
      <c r="AC19" s="383">
        <v>0</v>
      </c>
      <c r="AD19" s="383">
        <v>0</v>
      </c>
      <c r="AE19" s="61"/>
      <c r="AF19" s="63"/>
      <c r="AG19" s="62"/>
      <c r="AH19" s="61"/>
      <c r="AI19" s="61"/>
      <c r="AJ19" s="61"/>
      <c r="AK19" s="61"/>
      <c r="AL19" s="63"/>
    </row>
    <row r="20" spans="1:38" ht="24.75" thickBot="1">
      <c r="A20" s="76" t="s">
        <v>224</v>
      </c>
      <c r="B20" s="77" t="s">
        <v>124</v>
      </c>
      <c r="C20" s="52">
        <v>0</v>
      </c>
      <c r="D20" s="383">
        <v>0</v>
      </c>
      <c r="E20" s="383">
        <v>0</v>
      </c>
      <c r="F20" s="383">
        <v>0</v>
      </c>
      <c r="G20" s="61"/>
      <c r="H20" s="61"/>
      <c r="I20" s="52">
        <v>0</v>
      </c>
      <c r="J20" s="383">
        <v>0</v>
      </c>
      <c r="K20" s="383">
        <v>0</v>
      </c>
      <c r="L20" s="383">
        <v>0</v>
      </c>
      <c r="M20" s="61"/>
      <c r="N20" s="63"/>
      <c r="O20" s="52">
        <v>0</v>
      </c>
      <c r="P20" s="383">
        <v>0</v>
      </c>
      <c r="Q20" s="383">
        <v>0</v>
      </c>
      <c r="R20" s="383">
        <v>0</v>
      </c>
      <c r="S20" s="61"/>
      <c r="T20" s="63"/>
      <c r="U20" s="52">
        <v>0</v>
      </c>
      <c r="V20" s="383">
        <v>0</v>
      </c>
      <c r="W20" s="383">
        <v>0</v>
      </c>
      <c r="X20" s="383">
        <v>0</v>
      </c>
      <c r="Y20" s="61"/>
      <c r="Z20" s="61"/>
      <c r="AA20" s="384">
        <v>0.41757699999999998</v>
      </c>
      <c r="AB20" s="383">
        <v>0.41757699999999998</v>
      </c>
      <c r="AC20" s="383">
        <v>0.41757699999999998</v>
      </c>
      <c r="AD20" s="383">
        <v>0.41757699999999998</v>
      </c>
      <c r="AE20" s="61"/>
      <c r="AF20" s="63"/>
      <c r="AG20" s="62"/>
      <c r="AH20" s="61"/>
      <c r="AI20" s="61"/>
      <c r="AJ20" s="61"/>
      <c r="AK20" s="61"/>
      <c r="AL20" s="63"/>
    </row>
    <row r="21" spans="1:38" ht="13.5" thickBot="1">
      <c r="A21" s="76" t="s">
        <v>158</v>
      </c>
      <c r="B21" s="77" t="s">
        <v>125</v>
      </c>
      <c r="C21" s="52">
        <v>0</v>
      </c>
      <c r="D21" s="383">
        <v>0</v>
      </c>
      <c r="E21" s="383">
        <v>0</v>
      </c>
      <c r="F21" s="383">
        <v>0</v>
      </c>
      <c r="G21" s="61"/>
      <c r="H21" s="61"/>
      <c r="I21" s="52">
        <v>0</v>
      </c>
      <c r="J21" s="383">
        <v>0</v>
      </c>
      <c r="K21" s="383">
        <v>0</v>
      </c>
      <c r="L21" s="383">
        <v>0</v>
      </c>
      <c r="M21" s="61"/>
      <c r="N21" s="63"/>
      <c r="O21" s="52">
        <v>0</v>
      </c>
      <c r="P21" s="383">
        <v>0</v>
      </c>
      <c r="Q21" s="383">
        <v>0</v>
      </c>
      <c r="R21" s="383">
        <v>0</v>
      </c>
      <c r="S21" s="61"/>
      <c r="T21" s="63"/>
      <c r="U21" s="52">
        <v>0</v>
      </c>
      <c r="V21" s="383">
        <v>0</v>
      </c>
      <c r="W21" s="383">
        <v>0</v>
      </c>
      <c r="X21" s="383">
        <v>0</v>
      </c>
      <c r="Y21" s="61"/>
      <c r="Z21" s="61"/>
      <c r="AA21" s="384">
        <v>0.229569</v>
      </c>
      <c r="AB21" s="383">
        <v>0.229569</v>
      </c>
      <c r="AC21" s="383">
        <v>0.229569</v>
      </c>
      <c r="AD21" s="383">
        <v>0.229569</v>
      </c>
      <c r="AE21" s="61"/>
      <c r="AF21" s="63"/>
      <c r="AG21" s="62"/>
      <c r="AH21" s="61"/>
      <c r="AI21" s="61"/>
      <c r="AJ21" s="61"/>
      <c r="AK21" s="61"/>
      <c r="AL21" s="63"/>
    </row>
    <row r="22" spans="1:38" ht="13.5" thickBot="1">
      <c r="A22" s="73" t="s">
        <v>159</v>
      </c>
      <c r="B22" s="74" t="s">
        <v>143</v>
      </c>
      <c r="C22" s="52">
        <v>2.0143099999999996</v>
      </c>
      <c r="D22" s="383">
        <v>2.0143099999999996</v>
      </c>
      <c r="E22" s="383">
        <v>2.0143099999999996</v>
      </c>
      <c r="F22" s="383">
        <v>2.0143099999999996</v>
      </c>
      <c r="G22" s="64"/>
      <c r="H22" s="64"/>
      <c r="I22" s="52">
        <v>0.18612999999999999</v>
      </c>
      <c r="J22" s="383">
        <v>0.18612999999999999</v>
      </c>
      <c r="K22" s="383">
        <v>0.18612999999999999</v>
      </c>
      <c r="L22" s="383">
        <v>0.18612999999999999</v>
      </c>
      <c r="M22" s="61"/>
      <c r="N22" s="63"/>
      <c r="O22" s="52">
        <v>7.0879999999999999E-2</v>
      </c>
      <c r="P22" s="383">
        <v>7.0879999999999999E-2</v>
      </c>
      <c r="Q22" s="383">
        <v>7.0879999999999999E-2</v>
      </c>
      <c r="R22" s="383">
        <v>7.0879999999999999E-2</v>
      </c>
      <c r="S22" s="61"/>
      <c r="T22" s="63"/>
      <c r="U22" s="52">
        <v>1.1999999999999999E-4</v>
      </c>
      <c r="V22" s="383">
        <v>1.1999999999999999E-4</v>
      </c>
      <c r="W22" s="383">
        <v>1.1999999999999999E-4</v>
      </c>
      <c r="X22" s="383">
        <v>1.1999999999999999E-4</v>
      </c>
      <c r="Y22" s="61"/>
      <c r="Z22" s="61"/>
      <c r="AA22" s="52">
        <v>3.0249999999999999E-2</v>
      </c>
      <c r="AB22" s="383">
        <v>3.0249999999999999E-2</v>
      </c>
      <c r="AC22" s="383">
        <v>3.0249999999999999E-2</v>
      </c>
      <c r="AD22" s="383">
        <v>3.0249999999999999E-2</v>
      </c>
      <c r="AE22" s="61"/>
      <c r="AF22" s="63"/>
      <c r="AG22" s="56"/>
      <c r="AH22" s="57"/>
      <c r="AI22" s="57"/>
      <c r="AJ22" s="57"/>
      <c r="AK22" s="57"/>
      <c r="AL22" s="59"/>
    </row>
    <row r="23" spans="1:38" ht="48.75" thickBot="1">
      <c r="A23" s="73" t="s">
        <v>160</v>
      </c>
      <c r="B23" s="74" t="s">
        <v>161</v>
      </c>
      <c r="C23" s="387">
        <v>7.3080599999999993</v>
      </c>
      <c r="D23" s="387">
        <v>7.2081729254399001</v>
      </c>
      <c r="E23" s="387">
        <v>7.1674477964567007</v>
      </c>
      <c r="F23" s="387">
        <v>7.1598696090357894</v>
      </c>
      <c r="G23" s="64"/>
      <c r="H23" s="64"/>
      <c r="I23" s="387">
        <v>6.2262199999999988</v>
      </c>
      <c r="J23" s="387">
        <v>6.8835600000000001</v>
      </c>
      <c r="K23" s="387">
        <v>7.1173600000000006</v>
      </c>
      <c r="L23" s="387">
        <v>7.2076999999999991</v>
      </c>
      <c r="M23" s="61"/>
      <c r="N23" s="63"/>
      <c r="O23" s="387">
        <v>2.9437000000000002</v>
      </c>
      <c r="P23" s="387">
        <v>5.244349999999999</v>
      </c>
      <c r="Q23" s="387">
        <v>4.9728300000000001</v>
      </c>
      <c r="R23" s="387">
        <v>4.7077</v>
      </c>
      <c r="S23" s="61"/>
      <c r="T23" s="63"/>
      <c r="U23" s="387">
        <v>0.6511499999999999</v>
      </c>
      <c r="V23" s="387">
        <v>0.58874000000000004</v>
      </c>
      <c r="W23" s="387">
        <v>0.63024000000000002</v>
      </c>
      <c r="X23" s="387">
        <v>0.65704999999999991</v>
      </c>
      <c r="Y23" s="61"/>
      <c r="Z23" s="61"/>
      <c r="AA23" s="387">
        <v>6.4627699999999999</v>
      </c>
      <c r="AB23" s="387">
        <v>5.61904</v>
      </c>
      <c r="AC23" s="387">
        <v>5.92685</v>
      </c>
      <c r="AD23" s="387">
        <v>6.0387600000000008</v>
      </c>
      <c r="AE23" s="61"/>
      <c r="AF23" s="63"/>
      <c r="AG23" s="56"/>
      <c r="AH23" s="57"/>
      <c r="AI23" s="57"/>
      <c r="AJ23" s="57"/>
      <c r="AK23" s="57"/>
      <c r="AL23" s="59"/>
    </row>
    <row r="24" spans="1:38" ht="13.5" thickBot="1">
      <c r="A24" s="73" t="s">
        <v>162</v>
      </c>
      <c r="B24" s="74" t="s">
        <v>126</v>
      </c>
      <c r="C24" s="387">
        <v>0.18701000000000001</v>
      </c>
      <c r="D24" s="387">
        <v>0.18701000000000001</v>
      </c>
      <c r="E24" s="387">
        <v>0.18701000000000001</v>
      </c>
      <c r="F24" s="387">
        <v>0.18701000000000001</v>
      </c>
      <c r="G24" s="64"/>
      <c r="H24" s="64"/>
      <c r="I24" s="387">
        <v>4.5650000000000003E-2</v>
      </c>
      <c r="J24" s="387">
        <v>4.5650000000000003E-2</v>
      </c>
      <c r="K24" s="387">
        <v>4.5650000000000003E-2</v>
      </c>
      <c r="L24" s="387">
        <v>4.5650000000000003E-2</v>
      </c>
      <c r="M24" s="61"/>
      <c r="N24" s="63"/>
      <c r="O24" s="387">
        <v>2.2300000000000002E-3</v>
      </c>
      <c r="P24" s="387">
        <v>2.2300000000000002E-3</v>
      </c>
      <c r="Q24" s="387">
        <v>2.2300000000000002E-3</v>
      </c>
      <c r="R24" s="387">
        <v>2.2300000000000002E-3</v>
      </c>
      <c r="S24" s="61"/>
      <c r="T24" s="63"/>
      <c r="U24" s="387">
        <v>2.5399999999999998E-6</v>
      </c>
      <c r="V24" s="387">
        <v>2.5399999999999998E-6</v>
      </c>
      <c r="W24" s="387">
        <v>2.5399999999999998E-6</v>
      </c>
      <c r="X24" s="387">
        <v>2.5399999999999998E-6</v>
      </c>
      <c r="Y24" s="387"/>
      <c r="Z24" s="387"/>
      <c r="AA24" s="387">
        <v>7.6000000000000004E-4</v>
      </c>
      <c r="AB24" s="387">
        <v>7.6000000000000004E-4</v>
      </c>
      <c r="AC24" s="387">
        <v>7.6000000000000004E-4</v>
      </c>
      <c r="AD24" s="387">
        <v>7.6000000000000004E-4</v>
      </c>
      <c r="AE24" s="61"/>
      <c r="AF24" s="63"/>
      <c r="AG24" s="56"/>
      <c r="AH24" s="57"/>
      <c r="AI24" s="57"/>
      <c r="AJ24" s="57"/>
      <c r="AK24" s="57"/>
      <c r="AL24" s="59"/>
    </row>
    <row r="25" spans="1:38" ht="24.75" thickBot="1">
      <c r="A25" s="73" t="s">
        <v>163</v>
      </c>
      <c r="B25" s="74" t="s">
        <v>149</v>
      </c>
      <c r="C25" s="52">
        <v>0</v>
      </c>
      <c r="D25" s="383">
        <v>0</v>
      </c>
      <c r="E25" s="383">
        <v>0</v>
      </c>
      <c r="F25" s="383">
        <v>0</v>
      </c>
      <c r="G25" s="61"/>
      <c r="H25" s="61"/>
      <c r="I25" s="383">
        <v>1.18032</v>
      </c>
      <c r="J25" s="383">
        <v>1.1592731527660611</v>
      </c>
      <c r="K25" s="383">
        <v>1.1968369255321221</v>
      </c>
      <c r="L25" s="383">
        <v>1.2344006982981832</v>
      </c>
      <c r="M25" s="61"/>
      <c r="N25" s="63"/>
      <c r="O25" s="52">
        <v>0</v>
      </c>
      <c r="P25" s="383">
        <v>0</v>
      </c>
      <c r="Q25" s="383">
        <v>0</v>
      </c>
      <c r="R25" s="383">
        <v>0</v>
      </c>
      <c r="S25" s="61"/>
      <c r="T25" s="63"/>
      <c r="U25" s="52">
        <v>0</v>
      </c>
      <c r="V25" s="383">
        <v>0</v>
      </c>
      <c r="W25" s="383">
        <v>0</v>
      </c>
      <c r="X25" s="383">
        <v>0</v>
      </c>
      <c r="Y25" s="61"/>
      <c r="Z25" s="61"/>
      <c r="AA25" s="384">
        <v>0</v>
      </c>
      <c r="AB25" s="383">
        <v>0</v>
      </c>
      <c r="AC25" s="383">
        <v>0</v>
      </c>
      <c r="AD25" s="383">
        <v>0</v>
      </c>
      <c r="AE25" s="61"/>
      <c r="AF25" s="63"/>
      <c r="AG25" s="56"/>
      <c r="AH25" s="57"/>
      <c r="AI25" s="57"/>
      <c r="AJ25" s="57"/>
      <c r="AK25" s="57"/>
      <c r="AL25" s="59"/>
    </row>
    <row r="26" spans="1:38" ht="13.5" thickBot="1">
      <c r="A26" s="73" t="s">
        <v>164</v>
      </c>
      <c r="B26" s="74" t="s">
        <v>127</v>
      </c>
      <c r="C26" s="52">
        <v>12.04823</v>
      </c>
      <c r="D26" s="383">
        <v>14.8778308256787</v>
      </c>
      <c r="E26" s="383">
        <v>13.866856701844529</v>
      </c>
      <c r="F26" s="383">
        <v>13.8352915610573</v>
      </c>
      <c r="G26" s="61"/>
      <c r="H26" s="61"/>
      <c r="I26" s="52">
        <v>3.9196</v>
      </c>
      <c r="J26" s="383">
        <v>4.3843022424220361</v>
      </c>
      <c r="K26" s="383">
        <v>4.3174473928509292</v>
      </c>
      <c r="L26" s="383">
        <v>4.3262333757435201</v>
      </c>
      <c r="M26" s="61"/>
      <c r="N26" s="63"/>
      <c r="O26" s="52">
        <v>5.1916399999999996</v>
      </c>
      <c r="P26" s="383">
        <v>5.5029923931349298</v>
      </c>
      <c r="Q26" s="383">
        <v>5.1051711779569704</v>
      </c>
      <c r="R26" s="383">
        <v>5.1334782358780107</v>
      </c>
      <c r="S26" s="61"/>
      <c r="T26" s="63"/>
      <c r="U26" s="52">
        <v>0.84004000000000001</v>
      </c>
      <c r="V26" s="383">
        <v>0.7718403879955853</v>
      </c>
      <c r="W26" s="383">
        <v>0.74520220459403341</v>
      </c>
      <c r="X26" s="383">
        <v>0.74759860749195317</v>
      </c>
      <c r="Y26" s="61"/>
      <c r="Z26" s="61"/>
      <c r="AA26" s="52">
        <v>1.2876199999999998</v>
      </c>
      <c r="AB26" s="383">
        <v>1.1223261729410747</v>
      </c>
      <c r="AC26" s="383">
        <v>1.1087754583989433</v>
      </c>
      <c r="AD26" s="383">
        <v>1.1111210955276345</v>
      </c>
      <c r="AE26" s="61"/>
      <c r="AF26" s="63"/>
      <c r="AG26" s="56"/>
      <c r="AH26" s="57"/>
      <c r="AI26" s="57"/>
      <c r="AJ26" s="57"/>
      <c r="AK26" s="57"/>
      <c r="AL26" s="59"/>
    </row>
    <row r="27" spans="1:38" ht="13.5" thickBot="1">
      <c r="A27" s="73" t="s">
        <v>225</v>
      </c>
      <c r="B27" s="74" t="s">
        <v>128</v>
      </c>
      <c r="C27" s="52">
        <v>1.1039999999999999E-2</v>
      </c>
      <c r="D27" s="383">
        <v>0</v>
      </c>
      <c r="E27" s="383">
        <v>0</v>
      </c>
      <c r="F27" s="383">
        <v>0</v>
      </c>
      <c r="G27" s="61"/>
      <c r="H27" s="61"/>
      <c r="I27" s="52">
        <v>12.646789999999999</v>
      </c>
      <c r="J27" s="383">
        <v>13.013752497084301</v>
      </c>
      <c r="K27" s="383">
        <v>13.1225874075517</v>
      </c>
      <c r="L27" s="383">
        <v>13.236603898555702</v>
      </c>
      <c r="M27" s="61"/>
      <c r="N27" s="63"/>
      <c r="O27" s="52">
        <v>6.7099999999999998E-3</v>
      </c>
      <c r="P27" s="383">
        <v>0</v>
      </c>
      <c r="Q27" s="383">
        <v>0</v>
      </c>
      <c r="R27" s="383">
        <v>0</v>
      </c>
      <c r="S27" s="61"/>
      <c r="T27" s="63"/>
      <c r="U27" s="52">
        <v>2.545E-2</v>
      </c>
      <c r="V27" s="383">
        <v>0</v>
      </c>
      <c r="W27" s="383">
        <v>0</v>
      </c>
      <c r="X27" s="383">
        <v>0</v>
      </c>
      <c r="Y27" s="61"/>
      <c r="Z27" s="61"/>
      <c r="AA27" s="384">
        <v>0.22252999999999998</v>
      </c>
      <c r="AB27" s="383">
        <v>0.22252999999999998</v>
      </c>
      <c r="AC27" s="383">
        <v>0.22252999999999998</v>
      </c>
      <c r="AD27" s="383">
        <v>0.22252999999999998</v>
      </c>
      <c r="AE27" s="61"/>
      <c r="AF27" s="63"/>
      <c r="AG27" s="62"/>
      <c r="AH27" s="61"/>
      <c r="AI27" s="61"/>
      <c r="AJ27" s="61"/>
      <c r="AK27" s="61"/>
      <c r="AL27" s="63"/>
    </row>
    <row r="28" spans="1:38" ht="24.75" thickBot="1">
      <c r="A28" s="73" t="s">
        <v>165</v>
      </c>
      <c r="B28" s="74" t="s">
        <v>129</v>
      </c>
      <c r="C28" s="52">
        <v>0.47942999999999997</v>
      </c>
      <c r="D28" s="52">
        <v>0.466644664173964</v>
      </c>
      <c r="E28" s="52">
        <v>0.44533577113057077</v>
      </c>
      <c r="F28" s="52">
        <v>0.42402687808717754</v>
      </c>
      <c r="G28" s="61"/>
      <c r="H28" s="61"/>
      <c r="I28" s="52">
        <v>10.002049999999999</v>
      </c>
      <c r="J28" s="52">
        <v>9.7787097390581739</v>
      </c>
      <c r="K28" s="52">
        <v>9.4064759708218002</v>
      </c>
      <c r="L28" s="52">
        <v>9.034242202585423</v>
      </c>
      <c r="M28" s="61"/>
      <c r="N28" s="63"/>
      <c r="O28" s="52">
        <v>0</v>
      </c>
      <c r="P28" s="397" t="s">
        <v>304</v>
      </c>
      <c r="Q28" s="397" t="s">
        <v>304</v>
      </c>
      <c r="R28" s="397" t="s">
        <v>304</v>
      </c>
      <c r="S28" s="61"/>
      <c r="T28" s="63"/>
      <c r="U28" s="52">
        <v>15.137490000000001</v>
      </c>
      <c r="V28" s="52">
        <v>14.936464847369988</v>
      </c>
      <c r="W28" s="52">
        <v>14.601422926319968</v>
      </c>
      <c r="X28" s="52">
        <v>14.266381005269947</v>
      </c>
      <c r="Y28" s="61"/>
      <c r="Z28" s="61"/>
      <c r="AA28" s="52">
        <v>0.16270000000000001</v>
      </c>
      <c r="AB28" s="52">
        <v>0.16015440225257124</v>
      </c>
      <c r="AC28" s="52">
        <v>0.15591173934018993</v>
      </c>
      <c r="AD28" s="395">
        <v>0.15166907642780864</v>
      </c>
      <c r="AE28" s="61"/>
      <c r="AF28" s="63"/>
      <c r="AG28" s="62"/>
      <c r="AH28" s="61"/>
      <c r="AI28" s="61"/>
      <c r="AJ28" s="61"/>
      <c r="AK28" s="61"/>
      <c r="AL28" s="63"/>
    </row>
    <row r="29" spans="1:38" ht="13.5" thickBot="1">
      <c r="A29" s="78" t="s">
        <v>166</v>
      </c>
      <c r="B29" s="79" t="s">
        <v>130</v>
      </c>
      <c r="C29" s="52">
        <v>6.5089999999999995E-2</v>
      </c>
      <c r="D29" s="383">
        <v>6.2058267638653804E-2</v>
      </c>
      <c r="E29" s="383">
        <v>5.7005380369743487E-2</v>
      </c>
      <c r="F29" s="395">
        <v>5.1952493100833171E-2</v>
      </c>
      <c r="G29" s="61"/>
      <c r="H29" s="61"/>
      <c r="I29" s="52">
        <v>2.51749</v>
      </c>
      <c r="J29" s="383">
        <v>2.4001154085978835</v>
      </c>
      <c r="K29" s="383">
        <v>2.2044910895943564</v>
      </c>
      <c r="L29" s="395">
        <v>2.0088667705908292</v>
      </c>
      <c r="M29" s="61"/>
      <c r="N29" s="63"/>
      <c r="O29" s="52">
        <v>0</v>
      </c>
      <c r="P29" s="396" t="s">
        <v>304</v>
      </c>
      <c r="Q29" s="396" t="s">
        <v>304</v>
      </c>
      <c r="R29" s="396" t="s">
        <v>304</v>
      </c>
      <c r="S29" s="61"/>
      <c r="T29" s="63"/>
      <c r="U29" s="52">
        <v>2.8053599999999999</v>
      </c>
      <c r="V29" s="383">
        <v>2.6745623809474024</v>
      </c>
      <c r="W29" s="383">
        <v>2.4565663491930727</v>
      </c>
      <c r="X29" s="395">
        <v>2.2385703174387435</v>
      </c>
      <c r="Y29" s="61"/>
      <c r="Z29" s="61"/>
      <c r="AA29" s="52">
        <v>3.737E-2</v>
      </c>
      <c r="AB29" s="383">
        <v>3.5626912296014064E-2</v>
      </c>
      <c r="AC29" s="383">
        <v>3.2721766122704173E-2</v>
      </c>
      <c r="AD29" s="395">
        <v>2.9816619949394281E-2</v>
      </c>
      <c r="AE29" s="61"/>
      <c r="AF29" s="63"/>
      <c r="AG29" s="62"/>
      <c r="AH29" s="61"/>
      <c r="AI29" s="61"/>
      <c r="AJ29" s="61"/>
      <c r="AK29" s="61"/>
      <c r="AL29" s="63"/>
    </row>
    <row r="30" spans="1:38" ht="13.5" thickBot="1">
      <c r="A30" s="78" t="s">
        <v>167</v>
      </c>
      <c r="B30" s="79" t="s">
        <v>131</v>
      </c>
      <c r="C30" s="52">
        <v>0.34577999999999998</v>
      </c>
      <c r="D30" s="383">
        <v>0.32964753761950016</v>
      </c>
      <c r="E30" s="383">
        <v>0.30276010031866718</v>
      </c>
      <c r="F30" s="395">
        <v>0.2758726630178342</v>
      </c>
      <c r="G30" s="61"/>
      <c r="H30" s="61"/>
      <c r="I30" s="52">
        <v>5.9806100000000004</v>
      </c>
      <c r="J30" s="383">
        <v>5.7017711227540877</v>
      </c>
      <c r="K30" s="383">
        <v>5.2370396606775662</v>
      </c>
      <c r="L30" s="395">
        <v>4.7723081986010447</v>
      </c>
      <c r="M30" s="61"/>
      <c r="N30" s="63"/>
      <c r="O30" s="52">
        <v>0</v>
      </c>
      <c r="P30" s="396" t="s">
        <v>304</v>
      </c>
      <c r="Q30" s="396" t="s">
        <v>304</v>
      </c>
      <c r="R30" s="396" t="s">
        <v>304</v>
      </c>
      <c r="S30" s="61"/>
      <c r="T30" s="63"/>
      <c r="U30" s="52">
        <v>8.5864399999999996</v>
      </c>
      <c r="V30" s="383">
        <v>8.1861027302171241</v>
      </c>
      <c r="W30" s="383">
        <v>7.5188739472456625</v>
      </c>
      <c r="X30" s="395">
        <v>6.8516451642742027</v>
      </c>
      <c r="Y30" s="61"/>
      <c r="Z30" s="61"/>
      <c r="AA30" s="52">
        <v>9.4070000000000001E-2</v>
      </c>
      <c r="AB30" s="383">
        <v>8.9669634085950356E-2</v>
      </c>
      <c r="AC30" s="383">
        <v>8.2335690895867591E-2</v>
      </c>
      <c r="AD30" s="395">
        <v>7.5001747705784841E-2</v>
      </c>
      <c r="AE30" s="61"/>
      <c r="AF30" s="63"/>
      <c r="AG30" s="62"/>
      <c r="AH30" s="61"/>
      <c r="AI30" s="61"/>
      <c r="AJ30" s="61"/>
      <c r="AK30" s="61"/>
      <c r="AL30" s="63"/>
    </row>
    <row r="31" spans="1:38" ht="13.5" thickBot="1">
      <c r="A31" s="78" t="s">
        <v>169</v>
      </c>
      <c r="B31" s="79" t="s">
        <v>133</v>
      </c>
      <c r="C31" s="52">
        <v>1.15E-3</v>
      </c>
      <c r="D31" s="383">
        <v>1.1190560539535656E-3</v>
      </c>
      <c r="E31" s="383">
        <v>1.0674828105428414E-3</v>
      </c>
      <c r="F31" s="395">
        <v>1.0159095671321175E-3</v>
      </c>
      <c r="G31" s="61"/>
      <c r="H31" s="61"/>
      <c r="I31" s="52">
        <v>1.7899999999999999E-2</v>
      </c>
      <c r="J31" s="383">
        <v>1.7376890477422604E-2</v>
      </c>
      <c r="K31" s="383">
        <v>1.6505041273126943E-2</v>
      </c>
      <c r="L31" s="395">
        <v>1.5633192068831282E-2</v>
      </c>
      <c r="M31" s="61"/>
      <c r="N31" s="63"/>
      <c r="O31" s="52">
        <v>0</v>
      </c>
      <c r="P31" s="396" t="s">
        <v>304</v>
      </c>
      <c r="Q31" s="396" t="s">
        <v>304</v>
      </c>
      <c r="R31" s="396" t="s">
        <v>304</v>
      </c>
      <c r="S31" s="61"/>
      <c r="T31" s="63"/>
      <c r="U31" s="52">
        <v>4.4380000000000003E-2</v>
      </c>
      <c r="V31" s="383">
        <v>4.3085094718613735E-2</v>
      </c>
      <c r="W31" s="383">
        <v>4.092691924963663E-2</v>
      </c>
      <c r="X31" s="395">
        <v>3.8768743780659518E-2</v>
      </c>
      <c r="Y31" s="61"/>
      <c r="Z31" s="61"/>
      <c r="AA31" s="52">
        <v>7.2999999999999996E-4</v>
      </c>
      <c r="AB31" s="383">
        <v>5.6153846153846152E-4</v>
      </c>
      <c r="AC31" s="383">
        <v>2.8076923076923076E-4</v>
      </c>
      <c r="AD31" s="395">
        <v>0</v>
      </c>
      <c r="AE31" s="61"/>
      <c r="AF31" s="63"/>
      <c r="AG31" s="62"/>
      <c r="AH31" s="61"/>
      <c r="AI31" s="61"/>
      <c r="AJ31" s="61"/>
      <c r="AK31" s="61"/>
      <c r="AL31" s="63"/>
    </row>
    <row r="32" spans="1:38" ht="13.5" thickBot="1">
      <c r="A32" s="78" t="s">
        <v>172</v>
      </c>
      <c r="B32" s="79" t="s">
        <v>173</v>
      </c>
      <c r="C32" s="52">
        <v>2.402E-2</v>
      </c>
      <c r="D32" s="383">
        <v>2.5246136893701986E-2</v>
      </c>
      <c r="E32" s="383">
        <v>2.7289698383205295E-2</v>
      </c>
      <c r="F32" s="395">
        <v>2.9333259872708604E-2</v>
      </c>
      <c r="G32" s="61"/>
      <c r="H32" s="61"/>
      <c r="I32" s="52">
        <v>0.21462000000000001</v>
      </c>
      <c r="J32" s="383">
        <v>0.22548161201359374</v>
      </c>
      <c r="K32" s="383">
        <v>0.24358429870291662</v>
      </c>
      <c r="L32" s="395">
        <v>0.2616869853922395</v>
      </c>
      <c r="M32" s="61"/>
      <c r="N32" s="63"/>
      <c r="O32" s="52">
        <v>0</v>
      </c>
      <c r="P32" s="396" t="s">
        <v>304</v>
      </c>
      <c r="Q32" s="396" t="s">
        <v>304</v>
      </c>
      <c r="R32" s="396" t="s">
        <v>304</v>
      </c>
      <c r="S32" s="61"/>
      <c r="T32" s="63"/>
      <c r="U32" s="52">
        <v>2.2017500000000001</v>
      </c>
      <c r="V32" s="383">
        <v>2.3131756208128982</v>
      </c>
      <c r="W32" s="383">
        <v>2.4988849888343951</v>
      </c>
      <c r="X32" s="395">
        <v>2.6845943568558917</v>
      </c>
      <c r="Y32" s="61"/>
      <c r="Z32" s="61"/>
      <c r="AA32" s="52">
        <v>2.64E-3</v>
      </c>
      <c r="AB32" s="383">
        <v>2.7694970742164681E-3</v>
      </c>
      <c r="AC32" s="383">
        <v>2.9853255312439152E-3</v>
      </c>
      <c r="AD32" s="395">
        <v>3.2011539882713623E-3</v>
      </c>
      <c r="AE32" s="61"/>
      <c r="AF32" s="63"/>
      <c r="AG32" s="62"/>
      <c r="AH32" s="61"/>
      <c r="AI32" s="61"/>
      <c r="AJ32" s="61"/>
      <c r="AK32" s="61"/>
      <c r="AL32" s="63"/>
    </row>
    <row r="33" spans="1:38" ht="13.5" thickBot="1">
      <c r="A33" s="78" t="s">
        <v>168</v>
      </c>
      <c r="B33" s="79" t="s">
        <v>132</v>
      </c>
      <c r="C33" s="52">
        <v>0</v>
      </c>
      <c r="D33" s="383">
        <v>0</v>
      </c>
      <c r="E33" s="383">
        <v>0</v>
      </c>
      <c r="F33" s="395">
        <v>0</v>
      </c>
      <c r="G33" s="61"/>
      <c r="H33" s="61"/>
      <c r="I33" s="52">
        <v>0</v>
      </c>
      <c r="J33" s="383">
        <v>0</v>
      </c>
      <c r="K33" s="383">
        <v>0</v>
      </c>
      <c r="L33" s="395">
        <v>0</v>
      </c>
      <c r="M33" s="61"/>
      <c r="N33" s="63"/>
      <c r="O33" s="52">
        <v>0</v>
      </c>
      <c r="P33" s="396" t="s">
        <v>105</v>
      </c>
      <c r="Q33" s="396" t="s">
        <v>105</v>
      </c>
      <c r="R33" s="396" t="s">
        <v>105</v>
      </c>
      <c r="S33" s="61"/>
      <c r="T33" s="63"/>
      <c r="U33" s="52">
        <v>0</v>
      </c>
      <c r="V33" s="383">
        <v>0</v>
      </c>
      <c r="W33" s="383">
        <v>0</v>
      </c>
      <c r="X33" s="395">
        <v>0</v>
      </c>
      <c r="Y33" s="61"/>
      <c r="Z33" s="61"/>
      <c r="AA33" s="384">
        <v>0</v>
      </c>
      <c r="AB33" s="383">
        <v>0</v>
      </c>
      <c r="AC33" s="383">
        <v>0</v>
      </c>
      <c r="AD33" s="395">
        <v>0</v>
      </c>
      <c r="AE33" s="61"/>
      <c r="AF33" s="63"/>
      <c r="AG33" s="62"/>
      <c r="AH33" s="61"/>
      <c r="AI33" s="61"/>
      <c r="AJ33" s="61"/>
      <c r="AK33" s="61"/>
      <c r="AL33" s="63"/>
    </row>
    <row r="34" spans="1:38" ht="13.5" thickBot="1">
      <c r="A34" s="78" t="s">
        <v>242</v>
      </c>
      <c r="B34" s="79" t="s">
        <v>134</v>
      </c>
      <c r="C34" s="52">
        <v>2.9999999999999997E-4</v>
      </c>
      <c r="D34" s="383">
        <v>3.3664141323780535E-4</v>
      </c>
      <c r="E34" s="383">
        <v>3.977104353008144E-4</v>
      </c>
      <c r="F34" s="395">
        <v>4.5877945736382339E-4</v>
      </c>
      <c r="G34" s="61"/>
      <c r="H34" s="61"/>
      <c r="I34" s="52">
        <v>8.5000000000000006E-3</v>
      </c>
      <c r="J34" s="383">
        <v>9.5362161516176457E-3</v>
      </c>
      <c r="K34" s="383">
        <v>1.1263243070980387E-2</v>
      </c>
      <c r="L34" s="395">
        <v>1.2990269990343127E-2</v>
      </c>
      <c r="M34" s="61"/>
      <c r="N34" s="63"/>
      <c r="O34" s="52">
        <v>0</v>
      </c>
      <c r="P34" s="396" t="s">
        <v>304</v>
      </c>
      <c r="Q34" s="396" t="s">
        <v>304</v>
      </c>
      <c r="R34" s="396" t="s">
        <v>304</v>
      </c>
      <c r="S34" s="61"/>
      <c r="T34" s="63"/>
      <c r="U34" s="52">
        <v>9.9299999999999996E-3</v>
      </c>
      <c r="V34" s="383">
        <v>1.1143110826059451E-2</v>
      </c>
      <c r="W34" s="383">
        <v>1.3164962202825203E-2</v>
      </c>
      <c r="X34" s="395">
        <v>1.5186813579590955E-2</v>
      </c>
      <c r="Y34" s="61"/>
      <c r="Z34" s="61"/>
      <c r="AA34" s="52">
        <v>1.3999999999999999E-4</v>
      </c>
      <c r="AB34" s="383">
        <v>1.0769230769230769E-4</v>
      </c>
      <c r="AC34" s="383">
        <v>5.3846153846153847E-5</v>
      </c>
      <c r="AD34" s="395">
        <v>0</v>
      </c>
      <c r="AE34" s="61"/>
      <c r="AF34" s="63"/>
      <c r="AG34" s="62"/>
      <c r="AH34" s="61"/>
      <c r="AI34" s="61"/>
      <c r="AJ34" s="61"/>
      <c r="AK34" s="61"/>
      <c r="AL34" s="63"/>
    </row>
    <row r="35" spans="1:38" ht="13.5" thickBot="1">
      <c r="A35" s="78" t="s">
        <v>243</v>
      </c>
      <c r="B35" s="79" t="s">
        <v>135</v>
      </c>
      <c r="C35" s="52">
        <v>1.0789999999999999E-2</v>
      </c>
      <c r="D35" s="383">
        <v>1.3111497792118471E-2</v>
      </c>
      <c r="E35" s="383">
        <v>1.6980660778982592E-2</v>
      </c>
      <c r="F35" s="395">
        <v>2.0849823765846712E-2</v>
      </c>
      <c r="G35" s="61"/>
      <c r="H35" s="61"/>
      <c r="I35" s="52">
        <v>0.18104000000000001</v>
      </c>
      <c r="J35" s="383">
        <v>0.21999286353167996</v>
      </c>
      <c r="K35" s="383">
        <v>0.28491430275114654</v>
      </c>
      <c r="L35" s="395">
        <v>0.34983574197061312</v>
      </c>
      <c r="M35" s="61"/>
      <c r="N35" s="63"/>
      <c r="O35" s="52">
        <v>0</v>
      </c>
      <c r="P35" s="396" t="s">
        <v>304</v>
      </c>
      <c r="Q35" s="396" t="s">
        <v>304</v>
      </c>
      <c r="R35" s="396" t="s">
        <v>304</v>
      </c>
      <c r="S35" s="61"/>
      <c r="T35" s="63"/>
      <c r="U35" s="52">
        <v>0.27904000000000001</v>
      </c>
      <c r="V35" s="383">
        <v>0.33907825387693807</v>
      </c>
      <c r="W35" s="383">
        <v>0.43914201033850153</v>
      </c>
      <c r="X35" s="395">
        <v>0.53920576680006504</v>
      </c>
      <c r="Y35" s="61"/>
      <c r="Z35" s="61"/>
      <c r="AA35" s="52">
        <v>1.6199999999999999E-3</v>
      </c>
      <c r="AB35" s="383">
        <v>1.2461538461538461E-3</v>
      </c>
      <c r="AC35" s="383">
        <v>6.2307692307692303E-4</v>
      </c>
      <c r="AD35" s="395">
        <v>0</v>
      </c>
      <c r="AE35" s="61"/>
      <c r="AF35" s="63"/>
      <c r="AG35" s="62"/>
      <c r="AH35" s="61"/>
      <c r="AI35" s="61"/>
      <c r="AJ35" s="61"/>
      <c r="AK35" s="61"/>
      <c r="AL35" s="63"/>
    </row>
    <row r="36" spans="1:38" ht="13.5" thickBot="1">
      <c r="A36" s="78" t="s">
        <v>171</v>
      </c>
      <c r="B36" s="79" t="s">
        <v>136</v>
      </c>
      <c r="C36" s="52">
        <v>0</v>
      </c>
      <c r="D36" s="383">
        <v>0</v>
      </c>
      <c r="E36" s="383">
        <v>0</v>
      </c>
      <c r="F36" s="395">
        <v>0</v>
      </c>
      <c r="G36" s="61"/>
      <c r="H36" s="61"/>
      <c r="I36" s="52">
        <v>0</v>
      </c>
      <c r="J36" s="383">
        <v>0</v>
      </c>
      <c r="K36" s="383">
        <v>0</v>
      </c>
      <c r="L36" s="395">
        <v>0</v>
      </c>
      <c r="M36" s="61"/>
      <c r="N36" s="63"/>
      <c r="O36" s="52">
        <v>0</v>
      </c>
      <c r="P36" s="396" t="s">
        <v>304</v>
      </c>
      <c r="Q36" s="396" t="s">
        <v>304</v>
      </c>
      <c r="R36" s="396" t="s">
        <v>304</v>
      </c>
      <c r="S36" s="61"/>
      <c r="T36" s="63"/>
      <c r="U36" s="52">
        <v>0</v>
      </c>
      <c r="V36" s="383">
        <v>0</v>
      </c>
      <c r="W36" s="383">
        <v>0</v>
      </c>
      <c r="X36" s="395">
        <v>0</v>
      </c>
      <c r="Y36" s="61"/>
      <c r="Z36" s="61"/>
      <c r="AA36" s="52">
        <v>0</v>
      </c>
      <c r="AB36" s="383">
        <v>0</v>
      </c>
      <c r="AC36" s="383">
        <v>0</v>
      </c>
      <c r="AD36" s="395">
        <v>0</v>
      </c>
      <c r="AE36" s="61"/>
      <c r="AF36" s="63"/>
      <c r="AG36" s="62"/>
      <c r="AH36" s="61"/>
      <c r="AI36" s="61"/>
      <c r="AJ36" s="61"/>
      <c r="AK36" s="61"/>
      <c r="AL36" s="63"/>
    </row>
    <row r="37" spans="1:38" ht="13.5" thickBot="1">
      <c r="A37" s="78" t="s">
        <v>170</v>
      </c>
      <c r="B37" s="79" t="s">
        <v>137</v>
      </c>
      <c r="C37" s="52">
        <v>3.2300000000000002E-2</v>
      </c>
      <c r="D37" s="383">
        <v>3.5125526762798211E-2</v>
      </c>
      <c r="E37" s="383">
        <v>3.9834738034128556E-2</v>
      </c>
      <c r="F37" s="395">
        <v>4.4543949305458908E-2</v>
      </c>
      <c r="G37" s="61"/>
      <c r="H37" s="61"/>
      <c r="I37" s="52">
        <v>1.08189</v>
      </c>
      <c r="J37" s="383">
        <v>1.2044356255318898</v>
      </c>
      <c r="K37" s="383">
        <v>1.408678334751706</v>
      </c>
      <c r="L37" s="395">
        <v>1.6129210439715223</v>
      </c>
      <c r="M37" s="61"/>
      <c r="N37" s="63"/>
      <c r="O37" s="52">
        <v>0</v>
      </c>
      <c r="P37" s="396" t="s">
        <v>304</v>
      </c>
      <c r="Q37" s="396" t="s">
        <v>304</v>
      </c>
      <c r="R37" s="396" t="s">
        <v>304</v>
      </c>
      <c r="S37" s="61"/>
      <c r="T37" s="63"/>
      <c r="U37" s="52">
        <v>1.2105900000000001</v>
      </c>
      <c r="V37" s="383">
        <v>1.3693176559709528</v>
      </c>
      <c r="W37" s="383">
        <v>1.6338637492558739</v>
      </c>
      <c r="X37" s="395">
        <v>1.8984098425407949</v>
      </c>
      <c r="Y37" s="61"/>
      <c r="Z37" s="61"/>
      <c r="AA37" s="52">
        <v>2.613E-2</v>
      </c>
      <c r="AB37" s="383">
        <v>3.0172974181005726E-2</v>
      </c>
      <c r="AC37" s="383">
        <v>3.6911264482681935E-2</v>
      </c>
      <c r="AD37" s="395">
        <v>4.3649554784358141E-2</v>
      </c>
      <c r="AE37" s="61"/>
      <c r="AF37" s="63"/>
      <c r="AG37" s="62"/>
      <c r="AH37" s="61"/>
      <c r="AI37" s="61"/>
      <c r="AJ37" s="61"/>
      <c r="AK37" s="61"/>
      <c r="AL37" s="63"/>
    </row>
    <row r="38" spans="1:38" ht="13.5" thickBot="1">
      <c r="A38" s="78" t="s">
        <v>244</v>
      </c>
      <c r="B38" s="79" t="s">
        <v>126</v>
      </c>
      <c r="C38" s="52">
        <v>0</v>
      </c>
      <c r="D38" s="383">
        <v>0</v>
      </c>
      <c r="E38" s="383">
        <v>0</v>
      </c>
      <c r="F38" s="395">
        <v>0</v>
      </c>
      <c r="G38" s="61"/>
      <c r="H38" s="61"/>
      <c r="I38" s="52">
        <v>0</v>
      </c>
      <c r="J38" s="383">
        <v>0</v>
      </c>
      <c r="K38" s="383">
        <v>0</v>
      </c>
      <c r="L38" s="395">
        <v>0</v>
      </c>
      <c r="M38" s="61"/>
      <c r="N38" s="63"/>
      <c r="O38" s="52">
        <v>0</v>
      </c>
      <c r="P38" s="396" t="s">
        <v>105</v>
      </c>
      <c r="Q38" s="396" t="s">
        <v>105</v>
      </c>
      <c r="R38" s="396" t="s">
        <v>105</v>
      </c>
      <c r="S38" s="61"/>
      <c r="T38" s="63"/>
      <c r="U38" s="52">
        <v>0</v>
      </c>
      <c r="V38" s="383">
        <v>0</v>
      </c>
      <c r="W38" s="383">
        <v>0</v>
      </c>
      <c r="X38" s="395">
        <v>0</v>
      </c>
      <c r="Y38" s="61"/>
      <c r="Z38" s="61"/>
      <c r="AA38" s="52">
        <v>0</v>
      </c>
      <c r="AB38" s="383">
        <v>0</v>
      </c>
      <c r="AC38" s="383">
        <v>0</v>
      </c>
      <c r="AD38" s="395">
        <v>0</v>
      </c>
      <c r="AE38" s="61"/>
      <c r="AF38" s="63"/>
      <c r="AG38" s="62"/>
      <c r="AH38" s="61"/>
      <c r="AI38" s="61"/>
      <c r="AJ38" s="61"/>
      <c r="AK38" s="61"/>
      <c r="AL38" s="63"/>
    </row>
    <row r="39" spans="1:38" ht="24.75" thickBot="1">
      <c r="A39" s="73" t="s">
        <v>174</v>
      </c>
      <c r="B39" s="74" t="s">
        <v>138</v>
      </c>
      <c r="C39" s="52">
        <v>5.8964999999999996</v>
      </c>
      <c r="D39" s="383">
        <v>5.7648072607223648</v>
      </c>
      <c r="E39" s="383">
        <v>5.5453193619263059</v>
      </c>
      <c r="F39" s="395">
        <v>5.3258314631302479</v>
      </c>
      <c r="G39" s="64"/>
      <c r="H39" s="64"/>
      <c r="I39" s="52">
        <v>0.61526999999999998</v>
      </c>
      <c r="J39" s="383">
        <v>0.61527079962113396</v>
      </c>
      <c r="K39" s="383">
        <v>0.61527213232302402</v>
      </c>
      <c r="L39" s="395">
        <v>0.61527346502491409</v>
      </c>
      <c r="M39" s="61"/>
      <c r="N39" s="63"/>
      <c r="O39" s="52">
        <v>0</v>
      </c>
      <c r="P39" s="397" t="s">
        <v>304</v>
      </c>
      <c r="Q39" s="397" t="s">
        <v>304</v>
      </c>
      <c r="R39" s="397" t="s">
        <v>304</v>
      </c>
      <c r="S39" s="61"/>
      <c r="T39" s="63"/>
      <c r="U39" s="52">
        <v>11.11492</v>
      </c>
      <c r="V39" s="389">
        <v>11.11492</v>
      </c>
      <c r="W39" s="389">
        <v>11.11492</v>
      </c>
      <c r="X39" s="395">
        <v>9.8950573385025624</v>
      </c>
      <c r="Y39" s="61"/>
      <c r="Z39" s="61"/>
      <c r="AA39" s="384">
        <v>4.2930000000000003E-2</v>
      </c>
      <c r="AB39" s="389">
        <v>4.2930000000000003E-2</v>
      </c>
      <c r="AC39" s="389">
        <v>4.2930000000000003E-2</v>
      </c>
      <c r="AD39" s="395">
        <v>4.2931633236698262E-2</v>
      </c>
      <c r="AE39" s="61"/>
      <c r="AF39" s="63"/>
      <c r="AG39" s="62"/>
      <c r="AH39" s="61"/>
      <c r="AI39" s="61"/>
      <c r="AJ39" s="61"/>
      <c r="AK39" s="61"/>
      <c r="AL39" s="63"/>
    </row>
    <row r="40" spans="1:38" ht="13.5" thickBot="1">
      <c r="A40" s="73" t="s">
        <v>175</v>
      </c>
      <c r="B40" s="74" t="s">
        <v>139</v>
      </c>
      <c r="C40" s="52">
        <v>0</v>
      </c>
      <c r="D40" s="383" t="s">
        <v>105</v>
      </c>
      <c r="E40" s="383" t="s">
        <v>105</v>
      </c>
      <c r="F40" s="383" t="s">
        <v>105</v>
      </c>
      <c r="G40" s="64"/>
      <c r="H40" s="64"/>
      <c r="I40" s="52">
        <v>0</v>
      </c>
      <c r="J40" s="383" t="s">
        <v>105</v>
      </c>
      <c r="K40" s="383" t="s">
        <v>105</v>
      </c>
      <c r="L40" s="383" t="s">
        <v>105</v>
      </c>
      <c r="M40" s="61"/>
      <c r="N40" s="63"/>
      <c r="O40" s="52">
        <v>0</v>
      </c>
      <c r="P40" s="383" t="s">
        <v>105</v>
      </c>
      <c r="Q40" s="383" t="s">
        <v>105</v>
      </c>
      <c r="R40" s="383" t="s">
        <v>105</v>
      </c>
      <c r="S40" s="61"/>
      <c r="T40" s="63"/>
      <c r="U40" s="52">
        <v>0</v>
      </c>
      <c r="V40" s="383" t="s">
        <v>105</v>
      </c>
      <c r="W40" s="383" t="s">
        <v>105</v>
      </c>
      <c r="X40" s="383" t="s">
        <v>105</v>
      </c>
      <c r="Y40" s="61"/>
      <c r="Z40" s="61"/>
      <c r="AA40" s="384">
        <v>0</v>
      </c>
      <c r="AB40" s="383" t="s">
        <v>105</v>
      </c>
      <c r="AC40" s="383" t="s">
        <v>105</v>
      </c>
      <c r="AD40" s="383" t="s">
        <v>105</v>
      </c>
      <c r="AE40" s="61"/>
      <c r="AF40" s="63"/>
      <c r="AG40" s="62"/>
      <c r="AH40" s="61"/>
      <c r="AI40" s="61"/>
      <c r="AJ40" s="61"/>
      <c r="AK40" s="61"/>
      <c r="AL40" s="63"/>
    </row>
    <row r="41" spans="1:38" ht="13.5" thickBot="1">
      <c r="A41" s="73" t="s">
        <v>140</v>
      </c>
      <c r="B41" s="74" t="s">
        <v>141</v>
      </c>
      <c r="C41" s="52">
        <v>3.9149999999999997E-2</v>
      </c>
      <c r="D41" s="383">
        <v>3.9149999999999997E-2</v>
      </c>
      <c r="E41" s="383">
        <v>3.9149999999999997E-2</v>
      </c>
      <c r="F41" s="383">
        <v>3.9149999999999997E-2</v>
      </c>
      <c r="G41" s="64"/>
      <c r="H41" s="64"/>
      <c r="I41" s="52">
        <v>0.37373999999999996</v>
      </c>
      <c r="J41" s="383">
        <v>0.37373999999999996</v>
      </c>
      <c r="K41" s="383">
        <v>0.37373999999999996</v>
      </c>
      <c r="L41" s="383">
        <v>0.37373999999999996</v>
      </c>
      <c r="M41" s="61"/>
      <c r="N41" s="63"/>
      <c r="O41" s="52">
        <v>5.11E-3</v>
      </c>
      <c r="P41" s="383">
        <v>5.11E-3</v>
      </c>
      <c r="Q41" s="383">
        <v>5.11E-3</v>
      </c>
      <c r="R41" s="383">
        <v>5.11E-3</v>
      </c>
      <c r="S41" s="61"/>
      <c r="T41" s="63"/>
      <c r="U41" s="52">
        <v>0.14563300000000001</v>
      </c>
      <c r="V41" s="383">
        <v>0.14563300000000001</v>
      </c>
      <c r="W41" s="383">
        <v>0.14563300000000001</v>
      </c>
      <c r="X41" s="383">
        <v>0.14563300000000001</v>
      </c>
      <c r="Y41" s="61"/>
      <c r="Z41" s="61"/>
      <c r="AA41" s="52">
        <v>0.208893</v>
      </c>
      <c r="AB41" s="383">
        <v>0.208893</v>
      </c>
      <c r="AC41" s="383">
        <v>0.208893</v>
      </c>
      <c r="AD41" s="383">
        <v>0.208893</v>
      </c>
      <c r="AE41" s="61"/>
      <c r="AF41" s="63"/>
      <c r="AG41" s="56"/>
      <c r="AH41" s="57"/>
      <c r="AI41" s="57"/>
      <c r="AJ41" s="57"/>
      <c r="AK41" s="57"/>
      <c r="AL41" s="59"/>
    </row>
    <row r="42" spans="1:38" ht="24.75" thickBot="1">
      <c r="A42" s="80" t="s">
        <v>176</v>
      </c>
      <c r="B42" s="81" t="s">
        <v>142</v>
      </c>
      <c r="C42" s="52">
        <v>0</v>
      </c>
      <c r="D42" s="383" t="s">
        <v>308</v>
      </c>
      <c r="E42" s="383" t="s">
        <v>308</v>
      </c>
      <c r="F42" s="383" t="s">
        <v>308</v>
      </c>
      <c r="G42" s="64"/>
      <c r="H42" s="64"/>
      <c r="I42" s="52">
        <v>0</v>
      </c>
      <c r="J42" s="383" t="s">
        <v>308</v>
      </c>
      <c r="K42" s="383" t="s">
        <v>308</v>
      </c>
      <c r="L42" s="383" t="s">
        <v>308</v>
      </c>
      <c r="M42" s="61"/>
      <c r="N42" s="63"/>
      <c r="O42" s="52">
        <v>0</v>
      </c>
      <c r="P42" s="383" t="s">
        <v>308</v>
      </c>
      <c r="Q42" s="383" t="s">
        <v>308</v>
      </c>
      <c r="R42" s="383" t="s">
        <v>308</v>
      </c>
      <c r="S42" s="61"/>
      <c r="T42" s="63"/>
      <c r="U42" s="52">
        <v>0</v>
      </c>
      <c r="V42" s="383" t="s">
        <v>308</v>
      </c>
      <c r="W42" s="383" t="s">
        <v>308</v>
      </c>
      <c r="X42" s="383" t="s">
        <v>308</v>
      </c>
      <c r="Y42" s="61"/>
      <c r="Z42" s="61"/>
      <c r="AA42" s="52">
        <v>0</v>
      </c>
      <c r="AB42" s="383" t="s">
        <v>308</v>
      </c>
      <c r="AC42" s="383" t="s">
        <v>308</v>
      </c>
      <c r="AD42" s="383" t="s">
        <v>308</v>
      </c>
      <c r="AE42" s="61"/>
      <c r="AF42" s="63"/>
      <c r="AG42" s="56"/>
      <c r="AH42" s="57"/>
      <c r="AI42" s="57"/>
      <c r="AJ42" s="57"/>
      <c r="AK42" s="57"/>
      <c r="AL42" s="59"/>
    </row>
    <row r="43" spans="1:38" ht="24.75" thickBot="1">
      <c r="A43" s="82" t="s">
        <v>36</v>
      </c>
      <c r="B43" s="82" t="s">
        <v>0</v>
      </c>
      <c r="C43" s="383">
        <v>67.071408636000015</v>
      </c>
      <c r="D43" s="383">
        <v>65.887268607199573</v>
      </c>
      <c r="E43" s="383">
        <v>55.776533684967468</v>
      </c>
      <c r="F43" s="383">
        <v>50.121166208006272</v>
      </c>
      <c r="G43" s="383"/>
      <c r="H43" s="383"/>
      <c r="I43" s="383">
        <v>38.609929999999999</v>
      </c>
      <c r="J43" s="383">
        <v>40.245277403797601</v>
      </c>
      <c r="K43" s="383">
        <v>40.836993770360415</v>
      </c>
      <c r="L43" s="383">
        <v>41.442710868475572</v>
      </c>
      <c r="M43" s="383"/>
      <c r="N43" s="383"/>
      <c r="O43" s="383">
        <v>9.0898000000000003</v>
      </c>
      <c r="P43" s="383">
        <v>12.138472995818008</v>
      </c>
      <c r="Q43" s="383">
        <v>11.320640289247365</v>
      </c>
      <c r="R43" s="383">
        <v>11.045723509932472</v>
      </c>
      <c r="S43" s="383"/>
      <c r="T43" s="383"/>
      <c r="U43" s="383">
        <v>28.561345540000001</v>
      </c>
      <c r="V43" s="383">
        <v>28.336060173294175</v>
      </c>
      <c r="W43" s="383">
        <v>28.06127109026669</v>
      </c>
      <c r="X43" s="383">
        <v>26.664321536820363</v>
      </c>
      <c r="Y43" s="383"/>
      <c r="Z43" s="383"/>
      <c r="AA43" s="383">
        <v>10.212579</v>
      </c>
      <c r="AB43" s="383">
        <v>9.6537145426772799</v>
      </c>
      <c r="AC43" s="383">
        <v>9.953102316917251</v>
      </c>
      <c r="AD43" s="383">
        <v>10.148846358360341</v>
      </c>
      <c r="AE43" s="399"/>
      <c r="AF43" s="400"/>
      <c r="AG43" s="65"/>
      <c r="AH43" s="66"/>
      <c r="AI43" s="66"/>
      <c r="AJ43" s="66"/>
      <c r="AK43" s="66"/>
      <c r="AL43" s="67"/>
    </row>
    <row r="44" spans="1:38">
      <c r="C44" s="34"/>
      <c r="D44" s="34"/>
      <c r="E44" s="34"/>
      <c r="F44" s="34"/>
      <c r="G44" s="34"/>
      <c r="H44" s="34"/>
      <c r="I44" s="34"/>
      <c r="J44" s="34"/>
      <c r="K44" s="34"/>
      <c r="L44" s="34"/>
      <c r="M44" s="34"/>
      <c r="N44" s="34"/>
      <c r="O44" s="34"/>
      <c r="P44" s="34"/>
      <c r="Q44" s="34"/>
      <c r="R44" s="34"/>
      <c r="S44" s="34"/>
      <c r="T44" s="34"/>
      <c r="W44" s="34"/>
      <c r="X44" s="34"/>
      <c r="Y44" s="34"/>
      <c r="Z44" s="34"/>
    </row>
    <row r="45" spans="1:38">
      <c r="C45" s="34"/>
      <c r="D45" s="34"/>
      <c r="E45" s="34"/>
      <c r="F45" s="34"/>
      <c r="G45" s="34"/>
      <c r="H45" s="34"/>
      <c r="I45" s="34"/>
      <c r="J45" s="34"/>
      <c r="K45" s="34"/>
      <c r="L45" s="34"/>
      <c r="M45" s="34"/>
      <c r="N45" s="34"/>
      <c r="O45" s="34"/>
      <c r="P45" s="34"/>
      <c r="Q45" s="34"/>
      <c r="R45" s="34"/>
      <c r="S45" s="34"/>
      <c r="T45" s="34"/>
      <c r="W45" s="34"/>
      <c r="X45" s="34"/>
      <c r="Y45" s="34"/>
      <c r="Z45" s="34"/>
    </row>
    <row r="46" spans="1:38">
      <c r="C46" s="34"/>
      <c r="D46" s="34"/>
      <c r="E46" s="34"/>
      <c r="F46" s="34"/>
      <c r="G46" s="34"/>
      <c r="H46" s="34"/>
      <c r="I46" s="34"/>
      <c r="J46" s="34"/>
      <c r="K46" s="34"/>
      <c r="L46" s="34"/>
      <c r="M46" s="34"/>
      <c r="N46" s="34"/>
      <c r="O46" s="34"/>
      <c r="P46" s="34"/>
      <c r="Q46" s="34"/>
      <c r="R46" s="34"/>
      <c r="S46" s="34"/>
      <c r="T46" s="34"/>
      <c r="W46" s="34"/>
      <c r="X46" s="34"/>
      <c r="Y46" s="34"/>
      <c r="Z46" s="34"/>
    </row>
    <row r="47" spans="1:38">
      <c r="C47" s="34"/>
      <c r="D47" s="34"/>
      <c r="E47" s="34"/>
      <c r="F47" s="34"/>
      <c r="G47" s="34"/>
      <c r="H47" s="34"/>
      <c r="I47" s="34"/>
      <c r="J47" s="34"/>
      <c r="K47" s="34"/>
      <c r="L47" s="34"/>
      <c r="M47" s="34"/>
      <c r="N47" s="34"/>
      <c r="O47" s="34"/>
      <c r="P47" s="34"/>
      <c r="Q47" s="34"/>
      <c r="R47" s="34"/>
      <c r="S47" s="34"/>
      <c r="T47" s="34"/>
      <c r="W47" s="34"/>
      <c r="X47" s="34"/>
      <c r="Y47" s="34"/>
      <c r="Z47" s="34"/>
    </row>
    <row r="48" spans="1:38">
      <c r="C48" s="34"/>
      <c r="D48" s="34"/>
      <c r="E48" s="34"/>
      <c r="F48" s="34"/>
      <c r="G48" s="34"/>
      <c r="H48" s="34"/>
      <c r="I48" s="34"/>
      <c r="J48" s="34"/>
      <c r="K48" s="34"/>
      <c r="L48" s="34"/>
      <c r="M48" s="34"/>
      <c r="N48" s="34"/>
      <c r="O48" s="34"/>
      <c r="P48" s="34"/>
      <c r="Q48" s="34"/>
      <c r="R48" s="34"/>
      <c r="S48" s="34"/>
      <c r="T48" s="34"/>
      <c r="W48" s="34"/>
      <c r="X48" s="34"/>
      <c r="Y48" s="34"/>
      <c r="Z48" s="34"/>
    </row>
    <row r="49" spans="3:26">
      <c r="C49" s="34"/>
      <c r="D49" s="34"/>
      <c r="E49" s="34"/>
      <c r="F49" s="34"/>
      <c r="G49" s="34"/>
      <c r="H49" s="34"/>
      <c r="I49" s="34"/>
      <c r="J49" s="34"/>
      <c r="K49" s="34"/>
      <c r="L49" s="34"/>
      <c r="M49" s="34"/>
      <c r="N49" s="34"/>
      <c r="O49" s="34"/>
      <c r="P49" s="34"/>
      <c r="Q49" s="34"/>
      <c r="R49" s="34"/>
      <c r="S49" s="34"/>
      <c r="T49" s="34"/>
      <c r="W49" s="34"/>
      <c r="X49" s="34"/>
      <c r="Y49" s="34"/>
      <c r="Z49" s="34"/>
    </row>
    <row r="50" spans="3:26">
      <c r="C50" s="34"/>
      <c r="D50" s="34"/>
      <c r="E50" s="34"/>
      <c r="F50" s="34"/>
      <c r="G50" s="34"/>
      <c r="H50" s="34"/>
      <c r="I50" s="34"/>
      <c r="J50" s="34"/>
      <c r="K50" s="34"/>
      <c r="L50" s="34"/>
      <c r="M50" s="34"/>
      <c r="N50" s="34"/>
      <c r="O50" s="34"/>
      <c r="P50" s="34"/>
      <c r="Q50" s="34"/>
      <c r="R50" s="34"/>
      <c r="S50" s="34"/>
      <c r="T50" s="34"/>
      <c r="W50" s="34"/>
      <c r="X50" s="34"/>
      <c r="Y50" s="34"/>
      <c r="Z50" s="34"/>
    </row>
    <row r="51" spans="3:26">
      <c r="C51" s="34"/>
      <c r="D51" s="34"/>
      <c r="E51" s="34"/>
      <c r="F51" s="34"/>
      <c r="G51" s="34"/>
      <c r="H51" s="34"/>
      <c r="I51" s="34"/>
      <c r="J51" s="34"/>
      <c r="K51" s="34"/>
      <c r="L51" s="34"/>
      <c r="M51" s="34"/>
      <c r="N51" s="34"/>
      <c r="O51" s="34"/>
      <c r="P51" s="34"/>
      <c r="Q51" s="34"/>
      <c r="R51" s="34"/>
      <c r="S51" s="34"/>
      <c r="T51" s="34"/>
      <c r="W51" s="34"/>
      <c r="X51" s="34"/>
      <c r="Y51" s="34"/>
      <c r="Z51" s="34"/>
    </row>
    <row r="52" spans="3:26">
      <c r="C52" s="34"/>
      <c r="D52" s="34"/>
      <c r="E52" s="34"/>
      <c r="F52" s="34"/>
      <c r="G52" s="34"/>
      <c r="H52" s="34"/>
      <c r="I52" s="34"/>
      <c r="J52" s="34"/>
      <c r="K52" s="34"/>
      <c r="L52" s="34"/>
      <c r="M52" s="34"/>
      <c r="N52" s="34"/>
      <c r="O52" s="34"/>
      <c r="P52" s="34"/>
      <c r="Q52" s="34"/>
      <c r="R52" s="34"/>
      <c r="S52" s="34"/>
      <c r="T52" s="34"/>
      <c r="W52" s="34"/>
      <c r="X52" s="34"/>
      <c r="Y52" s="34"/>
      <c r="Z52" s="34"/>
    </row>
    <row r="53" spans="3:26">
      <c r="C53" s="34"/>
      <c r="D53" s="34"/>
      <c r="E53" s="34"/>
      <c r="F53" s="34"/>
      <c r="G53" s="34"/>
      <c r="H53" s="34"/>
      <c r="I53" s="34"/>
      <c r="J53" s="34"/>
      <c r="K53" s="34"/>
      <c r="L53" s="34"/>
      <c r="M53" s="34"/>
      <c r="N53" s="34"/>
      <c r="O53" s="34"/>
      <c r="P53" s="34"/>
      <c r="Q53" s="34"/>
      <c r="R53" s="34"/>
      <c r="S53" s="34"/>
      <c r="T53" s="34"/>
      <c r="W53" s="34"/>
      <c r="X53" s="34"/>
      <c r="Y53" s="34"/>
      <c r="Z53" s="34"/>
    </row>
    <row r="54" spans="3:26">
      <c r="C54" s="34"/>
      <c r="D54" s="34"/>
      <c r="E54" s="34"/>
      <c r="F54" s="34"/>
      <c r="G54" s="34"/>
      <c r="H54" s="34"/>
      <c r="I54" s="34"/>
      <c r="J54" s="34"/>
      <c r="K54" s="34"/>
      <c r="L54" s="34"/>
      <c r="M54" s="34"/>
      <c r="N54" s="34"/>
      <c r="O54" s="34"/>
      <c r="P54" s="34"/>
      <c r="Q54" s="34"/>
      <c r="R54" s="34"/>
      <c r="S54" s="34"/>
      <c r="T54" s="34"/>
      <c r="W54" s="34"/>
      <c r="X54" s="34"/>
      <c r="Y54" s="34"/>
      <c r="Z54" s="34"/>
    </row>
    <row r="55" spans="3:26">
      <c r="C55" s="34"/>
      <c r="D55" s="34"/>
      <c r="E55" s="34"/>
      <c r="F55" s="34"/>
      <c r="G55" s="34"/>
      <c r="H55" s="34"/>
      <c r="I55" s="34"/>
      <c r="J55" s="34"/>
      <c r="K55" s="34"/>
      <c r="L55" s="34"/>
      <c r="M55" s="34"/>
      <c r="N55" s="34"/>
      <c r="O55" s="34"/>
      <c r="P55" s="34"/>
      <c r="Q55" s="34"/>
      <c r="R55" s="34"/>
      <c r="S55" s="34"/>
      <c r="T55" s="34"/>
      <c r="W55" s="34"/>
      <c r="X55" s="34"/>
      <c r="Y55" s="34"/>
      <c r="Z55" s="34"/>
    </row>
    <row r="56" spans="3:26">
      <c r="C56" s="34"/>
      <c r="D56" s="34"/>
      <c r="E56" s="34"/>
      <c r="F56" s="34"/>
      <c r="G56" s="34"/>
      <c r="H56" s="34"/>
      <c r="I56" s="34"/>
      <c r="J56" s="34"/>
      <c r="K56" s="34"/>
      <c r="L56" s="34"/>
      <c r="M56" s="34"/>
      <c r="N56" s="34"/>
      <c r="O56" s="34"/>
      <c r="P56" s="34"/>
      <c r="Q56" s="34"/>
      <c r="R56" s="34"/>
      <c r="S56" s="34"/>
      <c r="T56" s="34"/>
      <c r="W56" s="34"/>
      <c r="X56" s="34"/>
      <c r="Y56" s="34"/>
      <c r="Z56" s="34"/>
    </row>
    <row r="57" spans="3:26">
      <c r="C57" s="34"/>
      <c r="D57" s="34"/>
      <c r="E57" s="34"/>
      <c r="F57" s="34"/>
      <c r="G57" s="34"/>
      <c r="H57" s="34"/>
      <c r="I57" s="34"/>
      <c r="J57" s="34"/>
      <c r="K57" s="34"/>
      <c r="L57" s="34"/>
      <c r="M57" s="34"/>
      <c r="N57" s="34"/>
      <c r="O57" s="34"/>
      <c r="P57" s="34"/>
      <c r="Q57" s="34"/>
      <c r="R57" s="34"/>
      <c r="S57" s="34"/>
      <c r="T57" s="34"/>
      <c r="W57" s="34"/>
      <c r="X57" s="34"/>
      <c r="Y57" s="34"/>
      <c r="Z57" s="34"/>
    </row>
    <row r="58" spans="3:26">
      <c r="C58" s="34"/>
      <c r="D58" s="34"/>
      <c r="E58" s="34"/>
      <c r="F58" s="34"/>
      <c r="G58" s="34"/>
      <c r="H58" s="34"/>
      <c r="I58" s="34"/>
      <c r="J58" s="34"/>
      <c r="K58" s="34"/>
      <c r="L58" s="34"/>
      <c r="M58" s="34"/>
      <c r="N58" s="34"/>
      <c r="O58" s="34"/>
      <c r="P58" s="34"/>
      <c r="Q58" s="34"/>
      <c r="R58" s="34"/>
      <c r="S58" s="34"/>
      <c r="T58" s="34"/>
      <c r="W58" s="34"/>
      <c r="X58" s="34"/>
      <c r="Y58" s="34"/>
      <c r="Z58" s="34"/>
    </row>
    <row r="59" spans="3:26">
      <c r="C59" s="34"/>
      <c r="D59" s="34"/>
      <c r="E59" s="34"/>
      <c r="F59" s="34"/>
      <c r="G59" s="34"/>
      <c r="H59" s="34"/>
      <c r="I59" s="34"/>
      <c r="J59" s="34"/>
      <c r="K59" s="34"/>
      <c r="L59" s="34"/>
      <c r="M59" s="34"/>
      <c r="N59" s="34"/>
      <c r="O59" s="34"/>
      <c r="P59" s="34"/>
      <c r="Q59" s="34"/>
      <c r="R59" s="34"/>
      <c r="S59" s="34"/>
      <c r="T59" s="34"/>
      <c r="W59" s="34"/>
      <c r="X59" s="34"/>
      <c r="Y59" s="34"/>
      <c r="Z59" s="34"/>
    </row>
    <row r="60" spans="3:26">
      <c r="C60" s="34"/>
      <c r="D60" s="34"/>
      <c r="E60" s="34"/>
      <c r="F60" s="34"/>
      <c r="G60" s="34"/>
      <c r="H60" s="34"/>
      <c r="I60" s="34"/>
      <c r="J60" s="34"/>
      <c r="K60" s="34"/>
      <c r="L60" s="34"/>
      <c r="M60" s="34"/>
      <c r="N60" s="34"/>
      <c r="O60" s="34"/>
      <c r="P60" s="34"/>
      <c r="Q60" s="34"/>
      <c r="R60" s="34"/>
      <c r="S60" s="34"/>
      <c r="T60" s="34"/>
      <c r="W60" s="34"/>
      <c r="X60" s="34"/>
      <c r="Y60" s="34"/>
      <c r="Z60" s="34"/>
    </row>
    <row r="61" spans="3:26">
      <c r="C61" s="34"/>
      <c r="D61" s="34"/>
      <c r="E61" s="34"/>
      <c r="F61" s="34"/>
      <c r="G61" s="34"/>
      <c r="H61" s="34"/>
      <c r="I61" s="34"/>
      <c r="J61" s="34"/>
      <c r="K61" s="34"/>
      <c r="L61" s="34"/>
      <c r="M61" s="34"/>
      <c r="N61" s="34"/>
      <c r="O61" s="34"/>
      <c r="P61" s="34"/>
      <c r="Q61" s="34"/>
      <c r="R61" s="34"/>
      <c r="S61" s="34"/>
      <c r="T61" s="34"/>
      <c r="W61" s="34"/>
      <c r="X61" s="34"/>
      <c r="Y61" s="34"/>
      <c r="Z61" s="34"/>
    </row>
    <row r="62" spans="3:26">
      <c r="C62" s="34"/>
      <c r="D62" s="34"/>
      <c r="E62" s="34"/>
      <c r="F62" s="34"/>
      <c r="G62" s="34"/>
      <c r="H62" s="34"/>
      <c r="I62" s="34"/>
      <c r="J62" s="34"/>
      <c r="K62" s="34"/>
      <c r="L62" s="34"/>
      <c r="M62" s="34"/>
      <c r="N62" s="34"/>
      <c r="O62" s="34"/>
      <c r="P62" s="34"/>
      <c r="Q62" s="34"/>
      <c r="R62" s="34"/>
      <c r="S62" s="34"/>
      <c r="T62" s="34"/>
      <c r="W62" s="34"/>
      <c r="X62" s="34"/>
      <c r="Y62" s="34"/>
      <c r="Z62" s="34"/>
    </row>
    <row r="63" spans="3:26">
      <c r="C63" s="34"/>
      <c r="D63" s="34"/>
      <c r="E63" s="34"/>
      <c r="F63" s="34"/>
      <c r="G63" s="34"/>
      <c r="H63" s="34"/>
      <c r="I63" s="34"/>
      <c r="J63" s="34"/>
      <c r="K63" s="34"/>
      <c r="L63" s="34"/>
      <c r="M63" s="34"/>
      <c r="N63" s="34"/>
      <c r="O63" s="34"/>
      <c r="P63" s="34"/>
      <c r="Q63" s="34"/>
      <c r="R63" s="34"/>
      <c r="S63" s="34"/>
      <c r="T63" s="34"/>
      <c r="W63" s="34"/>
      <c r="X63" s="34"/>
      <c r="Y63" s="34"/>
      <c r="Z63" s="34"/>
    </row>
    <row r="64" spans="3:26">
      <c r="C64" s="34"/>
      <c r="D64" s="34"/>
      <c r="E64" s="34"/>
      <c r="F64" s="34"/>
      <c r="G64" s="34"/>
      <c r="H64" s="34"/>
      <c r="I64" s="34"/>
      <c r="J64" s="34"/>
      <c r="K64" s="34"/>
      <c r="L64" s="34"/>
      <c r="M64" s="34"/>
      <c r="N64" s="34"/>
      <c r="O64" s="34"/>
      <c r="P64" s="34"/>
      <c r="Q64" s="34"/>
      <c r="R64" s="34"/>
      <c r="S64" s="34"/>
      <c r="T64" s="34"/>
      <c r="W64" s="34"/>
      <c r="X64" s="34"/>
      <c r="Y64" s="34"/>
      <c r="Z64" s="34"/>
    </row>
    <row r="65" spans="3:26">
      <c r="C65" s="34"/>
      <c r="D65" s="34"/>
      <c r="E65" s="34"/>
      <c r="F65" s="34"/>
      <c r="G65" s="34"/>
      <c r="H65" s="34"/>
      <c r="I65" s="34"/>
      <c r="J65" s="34"/>
      <c r="K65" s="34"/>
      <c r="L65" s="34"/>
      <c r="M65" s="34"/>
      <c r="N65" s="34"/>
      <c r="O65" s="34"/>
      <c r="P65" s="34"/>
      <c r="Q65" s="34"/>
      <c r="R65" s="34"/>
      <c r="S65" s="34"/>
      <c r="T65" s="34"/>
      <c r="W65" s="34"/>
      <c r="X65" s="34"/>
      <c r="Y65" s="34"/>
      <c r="Z65" s="34"/>
    </row>
    <row r="66" spans="3:26">
      <c r="C66" s="34"/>
      <c r="D66" s="34"/>
      <c r="E66" s="34"/>
      <c r="F66" s="34"/>
      <c r="G66" s="34"/>
      <c r="H66" s="34"/>
      <c r="I66" s="34"/>
      <c r="J66" s="34"/>
      <c r="K66" s="34"/>
      <c r="L66" s="34"/>
      <c r="M66" s="34"/>
      <c r="N66" s="34"/>
      <c r="O66" s="34"/>
      <c r="P66" s="34"/>
      <c r="Q66" s="34"/>
      <c r="R66" s="34"/>
      <c r="S66" s="34"/>
      <c r="T66" s="34"/>
      <c r="W66" s="34"/>
      <c r="X66" s="34"/>
      <c r="Y66" s="34"/>
      <c r="Z66" s="34"/>
    </row>
    <row r="67" spans="3:26">
      <c r="C67" s="34"/>
      <c r="D67" s="34"/>
      <c r="E67" s="34"/>
      <c r="F67" s="34"/>
      <c r="G67" s="34"/>
      <c r="H67" s="34"/>
      <c r="I67" s="34"/>
      <c r="J67" s="34"/>
      <c r="K67" s="34"/>
      <c r="L67" s="34"/>
      <c r="M67" s="34"/>
      <c r="N67" s="34"/>
      <c r="O67" s="34"/>
      <c r="P67" s="34"/>
      <c r="Q67" s="34"/>
      <c r="R67" s="34"/>
      <c r="S67" s="34"/>
      <c r="T67" s="34"/>
      <c r="W67" s="34"/>
      <c r="X67" s="34"/>
      <c r="Y67" s="34"/>
      <c r="Z67" s="34"/>
    </row>
    <row r="68" spans="3:26">
      <c r="C68" s="34"/>
      <c r="D68" s="34"/>
      <c r="E68" s="34"/>
      <c r="F68" s="34"/>
      <c r="G68" s="34"/>
      <c r="H68" s="34"/>
      <c r="I68" s="34"/>
      <c r="J68" s="34"/>
      <c r="K68" s="34"/>
      <c r="L68" s="34"/>
      <c r="M68" s="34"/>
      <c r="N68" s="34"/>
      <c r="O68" s="34"/>
      <c r="P68" s="34"/>
      <c r="Q68" s="34"/>
      <c r="R68" s="34"/>
      <c r="S68" s="34"/>
      <c r="T68" s="34"/>
      <c r="W68" s="34"/>
      <c r="X68" s="34"/>
      <c r="Y68" s="34"/>
      <c r="Z68" s="34"/>
    </row>
    <row r="69" spans="3:26">
      <c r="C69" s="34"/>
      <c r="D69" s="34"/>
      <c r="E69" s="34"/>
      <c r="F69" s="34"/>
      <c r="G69" s="34"/>
      <c r="H69" s="34"/>
      <c r="I69" s="34"/>
      <c r="J69" s="34"/>
      <c r="K69" s="34"/>
      <c r="L69" s="34"/>
      <c r="M69" s="34"/>
      <c r="N69" s="34"/>
      <c r="O69" s="34"/>
      <c r="P69" s="34"/>
      <c r="Q69" s="34"/>
      <c r="R69" s="34"/>
      <c r="S69" s="34"/>
      <c r="T69" s="34"/>
      <c r="W69" s="34"/>
      <c r="X69" s="34"/>
      <c r="Y69" s="34"/>
      <c r="Z69" s="34"/>
    </row>
    <row r="70" spans="3:26">
      <c r="C70" s="34"/>
      <c r="D70" s="34"/>
      <c r="E70" s="34"/>
      <c r="F70" s="34"/>
      <c r="G70" s="34"/>
      <c r="H70" s="34"/>
      <c r="I70" s="34"/>
      <c r="J70" s="34"/>
      <c r="K70" s="34"/>
      <c r="L70" s="34"/>
      <c r="M70" s="34"/>
      <c r="N70" s="34"/>
      <c r="O70" s="34"/>
      <c r="P70" s="34"/>
      <c r="Q70" s="34"/>
      <c r="R70" s="34"/>
      <c r="S70" s="34"/>
      <c r="T70" s="34"/>
      <c r="W70" s="34"/>
      <c r="X70" s="34"/>
      <c r="Y70" s="34"/>
      <c r="Z70" s="34"/>
    </row>
    <row r="71" spans="3:26">
      <c r="C71" s="34"/>
      <c r="D71" s="34"/>
      <c r="E71" s="34"/>
      <c r="F71" s="34"/>
      <c r="G71" s="34"/>
      <c r="H71" s="34"/>
      <c r="I71" s="34"/>
      <c r="J71" s="34"/>
      <c r="K71" s="34"/>
      <c r="L71" s="34"/>
      <c r="M71" s="34"/>
      <c r="N71" s="34"/>
      <c r="O71" s="34"/>
      <c r="P71" s="34"/>
      <c r="Q71" s="34"/>
      <c r="R71" s="34"/>
      <c r="S71" s="34"/>
      <c r="T71" s="34"/>
      <c r="W71" s="34"/>
      <c r="X71" s="34"/>
      <c r="Y71" s="34"/>
      <c r="Z71" s="34"/>
    </row>
    <row r="72" spans="3:26">
      <c r="C72" s="34"/>
      <c r="D72" s="34"/>
      <c r="E72" s="34"/>
      <c r="F72" s="34"/>
      <c r="G72" s="34"/>
      <c r="H72" s="34"/>
      <c r="I72" s="34"/>
      <c r="J72" s="34"/>
      <c r="K72" s="34"/>
      <c r="L72" s="34"/>
      <c r="M72" s="34"/>
      <c r="N72" s="34"/>
      <c r="O72" s="34"/>
      <c r="P72" s="34"/>
      <c r="Q72" s="34"/>
      <c r="R72" s="34"/>
      <c r="S72" s="34"/>
      <c r="T72" s="34"/>
      <c r="W72" s="34"/>
      <c r="X72" s="34"/>
      <c r="Y72" s="34"/>
      <c r="Z72" s="34"/>
    </row>
    <row r="73" spans="3:26">
      <c r="C73" s="34"/>
      <c r="D73" s="34"/>
      <c r="E73" s="34"/>
      <c r="F73" s="34"/>
      <c r="G73" s="34"/>
      <c r="H73" s="34"/>
      <c r="I73" s="34"/>
      <c r="J73" s="34"/>
      <c r="K73" s="34"/>
      <c r="L73" s="34"/>
      <c r="M73" s="34"/>
      <c r="N73" s="34"/>
      <c r="O73" s="34"/>
      <c r="P73" s="34"/>
      <c r="Q73" s="34"/>
      <c r="R73" s="34"/>
      <c r="S73" s="34"/>
      <c r="T73" s="34"/>
      <c r="W73" s="34"/>
      <c r="X73" s="34"/>
      <c r="Y73" s="34"/>
      <c r="Z73" s="34"/>
    </row>
    <row r="74" spans="3:26">
      <c r="C74" s="34"/>
      <c r="D74" s="34"/>
      <c r="E74" s="34"/>
      <c r="F74" s="34"/>
      <c r="G74" s="34"/>
      <c r="H74" s="34"/>
      <c r="I74" s="34"/>
      <c r="J74" s="34"/>
      <c r="K74" s="34"/>
      <c r="L74" s="34"/>
      <c r="M74" s="34"/>
      <c r="N74" s="34"/>
      <c r="O74" s="34"/>
      <c r="P74" s="34"/>
      <c r="Q74" s="34"/>
      <c r="R74" s="34"/>
      <c r="S74" s="34"/>
      <c r="T74" s="34"/>
      <c r="W74" s="34"/>
      <c r="X74" s="34"/>
      <c r="Y74" s="34"/>
      <c r="Z74" s="34"/>
    </row>
    <row r="75" spans="3:26">
      <c r="C75" s="34"/>
      <c r="D75" s="34"/>
      <c r="E75" s="34"/>
      <c r="F75" s="34"/>
      <c r="G75" s="34"/>
      <c r="H75" s="34"/>
      <c r="I75" s="34"/>
      <c r="J75" s="34"/>
      <c r="K75" s="34"/>
      <c r="L75" s="34"/>
      <c r="M75" s="34"/>
      <c r="N75" s="34"/>
      <c r="O75" s="34"/>
      <c r="P75" s="34"/>
      <c r="Q75" s="34"/>
      <c r="R75" s="34"/>
      <c r="S75" s="34"/>
      <c r="T75" s="34"/>
      <c r="W75" s="34"/>
      <c r="X75" s="34"/>
      <c r="Y75" s="34"/>
      <c r="Z75" s="34"/>
    </row>
    <row r="76" spans="3:26">
      <c r="C76" s="34"/>
      <c r="D76" s="34"/>
      <c r="E76" s="34"/>
      <c r="F76" s="34"/>
      <c r="G76" s="34"/>
      <c r="H76" s="34"/>
      <c r="I76" s="34"/>
      <c r="J76" s="34"/>
      <c r="K76" s="34"/>
      <c r="L76" s="34"/>
      <c r="M76" s="34"/>
      <c r="N76" s="34"/>
      <c r="O76" s="34"/>
      <c r="P76" s="34"/>
      <c r="Q76" s="34"/>
      <c r="R76" s="34"/>
      <c r="S76" s="34"/>
      <c r="T76" s="34"/>
      <c r="W76" s="34"/>
      <c r="X76" s="34"/>
      <c r="Y76" s="34"/>
      <c r="Z76" s="34"/>
    </row>
    <row r="77" spans="3:26">
      <c r="C77" s="34"/>
      <c r="D77" s="34"/>
      <c r="E77" s="34"/>
      <c r="F77" s="34"/>
      <c r="G77" s="34"/>
      <c r="H77" s="34"/>
      <c r="I77" s="34"/>
      <c r="J77" s="34"/>
      <c r="K77" s="34"/>
      <c r="L77" s="34"/>
      <c r="M77" s="34"/>
      <c r="N77" s="34"/>
      <c r="O77" s="34"/>
      <c r="P77" s="34"/>
      <c r="Q77" s="34"/>
      <c r="R77" s="34"/>
      <c r="S77" s="34"/>
      <c r="T77" s="34"/>
      <c r="W77" s="34"/>
      <c r="X77" s="34"/>
      <c r="Y77" s="34"/>
      <c r="Z77" s="34"/>
    </row>
    <row r="78" spans="3:26">
      <c r="C78" s="34"/>
      <c r="D78" s="34"/>
      <c r="E78" s="34"/>
      <c r="F78" s="34"/>
      <c r="G78" s="34"/>
      <c r="H78" s="34"/>
      <c r="I78" s="34"/>
      <c r="J78" s="34"/>
      <c r="K78" s="34"/>
      <c r="L78" s="34"/>
      <c r="M78" s="34"/>
      <c r="N78" s="34"/>
      <c r="O78" s="34"/>
      <c r="P78" s="34"/>
      <c r="Q78" s="34"/>
      <c r="R78" s="34"/>
      <c r="S78" s="34"/>
      <c r="T78" s="34"/>
      <c r="W78" s="34"/>
      <c r="X78" s="34"/>
      <c r="Y78" s="34"/>
      <c r="Z78" s="34"/>
    </row>
    <row r="79" spans="3:26">
      <c r="C79" s="34"/>
      <c r="D79" s="34"/>
      <c r="E79" s="34"/>
      <c r="F79" s="34"/>
      <c r="G79" s="34"/>
      <c r="H79" s="34"/>
      <c r="I79" s="34"/>
      <c r="J79" s="34"/>
      <c r="K79" s="34"/>
      <c r="L79" s="34"/>
      <c r="M79" s="34"/>
      <c r="N79" s="34"/>
      <c r="O79" s="34"/>
      <c r="P79" s="34"/>
      <c r="Q79" s="34"/>
      <c r="R79" s="34"/>
      <c r="S79" s="34"/>
      <c r="T79" s="34"/>
      <c r="W79" s="34"/>
      <c r="X79" s="34"/>
      <c r="Y79" s="34"/>
      <c r="Z79" s="34"/>
    </row>
    <row r="80" spans="3:26">
      <c r="C80" s="34"/>
      <c r="D80" s="34"/>
      <c r="E80" s="34"/>
      <c r="F80" s="34"/>
      <c r="G80" s="34"/>
      <c r="H80" s="34"/>
      <c r="I80" s="34"/>
      <c r="J80" s="34"/>
      <c r="K80" s="34"/>
      <c r="L80" s="34"/>
      <c r="M80" s="34"/>
      <c r="N80" s="34"/>
      <c r="O80" s="34"/>
      <c r="P80" s="34"/>
      <c r="Q80" s="34"/>
      <c r="R80" s="34"/>
      <c r="S80" s="34"/>
      <c r="T80" s="34"/>
      <c r="W80" s="34"/>
      <c r="X80" s="34"/>
      <c r="Y80" s="34"/>
      <c r="Z80" s="34"/>
    </row>
    <row r="81" spans="3:26">
      <c r="C81" s="34"/>
      <c r="D81" s="34"/>
      <c r="E81" s="34"/>
      <c r="F81" s="34"/>
      <c r="G81" s="34"/>
      <c r="H81" s="34"/>
      <c r="I81" s="34"/>
      <c r="J81" s="34"/>
      <c r="K81" s="34"/>
      <c r="L81" s="34"/>
      <c r="M81" s="34"/>
      <c r="N81" s="34"/>
      <c r="O81" s="34"/>
      <c r="P81" s="34"/>
      <c r="Q81" s="34"/>
      <c r="R81" s="34"/>
      <c r="S81" s="34"/>
      <c r="T81" s="34"/>
      <c r="W81" s="34"/>
      <c r="X81" s="34"/>
      <c r="Y81" s="34"/>
      <c r="Z81" s="34"/>
    </row>
    <row r="82" spans="3:26">
      <c r="C82" s="34"/>
      <c r="D82" s="34"/>
      <c r="E82" s="34"/>
      <c r="F82" s="34"/>
      <c r="G82" s="34"/>
      <c r="H82" s="34"/>
      <c r="I82" s="34"/>
      <c r="J82" s="34"/>
      <c r="K82" s="34"/>
      <c r="L82" s="34"/>
      <c r="M82" s="34"/>
      <c r="N82" s="34"/>
      <c r="O82" s="34"/>
      <c r="P82" s="34"/>
      <c r="Q82" s="34"/>
      <c r="R82" s="34"/>
      <c r="S82" s="34"/>
      <c r="T82" s="34"/>
      <c r="W82" s="34"/>
      <c r="X82" s="34"/>
      <c r="Y82" s="34"/>
      <c r="Z82" s="34"/>
    </row>
    <row r="83" spans="3:26">
      <c r="C83" s="34"/>
      <c r="D83" s="34"/>
      <c r="E83" s="34"/>
      <c r="F83" s="34"/>
      <c r="G83" s="34"/>
      <c r="H83" s="34"/>
      <c r="I83" s="34"/>
      <c r="J83" s="34"/>
      <c r="K83" s="34"/>
      <c r="L83" s="34"/>
      <c r="M83" s="34"/>
      <c r="N83" s="34"/>
      <c r="O83" s="34"/>
      <c r="P83" s="34"/>
      <c r="Q83" s="34"/>
      <c r="R83" s="34"/>
      <c r="S83" s="34"/>
      <c r="T83" s="34"/>
      <c r="W83" s="34"/>
      <c r="X83" s="34"/>
      <c r="Y83" s="34"/>
      <c r="Z83" s="34"/>
    </row>
    <row r="84" spans="3:26">
      <c r="C84" s="34"/>
      <c r="D84" s="34"/>
      <c r="E84" s="34"/>
      <c r="F84" s="34"/>
      <c r="G84" s="34"/>
      <c r="H84" s="34"/>
      <c r="I84" s="34"/>
      <c r="J84" s="34"/>
      <c r="K84" s="34"/>
      <c r="L84" s="34"/>
      <c r="M84" s="34"/>
      <c r="N84" s="34"/>
      <c r="O84" s="34"/>
      <c r="P84" s="34"/>
      <c r="Q84" s="34"/>
      <c r="R84" s="34"/>
      <c r="S84" s="34"/>
      <c r="T84" s="34"/>
      <c r="W84" s="34"/>
      <c r="X84" s="34"/>
      <c r="Y84" s="34"/>
      <c r="Z84" s="34"/>
    </row>
    <row r="85" spans="3:26">
      <c r="C85" s="34"/>
      <c r="D85" s="34"/>
      <c r="E85" s="34"/>
      <c r="F85" s="34"/>
      <c r="G85" s="34"/>
      <c r="H85" s="34"/>
      <c r="I85" s="34"/>
      <c r="J85" s="34"/>
      <c r="K85" s="34"/>
      <c r="L85" s="34"/>
      <c r="M85" s="34"/>
      <c r="N85" s="34"/>
      <c r="O85" s="34"/>
      <c r="P85" s="34"/>
      <c r="Q85" s="34"/>
      <c r="R85" s="34"/>
      <c r="S85" s="34"/>
      <c r="T85" s="34"/>
      <c r="W85" s="34"/>
      <c r="X85" s="34"/>
      <c r="Y85" s="34"/>
      <c r="Z85" s="34"/>
    </row>
    <row r="86" spans="3:26">
      <c r="C86" s="34"/>
      <c r="D86" s="34"/>
      <c r="E86" s="34"/>
      <c r="F86" s="34"/>
      <c r="G86" s="34"/>
      <c r="H86" s="34"/>
      <c r="I86" s="34"/>
      <c r="J86" s="34"/>
      <c r="K86" s="34"/>
      <c r="L86" s="34"/>
      <c r="M86" s="34"/>
      <c r="N86" s="34"/>
      <c r="O86" s="34"/>
      <c r="P86" s="34"/>
      <c r="Q86" s="34"/>
      <c r="R86" s="34"/>
      <c r="S86" s="34"/>
      <c r="T86" s="34"/>
      <c r="W86" s="34"/>
      <c r="X86" s="34"/>
      <c r="Y86" s="34"/>
      <c r="Z86" s="34"/>
    </row>
    <row r="87" spans="3:26">
      <c r="C87" s="34"/>
      <c r="D87" s="34"/>
      <c r="E87" s="34"/>
      <c r="F87" s="34"/>
      <c r="G87" s="34"/>
      <c r="H87" s="34"/>
      <c r="I87" s="34"/>
      <c r="J87" s="34"/>
      <c r="K87" s="34"/>
      <c r="L87" s="34"/>
      <c r="M87" s="34"/>
      <c r="N87" s="34"/>
      <c r="O87" s="34"/>
      <c r="P87" s="34"/>
      <c r="Q87" s="34"/>
      <c r="R87" s="34"/>
      <c r="S87" s="34"/>
      <c r="T87" s="34"/>
      <c r="W87" s="34"/>
      <c r="X87" s="34"/>
      <c r="Y87" s="34"/>
      <c r="Z87" s="34"/>
    </row>
    <row r="88" spans="3:26">
      <c r="C88" s="34"/>
      <c r="D88" s="34"/>
      <c r="E88" s="34"/>
      <c r="F88" s="34"/>
      <c r="G88" s="34"/>
      <c r="H88" s="34"/>
      <c r="I88" s="34"/>
      <c r="J88" s="34"/>
      <c r="K88" s="34"/>
      <c r="L88" s="34"/>
      <c r="M88" s="34"/>
      <c r="N88" s="34"/>
      <c r="O88" s="34"/>
      <c r="P88" s="34"/>
      <c r="Q88" s="34"/>
      <c r="R88" s="34"/>
      <c r="S88" s="34"/>
      <c r="T88" s="34"/>
      <c r="W88" s="34"/>
      <c r="X88" s="34"/>
      <c r="Y88" s="34"/>
      <c r="Z88" s="34"/>
    </row>
    <row r="89" spans="3:26">
      <c r="C89" s="34"/>
      <c r="D89" s="34"/>
      <c r="E89" s="34"/>
      <c r="F89" s="34"/>
      <c r="G89" s="34"/>
      <c r="H89" s="34"/>
      <c r="I89" s="34"/>
      <c r="J89" s="34"/>
      <c r="K89" s="34"/>
      <c r="L89" s="34"/>
      <c r="M89" s="34"/>
      <c r="N89" s="34"/>
      <c r="O89" s="34"/>
      <c r="P89" s="34"/>
      <c r="Q89" s="34"/>
      <c r="R89" s="34"/>
      <c r="S89" s="34"/>
      <c r="T89" s="34"/>
      <c r="W89" s="34"/>
      <c r="X89" s="34"/>
      <c r="Y89" s="34"/>
      <c r="Z89" s="34"/>
    </row>
    <row r="90" spans="3:26">
      <c r="C90" s="34"/>
      <c r="D90" s="34"/>
      <c r="E90" s="34"/>
      <c r="F90" s="34"/>
      <c r="G90" s="34"/>
      <c r="H90" s="34"/>
      <c r="I90" s="34"/>
      <c r="J90" s="34"/>
      <c r="K90" s="34"/>
      <c r="L90" s="34"/>
      <c r="M90" s="34"/>
      <c r="N90" s="34"/>
      <c r="O90" s="34"/>
      <c r="P90" s="34"/>
      <c r="Q90" s="34"/>
      <c r="R90" s="34"/>
      <c r="S90" s="34"/>
      <c r="T90" s="34"/>
      <c r="W90" s="34"/>
      <c r="X90" s="34"/>
      <c r="Y90" s="34"/>
      <c r="Z90" s="34"/>
    </row>
    <row r="91" spans="3:26">
      <c r="C91" s="34"/>
      <c r="D91" s="34"/>
      <c r="E91" s="34"/>
      <c r="F91" s="34"/>
      <c r="G91" s="34"/>
      <c r="H91" s="34"/>
      <c r="I91" s="34"/>
      <c r="J91" s="34"/>
      <c r="K91" s="34"/>
      <c r="L91" s="34"/>
      <c r="M91" s="34"/>
      <c r="N91" s="34"/>
      <c r="O91" s="34"/>
      <c r="P91" s="34"/>
      <c r="Q91" s="34"/>
      <c r="R91" s="34"/>
      <c r="S91" s="34"/>
      <c r="T91" s="34"/>
      <c r="W91" s="34"/>
      <c r="X91" s="34"/>
      <c r="Y91" s="34"/>
      <c r="Z91" s="34"/>
    </row>
    <row r="92" spans="3:26">
      <c r="C92" s="34"/>
      <c r="D92" s="34"/>
      <c r="E92" s="34"/>
      <c r="F92" s="34"/>
      <c r="G92" s="34"/>
      <c r="H92" s="34"/>
      <c r="I92" s="34"/>
      <c r="J92" s="34"/>
      <c r="K92" s="34"/>
      <c r="L92" s="34"/>
      <c r="M92" s="34"/>
      <c r="N92" s="34"/>
      <c r="O92" s="34"/>
      <c r="P92" s="34"/>
      <c r="Q92" s="34"/>
      <c r="R92" s="34"/>
      <c r="S92" s="34"/>
      <c r="T92" s="34"/>
      <c r="W92" s="34"/>
      <c r="X92" s="34"/>
      <c r="Y92" s="34"/>
      <c r="Z92" s="34"/>
    </row>
    <row r="93" spans="3:26">
      <c r="C93" s="34"/>
      <c r="D93" s="34"/>
      <c r="E93" s="34"/>
      <c r="F93" s="34"/>
      <c r="G93" s="34"/>
      <c r="H93" s="34"/>
      <c r="I93" s="34"/>
      <c r="J93" s="34"/>
      <c r="K93" s="34"/>
      <c r="L93" s="34"/>
      <c r="M93" s="34"/>
      <c r="N93" s="34"/>
      <c r="O93" s="34"/>
      <c r="P93" s="34"/>
      <c r="Q93" s="34"/>
      <c r="R93" s="34"/>
      <c r="S93" s="34"/>
      <c r="T93" s="34"/>
      <c r="W93" s="34"/>
      <c r="X93" s="34"/>
      <c r="Y93" s="34"/>
      <c r="Z93" s="34"/>
    </row>
    <row r="94" spans="3:26">
      <c r="C94" s="34"/>
      <c r="D94" s="34"/>
      <c r="E94" s="34"/>
      <c r="F94" s="34"/>
      <c r="G94" s="34"/>
      <c r="H94" s="34"/>
      <c r="I94" s="34"/>
      <c r="J94" s="34"/>
      <c r="K94" s="34"/>
      <c r="L94" s="34"/>
      <c r="M94" s="34"/>
      <c r="N94" s="34"/>
      <c r="O94" s="34"/>
      <c r="P94" s="34"/>
      <c r="Q94" s="34"/>
      <c r="R94" s="34"/>
      <c r="S94" s="34"/>
      <c r="T94" s="34"/>
      <c r="W94" s="34"/>
      <c r="X94" s="34"/>
      <c r="Y94" s="34"/>
      <c r="Z94" s="34"/>
    </row>
    <row r="95" spans="3:26">
      <c r="C95" s="34"/>
      <c r="D95" s="34"/>
      <c r="E95" s="34"/>
      <c r="F95" s="34"/>
      <c r="G95" s="34"/>
      <c r="H95" s="34"/>
      <c r="I95" s="34"/>
      <c r="J95" s="34"/>
      <c r="K95" s="34"/>
      <c r="L95" s="34"/>
      <c r="M95" s="34"/>
      <c r="N95" s="34"/>
      <c r="O95" s="34"/>
      <c r="P95" s="34"/>
      <c r="Q95" s="34"/>
      <c r="R95" s="34"/>
      <c r="S95" s="34"/>
      <c r="T95" s="34"/>
      <c r="W95" s="34"/>
      <c r="X95" s="34"/>
      <c r="Y95" s="34"/>
      <c r="Z95" s="34"/>
    </row>
    <row r="96" spans="3:26">
      <c r="C96" s="34"/>
      <c r="D96" s="34"/>
      <c r="E96" s="34"/>
      <c r="F96" s="34"/>
      <c r="G96" s="34"/>
      <c r="H96" s="34"/>
      <c r="I96" s="34"/>
      <c r="J96" s="34"/>
      <c r="K96" s="34"/>
      <c r="L96" s="34"/>
      <c r="M96" s="34"/>
      <c r="N96" s="34"/>
      <c r="O96" s="34"/>
      <c r="P96" s="34"/>
      <c r="Q96" s="34"/>
      <c r="R96" s="34"/>
      <c r="S96" s="34"/>
      <c r="T96" s="34"/>
      <c r="W96" s="34"/>
      <c r="X96" s="34"/>
      <c r="Y96" s="34"/>
      <c r="Z96" s="34"/>
    </row>
    <row r="97" spans="3:26">
      <c r="C97" s="34"/>
      <c r="D97" s="34"/>
      <c r="E97" s="34"/>
      <c r="F97" s="34"/>
      <c r="G97" s="34"/>
      <c r="H97" s="34"/>
      <c r="I97" s="34"/>
      <c r="J97" s="34"/>
      <c r="K97" s="34"/>
      <c r="L97" s="34"/>
      <c r="M97" s="34"/>
      <c r="N97" s="34"/>
      <c r="O97" s="34"/>
      <c r="P97" s="34"/>
      <c r="Q97" s="34"/>
      <c r="R97" s="34"/>
      <c r="S97" s="34"/>
      <c r="T97" s="34"/>
      <c r="W97" s="34"/>
      <c r="X97" s="34"/>
      <c r="Y97" s="34"/>
      <c r="Z97" s="34"/>
    </row>
    <row r="98" spans="3:26">
      <c r="C98" s="34"/>
      <c r="D98" s="34"/>
      <c r="E98" s="34"/>
      <c r="F98" s="34"/>
      <c r="G98" s="34"/>
      <c r="H98" s="34"/>
      <c r="I98" s="34"/>
      <c r="J98" s="34"/>
      <c r="K98" s="34"/>
      <c r="L98" s="34"/>
      <c r="M98" s="34"/>
      <c r="N98" s="34"/>
      <c r="O98" s="34"/>
      <c r="P98" s="34"/>
      <c r="Q98" s="34"/>
      <c r="R98" s="34"/>
      <c r="S98" s="34"/>
      <c r="T98" s="34"/>
      <c r="W98" s="34"/>
      <c r="X98" s="34"/>
      <c r="Y98" s="34"/>
      <c r="Z98" s="34"/>
    </row>
    <row r="99" spans="3:26">
      <c r="C99" s="34"/>
      <c r="D99" s="34"/>
      <c r="E99" s="34"/>
      <c r="F99" s="34"/>
      <c r="G99" s="34"/>
      <c r="H99" s="34"/>
      <c r="I99" s="34"/>
      <c r="J99" s="34"/>
      <c r="K99" s="34"/>
      <c r="L99" s="34"/>
      <c r="M99" s="34"/>
      <c r="N99" s="34"/>
      <c r="O99" s="34"/>
      <c r="P99" s="34"/>
      <c r="Q99" s="34"/>
      <c r="R99" s="34"/>
      <c r="S99" s="34"/>
      <c r="T99" s="34"/>
      <c r="W99" s="34"/>
      <c r="X99" s="34"/>
      <c r="Y99" s="34"/>
      <c r="Z99" s="34"/>
    </row>
    <row r="100" spans="3:26">
      <c r="C100" s="34"/>
      <c r="D100" s="34"/>
      <c r="E100" s="34"/>
      <c r="F100" s="34"/>
      <c r="G100" s="34"/>
      <c r="H100" s="34"/>
      <c r="I100" s="34"/>
      <c r="J100" s="34"/>
      <c r="K100" s="34"/>
      <c r="L100" s="34"/>
      <c r="M100" s="34"/>
      <c r="N100" s="34"/>
      <c r="O100" s="34"/>
      <c r="P100" s="34"/>
      <c r="Q100" s="34"/>
      <c r="R100" s="34"/>
      <c r="S100" s="34"/>
      <c r="T100" s="34"/>
      <c r="W100" s="34"/>
      <c r="X100" s="34"/>
      <c r="Y100" s="34"/>
      <c r="Z100" s="34"/>
    </row>
    <row r="101" spans="3:26">
      <c r="C101" s="34"/>
      <c r="D101" s="34"/>
      <c r="E101" s="34"/>
      <c r="F101" s="34"/>
      <c r="G101" s="34"/>
      <c r="H101" s="34"/>
      <c r="I101" s="34"/>
      <c r="J101" s="34"/>
      <c r="K101" s="34"/>
      <c r="L101" s="34"/>
      <c r="M101" s="34"/>
      <c r="N101" s="34"/>
      <c r="O101" s="34"/>
      <c r="P101" s="34"/>
      <c r="Q101" s="34"/>
      <c r="R101" s="34"/>
      <c r="S101" s="34"/>
      <c r="T101" s="34"/>
      <c r="W101" s="34"/>
      <c r="X101" s="34"/>
      <c r="Y101" s="34"/>
      <c r="Z101" s="34"/>
    </row>
    <row r="102" spans="3:26">
      <c r="C102" s="34"/>
      <c r="D102" s="34"/>
      <c r="E102" s="34"/>
      <c r="F102" s="34"/>
      <c r="G102" s="34"/>
      <c r="H102" s="34"/>
      <c r="I102" s="34"/>
      <c r="J102" s="34"/>
      <c r="K102" s="34"/>
      <c r="L102" s="34"/>
      <c r="M102" s="34"/>
      <c r="N102" s="34"/>
      <c r="O102" s="34"/>
      <c r="P102" s="34"/>
      <c r="Q102" s="34"/>
      <c r="R102" s="34"/>
      <c r="S102" s="34"/>
      <c r="T102" s="34"/>
      <c r="W102" s="34"/>
      <c r="X102" s="34"/>
      <c r="Y102" s="34"/>
      <c r="Z102" s="34"/>
    </row>
    <row r="103" spans="3:26">
      <c r="C103" s="34"/>
      <c r="D103" s="34"/>
      <c r="E103" s="34"/>
      <c r="F103" s="34"/>
      <c r="G103" s="34"/>
      <c r="H103" s="34"/>
      <c r="I103" s="34"/>
      <c r="J103" s="34"/>
      <c r="K103" s="34"/>
      <c r="L103" s="34"/>
      <c r="M103" s="34"/>
      <c r="N103" s="34"/>
      <c r="O103" s="34"/>
      <c r="P103" s="34"/>
      <c r="Q103" s="34"/>
      <c r="R103" s="34"/>
      <c r="S103" s="34"/>
      <c r="T103" s="34"/>
      <c r="W103" s="34"/>
      <c r="X103" s="34"/>
      <c r="Y103" s="34"/>
      <c r="Z103" s="34"/>
    </row>
    <row r="104" spans="3:26">
      <c r="C104" s="34"/>
      <c r="D104" s="34"/>
      <c r="E104" s="34"/>
      <c r="F104" s="34"/>
      <c r="G104" s="34"/>
      <c r="H104" s="34"/>
      <c r="I104" s="34"/>
      <c r="J104" s="34"/>
      <c r="K104" s="34"/>
      <c r="L104" s="34"/>
      <c r="M104" s="34"/>
      <c r="N104" s="34"/>
      <c r="O104" s="34"/>
      <c r="P104" s="34"/>
      <c r="Q104" s="34"/>
      <c r="R104" s="34"/>
      <c r="S104" s="34"/>
      <c r="T104" s="34"/>
      <c r="W104" s="34"/>
      <c r="X104" s="34"/>
      <c r="Y104" s="34"/>
      <c r="Z104" s="34"/>
    </row>
    <row r="105" spans="3:26">
      <c r="C105" s="34"/>
      <c r="D105" s="34"/>
      <c r="E105" s="34"/>
      <c r="F105" s="34"/>
      <c r="G105" s="34"/>
      <c r="H105" s="34"/>
      <c r="I105" s="34"/>
      <c r="J105" s="34"/>
      <c r="K105" s="34"/>
      <c r="L105" s="34"/>
      <c r="M105" s="34"/>
      <c r="N105" s="34"/>
      <c r="O105" s="34"/>
      <c r="P105" s="34"/>
      <c r="Q105" s="34"/>
      <c r="R105" s="34"/>
      <c r="S105" s="34"/>
      <c r="T105" s="34"/>
      <c r="W105" s="34"/>
      <c r="X105" s="34"/>
      <c r="Y105" s="34"/>
      <c r="Z105" s="34"/>
    </row>
    <row r="106" spans="3:26">
      <c r="C106" s="34"/>
      <c r="D106" s="34"/>
      <c r="E106" s="34"/>
      <c r="F106" s="34"/>
      <c r="G106" s="34"/>
      <c r="H106" s="34"/>
      <c r="I106" s="34"/>
      <c r="J106" s="34"/>
      <c r="K106" s="34"/>
      <c r="L106" s="34"/>
      <c r="M106" s="34"/>
      <c r="N106" s="34"/>
      <c r="O106" s="34"/>
      <c r="P106" s="34"/>
      <c r="Q106" s="34"/>
      <c r="R106" s="34"/>
      <c r="S106" s="34"/>
      <c r="T106" s="34"/>
      <c r="W106" s="34"/>
      <c r="X106" s="34"/>
      <c r="Y106" s="34"/>
      <c r="Z106" s="34"/>
    </row>
    <row r="107" spans="3:26">
      <c r="C107" s="34"/>
      <c r="D107" s="34"/>
      <c r="E107" s="34"/>
      <c r="F107" s="34"/>
      <c r="G107" s="34"/>
      <c r="H107" s="34"/>
      <c r="I107" s="34"/>
      <c r="J107" s="34"/>
      <c r="K107" s="34"/>
      <c r="L107" s="34"/>
      <c r="M107" s="34"/>
      <c r="N107" s="34"/>
      <c r="O107" s="34"/>
      <c r="P107" s="34"/>
      <c r="Q107" s="34"/>
      <c r="R107" s="34"/>
      <c r="S107" s="34"/>
      <c r="T107" s="34"/>
      <c r="W107" s="34"/>
      <c r="X107" s="34"/>
      <c r="Y107" s="34"/>
      <c r="Z107" s="34"/>
    </row>
    <row r="108" spans="3:26">
      <c r="C108" s="34"/>
      <c r="D108" s="34"/>
      <c r="E108" s="34"/>
      <c r="F108" s="34"/>
      <c r="G108" s="34"/>
      <c r="H108" s="34"/>
      <c r="I108" s="34"/>
      <c r="J108" s="34"/>
      <c r="K108" s="34"/>
      <c r="L108" s="34"/>
      <c r="M108" s="34"/>
      <c r="N108" s="34"/>
      <c r="O108" s="34"/>
      <c r="P108" s="34"/>
      <c r="Q108" s="34"/>
      <c r="R108" s="34"/>
      <c r="S108" s="34"/>
      <c r="T108" s="34"/>
      <c r="W108" s="34"/>
      <c r="X108" s="34"/>
      <c r="Y108" s="34"/>
      <c r="Z108" s="34"/>
    </row>
    <row r="109" spans="3:26">
      <c r="C109" s="34"/>
      <c r="D109" s="34"/>
      <c r="E109" s="34"/>
      <c r="F109" s="34"/>
      <c r="G109" s="34"/>
      <c r="H109" s="34"/>
      <c r="I109" s="34"/>
      <c r="J109" s="34"/>
      <c r="K109" s="34"/>
      <c r="L109" s="34"/>
      <c r="M109" s="34"/>
      <c r="N109" s="34"/>
      <c r="O109" s="34"/>
      <c r="P109" s="34"/>
      <c r="Q109" s="34"/>
      <c r="R109" s="34"/>
      <c r="S109" s="34"/>
      <c r="T109" s="34"/>
      <c r="W109" s="34"/>
      <c r="X109" s="34"/>
      <c r="Y109" s="34"/>
      <c r="Z109" s="34"/>
    </row>
    <row r="110" spans="3:26">
      <c r="C110" s="34"/>
      <c r="D110" s="34"/>
      <c r="E110" s="34"/>
      <c r="F110" s="34"/>
      <c r="G110" s="34"/>
      <c r="H110" s="34"/>
      <c r="I110" s="34"/>
      <c r="J110" s="34"/>
      <c r="K110" s="34"/>
      <c r="L110" s="34"/>
      <c r="M110" s="34"/>
      <c r="N110" s="34"/>
      <c r="O110" s="34"/>
      <c r="P110" s="34"/>
      <c r="Q110" s="34"/>
      <c r="R110" s="34"/>
      <c r="S110" s="34"/>
      <c r="T110" s="34"/>
      <c r="W110" s="34"/>
      <c r="X110" s="34"/>
      <c r="Y110" s="34"/>
      <c r="Z110" s="34"/>
    </row>
    <row r="111" spans="3:26">
      <c r="C111" s="34"/>
      <c r="D111" s="34"/>
      <c r="E111" s="34"/>
      <c r="F111" s="34"/>
      <c r="G111" s="34"/>
      <c r="H111" s="34"/>
      <c r="I111" s="34"/>
      <c r="J111" s="34"/>
      <c r="K111" s="34"/>
      <c r="L111" s="34"/>
      <c r="M111" s="34"/>
      <c r="N111" s="34"/>
      <c r="O111" s="34"/>
      <c r="P111" s="34"/>
      <c r="Q111" s="34"/>
      <c r="R111" s="34"/>
      <c r="S111" s="34"/>
      <c r="T111" s="34"/>
      <c r="W111" s="34"/>
      <c r="X111" s="34"/>
      <c r="Y111" s="34"/>
      <c r="Z111" s="34"/>
    </row>
    <row r="112" spans="3:26">
      <c r="C112" s="34"/>
      <c r="D112" s="34"/>
      <c r="E112" s="34"/>
      <c r="F112" s="34"/>
      <c r="G112" s="34"/>
      <c r="H112" s="34"/>
      <c r="I112" s="34"/>
      <c r="J112" s="34"/>
      <c r="K112" s="34"/>
      <c r="L112" s="34"/>
      <c r="M112" s="34"/>
      <c r="N112" s="34"/>
      <c r="O112" s="34"/>
      <c r="P112" s="34"/>
      <c r="Q112" s="34"/>
      <c r="R112" s="34"/>
      <c r="S112" s="34"/>
      <c r="T112" s="34"/>
      <c r="W112" s="34"/>
      <c r="X112" s="34"/>
      <c r="Y112" s="34"/>
      <c r="Z112" s="34"/>
    </row>
    <row r="113" spans="3:26">
      <c r="C113" s="34"/>
      <c r="D113" s="34"/>
      <c r="E113" s="34"/>
      <c r="F113" s="34"/>
      <c r="G113" s="34"/>
      <c r="H113" s="34"/>
      <c r="I113" s="34"/>
      <c r="J113" s="34"/>
      <c r="K113" s="34"/>
      <c r="L113" s="34"/>
      <c r="M113" s="34"/>
      <c r="N113" s="34"/>
      <c r="O113" s="34"/>
      <c r="P113" s="34"/>
      <c r="Q113" s="34"/>
      <c r="R113" s="34"/>
      <c r="S113" s="34"/>
      <c r="T113" s="34"/>
      <c r="W113" s="34"/>
      <c r="X113" s="34"/>
      <c r="Y113" s="34"/>
      <c r="Z113" s="34"/>
    </row>
    <row r="114" spans="3:26">
      <c r="C114" s="34"/>
      <c r="D114" s="34"/>
      <c r="E114" s="34"/>
      <c r="F114" s="34"/>
      <c r="G114" s="34"/>
      <c r="H114" s="34"/>
      <c r="I114" s="34"/>
      <c r="J114" s="34"/>
      <c r="K114" s="34"/>
      <c r="L114" s="34"/>
      <c r="M114" s="34"/>
      <c r="N114" s="34"/>
      <c r="O114" s="34"/>
      <c r="P114" s="34"/>
      <c r="Q114" s="34"/>
      <c r="R114" s="34"/>
      <c r="S114" s="34"/>
      <c r="T114" s="34"/>
      <c r="W114" s="34"/>
      <c r="X114" s="34"/>
      <c r="Y114" s="34"/>
      <c r="Z114" s="34"/>
    </row>
    <row r="115" spans="3:26">
      <c r="C115" s="34"/>
      <c r="D115" s="34"/>
      <c r="E115" s="34"/>
      <c r="F115" s="34"/>
      <c r="G115" s="34"/>
      <c r="H115" s="34"/>
      <c r="I115" s="34"/>
      <c r="J115" s="34"/>
      <c r="K115" s="34"/>
      <c r="L115" s="34"/>
      <c r="M115" s="34"/>
      <c r="N115" s="34"/>
      <c r="O115" s="34"/>
      <c r="P115" s="34"/>
      <c r="Q115" s="34"/>
      <c r="R115" s="34"/>
      <c r="S115" s="34"/>
      <c r="T115" s="34"/>
      <c r="W115" s="34"/>
      <c r="X115" s="34"/>
      <c r="Y115" s="34"/>
      <c r="Z115" s="34"/>
    </row>
    <row r="116" spans="3:26">
      <c r="C116" s="34"/>
      <c r="D116" s="34"/>
      <c r="E116" s="34"/>
      <c r="F116" s="34"/>
      <c r="G116" s="34"/>
      <c r="H116" s="34"/>
      <c r="I116" s="34"/>
      <c r="J116" s="34"/>
      <c r="K116" s="34"/>
      <c r="L116" s="34"/>
      <c r="M116" s="34"/>
      <c r="N116" s="34"/>
      <c r="O116" s="34"/>
      <c r="P116" s="34"/>
      <c r="Q116" s="34"/>
      <c r="R116" s="34"/>
      <c r="S116" s="34"/>
      <c r="T116" s="34"/>
      <c r="W116" s="34"/>
      <c r="X116" s="34"/>
      <c r="Y116" s="34"/>
      <c r="Z116" s="34"/>
    </row>
    <row r="117" spans="3:26">
      <c r="C117" s="34"/>
      <c r="D117" s="34"/>
      <c r="E117" s="34"/>
      <c r="F117" s="34"/>
      <c r="G117" s="34"/>
      <c r="H117" s="34"/>
      <c r="I117" s="34"/>
      <c r="J117" s="34"/>
      <c r="K117" s="34"/>
      <c r="L117" s="34"/>
      <c r="M117" s="34"/>
      <c r="N117" s="34"/>
      <c r="O117" s="34"/>
      <c r="P117" s="34"/>
      <c r="Q117" s="34"/>
      <c r="R117" s="34"/>
      <c r="S117" s="34"/>
      <c r="T117" s="34"/>
      <c r="W117" s="34"/>
      <c r="X117" s="34"/>
      <c r="Y117" s="34"/>
      <c r="Z117" s="34"/>
    </row>
    <row r="118" spans="3:26">
      <c r="C118" s="34"/>
      <c r="D118" s="34"/>
      <c r="E118" s="34"/>
      <c r="F118" s="34"/>
      <c r="G118" s="34"/>
      <c r="H118" s="34"/>
      <c r="I118" s="34"/>
      <c r="J118" s="34"/>
      <c r="K118" s="34"/>
      <c r="L118" s="34"/>
      <c r="M118" s="34"/>
      <c r="N118" s="34"/>
      <c r="O118" s="34"/>
      <c r="P118" s="34"/>
      <c r="Q118" s="34"/>
      <c r="R118" s="34"/>
      <c r="S118" s="34"/>
      <c r="T118" s="34"/>
      <c r="W118" s="34"/>
      <c r="X118" s="34"/>
      <c r="Y118" s="34"/>
      <c r="Z118" s="34"/>
    </row>
    <row r="119" spans="3:26">
      <c r="C119" s="34"/>
      <c r="D119" s="34"/>
      <c r="E119" s="34"/>
      <c r="F119" s="34"/>
      <c r="G119" s="34"/>
      <c r="H119" s="34"/>
      <c r="I119" s="34"/>
      <c r="J119" s="34"/>
      <c r="K119" s="34"/>
      <c r="L119" s="34"/>
      <c r="M119" s="34"/>
      <c r="N119" s="34"/>
      <c r="O119" s="34"/>
      <c r="P119" s="34"/>
      <c r="Q119" s="34"/>
      <c r="R119" s="34"/>
      <c r="S119" s="34"/>
      <c r="T119" s="34"/>
      <c r="W119" s="34"/>
      <c r="X119" s="34"/>
      <c r="Y119" s="34"/>
      <c r="Z119" s="34"/>
    </row>
    <row r="120" spans="3:26">
      <c r="C120" s="34"/>
      <c r="D120" s="34"/>
      <c r="E120" s="34"/>
      <c r="F120" s="34"/>
      <c r="G120" s="34"/>
      <c r="H120" s="34"/>
      <c r="I120" s="34"/>
      <c r="J120" s="34"/>
      <c r="K120" s="34"/>
      <c r="L120" s="34"/>
      <c r="M120" s="34"/>
      <c r="N120" s="34"/>
      <c r="O120" s="34"/>
      <c r="P120" s="34"/>
      <c r="Q120" s="34"/>
      <c r="R120" s="34"/>
      <c r="S120" s="34"/>
      <c r="T120" s="34"/>
      <c r="W120" s="34"/>
      <c r="X120" s="34"/>
      <c r="Y120" s="34"/>
      <c r="Z120" s="34"/>
    </row>
    <row r="121" spans="3:26">
      <c r="C121" s="34"/>
      <c r="D121" s="34"/>
      <c r="E121" s="34"/>
      <c r="F121" s="34"/>
      <c r="G121" s="34"/>
      <c r="H121" s="34"/>
      <c r="I121" s="34"/>
      <c r="J121" s="34"/>
      <c r="K121" s="34"/>
      <c r="L121" s="34"/>
      <c r="M121" s="34"/>
      <c r="N121" s="34"/>
      <c r="O121" s="34"/>
      <c r="P121" s="34"/>
      <c r="Q121" s="34"/>
      <c r="R121" s="34"/>
      <c r="S121" s="34"/>
      <c r="T121" s="34"/>
      <c r="W121" s="34"/>
      <c r="X121" s="34"/>
      <c r="Y121" s="34"/>
      <c r="Z121" s="34"/>
    </row>
    <row r="122" spans="3:26">
      <c r="C122" s="34"/>
      <c r="D122" s="34"/>
      <c r="E122" s="34"/>
      <c r="F122" s="34"/>
      <c r="G122" s="34"/>
      <c r="H122" s="34"/>
      <c r="I122" s="34"/>
      <c r="J122" s="34"/>
      <c r="K122" s="34"/>
      <c r="L122" s="34"/>
      <c r="M122" s="34"/>
      <c r="N122" s="34"/>
      <c r="O122" s="34"/>
      <c r="P122" s="34"/>
      <c r="Q122" s="34"/>
      <c r="R122" s="34"/>
      <c r="S122" s="34"/>
      <c r="T122" s="34"/>
      <c r="W122" s="34"/>
      <c r="X122" s="34"/>
      <c r="Y122" s="34"/>
      <c r="Z122" s="34"/>
    </row>
    <row r="123" spans="3:26">
      <c r="C123" s="34"/>
      <c r="D123" s="34"/>
      <c r="E123" s="34"/>
      <c r="F123" s="34"/>
      <c r="G123" s="34"/>
      <c r="H123" s="34"/>
      <c r="I123" s="34"/>
      <c r="J123" s="34"/>
      <c r="K123" s="34"/>
      <c r="L123" s="34"/>
      <c r="M123" s="34"/>
      <c r="N123" s="34"/>
      <c r="O123" s="34"/>
      <c r="P123" s="34"/>
      <c r="Q123" s="34"/>
      <c r="R123" s="34"/>
      <c r="S123" s="34"/>
      <c r="T123" s="34"/>
      <c r="W123" s="34"/>
      <c r="X123" s="34"/>
      <c r="Y123" s="34"/>
      <c r="Z123" s="34"/>
    </row>
    <row r="124" spans="3:26">
      <c r="C124" s="34"/>
      <c r="D124" s="34"/>
      <c r="E124" s="34"/>
      <c r="F124" s="34"/>
      <c r="G124" s="34"/>
      <c r="H124" s="34"/>
      <c r="I124" s="34"/>
      <c r="J124" s="34"/>
      <c r="K124" s="34"/>
      <c r="L124" s="34"/>
      <c r="M124" s="34"/>
      <c r="N124" s="34"/>
      <c r="O124" s="34"/>
      <c r="P124" s="34"/>
      <c r="Q124" s="34"/>
      <c r="R124" s="34"/>
      <c r="S124" s="34"/>
      <c r="T124" s="34"/>
      <c r="W124" s="34"/>
      <c r="X124" s="34"/>
      <c r="Y124" s="34"/>
      <c r="Z124" s="34"/>
    </row>
    <row r="125" spans="3:26">
      <c r="C125" s="34"/>
      <c r="D125" s="34"/>
      <c r="E125" s="34"/>
      <c r="F125" s="34"/>
      <c r="G125" s="34"/>
      <c r="H125" s="34"/>
      <c r="I125" s="34"/>
      <c r="J125" s="34"/>
      <c r="K125" s="34"/>
      <c r="L125" s="34"/>
      <c r="M125" s="34"/>
      <c r="N125" s="34"/>
      <c r="O125" s="34"/>
      <c r="P125" s="34"/>
      <c r="Q125" s="34"/>
      <c r="R125" s="34"/>
      <c r="S125" s="34"/>
      <c r="T125" s="34"/>
      <c r="W125" s="34"/>
      <c r="X125" s="34"/>
      <c r="Y125" s="34"/>
      <c r="Z125" s="34"/>
    </row>
    <row r="126" spans="3:26">
      <c r="C126" s="34"/>
      <c r="D126" s="34"/>
      <c r="E126" s="34"/>
      <c r="F126" s="34"/>
      <c r="G126" s="34"/>
      <c r="H126" s="34"/>
      <c r="I126" s="34"/>
      <c r="J126" s="34"/>
      <c r="K126" s="34"/>
      <c r="L126" s="34"/>
      <c r="M126" s="34"/>
      <c r="N126" s="34"/>
      <c r="O126" s="34"/>
      <c r="P126" s="34"/>
      <c r="Q126" s="34"/>
      <c r="R126" s="34"/>
      <c r="S126" s="34"/>
      <c r="T126" s="34"/>
      <c r="W126" s="34"/>
      <c r="X126" s="34"/>
      <c r="Y126" s="34"/>
      <c r="Z126" s="34"/>
    </row>
    <row r="127" spans="3:26">
      <c r="C127" s="34"/>
      <c r="D127" s="34"/>
      <c r="E127" s="34"/>
      <c r="F127" s="34"/>
      <c r="G127" s="34"/>
      <c r="H127" s="34"/>
      <c r="I127" s="34"/>
      <c r="J127" s="34"/>
      <c r="K127" s="34"/>
      <c r="L127" s="34"/>
      <c r="M127" s="34"/>
      <c r="N127" s="34"/>
      <c r="O127" s="34"/>
      <c r="P127" s="34"/>
      <c r="Q127" s="34"/>
      <c r="R127" s="34"/>
      <c r="S127" s="34"/>
      <c r="T127" s="34"/>
      <c r="W127" s="34"/>
      <c r="X127" s="34"/>
      <c r="Y127" s="34"/>
      <c r="Z127" s="34"/>
    </row>
    <row r="128" spans="3:26">
      <c r="C128" s="34"/>
      <c r="D128" s="34"/>
      <c r="E128" s="34"/>
      <c r="F128" s="34"/>
      <c r="G128" s="34"/>
      <c r="H128" s="34"/>
      <c r="I128" s="34"/>
      <c r="J128" s="34"/>
      <c r="K128" s="34"/>
      <c r="L128" s="34"/>
      <c r="M128" s="34"/>
      <c r="N128" s="34"/>
      <c r="O128" s="34"/>
      <c r="P128" s="34"/>
      <c r="Q128" s="34"/>
      <c r="R128" s="34"/>
      <c r="S128" s="34"/>
      <c r="T128" s="34"/>
      <c r="W128" s="34"/>
      <c r="X128" s="34"/>
      <c r="Y128" s="34"/>
      <c r="Z128" s="34"/>
    </row>
    <row r="129" spans="3:26">
      <c r="C129" s="34"/>
      <c r="D129" s="34"/>
      <c r="E129" s="34"/>
      <c r="F129" s="34"/>
      <c r="G129" s="34"/>
      <c r="H129" s="34"/>
      <c r="I129" s="34"/>
      <c r="J129" s="34"/>
      <c r="K129" s="34"/>
      <c r="L129" s="34"/>
      <c r="M129" s="34"/>
      <c r="N129" s="34"/>
      <c r="O129" s="34"/>
      <c r="P129" s="34"/>
      <c r="Q129" s="34"/>
      <c r="R129" s="34"/>
      <c r="S129" s="34"/>
      <c r="T129" s="34"/>
      <c r="W129" s="34"/>
      <c r="X129" s="34"/>
      <c r="Y129" s="34"/>
      <c r="Z129" s="34"/>
    </row>
    <row r="130" spans="3:26">
      <c r="C130" s="34"/>
      <c r="D130" s="34"/>
      <c r="E130" s="34"/>
      <c r="F130" s="34"/>
      <c r="G130" s="34"/>
      <c r="H130" s="34"/>
      <c r="I130" s="34"/>
      <c r="J130" s="34"/>
      <c r="K130" s="34"/>
      <c r="L130" s="34"/>
      <c r="M130" s="34"/>
      <c r="N130" s="34"/>
      <c r="O130" s="34"/>
      <c r="P130" s="34"/>
      <c r="Q130" s="34"/>
      <c r="R130" s="34"/>
      <c r="S130" s="34"/>
      <c r="T130" s="34"/>
      <c r="W130" s="34"/>
      <c r="X130" s="34"/>
      <c r="Y130" s="34"/>
      <c r="Z130" s="34"/>
    </row>
    <row r="131" spans="3:26">
      <c r="C131" s="34"/>
      <c r="D131" s="34"/>
      <c r="E131" s="34"/>
      <c r="F131" s="34"/>
      <c r="G131" s="34"/>
      <c r="H131" s="34"/>
      <c r="I131" s="34"/>
      <c r="J131" s="34"/>
      <c r="K131" s="34"/>
      <c r="L131" s="34"/>
      <c r="M131" s="34"/>
      <c r="N131" s="34"/>
      <c r="O131" s="34"/>
      <c r="P131" s="34"/>
      <c r="Q131" s="34"/>
      <c r="R131" s="34"/>
      <c r="S131" s="34"/>
      <c r="T131" s="34"/>
      <c r="W131" s="34"/>
      <c r="X131" s="34"/>
      <c r="Y131" s="34"/>
      <c r="Z131" s="34"/>
    </row>
    <row r="132" spans="3:26">
      <c r="C132" s="34"/>
      <c r="D132" s="34"/>
      <c r="E132" s="34"/>
      <c r="F132" s="34"/>
      <c r="G132" s="34"/>
      <c r="H132" s="34"/>
      <c r="I132" s="34"/>
      <c r="J132" s="34"/>
      <c r="K132" s="34"/>
      <c r="L132" s="34"/>
      <c r="M132" s="34"/>
      <c r="N132" s="34"/>
      <c r="O132" s="34"/>
      <c r="P132" s="34"/>
      <c r="Q132" s="34"/>
      <c r="R132" s="34"/>
      <c r="S132" s="34"/>
      <c r="T132" s="34"/>
      <c r="W132" s="34"/>
      <c r="X132" s="34"/>
      <c r="Y132" s="34"/>
      <c r="Z132" s="34"/>
    </row>
    <row r="133" spans="3:26">
      <c r="C133" s="34"/>
      <c r="D133" s="34"/>
      <c r="E133" s="34"/>
      <c r="F133" s="34"/>
      <c r="G133" s="34"/>
      <c r="H133" s="34"/>
      <c r="I133" s="34"/>
      <c r="J133" s="34"/>
      <c r="K133" s="34"/>
      <c r="L133" s="34"/>
      <c r="M133" s="34"/>
      <c r="N133" s="34"/>
      <c r="O133" s="34"/>
      <c r="P133" s="34"/>
      <c r="Q133" s="34"/>
      <c r="R133" s="34"/>
      <c r="S133" s="34"/>
      <c r="T133" s="34"/>
      <c r="W133" s="34"/>
      <c r="X133" s="34"/>
      <c r="Y133" s="34"/>
      <c r="Z133" s="34"/>
    </row>
    <row r="134" spans="3:26">
      <c r="C134" s="34"/>
      <c r="D134" s="34"/>
      <c r="E134" s="34"/>
      <c r="F134" s="34"/>
      <c r="G134" s="34"/>
      <c r="H134" s="34"/>
      <c r="I134" s="34"/>
      <c r="J134" s="34"/>
      <c r="K134" s="34"/>
      <c r="L134" s="34"/>
      <c r="M134" s="34"/>
      <c r="N134" s="34"/>
      <c r="O134" s="34"/>
      <c r="P134" s="34"/>
      <c r="Q134" s="34"/>
      <c r="R134" s="34"/>
      <c r="S134" s="34"/>
      <c r="T134" s="34"/>
      <c r="W134" s="34"/>
      <c r="X134" s="34"/>
      <c r="Y134" s="34"/>
      <c r="Z134" s="34"/>
    </row>
    <row r="135" spans="3:26">
      <c r="C135" s="34"/>
      <c r="D135" s="34"/>
      <c r="E135" s="34"/>
      <c r="F135" s="34"/>
      <c r="G135" s="34"/>
      <c r="H135" s="34"/>
      <c r="I135" s="34"/>
      <c r="J135" s="34"/>
      <c r="K135" s="34"/>
      <c r="L135" s="34"/>
      <c r="M135" s="34"/>
      <c r="N135" s="34"/>
      <c r="O135" s="34"/>
      <c r="P135" s="34"/>
      <c r="Q135" s="34"/>
      <c r="R135" s="34"/>
      <c r="S135" s="34"/>
      <c r="T135" s="34"/>
      <c r="W135" s="34"/>
      <c r="X135" s="34"/>
      <c r="Y135" s="34"/>
      <c r="Z135" s="34"/>
    </row>
    <row r="136" spans="3:26">
      <c r="C136" s="34"/>
      <c r="D136" s="34"/>
      <c r="E136" s="34"/>
      <c r="F136" s="34"/>
      <c r="G136" s="34"/>
      <c r="H136" s="34"/>
      <c r="I136" s="34"/>
      <c r="J136" s="34"/>
      <c r="K136" s="34"/>
      <c r="L136" s="34"/>
      <c r="M136" s="34"/>
      <c r="N136" s="34"/>
      <c r="O136" s="34"/>
      <c r="P136" s="34"/>
      <c r="Q136" s="34"/>
      <c r="R136" s="34"/>
      <c r="S136" s="34"/>
      <c r="T136" s="34"/>
      <c r="W136" s="34"/>
      <c r="X136" s="34"/>
      <c r="Y136" s="34"/>
      <c r="Z136" s="34"/>
    </row>
    <row r="137" spans="3:26">
      <c r="C137" s="34"/>
      <c r="D137" s="34"/>
      <c r="E137" s="34"/>
      <c r="F137" s="34"/>
      <c r="G137" s="34"/>
      <c r="H137" s="34"/>
      <c r="I137" s="34"/>
      <c r="J137" s="34"/>
      <c r="K137" s="34"/>
      <c r="L137" s="34"/>
      <c r="M137" s="34"/>
      <c r="N137" s="34"/>
      <c r="O137" s="34"/>
      <c r="P137" s="34"/>
      <c r="Q137" s="34"/>
      <c r="R137" s="34"/>
      <c r="S137" s="34"/>
      <c r="T137" s="34"/>
      <c r="W137" s="34"/>
      <c r="X137" s="34"/>
      <c r="Y137" s="34"/>
      <c r="Z137" s="34"/>
    </row>
    <row r="138" spans="3:26">
      <c r="C138" s="34"/>
      <c r="D138" s="34"/>
      <c r="E138" s="34"/>
      <c r="F138" s="34"/>
      <c r="G138" s="34"/>
      <c r="H138" s="34"/>
      <c r="I138" s="34"/>
      <c r="J138" s="34"/>
      <c r="K138" s="34"/>
      <c r="L138" s="34"/>
      <c r="M138" s="34"/>
      <c r="N138" s="34"/>
      <c r="O138" s="34"/>
      <c r="P138" s="34"/>
      <c r="Q138" s="34"/>
      <c r="R138" s="34"/>
      <c r="S138" s="34"/>
      <c r="T138" s="34"/>
      <c r="W138" s="34"/>
      <c r="X138" s="34"/>
      <c r="Y138" s="34"/>
      <c r="Z138" s="34"/>
    </row>
    <row r="139" spans="3:26">
      <c r="C139" s="34"/>
      <c r="D139" s="34"/>
      <c r="E139" s="34"/>
      <c r="F139" s="34"/>
      <c r="G139" s="34"/>
      <c r="H139" s="34"/>
      <c r="I139" s="34"/>
      <c r="J139" s="34"/>
      <c r="K139" s="34"/>
      <c r="L139" s="34"/>
      <c r="M139" s="34"/>
      <c r="N139" s="34"/>
      <c r="O139" s="34"/>
      <c r="P139" s="34"/>
      <c r="Q139" s="34"/>
      <c r="R139" s="34"/>
      <c r="S139" s="34"/>
      <c r="T139" s="34"/>
      <c r="W139" s="34"/>
      <c r="X139" s="34"/>
      <c r="Y139" s="34"/>
      <c r="Z139" s="34"/>
    </row>
    <row r="140" spans="3:26">
      <c r="C140" s="34"/>
      <c r="D140" s="34"/>
      <c r="E140" s="34"/>
      <c r="F140" s="34"/>
      <c r="G140" s="34"/>
      <c r="H140" s="34"/>
      <c r="I140" s="34"/>
      <c r="J140" s="34"/>
      <c r="K140" s="34"/>
      <c r="L140" s="34"/>
      <c r="M140" s="34"/>
      <c r="N140" s="34"/>
      <c r="O140" s="34"/>
      <c r="P140" s="34"/>
      <c r="Q140" s="34"/>
      <c r="R140" s="34"/>
      <c r="S140" s="34"/>
      <c r="T140" s="34"/>
      <c r="W140" s="34"/>
      <c r="X140" s="34"/>
      <c r="Y140" s="34"/>
      <c r="Z140" s="34"/>
    </row>
    <row r="141" spans="3:26">
      <c r="C141" s="34"/>
      <c r="D141" s="34"/>
      <c r="E141" s="34"/>
      <c r="F141" s="34"/>
      <c r="G141" s="34"/>
      <c r="H141" s="34"/>
      <c r="I141" s="34"/>
      <c r="J141" s="34"/>
      <c r="K141" s="34"/>
      <c r="L141" s="34"/>
      <c r="M141" s="34"/>
      <c r="N141" s="34"/>
      <c r="O141" s="34"/>
      <c r="P141" s="34"/>
      <c r="Q141" s="34"/>
      <c r="R141" s="34"/>
      <c r="S141" s="34"/>
      <c r="T141" s="34"/>
      <c r="W141" s="34"/>
      <c r="X141" s="34"/>
      <c r="Y141" s="34"/>
      <c r="Z141" s="34"/>
    </row>
    <row r="142" spans="3:26">
      <c r="C142" s="34"/>
      <c r="D142" s="34"/>
      <c r="E142" s="34"/>
      <c r="F142" s="34"/>
      <c r="G142" s="34"/>
      <c r="H142" s="34"/>
      <c r="I142" s="34"/>
      <c r="J142" s="34"/>
      <c r="K142" s="34"/>
      <c r="L142" s="34"/>
      <c r="M142" s="34"/>
      <c r="N142" s="34"/>
      <c r="O142" s="34"/>
      <c r="P142" s="34"/>
      <c r="Q142" s="34"/>
      <c r="R142" s="34"/>
      <c r="S142" s="34"/>
      <c r="T142" s="34"/>
      <c r="W142" s="34"/>
      <c r="X142" s="34"/>
      <c r="Y142" s="34"/>
      <c r="Z142" s="34"/>
    </row>
    <row r="143" spans="3:26">
      <c r="C143" s="34"/>
      <c r="D143" s="34"/>
      <c r="E143" s="34"/>
      <c r="F143" s="34"/>
      <c r="G143" s="34"/>
      <c r="H143" s="34"/>
      <c r="I143" s="34"/>
      <c r="J143" s="34"/>
      <c r="K143" s="34"/>
      <c r="L143" s="34"/>
      <c r="M143" s="34"/>
      <c r="N143" s="34"/>
      <c r="O143" s="34"/>
      <c r="P143" s="34"/>
      <c r="Q143" s="34"/>
      <c r="R143" s="34"/>
      <c r="S143" s="34"/>
      <c r="T143" s="34"/>
      <c r="W143" s="34"/>
      <c r="X143" s="34"/>
      <c r="Y143" s="34"/>
      <c r="Z143" s="34"/>
    </row>
    <row r="144" spans="3:26">
      <c r="C144" s="34"/>
      <c r="D144" s="34"/>
      <c r="E144" s="34"/>
      <c r="F144" s="34"/>
      <c r="G144" s="34"/>
      <c r="H144" s="34"/>
      <c r="I144" s="34"/>
      <c r="J144" s="34"/>
      <c r="K144" s="34"/>
      <c r="L144" s="34"/>
      <c r="M144" s="34"/>
      <c r="N144" s="34"/>
      <c r="O144" s="34"/>
      <c r="P144" s="34"/>
      <c r="Q144" s="34"/>
      <c r="R144" s="34"/>
      <c r="S144" s="34"/>
      <c r="T144" s="34"/>
      <c r="W144" s="34"/>
      <c r="X144" s="34"/>
      <c r="Y144" s="34"/>
      <c r="Z144" s="34"/>
    </row>
    <row r="145" spans="3:26">
      <c r="C145" s="34"/>
      <c r="D145" s="34"/>
      <c r="E145" s="34"/>
      <c r="F145" s="34"/>
      <c r="G145" s="34"/>
      <c r="H145" s="34"/>
      <c r="I145" s="34"/>
      <c r="J145" s="34"/>
      <c r="K145" s="34"/>
      <c r="L145" s="34"/>
      <c r="M145" s="34"/>
      <c r="N145" s="34"/>
      <c r="O145" s="34"/>
      <c r="P145" s="34"/>
      <c r="Q145" s="34"/>
      <c r="R145" s="34"/>
      <c r="S145" s="34"/>
      <c r="T145" s="34"/>
      <c r="W145" s="34"/>
      <c r="X145" s="34"/>
      <c r="Y145" s="34"/>
      <c r="Z145" s="34"/>
    </row>
    <row r="146" spans="3:26">
      <c r="C146" s="34"/>
      <c r="D146" s="34"/>
      <c r="E146" s="34"/>
      <c r="F146" s="34"/>
      <c r="G146" s="34"/>
      <c r="H146" s="34"/>
      <c r="I146" s="34"/>
      <c r="J146" s="34"/>
      <c r="K146" s="34"/>
      <c r="L146" s="34"/>
      <c r="M146" s="34"/>
      <c r="N146" s="34"/>
      <c r="O146" s="34"/>
      <c r="P146" s="34"/>
      <c r="Q146" s="34"/>
      <c r="R146" s="34"/>
      <c r="S146" s="34"/>
      <c r="T146" s="34"/>
      <c r="W146" s="34"/>
      <c r="X146" s="34"/>
      <c r="Y146" s="34"/>
      <c r="Z146" s="34"/>
    </row>
    <row r="147" spans="3:26">
      <c r="C147" s="34"/>
      <c r="D147" s="34"/>
      <c r="E147" s="34"/>
      <c r="F147" s="34"/>
      <c r="G147" s="34"/>
      <c r="H147" s="34"/>
      <c r="I147" s="34"/>
      <c r="J147" s="34"/>
      <c r="K147" s="34"/>
      <c r="L147" s="34"/>
      <c r="M147" s="34"/>
      <c r="N147" s="34"/>
      <c r="O147" s="34"/>
      <c r="P147" s="34"/>
      <c r="Q147" s="34"/>
      <c r="R147" s="34"/>
      <c r="S147" s="34"/>
      <c r="T147" s="34"/>
      <c r="W147" s="34"/>
      <c r="X147" s="34"/>
      <c r="Y147" s="34"/>
      <c r="Z147" s="34"/>
    </row>
    <row r="148" spans="3:26">
      <c r="C148" s="34"/>
      <c r="D148" s="34"/>
      <c r="E148" s="34"/>
      <c r="F148" s="34"/>
      <c r="G148" s="34"/>
      <c r="H148" s="34"/>
      <c r="I148" s="34"/>
      <c r="J148" s="34"/>
      <c r="K148" s="34"/>
      <c r="L148" s="34"/>
      <c r="M148" s="34"/>
      <c r="N148" s="34"/>
      <c r="O148" s="34"/>
      <c r="P148" s="34"/>
      <c r="Q148" s="34"/>
      <c r="R148" s="34"/>
      <c r="S148" s="34"/>
      <c r="T148" s="34"/>
      <c r="W148" s="34"/>
      <c r="X148" s="34"/>
      <c r="Y148" s="34"/>
      <c r="Z148" s="34"/>
    </row>
    <row r="149" spans="3:26">
      <c r="C149" s="34"/>
      <c r="D149" s="34"/>
      <c r="E149" s="34"/>
      <c r="F149" s="34"/>
      <c r="G149" s="34"/>
      <c r="H149" s="34"/>
      <c r="I149" s="34"/>
      <c r="J149" s="34"/>
      <c r="K149" s="34"/>
      <c r="L149" s="34"/>
      <c r="M149" s="34"/>
      <c r="N149" s="34"/>
      <c r="O149" s="34"/>
      <c r="P149" s="34"/>
      <c r="Q149" s="34"/>
      <c r="R149" s="34"/>
      <c r="S149" s="34"/>
      <c r="T149" s="34"/>
      <c r="W149" s="34"/>
      <c r="X149" s="34"/>
      <c r="Y149" s="34"/>
      <c r="Z149" s="34"/>
    </row>
    <row r="150" spans="3:26">
      <c r="C150" s="34"/>
      <c r="D150" s="34"/>
      <c r="E150" s="34"/>
      <c r="F150" s="34"/>
      <c r="G150" s="34"/>
      <c r="H150" s="34"/>
      <c r="I150" s="34"/>
      <c r="J150" s="34"/>
      <c r="K150" s="34"/>
      <c r="L150" s="34"/>
      <c r="M150" s="34"/>
      <c r="N150" s="34"/>
      <c r="O150" s="34"/>
      <c r="P150" s="34"/>
      <c r="Q150" s="34"/>
      <c r="R150" s="34"/>
      <c r="S150" s="34"/>
      <c r="T150" s="34"/>
      <c r="W150" s="34"/>
      <c r="X150" s="34"/>
      <c r="Y150" s="34"/>
      <c r="Z150" s="34"/>
    </row>
    <row r="151" spans="3:26">
      <c r="C151" s="34"/>
      <c r="D151" s="34"/>
      <c r="E151" s="34"/>
      <c r="F151" s="34"/>
      <c r="G151" s="34"/>
      <c r="H151" s="34"/>
      <c r="I151" s="34"/>
      <c r="J151" s="34"/>
      <c r="K151" s="34"/>
      <c r="L151" s="34"/>
      <c r="M151" s="34"/>
      <c r="N151" s="34"/>
      <c r="O151" s="34"/>
      <c r="P151" s="34"/>
      <c r="Q151" s="34"/>
      <c r="R151" s="34"/>
      <c r="S151" s="34"/>
      <c r="T151" s="34"/>
      <c r="W151" s="34"/>
      <c r="X151" s="34"/>
      <c r="Y151" s="34"/>
      <c r="Z151" s="34"/>
    </row>
    <row r="152" spans="3:26">
      <c r="C152" s="34"/>
      <c r="D152" s="34"/>
      <c r="E152" s="34"/>
      <c r="F152" s="34"/>
      <c r="G152" s="34"/>
      <c r="H152" s="34"/>
      <c r="I152" s="34"/>
      <c r="J152" s="34"/>
      <c r="K152" s="34"/>
      <c r="L152" s="34"/>
      <c r="M152" s="34"/>
      <c r="N152" s="34"/>
      <c r="O152" s="34"/>
      <c r="P152" s="34"/>
      <c r="Q152" s="34"/>
      <c r="R152" s="34"/>
      <c r="S152" s="34"/>
      <c r="T152" s="34"/>
      <c r="W152" s="34"/>
      <c r="X152" s="34"/>
      <c r="Y152" s="34"/>
      <c r="Z152" s="34"/>
    </row>
    <row r="153" spans="3:26">
      <c r="C153" s="34"/>
      <c r="D153" s="34"/>
      <c r="E153" s="34"/>
      <c r="F153" s="34"/>
      <c r="G153" s="34"/>
      <c r="H153" s="34"/>
      <c r="I153" s="34"/>
      <c r="J153" s="34"/>
      <c r="K153" s="34"/>
      <c r="L153" s="34"/>
      <c r="M153" s="34"/>
      <c r="N153" s="34"/>
      <c r="O153" s="34"/>
      <c r="P153" s="34"/>
      <c r="Q153" s="34"/>
      <c r="R153" s="34"/>
      <c r="S153" s="34"/>
      <c r="T153" s="34"/>
      <c r="W153" s="34"/>
      <c r="X153" s="34"/>
      <c r="Y153" s="34"/>
      <c r="Z153" s="34"/>
    </row>
    <row r="154" spans="3:26">
      <c r="C154" s="34"/>
      <c r="D154" s="34"/>
      <c r="E154" s="34"/>
      <c r="F154" s="34"/>
      <c r="G154" s="34"/>
      <c r="H154" s="34"/>
      <c r="I154" s="34"/>
      <c r="J154" s="34"/>
      <c r="K154" s="34"/>
      <c r="L154" s="34"/>
      <c r="M154" s="34"/>
      <c r="N154" s="34"/>
      <c r="O154" s="34"/>
      <c r="P154" s="34"/>
      <c r="Q154" s="34"/>
      <c r="R154" s="34"/>
      <c r="S154" s="34"/>
      <c r="T154" s="34"/>
      <c r="W154" s="34"/>
      <c r="X154" s="34"/>
      <c r="Y154" s="34"/>
      <c r="Z154" s="34"/>
    </row>
    <row r="155" spans="3:26">
      <c r="C155" s="34"/>
      <c r="D155" s="34"/>
      <c r="E155" s="34"/>
      <c r="F155" s="34"/>
      <c r="G155" s="34"/>
      <c r="H155" s="34"/>
      <c r="I155" s="34"/>
      <c r="J155" s="34"/>
      <c r="K155" s="34"/>
      <c r="L155" s="34"/>
      <c r="M155" s="34"/>
      <c r="N155" s="34"/>
      <c r="O155" s="34"/>
      <c r="P155" s="34"/>
      <c r="Q155" s="34"/>
      <c r="R155" s="34"/>
      <c r="S155" s="34"/>
      <c r="T155" s="34"/>
      <c r="W155" s="34"/>
      <c r="X155" s="34"/>
      <c r="Y155" s="34"/>
      <c r="Z155" s="34"/>
    </row>
    <row r="156" spans="3:26">
      <c r="C156" s="34"/>
      <c r="D156" s="34"/>
      <c r="E156" s="34"/>
      <c r="F156" s="34"/>
      <c r="G156" s="34"/>
      <c r="H156" s="34"/>
      <c r="I156" s="34"/>
      <c r="J156" s="34"/>
      <c r="K156" s="34"/>
      <c r="L156" s="34"/>
      <c r="M156" s="34"/>
      <c r="N156" s="34"/>
      <c r="O156" s="34"/>
      <c r="P156" s="34"/>
      <c r="Q156" s="34"/>
      <c r="R156" s="34"/>
      <c r="S156" s="34"/>
      <c r="T156" s="34"/>
      <c r="W156" s="34"/>
      <c r="X156" s="34"/>
      <c r="Y156" s="34"/>
      <c r="Z156" s="34"/>
    </row>
    <row r="157" spans="3:26">
      <c r="C157" s="34"/>
      <c r="D157" s="34"/>
      <c r="E157" s="34"/>
      <c r="F157" s="34"/>
      <c r="G157" s="34"/>
      <c r="H157" s="34"/>
      <c r="I157" s="34"/>
      <c r="J157" s="34"/>
      <c r="K157" s="34"/>
      <c r="L157" s="34"/>
      <c r="M157" s="34"/>
      <c r="N157" s="34"/>
      <c r="O157" s="34"/>
      <c r="P157" s="34"/>
      <c r="Q157" s="34"/>
      <c r="R157" s="34"/>
      <c r="S157" s="34"/>
      <c r="T157" s="34"/>
      <c r="W157" s="34"/>
      <c r="X157" s="34"/>
      <c r="Y157" s="34"/>
      <c r="Z157" s="34"/>
    </row>
    <row r="158" spans="3:26">
      <c r="C158" s="34"/>
      <c r="D158" s="34"/>
      <c r="E158" s="34"/>
      <c r="F158" s="34"/>
      <c r="G158" s="34"/>
      <c r="H158" s="34"/>
      <c r="I158" s="34"/>
      <c r="J158" s="34"/>
      <c r="K158" s="34"/>
      <c r="L158" s="34"/>
      <c r="M158" s="34"/>
      <c r="N158" s="34"/>
      <c r="O158" s="34"/>
      <c r="P158" s="34"/>
      <c r="Q158" s="34"/>
      <c r="R158" s="34"/>
      <c r="S158" s="34"/>
      <c r="T158" s="34"/>
      <c r="W158" s="34"/>
      <c r="X158" s="34"/>
      <c r="Y158" s="34"/>
      <c r="Z158" s="34"/>
    </row>
    <row r="159" spans="3:26">
      <c r="C159" s="34"/>
      <c r="D159" s="34"/>
      <c r="E159" s="34"/>
      <c r="F159" s="34"/>
      <c r="G159" s="34"/>
      <c r="H159" s="34"/>
      <c r="I159" s="34"/>
      <c r="J159" s="34"/>
      <c r="K159" s="34"/>
      <c r="L159" s="34"/>
      <c r="M159" s="34"/>
      <c r="N159" s="34"/>
      <c r="O159" s="34"/>
      <c r="P159" s="34"/>
      <c r="Q159" s="34"/>
      <c r="R159" s="34"/>
      <c r="S159" s="34"/>
      <c r="T159" s="34"/>
      <c r="W159" s="34"/>
      <c r="X159" s="34"/>
      <c r="Y159" s="34"/>
      <c r="Z159" s="34"/>
    </row>
    <row r="160" spans="3:26">
      <c r="C160" s="34"/>
      <c r="D160" s="34"/>
      <c r="E160" s="34"/>
      <c r="F160" s="34"/>
      <c r="G160" s="34"/>
      <c r="H160" s="34"/>
      <c r="I160" s="34"/>
      <c r="J160" s="34"/>
      <c r="K160" s="34"/>
      <c r="L160" s="34"/>
      <c r="M160" s="34"/>
      <c r="N160" s="34"/>
      <c r="O160" s="34"/>
      <c r="P160" s="34"/>
      <c r="Q160" s="34"/>
      <c r="R160" s="34"/>
      <c r="S160" s="34"/>
      <c r="T160" s="34"/>
      <c r="W160" s="34"/>
      <c r="X160" s="34"/>
      <c r="Y160" s="34"/>
      <c r="Z160" s="34"/>
    </row>
    <row r="161" spans="3:26">
      <c r="C161" s="34"/>
      <c r="D161" s="34"/>
      <c r="E161" s="34"/>
      <c r="F161" s="34"/>
      <c r="G161" s="34"/>
      <c r="H161" s="34"/>
      <c r="I161" s="34"/>
      <c r="J161" s="34"/>
      <c r="K161" s="34"/>
      <c r="L161" s="34"/>
      <c r="M161" s="34"/>
      <c r="N161" s="34"/>
      <c r="O161" s="34"/>
      <c r="P161" s="34"/>
      <c r="Q161" s="34"/>
      <c r="R161" s="34"/>
      <c r="S161" s="34"/>
      <c r="T161" s="34"/>
      <c r="W161" s="34"/>
      <c r="X161" s="34"/>
      <c r="Y161" s="34"/>
      <c r="Z161" s="34"/>
    </row>
    <row r="162" spans="3:26">
      <c r="C162" s="34"/>
      <c r="D162" s="34"/>
      <c r="E162" s="34"/>
      <c r="F162" s="34"/>
      <c r="G162" s="34"/>
      <c r="H162" s="34"/>
      <c r="I162" s="34"/>
      <c r="J162" s="34"/>
      <c r="K162" s="34"/>
      <c r="L162" s="34"/>
      <c r="M162" s="34"/>
      <c r="N162" s="34"/>
      <c r="O162" s="34"/>
      <c r="P162" s="34"/>
      <c r="Q162" s="34"/>
      <c r="R162" s="34"/>
      <c r="S162" s="34"/>
      <c r="T162" s="34"/>
      <c r="W162" s="34"/>
      <c r="X162" s="34"/>
      <c r="Y162" s="34"/>
      <c r="Z162" s="34"/>
    </row>
    <row r="163" spans="3:26">
      <c r="C163" s="34"/>
      <c r="D163" s="34"/>
      <c r="E163" s="34"/>
      <c r="F163" s="34"/>
      <c r="G163" s="34"/>
      <c r="H163" s="34"/>
      <c r="I163" s="34"/>
      <c r="J163" s="34"/>
      <c r="K163" s="34"/>
      <c r="L163" s="34"/>
      <c r="M163" s="34"/>
      <c r="N163" s="34"/>
      <c r="O163" s="34"/>
      <c r="P163" s="34"/>
      <c r="Q163" s="34"/>
      <c r="R163" s="34"/>
      <c r="S163" s="34"/>
      <c r="T163" s="34"/>
      <c r="W163" s="34"/>
      <c r="X163" s="34"/>
      <c r="Y163" s="34"/>
      <c r="Z163" s="34"/>
    </row>
    <row r="164" spans="3:26">
      <c r="C164" s="34"/>
      <c r="D164" s="34"/>
      <c r="E164" s="34"/>
      <c r="F164" s="34"/>
      <c r="G164" s="34"/>
      <c r="H164" s="34"/>
      <c r="I164" s="34"/>
      <c r="J164" s="34"/>
      <c r="K164" s="34"/>
      <c r="L164" s="34"/>
      <c r="M164" s="34"/>
      <c r="N164" s="34"/>
      <c r="O164" s="34"/>
      <c r="P164" s="34"/>
      <c r="Q164" s="34"/>
      <c r="R164" s="34"/>
      <c r="S164" s="34"/>
      <c r="T164" s="34"/>
      <c r="W164" s="34"/>
      <c r="X164" s="34"/>
      <c r="Y164" s="34"/>
      <c r="Z164" s="34"/>
    </row>
    <row r="165" spans="3:26">
      <c r="C165" s="34"/>
      <c r="D165" s="34"/>
      <c r="E165" s="34"/>
      <c r="F165" s="34"/>
      <c r="G165" s="34"/>
      <c r="H165" s="34"/>
      <c r="I165" s="34"/>
      <c r="J165" s="34"/>
      <c r="K165" s="34"/>
      <c r="L165" s="34"/>
      <c r="M165" s="34"/>
      <c r="N165" s="34"/>
      <c r="O165" s="34"/>
      <c r="P165" s="34"/>
      <c r="Q165" s="34"/>
      <c r="R165" s="34"/>
      <c r="S165" s="34"/>
      <c r="T165" s="34"/>
      <c r="W165" s="34"/>
      <c r="X165" s="34"/>
      <c r="Y165" s="34"/>
      <c r="Z165" s="34"/>
    </row>
    <row r="166" spans="3:26">
      <c r="C166" s="34"/>
      <c r="D166" s="34"/>
      <c r="E166" s="34"/>
      <c r="F166" s="34"/>
      <c r="G166" s="34"/>
      <c r="H166" s="34"/>
      <c r="I166" s="34"/>
      <c r="J166" s="34"/>
      <c r="K166" s="34"/>
      <c r="L166" s="34"/>
      <c r="M166" s="34"/>
      <c r="N166" s="34"/>
      <c r="O166" s="34"/>
      <c r="P166" s="34"/>
      <c r="Q166" s="34"/>
      <c r="R166" s="34"/>
      <c r="S166" s="34"/>
      <c r="T166" s="34"/>
      <c r="W166" s="34"/>
      <c r="X166" s="34"/>
      <c r="Y166" s="34"/>
      <c r="Z166" s="34"/>
    </row>
    <row r="167" spans="3:26">
      <c r="C167" s="34"/>
      <c r="D167" s="34"/>
      <c r="E167" s="34"/>
      <c r="F167" s="34"/>
      <c r="G167" s="34"/>
      <c r="H167" s="34"/>
      <c r="I167" s="34"/>
      <c r="J167" s="34"/>
      <c r="K167" s="34"/>
      <c r="L167" s="34"/>
      <c r="M167" s="34"/>
      <c r="N167" s="34"/>
      <c r="O167" s="34"/>
      <c r="P167" s="34"/>
      <c r="Q167" s="34"/>
      <c r="R167" s="34"/>
      <c r="S167" s="34"/>
      <c r="T167" s="34"/>
      <c r="W167" s="34"/>
      <c r="X167" s="34"/>
      <c r="Y167" s="34"/>
      <c r="Z167" s="34"/>
    </row>
    <row r="168" spans="3:26">
      <c r="C168" s="34"/>
      <c r="D168" s="34"/>
      <c r="E168" s="34"/>
      <c r="F168" s="34"/>
      <c r="G168" s="34"/>
      <c r="H168" s="34"/>
      <c r="I168" s="34"/>
      <c r="J168" s="34"/>
      <c r="K168" s="34"/>
      <c r="L168" s="34"/>
      <c r="M168" s="34"/>
      <c r="N168" s="34"/>
      <c r="O168" s="34"/>
      <c r="P168" s="34"/>
      <c r="Q168" s="34"/>
      <c r="R168" s="34"/>
      <c r="S168" s="34"/>
      <c r="T168" s="34"/>
      <c r="W168" s="34"/>
      <c r="X168" s="34"/>
      <c r="Y168" s="34"/>
      <c r="Z168" s="34"/>
    </row>
    <row r="169" spans="3:26">
      <c r="C169" s="34"/>
      <c r="D169" s="34"/>
      <c r="E169" s="34"/>
      <c r="F169" s="34"/>
      <c r="G169" s="34"/>
      <c r="H169" s="34"/>
      <c r="I169" s="34"/>
      <c r="J169" s="34"/>
      <c r="K169" s="34"/>
      <c r="L169" s="34"/>
      <c r="M169" s="34"/>
      <c r="N169" s="34"/>
      <c r="O169" s="34"/>
      <c r="P169" s="34"/>
      <c r="Q169" s="34"/>
      <c r="R169" s="34"/>
      <c r="S169" s="34"/>
      <c r="T169" s="34"/>
      <c r="W169" s="34"/>
      <c r="X169" s="34"/>
      <c r="Y169" s="34"/>
      <c r="Z169" s="34"/>
    </row>
    <row r="170" spans="3:26">
      <c r="C170" s="34"/>
      <c r="D170" s="34"/>
      <c r="E170" s="34"/>
      <c r="F170" s="34"/>
      <c r="G170" s="34"/>
      <c r="H170" s="34"/>
      <c r="I170" s="34"/>
      <c r="J170" s="34"/>
      <c r="K170" s="34"/>
      <c r="L170" s="34"/>
      <c r="M170" s="34"/>
      <c r="N170" s="34"/>
      <c r="O170" s="34"/>
      <c r="P170" s="34"/>
      <c r="Q170" s="34"/>
      <c r="R170" s="34"/>
      <c r="S170" s="34"/>
      <c r="T170" s="34"/>
      <c r="W170" s="34"/>
      <c r="X170" s="34"/>
      <c r="Y170" s="34"/>
      <c r="Z170" s="34"/>
    </row>
    <row r="171" spans="3:26">
      <c r="C171" s="34"/>
      <c r="D171" s="34"/>
      <c r="E171" s="34"/>
      <c r="F171" s="34"/>
      <c r="G171" s="34"/>
      <c r="H171" s="34"/>
      <c r="I171" s="34"/>
      <c r="J171" s="34"/>
      <c r="K171" s="34"/>
      <c r="L171" s="34"/>
      <c r="M171" s="34"/>
      <c r="N171" s="34"/>
      <c r="O171" s="34"/>
      <c r="P171" s="34"/>
      <c r="Q171" s="34"/>
      <c r="R171" s="34"/>
      <c r="S171" s="34"/>
      <c r="T171" s="34"/>
      <c r="W171" s="34"/>
      <c r="X171" s="34"/>
      <c r="Y171" s="34"/>
      <c r="Z171" s="34"/>
    </row>
    <row r="172" spans="3:26">
      <c r="C172" s="34"/>
      <c r="D172" s="34"/>
      <c r="E172" s="34"/>
      <c r="F172" s="34"/>
      <c r="G172" s="34"/>
      <c r="H172" s="34"/>
      <c r="I172" s="34"/>
      <c r="J172" s="34"/>
      <c r="K172" s="34"/>
      <c r="L172" s="34"/>
      <c r="M172" s="34"/>
      <c r="N172" s="34"/>
      <c r="O172" s="34"/>
      <c r="P172" s="34"/>
      <c r="Q172" s="34"/>
      <c r="R172" s="34"/>
      <c r="S172" s="34"/>
      <c r="T172" s="34"/>
      <c r="W172" s="34"/>
      <c r="X172" s="34"/>
      <c r="Y172" s="34"/>
      <c r="Z172" s="34"/>
    </row>
    <row r="173" spans="3:26">
      <c r="C173" s="34"/>
      <c r="D173" s="34"/>
      <c r="E173" s="34"/>
      <c r="F173" s="34"/>
      <c r="G173" s="34"/>
      <c r="H173" s="34"/>
      <c r="I173" s="34"/>
      <c r="J173" s="34"/>
      <c r="K173" s="34"/>
      <c r="L173" s="34"/>
      <c r="M173" s="34"/>
      <c r="N173" s="34"/>
      <c r="O173" s="34"/>
      <c r="P173" s="34"/>
      <c r="Q173" s="34"/>
      <c r="R173" s="34"/>
      <c r="S173" s="34"/>
      <c r="T173" s="34"/>
      <c r="W173" s="34"/>
      <c r="X173" s="34"/>
      <c r="Y173" s="34"/>
      <c r="Z173" s="34"/>
    </row>
    <row r="174" spans="3:26">
      <c r="C174" s="34"/>
      <c r="D174" s="34"/>
      <c r="E174" s="34"/>
      <c r="F174" s="34"/>
      <c r="G174" s="34"/>
      <c r="H174" s="34"/>
      <c r="I174" s="34"/>
      <c r="J174" s="34"/>
      <c r="K174" s="34"/>
      <c r="L174" s="34"/>
      <c r="M174" s="34"/>
      <c r="N174" s="34"/>
      <c r="O174" s="34"/>
      <c r="P174" s="34"/>
      <c r="Q174" s="34"/>
      <c r="R174" s="34"/>
      <c r="S174" s="34"/>
      <c r="T174" s="34"/>
      <c r="W174" s="34"/>
      <c r="X174" s="34"/>
      <c r="Y174" s="34"/>
      <c r="Z174" s="34"/>
    </row>
    <row r="175" spans="3:26">
      <c r="C175" s="34"/>
      <c r="D175" s="34"/>
      <c r="E175" s="34"/>
      <c r="F175" s="34"/>
      <c r="G175" s="34"/>
      <c r="H175" s="34"/>
      <c r="I175" s="34"/>
      <c r="J175" s="34"/>
      <c r="K175" s="34"/>
      <c r="L175" s="34"/>
      <c r="M175" s="34"/>
      <c r="N175" s="34"/>
      <c r="O175" s="34"/>
      <c r="P175" s="34"/>
      <c r="Q175" s="34"/>
      <c r="R175" s="34"/>
      <c r="S175" s="34"/>
      <c r="T175" s="34"/>
      <c r="W175" s="34"/>
      <c r="X175" s="34"/>
      <c r="Y175" s="34"/>
      <c r="Z175" s="34"/>
    </row>
    <row r="176" spans="3:26">
      <c r="C176" s="34"/>
      <c r="D176" s="34"/>
      <c r="E176" s="34"/>
      <c r="F176" s="34"/>
      <c r="G176" s="34"/>
      <c r="H176" s="34"/>
      <c r="I176" s="34"/>
      <c r="J176" s="34"/>
      <c r="K176" s="34"/>
      <c r="L176" s="34"/>
      <c r="M176" s="34"/>
      <c r="N176" s="34"/>
      <c r="O176" s="34"/>
      <c r="P176" s="34"/>
      <c r="Q176" s="34"/>
      <c r="R176" s="34"/>
      <c r="S176" s="34"/>
      <c r="T176" s="34"/>
      <c r="W176" s="34"/>
      <c r="X176" s="34"/>
      <c r="Y176" s="34"/>
      <c r="Z176" s="34"/>
    </row>
    <row r="177" spans="3:26">
      <c r="C177" s="34"/>
      <c r="D177" s="34"/>
      <c r="E177" s="34"/>
      <c r="F177" s="34"/>
      <c r="G177" s="34"/>
      <c r="H177" s="34"/>
      <c r="I177" s="34"/>
      <c r="J177" s="34"/>
      <c r="K177" s="34"/>
      <c r="L177" s="34"/>
      <c r="M177" s="34"/>
      <c r="N177" s="34"/>
      <c r="O177" s="34"/>
      <c r="P177" s="34"/>
      <c r="Q177" s="34"/>
      <c r="R177" s="34"/>
      <c r="S177" s="34"/>
      <c r="T177" s="34"/>
      <c r="W177" s="34"/>
      <c r="X177" s="34"/>
      <c r="Y177" s="34"/>
      <c r="Z177" s="34"/>
    </row>
    <row r="178" spans="3:26">
      <c r="C178" s="34"/>
      <c r="D178" s="34"/>
      <c r="E178" s="34"/>
      <c r="F178" s="34"/>
      <c r="G178" s="34"/>
      <c r="H178" s="34"/>
      <c r="I178" s="34"/>
      <c r="J178" s="34"/>
      <c r="K178" s="34"/>
      <c r="L178" s="34"/>
      <c r="M178" s="34"/>
      <c r="N178" s="34"/>
      <c r="O178" s="34"/>
      <c r="P178" s="34"/>
      <c r="Q178" s="34"/>
      <c r="R178" s="34"/>
      <c r="S178" s="34"/>
      <c r="T178" s="34"/>
      <c r="W178" s="34"/>
      <c r="X178" s="34"/>
      <c r="Y178" s="34"/>
      <c r="Z178" s="34"/>
    </row>
    <row r="179" spans="3:26">
      <c r="C179" s="34"/>
      <c r="D179" s="34"/>
      <c r="E179" s="34"/>
      <c r="F179" s="34"/>
      <c r="G179" s="34"/>
      <c r="H179" s="34"/>
      <c r="I179" s="34"/>
      <c r="J179" s="34"/>
      <c r="K179" s="34"/>
      <c r="L179" s="34"/>
      <c r="M179" s="34"/>
      <c r="N179" s="34"/>
      <c r="O179" s="34"/>
      <c r="P179" s="34"/>
      <c r="Q179" s="34"/>
      <c r="R179" s="34"/>
      <c r="S179" s="34"/>
      <c r="T179" s="34"/>
      <c r="W179" s="34"/>
      <c r="X179" s="34"/>
      <c r="Y179" s="34"/>
      <c r="Z179" s="34"/>
    </row>
    <row r="180" spans="3:26">
      <c r="C180" s="34"/>
      <c r="D180" s="34"/>
      <c r="E180" s="34"/>
      <c r="F180" s="34"/>
      <c r="G180" s="34"/>
      <c r="H180" s="34"/>
      <c r="I180" s="34"/>
      <c r="J180" s="34"/>
      <c r="K180" s="34"/>
      <c r="L180" s="34"/>
      <c r="M180" s="34"/>
      <c r="N180" s="34"/>
      <c r="O180" s="34"/>
      <c r="P180" s="34"/>
      <c r="Q180" s="34"/>
      <c r="R180" s="34"/>
      <c r="S180" s="34"/>
      <c r="T180" s="34"/>
      <c r="W180" s="34"/>
      <c r="X180" s="34"/>
      <c r="Y180" s="34"/>
      <c r="Z180" s="34"/>
    </row>
    <row r="181" spans="3:26">
      <c r="C181" s="34"/>
      <c r="D181" s="34"/>
      <c r="E181" s="34"/>
      <c r="F181" s="34"/>
      <c r="G181" s="34"/>
      <c r="H181" s="34"/>
      <c r="I181" s="34"/>
      <c r="J181" s="34"/>
      <c r="K181" s="34"/>
      <c r="L181" s="34"/>
      <c r="M181" s="34"/>
      <c r="N181" s="34"/>
      <c r="O181" s="34"/>
      <c r="P181" s="34"/>
      <c r="Q181" s="34"/>
      <c r="R181" s="34"/>
      <c r="S181" s="34"/>
      <c r="T181" s="34"/>
      <c r="W181" s="34"/>
      <c r="X181" s="34"/>
      <c r="Y181" s="34"/>
      <c r="Z181" s="34"/>
    </row>
    <row r="182" spans="3:26">
      <c r="C182" s="34"/>
      <c r="D182" s="34"/>
      <c r="E182" s="34"/>
      <c r="F182" s="34"/>
      <c r="G182" s="34"/>
      <c r="H182" s="34"/>
      <c r="I182" s="34"/>
      <c r="J182" s="34"/>
      <c r="K182" s="34"/>
      <c r="L182" s="34"/>
      <c r="M182" s="34"/>
      <c r="N182" s="34"/>
      <c r="O182" s="34"/>
      <c r="P182" s="34"/>
      <c r="Q182" s="34"/>
      <c r="R182" s="34"/>
      <c r="S182" s="34"/>
      <c r="T182" s="34"/>
      <c r="W182" s="34"/>
      <c r="X182" s="34"/>
      <c r="Y182" s="34"/>
      <c r="Z182" s="34"/>
    </row>
    <row r="183" spans="3:26">
      <c r="C183" s="34"/>
      <c r="D183" s="34"/>
      <c r="E183" s="34"/>
      <c r="F183" s="34"/>
      <c r="G183" s="34"/>
      <c r="H183" s="34"/>
      <c r="I183" s="34"/>
      <c r="J183" s="34"/>
      <c r="K183" s="34"/>
      <c r="L183" s="34"/>
      <c r="M183" s="34"/>
      <c r="N183" s="34"/>
      <c r="O183" s="34"/>
      <c r="P183" s="34"/>
      <c r="Q183" s="34"/>
      <c r="R183" s="34"/>
      <c r="S183" s="34"/>
      <c r="T183" s="34"/>
      <c r="W183" s="34"/>
      <c r="X183" s="34"/>
      <c r="Y183" s="34"/>
      <c r="Z183" s="34"/>
    </row>
    <row r="184" spans="3:26">
      <c r="C184" s="34"/>
      <c r="D184" s="34"/>
      <c r="E184" s="34"/>
      <c r="F184" s="34"/>
      <c r="G184" s="34"/>
      <c r="H184" s="34"/>
      <c r="I184" s="34"/>
      <c r="J184" s="34"/>
      <c r="K184" s="34"/>
      <c r="L184" s="34"/>
      <c r="M184" s="34"/>
      <c r="N184" s="34"/>
      <c r="O184" s="34"/>
      <c r="P184" s="34"/>
      <c r="Q184" s="34"/>
      <c r="R184" s="34"/>
      <c r="S184" s="34"/>
      <c r="T184" s="34"/>
      <c r="W184" s="34"/>
      <c r="X184" s="34"/>
      <c r="Y184" s="34"/>
      <c r="Z184" s="34"/>
    </row>
    <row r="185" spans="3:26">
      <c r="C185" s="34"/>
      <c r="D185" s="34"/>
      <c r="E185" s="34"/>
      <c r="F185" s="34"/>
      <c r="G185" s="34"/>
      <c r="H185" s="34"/>
      <c r="I185" s="34"/>
      <c r="J185" s="34"/>
      <c r="K185" s="34"/>
      <c r="L185" s="34"/>
      <c r="M185" s="34"/>
      <c r="N185" s="34"/>
      <c r="O185" s="34"/>
      <c r="P185" s="34"/>
      <c r="Q185" s="34"/>
      <c r="R185" s="34"/>
      <c r="S185" s="34"/>
      <c r="T185" s="34"/>
      <c r="W185" s="34"/>
      <c r="X185" s="34"/>
      <c r="Y185" s="34"/>
      <c r="Z185" s="34"/>
    </row>
    <row r="186" spans="3:26">
      <c r="C186" s="34"/>
      <c r="D186" s="34"/>
      <c r="E186" s="34"/>
      <c r="F186" s="34"/>
      <c r="G186" s="34"/>
      <c r="H186" s="34"/>
      <c r="I186" s="34"/>
      <c r="J186" s="34"/>
      <c r="K186" s="34"/>
      <c r="L186" s="34"/>
      <c r="M186" s="34"/>
      <c r="N186" s="34"/>
      <c r="O186" s="34"/>
      <c r="P186" s="34"/>
      <c r="Q186" s="34"/>
      <c r="R186" s="34"/>
      <c r="S186" s="34"/>
      <c r="T186" s="34"/>
      <c r="W186" s="34"/>
      <c r="X186" s="34"/>
      <c r="Y186" s="34"/>
      <c r="Z186" s="34"/>
    </row>
    <row r="187" spans="3:26">
      <c r="C187" s="34"/>
      <c r="D187" s="34"/>
      <c r="E187" s="34"/>
      <c r="F187" s="34"/>
      <c r="G187" s="34"/>
      <c r="H187" s="34"/>
      <c r="I187" s="34"/>
      <c r="J187" s="34"/>
      <c r="K187" s="34"/>
      <c r="L187" s="34"/>
      <c r="M187" s="34"/>
      <c r="N187" s="34"/>
      <c r="O187" s="34"/>
      <c r="P187" s="34"/>
      <c r="Q187" s="34"/>
      <c r="R187" s="34"/>
      <c r="S187" s="34"/>
      <c r="T187" s="34"/>
      <c r="W187" s="34"/>
      <c r="X187" s="34"/>
      <c r="Y187" s="34"/>
      <c r="Z187" s="34"/>
    </row>
    <row r="188" spans="3:26">
      <c r="C188" s="34"/>
      <c r="D188" s="34"/>
      <c r="E188" s="34"/>
      <c r="F188" s="34"/>
      <c r="G188" s="34"/>
      <c r="H188" s="34"/>
      <c r="I188" s="34"/>
      <c r="J188" s="34"/>
      <c r="K188" s="34"/>
      <c r="L188" s="34"/>
      <c r="M188" s="34"/>
      <c r="N188" s="34"/>
      <c r="O188" s="34"/>
      <c r="P188" s="34"/>
      <c r="Q188" s="34"/>
      <c r="R188" s="34"/>
      <c r="S188" s="34"/>
      <c r="T188" s="34"/>
      <c r="W188" s="34"/>
      <c r="X188" s="34"/>
      <c r="Y188" s="34"/>
      <c r="Z188" s="34"/>
    </row>
    <row r="189" spans="3:26">
      <c r="C189" s="34"/>
      <c r="D189" s="34"/>
      <c r="E189" s="34"/>
      <c r="F189" s="34"/>
      <c r="G189" s="34"/>
      <c r="H189" s="34"/>
      <c r="I189" s="34"/>
      <c r="J189" s="34"/>
      <c r="K189" s="34"/>
      <c r="L189" s="34"/>
      <c r="M189" s="34"/>
      <c r="N189" s="34"/>
      <c r="O189" s="34"/>
      <c r="P189" s="34"/>
      <c r="Q189" s="34"/>
      <c r="R189" s="34"/>
      <c r="S189" s="34"/>
      <c r="T189" s="34"/>
      <c r="W189" s="34"/>
      <c r="X189" s="34"/>
      <c r="Y189" s="34"/>
      <c r="Z189" s="34"/>
    </row>
    <row r="190" spans="3:26">
      <c r="C190" s="34"/>
      <c r="D190" s="34"/>
      <c r="E190" s="34"/>
      <c r="F190" s="34"/>
      <c r="G190" s="34"/>
      <c r="H190" s="34"/>
      <c r="I190" s="34"/>
      <c r="J190" s="34"/>
      <c r="K190" s="34"/>
      <c r="L190" s="34"/>
      <c r="M190" s="34"/>
      <c r="N190" s="34"/>
      <c r="O190" s="34"/>
      <c r="P190" s="34"/>
      <c r="Q190" s="34"/>
      <c r="R190" s="34"/>
      <c r="S190" s="34"/>
      <c r="T190" s="34"/>
      <c r="W190" s="34"/>
      <c r="X190" s="34"/>
      <c r="Y190" s="34"/>
      <c r="Z190" s="34"/>
    </row>
    <row r="191" spans="3:26">
      <c r="C191" s="34"/>
      <c r="D191" s="34"/>
      <c r="E191" s="34"/>
      <c r="F191" s="34"/>
      <c r="G191" s="34"/>
      <c r="H191" s="34"/>
      <c r="I191" s="34"/>
      <c r="J191" s="34"/>
      <c r="K191" s="34"/>
      <c r="L191" s="34"/>
      <c r="M191" s="34"/>
      <c r="N191" s="34"/>
      <c r="O191" s="34"/>
      <c r="P191" s="34"/>
      <c r="Q191" s="34"/>
      <c r="R191" s="34"/>
      <c r="S191" s="34"/>
      <c r="T191" s="34"/>
      <c r="W191" s="34"/>
      <c r="X191" s="34"/>
      <c r="Y191" s="34"/>
      <c r="Z191" s="34"/>
    </row>
    <row r="192" spans="3:26">
      <c r="C192" s="34"/>
      <c r="D192" s="34"/>
      <c r="E192" s="34"/>
      <c r="F192" s="34"/>
      <c r="G192" s="34"/>
      <c r="H192" s="34"/>
      <c r="I192" s="34"/>
      <c r="J192" s="34"/>
      <c r="K192" s="34"/>
      <c r="L192" s="34"/>
      <c r="M192" s="34"/>
      <c r="N192" s="34"/>
      <c r="O192" s="34"/>
      <c r="P192" s="34"/>
      <c r="Q192" s="34"/>
      <c r="R192" s="34"/>
      <c r="S192" s="34"/>
      <c r="T192" s="34"/>
      <c r="W192" s="34"/>
      <c r="X192" s="34"/>
      <c r="Y192" s="34"/>
      <c r="Z192" s="34"/>
    </row>
    <row r="193" spans="3:26">
      <c r="C193" s="34"/>
      <c r="D193" s="34"/>
      <c r="E193" s="34"/>
      <c r="F193" s="34"/>
      <c r="G193" s="34"/>
      <c r="H193" s="34"/>
      <c r="I193" s="34"/>
      <c r="J193" s="34"/>
      <c r="K193" s="34"/>
      <c r="L193" s="34"/>
      <c r="M193" s="34"/>
      <c r="N193" s="34"/>
      <c r="O193" s="34"/>
      <c r="P193" s="34"/>
      <c r="Q193" s="34"/>
      <c r="R193" s="34"/>
      <c r="S193" s="34"/>
      <c r="T193" s="34"/>
      <c r="W193" s="34"/>
      <c r="X193" s="34"/>
      <c r="Y193" s="34"/>
      <c r="Z193" s="34"/>
    </row>
    <row r="194" spans="3:26">
      <c r="C194" s="34"/>
      <c r="D194" s="34"/>
      <c r="E194" s="34"/>
      <c r="F194" s="34"/>
      <c r="G194" s="34"/>
      <c r="H194" s="34"/>
      <c r="I194" s="34"/>
      <c r="J194" s="34"/>
      <c r="K194" s="34"/>
      <c r="L194" s="34"/>
      <c r="M194" s="34"/>
      <c r="N194" s="34"/>
      <c r="O194" s="34"/>
      <c r="P194" s="34"/>
      <c r="Q194" s="34"/>
      <c r="R194" s="34"/>
      <c r="S194" s="34"/>
      <c r="T194" s="34"/>
      <c r="W194" s="34"/>
      <c r="X194" s="34"/>
      <c r="Y194" s="34"/>
      <c r="Z194" s="34"/>
    </row>
    <row r="195" spans="3:26">
      <c r="C195" s="34"/>
      <c r="D195" s="34"/>
      <c r="E195" s="34"/>
      <c r="F195" s="34"/>
      <c r="G195" s="34"/>
      <c r="H195" s="34"/>
      <c r="I195" s="34"/>
      <c r="J195" s="34"/>
      <c r="K195" s="34"/>
      <c r="L195" s="34"/>
      <c r="M195" s="34"/>
      <c r="N195" s="34"/>
      <c r="O195" s="34"/>
      <c r="P195" s="34"/>
      <c r="Q195" s="34"/>
      <c r="R195" s="34"/>
      <c r="S195" s="34"/>
      <c r="T195" s="34"/>
      <c r="W195" s="34"/>
      <c r="X195" s="34"/>
      <c r="Y195" s="34"/>
      <c r="Z195" s="34"/>
    </row>
    <row r="196" spans="3:26">
      <c r="C196" s="34"/>
      <c r="D196" s="34"/>
      <c r="E196" s="34"/>
      <c r="F196" s="34"/>
      <c r="G196" s="34"/>
      <c r="H196" s="34"/>
      <c r="I196" s="34"/>
      <c r="J196" s="34"/>
      <c r="K196" s="34"/>
      <c r="L196" s="34"/>
      <c r="M196" s="34"/>
      <c r="N196" s="34"/>
      <c r="O196" s="34"/>
      <c r="P196" s="34"/>
      <c r="Q196" s="34"/>
      <c r="R196" s="34"/>
      <c r="S196" s="34"/>
      <c r="T196" s="34"/>
      <c r="W196" s="34"/>
      <c r="X196" s="34"/>
      <c r="Y196" s="34"/>
      <c r="Z196" s="34"/>
    </row>
    <row r="197" spans="3:26">
      <c r="C197" s="34"/>
      <c r="D197" s="34"/>
      <c r="E197" s="34"/>
      <c r="F197" s="34"/>
      <c r="G197" s="34"/>
      <c r="H197" s="34"/>
      <c r="I197" s="34"/>
      <c r="J197" s="34"/>
      <c r="K197" s="34"/>
      <c r="L197" s="34"/>
      <c r="M197" s="34"/>
      <c r="N197" s="34"/>
      <c r="O197" s="34"/>
      <c r="P197" s="34"/>
      <c r="Q197" s="34"/>
      <c r="R197" s="34"/>
      <c r="S197" s="34"/>
      <c r="T197" s="34"/>
      <c r="W197" s="34"/>
      <c r="X197" s="34"/>
      <c r="Y197" s="34"/>
      <c r="Z197" s="34"/>
    </row>
    <row r="198" spans="3:26">
      <c r="C198" s="34"/>
      <c r="D198" s="34"/>
      <c r="E198" s="34"/>
      <c r="F198" s="34"/>
      <c r="G198" s="34"/>
      <c r="H198" s="34"/>
      <c r="I198" s="34"/>
      <c r="J198" s="34"/>
      <c r="K198" s="34"/>
      <c r="L198" s="34"/>
      <c r="M198" s="34"/>
      <c r="N198" s="34"/>
      <c r="O198" s="34"/>
      <c r="P198" s="34"/>
      <c r="Q198" s="34"/>
      <c r="R198" s="34"/>
      <c r="S198" s="34"/>
      <c r="T198" s="34"/>
      <c r="W198" s="34"/>
      <c r="X198" s="34"/>
      <c r="Y198" s="34"/>
      <c r="Z198" s="34"/>
    </row>
    <row r="199" spans="3:26">
      <c r="C199" s="34"/>
      <c r="D199" s="34"/>
      <c r="E199" s="34"/>
      <c r="F199" s="34"/>
      <c r="G199" s="34"/>
      <c r="H199" s="34"/>
      <c r="I199" s="34"/>
      <c r="J199" s="34"/>
      <c r="K199" s="34"/>
      <c r="L199" s="34"/>
      <c r="M199" s="34"/>
      <c r="N199" s="34"/>
      <c r="O199" s="34"/>
      <c r="P199" s="34"/>
      <c r="Q199" s="34"/>
      <c r="R199" s="34"/>
      <c r="S199" s="34"/>
      <c r="T199" s="34"/>
      <c r="W199" s="34"/>
      <c r="X199" s="34"/>
      <c r="Y199" s="34"/>
      <c r="Z199" s="34"/>
    </row>
    <row r="200" spans="3:26">
      <c r="C200" s="34"/>
      <c r="D200" s="34"/>
      <c r="E200" s="34"/>
      <c r="F200" s="34"/>
      <c r="G200" s="34"/>
      <c r="H200" s="34"/>
      <c r="I200" s="34"/>
      <c r="J200" s="34"/>
      <c r="K200" s="34"/>
      <c r="L200" s="34"/>
      <c r="M200" s="34"/>
      <c r="N200" s="34"/>
      <c r="O200" s="34"/>
      <c r="P200" s="34"/>
      <c r="Q200" s="34"/>
      <c r="R200" s="34"/>
      <c r="S200" s="34"/>
      <c r="T200" s="34"/>
      <c r="W200" s="34"/>
      <c r="X200" s="34"/>
      <c r="Y200" s="34"/>
      <c r="Z200" s="34"/>
    </row>
    <row r="201" spans="3:26">
      <c r="C201" s="34"/>
      <c r="D201" s="34"/>
      <c r="E201" s="34"/>
      <c r="F201" s="34"/>
      <c r="G201" s="34"/>
      <c r="H201" s="34"/>
      <c r="I201" s="34"/>
      <c r="J201" s="34"/>
      <c r="K201" s="34"/>
      <c r="L201" s="34"/>
      <c r="M201" s="34"/>
      <c r="N201" s="34"/>
      <c r="O201" s="34"/>
      <c r="P201" s="34"/>
      <c r="Q201" s="34"/>
      <c r="R201" s="34"/>
      <c r="S201" s="34"/>
      <c r="T201" s="34"/>
      <c r="W201" s="34"/>
      <c r="X201" s="34"/>
      <c r="Y201" s="34"/>
      <c r="Z201" s="34"/>
    </row>
    <row r="202" spans="3:26">
      <c r="C202" s="34"/>
      <c r="D202" s="34"/>
      <c r="E202" s="34"/>
      <c r="F202" s="34"/>
      <c r="G202" s="34"/>
      <c r="H202" s="34"/>
      <c r="I202" s="34"/>
      <c r="J202" s="34"/>
      <c r="K202" s="34"/>
      <c r="L202" s="34"/>
      <c r="M202" s="34"/>
      <c r="N202" s="34"/>
      <c r="O202" s="34"/>
      <c r="P202" s="34"/>
      <c r="Q202" s="34"/>
      <c r="R202" s="34"/>
      <c r="S202" s="34"/>
      <c r="T202" s="34"/>
      <c r="W202" s="34"/>
      <c r="X202" s="34"/>
      <c r="Y202" s="34"/>
      <c r="Z202" s="34"/>
    </row>
    <row r="203" spans="3:26">
      <c r="C203" s="34"/>
      <c r="D203" s="34"/>
      <c r="E203" s="34"/>
      <c r="F203" s="34"/>
      <c r="G203" s="34"/>
      <c r="H203" s="34"/>
      <c r="I203" s="34"/>
      <c r="J203" s="34"/>
      <c r="K203" s="34"/>
      <c r="L203" s="34"/>
      <c r="M203" s="34"/>
      <c r="N203" s="34"/>
      <c r="O203" s="34"/>
      <c r="P203" s="34"/>
      <c r="Q203" s="34"/>
      <c r="R203" s="34"/>
      <c r="S203" s="34"/>
      <c r="T203" s="34"/>
      <c r="W203" s="34"/>
      <c r="X203" s="34"/>
      <c r="Y203" s="34"/>
      <c r="Z203" s="34"/>
    </row>
    <row r="204" spans="3:26">
      <c r="C204" s="34"/>
      <c r="D204" s="34"/>
      <c r="E204" s="34"/>
      <c r="F204" s="34"/>
      <c r="G204" s="34"/>
      <c r="H204" s="34"/>
      <c r="I204" s="34"/>
      <c r="J204" s="34"/>
      <c r="K204" s="34"/>
      <c r="L204" s="34"/>
      <c r="M204" s="34"/>
      <c r="N204" s="34"/>
      <c r="O204" s="34"/>
      <c r="P204" s="34"/>
      <c r="Q204" s="34"/>
      <c r="R204" s="34"/>
      <c r="S204" s="34"/>
      <c r="T204" s="34"/>
      <c r="W204" s="34"/>
      <c r="X204" s="34"/>
      <c r="Y204" s="34"/>
      <c r="Z204" s="34"/>
    </row>
    <row r="205" spans="3:26">
      <c r="C205" s="34"/>
      <c r="D205" s="34"/>
      <c r="E205" s="34"/>
      <c r="F205" s="34"/>
      <c r="G205" s="34"/>
      <c r="H205" s="34"/>
      <c r="I205" s="34"/>
      <c r="J205" s="34"/>
      <c r="K205" s="34"/>
      <c r="L205" s="34"/>
      <c r="M205" s="34"/>
      <c r="N205" s="34"/>
      <c r="O205" s="34"/>
      <c r="P205" s="34"/>
      <c r="Q205" s="34"/>
      <c r="R205" s="34"/>
      <c r="S205" s="34"/>
      <c r="T205" s="34"/>
      <c r="W205" s="34"/>
      <c r="X205" s="34"/>
      <c r="Y205" s="34"/>
      <c r="Z205" s="34"/>
    </row>
  </sheetData>
  <mergeCells count="25">
    <mergeCell ref="AA10:AF10"/>
    <mergeCell ref="AG10:AL10"/>
    <mergeCell ref="G11:H11"/>
    <mergeCell ref="M11:N11"/>
    <mergeCell ref="S11:T11"/>
    <mergeCell ref="Y11:Z11"/>
    <mergeCell ref="AE11:AF11"/>
    <mergeCell ref="AK11:AL11"/>
    <mergeCell ref="AG8:AL8"/>
    <mergeCell ref="C9:H9"/>
    <mergeCell ref="I9:N9"/>
    <mergeCell ref="O9:T9"/>
    <mergeCell ref="U9:Z9"/>
    <mergeCell ref="AA9:AF9"/>
    <mergeCell ref="AG9:AL9"/>
    <mergeCell ref="AA8:AF8"/>
    <mergeCell ref="A8:B10"/>
    <mergeCell ref="C8:H8"/>
    <mergeCell ref="I8:N8"/>
    <mergeCell ref="O8:T8"/>
    <mergeCell ref="U8:Z8"/>
    <mergeCell ref="C10:H10"/>
    <mergeCell ref="I10:N10"/>
    <mergeCell ref="O10:T10"/>
    <mergeCell ref="U10:Z10"/>
  </mergeCells>
  <pageMargins left="0.78740157499999996" right="0.78740157499999996" top="0.984251969" bottom="0.984251969"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sheetPr>
    <tabColor rgb="FF00B0F0"/>
  </sheetPr>
  <dimension ref="A1:AL236"/>
  <sheetViews>
    <sheetView showGridLines="0" topLeftCell="A7" zoomScaleNormal="100" workbookViewId="0">
      <selection activeCell="C43" sqref="C43:AA43"/>
    </sheetView>
  </sheetViews>
  <sheetFormatPr baseColWidth="10" defaultColWidth="9.140625" defaultRowHeight="12.75"/>
  <cols>
    <col min="1" max="1" width="16" style="68" customWidth="1"/>
    <col min="2" max="2" width="29.7109375" style="31" customWidth="1"/>
    <col min="3" max="3" width="12.28515625" style="22" customWidth="1"/>
    <col min="4" max="8" width="8.28515625" style="22" customWidth="1"/>
    <col min="9" max="9" width="12.28515625" style="22" customWidth="1"/>
    <col min="10" max="14" width="8.28515625" style="22" customWidth="1"/>
    <col min="15" max="15" width="11.28515625" style="22" customWidth="1"/>
    <col min="16" max="20" width="8.28515625" style="22" customWidth="1"/>
    <col min="21" max="21" width="12.28515625" style="22" customWidth="1"/>
    <col min="22" max="26" width="8.28515625" style="22" customWidth="1"/>
    <col min="27" max="27" width="12.28515625" style="22" customWidth="1"/>
    <col min="28" max="32" width="8.28515625" style="22" customWidth="1"/>
    <col min="33" max="33" width="12.28515625" style="1" customWidth="1"/>
    <col min="34" max="38" width="8.28515625" style="1" customWidth="1"/>
    <col min="39" max="256" width="11.42578125" style="1" customWidth="1"/>
    <col min="257" max="16384" width="9.140625" style="1"/>
  </cols>
  <sheetData>
    <row r="1" spans="1:38" s="30" customFormat="1" ht="20.25">
      <c r="A1" s="49" t="s">
        <v>237</v>
      </c>
      <c r="B1" s="50"/>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row>
    <row r="2" spans="1:38">
      <c r="A2" s="48" t="s">
        <v>65</v>
      </c>
      <c r="B2" s="1"/>
      <c r="D2" s="34"/>
      <c r="E2" s="21"/>
    </row>
    <row r="3" spans="1:38">
      <c r="A3" s="1"/>
      <c r="B3" s="1"/>
      <c r="D3" s="34"/>
      <c r="E3" s="21"/>
    </row>
    <row r="4" spans="1:38">
      <c r="A4" s="1" t="s">
        <v>32</v>
      </c>
      <c r="B4" s="15"/>
      <c r="C4" s="7" t="s">
        <v>33</v>
      </c>
      <c r="D4" s="11"/>
      <c r="E4" s="21"/>
    </row>
    <row r="5" spans="1:38">
      <c r="A5" s="1" t="s">
        <v>34</v>
      </c>
      <c r="B5" s="15"/>
      <c r="C5" s="7" t="s">
        <v>35</v>
      </c>
      <c r="D5" s="11"/>
      <c r="E5" s="21"/>
    </row>
    <row r="6" spans="1:38">
      <c r="A6" s="1" t="s">
        <v>59</v>
      </c>
      <c r="B6" s="15"/>
      <c r="C6" s="13" t="s">
        <v>6</v>
      </c>
      <c r="D6" s="14"/>
      <c r="E6" s="21"/>
    </row>
    <row r="7" spans="1:38" ht="13.5" thickBot="1">
      <c r="A7" s="35"/>
      <c r="B7" s="1"/>
      <c r="D7" s="34"/>
      <c r="E7" s="21"/>
    </row>
    <row r="8" spans="1:38" ht="14.45" customHeight="1" thickBot="1">
      <c r="A8" s="416"/>
      <c r="B8" s="417"/>
      <c r="C8" s="422" t="s">
        <v>218</v>
      </c>
      <c r="D8" s="423"/>
      <c r="E8" s="423"/>
      <c r="F8" s="423"/>
      <c r="G8" s="423"/>
      <c r="H8" s="423"/>
      <c r="I8" s="422" t="s">
        <v>218</v>
      </c>
      <c r="J8" s="423"/>
      <c r="K8" s="423"/>
      <c r="L8" s="423"/>
      <c r="M8" s="423"/>
      <c r="N8" s="423"/>
      <c r="O8" s="422" t="s">
        <v>218</v>
      </c>
      <c r="P8" s="423"/>
      <c r="Q8" s="423"/>
      <c r="R8" s="423"/>
      <c r="S8" s="423"/>
      <c r="T8" s="423"/>
      <c r="U8" s="422" t="s">
        <v>218</v>
      </c>
      <c r="V8" s="423"/>
      <c r="W8" s="423"/>
      <c r="X8" s="423"/>
      <c r="Y8" s="423"/>
      <c r="Z8" s="423"/>
      <c r="AA8" s="422" t="s">
        <v>218</v>
      </c>
      <c r="AB8" s="423"/>
      <c r="AC8" s="423"/>
      <c r="AD8" s="423"/>
      <c r="AE8" s="423"/>
      <c r="AF8" s="423"/>
      <c r="AG8" s="422" t="s">
        <v>218</v>
      </c>
      <c r="AH8" s="423"/>
      <c r="AI8" s="423"/>
      <c r="AJ8" s="423"/>
      <c r="AK8" s="423"/>
      <c r="AL8" s="424"/>
    </row>
    <row r="9" spans="1:38" s="30" customFormat="1" ht="25.5" customHeight="1">
      <c r="A9" s="418"/>
      <c r="B9" s="419"/>
      <c r="C9" s="413" t="s">
        <v>47</v>
      </c>
      <c r="D9" s="413"/>
      <c r="E9" s="413"/>
      <c r="F9" s="413"/>
      <c r="G9" s="413"/>
      <c r="H9" s="413"/>
      <c r="I9" s="414" t="s">
        <v>48</v>
      </c>
      <c r="J9" s="413"/>
      <c r="K9" s="413"/>
      <c r="L9" s="413"/>
      <c r="M9" s="413"/>
      <c r="N9" s="413"/>
      <c r="O9" s="414" t="s">
        <v>144</v>
      </c>
      <c r="P9" s="413"/>
      <c r="Q9" s="413"/>
      <c r="R9" s="413"/>
      <c r="S9" s="413"/>
      <c r="T9" s="413"/>
      <c r="U9" s="414" t="s">
        <v>145</v>
      </c>
      <c r="V9" s="413"/>
      <c r="W9" s="413"/>
      <c r="X9" s="413"/>
      <c r="Y9" s="413"/>
      <c r="Z9" s="413"/>
      <c r="AA9" s="414" t="s">
        <v>146</v>
      </c>
      <c r="AB9" s="413"/>
      <c r="AC9" s="413"/>
      <c r="AD9" s="413"/>
      <c r="AE9" s="413"/>
      <c r="AF9" s="415"/>
      <c r="AG9" s="414" t="s">
        <v>231</v>
      </c>
      <c r="AH9" s="413"/>
      <c r="AI9" s="413"/>
      <c r="AJ9" s="413"/>
      <c r="AK9" s="413"/>
      <c r="AL9" s="415"/>
    </row>
    <row r="10" spans="1:38" s="83" customFormat="1" ht="12.75" customHeight="1" thickBot="1">
      <c r="A10" s="420"/>
      <c r="B10" s="421"/>
      <c r="C10" s="410"/>
      <c r="D10" s="411"/>
      <c r="E10" s="411"/>
      <c r="F10" s="411"/>
      <c r="G10" s="411"/>
      <c r="H10" s="412"/>
      <c r="I10" s="410" t="s">
        <v>26</v>
      </c>
      <c r="J10" s="411"/>
      <c r="K10" s="411"/>
      <c r="L10" s="411"/>
      <c r="M10" s="411"/>
      <c r="N10" s="412"/>
      <c r="O10" s="410" t="s">
        <v>26</v>
      </c>
      <c r="P10" s="411"/>
      <c r="Q10" s="411"/>
      <c r="R10" s="411"/>
      <c r="S10" s="411"/>
      <c r="T10" s="412"/>
      <c r="U10" s="410" t="s">
        <v>26</v>
      </c>
      <c r="V10" s="411"/>
      <c r="W10" s="411"/>
      <c r="X10" s="411"/>
      <c r="Y10" s="411"/>
      <c r="Z10" s="412"/>
      <c r="AA10" s="410" t="s">
        <v>26</v>
      </c>
      <c r="AB10" s="411"/>
      <c r="AC10" s="411"/>
      <c r="AD10" s="411"/>
      <c r="AE10" s="411"/>
      <c r="AF10" s="412"/>
      <c r="AG10" s="410" t="s">
        <v>26</v>
      </c>
      <c r="AH10" s="411"/>
      <c r="AI10" s="411"/>
      <c r="AJ10" s="411"/>
      <c r="AK10" s="411"/>
      <c r="AL10" s="412"/>
    </row>
    <row r="11" spans="1:38" s="89" customFormat="1" ht="39.75" customHeight="1" thickBot="1">
      <c r="A11" s="84" t="s">
        <v>53</v>
      </c>
      <c r="B11" s="85" t="s">
        <v>54</v>
      </c>
      <c r="C11" s="86">
        <v>2017</v>
      </c>
      <c r="D11" s="87">
        <v>2020</v>
      </c>
      <c r="E11" s="87">
        <v>2025</v>
      </c>
      <c r="F11" s="87">
        <v>2030</v>
      </c>
      <c r="G11" s="408" t="s">
        <v>220</v>
      </c>
      <c r="H11" s="409"/>
      <c r="I11" s="86">
        <v>2017</v>
      </c>
      <c r="J11" s="87">
        <v>2020</v>
      </c>
      <c r="K11" s="87">
        <v>2025</v>
      </c>
      <c r="L11" s="87">
        <v>2030</v>
      </c>
      <c r="M11" s="408" t="s">
        <v>220</v>
      </c>
      <c r="N11" s="409"/>
      <c r="O11" s="86">
        <v>2017</v>
      </c>
      <c r="P11" s="87">
        <v>2020</v>
      </c>
      <c r="Q11" s="87">
        <v>2025</v>
      </c>
      <c r="R11" s="87">
        <v>2030</v>
      </c>
      <c r="S11" s="408" t="s">
        <v>220</v>
      </c>
      <c r="T11" s="409"/>
      <c r="U11" s="86">
        <v>2017</v>
      </c>
      <c r="V11" s="87">
        <v>2020</v>
      </c>
      <c r="W11" s="87">
        <v>2025</v>
      </c>
      <c r="X11" s="87">
        <v>2030</v>
      </c>
      <c r="Y11" s="408" t="s">
        <v>220</v>
      </c>
      <c r="Z11" s="409"/>
      <c r="AA11" s="88">
        <v>2017</v>
      </c>
      <c r="AB11" s="87">
        <v>2020</v>
      </c>
      <c r="AC11" s="87">
        <v>2025</v>
      </c>
      <c r="AD11" s="87">
        <v>2030</v>
      </c>
      <c r="AE11" s="408" t="s">
        <v>220</v>
      </c>
      <c r="AF11" s="409"/>
      <c r="AG11" s="88" t="s">
        <v>60</v>
      </c>
      <c r="AH11" s="87">
        <v>2020</v>
      </c>
      <c r="AI11" s="87">
        <v>2025</v>
      </c>
      <c r="AJ11" s="87">
        <v>2030</v>
      </c>
      <c r="AK11" s="408" t="s">
        <v>220</v>
      </c>
      <c r="AL11" s="409"/>
    </row>
    <row r="12" spans="1:38" ht="25.15" customHeight="1" thickBot="1">
      <c r="A12" s="73" t="s">
        <v>150</v>
      </c>
      <c r="B12" s="74" t="s">
        <v>147</v>
      </c>
      <c r="C12" s="52">
        <f>SUM(LRTAP2019BRU2017!E14:E16)</f>
        <v>0.24533398325360087</v>
      </c>
      <c r="D12" s="383"/>
      <c r="E12" s="383"/>
      <c r="F12" s="383"/>
      <c r="G12" s="54"/>
      <c r="H12" s="54"/>
      <c r="I12" s="52">
        <f>SUM(LRTAP2019BRU2017!F14:F16)</f>
        <v>1.4108760279975029E-2</v>
      </c>
      <c r="J12" s="383"/>
      <c r="K12" s="383"/>
      <c r="L12" s="383"/>
      <c r="M12" s="53"/>
      <c r="N12" s="55"/>
      <c r="O12" s="52">
        <f>SUM(LRTAP2019BRU2017!G14:G16)</f>
        <v>2.9343569587641644E-2</v>
      </c>
      <c r="P12" s="383"/>
      <c r="Q12" s="383"/>
      <c r="R12" s="383"/>
      <c r="S12" s="53"/>
      <c r="T12" s="55"/>
      <c r="U12" s="52">
        <f>SUM(LRTAP2019BRU2017!H14:H16)</f>
        <v>5.4993077315418151E-3</v>
      </c>
      <c r="V12" s="383"/>
      <c r="W12" s="383"/>
      <c r="X12" s="383"/>
      <c r="Y12" s="53"/>
      <c r="Z12" s="53"/>
      <c r="AA12" s="52">
        <f>SUM(LRTAP2019BRU2017!I14:I16)</f>
        <v>5.4288649871158069E-3</v>
      </c>
      <c r="AB12" s="53"/>
      <c r="AC12" s="53"/>
      <c r="AD12" s="53"/>
      <c r="AE12" s="53"/>
      <c r="AF12" s="55"/>
      <c r="AG12" s="52"/>
      <c r="AH12" s="53"/>
      <c r="AI12" s="53"/>
      <c r="AJ12" s="53"/>
      <c r="AK12" s="53"/>
      <c r="AL12" s="55"/>
    </row>
    <row r="13" spans="1:38" ht="36.75" thickBot="1">
      <c r="A13" s="73" t="s">
        <v>151</v>
      </c>
      <c r="B13" s="74" t="s">
        <v>148</v>
      </c>
      <c r="C13" s="52">
        <f>SUM(LRTAP2019BRU2017!E17:E24)</f>
        <v>0.14047018287065455</v>
      </c>
      <c r="D13" s="383"/>
      <c r="E13" s="383"/>
      <c r="F13" s="383"/>
      <c r="G13" s="58"/>
      <c r="H13" s="58"/>
      <c r="I13" s="52">
        <f>SUM(LRTAP2019BRU2017!F17:F24)</f>
        <v>3.9475293397144659E-2</v>
      </c>
      <c r="J13" s="383"/>
      <c r="K13" s="383"/>
      <c r="L13" s="383"/>
      <c r="M13" s="57"/>
      <c r="N13" s="59"/>
      <c r="O13" s="52">
        <f>SUM(LRTAP2019BRU2017!G17:G24)</f>
        <v>3.6447753797768773E-3</v>
      </c>
      <c r="P13" s="383"/>
      <c r="Q13" s="383"/>
      <c r="R13" s="383"/>
      <c r="S13" s="57"/>
      <c r="T13" s="59"/>
      <c r="U13" s="52">
        <f>SUM(LRTAP2019BRU2017!H17:H24)</f>
        <v>7.4587742404165611E-4</v>
      </c>
      <c r="V13" s="383"/>
      <c r="W13" s="383"/>
      <c r="X13" s="383"/>
      <c r="Y13" s="57"/>
      <c r="Z13" s="57"/>
      <c r="AA13" s="52">
        <f>SUM(LRTAP2019BRU2017!I17:I24)</f>
        <v>3.3038347295782228E-3</v>
      </c>
      <c r="AB13" s="57"/>
      <c r="AC13" s="57"/>
      <c r="AD13" s="57"/>
      <c r="AE13" s="57"/>
      <c r="AF13" s="59"/>
      <c r="AG13" s="56"/>
      <c r="AH13" s="57"/>
      <c r="AI13" s="57"/>
      <c r="AJ13" s="57"/>
      <c r="AK13" s="57"/>
      <c r="AL13" s="59"/>
    </row>
    <row r="14" spans="1:38" ht="13.5" thickBot="1">
      <c r="A14" s="73" t="s">
        <v>152</v>
      </c>
      <c r="B14" s="75" t="s">
        <v>118</v>
      </c>
      <c r="C14" s="52">
        <f>SUM(C15:C21)</f>
        <v>3.3930802064544481</v>
      </c>
      <c r="D14" s="383"/>
      <c r="E14" s="383"/>
      <c r="F14" s="383"/>
      <c r="G14" s="61"/>
      <c r="H14" s="61"/>
      <c r="I14" s="52">
        <f>SUM(I15:I21)</f>
        <v>0.60876376711720515</v>
      </c>
      <c r="J14" s="383"/>
      <c r="K14" s="383"/>
      <c r="L14" s="383"/>
      <c r="M14" s="61"/>
      <c r="N14" s="60"/>
      <c r="O14" s="52">
        <f>SUM(O15:O21)</f>
        <v>3.3657482858692129E-3</v>
      </c>
      <c r="P14" s="383"/>
      <c r="Q14" s="383"/>
      <c r="R14" s="383"/>
      <c r="S14" s="61"/>
      <c r="T14" s="63"/>
      <c r="U14" s="52">
        <f>SUM(U15:U21)</f>
        <v>2.1685418275051643E-2</v>
      </c>
      <c r="V14" s="383"/>
      <c r="W14" s="383"/>
      <c r="X14" s="383"/>
      <c r="Y14" s="61"/>
      <c r="Z14" s="61"/>
      <c r="AA14" s="52">
        <f>SUM(AA15:AA21)</f>
        <v>0.11524294716306308</v>
      </c>
      <c r="AB14" s="61"/>
      <c r="AC14" s="61"/>
      <c r="AD14" s="61"/>
      <c r="AE14" s="61"/>
      <c r="AF14" s="63"/>
      <c r="AG14" s="62"/>
      <c r="AH14" s="61"/>
      <c r="AI14" s="61"/>
      <c r="AJ14" s="61"/>
      <c r="AK14" s="61"/>
      <c r="AL14" s="63"/>
    </row>
    <row r="15" spans="1:38" ht="13.5" thickBot="1">
      <c r="A15" s="76" t="s">
        <v>153</v>
      </c>
      <c r="B15" s="77" t="s">
        <v>119</v>
      </c>
      <c r="C15" s="52">
        <f>SUM(LRTAP2019BRU2017!E27)</f>
        <v>1.7973601314918684</v>
      </c>
      <c r="D15" s="383"/>
      <c r="E15" s="383"/>
      <c r="F15" s="383"/>
      <c r="G15" s="58"/>
      <c r="H15" s="58"/>
      <c r="I15" s="52">
        <f>SUM(LRTAP2019BRU2017!F27)</f>
        <v>0.23669561750998652</v>
      </c>
      <c r="J15" s="383"/>
      <c r="K15" s="383"/>
      <c r="L15" s="383"/>
      <c r="M15" s="57"/>
      <c r="N15" s="59"/>
      <c r="O15" s="52">
        <f>SUM(LRTAP2019BRU2017!G27)</f>
        <v>2.188472487460875E-3</v>
      </c>
      <c r="P15" s="383"/>
      <c r="Q15" s="383"/>
      <c r="R15" s="383"/>
      <c r="S15" s="57"/>
      <c r="T15" s="59"/>
      <c r="U15" s="52">
        <f>SUM(LRTAP2019BRU2017!H27)</f>
        <v>1.9323378656956186E-2</v>
      </c>
      <c r="V15" s="383"/>
      <c r="W15" s="383"/>
      <c r="X15" s="383"/>
      <c r="Y15" s="57"/>
      <c r="Z15" s="57"/>
      <c r="AA15" s="384">
        <f>SUM(LRTAP2019BRU2017!I27)</f>
        <v>3.8578172791187894E-2</v>
      </c>
      <c r="AB15" s="57"/>
      <c r="AC15" s="57"/>
      <c r="AD15" s="57"/>
      <c r="AE15" s="57"/>
      <c r="AF15" s="59"/>
      <c r="AG15" s="56"/>
      <c r="AH15" s="57"/>
      <c r="AI15" s="57"/>
      <c r="AJ15" s="57"/>
      <c r="AK15" s="57"/>
      <c r="AL15" s="59"/>
    </row>
    <row r="16" spans="1:38" ht="13.5" thickBot="1">
      <c r="A16" s="76" t="s">
        <v>154</v>
      </c>
      <c r="B16" s="77" t="s">
        <v>120</v>
      </c>
      <c r="C16" s="52">
        <f>SUM(LRTAP2019BRU2017!E28)</f>
        <v>0.62678399723781864</v>
      </c>
      <c r="D16" s="383"/>
      <c r="E16" s="383"/>
      <c r="F16" s="383"/>
      <c r="G16" s="58"/>
      <c r="H16" s="58"/>
      <c r="I16" s="52">
        <f>SUM(LRTAP2019BRU2017!F28)</f>
        <v>1.9831208048314949E-2</v>
      </c>
      <c r="J16" s="383"/>
      <c r="K16" s="383"/>
      <c r="L16" s="383"/>
      <c r="M16" s="57"/>
      <c r="N16" s="59"/>
      <c r="O16" s="52">
        <f>SUM(LRTAP2019BRU2017!G28)</f>
        <v>5.4014644509895718E-4</v>
      </c>
      <c r="P16" s="383"/>
      <c r="Q16" s="383"/>
      <c r="R16" s="383"/>
      <c r="S16" s="57"/>
      <c r="T16" s="59"/>
      <c r="U16" s="52">
        <f>SUM(LRTAP2019BRU2017!H28)</f>
        <v>1.4240517655551067E-3</v>
      </c>
      <c r="V16" s="383"/>
      <c r="W16" s="383"/>
      <c r="X16" s="383"/>
      <c r="Y16" s="57"/>
      <c r="Z16" s="57"/>
      <c r="AA16" s="384">
        <f>SUM(LRTAP2019BRU2017!I28)</f>
        <v>1.3345357221664543E-2</v>
      </c>
      <c r="AB16" s="57"/>
      <c r="AC16" s="57"/>
      <c r="AD16" s="57"/>
      <c r="AE16" s="57"/>
      <c r="AF16" s="59"/>
      <c r="AG16" s="56"/>
      <c r="AH16" s="57"/>
      <c r="AI16" s="57"/>
      <c r="AJ16" s="57"/>
      <c r="AK16" s="57"/>
      <c r="AL16" s="59"/>
    </row>
    <row r="17" spans="1:38" ht="13.5" thickBot="1">
      <c r="A17" s="76" t="s">
        <v>155</v>
      </c>
      <c r="B17" s="77" t="s">
        <v>121</v>
      </c>
      <c r="C17" s="52">
        <f>SUM(LRTAP2019BRU2017!E29)</f>
        <v>0.96274101298109871</v>
      </c>
      <c r="D17" s="383"/>
      <c r="E17" s="383"/>
      <c r="F17" s="383"/>
      <c r="G17" s="58"/>
      <c r="H17" s="58"/>
      <c r="I17" s="52">
        <f>SUM(LRTAP2019BRU2017!F29)</f>
        <v>3.1614091896385997E-2</v>
      </c>
      <c r="J17" s="383"/>
      <c r="K17" s="383"/>
      <c r="L17" s="383"/>
      <c r="M17" s="57"/>
      <c r="N17" s="59"/>
      <c r="O17" s="52">
        <f>SUM(LRTAP2019BRU2017!G29)</f>
        <v>6.2761673815170816E-4</v>
      </c>
      <c r="P17" s="383"/>
      <c r="Q17" s="383"/>
      <c r="R17" s="383"/>
      <c r="S17" s="57"/>
      <c r="T17" s="59"/>
      <c r="U17" s="52">
        <f>SUM(LRTAP2019BRU2017!H29)</f>
        <v>8.7149599832013198E-4</v>
      </c>
      <c r="V17" s="383"/>
      <c r="W17" s="383"/>
      <c r="X17" s="383"/>
      <c r="Y17" s="57"/>
      <c r="Z17" s="57"/>
      <c r="AA17" s="384">
        <f>SUM(LRTAP2019BRU2017!I29)</f>
        <v>1.3389059925325828E-2</v>
      </c>
      <c r="AB17" s="57"/>
      <c r="AC17" s="57"/>
      <c r="AD17" s="57"/>
      <c r="AE17" s="57"/>
      <c r="AF17" s="59"/>
      <c r="AG17" s="56"/>
      <c r="AH17" s="57"/>
      <c r="AI17" s="57"/>
      <c r="AJ17" s="57"/>
      <c r="AK17" s="57"/>
      <c r="AL17" s="59"/>
    </row>
    <row r="18" spans="1:38" ht="13.5" thickBot="1">
      <c r="A18" s="76" t="s">
        <v>156</v>
      </c>
      <c r="B18" s="77" t="s">
        <v>122</v>
      </c>
      <c r="C18" s="52">
        <f>SUM(LRTAP2019BRU2017!E30)</f>
        <v>6.1950647436625405E-3</v>
      </c>
      <c r="D18" s="383"/>
      <c r="E18" s="383"/>
      <c r="F18" s="383"/>
      <c r="G18" s="58"/>
      <c r="H18" s="58"/>
      <c r="I18" s="52">
        <f>SUM(LRTAP2019BRU2017!F30)</f>
        <v>2.8573672215851751E-2</v>
      </c>
      <c r="J18" s="383"/>
      <c r="K18" s="383"/>
      <c r="L18" s="383"/>
      <c r="M18" s="57"/>
      <c r="N18" s="59"/>
      <c r="O18" s="52">
        <f>SUM(LRTAP2019BRU2017!G30)</f>
        <v>9.5126151576723815E-6</v>
      </c>
      <c r="P18" s="383"/>
      <c r="Q18" s="383"/>
      <c r="R18" s="383"/>
      <c r="S18" s="57"/>
      <c r="T18" s="59"/>
      <c r="U18" s="52">
        <f>SUM(LRTAP2019BRU2017!H30)</f>
        <v>6.6491854220217074E-5</v>
      </c>
      <c r="V18" s="383"/>
      <c r="W18" s="383"/>
      <c r="X18" s="383"/>
      <c r="Y18" s="57"/>
      <c r="Z18" s="57"/>
      <c r="AA18" s="384">
        <f>SUM(LRTAP2019BRU2017!I30)</f>
        <v>2.9719680331970801E-4</v>
      </c>
      <c r="AB18" s="57"/>
      <c r="AC18" s="57"/>
      <c r="AD18" s="57"/>
      <c r="AE18" s="57"/>
      <c r="AF18" s="59"/>
      <c r="AG18" s="56"/>
      <c r="AH18" s="57"/>
      <c r="AI18" s="57"/>
      <c r="AJ18" s="57"/>
      <c r="AK18" s="57"/>
      <c r="AL18" s="59"/>
    </row>
    <row r="19" spans="1:38" ht="13.5" thickBot="1">
      <c r="A19" s="76" t="s">
        <v>157</v>
      </c>
      <c r="B19" s="77" t="s">
        <v>123</v>
      </c>
      <c r="C19" s="52">
        <f>SUM(LRTAP2019BRU2017!E31)</f>
        <v>0</v>
      </c>
      <c r="D19" s="383"/>
      <c r="E19" s="383"/>
      <c r="F19" s="383"/>
      <c r="G19" s="61"/>
      <c r="H19" s="61"/>
      <c r="I19" s="52">
        <f>SUM(LRTAP2019BRU2017!F31)</f>
        <v>0.29204917744666592</v>
      </c>
      <c r="J19" s="383"/>
      <c r="K19" s="383"/>
      <c r="L19" s="383"/>
      <c r="M19" s="61"/>
      <c r="N19" s="63"/>
      <c r="O19" s="52">
        <f>SUM(LRTAP2019BRU2017!G31)</f>
        <v>0</v>
      </c>
      <c r="P19" s="383"/>
      <c r="Q19" s="383"/>
      <c r="R19" s="383"/>
      <c r="S19" s="61"/>
      <c r="T19" s="63"/>
      <c r="U19" s="52">
        <f>SUM(LRTAP2019BRU2017!H31)</f>
        <v>0</v>
      </c>
      <c r="V19" s="383"/>
      <c r="W19" s="383"/>
      <c r="X19" s="383"/>
      <c r="Y19" s="61"/>
      <c r="Z19" s="61"/>
      <c r="AA19" s="384">
        <f>SUM(LRTAP2019BRU2017!I31)</f>
        <v>0</v>
      </c>
      <c r="AB19" s="61"/>
      <c r="AC19" s="61"/>
      <c r="AD19" s="61"/>
      <c r="AE19" s="61"/>
      <c r="AF19" s="63"/>
      <c r="AG19" s="62"/>
      <c r="AH19" s="61"/>
      <c r="AI19" s="61"/>
      <c r="AJ19" s="61"/>
      <c r="AK19" s="61"/>
      <c r="AL19" s="63"/>
    </row>
    <row r="20" spans="1:38" ht="24.75" thickBot="1">
      <c r="A20" s="76" t="s">
        <v>224</v>
      </c>
      <c r="B20" s="77" t="s">
        <v>124</v>
      </c>
      <c r="C20" s="52">
        <f>SUM(LRTAP2019BRU2017!E32)</f>
        <v>0</v>
      </c>
      <c r="D20" s="383"/>
      <c r="E20" s="383"/>
      <c r="F20" s="383"/>
      <c r="G20" s="61"/>
      <c r="H20" s="61"/>
      <c r="I20" s="52">
        <f>SUM(LRTAP2019BRU2017!F32)</f>
        <v>0</v>
      </c>
      <c r="J20" s="383"/>
      <c r="K20" s="383"/>
      <c r="L20" s="383"/>
      <c r="M20" s="61"/>
      <c r="N20" s="63"/>
      <c r="O20" s="52">
        <f>SUM(LRTAP2019BRU2017!G32)</f>
        <v>0</v>
      </c>
      <c r="P20" s="383"/>
      <c r="Q20" s="383"/>
      <c r="R20" s="383"/>
      <c r="S20" s="61"/>
      <c r="T20" s="63"/>
      <c r="U20" s="52">
        <f>SUM(LRTAP2019BRU2017!H32)</f>
        <v>0</v>
      </c>
      <c r="V20" s="383"/>
      <c r="W20" s="383"/>
      <c r="X20" s="383"/>
      <c r="Y20" s="61"/>
      <c r="Z20" s="61"/>
      <c r="AA20" s="384">
        <f>SUM(LRTAP2019BRU2017!I32)</f>
        <v>3.2367362867049464E-2</v>
      </c>
      <c r="AB20" s="61"/>
      <c r="AC20" s="61"/>
      <c r="AD20" s="61"/>
      <c r="AE20" s="61"/>
      <c r="AF20" s="63"/>
      <c r="AG20" s="62"/>
      <c r="AH20" s="61"/>
      <c r="AI20" s="61"/>
      <c r="AJ20" s="61"/>
      <c r="AK20" s="61"/>
      <c r="AL20" s="63"/>
    </row>
    <row r="21" spans="1:38" ht="13.5" thickBot="1">
      <c r="A21" s="76" t="s">
        <v>158</v>
      </c>
      <c r="B21" s="77" t="s">
        <v>125</v>
      </c>
      <c r="C21" s="52">
        <f>SUM(LRTAP2019BRU2017!E33)</f>
        <v>0</v>
      </c>
      <c r="D21" s="383"/>
      <c r="E21" s="383"/>
      <c r="F21" s="383"/>
      <c r="G21" s="61"/>
      <c r="H21" s="61"/>
      <c r="I21" s="52">
        <f>SUM(LRTAP2019BRU2017!F33)</f>
        <v>0</v>
      </c>
      <c r="J21" s="383"/>
      <c r="K21" s="383"/>
      <c r="L21" s="383"/>
      <c r="M21" s="61"/>
      <c r="N21" s="63"/>
      <c r="O21" s="52">
        <f>SUM(LRTAP2019BRU2017!G33)</f>
        <v>0</v>
      </c>
      <c r="P21" s="383"/>
      <c r="Q21" s="383"/>
      <c r="R21" s="383"/>
      <c r="S21" s="61"/>
      <c r="T21" s="63"/>
      <c r="U21" s="52">
        <f>SUM(LRTAP2019BRU2017!H33)</f>
        <v>0</v>
      </c>
      <c r="V21" s="383"/>
      <c r="W21" s="383"/>
      <c r="X21" s="383"/>
      <c r="Y21" s="61"/>
      <c r="Z21" s="61"/>
      <c r="AA21" s="384">
        <f>SUM(LRTAP2019BRU2017!I33)</f>
        <v>1.7265797554515655E-2</v>
      </c>
      <c r="AB21" s="61"/>
      <c r="AC21" s="61"/>
      <c r="AD21" s="61"/>
      <c r="AE21" s="61"/>
      <c r="AF21" s="63"/>
      <c r="AG21" s="62"/>
      <c r="AH21" s="61"/>
      <c r="AI21" s="61"/>
      <c r="AJ21" s="61"/>
      <c r="AK21" s="61"/>
      <c r="AL21" s="63"/>
    </row>
    <row r="22" spans="1:38" ht="13.5" thickBot="1">
      <c r="A22" s="73" t="s">
        <v>159</v>
      </c>
      <c r="B22" s="74" t="s">
        <v>143</v>
      </c>
      <c r="C22" s="52">
        <f>SUM(LRTAP2019BRU2017!E25:E26,LRTAP2019BRU2017!E34:E38)</f>
        <v>6.3647431705338625E-2</v>
      </c>
      <c r="D22" s="383"/>
      <c r="E22" s="383"/>
      <c r="F22" s="383"/>
      <c r="G22" s="58"/>
      <c r="H22" s="58"/>
      <c r="I22" s="52">
        <f>SUM(LRTAP2019BRU2017!F25:F26,LRTAP2019BRU2017!F34:F38)</f>
        <v>3.3776537590049869E-3</v>
      </c>
      <c r="J22" s="383"/>
      <c r="K22" s="383"/>
      <c r="L22" s="383"/>
      <c r="M22" s="57"/>
      <c r="N22" s="59"/>
      <c r="O22" s="52">
        <f>SUM(LRTAP2019BRU2017!G25:G26,LRTAP2019BRU2017!G34:G38)</f>
        <v>2.7953084383369256E-3</v>
      </c>
      <c r="P22" s="383"/>
      <c r="Q22" s="383"/>
      <c r="R22" s="383"/>
      <c r="S22" s="57"/>
      <c r="T22" s="59"/>
      <c r="U22" s="52">
        <f>SUM(LRTAP2019BRU2017!H25:H26,LRTAP2019BRU2017!H34:H38)</f>
        <v>9.261998683895396E-6</v>
      </c>
      <c r="V22" s="383"/>
      <c r="W22" s="383"/>
      <c r="X22" s="383"/>
      <c r="Y22" s="57"/>
      <c r="Z22" s="57"/>
      <c r="AA22" s="52">
        <f>SUM(LRTAP2019BRU2017!I25:I26,LRTAP2019BRU2017!I34:I38)</f>
        <v>1.4337996258241975E-3</v>
      </c>
      <c r="AB22" s="57"/>
      <c r="AC22" s="57"/>
      <c r="AD22" s="57"/>
      <c r="AE22" s="57"/>
      <c r="AF22" s="59"/>
      <c r="AG22" s="56"/>
      <c r="AH22" s="57"/>
      <c r="AI22" s="57"/>
      <c r="AJ22" s="57"/>
      <c r="AK22" s="57"/>
      <c r="AL22" s="59"/>
    </row>
    <row r="23" spans="1:38" ht="48.75" thickBot="1">
      <c r="A23" s="73" t="s">
        <v>160</v>
      </c>
      <c r="B23" s="74" t="s">
        <v>161</v>
      </c>
      <c r="C23" s="52">
        <f>SUM(LRTAP2019BRU2017!E39:E45)</f>
        <v>1.0950117323097295</v>
      </c>
      <c r="D23" s="383"/>
      <c r="E23" s="383"/>
      <c r="F23" s="383"/>
      <c r="G23" s="58"/>
      <c r="H23" s="58"/>
      <c r="I23" s="52">
        <f>SUM(LRTAP2019BRU2017!F39:F45)</f>
        <v>0.41615050901292383</v>
      </c>
      <c r="J23" s="383"/>
      <c r="K23" s="383"/>
      <c r="L23" s="383"/>
      <c r="M23" s="57"/>
      <c r="N23" s="59"/>
      <c r="O23" s="52">
        <f>SUM(LRTAP2019BRU2017!G39:G45)</f>
        <v>0.33270691140161596</v>
      </c>
      <c r="P23" s="383"/>
      <c r="Q23" s="383"/>
      <c r="R23" s="383"/>
      <c r="S23" s="57"/>
      <c r="T23" s="59"/>
      <c r="U23" s="52">
        <f>SUM(LRTAP2019BRU2017!H39:H45)</f>
        <v>2.5133524420281113E-2</v>
      </c>
      <c r="V23" s="383"/>
      <c r="W23" s="383"/>
      <c r="X23" s="383"/>
      <c r="Y23" s="57"/>
      <c r="Z23" s="57"/>
      <c r="AA23" s="52">
        <f>SUM(LRTAP2019BRU2017!I39:I45)</f>
        <v>0.13767418609626947</v>
      </c>
      <c r="AB23" s="57"/>
      <c r="AC23" s="57"/>
      <c r="AD23" s="57"/>
      <c r="AE23" s="57"/>
      <c r="AF23" s="59"/>
      <c r="AG23" s="56"/>
      <c r="AH23" s="57"/>
      <c r="AI23" s="57"/>
      <c r="AJ23" s="57"/>
      <c r="AK23" s="57"/>
      <c r="AL23" s="59"/>
    </row>
    <row r="24" spans="1:38" ht="13.5" thickBot="1">
      <c r="A24" s="73" t="s">
        <v>162</v>
      </c>
      <c r="B24" s="74" t="s">
        <v>126</v>
      </c>
      <c r="C24" s="52">
        <f>SUM(LRTAP2019BRU2017!E46:E47)</f>
        <v>3.6191951379129746E-5</v>
      </c>
      <c r="D24" s="383"/>
      <c r="E24" s="383"/>
      <c r="F24" s="383"/>
      <c r="G24" s="58"/>
      <c r="H24" s="58"/>
      <c r="I24" s="52">
        <f>SUM(LRTAP2019BRU2017!F46:F47)</f>
        <v>5.0618618570977355E-6</v>
      </c>
      <c r="J24" s="383"/>
      <c r="K24" s="383"/>
      <c r="L24" s="383"/>
      <c r="M24" s="57"/>
      <c r="N24" s="59"/>
      <c r="O24" s="52">
        <f>SUM(LRTAP2019BRU2017!G46:G47)</f>
        <v>1.9702785835558134E-8</v>
      </c>
      <c r="P24" s="383"/>
      <c r="Q24" s="383"/>
      <c r="R24" s="383"/>
      <c r="S24" s="57"/>
      <c r="T24" s="59"/>
      <c r="U24" s="52">
        <f>SUM(LRTAP2019BRU2017!H46:H47)</f>
        <v>7.8918870919526436E-9</v>
      </c>
      <c r="V24" s="383"/>
      <c r="W24" s="383"/>
      <c r="X24" s="383"/>
      <c r="Y24" s="57"/>
      <c r="Z24" s="57"/>
      <c r="AA24" s="52">
        <f>SUM(LRTAP2019BRU2017!I46:I47)</f>
        <v>8.4942069952234981E-6</v>
      </c>
      <c r="AB24" s="57"/>
      <c r="AC24" s="57"/>
      <c r="AD24" s="57"/>
      <c r="AE24" s="57"/>
      <c r="AF24" s="59"/>
      <c r="AG24" s="56"/>
      <c r="AH24" s="57"/>
      <c r="AI24" s="57"/>
      <c r="AJ24" s="57"/>
      <c r="AK24" s="57"/>
      <c r="AL24" s="59"/>
    </row>
    <row r="25" spans="1:38" ht="24.75" thickBot="1">
      <c r="A25" s="73" t="s">
        <v>163</v>
      </c>
      <c r="B25" s="74" t="s">
        <v>149</v>
      </c>
      <c r="C25" s="52">
        <f>SUM(LRTAP2019BRU2017!E48:E56)</f>
        <v>0</v>
      </c>
      <c r="D25" s="383"/>
      <c r="E25" s="383"/>
      <c r="F25" s="383"/>
      <c r="G25" s="57"/>
      <c r="H25" s="57"/>
      <c r="I25" s="385">
        <f>SUM(LRTAP2019BRU2017!F48:F56)</f>
        <v>3.409532377324577E-2</v>
      </c>
      <c r="J25" s="383"/>
      <c r="K25" s="383"/>
      <c r="L25" s="383"/>
      <c r="M25" s="57"/>
      <c r="N25" s="59"/>
      <c r="O25" s="52">
        <f>SUM(LRTAP2019BRU2017!G48:G56)</f>
        <v>0</v>
      </c>
      <c r="P25" s="383"/>
      <c r="Q25" s="383"/>
      <c r="R25" s="383"/>
      <c r="S25" s="57"/>
      <c r="T25" s="59"/>
      <c r="U25" s="52">
        <f>SUM(LRTAP2019BRU2017!H48:H56)</f>
        <v>0</v>
      </c>
      <c r="V25" s="383"/>
      <c r="W25" s="383"/>
      <c r="X25" s="383"/>
      <c r="Y25" s="57"/>
      <c r="Z25" s="57"/>
      <c r="AA25" s="384">
        <f>SUM(LRTAP2019BRU2017!I48:I56)</f>
        <v>0</v>
      </c>
      <c r="AB25" s="57"/>
      <c r="AC25" s="57"/>
      <c r="AD25" s="57"/>
      <c r="AE25" s="57"/>
      <c r="AF25" s="59"/>
      <c r="AG25" s="56"/>
      <c r="AH25" s="57"/>
      <c r="AI25" s="57"/>
      <c r="AJ25" s="57"/>
      <c r="AK25" s="57"/>
      <c r="AL25" s="59"/>
    </row>
    <row r="26" spans="1:38" ht="13.5" thickBot="1">
      <c r="A26" s="73" t="s">
        <v>164</v>
      </c>
      <c r="B26" s="74" t="s">
        <v>127</v>
      </c>
      <c r="C26" s="52">
        <f>SUM(LRTAP2019BRU2017!E57:E81,LRTAP2019BRU2017!E92:E98)</f>
        <v>0</v>
      </c>
      <c r="D26" s="383"/>
      <c r="E26" s="383"/>
      <c r="F26" s="383"/>
      <c r="G26" s="57"/>
      <c r="H26" s="57"/>
      <c r="I26" s="52">
        <f>SUM(LRTAP2019BRU2017!F57:F81,LRTAP2019BRU2017!F92:F98)</f>
        <v>0.18635999503884726</v>
      </c>
      <c r="J26" s="383"/>
      <c r="K26" s="383"/>
      <c r="L26" s="383"/>
      <c r="M26" s="57"/>
      <c r="N26" s="59"/>
      <c r="O26" s="52">
        <f>SUM(LRTAP2019BRU2017!G57:G81,LRTAP2019BRU2017!G92:G98)</f>
        <v>0</v>
      </c>
      <c r="P26" s="383"/>
      <c r="Q26" s="383"/>
      <c r="R26" s="383"/>
      <c r="S26" s="57"/>
      <c r="T26" s="59"/>
      <c r="U26" s="52">
        <f>SUM(LRTAP2019BRU2017!H57:H81,LRTAP2019BRU2017!H92:H98)</f>
        <v>0</v>
      </c>
      <c r="V26" s="383"/>
      <c r="W26" s="383"/>
      <c r="X26" s="383"/>
      <c r="Y26" s="57"/>
      <c r="Z26" s="57"/>
      <c r="AA26" s="52">
        <f>SUM(LRTAP2019BRU2017!I57:I81,LRTAP2019BRU2017!I92:I98)</f>
        <v>0</v>
      </c>
      <c r="AB26" s="57"/>
      <c r="AC26" s="57"/>
      <c r="AD26" s="57"/>
      <c r="AE26" s="57"/>
      <c r="AF26" s="59"/>
      <c r="AG26" s="56"/>
      <c r="AH26" s="57"/>
      <c r="AI26" s="57"/>
      <c r="AJ26" s="57"/>
      <c r="AK26" s="57"/>
      <c r="AL26" s="59"/>
    </row>
    <row r="27" spans="1:38" ht="13.5" thickBot="1">
      <c r="A27" s="73" t="s">
        <v>225</v>
      </c>
      <c r="B27" s="74" t="s">
        <v>128</v>
      </c>
      <c r="C27" s="52">
        <f>SUM(LRTAP2019BRU2017!E82:E91)</f>
        <v>3.782816245736943E-3</v>
      </c>
      <c r="D27" s="383"/>
      <c r="E27" s="383"/>
      <c r="F27" s="383"/>
      <c r="G27" s="61"/>
      <c r="H27" s="61"/>
      <c r="I27" s="52">
        <f>SUM(LRTAP2019BRU2017!F82:F91)</f>
        <v>2.3592449461866716</v>
      </c>
      <c r="J27" s="383"/>
      <c r="K27" s="383"/>
      <c r="L27" s="383"/>
      <c r="M27" s="61"/>
      <c r="N27" s="63"/>
      <c r="O27" s="52">
        <f>SUM(LRTAP2019BRU2017!G82:G91)</f>
        <v>3.2778919013457092E-3</v>
      </c>
      <c r="P27" s="383"/>
      <c r="Q27" s="383"/>
      <c r="R27" s="383"/>
      <c r="S27" s="61"/>
      <c r="T27" s="63"/>
      <c r="U27" s="52">
        <f>SUM(LRTAP2019BRU2017!H82:H91)</f>
        <v>8.7214930110046177E-3</v>
      </c>
      <c r="V27" s="383"/>
      <c r="W27" s="383"/>
      <c r="X27" s="383"/>
      <c r="Y27" s="61"/>
      <c r="Z27" s="61"/>
      <c r="AA27" s="384">
        <f>SUM(LRTAP2019BRU2017!I82:I91)</f>
        <v>7.3136560800722034E-2</v>
      </c>
      <c r="AB27" s="61"/>
      <c r="AC27" s="61"/>
      <c r="AD27" s="61"/>
      <c r="AE27" s="61"/>
      <c r="AF27" s="63"/>
      <c r="AG27" s="62"/>
      <c r="AH27" s="61"/>
      <c r="AI27" s="61"/>
      <c r="AJ27" s="61"/>
      <c r="AK27" s="61"/>
      <c r="AL27" s="63"/>
    </row>
    <row r="28" spans="1:38" ht="24.75" thickBot="1">
      <c r="A28" s="73" t="s">
        <v>165</v>
      </c>
      <c r="B28" s="74" t="s">
        <v>129</v>
      </c>
      <c r="C28" s="52">
        <f>SUM(C29:C38)</f>
        <v>0</v>
      </c>
      <c r="D28" s="383"/>
      <c r="E28" s="383"/>
      <c r="F28" s="383"/>
      <c r="G28" s="61"/>
      <c r="H28" s="61"/>
      <c r="I28" s="52">
        <f>SUM(I29:I38)</f>
        <v>0</v>
      </c>
      <c r="J28" s="383"/>
      <c r="K28" s="383"/>
      <c r="L28" s="383"/>
      <c r="M28" s="61"/>
      <c r="N28" s="63"/>
      <c r="O28" s="52">
        <f>SUM(O29:O38)</f>
        <v>0</v>
      </c>
      <c r="P28" s="383"/>
      <c r="Q28" s="383"/>
      <c r="R28" s="383"/>
      <c r="S28" s="61"/>
      <c r="T28" s="63"/>
      <c r="U28" s="52">
        <f>SUM(U29:U38)</f>
        <v>0</v>
      </c>
      <c r="V28" s="383"/>
      <c r="W28" s="383"/>
      <c r="X28" s="383"/>
      <c r="Y28" s="61"/>
      <c r="Z28" s="61"/>
      <c r="AA28" s="52">
        <f>SUM(AA29:AA38)</f>
        <v>0</v>
      </c>
      <c r="AB28" s="61"/>
      <c r="AC28" s="61"/>
      <c r="AD28" s="61"/>
      <c r="AE28" s="61"/>
      <c r="AF28" s="63"/>
      <c r="AG28" s="62"/>
      <c r="AH28" s="61"/>
      <c r="AI28" s="61"/>
      <c r="AJ28" s="61"/>
      <c r="AK28" s="61"/>
      <c r="AL28" s="63"/>
    </row>
    <row r="29" spans="1:38" ht="13.5" thickBot="1">
      <c r="A29" s="78" t="s">
        <v>166</v>
      </c>
      <c r="B29" s="79" t="s">
        <v>130</v>
      </c>
      <c r="C29" s="52">
        <f>SUM(LRTAP2019BRU2017!E99)</f>
        <v>0</v>
      </c>
      <c r="D29" s="383"/>
      <c r="E29" s="383"/>
      <c r="F29" s="383"/>
      <c r="G29" s="61"/>
      <c r="H29" s="61"/>
      <c r="I29" s="52">
        <f>SUM(LRTAP2019BRU2017!F99)</f>
        <v>0</v>
      </c>
      <c r="J29" s="383"/>
      <c r="K29" s="383"/>
      <c r="L29" s="383"/>
      <c r="M29" s="61"/>
      <c r="N29" s="63"/>
      <c r="O29" s="52">
        <f>SUM(LRTAP2019BRU2017!G99)</f>
        <v>0</v>
      </c>
      <c r="P29" s="383"/>
      <c r="Q29" s="383"/>
      <c r="R29" s="383"/>
      <c r="S29" s="61"/>
      <c r="T29" s="63"/>
      <c r="U29" s="52">
        <f>SUM(LRTAP2019BRU2017!H99)</f>
        <v>0</v>
      </c>
      <c r="V29" s="383"/>
      <c r="W29" s="383"/>
      <c r="X29" s="383"/>
      <c r="Y29" s="61"/>
      <c r="Z29" s="61"/>
      <c r="AA29" s="52">
        <f>SUM(LRTAP2019BRU2017!I99)</f>
        <v>0</v>
      </c>
      <c r="AB29" s="61"/>
      <c r="AC29" s="61"/>
      <c r="AD29" s="61"/>
      <c r="AE29" s="61"/>
      <c r="AF29" s="63"/>
      <c r="AG29" s="62"/>
      <c r="AH29" s="61"/>
      <c r="AI29" s="61"/>
      <c r="AJ29" s="61"/>
      <c r="AK29" s="61"/>
      <c r="AL29" s="63"/>
    </row>
    <row r="30" spans="1:38" ht="13.5" thickBot="1">
      <c r="A30" s="78" t="s">
        <v>167</v>
      </c>
      <c r="B30" s="79" t="s">
        <v>131</v>
      </c>
      <c r="C30" s="52">
        <f>SUM(LRTAP2019BRU2017!E100)</f>
        <v>0</v>
      </c>
      <c r="D30" s="383"/>
      <c r="E30" s="383"/>
      <c r="F30" s="383"/>
      <c r="G30" s="61"/>
      <c r="H30" s="61"/>
      <c r="I30" s="52">
        <f>SUM(LRTAP2019BRU2017!F100)</f>
        <v>0</v>
      </c>
      <c r="J30" s="383"/>
      <c r="K30" s="383"/>
      <c r="L30" s="383"/>
      <c r="M30" s="61"/>
      <c r="N30" s="63"/>
      <c r="O30" s="52">
        <f>SUM(LRTAP2019BRU2017!G100)</f>
        <v>0</v>
      </c>
      <c r="P30" s="383"/>
      <c r="Q30" s="383"/>
      <c r="R30" s="383"/>
      <c r="S30" s="61"/>
      <c r="T30" s="63"/>
      <c r="U30" s="52">
        <f>SUM(LRTAP2019BRU2017!H100)</f>
        <v>0</v>
      </c>
      <c r="V30" s="383"/>
      <c r="W30" s="383"/>
      <c r="X30" s="383"/>
      <c r="Y30" s="61"/>
      <c r="Z30" s="61"/>
      <c r="AA30" s="52">
        <f>SUM(LRTAP2019BRU2017!I100)</f>
        <v>0</v>
      </c>
      <c r="AB30" s="61"/>
      <c r="AC30" s="61"/>
      <c r="AD30" s="61"/>
      <c r="AE30" s="61"/>
      <c r="AF30" s="63"/>
      <c r="AG30" s="62"/>
      <c r="AH30" s="61"/>
      <c r="AI30" s="61"/>
      <c r="AJ30" s="61"/>
      <c r="AK30" s="61"/>
      <c r="AL30" s="63"/>
    </row>
    <row r="31" spans="1:38" ht="13.5" thickBot="1">
      <c r="A31" s="78" t="s">
        <v>169</v>
      </c>
      <c r="B31" s="79" t="s">
        <v>133</v>
      </c>
      <c r="C31" s="52">
        <f>SUM(LRTAP2019BRU2017!E101)</f>
        <v>0</v>
      </c>
      <c r="D31" s="383"/>
      <c r="E31" s="383"/>
      <c r="F31" s="383"/>
      <c r="G31" s="61"/>
      <c r="H31" s="61"/>
      <c r="I31" s="52">
        <f>SUM(LRTAP2019BRU2017!F101)</f>
        <v>0</v>
      </c>
      <c r="J31" s="383"/>
      <c r="K31" s="383"/>
      <c r="L31" s="383"/>
      <c r="M31" s="61"/>
      <c r="N31" s="63"/>
      <c r="O31" s="52">
        <f>SUM(LRTAP2019BRU2017!G101)</f>
        <v>0</v>
      </c>
      <c r="P31" s="383"/>
      <c r="Q31" s="383"/>
      <c r="R31" s="383"/>
      <c r="S31" s="61"/>
      <c r="T31" s="63"/>
      <c r="U31" s="52">
        <f>SUM(LRTAP2019BRU2017!H101)</f>
        <v>0</v>
      </c>
      <c r="V31" s="383"/>
      <c r="W31" s="383"/>
      <c r="X31" s="383"/>
      <c r="Y31" s="61"/>
      <c r="Z31" s="61"/>
      <c r="AA31" s="52">
        <f>SUM(LRTAP2019BRU2017!I101)</f>
        <v>0</v>
      </c>
      <c r="AB31" s="61"/>
      <c r="AC31" s="61"/>
      <c r="AD31" s="61"/>
      <c r="AE31" s="61"/>
      <c r="AF31" s="63"/>
      <c r="AG31" s="62"/>
      <c r="AH31" s="61"/>
      <c r="AI31" s="61"/>
      <c r="AJ31" s="61"/>
      <c r="AK31" s="61"/>
      <c r="AL31" s="63"/>
    </row>
    <row r="32" spans="1:38" ht="13.5" thickBot="1">
      <c r="A32" s="78" t="s">
        <v>172</v>
      </c>
      <c r="B32" s="79" t="s">
        <v>173</v>
      </c>
      <c r="C32" s="52">
        <f>SUM(LRTAP2019BRU2017!E102)</f>
        <v>0</v>
      </c>
      <c r="D32" s="383"/>
      <c r="E32" s="383"/>
      <c r="F32" s="383"/>
      <c r="G32" s="61"/>
      <c r="H32" s="61"/>
      <c r="I32" s="52">
        <f>SUM(LRTAP2019BRU2017!F102)</f>
        <v>0</v>
      </c>
      <c r="J32" s="383"/>
      <c r="K32" s="383"/>
      <c r="L32" s="383"/>
      <c r="M32" s="61"/>
      <c r="N32" s="63"/>
      <c r="O32" s="52">
        <f>SUM(LRTAP2019BRU2017!G102)</f>
        <v>0</v>
      </c>
      <c r="P32" s="383"/>
      <c r="Q32" s="383"/>
      <c r="R32" s="383"/>
      <c r="S32" s="61"/>
      <c r="T32" s="63"/>
      <c r="U32" s="52">
        <f>SUM(LRTAP2019BRU2017!H102)</f>
        <v>0</v>
      </c>
      <c r="V32" s="383"/>
      <c r="W32" s="383"/>
      <c r="X32" s="383"/>
      <c r="Y32" s="61"/>
      <c r="Z32" s="61"/>
      <c r="AA32" s="52">
        <f>SUM(LRTAP2019BRU2017!I102)</f>
        <v>0</v>
      </c>
      <c r="AB32" s="61"/>
      <c r="AC32" s="61"/>
      <c r="AD32" s="61"/>
      <c r="AE32" s="61"/>
      <c r="AF32" s="63"/>
      <c r="AG32" s="62"/>
      <c r="AH32" s="61"/>
      <c r="AI32" s="61"/>
      <c r="AJ32" s="61"/>
      <c r="AK32" s="61"/>
      <c r="AL32" s="63"/>
    </row>
    <row r="33" spans="1:38" ht="13.5" thickBot="1">
      <c r="A33" s="78" t="s">
        <v>168</v>
      </c>
      <c r="B33" s="79" t="s">
        <v>132</v>
      </c>
      <c r="C33" s="52">
        <f>SUM(LRTAP2019BRU2017!E103)</f>
        <v>0</v>
      </c>
      <c r="D33" s="383"/>
      <c r="E33" s="383"/>
      <c r="F33" s="383"/>
      <c r="G33" s="61"/>
      <c r="H33" s="61"/>
      <c r="I33" s="52">
        <f>SUM(LRTAP2019BRU2017!F103)</f>
        <v>0</v>
      </c>
      <c r="J33" s="383"/>
      <c r="K33" s="383"/>
      <c r="L33" s="383"/>
      <c r="M33" s="61"/>
      <c r="N33" s="63"/>
      <c r="O33" s="52">
        <f>SUM(LRTAP2019BRU2017!G103)</f>
        <v>0</v>
      </c>
      <c r="P33" s="383"/>
      <c r="Q33" s="383"/>
      <c r="R33" s="383"/>
      <c r="S33" s="61"/>
      <c r="T33" s="63"/>
      <c r="U33" s="52">
        <f>SUM(LRTAP2019BRU2017!H103)</f>
        <v>0</v>
      </c>
      <c r="V33" s="383"/>
      <c r="W33" s="383"/>
      <c r="X33" s="383"/>
      <c r="Y33" s="61"/>
      <c r="Z33" s="61"/>
      <c r="AA33" s="384">
        <f>SUM(LRTAP2019BRU2017!I103)</f>
        <v>0</v>
      </c>
      <c r="AB33" s="61"/>
      <c r="AC33" s="61"/>
      <c r="AD33" s="61"/>
      <c r="AE33" s="61"/>
      <c r="AF33" s="63"/>
      <c r="AG33" s="62"/>
      <c r="AH33" s="61"/>
      <c r="AI33" s="61"/>
      <c r="AJ33" s="61"/>
      <c r="AK33" s="61"/>
      <c r="AL33" s="63"/>
    </row>
    <row r="34" spans="1:38" ht="13.5" thickBot="1">
      <c r="A34" s="78" t="s">
        <v>242</v>
      </c>
      <c r="B34" s="79" t="s">
        <v>134</v>
      </c>
      <c r="C34" s="52">
        <f>SUM(LRTAP2019BRU2017!E104)</f>
        <v>0</v>
      </c>
      <c r="D34" s="383"/>
      <c r="E34" s="383"/>
      <c r="F34" s="383"/>
      <c r="G34" s="61"/>
      <c r="H34" s="61"/>
      <c r="I34" s="52">
        <f>SUM(LRTAP2019BRU2017!F104)</f>
        <v>0</v>
      </c>
      <c r="J34" s="383"/>
      <c r="K34" s="383"/>
      <c r="L34" s="383"/>
      <c r="M34" s="61"/>
      <c r="N34" s="63"/>
      <c r="O34" s="52">
        <f>SUM(LRTAP2019BRU2017!G104)</f>
        <v>0</v>
      </c>
      <c r="P34" s="383"/>
      <c r="Q34" s="383"/>
      <c r="R34" s="383"/>
      <c r="S34" s="61"/>
      <c r="T34" s="63"/>
      <c r="U34" s="52">
        <f>SUM(LRTAP2019BRU2017!H104)</f>
        <v>0</v>
      </c>
      <c r="V34" s="383"/>
      <c r="W34" s="383"/>
      <c r="X34" s="383"/>
      <c r="Y34" s="61"/>
      <c r="Z34" s="61"/>
      <c r="AA34" s="52">
        <f>SUM(LRTAP2019BRU2017!I104)</f>
        <v>0</v>
      </c>
      <c r="AB34" s="61"/>
      <c r="AC34" s="61"/>
      <c r="AD34" s="61"/>
      <c r="AE34" s="61"/>
      <c r="AF34" s="63"/>
      <c r="AG34" s="62"/>
      <c r="AH34" s="61"/>
      <c r="AI34" s="61"/>
      <c r="AJ34" s="61"/>
      <c r="AK34" s="61"/>
      <c r="AL34" s="63"/>
    </row>
    <row r="35" spans="1:38" ht="13.5" thickBot="1">
      <c r="A35" s="78" t="s">
        <v>243</v>
      </c>
      <c r="B35" s="79" t="s">
        <v>135</v>
      </c>
      <c r="C35" s="52">
        <f>SUM(LRTAP2019BRU2017!E105)</f>
        <v>0</v>
      </c>
      <c r="D35" s="383"/>
      <c r="E35" s="383"/>
      <c r="F35" s="383"/>
      <c r="G35" s="61"/>
      <c r="H35" s="61"/>
      <c r="I35" s="52">
        <f>SUM(LRTAP2019BRU2017!F105)</f>
        <v>0</v>
      </c>
      <c r="J35" s="383"/>
      <c r="K35" s="383"/>
      <c r="L35" s="383"/>
      <c r="M35" s="61"/>
      <c r="N35" s="63"/>
      <c r="O35" s="52">
        <f>SUM(LRTAP2019BRU2017!G105)</f>
        <v>0</v>
      </c>
      <c r="P35" s="383"/>
      <c r="Q35" s="383"/>
      <c r="R35" s="383"/>
      <c r="S35" s="61"/>
      <c r="T35" s="63"/>
      <c r="U35" s="52">
        <f>SUM(LRTAP2019BRU2017!H105)</f>
        <v>0</v>
      </c>
      <c r="V35" s="383"/>
      <c r="W35" s="383"/>
      <c r="X35" s="383"/>
      <c r="Y35" s="61"/>
      <c r="Z35" s="61"/>
      <c r="AA35" s="52">
        <f>SUM(LRTAP2019BRU2017!I105)</f>
        <v>0</v>
      </c>
      <c r="AB35" s="61"/>
      <c r="AC35" s="61"/>
      <c r="AD35" s="61"/>
      <c r="AE35" s="61"/>
      <c r="AF35" s="63"/>
      <c r="AG35" s="62"/>
      <c r="AH35" s="61"/>
      <c r="AI35" s="61"/>
      <c r="AJ35" s="61"/>
      <c r="AK35" s="61"/>
      <c r="AL35" s="63"/>
    </row>
    <row r="36" spans="1:38" ht="13.5" thickBot="1">
      <c r="A36" s="78" t="s">
        <v>171</v>
      </c>
      <c r="B36" s="79" t="s">
        <v>136</v>
      </c>
      <c r="C36" s="52">
        <f>SUM(LRTAP2019BRU2017!E106)</f>
        <v>0</v>
      </c>
      <c r="D36" s="383"/>
      <c r="E36" s="383"/>
      <c r="F36" s="383"/>
      <c r="G36" s="61"/>
      <c r="H36" s="61"/>
      <c r="I36" s="52">
        <f>SUM(LRTAP2019BRU2017!F106)</f>
        <v>0</v>
      </c>
      <c r="J36" s="383"/>
      <c r="K36" s="383"/>
      <c r="L36" s="383"/>
      <c r="M36" s="61"/>
      <c r="N36" s="63"/>
      <c r="O36" s="52">
        <f>SUM(LRTAP2019BRU2017!G106)</f>
        <v>0</v>
      </c>
      <c r="P36" s="383"/>
      <c r="Q36" s="383"/>
      <c r="R36" s="383"/>
      <c r="S36" s="61"/>
      <c r="T36" s="63"/>
      <c r="U36" s="52">
        <f>SUM(LRTAP2019BRU2017!H106)</f>
        <v>0</v>
      </c>
      <c r="V36" s="383"/>
      <c r="W36" s="383"/>
      <c r="X36" s="383"/>
      <c r="Y36" s="61"/>
      <c r="Z36" s="61"/>
      <c r="AA36" s="52">
        <f>SUM(LRTAP2019BRU2017!I106)</f>
        <v>0</v>
      </c>
      <c r="AB36" s="61"/>
      <c r="AC36" s="61"/>
      <c r="AD36" s="61"/>
      <c r="AE36" s="61"/>
      <c r="AF36" s="63"/>
      <c r="AG36" s="62"/>
      <c r="AH36" s="61"/>
      <c r="AI36" s="61"/>
      <c r="AJ36" s="61"/>
      <c r="AK36" s="61"/>
      <c r="AL36" s="63"/>
    </row>
    <row r="37" spans="1:38" ht="13.5" thickBot="1">
      <c r="A37" s="78" t="s">
        <v>170</v>
      </c>
      <c r="B37" s="79" t="s">
        <v>137</v>
      </c>
      <c r="C37" s="52">
        <f>SUM(LRTAP2019BRU2017!E107:E110)</f>
        <v>0</v>
      </c>
      <c r="D37" s="383"/>
      <c r="E37" s="383"/>
      <c r="F37" s="383"/>
      <c r="G37" s="61"/>
      <c r="H37" s="61"/>
      <c r="I37" s="52">
        <f>SUM(LRTAP2019BRU2017!F107:F110)</f>
        <v>0</v>
      </c>
      <c r="J37" s="383"/>
      <c r="K37" s="383"/>
      <c r="L37" s="383"/>
      <c r="M37" s="61"/>
      <c r="N37" s="63"/>
      <c r="O37" s="52">
        <f>SUM(LRTAP2019BRU2017!G107:G110)</f>
        <v>0</v>
      </c>
      <c r="P37" s="383"/>
      <c r="Q37" s="383"/>
      <c r="R37" s="383"/>
      <c r="S37" s="61"/>
      <c r="T37" s="63"/>
      <c r="U37" s="52">
        <f>SUM(LRTAP2019BRU2017!H107:H110)</f>
        <v>0</v>
      </c>
      <c r="V37" s="383"/>
      <c r="W37" s="383"/>
      <c r="X37" s="383"/>
      <c r="Y37" s="61"/>
      <c r="Z37" s="61"/>
      <c r="AA37" s="52">
        <f>SUM(LRTAP2019BRU2017!I107:I110)</f>
        <v>0</v>
      </c>
      <c r="AB37" s="61"/>
      <c r="AC37" s="61"/>
      <c r="AD37" s="61"/>
      <c r="AE37" s="61"/>
      <c r="AF37" s="63"/>
      <c r="AG37" s="62"/>
      <c r="AH37" s="61"/>
      <c r="AI37" s="61"/>
      <c r="AJ37" s="61"/>
      <c r="AK37" s="61"/>
      <c r="AL37" s="63"/>
    </row>
    <row r="38" spans="1:38" ht="13.5" thickBot="1">
      <c r="A38" s="78" t="s">
        <v>244</v>
      </c>
      <c r="B38" s="79" t="s">
        <v>126</v>
      </c>
      <c r="C38" s="52">
        <f>SUM(LRTAP2019BRU2017!E111)</f>
        <v>0</v>
      </c>
      <c r="D38" s="383"/>
      <c r="E38" s="383"/>
      <c r="F38" s="383"/>
      <c r="G38" s="61"/>
      <c r="H38" s="61"/>
      <c r="I38" s="52">
        <f>SUM(LRTAP2019BRU2017!F111)</f>
        <v>0</v>
      </c>
      <c r="J38" s="383"/>
      <c r="K38" s="383"/>
      <c r="L38" s="383"/>
      <c r="M38" s="61"/>
      <c r="N38" s="63"/>
      <c r="O38" s="52">
        <f>SUM(LRTAP2019BRU2017!G111)</f>
        <v>0</v>
      </c>
      <c r="P38" s="383"/>
      <c r="Q38" s="383"/>
      <c r="R38" s="383"/>
      <c r="S38" s="61"/>
      <c r="T38" s="63"/>
      <c r="U38" s="52">
        <f>SUM(LRTAP2019BRU2017!H111)</f>
        <v>0</v>
      </c>
      <c r="V38" s="383"/>
      <c r="W38" s="383"/>
      <c r="X38" s="383"/>
      <c r="Y38" s="61"/>
      <c r="Z38" s="61"/>
      <c r="AA38" s="52">
        <f>SUM(LRTAP2019BRU2017!I111)</f>
        <v>0</v>
      </c>
      <c r="AB38" s="61"/>
      <c r="AC38" s="61"/>
      <c r="AD38" s="61"/>
      <c r="AE38" s="61"/>
      <c r="AF38" s="63"/>
      <c r="AG38" s="62"/>
      <c r="AH38" s="61"/>
      <c r="AI38" s="61"/>
      <c r="AJ38" s="61"/>
      <c r="AK38" s="61"/>
      <c r="AL38" s="63"/>
    </row>
    <row r="39" spans="1:38" ht="24.75" thickBot="1">
      <c r="A39" s="73" t="s">
        <v>174</v>
      </c>
      <c r="B39" s="74" t="s">
        <v>138</v>
      </c>
      <c r="C39" s="52">
        <f>SUM(LRTAP2019BRU2017!E112:E122)</f>
        <v>0</v>
      </c>
      <c r="D39" s="383"/>
      <c r="E39" s="383"/>
      <c r="F39" s="383"/>
      <c r="G39" s="64"/>
      <c r="H39" s="64"/>
      <c r="I39" s="52">
        <f>SUM(LRTAP2019BRU2017!F112:F122)</f>
        <v>0</v>
      </c>
      <c r="J39" s="383"/>
      <c r="K39" s="383"/>
      <c r="L39" s="383"/>
      <c r="M39" s="61"/>
      <c r="N39" s="63"/>
      <c r="O39" s="52">
        <f>SUM(LRTAP2019BRU2017!G112:G122)</f>
        <v>0</v>
      </c>
      <c r="P39" s="383"/>
      <c r="Q39" s="383"/>
      <c r="R39" s="383"/>
      <c r="S39" s="61"/>
      <c r="T39" s="63"/>
      <c r="U39" s="52">
        <f>SUM(LRTAP2019BRU2017!H112:H122)</f>
        <v>0</v>
      </c>
      <c r="V39" s="383"/>
      <c r="W39" s="383"/>
      <c r="X39" s="383"/>
      <c r="Y39" s="61"/>
      <c r="Z39" s="61"/>
      <c r="AA39" s="384">
        <f>SUM(LRTAP2019BRU2017!I112:I122)</f>
        <v>0</v>
      </c>
      <c r="AB39" s="61"/>
      <c r="AC39" s="61"/>
      <c r="AD39" s="61"/>
      <c r="AE39" s="61"/>
      <c r="AF39" s="63"/>
      <c r="AG39" s="62"/>
      <c r="AH39" s="61"/>
      <c r="AI39" s="61"/>
      <c r="AJ39" s="61"/>
      <c r="AK39" s="61"/>
      <c r="AL39" s="63"/>
    </row>
    <row r="40" spans="1:38" ht="13.5" thickBot="1">
      <c r="A40" s="73" t="s">
        <v>175</v>
      </c>
      <c r="B40" s="74" t="s">
        <v>139</v>
      </c>
      <c r="C40" s="52">
        <f>SUM(LRTAP2019BRU2017!E123:E124)</f>
        <v>0</v>
      </c>
      <c r="D40" s="383"/>
      <c r="E40" s="383"/>
      <c r="F40" s="383"/>
      <c r="G40" s="64"/>
      <c r="H40" s="64"/>
      <c r="I40" s="52">
        <f>SUM(LRTAP2019BRU2017!F123:F124)</f>
        <v>0</v>
      </c>
      <c r="J40" s="383"/>
      <c r="K40" s="383"/>
      <c r="L40" s="383"/>
      <c r="M40" s="61"/>
      <c r="N40" s="63"/>
      <c r="O40" s="52">
        <f>SUM(LRTAP2019BRU2017!G123:G124)</f>
        <v>0</v>
      </c>
      <c r="P40" s="383"/>
      <c r="Q40" s="383"/>
      <c r="R40" s="383"/>
      <c r="S40" s="61"/>
      <c r="T40" s="63"/>
      <c r="U40" s="52">
        <f>SUM(LRTAP2019BRU2017!H123:H124)</f>
        <v>0</v>
      </c>
      <c r="V40" s="383"/>
      <c r="W40" s="383"/>
      <c r="X40" s="383"/>
      <c r="Y40" s="61"/>
      <c r="Z40" s="61"/>
      <c r="AA40" s="384">
        <f>SUM(LRTAP2019BRU2017!I123:I124)</f>
        <v>0</v>
      </c>
      <c r="AB40" s="61"/>
      <c r="AC40" s="61"/>
      <c r="AD40" s="61"/>
      <c r="AE40" s="61"/>
      <c r="AF40" s="63"/>
      <c r="AG40" s="62"/>
      <c r="AH40" s="61"/>
      <c r="AI40" s="61"/>
      <c r="AJ40" s="61"/>
      <c r="AK40" s="61"/>
      <c r="AL40" s="63"/>
    </row>
    <row r="41" spans="1:38" ht="13.5" thickBot="1">
      <c r="A41" s="73" t="s">
        <v>140</v>
      </c>
      <c r="B41" s="74" t="s">
        <v>141</v>
      </c>
      <c r="C41" s="52">
        <f>SUM(LRTAP2019BRU2017!E125:E139)</f>
        <v>4.3155750000000003E-3</v>
      </c>
      <c r="D41" s="383"/>
      <c r="E41" s="383"/>
      <c r="F41" s="383"/>
      <c r="G41" s="58"/>
      <c r="H41" s="58"/>
      <c r="I41" s="52">
        <f>SUM(LRTAP2019BRU2017!F125:F139)</f>
        <v>1.9846329199999999E-3</v>
      </c>
      <c r="J41" s="383"/>
      <c r="K41" s="383"/>
      <c r="L41" s="383"/>
      <c r="M41" s="57"/>
      <c r="N41" s="59"/>
      <c r="O41" s="52">
        <f>SUM(LRTAP2019BRU2017!G125:G139)</f>
        <v>5.9110300000000005E-4</v>
      </c>
      <c r="P41" s="383"/>
      <c r="Q41" s="383"/>
      <c r="R41" s="383"/>
      <c r="S41" s="57"/>
      <c r="T41" s="59"/>
      <c r="U41" s="52">
        <f>SUM(LRTAP2019BRU2017!H125:H139)</f>
        <v>2.0249904000000001E-3</v>
      </c>
      <c r="V41" s="383"/>
      <c r="W41" s="383"/>
      <c r="X41" s="383"/>
      <c r="Y41" s="57"/>
      <c r="Z41" s="57"/>
      <c r="AA41" s="52">
        <f>SUM(LRTAP2019BRU2017!I125:I139)</f>
        <v>4.6957745700000005E-2</v>
      </c>
      <c r="AB41" s="57"/>
      <c r="AC41" s="57"/>
      <c r="AD41" s="57"/>
      <c r="AE41" s="57"/>
      <c r="AF41" s="59"/>
      <c r="AG41" s="56"/>
      <c r="AH41" s="57"/>
      <c r="AI41" s="57"/>
      <c r="AJ41" s="57"/>
      <c r="AK41" s="57"/>
      <c r="AL41" s="59"/>
    </row>
    <row r="42" spans="1:38" ht="24.75" thickBot="1">
      <c r="A42" s="80" t="s">
        <v>176</v>
      </c>
      <c r="B42" s="81" t="s">
        <v>142</v>
      </c>
      <c r="C42" s="52">
        <f>SUM(LRTAP2019BRU2017!E140)</f>
        <v>0</v>
      </c>
      <c r="D42" s="383"/>
      <c r="E42" s="383"/>
      <c r="F42" s="383"/>
      <c r="G42" s="58"/>
      <c r="H42" s="58"/>
      <c r="I42" s="52">
        <f>SUM(LRTAP2019BRU2017!F140)</f>
        <v>0</v>
      </c>
      <c r="J42" s="383"/>
      <c r="K42" s="383"/>
      <c r="L42" s="383"/>
      <c r="M42" s="57"/>
      <c r="N42" s="59"/>
      <c r="O42" s="52">
        <f>SUM(LRTAP2019BRU2017!G140)</f>
        <v>0</v>
      </c>
      <c r="P42" s="383"/>
      <c r="Q42" s="383"/>
      <c r="R42" s="383"/>
      <c r="S42" s="57"/>
      <c r="T42" s="59"/>
      <c r="U42" s="52">
        <f>SUM(LRTAP2019BRU2017!H140)</f>
        <v>0</v>
      </c>
      <c r="V42" s="383"/>
      <c r="W42" s="383"/>
      <c r="X42" s="383"/>
      <c r="Y42" s="57"/>
      <c r="Z42" s="57"/>
      <c r="AA42" s="52">
        <f>SUM(LRTAP2019BRU2017!I140)</f>
        <v>0</v>
      </c>
      <c r="AB42" s="57"/>
      <c r="AC42" s="57"/>
      <c r="AD42" s="57"/>
      <c r="AE42" s="57"/>
      <c r="AF42" s="59"/>
      <c r="AG42" s="56"/>
      <c r="AH42" s="57"/>
      <c r="AI42" s="57"/>
      <c r="AJ42" s="57"/>
      <c r="AK42" s="57"/>
      <c r="AL42" s="59"/>
    </row>
    <row r="43" spans="1:38" ht="24.75" thickBot="1">
      <c r="A43" s="82" t="s">
        <v>36</v>
      </c>
      <c r="B43" s="82" t="s">
        <v>0</v>
      </c>
      <c r="C43" s="383">
        <f>SUM(C12:C14,C22:C28,C39:C42)</f>
        <v>4.9456781197908875</v>
      </c>
      <c r="D43" s="383"/>
      <c r="E43" s="383"/>
      <c r="F43" s="383"/>
      <c r="G43" s="383"/>
      <c r="H43" s="383"/>
      <c r="I43" s="383">
        <f>SUM(I12:I14,I22:I28,I39:I42)</f>
        <v>3.6635659433468755</v>
      </c>
      <c r="J43" s="383"/>
      <c r="K43" s="383"/>
      <c r="L43" s="383"/>
      <c r="M43" s="383"/>
      <c r="N43" s="383"/>
      <c r="O43" s="383">
        <f>SUM(O12:O14,O22:O28,O39:O42)</f>
        <v>0.37572532769737216</v>
      </c>
      <c r="P43" s="383"/>
      <c r="Q43" s="383"/>
      <c r="R43" s="383"/>
      <c r="S43" s="383"/>
      <c r="T43" s="383"/>
      <c r="U43" s="383">
        <f>SUM(U12:U14,U22:U28,U39:U42)</f>
        <v>6.3819881152491834E-2</v>
      </c>
      <c r="V43" s="383"/>
      <c r="W43" s="383"/>
      <c r="X43" s="383"/>
      <c r="Y43" s="383"/>
      <c r="Z43" s="383"/>
      <c r="AA43" s="383">
        <f>SUM(AA12:AA14,AA22:AA28,AA39:AA42)</f>
        <v>0.38318643330956803</v>
      </c>
      <c r="AB43" s="66"/>
      <c r="AC43" s="66"/>
      <c r="AD43" s="66"/>
      <c r="AE43" s="66"/>
      <c r="AF43" s="67"/>
      <c r="AG43" s="65"/>
      <c r="AH43" s="66"/>
      <c r="AI43" s="66"/>
      <c r="AJ43" s="66"/>
      <c r="AK43" s="66"/>
      <c r="AL43" s="67"/>
    </row>
    <row r="44" spans="1:38">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row>
    <row r="45" spans="1:38">
      <c r="C45" s="34"/>
      <c r="D45" s="34"/>
      <c r="E45" s="34"/>
      <c r="F45" s="34"/>
      <c r="G45" s="34"/>
      <c r="H45" s="34"/>
      <c r="I45" s="34"/>
      <c r="J45" s="34"/>
      <c r="K45" s="34"/>
      <c r="L45" s="34"/>
      <c r="M45" s="34"/>
      <c r="N45" s="34"/>
      <c r="O45" s="34"/>
      <c r="P45" s="34"/>
      <c r="Q45" s="34"/>
      <c r="R45" s="34"/>
      <c r="S45" s="34"/>
      <c r="T45" s="34"/>
      <c r="W45" s="34"/>
      <c r="X45" s="34"/>
      <c r="Y45" s="34"/>
      <c r="Z45" s="34"/>
    </row>
    <row r="46" spans="1:38">
      <c r="A46" s="69"/>
      <c r="B46" s="70"/>
      <c r="C46" s="71"/>
      <c r="D46" s="71"/>
      <c r="E46" s="71"/>
      <c r="F46" s="71"/>
      <c r="G46" s="34"/>
      <c r="H46" s="34"/>
      <c r="I46" s="34"/>
      <c r="J46" s="34"/>
      <c r="K46" s="71"/>
      <c r="L46" s="71"/>
      <c r="M46" s="34"/>
      <c r="N46" s="34"/>
      <c r="O46" s="34"/>
      <c r="P46" s="34"/>
      <c r="Q46" s="34"/>
      <c r="R46" s="34"/>
      <c r="S46" s="34"/>
      <c r="T46" s="34"/>
      <c r="W46" s="71"/>
      <c r="X46" s="71"/>
      <c r="Y46" s="71"/>
      <c r="Z46" s="71"/>
    </row>
    <row r="47" spans="1:38" hidden="1">
      <c r="C47" s="34"/>
      <c r="D47" s="34"/>
      <c r="E47" s="34"/>
      <c r="F47" s="34"/>
      <c r="G47" s="34"/>
      <c r="H47" s="34"/>
      <c r="I47" s="34"/>
      <c r="J47" s="34"/>
      <c r="K47" s="34"/>
      <c r="L47" s="34"/>
      <c r="M47" s="34"/>
      <c r="N47" s="34"/>
      <c r="O47" s="34"/>
      <c r="P47" s="34"/>
      <c r="Q47" s="34"/>
      <c r="R47" s="34"/>
      <c r="S47" s="34"/>
      <c r="T47" s="34"/>
      <c r="W47" s="34"/>
      <c r="X47" s="34"/>
      <c r="Y47" s="34"/>
      <c r="Z47" s="34"/>
    </row>
    <row r="48" spans="1:38" hidden="1">
      <c r="C48" s="34"/>
      <c r="D48" s="34"/>
      <c r="E48" s="34"/>
      <c r="F48" s="34"/>
      <c r="G48" s="34"/>
      <c r="H48" s="34"/>
      <c r="I48" s="34"/>
      <c r="J48" s="34"/>
      <c r="K48" s="34"/>
      <c r="L48" s="34"/>
      <c r="M48" s="34"/>
      <c r="N48" s="34"/>
      <c r="O48" s="34"/>
      <c r="P48" s="34"/>
      <c r="Q48" s="34"/>
      <c r="R48" s="34"/>
      <c r="S48" s="34"/>
      <c r="T48" s="34"/>
      <c r="W48" s="34"/>
      <c r="X48" s="34"/>
      <c r="Y48" s="34"/>
      <c r="Z48" s="34"/>
    </row>
    <row r="49" spans="3:26">
      <c r="C49" s="34"/>
      <c r="D49" s="34"/>
      <c r="E49" s="34"/>
      <c r="F49" s="34"/>
      <c r="G49" s="34"/>
      <c r="H49" s="34"/>
      <c r="I49" s="34"/>
      <c r="J49" s="34"/>
      <c r="K49" s="34"/>
      <c r="L49" s="34"/>
      <c r="M49" s="34"/>
      <c r="N49" s="34"/>
      <c r="O49" s="34"/>
      <c r="P49" s="34"/>
      <c r="Q49" s="34"/>
      <c r="R49" s="34"/>
      <c r="S49" s="34"/>
      <c r="T49" s="34"/>
      <c r="W49" s="34"/>
      <c r="X49" s="34"/>
      <c r="Y49" s="34"/>
      <c r="Z49" s="34"/>
    </row>
    <row r="50" spans="3:26">
      <c r="C50" s="34"/>
      <c r="D50" s="34"/>
      <c r="E50" s="34"/>
      <c r="F50" s="34"/>
      <c r="G50" s="34"/>
      <c r="H50" s="34"/>
      <c r="I50" s="34"/>
      <c r="J50" s="34"/>
      <c r="K50" s="34"/>
      <c r="L50" s="34"/>
      <c r="M50" s="34"/>
      <c r="N50" s="34"/>
      <c r="O50" s="34"/>
      <c r="P50" s="34"/>
      <c r="Q50" s="34"/>
      <c r="R50" s="34"/>
      <c r="S50" s="34"/>
      <c r="T50" s="34"/>
      <c r="W50" s="34"/>
      <c r="X50" s="34"/>
      <c r="Y50" s="34"/>
      <c r="Z50" s="34"/>
    </row>
    <row r="51" spans="3:26" hidden="1">
      <c r="C51" s="34"/>
      <c r="D51" s="34"/>
      <c r="E51" s="34"/>
      <c r="F51" s="34"/>
      <c r="G51" s="34"/>
      <c r="H51" s="34"/>
      <c r="I51" s="34"/>
      <c r="J51" s="34"/>
      <c r="K51" s="34"/>
      <c r="L51" s="34"/>
      <c r="M51" s="34"/>
      <c r="N51" s="34"/>
      <c r="O51" s="34"/>
      <c r="P51" s="34"/>
      <c r="Q51" s="34"/>
      <c r="R51" s="34"/>
      <c r="S51" s="34"/>
      <c r="T51" s="34"/>
      <c r="W51" s="34"/>
      <c r="X51" s="34"/>
      <c r="Y51" s="34"/>
      <c r="Z51" s="34"/>
    </row>
    <row r="52" spans="3:26" hidden="1">
      <c r="C52" s="34"/>
      <c r="D52" s="34"/>
      <c r="E52" s="34"/>
      <c r="F52" s="34"/>
      <c r="G52" s="34"/>
      <c r="H52" s="34"/>
      <c r="I52" s="34"/>
      <c r="J52" s="34"/>
      <c r="K52" s="34"/>
      <c r="L52" s="34"/>
      <c r="M52" s="34"/>
      <c r="N52" s="34"/>
      <c r="O52" s="34"/>
      <c r="P52" s="34"/>
      <c r="Q52" s="34"/>
      <c r="R52" s="34"/>
      <c r="S52" s="34"/>
      <c r="T52" s="34"/>
      <c r="W52" s="34"/>
      <c r="X52" s="34"/>
      <c r="Y52" s="34"/>
      <c r="Z52" s="34"/>
    </row>
    <row r="53" spans="3:26" hidden="1">
      <c r="C53" s="34"/>
      <c r="D53" s="34"/>
      <c r="E53" s="34"/>
      <c r="F53" s="34"/>
      <c r="G53" s="34"/>
      <c r="H53" s="34"/>
      <c r="I53" s="34"/>
      <c r="J53" s="34"/>
      <c r="K53" s="34"/>
      <c r="L53" s="34"/>
      <c r="M53" s="34"/>
      <c r="N53" s="34"/>
      <c r="O53" s="34"/>
      <c r="P53" s="34"/>
      <c r="Q53" s="34"/>
      <c r="R53" s="34"/>
      <c r="S53" s="34"/>
      <c r="T53" s="34"/>
      <c r="W53" s="34"/>
      <c r="X53" s="34"/>
      <c r="Y53" s="34"/>
      <c r="Z53" s="34"/>
    </row>
    <row r="54" spans="3:26" hidden="1">
      <c r="C54" s="34"/>
      <c r="D54" s="34"/>
      <c r="E54" s="34"/>
      <c r="F54" s="34"/>
      <c r="G54" s="34"/>
      <c r="H54" s="34"/>
      <c r="I54" s="34" t="s">
        <v>37</v>
      </c>
      <c r="J54" s="34"/>
      <c r="K54" s="34"/>
      <c r="L54" s="34"/>
      <c r="M54" s="34"/>
      <c r="N54" s="34"/>
      <c r="O54" s="34"/>
      <c r="P54" s="34"/>
      <c r="Q54" s="34"/>
      <c r="R54" s="34"/>
      <c r="S54" s="34"/>
      <c r="T54" s="34"/>
      <c r="W54" s="34"/>
      <c r="X54" s="34"/>
      <c r="Y54" s="34"/>
      <c r="Z54" s="34"/>
    </row>
    <row r="55" spans="3:26" hidden="1">
      <c r="C55" s="34"/>
      <c r="D55" s="34"/>
      <c r="E55" s="34"/>
      <c r="F55" s="34"/>
      <c r="G55" s="34"/>
      <c r="H55" s="34"/>
      <c r="I55" s="34" t="s">
        <v>38</v>
      </c>
      <c r="J55" s="34"/>
      <c r="K55" s="34"/>
      <c r="L55" s="34"/>
      <c r="M55" s="34"/>
      <c r="N55" s="34"/>
      <c r="O55" s="34"/>
      <c r="P55" s="34"/>
      <c r="Q55" s="34"/>
      <c r="R55" s="34"/>
      <c r="S55" s="34"/>
      <c r="T55" s="34"/>
      <c r="W55" s="34"/>
      <c r="X55" s="34"/>
      <c r="Y55" s="34"/>
      <c r="Z55" s="34"/>
    </row>
    <row r="56" spans="3:26" hidden="1">
      <c r="C56" s="34"/>
      <c r="D56" s="34"/>
      <c r="E56" s="34"/>
      <c r="F56" s="34"/>
      <c r="G56" s="34"/>
      <c r="H56" s="34"/>
      <c r="I56" s="34" t="s">
        <v>39</v>
      </c>
      <c r="J56" s="34"/>
      <c r="K56" s="34"/>
      <c r="L56" s="34"/>
      <c r="M56" s="34"/>
      <c r="N56" s="34"/>
      <c r="O56" s="34"/>
      <c r="P56" s="34"/>
      <c r="Q56" s="34"/>
      <c r="R56" s="34"/>
      <c r="S56" s="34"/>
      <c r="T56" s="34"/>
      <c r="W56" s="34"/>
      <c r="X56" s="34"/>
      <c r="Y56" s="34"/>
      <c r="Z56" s="34"/>
    </row>
    <row r="57" spans="3:26" hidden="1">
      <c r="C57" s="34"/>
      <c r="D57" s="34"/>
      <c r="E57" s="34"/>
      <c r="F57" s="34"/>
      <c r="G57" s="34"/>
      <c r="H57" s="34"/>
      <c r="I57" s="34"/>
      <c r="J57" s="34"/>
      <c r="K57" s="34"/>
      <c r="L57" s="34"/>
      <c r="M57" s="34"/>
      <c r="N57" s="34"/>
      <c r="O57" s="34"/>
      <c r="P57" s="34"/>
      <c r="Q57" s="34"/>
      <c r="R57" s="34"/>
      <c r="S57" s="34"/>
      <c r="T57" s="34"/>
      <c r="W57" s="34"/>
      <c r="X57" s="34"/>
      <c r="Y57" s="34"/>
      <c r="Z57" s="34"/>
    </row>
    <row r="58" spans="3:26" hidden="1">
      <c r="C58" s="34"/>
      <c r="D58" s="34"/>
      <c r="E58" s="34"/>
      <c r="F58" s="34"/>
      <c r="G58" s="34"/>
      <c r="H58" s="34"/>
      <c r="I58" s="34"/>
      <c r="J58" s="34"/>
      <c r="K58" s="34"/>
      <c r="L58" s="34"/>
      <c r="M58" s="34"/>
      <c r="N58" s="34"/>
      <c r="O58" s="34"/>
      <c r="P58" s="34"/>
      <c r="Q58" s="34"/>
      <c r="R58" s="34"/>
      <c r="S58" s="34"/>
      <c r="T58" s="34"/>
      <c r="W58" s="34"/>
      <c r="X58" s="34"/>
      <c r="Y58" s="34"/>
      <c r="Z58" s="34"/>
    </row>
    <row r="59" spans="3:26" hidden="1">
      <c r="C59" s="34"/>
      <c r="D59" s="34"/>
      <c r="E59" s="34"/>
      <c r="F59" s="34"/>
      <c r="G59" s="34"/>
      <c r="H59" s="34"/>
      <c r="I59" s="34"/>
      <c r="J59" s="34"/>
      <c r="K59" s="34"/>
      <c r="L59" s="34"/>
      <c r="M59" s="34"/>
      <c r="N59" s="34"/>
      <c r="O59" s="34"/>
      <c r="P59" s="34"/>
      <c r="Q59" s="34"/>
      <c r="R59" s="34"/>
      <c r="S59" s="34"/>
      <c r="T59" s="34"/>
      <c r="W59" s="34"/>
      <c r="X59" s="34"/>
      <c r="Y59" s="34"/>
      <c r="Z59" s="34"/>
    </row>
    <row r="60" spans="3:26" hidden="1">
      <c r="C60" s="34"/>
      <c r="D60" s="34"/>
      <c r="E60" s="34"/>
      <c r="F60" s="34"/>
      <c r="G60" s="34"/>
      <c r="H60" s="34"/>
      <c r="I60" s="34"/>
      <c r="J60" s="34"/>
      <c r="K60" s="34"/>
      <c r="L60" s="34"/>
      <c r="M60" s="34"/>
      <c r="N60" s="34"/>
      <c r="O60" s="34"/>
      <c r="P60" s="34"/>
      <c r="Q60" s="34"/>
      <c r="R60" s="34"/>
      <c r="S60" s="34"/>
      <c r="T60" s="34"/>
      <c r="W60" s="34"/>
      <c r="X60" s="34"/>
      <c r="Y60" s="34"/>
      <c r="Z60" s="34"/>
    </row>
    <row r="61" spans="3:26" hidden="1">
      <c r="C61" s="34"/>
      <c r="D61" s="34"/>
      <c r="E61" s="34"/>
      <c r="F61" s="34"/>
      <c r="G61" s="34"/>
      <c r="H61" s="34"/>
      <c r="I61" s="34"/>
      <c r="J61" s="34"/>
      <c r="K61" s="34"/>
      <c r="L61" s="34"/>
      <c r="M61" s="34"/>
      <c r="N61" s="34"/>
      <c r="O61" s="34"/>
      <c r="P61" s="34"/>
      <c r="Q61" s="34"/>
      <c r="R61" s="34"/>
      <c r="S61" s="34"/>
      <c r="T61" s="34"/>
      <c r="W61" s="34"/>
      <c r="X61" s="34"/>
      <c r="Y61" s="34"/>
      <c r="Z61" s="34"/>
    </row>
    <row r="62" spans="3:26" hidden="1">
      <c r="C62" s="34"/>
      <c r="D62" s="34"/>
      <c r="E62" s="34"/>
      <c r="F62" s="34"/>
      <c r="G62" s="34"/>
      <c r="H62" s="34"/>
      <c r="I62" s="34"/>
      <c r="J62" s="34"/>
      <c r="K62" s="34"/>
      <c r="L62" s="34"/>
      <c r="M62" s="34"/>
      <c r="N62" s="34"/>
      <c r="O62" s="34"/>
      <c r="P62" s="34"/>
      <c r="Q62" s="34"/>
      <c r="R62" s="34"/>
      <c r="S62" s="34"/>
      <c r="T62" s="34"/>
      <c r="W62" s="34"/>
      <c r="X62" s="34"/>
      <c r="Y62" s="34"/>
      <c r="Z62" s="34"/>
    </row>
    <row r="63" spans="3:26" hidden="1">
      <c r="C63" s="34"/>
      <c r="D63" s="34"/>
      <c r="E63" s="34"/>
      <c r="F63" s="34"/>
      <c r="G63" s="34"/>
      <c r="H63" s="34"/>
      <c r="I63" s="34"/>
      <c r="J63" s="34"/>
      <c r="K63" s="34"/>
      <c r="L63" s="34"/>
      <c r="M63" s="34"/>
      <c r="N63" s="34"/>
      <c r="O63" s="34"/>
      <c r="P63" s="34"/>
      <c r="Q63" s="34"/>
      <c r="R63" s="34"/>
      <c r="S63" s="34"/>
      <c r="T63" s="34"/>
      <c r="W63" s="34"/>
      <c r="X63" s="34"/>
      <c r="Y63" s="34"/>
      <c r="Z63" s="34"/>
    </row>
    <row r="64" spans="3:26" hidden="1">
      <c r="C64" s="34"/>
      <c r="D64" s="34"/>
      <c r="E64" s="34"/>
      <c r="F64" s="34"/>
      <c r="G64" s="34"/>
      <c r="H64" s="34"/>
      <c r="I64" s="34"/>
      <c r="J64" s="34"/>
      <c r="K64" s="34"/>
      <c r="L64" s="34"/>
      <c r="M64" s="34"/>
      <c r="N64" s="34"/>
      <c r="O64" s="34"/>
      <c r="P64" s="34"/>
      <c r="Q64" s="34"/>
      <c r="R64" s="34"/>
      <c r="S64" s="34"/>
      <c r="T64" s="34"/>
      <c r="W64" s="34"/>
      <c r="X64" s="34"/>
      <c r="Y64" s="34"/>
      <c r="Z64" s="34"/>
    </row>
    <row r="65" spans="3:26" hidden="1">
      <c r="C65" s="34"/>
      <c r="D65" s="34"/>
      <c r="E65" s="34"/>
      <c r="F65" s="34"/>
      <c r="G65" s="34"/>
      <c r="H65" s="34"/>
      <c r="I65" s="34"/>
      <c r="J65" s="34"/>
      <c r="K65" s="34"/>
      <c r="L65" s="34"/>
      <c r="M65" s="34"/>
      <c r="N65" s="34"/>
      <c r="O65" s="34"/>
      <c r="P65" s="34"/>
      <c r="Q65" s="34"/>
      <c r="R65" s="34"/>
      <c r="S65" s="34"/>
      <c r="T65" s="34"/>
      <c r="W65" s="34"/>
      <c r="X65" s="34"/>
      <c r="Y65" s="34"/>
      <c r="Z65" s="34"/>
    </row>
    <row r="66" spans="3:26" hidden="1">
      <c r="C66" s="34"/>
      <c r="D66" s="34"/>
      <c r="E66" s="34"/>
      <c r="F66" s="34"/>
      <c r="G66" s="34"/>
      <c r="H66" s="34"/>
      <c r="I66" s="34"/>
      <c r="J66" s="34"/>
      <c r="K66" s="34"/>
      <c r="L66" s="34"/>
      <c r="M66" s="34"/>
      <c r="N66" s="34"/>
      <c r="O66" s="34"/>
      <c r="P66" s="34"/>
      <c r="Q66" s="34"/>
      <c r="R66" s="34"/>
      <c r="S66" s="34"/>
      <c r="T66" s="34"/>
      <c r="W66" s="34"/>
      <c r="X66" s="34"/>
      <c r="Y66" s="34"/>
      <c r="Z66" s="34"/>
    </row>
    <row r="67" spans="3:26" hidden="1">
      <c r="C67" s="34"/>
      <c r="D67" s="34"/>
      <c r="E67" s="34"/>
      <c r="F67" s="34"/>
      <c r="G67" s="34"/>
      <c r="H67" s="34"/>
      <c r="I67" s="34"/>
      <c r="J67" s="34"/>
      <c r="K67" s="34"/>
      <c r="L67" s="34"/>
      <c r="M67" s="34"/>
      <c r="N67" s="34"/>
      <c r="O67" s="34"/>
      <c r="P67" s="34"/>
      <c r="Q67" s="34"/>
      <c r="R67" s="34"/>
      <c r="S67" s="34"/>
      <c r="T67" s="34"/>
      <c r="W67" s="34"/>
      <c r="X67" s="34"/>
      <c r="Y67" s="34"/>
      <c r="Z67" s="34"/>
    </row>
    <row r="68" spans="3:26" hidden="1">
      <c r="C68" s="34"/>
      <c r="D68" s="34"/>
      <c r="E68" s="34"/>
      <c r="F68" s="34"/>
      <c r="G68" s="34"/>
      <c r="H68" s="34"/>
      <c r="I68" s="34"/>
      <c r="J68" s="34"/>
      <c r="K68" s="34"/>
      <c r="L68" s="34"/>
      <c r="M68" s="34"/>
      <c r="N68" s="34"/>
      <c r="O68" s="34"/>
      <c r="P68" s="34"/>
      <c r="Q68" s="34"/>
      <c r="R68" s="34"/>
      <c r="S68" s="34"/>
      <c r="T68" s="34"/>
      <c r="W68" s="34"/>
      <c r="X68" s="34"/>
      <c r="Y68" s="34"/>
      <c r="Z68" s="34"/>
    </row>
    <row r="69" spans="3:26" hidden="1">
      <c r="C69" s="34"/>
      <c r="D69" s="34"/>
      <c r="E69" s="34"/>
      <c r="F69" s="34"/>
      <c r="G69" s="34"/>
      <c r="H69" s="34"/>
      <c r="I69" s="34"/>
      <c r="J69" s="34"/>
      <c r="K69" s="34"/>
      <c r="L69" s="34"/>
      <c r="M69" s="34"/>
      <c r="N69" s="34"/>
      <c r="O69" s="34"/>
      <c r="P69" s="34"/>
      <c r="Q69" s="34"/>
      <c r="R69" s="34"/>
      <c r="S69" s="34"/>
      <c r="T69" s="34"/>
      <c r="W69" s="34"/>
      <c r="X69" s="34"/>
      <c r="Y69" s="34"/>
      <c r="Z69" s="34"/>
    </row>
    <row r="70" spans="3:26" hidden="1">
      <c r="C70" s="34"/>
      <c r="D70" s="34"/>
      <c r="E70" s="34"/>
      <c r="F70" s="34"/>
      <c r="G70" s="34"/>
      <c r="H70" s="34"/>
      <c r="I70" s="34"/>
      <c r="J70" s="34"/>
      <c r="K70" s="34"/>
      <c r="L70" s="34"/>
      <c r="M70" s="34"/>
      <c r="N70" s="34"/>
      <c r="O70" s="34"/>
      <c r="P70" s="34"/>
      <c r="Q70" s="34"/>
      <c r="R70" s="34"/>
      <c r="S70" s="34"/>
      <c r="T70" s="34"/>
      <c r="W70" s="34"/>
      <c r="X70" s="34"/>
      <c r="Y70" s="34"/>
      <c r="Z70" s="34"/>
    </row>
    <row r="71" spans="3:26" hidden="1">
      <c r="C71" s="34"/>
      <c r="D71" s="34"/>
      <c r="E71" s="34"/>
      <c r="F71" s="34"/>
      <c r="G71" s="34"/>
      <c r="H71" s="34"/>
      <c r="I71" s="34"/>
      <c r="J71" s="34"/>
      <c r="K71" s="34"/>
      <c r="L71" s="34"/>
      <c r="M71" s="34"/>
      <c r="N71" s="34"/>
      <c r="O71" s="34"/>
      <c r="P71" s="34"/>
      <c r="Q71" s="34"/>
      <c r="R71" s="34"/>
      <c r="S71" s="34"/>
      <c r="T71" s="34"/>
      <c r="W71" s="34"/>
      <c r="X71" s="34"/>
      <c r="Y71" s="34"/>
      <c r="Z71" s="34"/>
    </row>
    <row r="72" spans="3:26" hidden="1">
      <c r="C72" s="34"/>
      <c r="D72" s="34"/>
      <c r="E72" s="34"/>
      <c r="F72" s="34"/>
      <c r="G72" s="34"/>
      <c r="H72" s="34"/>
      <c r="I72" s="34"/>
      <c r="J72" s="34"/>
      <c r="K72" s="34"/>
      <c r="L72" s="34"/>
      <c r="M72" s="34"/>
      <c r="N72" s="34"/>
      <c r="O72" s="34"/>
      <c r="P72" s="34"/>
      <c r="Q72" s="34"/>
      <c r="R72" s="34"/>
      <c r="S72" s="34"/>
      <c r="T72" s="34"/>
      <c r="W72" s="34"/>
      <c r="X72" s="34"/>
      <c r="Y72" s="34"/>
      <c r="Z72" s="34"/>
    </row>
    <row r="73" spans="3:26" hidden="1">
      <c r="C73" s="34"/>
      <c r="D73" s="34"/>
      <c r="E73" s="34"/>
      <c r="F73" s="34"/>
      <c r="G73" s="34"/>
      <c r="H73" s="34"/>
      <c r="I73" s="34"/>
      <c r="J73" s="34"/>
      <c r="K73" s="34"/>
      <c r="L73" s="34"/>
      <c r="M73" s="34"/>
      <c r="N73" s="34"/>
      <c r="O73" s="34"/>
      <c r="P73" s="34"/>
      <c r="Q73" s="34"/>
      <c r="R73" s="34"/>
      <c r="S73" s="34"/>
      <c r="T73" s="34"/>
      <c r="W73" s="34"/>
      <c r="X73" s="34"/>
      <c r="Y73" s="34"/>
      <c r="Z73" s="34"/>
    </row>
    <row r="74" spans="3:26" hidden="1">
      <c r="C74" s="34"/>
      <c r="D74" s="72"/>
      <c r="E74" s="72"/>
      <c r="F74" s="72"/>
      <c r="G74" s="34"/>
      <c r="H74" s="34"/>
      <c r="I74" s="34"/>
      <c r="J74" s="34"/>
      <c r="K74" s="72"/>
      <c r="L74" s="34"/>
      <c r="M74" s="34"/>
      <c r="N74" s="34"/>
      <c r="O74" s="34"/>
      <c r="P74" s="34"/>
      <c r="Q74" s="34"/>
      <c r="R74" s="34"/>
      <c r="S74" s="34"/>
      <c r="T74" s="34"/>
      <c r="W74" s="34"/>
      <c r="X74" s="34"/>
      <c r="Y74" s="34"/>
      <c r="Z74" s="34"/>
    </row>
    <row r="75" spans="3:26">
      <c r="C75" s="34"/>
      <c r="D75" s="34"/>
      <c r="E75" s="34"/>
      <c r="F75" s="34"/>
      <c r="G75" s="34"/>
      <c r="H75" s="34"/>
      <c r="I75" s="34"/>
      <c r="J75" s="34"/>
      <c r="K75" s="34"/>
      <c r="L75" s="34"/>
      <c r="M75" s="34"/>
      <c r="N75" s="34"/>
      <c r="O75" s="34"/>
      <c r="P75" s="34"/>
      <c r="Q75" s="34"/>
      <c r="R75" s="34"/>
      <c r="S75" s="34"/>
      <c r="T75" s="34"/>
      <c r="W75" s="34"/>
      <c r="X75" s="34"/>
      <c r="Y75" s="34"/>
      <c r="Z75" s="34"/>
    </row>
    <row r="76" spans="3:26">
      <c r="C76" s="34"/>
      <c r="D76" s="34"/>
      <c r="E76" s="34"/>
      <c r="F76" s="34"/>
      <c r="G76" s="34"/>
      <c r="H76" s="34"/>
      <c r="I76" s="34"/>
      <c r="J76" s="34"/>
      <c r="K76" s="34"/>
      <c r="L76" s="34"/>
      <c r="M76" s="34"/>
      <c r="N76" s="34"/>
      <c r="O76" s="34"/>
      <c r="P76" s="34"/>
      <c r="Q76" s="34"/>
      <c r="R76" s="34"/>
      <c r="S76" s="34"/>
      <c r="T76" s="34"/>
      <c r="W76" s="34"/>
      <c r="X76" s="34"/>
      <c r="Y76" s="34"/>
      <c r="Z76" s="34"/>
    </row>
    <row r="77" spans="3:26">
      <c r="C77" s="34"/>
      <c r="D77" s="34"/>
      <c r="E77" s="34"/>
      <c r="F77" s="34"/>
      <c r="G77" s="34"/>
      <c r="H77" s="34"/>
      <c r="I77" s="34"/>
      <c r="J77" s="34"/>
      <c r="K77" s="34"/>
      <c r="L77" s="34"/>
      <c r="M77" s="34"/>
      <c r="N77" s="34"/>
      <c r="O77" s="34"/>
      <c r="P77" s="34"/>
      <c r="Q77" s="34"/>
      <c r="R77" s="34"/>
      <c r="S77" s="34"/>
      <c r="T77" s="34"/>
      <c r="W77" s="34"/>
      <c r="X77" s="34"/>
      <c r="Y77" s="34"/>
      <c r="Z77" s="34"/>
    </row>
    <row r="78" spans="3:26">
      <c r="C78" s="34"/>
      <c r="D78" s="34"/>
      <c r="E78" s="34"/>
      <c r="F78" s="34"/>
      <c r="G78" s="34"/>
      <c r="H78" s="34"/>
      <c r="I78" s="34"/>
      <c r="J78" s="34"/>
      <c r="K78" s="34"/>
      <c r="L78" s="34"/>
      <c r="M78" s="34"/>
      <c r="N78" s="34"/>
      <c r="O78" s="34"/>
      <c r="P78" s="34"/>
      <c r="Q78" s="34"/>
      <c r="R78" s="34"/>
      <c r="S78" s="34"/>
      <c r="T78" s="34"/>
      <c r="W78" s="34"/>
      <c r="X78" s="34"/>
      <c r="Y78" s="34"/>
      <c r="Z78" s="34"/>
    </row>
    <row r="79" spans="3:26">
      <c r="C79" s="34"/>
      <c r="D79" s="34"/>
      <c r="E79" s="34"/>
      <c r="F79" s="34"/>
      <c r="G79" s="34"/>
      <c r="H79" s="34"/>
      <c r="I79" s="34"/>
      <c r="J79" s="34"/>
      <c r="K79" s="34"/>
      <c r="L79" s="34"/>
      <c r="M79" s="34"/>
      <c r="N79" s="34"/>
      <c r="O79" s="34"/>
      <c r="P79" s="34"/>
      <c r="Q79" s="34"/>
      <c r="R79" s="34"/>
      <c r="S79" s="34"/>
      <c r="T79" s="34"/>
      <c r="W79" s="34"/>
      <c r="X79" s="34"/>
      <c r="Y79" s="34"/>
      <c r="Z79" s="34"/>
    </row>
    <row r="80" spans="3:26">
      <c r="C80" s="34"/>
      <c r="D80" s="34"/>
      <c r="E80" s="34"/>
      <c r="F80" s="34"/>
      <c r="G80" s="34"/>
      <c r="H80" s="34"/>
      <c r="I80" s="34"/>
      <c r="J80" s="34"/>
      <c r="K80" s="34"/>
      <c r="L80" s="34"/>
      <c r="M80" s="34"/>
      <c r="N80" s="34"/>
      <c r="O80" s="34"/>
      <c r="P80" s="34"/>
      <c r="Q80" s="34"/>
      <c r="R80" s="34"/>
      <c r="S80" s="34"/>
      <c r="T80" s="34"/>
      <c r="W80" s="34"/>
      <c r="X80" s="34"/>
      <c r="Y80" s="34"/>
      <c r="Z80" s="34"/>
    </row>
    <row r="81" spans="3:26">
      <c r="C81" s="34"/>
      <c r="D81" s="34"/>
      <c r="E81" s="34"/>
      <c r="F81" s="34"/>
      <c r="G81" s="34"/>
      <c r="H81" s="34"/>
      <c r="I81" s="34"/>
      <c r="J81" s="34"/>
      <c r="K81" s="34"/>
      <c r="L81" s="34"/>
      <c r="M81" s="34"/>
      <c r="N81" s="34"/>
      <c r="O81" s="34"/>
      <c r="P81" s="34"/>
      <c r="Q81" s="34"/>
      <c r="R81" s="34"/>
      <c r="S81" s="34"/>
      <c r="T81" s="34"/>
      <c r="W81" s="34"/>
      <c r="X81" s="34"/>
      <c r="Y81" s="34"/>
      <c r="Z81" s="34"/>
    </row>
    <row r="82" spans="3:26">
      <c r="C82" s="34"/>
      <c r="D82" s="34"/>
      <c r="E82" s="34"/>
      <c r="F82" s="34"/>
      <c r="G82" s="34"/>
      <c r="H82" s="34"/>
      <c r="I82" s="34"/>
      <c r="J82" s="34"/>
      <c r="K82" s="34"/>
      <c r="L82" s="34"/>
      <c r="M82" s="34"/>
      <c r="N82" s="34"/>
      <c r="O82" s="34"/>
      <c r="P82" s="34"/>
      <c r="Q82" s="34"/>
      <c r="R82" s="34"/>
      <c r="S82" s="34"/>
      <c r="T82" s="34"/>
      <c r="W82" s="34"/>
      <c r="X82" s="34"/>
      <c r="Y82" s="34"/>
      <c r="Z82" s="34"/>
    </row>
    <row r="83" spans="3:26">
      <c r="C83" s="34"/>
      <c r="D83" s="34"/>
      <c r="E83" s="34"/>
      <c r="F83" s="34"/>
      <c r="G83" s="34"/>
      <c r="H83" s="34"/>
      <c r="I83" s="34"/>
      <c r="J83" s="34"/>
      <c r="K83" s="34"/>
      <c r="L83" s="34"/>
      <c r="M83" s="34"/>
      <c r="N83" s="34"/>
      <c r="O83" s="34"/>
      <c r="P83" s="34"/>
      <c r="Q83" s="34"/>
      <c r="R83" s="34"/>
      <c r="S83" s="34"/>
      <c r="T83" s="34"/>
      <c r="W83" s="34"/>
      <c r="X83" s="34"/>
      <c r="Y83" s="34"/>
      <c r="Z83" s="34"/>
    </row>
    <row r="84" spans="3:26">
      <c r="C84" s="34"/>
      <c r="D84" s="34"/>
      <c r="E84" s="34"/>
      <c r="F84" s="34"/>
      <c r="G84" s="34"/>
      <c r="H84" s="34"/>
      <c r="I84" s="34"/>
      <c r="J84" s="34"/>
      <c r="K84" s="34"/>
      <c r="L84" s="34"/>
      <c r="M84" s="34"/>
      <c r="N84" s="34"/>
      <c r="O84" s="34"/>
      <c r="P84" s="34"/>
      <c r="Q84" s="34"/>
      <c r="R84" s="34"/>
      <c r="S84" s="34"/>
      <c r="T84" s="34"/>
      <c r="W84" s="34"/>
      <c r="X84" s="34"/>
      <c r="Y84" s="34"/>
      <c r="Z84" s="34"/>
    </row>
    <row r="85" spans="3:26">
      <c r="C85" s="34"/>
      <c r="D85" s="34"/>
      <c r="E85" s="34"/>
      <c r="F85" s="34"/>
      <c r="G85" s="34"/>
      <c r="H85" s="34"/>
      <c r="I85" s="34"/>
      <c r="J85" s="34"/>
      <c r="K85" s="34"/>
      <c r="L85" s="34"/>
      <c r="M85" s="34"/>
      <c r="N85" s="34"/>
      <c r="O85" s="34"/>
      <c r="P85" s="34"/>
      <c r="Q85" s="34"/>
      <c r="R85" s="34"/>
      <c r="S85" s="34"/>
      <c r="T85" s="34"/>
      <c r="W85" s="34"/>
      <c r="X85" s="34"/>
      <c r="Y85" s="34"/>
      <c r="Z85" s="34"/>
    </row>
    <row r="86" spans="3:26">
      <c r="C86" s="34"/>
      <c r="D86" s="34"/>
      <c r="E86" s="34"/>
      <c r="F86" s="34"/>
      <c r="G86" s="34"/>
      <c r="H86" s="34"/>
      <c r="I86" s="34"/>
      <c r="J86" s="34"/>
      <c r="K86" s="34"/>
      <c r="L86" s="34"/>
      <c r="M86" s="34"/>
      <c r="N86" s="34"/>
      <c r="O86" s="34"/>
      <c r="P86" s="34"/>
      <c r="Q86" s="34"/>
      <c r="R86" s="34"/>
      <c r="S86" s="34"/>
      <c r="T86" s="34"/>
      <c r="W86" s="34"/>
      <c r="X86" s="34"/>
      <c r="Y86" s="34"/>
      <c r="Z86" s="34"/>
    </row>
    <row r="87" spans="3:26">
      <c r="C87" s="34"/>
      <c r="D87" s="34"/>
      <c r="E87" s="34"/>
      <c r="F87" s="34"/>
      <c r="G87" s="34"/>
      <c r="H87" s="34"/>
      <c r="I87" s="34"/>
      <c r="J87" s="34"/>
      <c r="K87" s="34"/>
      <c r="L87" s="34"/>
      <c r="M87" s="34"/>
      <c r="N87" s="34"/>
      <c r="O87" s="34"/>
      <c r="P87" s="34"/>
      <c r="Q87" s="34"/>
      <c r="R87" s="34"/>
      <c r="S87" s="34"/>
      <c r="T87" s="34"/>
      <c r="W87" s="34"/>
      <c r="X87" s="34"/>
      <c r="Y87" s="34"/>
      <c r="Z87" s="34"/>
    </row>
    <row r="88" spans="3:26">
      <c r="C88" s="34"/>
      <c r="D88" s="34"/>
      <c r="E88" s="34"/>
      <c r="F88" s="34"/>
      <c r="G88" s="34"/>
      <c r="H88" s="34"/>
      <c r="I88" s="34"/>
      <c r="J88" s="34"/>
      <c r="K88" s="34"/>
      <c r="L88" s="34"/>
      <c r="M88" s="34"/>
      <c r="N88" s="34"/>
      <c r="O88" s="34"/>
      <c r="P88" s="34"/>
      <c r="Q88" s="34"/>
      <c r="R88" s="34"/>
      <c r="S88" s="34"/>
      <c r="T88" s="34"/>
      <c r="W88" s="34"/>
      <c r="X88" s="34"/>
      <c r="Y88" s="34"/>
      <c r="Z88" s="34"/>
    </row>
    <row r="89" spans="3:26">
      <c r="C89" s="34"/>
      <c r="D89" s="34"/>
      <c r="E89" s="34"/>
      <c r="F89" s="34"/>
      <c r="G89" s="34"/>
      <c r="H89" s="34"/>
      <c r="I89" s="34"/>
      <c r="J89" s="34"/>
      <c r="K89" s="34"/>
      <c r="L89" s="34"/>
      <c r="M89" s="34"/>
      <c r="N89" s="34"/>
      <c r="O89" s="34"/>
      <c r="P89" s="34"/>
      <c r="Q89" s="34"/>
      <c r="R89" s="34"/>
      <c r="S89" s="34"/>
      <c r="T89" s="34"/>
      <c r="W89" s="34"/>
      <c r="X89" s="34"/>
      <c r="Y89" s="34"/>
      <c r="Z89" s="34"/>
    </row>
    <row r="90" spans="3:26">
      <c r="C90" s="34"/>
      <c r="D90" s="34"/>
      <c r="E90" s="34"/>
      <c r="F90" s="34"/>
      <c r="G90" s="34"/>
      <c r="H90" s="34"/>
      <c r="I90" s="34"/>
      <c r="J90" s="34"/>
      <c r="K90" s="34"/>
      <c r="L90" s="34"/>
      <c r="M90" s="34"/>
      <c r="N90" s="34"/>
      <c r="O90" s="34"/>
      <c r="P90" s="34"/>
      <c r="Q90" s="34"/>
      <c r="R90" s="34"/>
      <c r="S90" s="34"/>
      <c r="T90" s="34"/>
      <c r="W90" s="34"/>
      <c r="X90" s="34"/>
      <c r="Y90" s="34"/>
      <c r="Z90" s="34"/>
    </row>
    <row r="91" spans="3:26">
      <c r="C91" s="34"/>
      <c r="D91" s="34"/>
      <c r="E91" s="34"/>
      <c r="F91" s="34"/>
      <c r="G91" s="34"/>
      <c r="H91" s="34"/>
      <c r="I91" s="34"/>
      <c r="J91" s="34"/>
      <c r="K91" s="34"/>
      <c r="L91" s="34"/>
      <c r="M91" s="34"/>
      <c r="N91" s="34"/>
      <c r="O91" s="34"/>
      <c r="P91" s="34"/>
      <c r="Q91" s="34"/>
      <c r="R91" s="34"/>
      <c r="S91" s="34"/>
      <c r="T91" s="34"/>
      <c r="W91" s="34"/>
      <c r="X91" s="34"/>
      <c r="Y91" s="34"/>
      <c r="Z91" s="34"/>
    </row>
    <row r="92" spans="3:26">
      <c r="C92" s="34"/>
      <c r="D92" s="34"/>
      <c r="E92" s="34"/>
      <c r="F92" s="34"/>
      <c r="G92" s="34"/>
      <c r="H92" s="34"/>
      <c r="I92" s="34"/>
      <c r="J92" s="34"/>
      <c r="K92" s="34"/>
      <c r="L92" s="34"/>
      <c r="M92" s="34"/>
      <c r="N92" s="34"/>
      <c r="O92" s="34"/>
      <c r="P92" s="34"/>
      <c r="Q92" s="34"/>
      <c r="R92" s="34"/>
      <c r="S92" s="34"/>
      <c r="T92" s="34"/>
      <c r="W92" s="34"/>
      <c r="X92" s="34"/>
      <c r="Y92" s="34"/>
      <c r="Z92" s="34"/>
    </row>
    <row r="93" spans="3:26">
      <c r="C93" s="34"/>
      <c r="D93" s="34"/>
      <c r="E93" s="34"/>
      <c r="F93" s="34"/>
      <c r="G93" s="34"/>
      <c r="H93" s="34"/>
      <c r="I93" s="34"/>
      <c r="J93" s="34"/>
      <c r="K93" s="34"/>
      <c r="L93" s="34"/>
      <c r="M93" s="34"/>
      <c r="N93" s="34"/>
      <c r="O93" s="34"/>
      <c r="P93" s="34"/>
      <c r="Q93" s="34"/>
      <c r="R93" s="34"/>
      <c r="S93" s="34"/>
      <c r="T93" s="34"/>
      <c r="W93" s="34"/>
      <c r="X93" s="34"/>
      <c r="Y93" s="34"/>
      <c r="Z93" s="34"/>
    </row>
    <row r="94" spans="3:26">
      <c r="C94" s="34"/>
      <c r="D94" s="34"/>
      <c r="E94" s="34"/>
      <c r="F94" s="34"/>
      <c r="G94" s="34"/>
      <c r="H94" s="34"/>
      <c r="I94" s="34"/>
      <c r="J94" s="34"/>
      <c r="K94" s="34"/>
      <c r="L94" s="34"/>
      <c r="M94" s="34"/>
      <c r="N94" s="34"/>
      <c r="O94" s="34"/>
      <c r="P94" s="34"/>
      <c r="Q94" s="34"/>
      <c r="R94" s="34"/>
      <c r="S94" s="34"/>
      <c r="T94" s="34"/>
      <c r="W94" s="34"/>
      <c r="X94" s="34"/>
      <c r="Y94" s="34"/>
      <c r="Z94" s="34"/>
    </row>
    <row r="95" spans="3:26">
      <c r="C95" s="34"/>
      <c r="D95" s="34"/>
      <c r="E95" s="34"/>
      <c r="F95" s="34"/>
      <c r="G95" s="34"/>
      <c r="H95" s="34"/>
      <c r="I95" s="34"/>
      <c r="J95" s="34"/>
      <c r="K95" s="34"/>
      <c r="L95" s="34"/>
      <c r="M95" s="34"/>
      <c r="N95" s="34"/>
      <c r="O95" s="34"/>
      <c r="P95" s="34"/>
      <c r="Q95" s="34"/>
      <c r="R95" s="34"/>
      <c r="S95" s="34"/>
      <c r="T95" s="34"/>
      <c r="W95" s="34"/>
      <c r="X95" s="34"/>
      <c r="Y95" s="34"/>
      <c r="Z95" s="34"/>
    </row>
    <row r="96" spans="3:26">
      <c r="C96" s="34"/>
      <c r="D96" s="34"/>
      <c r="E96" s="34"/>
      <c r="F96" s="34"/>
      <c r="G96" s="34"/>
      <c r="H96" s="34"/>
      <c r="I96" s="34"/>
      <c r="J96" s="34"/>
      <c r="K96" s="34"/>
      <c r="L96" s="34"/>
      <c r="M96" s="34"/>
      <c r="N96" s="34"/>
      <c r="O96" s="34"/>
      <c r="P96" s="34"/>
      <c r="Q96" s="34"/>
      <c r="R96" s="34"/>
      <c r="S96" s="34"/>
      <c r="T96" s="34"/>
      <c r="W96" s="34"/>
      <c r="X96" s="34"/>
      <c r="Y96" s="34"/>
      <c r="Z96" s="34"/>
    </row>
    <row r="97" spans="3:26">
      <c r="C97" s="34"/>
      <c r="D97" s="34"/>
      <c r="E97" s="34"/>
      <c r="F97" s="34"/>
      <c r="G97" s="34"/>
      <c r="H97" s="34"/>
      <c r="I97" s="34"/>
      <c r="J97" s="34"/>
      <c r="K97" s="34"/>
      <c r="L97" s="34"/>
      <c r="M97" s="34"/>
      <c r="N97" s="34"/>
      <c r="O97" s="34"/>
      <c r="P97" s="34"/>
      <c r="Q97" s="34"/>
      <c r="R97" s="34"/>
      <c r="S97" s="34"/>
      <c r="T97" s="34"/>
      <c r="W97" s="34"/>
      <c r="X97" s="34"/>
      <c r="Y97" s="34"/>
      <c r="Z97" s="34"/>
    </row>
    <row r="98" spans="3:26">
      <c r="C98" s="34"/>
      <c r="D98" s="34"/>
      <c r="E98" s="34"/>
      <c r="F98" s="34"/>
      <c r="G98" s="34"/>
      <c r="H98" s="34"/>
      <c r="I98" s="34"/>
      <c r="J98" s="34"/>
      <c r="K98" s="34"/>
      <c r="L98" s="34"/>
      <c r="M98" s="34"/>
      <c r="N98" s="34"/>
      <c r="O98" s="34"/>
      <c r="P98" s="34"/>
      <c r="Q98" s="34"/>
      <c r="R98" s="34"/>
      <c r="S98" s="34"/>
      <c r="T98" s="34"/>
      <c r="W98" s="34"/>
      <c r="X98" s="34"/>
      <c r="Y98" s="34"/>
      <c r="Z98" s="34"/>
    </row>
    <row r="99" spans="3:26">
      <c r="C99" s="34"/>
      <c r="D99" s="34"/>
      <c r="E99" s="34"/>
      <c r="F99" s="34"/>
      <c r="G99" s="34"/>
      <c r="H99" s="34"/>
      <c r="I99" s="34"/>
      <c r="J99" s="34"/>
      <c r="K99" s="34"/>
      <c r="L99" s="34"/>
      <c r="M99" s="34"/>
      <c r="N99" s="34"/>
      <c r="O99" s="34"/>
      <c r="P99" s="34"/>
      <c r="Q99" s="34"/>
      <c r="R99" s="34"/>
      <c r="S99" s="34"/>
      <c r="T99" s="34"/>
      <c r="W99" s="34"/>
      <c r="X99" s="34"/>
      <c r="Y99" s="34"/>
      <c r="Z99" s="34"/>
    </row>
    <row r="100" spans="3:26">
      <c r="C100" s="34"/>
      <c r="D100" s="34"/>
      <c r="E100" s="34"/>
      <c r="F100" s="34"/>
      <c r="G100" s="34"/>
      <c r="H100" s="34"/>
      <c r="I100" s="34"/>
      <c r="J100" s="34"/>
      <c r="K100" s="34"/>
      <c r="L100" s="34"/>
      <c r="M100" s="34"/>
      <c r="N100" s="34"/>
      <c r="O100" s="34"/>
      <c r="P100" s="34"/>
      <c r="Q100" s="34"/>
      <c r="R100" s="34"/>
      <c r="S100" s="34"/>
      <c r="T100" s="34"/>
      <c r="W100" s="34"/>
      <c r="X100" s="34"/>
      <c r="Y100" s="34"/>
      <c r="Z100" s="34"/>
    </row>
    <row r="101" spans="3:26">
      <c r="C101" s="34"/>
      <c r="D101" s="34"/>
      <c r="E101" s="34"/>
      <c r="F101" s="34"/>
      <c r="G101" s="34"/>
      <c r="H101" s="34"/>
      <c r="I101" s="34"/>
      <c r="J101" s="34"/>
      <c r="K101" s="34"/>
      <c r="L101" s="34"/>
      <c r="M101" s="34"/>
      <c r="N101" s="34"/>
      <c r="O101" s="34"/>
      <c r="P101" s="34"/>
      <c r="Q101" s="34"/>
      <c r="R101" s="34"/>
      <c r="S101" s="34"/>
      <c r="T101" s="34"/>
      <c r="W101" s="34"/>
      <c r="X101" s="34"/>
      <c r="Y101" s="34"/>
      <c r="Z101" s="34"/>
    </row>
    <row r="102" spans="3:26">
      <c r="C102" s="34"/>
      <c r="D102" s="34"/>
      <c r="E102" s="34"/>
      <c r="F102" s="34"/>
      <c r="G102" s="34"/>
      <c r="H102" s="34"/>
      <c r="I102" s="34"/>
      <c r="J102" s="34"/>
      <c r="K102" s="34"/>
      <c r="L102" s="34"/>
      <c r="M102" s="34"/>
      <c r="N102" s="34"/>
      <c r="O102" s="34"/>
      <c r="P102" s="34"/>
      <c r="Q102" s="34"/>
      <c r="R102" s="34"/>
      <c r="S102" s="34"/>
      <c r="T102" s="34"/>
      <c r="W102" s="34"/>
      <c r="X102" s="34"/>
      <c r="Y102" s="34"/>
      <c r="Z102" s="34"/>
    </row>
    <row r="103" spans="3:26">
      <c r="C103" s="34"/>
      <c r="D103" s="34"/>
      <c r="E103" s="34"/>
      <c r="F103" s="34"/>
      <c r="G103" s="34"/>
      <c r="H103" s="34"/>
      <c r="I103" s="34"/>
      <c r="J103" s="34"/>
      <c r="K103" s="34"/>
      <c r="L103" s="34"/>
      <c r="M103" s="34"/>
      <c r="N103" s="34"/>
      <c r="O103" s="34"/>
      <c r="P103" s="34"/>
      <c r="Q103" s="34"/>
      <c r="R103" s="34"/>
      <c r="S103" s="34"/>
      <c r="T103" s="34"/>
      <c r="W103" s="34"/>
      <c r="X103" s="34"/>
      <c r="Y103" s="34"/>
      <c r="Z103" s="34"/>
    </row>
    <row r="104" spans="3:26">
      <c r="C104" s="34"/>
      <c r="D104" s="34"/>
      <c r="E104" s="34"/>
      <c r="F104" s="34"/>
      <c r="G104" s="34"/>
      <c r="H104" s="34"/>
      <c r="I104" s="34"/>
      <c r="J104" s="34"/>
      <c r="K104" s="34"/>
      <c r="L104" s="34"/>
      <c r="M104" s="34"/>
      <c r="N104" s="34"/>
      <c r="O104" s="34"/>
      <c r="P104" s="34"/>
      <c r="Q104" s="34"/>
      <c r="R104" s="34"/>
      <c r="S104" s="34"/>
      <c r="T104" s="34"/>
      <c r="W104" s="34"/>
      <c r="X104" s="34"/>
      <c r="Y104" s="34"/>
      <c r="Z104" s="34"/>
    </row>
    <row r="105" spans="3:26">
      <c r="C105" s="34"/>
      <c r="D105" s="34"/>
      <c r="E105" s="34"/>
      <c r="F105" s="34"/>
      <c r="G105" s="34"/>
      <c r="H105" s="34"/>
      <c r="I105" s="34"/>
      <c r="J105" s="34"/>
      <c r="K105" s="34"/>
      <c r="L105" s="34"/>
      <c r="M105" s="34"/>
      <c r="N105" s="34"/>
      <c r="O105" s="34"/>
      <c r="P105" s="34"/>
      <c r="Q105" s="34"/>
      <c r="R105" s="34"/>
      <c r="S105" s="34"/>
      <c r="T105" s="34"/>
      <c r="W105" s="34"/>
      <c r="X105" s="34"/>
      <c r="Y105" s="34"/>
      <c r="Z105" s="34"/>
    </row>
    <row r="106" spans="3:26">
      <c r="C106" s="34"/>
      <c r="D106" s="34"/>
      <c r="E106" s="34"/>
      <c r="F106" s="34"/>
      <c r="G106" s="34"/>
      <c r="H106" s="34"/>
      <c r="I106" s="34"/>
      <c r="J106" s="34"/>
      <c r="K106" s="34"/>
      <c r="L106" s="34"/>
      <c r="M106" s="34"/>
      <c r="N106" s="34"/>
      <c r="O106" s="34"/>
      <c r="P106" s="34"/>
      <c r="Q106" s="34"/>
      <c r="R106" s="34"/>
      <c r="S106" s="34"/>
      <c r="T106" s="34"/>
      <c r="W106" s="34"/>
      <c r="X106" s="34"/>
      <c r="Y106" s="34"/>
      <c r="Z106" s="34"/>
    </row>
    <row r="107" spans="3:26">
      <c r="C107" s="34"/>
      <c r="D107" s="34"/>
      <c r="E107" s="34"/>
      <c r="F107" s="34"/>
      <c r="G107" s="34"/>
      <c r="H107" s="34"/>
      <c r="I107" s="34"/>
      <c r="J107" s="34"/>
      <c r="K107" s="34"/>
      <c r="L107" s="34"/>
      <c r="M107" s="34"/>
      <c r="N107" s="34"/>
      <c r="O107" s="34"/>
      <c r="P107" s="34"/>
      <c r="Q107" s="34"/>
      <c r="R107" s="34"/>
      <c r="S107" s="34"/>
      <c r="T107" s="34"/>
      <c r="W107" s="34"/>
      <c r="X107" s="34"/>
      <c r="Y107" s="34"/>
      <c r="Z107" s="34"/>
    </row>
    <row r="108" spans="3:26">
      <c r="C108" s="34"/>
      <c r="D108" s="34"/>
      <c r="E108" s="34"/>
      <c r="F108" s="34"/>
      <c r="G108" s="34"/>
      <c r="H108" s="34"/>
      <c r="I108" s="34"/>
      <c r="J108" s="34"/>
      <c r="K108" s="34"/>
      <c r="L108" s="34"/>
      <c r="M108" s="34"/>
      <c r="N108" s="34"/>
      <c r="O108" s="34"/>
      <c r="P108" s="34"/>
      <c r="Q108" s="34"/>
      <c r="R108" s="34"/>
      <c r="S108" s="34"/>
      <c r="T108" s="34"/>
      <c r="W108" s="34"/>
      <c r="X108" s="34"/>
      <c r="Y108" s="34"/>
      <c r="Z108" s="34"/>
    </row>
    <row r="109" spans="3:26">
      <c r="C109" s="34"/>
      <c r="D109" s="34"/>
      <c r="E109" s="34"/>
      <c r="F109" s="34"/>
      <c r="G109" s="34"/>
      <c r="H109" s="34"/>
      <c r="I109" s="34"/>
      <c r="J109" s="34"/>
      <c r="K109" s="34"/>
      <c r="L109" s="34"/>
      <c r="M109" s="34"/>
      <c r="N109" s="34"/>
      <c r="O109" s="34"/>
      <c r="P109" s="34"/>
      <c r="Q109" s="34"/>
      <c r="R109" s="34"/>
      <c r="S109" s="34"/>
      <c r="T109" s="34"/>
      <c r="W109" s="34"/>
      <c r="X109" s="34"/>
      <c r="Y109" s="34"/>
      <c r="Z109" s="34"/>
    </row>
    <row r="110" spans="3:26">
      <c r="C110" s="34"/>
      <c r="D110" s="34"/>
      <c r="E110" s="34"/>
      <c r="F110" s="34"/>
      <c r="G110" s="34"/>
      <c r="H110" s="34"/>
      <c r="I110" s="34"/>
      <c r="J110" s="34"/>
      <c r="K110" s="34"/>
      <c r="L110" s="34"/>
      <c r="M110" s="34"/>
      <c r="N110" s="34"/>
      <c r="O110" s="34"/>
      <c r="P110" s="34"/>
      <c r="Q110" s="34"/>
      <c r="R110" s="34"/>
      <c r="S110" s="34"/>
      <c r="T110" s="34"/>
      <c r="W110" s="34"/>
      <c r="X110" s="34"/>
      <c r="Y110" s="34"/>
      <c r="Z110" s="34"/>
    </row>
    <row r="111" spans="3:26">
      <c r="C111" s="34"/>
      <c r="D111" s="34"/>
      <c r="E111" s="34"/>
      <c r="F111" s="34"/>
      <c r="G111" s="34"/>
      <c r="H111" s="34"/>
      <c r="I111" s="34"/>
      <c r="J111" s="34"/>
      <c r="K111" s="34"/>
      <c r="L111" s="34"/>
      <c r="M111" s="34"/>
      <c r="N111" s="34"/>
      <c r="O111" s="34"/>
      <c r="P111" s="34"/>
      <c r="Q111" s="34"/>
      <c r="R111" s="34"/>
      <c r="S111" s="34"/>
      <c r="T111" s="34"/>
      <c r="W111" s="34"/>
      <c r="X111" s="34"/>
      <c r="Y111" s="34"/>
      <c r="Z111" s="34"/>
    </row>
    <row r="112" spans="3:26">
      <c r="C112" s="34"/>
      <c r="D112" s="34"/>
      <c r="E112" s="34"/>
      <c r="F112" s="34"/>
      <c r="G112" s="34"/>
      <c r="H112" s="34"/>
      <c r="I112" s="34"/>
      <c r="J112" s="34"/>
      <c r="K112" s="34"/>
      <c r="L112" s="34"/>
      <c r="M112" s="34"/>
      <c r="N112" s="34"/>
      <c r="O112" s="34"/>
      <c r="P112" s="34"/>
      <c r="Q112" s="34"/>
      <c r="R112" s="34"/>
      <c r="S112" s="34"/>
      <c r="T112" s="34"/>
      <c r="W112" s="34"/>
      <c r="X112" s="34"/>
      <c r="Y112" s="34"/>
      <c r="Z112" s="34"/>
    </row>
    <row r="113" spans="3:26">
      <c r="C113" s="34"/>
      <c r="D113" s="34"/>
      <c r="E113" s="34"/>
      <c r="F113" s="34"/>
      <c r="G113" s="34"/>
      <c r="H113" s="34"/>
      <c r="I113" s="34"/>
      <c r="J113" s="34"/>
      <c r="K113" s="34"/>
      <c r="L113" s="34"/>
      <c r="M113" s="34"/>
      <c r="N113" s="34"/>
      <c r="O113" s="34"/>
      <c r="P113" s="34"/>
      <c r="Q113" s="34"/>
      <c r="R113" s="34"/>
      <c r="S113" s="34"/>
      <c r="T113" s="34"/>
      <c r="W113" s="34"/>
      <c r="X113" s="34"/>
      <c r="Y113" s="34"/>
      <c r="Z113" s="34"/>
    </row>
    <row r="114" spans="3:26">
      <c r="C114" s="34"/>
      <c r="D114" s="34"/>
      <c r="E114" s="34"/>
      <c r="F114" s="34"/>
      <c r="G114" s="34"/>
      <c r="H114" s="34"/>
      <c r="I114" s="34"/>
      <c r="J114" s="34"/>
      <c r="K114" s="34"/>
      <c r="L114" s="34"/>
      <c r="M114" s="34"/>
      <c r="N114" s="34"/>
      <c r="O114" s="34"/>
      <c r="P114" s="34"/>
      <c r="Q114" s="34"/>
      <c r="R114" s="34"/>
      <c r="S114" s="34"/>
      <c r="T114" s="34"/>
      <c r="W114" s="34"/>
      <c r="X114" s="34"/>
      <c r="Y114" s="34"/>
      <c r="Z114" s="34"/>
    </row>
    <row r="115" spans="3:26">
      <c r="C115" s="34"/>
      <c r="D115" s="34"/>
      <c r="E115" s="34"/>
      <c r="F115" s="34"/>
      <c r="G115" s="34"/>
      <c r="H115" s="34"/>
      <c r="I115" s="34"/>
      <c r="J115" s="34"/>
      <c r="K115" s="34"/>
      <c r="L115" s="34"/>
      <c r="M115" s="34"/>
      <c r="N115" s="34"/>
      <c r="O115" s="34"/>
      <c r="P115" s="34"/>
      <c r="Q115" s="34"/>
      <c r="R115" s="34"/>
      <c r="S115" s="34"/>
      <c r="T115" s="34"/>
      <c r="W115" s="34"/>
      <c r="X115" s="34"/>
      <c r="Y115" s="34"/>
      <c r="Z115" s="34"/>
    </row>
    <row r="116" spans="3:26">
      <c r="C116" s="34"/>
      <c r="D116" s="34"/>
      <c r="E116" s="34"/>
      <c r="F116" s="34"/>
      <c r="G116" s="34"/>
      <c r="H116" s="34"/>
      <c r="I116" s="34"/>
      <c r="J116" s="34"/>
      <c r="K116" s="34"/>
      <c r="L116" s="34"/>
      <c r="M116" s="34"/>
      <c r="N116" s="34"/>
      <c r="O116" s="34"/>
      <c r="P116" s="34"/>
      <c r="Q116" s="34"/>
      <c r="R116" s="34"/>
      <c r="S116" s="34"/>
      <c r="T116" s="34"/>
      <c r="W116" s="34"/>
      <c r="X116" s="34"/>
      <c r="Y116" s="34"/>
      <c r="Z116" s="34"/>
    </row>
    <row r="117" spans="3:26">
      <c r="C117" s="34"/>
      <c r="D117" s="34"/>
      <c r="E117" s="34"/>
      <c r="F117" s="34"/>
      <c r="G117" s="34"/>
      <c r="H117" s="34"/>
      <c r="I117" s="34"/>
      <c r="J117" s="34"/>
      <c r="K117" s="34"/>
      <c r="L117" s="34"/>
      <c r="M117" s="34"/>
      <c r="N117" s="34"/>
      <c r="O117" s="34"/>
      <c r="P117" s="34"/>
      <c r="Q117" s="34"/>
      <c r="R117" s="34"/>
      <c r="S117" s="34"/>
      <c r="T117" s="34"/>
      <c r="W117" s="34"/>
      <c r="X117" s="34"/>
      <c r="Y117" s="34"/>
      <c r="Z117" s="34"/>
    </row>
    <row r="118" spans="3:26">
      <c r="C118" s="34"/>
      <c r="D118" s="34"/>
      <c r="E118" s="34"/>
      <c r="F118" s="34"/>
      <c r="G118" s="34"/>
      <c r="H118" s="34"/>
      <c r="I118" s="34"/>
      <c r="J118" s="34"/>
      <c r="K118" s="34"/>
      <c r="L118" s="34"/>
      <c r="M118" s="34"/>
      <c r="N118" s="34"/>
      <c r="O118" s="34"/>
      <c r="P118" s="34"/>
      <c r="Q118" s="34"/>
      <c r="R118" s="34"/>
      <c r="S118" s="34"/>
      <c r="T118" s="34"/>
      <c r="W118" s="34"/>
      <c r="X118" s="34"/>
      <c r="Y118" s="34"/>
      <c r="Z118" s="34"/>
    </row>
    <row r="119" spans="3:26">
      <c r="C119" s="34"/>
      <c r="D119" s="34"/>
      <c r="E119" s="34"/>
      <c r="F119" s="34"/>
      <c r="G119" s="34"/>
      <c r="H119" s="34"/>
      <c r="I119" s="34"/>
      <c r="J119" s="34"/>
      <c r="K119" s="34"/>
      <c r="L119" s="34"/>
      <c r="M119" s="34"/>
      <c r="N119" s="34"/>
      <c r="O119" s="34"/>
      <c r="P119" s="34"/>
      <c r="Q119" s="34"/>
      <c r="R119" s="34"/>
      <c r="S119" s="34"/>
      <c r="T119" s="34"/>
      <c r="W119" s="34"/>
      <c r="X119" s="34"/>
      <c r="Y119" s="34"/>
      <c r="Z119" s="34"/>
    </row>
    <row r="120" spans="3:26">
      <c r="C120" s="34"/>
      <c r="D120" s="34"/>
      <c r="E120" s="34"/>
      <c r="F120" s="34"/>
      <c r="G120" s="34"/>
      <c r="H120" s="34"/>
      <c r="I120" s="34"/>
      <c r="J120" s="34"/>
      <c r="K120" s="34"/>
      <c r="L120" s="34"/>
      <c r="M120" s="34"/>
      <c r="N120" s="34"/>
      <c r="O120" s="34"/>
      <c r="P120" s="34"/>
      <c r="Q120" s="34"/>
      <c r="R120" s="34"/>
      <c r="S120" s="34"/>
      <c r="T120" s="34"/>
      <c r="W120" s="34"/>
      <c r="X120" s="34"/>
      <c r="Y120" s="34"/>
      <c r="Z120" s="34"/>
    </row>
    <row r="121" spans="3:26">
      <c r="C121" s="34"/>
      <c r="D121" s="34"/>
      <c r="E121" s="34"/>
      <c r="F121" s="34"/>
      <c r="G121" s="34"/>
      <c r="H121" s="34"/>
      <c r="I121" s="34"/>
      <c r="J121" s="34"/>
      <c r="K121" s="34"/>
      <c r="L121" s="34"/>
      <c r="M121" s="34"/>
      <c r="N121" s="34"/>
      <c r="O121" s="34"/>
      <c r="P121" s="34"/>
      <c r="Q121" s="34"/>
      <c r="R121" s="34"/>
      <c r="S121" s="34"/>
      <c r="T121" s="34"/>
      <c r="W121" s="34"/>
      <c r="X121" s="34"/>
      <c r="Y121" s="34"/>
      <c r="Z121" s="34"/>
    </row>
    <row r="122" spans="3:26">
      <c r="C122" s="34"/>
      <c r="D122" s="34"/>
      <c r="E122" s="34"/>
      <c r="F122" s="34"/>
      <c r="G122" s="34"/>
      <c r="H122" s="34"/>
      <c r="I122" s="34"/>
      <c r="J122" s="34"/>
      <c r="K122" s="34"/>
      <c r="L122" s="34"/>
      <c r="M122" s="34"/>
      <c r="N122" s="34"/>
      <c r="O122" s="34"/>
      <c r="P122" s="34"/>
      <c r="Q122" s="34"/>
      <c r="R122" s="34"/>
      <c r="S122" s="34"/>
      <c r="T122" s="34"/>
      <c r="W122" s="34"/>
      <c r="X122" s="34"/>
      <c r="Y122" s="34"/>
      <c r="Z122" s="34"/>
    </row>
    <row r="123" spans="3:26">
      <c r="C123" s="34"/>
      <c r="D123" s="34"/>
      <c r="E123" s="34"/>
      <c r="F123" s="34"/>
      <c r="G123" s="34"/>
      <c r="H123" s="34"/>
      <c r="I123" s="34"/>
      <c r="J123" s="34"/>
      <c r="K123" s="34"/>
      <c r="L123" s="34"/>
      <c r="M123" s="34"/>
      <c r="N123" s="34"/>
      <c r="O123" s="34"/>
      <c r="P123" s="34"/>
      <c r="Q123" s="34"/>
      <c r="R123" s="34"/>
      <c r="S123" s="34"/>
      <c r="T123" s="34"/>
      <c r="W123" s="34"/>
      <c r="X123" s="34"/>
      <c r="Y123" s="34"/>
      <c r="Z123" s="34"/>
    </row>
    <row r="124" spans="3:26">
      <c r="C124" s="34"/>
      <c r="D124" s="34"/>
      <c r="E124" s="34"/>
      <c r="F124" s="34"/>
      <c r="G124" s="34"/>
      <c r="H124" s="34"/>
      <c r="I124" s="34"/>
      <c r="J124" s="34"/>
      <c r="K124" s="34"/>
      <c r="L124" s="34"/>
      <c r="M124" s="34"/>
      <c r="N124" s="34"/>
      <c r="O124" s="34"/>
      <c r="P124" s="34"/>
      <c r="Q124" s="34"/>
      <c r="R124" s="34"/>
      <c r="S124" s="34"/>
      <c r="T124" s="34"/>
      <c r="W124" s="34"/>
      <c r="X124" s="34"/>
      <c r="Y124" s="34"/>
      <c r="Z124" s="34"/>
    </row>
    <row r="125" spans="3:26">
      <c r="C125" s="34"/>
      <c r="D125" s="34"/>
      <c r="E125" s="34"/>
      <c r="F125" s="34"/>
      <c r="G125" s="34"/>
      <c r="H125" s="34"/>
      <c r="I125" s="34"/>
      <c r="J125" s="34"/>
      <c r="K125" s="34"/>
      <c r="L125" s="34"/>
      <c r="M125" s="34"/>
      <c r="N125" s="34"/>
      <c r="O125" s="34"/>
      <c r="P125" s="34"/>
      <c r="Q125" s="34"/>
      <c r="R125" s="34"/>
      <c r="S125" s="34"/>
      <c r="T125" s="34"/>
      <c r="W125" s="34"/>
      <c r="X125" s="34"/>
      <c r="Y125" s="34"/>
      <c r="Z125" s="34"/>
    </row>
    <row r="126" spans="3:26">
      <c r="C126" s="34"/>
      <c r="D126" s="34"/>
      <c r="E126" s="34"/>
      <c r="F126" s="34"/>
      <c r="G126" s="34"/>
      <c r="H126" s="34"/>
      <c r="I126" s="34"/>
      <c r="J126" s="34"/>
      <c r="K126" s="34"/>
      <c r="L126" s="34"/>
      <c r="M126" s="34"/>
      <c r="N126" s="34"/>
      <c r="O126" s="34"/>
      <c r="P126" s="34"/>
      <c r="Q126" s="34"/>
      <c r="R126" s="34"/>
      <c r="S126" s="34"/>
      <c r="T126" s="34"/>
      <c r="W126" s="34"/>
      <c r="X126" s="34"/>
      <c r="Y126" s="34"/>
      <c r="Z126" s="34"/>
    </row>
    <row r="127" spans="3:26">
      <c r="C127" s="34"/>
      <c r="D127" s="34"/>
      <c r="E127" s="34"/>
      <c r="F127" s="34"/>
      <c r="G127" s="34"/>
      <c r="H127" s="34"/>
      <c r="I127" s="34"/>
      <c r="J127" s="34"/>
      <c r="K127" s="34"/>
      <c r="L127" s="34"/>
      <c r="M127" s="34"/>
      <c r="N127" s="34"/>
      <c r="O127" s="34"/>
      <c r="P127" s="34"/>
      <c r="Q127" s="34"/>
      <c r="R127" s="34"/>
      <c r="S127" s="34"/>
      <c r="T127" s="34"/>
      <c r="W127" s="34"/>
      <c r="X127" s="34"/>
      <c r="Y127" s="34"/>
      <c r="Z127" s="34"/>
    </row>
    <row r="128" spans="3:26">
      <c r="C128" s="34"/>
      <c r="D128" s="34"/>
      <c r="E128" s="34"/>
      <c r="F128" s="34"/>
      <c r="G128" s="34"/>
      <c r="H128" s="34"/>
      <c r="I128" s="34"/>
      <c r="J128" s="34"/>
      <c r="K128" s="34"/>
      <c r="L128" s="34"/>
      <c r="M128" s="34"/>
      <c r="N128" s="34"/>
      <c r="O128" s="34"/>
      <c r="P128" s="34"/>
      <c r="Q128" s="34"/>
      <c r="R128" s="34"/>
      <c r="S128" s="34"/>
      <c r="T128" s="34"/>
      <c r="W128" s="34"/>
      <c r="X128" s="34"/>
      <c r="Y128" s="34"/>
      <c r="Z128" s="34"/>
    </row>
    <row r="129" spans="3:26">
      <c r="C129" s="34"/>
      <c r="D129" s="34"/>
      <c r="E129" s="34"/>
      <c r="F129" s="34"/>
      <c r="G129" s="34"/>
      <c r="H129" s="34"/>
      <c r="I129" s="34"/>
      <c r="J129" s="34"/>
      <c r="K129" s="34"/>
      <c r="L129" s="34"/>
      <c r="M129" s="34"/>
      <c r="N129" s="34"/>
      <c r="O129" s="34"/>
      <c r="P129" s="34"/>
      <c r="Q129" s="34"/>
      <c r="R129" s="34"/>
      <c r="S129" s="34"/>
      <c r="T129" s="34"/>
      <c r="W129" s="34"/>
      <c r="X129" s="34"/>
      <c r="Y129" s="34"/>
      <c r="Z129" s="34"/>
    </row>
    <row r="130" spans="3:26">
      <c r="C130" s="34"/>
      <c r="D130" s="34"/>
      <c r="E130" s="34"/>
      <c r="F130" s="34"/>
      <c r="G130" s="34"/>
      <c r="H130" s="34"/>
      <c r="I130" s="34"/>
      <c r="J130" s="34"/>
      <c r="K130" s="34"/>
      <c r="L130" s="34"/>
      <c r="M130" s="34"/>
      <c r="N130" s="34"/>
      <c r="O130" s="34"/>
      <c r="P130" s="34"/>
      <c r="Q130" s="34"/>
      <c r="R130" s="34"/>
      <c r="S130" s="34"/>
      <c r="T130" s="34"/>
      <c r="W130" s="34"/>
      <c r="X130" s="34"/>
      <c r="Y130" s="34"/>
      <c r="Z130" s="34"/>
    </row>
    <row r="131" spans="3:26">
      <c r="C131" s="34"/>
      <c r="D131" s="34"/>
      <c r="E131" s="34"/>
      <c r="F131" s="34"/>
      <c r="G131" s="34"/>
      <c r="H131" s="34"/>
      <c r="I131" s="34"/>
      <c r="J131" s="34"/>
      <c r="K131" s="34"/>
      <c r="L131" s="34"/>
      <c r="M131" s="34"/>
      <c r="N131" s="34"/>
      <c r="O131" s="34"/>
      <c r="P131" s="34"/>
      <c r="Q131" s="34"/>
      <c r="R131" s="34"/>
      <c r="S131" s="34"/>
      <c r="T131" s="34"/>
      <c r="W131" s="34"/>
      <c r="X131" s="34"/>
      <c r="Y131" s="34"/>
      <c r="Z131" s="34"/>
    </row>
    <row r="132" spans="3:26">
      <c r="C132" s="34"/>
      <c r="D132" s="34"/>
      <c r="E132" s="34"/>
      <c r="F132" s="34"/>
      <c r="G132" s="34"/>
      <c r="H132" s="34"/>
      <c r="I132" s="34"/>
      <c r="J132" s="34"/>
      <c r="K132" s="34"/>
      <c r="L132" s="34"/>
      <c r="M132" s="34"/>
      <c r="N132" s="34"/>
      <c r="O132" s="34"/>
      <c r="P132" s="34"/>
      <c r="Q132" s="34"/>
      <c r="R132" s="34"/>
      <c r="S132" s="34"/>
      <c r="T132" s="34"/>
      <c r="W132" s="34"/>
      <c r="X132" s="34"/>
      <c r="Y132" s="34"/>
      <c r="Z132" s="34"/>
    </row>
    <row r="133" spans="3:26">
      <c r="C133" s="34"/>
      <c r="D133" s="34"/>
      <c r="E133" s="34"/>
      <c r="F133" s="34"/>
      <c r="G133" s="34"/>
      <c r="H133" s="34"/>
      <c r="I133" s="34"/>
      <c r="J133" s="34"/>
      <c r="K133" s="34"/>
      <c r="L133" s="34"/>
      <c r="M133" s="34"/>
      <c r="N133" s="34"/>
      <c r="O133" s="34"/>
      <c r="P133" s="34"/>
      <c r="Q133" s="34"/>
      <c r="R133" s="34"/>
      <c r="S133" s="34"/>
      <c r="T133" s="34"/>
      <c r="W133" s="34"/>
      <c r="X133" s="34"/>
      <c r="Y133" s="34"/>
      <c r="Z133" s="34"/>
    </row>
    <row r="134" spans="3:26">
      <c r="C134" s="34"/>
      <c r="D134" s="34"/>
      <c r="E134" s="34"/>
      <c r="F134" s="34"/>
      <c r="G134" s="34"/>
      <c r="H134" s="34"/>
      <c r="I134" s="34"/>
      <c r="J134" s="34"/>
      <c r="K134" s="34"/>
      <c r="L134" s="34"/>
      <c r="M134" s="34"/>
      <c r="N134" s="34"/>
      <c r="O134" s="34"/>
      <c r="P134" s="34"/>
      <c r="Q134" s="34"/>
      <c r="R134" s="34"/>
      <c r="S134" s="34"/>
      <c r="T134" s="34"/>
      <c r="W134" s="34"/>
      <c r="X134" s="34"/>
      <c r="Y134" s="34"/>
      <c r="Z134" s="34"/>
    </row>
    <row r="135" spans="3:26">
      <c r="C135" s="34"/>
      <c r="D135" s="34"/>
      <c r="E135" s="34"/>
      <c r="F135" s="34"/>
      <c r="G135" s="34"/>
      <c r="H135" s="34"/>
      <c r="I135" s="34"/>
      <c r="J135" s="34"/>
      <c r="K135" s="34"/>
      <c r="L135" s="34"/>
      <c r="M135" s="34"/>
      <c r="N135" s="34"/>
      <c r="O135" s="34"/>
      <c r="P135" s="34"/>
      <c r="Q135" s="34"/>
      <c r="R135" s="34"/>
      <c r="S135" s="34"/>
      <c r="T135" s="34"/>
      <c r="W135" s="34"/>
      <c r="X135" s="34"/>
      <c r="Y135" s="34"/>
      <c r="Z135" s="34"/>
    </row>
    <row r="136" spans="3:26">
      <c r="C136" s="34"/>
      <c r="D136" s="34"/>
      <c r="E136" s="34"/>
      <c r="F136" s="34"/>
      <c r="G136" s="34"/>
      <c r="H136" s="34"/>
      <c r="I136" s="34"/>
      <c r="J136" s="34"/>
      <c r="K136" s="34"/>
      <c r="L136" s="34"/>
      <c r="M136" s="34"/>
      <c r="N136" s="34"/>
      <c r="O136" s="34"/>
      <c r="P136" s="34"/>
      <c r="Q136" s="34"/>
      <c r="R136" s="34"/>
      <c r="S136" s="34"/>
      <c r="T136" s="34"/>
      <c r="W136" s="34"/>
      <c r="X136" s="34"/>
      <c r="Y136" s="34"/>
      <c r="Z136" s="34"/>
    </row>
    <row r="137" spans="3:26">
      <c r="C137" s="34"/>
      <c r="D137" s="34"/>
      <c r="E137" s="34"/>
      <c r="F137" s="34"/>
      <c r="G137" s="34"/>
      <c r="H137" s="34"/>
      <c r="I137" s="34"/>
      <c r="J137" s="34"/>
      <c r="K137" s="34"/>
      <c r="L137" s="34"/>
      <c r="M137" s="34"/>
      <c r="N137" s="34"/>
      <c r="O137" s="34"/>
      <c r="P137" s="34"/>
      <c r="Q137" s="34"/>
      <c r="R137" s="34"/>
      <c r="S137" s="34"/>
      <c r="T137" s="34"/>
      <c r="W137" s="34"/>
      <c r="X137" s="34"/>
      <c r="Y137" s="34"/>
      <c r="Z137" s="34"/>
    </row>
    <row r="138" spans="3:26">
      <c r="C138" s="34"/>
      <c r="D138" s="34"/>
      <c r="E138" s="34"/>
      <c r="F138" s="34"/>
      <c r="G138" s="34"/>
      <c r="H138" s="34"/>
      <c r="I138" s="34"/>
      <c r="J138" s="34"/>
      <c r="K138" s="34"/>
      <c r="L138" s="34"/>
      <c r="M138" s="34"/>
      <c r="N138" s="34"/>
      <c r="O138" s="34"/>
      <c r="P138" s="34"/>
      <c r="Q138" s="34"/>
      <c r="R138" s="34"/>
      <c r="S138" s="34"/>
      <c r="T138" s="34"/>
      <c r="W138" s="34"/>
      <c r="X138" s="34"/>
      <c r="Y138" s="34"/>
      <c r="Z138" s="34"/>
    </row>
    <row r="139" spans="3:26">
      <c r="C139" s="34"/>
      <c r="D139" s="34"/>
      <c r="E139" s="34"/>
      <c r="F139" s="34"/>
      <c r="G139" s="34"/>
      <c r="H139" s="34"/>
      <c r="I139" s="34"/>
      <c r="J139" s="34"/>
      <c r="K139" s="34"/>
      <c r="L139" s="34"/>
      <c r="M139" s="34"/>
      <c r="N139" s="34"/>
      <c r="O139" s="34"/>
      <c r="P139" s="34"/>
      <c r="Q139" s="34"/>
      <c r="R139" s="34"/>
      <c r="S139" s="34"/>
      <c r="T139" s="34"/>
      <c r="W139" s="34"/>
      <c r="X139" s="34"/>
      <c r="Y139" s="34"/>
      <c r="Z139" s="34"/>
    </row>
    <row r="140" spans="3:26">
      <c r="C140" s="34"/>
      <c r="D140" s="34"/>
      <c r="E140" s="34"/>
      <c r="F140" s="34"/>
      <c r="G140" s="34"/>
      <c r="H140" s="34"/>
      <c r="I140" s="34"/>
      <c r="J140" s="34"/>
      <c r="K140" s="34"/>
      <c r="L140" s="34"/>
      <c r="M140" s="34"/>
      <c r="N140" s="34"/>
      <c r="O140" s="34"/>
      <c r="P140" s="34"/>
      <c r="Q140" s="34"/>
      <c r="R140" s="34"/>
      <c r="S140" s="34"/>
      <c r="T140" s="34"/>
      <c r="W140" s="34"/>
      <c r="X140" s="34"/>
      <c r="Y140" s="34"/>
      <c r="Z140" s="34"/>
    </row>
    <row r="141" spans="3:26">
      <c r="C141" s="34"/>
      <c r="D141" s="34"/>
      <c r="E141" s="34"/>
      <c r="F141" s="34"/>
      <c r="G141" s="34"/>
      <c r="H141" s="34"/>
      <c r="I141" s="34"/>
      <c r="J141" s="34"/>
      <c r="K141" s="34"/>
      <c r="L141" s="34"/>
      <c r="M141" s="34"/>
      <c r="N141" s="34"/>
      <c r="O141" s="34"/>
      <c r="P141" s="34"/>
      <c r="Q141" s="34"/>
      <c r="R141" s="34"/>
      <c r="S141" s="34"/>
      <c r="T141" s="34"/>
      <c r="W141" s="34"/>
      <c r="X141" s="34"/>
      <c r="Y141" s="34"/>
      <c r="Z141" s="34"/>
    </row>
    <row r="142" spans="3:26">
      <c r="C142" s="34"/>
      <c r="D142" s="34"/>
      <c r="E142" s="34"/>
      <c r="F142" s="34"/>
      <c r="G142" s="34"/>
      <c r="H142" s="34"/>
      <c r="I142" s="34"/>
      <c r="J142" s="34"/>
      <c r="K142" s="34"/>
      <c r="L142" s="34"/>
      <c r="M142" s="34"/>
      <c r="N142" s="34"/>
      <c r="O142" s="34"/>
      <c r="P142" s="34"/>
      <c r="Q142" s="34"/>
      <c r="R142" s="34"/>
      <c r="S142" s="34"/>
      <c r="T142" s="34"/>
      <c r="W142" s="34"/>
      <c r="X142" s="34"/>
      <c r="Y142" s="34"/>
      <c r="Z142" s="34"/>
    </row>
    <row r="143" spans="3:26">
      <c r="C143" s="34"/>
      <c r="D143" s="34"/>
      <c r="E143" s="34"/>
      <c r="F143" s="34"/>
      <c r="G143" s="34"/>
      <c r="H143" s="34"/>
      <c r="I143" s="34"/>
      <c r="J143" s="34"/>
      <c r="K143" s="34"/>
      <c r="L143" s="34"/>
      <c r="M143" s="34"/>
      <c r="N143" s="34"/>
      <c r="O143" s="34"/>
      <c r="P143" s="34"/>
      <c r="Q143" s="34"/>
      <c r="R143" s="34"/>
      <c r="S143" s="34"/>
      <c r="T143" s="34"/>
      <c r="W143" s="34"/>
      <c r="X143" s="34"/>
      <c r="Y143" s="34"/>
      <c r="Z143" s="34"/>
    </row>
    <row r="144" spans="3:26">
      <c r="C144" s="34"/>
      <c r="D144" s="34"/>
      <c r="E144" s="34"/>
      <c r="F144" s="34"/>
      <c r="G144" s="34"/>
      <c r="H144" s="34"/>
      <c r="I144" s="34"/>
      <c r="J144" s="34"/>
      <c r="K144" s="34"/>
      <c r="L144" s="34"/>
      <c r="M144" s="34"/>
      <c r="N144" s="34"/>
      <c r="O144" s="34"/>
      <c r="P144" s="34"/>
      <c r="Q144" s="34"/>
      <c r="R144" s="34"/>
      <c r="S144" s="34"/>
      <c r="T144" s="34"/>
      <c r="W144" s="34"/>
      <c r="X144" s="34"/>
      <c r="Y144" s="34"/>
      <c r="Z144" s="34"/>
    </row>
    <row r="145" spans="3:26">
      <c r="C145" s="34"/>
      <c r="D145" s="34"/>
      <c r="E145" s="34"/>
      <c r="F145" s="34"/>
      <c r="G145" s="34"/>
      <c r="H145" s="34"/>
      <c r="I145" s="34"/>
      <c r="J145" s="34"/>
      <c r="K145" s="34"/>
      <c r="L145" s="34"/>
      <c r="M145" s="34"/>
      <c r="N145" s="34"/>
      <c r="O145" s="34"/>
      <c r="P145" s="34"/>
      <c r="Q145" s="34"/>
      <c r="R145" s="34"/>
      <c r="S145" s="34"/>
      <c r="T145" s="34"/>
      <c r="W145" s="34"/>
      <c r="X145" s="34"/>
      <c r="Y145" s="34"/>
      <c r="Z145" s="34"/>
    </row>
    <row r="146" spans="3:26">
      <c r="C146" s="34"/>
      <c r="D146" s="34"/>
      <c r="E146" s="34"/>
      <c r="F146" s="34"/>
      <c r="G146" s="34"/>
      <c r="H146" s="34"/>
      <c r="I146" s="34"/>
      <c r="J146" s="34"/>
      <c r="K146" s="34"/>
      <c r="L146" s="34"/>
      <c r="M146" s="34"/>
      <c r="N146" s="34"/>
      <c r="O146" s="34"/>
      <c r="P146" s="34"/>
      <c r="Q146" s="34"/>
      <c r="R146" s="34"/>
      <c r="S146" s="34"/>
      <c r="T146" s="34"/>
      <c r="W146" s="34"/>
      <c r="X146" s="34"/>
      <c r="Y146" s="34"/>
      <c r="Z146" s="34"/>
    </row>
    <row r="147" spans="3:26">
      <c r="C147" s="34"/>
      <c r="D147" s="34"/>
      <c r="E147" s="34"/>
      <c r="F147" s="34"/>
      <c r="G147" s="34"/>
      <c r="H147" s="34"/>
      <c r="I147" s="34"/>
      <c r="J147" s="34"/>
      <c r="K147" s="34"/>
      <c r="L147" s="34"/>
      <c r="M147" s="34"/>
      <c r="N147" s="34"/>
      <c r="O147" s="34"/>
      <c r="P147" s="34"/>
      <c r="Q147" s="34"/>
      <c r="R147" s="34"/>
      <c r="S147" s="34"/>
      <c r="T147" s="34"/>
      <c r="W147" s="34"/>
      <c r="X147" s="34"/>
      <c r="Y147" s="34"/>
      <c r="Z147" s="34"/>
    </row>
    <row r="148" spans="3:26">
      <c r="C148" s="34"/>
      <c r="D148" s="34"/>
      <c r="E148" s="34"/>
      <c r="F148" s="34"/>
      <c r="G148" s="34"/>
      <c r="H148" s="34"/>
      <c r="I148" s="34"/>
      <c r="J148" s="34"/>
      <c r="K148" s="34"/>
      <c r="L148" s="34"/>
      <c r="M148" s="34"/>
      <c r="N148" s="34"/>
      <c r="O148" s="34"/>
      <c r="P148" s="34"/>
      <c r="Q148" s="34"/>
      <c r="R148" s="34"/>
      <c r="S148" s="34"/>
      <c r="T148" s="34"/>
      <c r="W148" s="34"/>
      <c r="X148" s="34"/>
      <c r="Y148" s="34"/>
      <c r="Z148" s="34"/>
    </row>
    <row r="149" spans="3:26">
      <c r="C149" s="34"/>
      <c r="D149" s="34"/>
      <c r="E149" s="34"/>
      <c r="F149" s="34"/>
      <c r="G149" s="34"/>
      <c r="H149" s="34"/>
      <c r="I149" s="34"/>
      <c r="J149" s="34"/>
      <c r="K149" s="34"/>
      <c r="L149" s="34"/>
      <c r="M149" s="34"/>
      <c r="N149" s="34"/>
      <c r="O149" s="34"/>
      <c r="P149" s="34"/>
      <c r="Q149" s="34"/>
      <c r="R149" s="34"/>
      <c r="S149" s="34"/>
      <c r="T149" s="34"/>
      <c r="W149" s="34"/>
      <c r="X149" s="34"/>
      <c r="Y149" s="34"/>
      <c r="Z149" s="34"/>
    </row>
    <row r="150" spans="3:26">
      <c r="C150" s="34"/>
      <c r="D150" s="34"/>
      <c r="E150" s="34"/>
      <c r="F150" s="34"/>
      <c r="G150" s="34"/>
      <c r="H150" s="34"/>
      <c r="I150" s="34"/>
      <c r="J150" s="34"/>
      <c r="K150" s="34"/>
      <c r="L150" s="34"/>
      <c r="M150" s="34"/>
      <c r="N150" s="34"/>
      <c r="O150" s="34"/>
      <c r="P150" s="34"/>
      <c r="Q150" s="34"/>
      <c r="R150" s="34"/>
      <c r="S150" s="34"/>
      <c r="T150" s="34"/>
      <c r="W150" s="34"/>
      <c r="X150" s="34"/>
      <c r="Y150" s="34"/>
      <c r="Z150" s="34"/>
    </row>
    <row r="151" spans="3:26">
      <c r="C151" s="34"/>
      <c r="D151" s="34"/>
      <c r="E151" s="34"/>
      <c r="F151" s="34"/>
      <c r="G151" s="34"/>
      <c r="H151" s="34"/>
      <c r="I151" s="34"/>
      <c r="J151" s="34"/>
      <c r="K151" s="34"/>
      <c r="L151" s="34"/>
      <c r="M151" s="34"/>
      <c r="N151" s="34"/>
      <c r="O151" s="34"/>
      <c r="P151" s="34"/>
      <c r="Q151" s="34"/>
      <c r="R151" s="34"/>
      <c r="S151" s="34"/>
      <c r="T151" s="34"/>
      <c r="W151" s="34"/>
      <c r="X151" s="34"/>
      <c r="Y151" s="34"/>
      <c r="Z151" s="34"/>
    </row>
    <row r="152" spans="3:26">
      <c r="C152" s="34"/>
      <c r="D152" s="34"/>
      <c r="E152" s="34"/>
      <c r="F152" s="34"/>
      <c r="G152" s="34"/>
      <c r="H152" s="34"/>
      <c r="I152" s="34"/>
      <c r="J152" s="34"/>
      <c r="K152" s="34"/>
      <c r="L152" s="34"/>
      <c r="M152" s="34"/>
      <c r="N152" s="34"/>
      <c r="O152" s="34"/>
      <c r="P152" s="34"/>
      <c r="Q152" s="34"/>
      <c r="R152" s="34"/>
      <c r="S152" s="34"/>
      <c r="T152" s="34"/>
      <c r="W152" s="34"/>
      <c r="X152" s="34"/>
      <c r="Y152" s="34"/>
      <c r="Z152" s="34"/>
    </row>
    <row r="153" spans="3:26">
      <c r="C153" s="34"/>
      <c r="D153" s="34"/>
      <c r="E153" s="34"/>
      <c r="F153" s="34"/>
      <c r="G153" s="34"/>
      <c r="H153" s="34"/>
      <c r="I153" s="34"/>
      <c r="J153" s="34"/>
      <c r="K153" s="34"/>
      <c r="L153" s="34"/>
      <c r="M153" s="34"/>
      <c r="N153" s="34"/>
      <c r="O153" s="34"/>
      <c r="P153" s="34"/>
      <c r="Q153" s="34"/>
      <c r="R153" s="34"/>
      <c r="S153" s="34"/>
      <c r="T153" s="34"/>
      <c r="W153" s="34"/>
      <c r="X153" s="34"/>
      <c r="Y153" s="34"/>
      <c r="Z153" s="34"/>
    </row>
    <row r="154" spans="3:26">
      <c r="C154" s="34"/>
      <c r="D154" s="34"/>
      <c r="E154" s="34"/>
      <c r="F154" s="34"/>
      <c r="G154" s="34"/>
      <c r="H154" s="34"/>
      <c r="I154" s="34"/>
      <c r="J154" s="34"/>
      <c r="K154" s="34"/>
      <c r="L154" s="34"/>
      <c r="M154" s="34"/>
      <c r="N154" s="34"/>
      <c r="O154" s="34"/>
      <c r="P154" s="34"/>
      <c r="Q154" s="34"/>
      <c r="R154" s="34"/>
      <c r="S154" s="34"/>
      <c r="T154" s="34"/>
      <c r="W154" s="34"/>
      <c r="X154" s="34"/>
      <c r="Y154" s="34"/>
      <c r="Z154" s="34"/>
    </row>
    <row r="155" spans="3:26">
      <c r="C155" s="34"/>
      <c r="D155" s="34"/>
      <c r="E155" s="34"/>
      <c r="F155" s="34"/>
      <c r="G155" s="34"/>
      <c r="H155" s="34"/>
      <c r="I155" s="34"/>
      <c r="J155" s="34"/>
      <c r="K155" s="34"/>
      <c r="L155" s="34"/>
      <c r="M155" s="34"/>
      <c r="N155" s="34"/>
      <c r="O155" s="34"/>
      <c r="P155" s="34"/>
      <c r="Q155" s="34"/>
      <c r="R155" s="34"/>
      <c r="S155" s="34"/>
      <c r="T155" s="34"/>
      <c r="W155" s="34"/>
      <c r="X155" s="34"/>
      <c r="Y155" s="34"/>
      <c r="Z155" s="34"/>
    </row>
    <row r="156" spans="3:26">
      <c r="C156" s="34"/>
      <c r="D156" s="34"/>
      <c r="E156" s="34"/>
      <c r="F156" s="34"/>
      <c r="G156" s="34"/>
      <c r="H156" s="34"/>
      <c r="I156" s="34"/>
      <c r="J156" s="34"/>
      <c r="K156" s="34"/>
      <c r="L156" s="34"/>
      <c r="M156" s="34"/>
      <c r="N156" s="34"/>
      <c r="O156" s="34"/>
      <c r="P156" s="34"/>
      <c r="Q156" s="34"/>
      <c r="R156" s="34"/>
      <c r="S156" s="34"/>
      <c r="T156" s="34"/>
      <c r="W156" s="34"/>
      <c r="X156" s="34"/>
      <c r="Y156" s="34"/>
      <c r="Z156" s="34"/>
    </row>
    <row r="157" spans="3:26">
      <c r="C157" s="34"/>
      <c r="D157" s="34"/>
      <c r="E157" s="34"/>
      <c r="F157" s="34"/>
      <c r="G157" s="34"/>
      <c r="H157" s="34"/>
      <c r="I157" s="34"/>
      <c r="J157" s="34"/>
      <c r="K157" s="34"/>
      <c r="L157" s="34"/>
      <c r="M157" s="34"/>
      <c r="N157" s="34"/>
      <c r="O157" s="34"/>
      <c r="P157" s="34"/>
      <c r="Q157" s="34"/>
      <c r="R157" s="34"/>
      <c r="S157" s="34"/>
      <c r="T157" s="34"/>
      <c r="W157" s="34"/>
      <c r="X157" s="34"/>
      <c r="Y157" s="34"/>
      <c r="Z157" s="34"/>
    </row>
    <row r="158" spans="3:26">
      <c r="C158" s="34"/>
      <c r="D158" s="34"/>
      <c r="E158" s="34"/>
      <c r="F158" s="34"/>
      <c r="G158" s="34"/>
      <c r="H158" s="34"/>
      <c r="I158" s="34"/>
      <c r="J158" s="34"/>
      <c r="K158" s="34"/>
      <c r="L158" s="34"/>
      <c r="M158" s="34"/>
      <c r="N158" s="34"/>
      <c r="O158" s="34"/>
      <c r="P158" s="34"/>
      <c r="Q158" s="34"/>
      <c r="R158" s="34"/>
      <c r="S158" s="34"/>
      <c r="T158" s="34"/>
      <c r="W158" s="34"/>
      <c r="X158" s="34"/>
      <c r="Y158" s="34"/>
      <c r="Z158" s="34"/>
    </row>
    <row r="159" spans="3:26">
      <c r="C159" s="34"/>
      <c r="D159" s="34"/>
      <c r="E159" s="34"/>
      <c r="F159" s="34"/>
      <c r="G159" s="34"/>
      <c r="H159" s="34"/>
      <c r="I159" s="34"/>
      <c r="J159" s="34"/>
      <c r="K159" s="34"/>
      <c r="L159" s="34"/>
      <c r="M159" s="34"/>
      <c r="N159" s="34"/>
      <c r="O159" s="34"/>
      <c r="P159" s="34"/>
      <c r="Q159" s="34"/>
      <c r="R159" s="34"/>
      <c r="S159" s="34"/>
      <c r="T159" s="34"/>
      <c r="W159" s="34"/>
      <c r="X159" s="34"/>
      <c r="Y159" s="34"/>
      <c r="Z159" s="34"/>
    </row>
    <row r="160" spans="3:26">
      <c r="C160" s="34"/>
      <c r="D160" s="34"/>
      <c r="E160" s="34"/>
      <c r="F160" s="34"/>
      <c r="G160" s="34"/>
      <c r="H160" s="34"/>
      <c r="I160" s="34"/>
      <c r="J160" s="34"/>
      <c r="K160" s="34"/>
      <c r="L160" s="34"/>
      <c r="M160" s="34"/>
      <c r="N160" s="34"/>
      <c r="O160" s="34"/>
      <c r="P160" s="34"/>
      <c r="Q160" s="34"/>
      <c r="R160" s="34"/>
      <c r="S160" s="34"/>
      <c r="T160" s="34"/>
      <c r="W160" s="34"/>
      <c r="X160" s="34"/>
      <c r="Y160" s="34"/>
      <c r="Z160" s="34"/>
    </row>
    <row r="161" spans="3:26">
      <c r="C161" s="34"/>
      <c r="D161" s="34"/>
      <c r="E161" s="34"/>
      <c r="F161" s="34"/>
      <c r="G161" s="34"/>
      <c r="H161" s="34"/>
      <c r="I161" s="34"/>
      <c r="J161" s="34"/>
      <c r="K161" s="34"/>
      <c r="L161" s="34"/>
      <c r="M161" s="34"/>
      <c r="N161" s="34"/>
      <c r="O161" s="34"/>
      <c r="P161" s="34"/>
      <c r="Q161" s="34"/>
      <c r="R161" s="34"/>
      <c r="S161" s="34"/>
      <c r="T161" s="34"/>
      <c r="W161" s="34"/>
      <c r="X161" s="34"/>
      <c r="Y161" s="34"/>
      <c r="Z161" s="34"/>
    </row>
    <row r="162" spans="3:26">
      <c r="C162" s="34"/>
      <c r="D162" s="34"/>
      <c r="E162" s="34"/>
      <c r="F162" s="34"/>
      <c r="G162" s="34"/>
      <c r="H162" s="34"/>
      <c r="I162" s="34"/>
      <c r="J162" s="34"/>
      <c r="K162" s="34"/>
      <c r="L162" s="34"/>
      <c r="M162" s="34"/>
      <c r="N162" s="34"/>
      <c r="O162" s="34"/>
      <c r="P162" s="34"/>
      <c r="Q162" s="34"/>
      <c r="R162" s="34"/>
      <c r="S162" s="34"/>
      <c r="T162" s="34"/>
      <c r="W162" s="34"/>
      <c r="X162" s="34"/>
      <c r="Y162" s="34"/>
      <c r="Z162" s="34"/>
    </row>
    <row r="163" spans="3:26">
      <c r="C163" s="34"/>
      <c r="D163" s="34"/>
      <c r="E163" s="34"/>
      <c r="F163" s="34"/>
      <c r="G163" s="34"/>
      <c r="H163" s="34"/>
      <c r="I163" s="34"/>
      <c r="J163" s="34"/>
      <c r="K163" s="34"/>
      <c r="L163" s="34"/>
      <c r="M163" s="34"/>
      <c r="N163" s="34"/>
      <c r="O163" s="34"/>
      <c r="P163" s="34"/>
      <c r="Q163" s="34"/>
      <c r="R163" s="34"/>
      <c r="S163" s="34"/>
      <c r="T163" s="34"/>
      <c r="W163" s="34"/>
      <c r="X163" s="34"/>
      <c r="Y163" s="34"/>
      <c r="Z163" s="34"/>
    </row>
    <row r="164" spans="3:26">
      <c r="C164" s="34"/>
      <c r="D164" s="34"/>
      <c r="E164" s="34"/>
      <c r="F164" s="34"/>
      <c r="G164" s="34"/>
      <c r="H164" s="34"/>
      <c r="I164" s="34"/>
      <c r="J164" s="34"/>
      <c r="K164" s="34"/>
      <c r="L164" s="34"/>
      <c r="M164" s="34"/>
      <c r="N164" s="34"/>
      <c r="O164" s="34"/>
      <c r="P164" s="34"/>
      <c r="Q164" s="34"/>
      <c r="R164" s="34"/>
      <c r="S164" s="34"/>
      <c r="T164" s="34"/>
      <c r="W164" s="34"/>
      <c r="X164" s="34"/>
      <c r="Y164" s="34"/>
      <c r="Z164" s="34"/>
    </row>
    <row r="165" spans="3:26">
      <c r="C165" s="34"/>
      <c r="D165" s="34"/>
      <c r="E165" s="34"/>
      <c r="F165" s="34"/>
      <c r="G165" s="34"/>
      <c r="H165" s="34"/>
      <c r="I165" s="34"/>
      <c r="J165" s="34"/>
      <c r="K165" s="34"/>
      <c r="L165" s="34"/>
      <c r="M165" s="34"/>
      <c r="N165" s="34"/>
      <c r="O165" s="34"/>
      <c r="P165" s="34"/>
      <c r="Q165" s="34"/>
      <c r="R165" s="34"/>
      <c r="S165" s="34"/>
      <c r="T165" s="34"/>
      <c r="W165" s="34"/>
      <c r="X165" s="34"/>
      <c r="Y165" s="34"/>
      <c r="Z165" s="34"/>
    </row>
    <row r="166" spans="3:26">
      <c r="C166" s="34"/>
      <c r="D166" s="34"/>
      <c r="E166" s="34"/>
      <c r="F166" s="34"/>
      <c r="G166" s="34"/>
      <c r="H166" s="34"/>
      <c r="I166" s="34"/>
      <c r="J166" s="34"/>
      <c r="K166" s="34"/>
      <c r="L166" s="34"/>
      <c r="M166" s="34"/>
      <c r="N166" s="34"/>
      <c r="O166" s="34"/>
      <c r="P166" s="34"/>
      <c r="Q166" s="34"/>
      <c r="R166" s="34"/>
      <c r="S166" s="34"/>
      <c r="T166" s="34"/>
      <c r="W166" s="34"/>
      <c r="X166" s="34"/>
      <c r="Y166" s="34"/>
      <c r="Z166" s="34"/>
    </row>
    <row r="167" spans="3:26">
      <c r="C167" s="34"/>
      <c r="D167" s="34"/>
      <c r="E167" s="34"/>
      <c r="F167" s="34"/>
      <c r="G167" s="34"/>
      <c r="H167" s="34"/>
      <c r="I167" s="34"/>
      <c r="J167" s="34"/>
      <c r="K167" s="34"/>
      <c r="L167" s="34"/>
      <c r="M167" s="34"/>
      <c r="N167" s="34"/>
      <c r="O167" s="34"/>
      <c r="P167" s="34"/>
      <c r="Q167" s="34"/>
      <c r="R167" s="34"/>
      <c r="S167" s="34"/>
      <c r="T167" s="34"/>
      <c r="W167" s="34"/>
      <c r="X167" s="34"/>
      <c r="Y167" s="34"/>
      <c r="Z167" s="34"/>
    </row>
    <row r="168" spans="3:26">
      <c r="C168" s="34"/>
      <c r="D168" s="34"/>
      <c r="E168" s="34"/>
      <c r="F168" s="34"/>
      <c r="G168" s="34"/>
      <c r="H168" s="34"/>
      <c r="I168" s="34"/>
      <c r="J168" s="34"/>
      <c r="K168" s="34"/>
      <c r="L168" s="34"/>
      <c r="M168" s="34"/>
      <c r="N168" s="34"/>
      <c r="O168" s="34"/>
      <c r="P168" s="34"/>
      <c r="Q168" s="34"/>
      <c r="R168" s="34"/>
      <c r="S168" s="34"/>
      <c r="T168" s="34"/>
      <c r="W168" s="34"/>
      <c r="X168" s="34"/>
      <c r="Y168" s="34"/>
      <c r="Z168" s="34"/>
    </row>
    <row r="169" spans="3:26">
      <c r="C169" s="34"/>
      <c r="D169" s="34"/>
      <c r="E169" s="34"/>
      <c r="F169" s="34"/>
      <c r="G169" s="34"/>
      <c r="H169" s="34"/>
      <c r="I169" s="34"/>
      <c r="J169" s="34"/>
      <c r="K169" s="34"/>
      <c r="L169" s="34"/>
      <c r="M169" s="34"/>
      <c r="N169" s="34"/>
      <c r="O169" s="34"/>
      <c r="P169" s="34"/>
      <c r="Q169" s="34"/>
      <c r="R169" s="34"/>
      <c r="S169" s="34"/>
      <c r="T169" s="34"/>
      <c r="W169" s="34"/>
      <c r="X169" s="34"/>
      <c r="Y169" s="34"/>
      <c r="Z169" s="34"/>
    </row>
    <row r="170" spans="3:26">
      <c r="C170" s="34"/>
      <c r="D170" s="34"/>
      <c r="E170" s="34"/>
      <c r="F170" s="34"/>
      <c r="G170" s="34"/>
      <c r="H170" s="34"/>
      <c r="I170" s="34"/>
      <c r="J170" s="34"/>
      <c r="K170" s="34"/>
      <c r="L170" s="34"/>
      <c r="M170" s="34"/>
      <c r="N170" s="34"/>
      <c r="O170" s="34"/>
      <c r="P170" s="34"/>
      <c r="Q170" s="34"/>
      <c r="R170" s="34"/>
      <c r="S170" s="34"/>
      <c r="T170" s="34"/>
      <c r="W170" s="34"/>
      <c r="X170" s="34"/>
      <c r="Y170" s="34"/>
      <c r="Z170" s="34"/>
    </row>
    <row r="171" spans="3:26">
      <c r="C171" s="34"/>
      <c r="D171" s="34"/>
      <c r="E171" s="34"/>
      <c r="F171" s="34"/>
      <c r="G171" s="34"/>
      <c r="H171" s="34"/>
      <c r="I171" s="34"/>
      <c r="J171" s="34"/>
      <c r="K171" s="34"/>
      <c r="L171" s="34"/>
      <c r="M171" s="34"/>
      <c r="N171" s="34"/>
      <c r="O171" s="34"/>
      <c r="P171" s="34"/>
      <c r="Q171" s="34"/>
      <c r="R171" s="34"/>
      <c r="S171" s="34"/>
      <c r="T171" s="34"/>
      <c r="W171" s="34"/>
      <c r="X171" s="34"/>
      <c r="Y171" s="34"/>
      <c r="Z171" s="34"/>
    </row>
    <row r="172" spans="3:26">
      <c r="C172" s="34"/>
      <c r="D172" s="34"/>
      <c r="E172" s="34"/>
      <c r="F172" s="34"/>
      <c r="G172" s="34"/>
      <c r="H172" s="34"/>
      <c r="I172" s="34"/>
      <c r="J172" s="34"/>
      <c r="K172" s="34"/>
      <c r="L172" s="34"/>
      <c r="M172" s="34"/>
      <c r="N172" s="34"/>
      <c r="O172" s="34"/>
      <c r="P172" s="34"/>
      <c r="Q172" s="34"/>
      <c r="R172" s="34"/>
      <c r="S172" s="34"/>
      <c r="T172" s="34"/>
      <c r="W172" s="34"/>
      <c r="X172" s="34"/>
      <c r="Y172" s="34"/>
      <c r="Z172" s="34"/>
    </row>
    <row r="173" spans="3:26">
      <c r="C173" s="34"/>
      <c r="D173" s="34"/>
      <c r="E173" s="34"/>
      <c r="F173" s="34"/>
      <c r="G173" s="34"/>
      <c r="H173" s="34"/>
      <c r="I173" s="34"/>
      <c r="J173" s="34"/>
      <c r="K173" s="34"/>
      <c r="L173" s="34"/>
      <c r="M173" s="34"/>
      <c r="N173" s="34"/>
      <c r="O173" s="34"/>
      <c r="P173" s="34"/>
      <c r="Q173" s="34"/>
      <c r="R173" s="34"/>
      <c r="S173" s="34"/>
      <c r="T173" s="34"/>
      <c r="W173" s="34"/>
      <c r="X173" s="34"/>
      <c r="Y173" s="34"/>
      <c r="Z173" s="34"/>
    </row>
    <row r="174" spans="3:26">
      <c r="C174" s="34"/>
      <c r="D174" s="34"/>
      <c r="E174" s="34"/>
      <c r="F174" s="34"/>
      <c r="G174" s="34"/>
      <c r="H174" s="34"/>
      <c r="I174" s="34"/>
      <c r="J174" s="34"/>
      <c r="K174" s="34"/>
      <c r="L174" s="34"/>
      <c r="M174" s="34"/>
      <c r="N174" s="34"/>
      <c r="O174" s="34"/>
      <c r="P174" s="34"/>
      <c r="Q174" s="34"/>
      <c r="R174" s="34"/>
      <c r="S174" s="34"/>
      <c r="T174" s="34"/>
      <c r="W174" s="34"/>
      <c r="X174" s="34"/>
      <c r="Y174" s="34"/>
      <c r="Z174" s="34"/>
    </row>
    <row r="175" spans="3:26">
      <c r="C175" s="34"/>
      <c r="D175" s="34"/>
      <c r="E175" s="34"/>
      <c r="F175" s="34"/>
      <c r="G175" s="34"/>
      <c r="H175" s="34"/>
      <c r="I175" s="34"/>
      <c r="J175" s="34"/>
      <c r="K175" s="34"/>
      <c r="L175" s="34"/>
      <c r="M175" s="34"/>
      <c r="N175" s="34"/>
      <c r="O175" s="34"/>
      <c r="P175" s="34"/>
      <c r="Q175" s="34"/>
      <c r="R175" s="34"/>
      <c r="S175" s="34"/>
      <c r="T175" s="34"/>
      <c r="W175" s="34"/>
      <c r="X175" s="34"/>
      <c r="Y175" s="34"/>
      <c r="Z175" s="34"/>
    </row>
    <row r="176" spans="3:26">
      <c r="C176" s="34"/>
      <c r="D176" s="34"/>
      <c r="E176" s="34"/>
      <c r="F176" s="34"/>
      <c r="G176" s="34"/>
      <c r="H176" s="34"/>
      <c r="I176" s="34"/>
      <c r="J176" s="34"/>
      <c r="K176" s="34"/>
      <c r="L176" s="34"/>
      <c r="M176" s="34"/>
      <c r="N176" s="34"/>
      <c r="O176" s="34"/>
      <c r="P176" s="34"/>
      <c r="Q176" s="34"/>
      <c r="R176" s="34"/>
      <c r="S176" s="34"/>
      <c r="T176" s="34"/>
      <c r="W176" s="34"/>
      <c r="X176" s="34"/>
      <c r="Y176" s="34"/>
      <c r="Z176" s="34"/>
    </row>
    <row r="177" spans="3:26">
      <c r="C177" s="34"/>
      <c r="D177" s="34"/>
      <c r="E177" s="34"/>
      <c r="F177" s="34"/>
      <c r="G177" s="34"/>
      <c r="H177" s="34"/>
      <c r="I177" s="34"/>
      <c r="J177" s="34"/>
      <c r="K177" s="34"/>
      <c r="L177" s="34"/>
      <c r="M177" s="34"/>
      <c r="N177" s="34"/>
      <c r="O177" s="34"/>
      <c r="P177" s="34"/>
      <c r="Q177" s="34"/>
      <c r="R177" s="34"/>
      <c r="S177" s="34"/>
      <c r="T177" s="34"/>
      <c r="W177" s="34"/>
      <c r="X177" s="34"/>
      <c r="Y177" s="34"/>
      <c r="Z177" s="34"/>
    </row>
    <row r="178" spans="3:26">
      <c r="C178" s="34"/>
      <c r="D178" s="34"/>
      <c r="E178" s="34"/>
      <c r="F178" s="34"/>
      <c r="G178" s="34"/>
      <c r="H178" s="34"/>
      <c r="I178" s="34"/>
      <c r="J178" s="34"/>
      <c r="K178" s="34"/>
      <c r="L178" s="34"/>
      <c r="M178" s="34"/>
      <c r="N178" s="34"/>
      <c r="O178" s="34"/>
      <c r="P178" s="34"/>
      <c r="Q178" s="34"/>
      <c r="R178" s="34"/>
      <c r="S178" s="34"/>
      <c r="T178" s="34"/>
      <c r="W178" s="34"/>
      <c r="X178" s="34"/>
      <c r="Y178" s="34"/>
      <c r="Z178" s="34"/>
    </row>
    <row r="179" spans="3:26">
      <c r="C179" s="34"/>
      <c r="D179" s="34"/>
      <c r="E179" s="34"/>
      <c r="F179" s="34"/>
      <c r="G179" s="34"/>
      <c r="H179" s="34"/>
      <c r="I179" s="34"/>
      <c r="J179" s="34"/>
      <c r="K179" s="34"/>
      <c r="L179" s="34"/>
      <c r="M179" s="34"/>
      <c r="N179" s="34"/>
      <c r="O179" s="34"/>
      <c r="P179" s="34"/>
      <c r="Q179" s="34"/>
      <c r="R179" s="34"/>
      <c r="S179" s="34"/>
      <c r="T179" s="34"/>
      <c r="W179" s="34"/>
      <c r="X179" s="34"/>
      <c r="Y179" s="34"/>
      <c r="Z179" s="34"/>
    </row>
    <row r="180" spans="3:26">
      <c r="C180" s="34"/>
      <c r="D180" s="34"/>
      <c r="E180" s="34"/>
      <c r="F180" s="34"/>
      <c r="G180" s="34"/>
      <c r="H180" s="34"/>
      <c r="I180" s="34"/>
      <c r="J180" s="34"/>
      <c r="K180" s="34"/>
      <c r="L180" s="34"/>
      <c r="M180" s="34"/>
      <c r="N180" s="34"/>
      <c r="O180" s="34"/>
      <c r="P180" s="34"/>
      <c r="Q180" s="34"/>
      <c r="R180" s="34"/>
      <c r="S180" s="34"/>
      <c r="T180" s="34"/>
      <c r="W180" s="34"/>
      <c r="X180" s="34"/>
      <c r="Y180" s="34"/>
      <c r="Z180" s="34"/>
    </row>
    <row r="181" spans="3:26">
      <c r="C181" s="34"/>
      <c r="D181" s="34"/>
      <c r="E181" s="34"/>
      <c r="F181" s="34"/>
      <c r="G181" s="34"/>
      <c r="H181" s="34"/>
      <c r="I181" s="34"/>
      <c r="J181" s="34"/>
      <c r="K181" s="34"/>
      <c r="L181" s="34"/>
      <c r="M181" s="34"/>
      <c r="N181" s="34"/>
      <c r="O181" s="34"/>
      <c r="P181" s="34"/>
      <c r="Q181" s="34"/>
      <c r="R181" s="34"/>
      <c r="S181" s="34"/>
      <c r="T181" s="34"/>
      <c r="W181" s="34"/>
      <c r="X181" s="34"/>
      <c r="Y181" s="34"/>
      <c r="Z181" s="34"/>
    </row>
    <row r="182" spans="3:26">
      <c r="C182" s="34"/>
      <c r="D182" s="34"/>
      <c r="E182" s="34"/>
      <c r="F182" s="34"/>
      <c r="G182" s="34"/>
      <c r="H182" s="34"/>
      <c r="I182" s="34"/>
      <c r="J182" s="34"/>
      <c r="K182" s="34"/>
      <c r="L182" s="34"/>
      <c r="M182" s="34"/>
      <c r="N182" s="34"/>
      <c r="O182" s="34"/>
      <c r="P182" s="34"/>
      <c r="Q182" s="34"/>
      <c r="R182" s="34"/>
      <c r="S182" s="34"/>
      <c r="T182" s="34"/>
      <c r="W182" s="34"/>
      <c r="X182" s="34"/>
      <c r="Y182" s="34"/>
      <c r="Z182" s="34"/>
    </row>
    <row r="183" spans="3:26">
      <c r="C183" s="34"/>
      <c r="D183" s="34"/>
      <c r="E183" s="34"/>
      <c r="F183" s="34"/>
      <c r="G183" s="34"/>
      <c r="H183" s="34"/>
      <c r="I183" s="34"/>
      <c r="J183" s="34"/>
      <c r="K183" s="34"/>
      <c r="L183" s="34"/>
      <c r="M183" s="34"/>
      <c r="N183" s="34"/>
      <c r="O183" s="34"/>
      <c r="P183" s="34"/>
      <c r="Q183" s="34"/>
      <c r="R183" s="34"/>
      <c r="S183" s="34"/>
      <c r="T183" s="34"/>
      <c r="W183" s="34"/>
      <c r="X183" s="34"/>
      <c r="Y183" s="34"/>
      <c r="Z183" s="34"/>
    </row>
    <row r="184" spans="3:26">
      <c r="C184" s="34"/>
      <c r="D184" s="34"/>
      <c r="E184" s="34"/>
      <c r="F184" s="34"/>
      <c r="G184" s="34"/>
      <c r="H184" s="34"/>
      <c r="I184" s="34"/>
      <c r="J184" s="34"/>
      <c r="K184" s="34"/>
      <c r="L184" s="34"/>
      <c r="M184" s="34"/>
      <c r="N184" s="34"/>
      <c r="O184" s="34"/>
      <c r="P184" s="34"/>
      <c r="Q184" s="34"/>
      <c r="R184" s="34"/>
      <c r="S184" s="34"/>
      <c r="T184" s="34"/>
      <c r="W184" s="34"/>
      <c r="X184" s="34"/>
      <c r="Y184" s="34"/>
      <c r="Z184" s="34"/>
    </row>
    <row r="185" spans="3:26">
      <c r="C185" s="34"/>
      <c r="D185" s="34"/>
      <c r="E185" s="34"/>
      <c r="F185" s="34"/>
      <c r="G185" s="34"/>
      <c r="H185" s="34"/>
      <c r="I185" s="34"/>
      <c r="J185" s="34"/>
      <c r="K185" s="34"/>
      <c r="L185" s="34"/>
      <c r="M185" s="34"/>
      <c r="N185" s="34"/>
      <c r="O185" s="34"/>
      <c r="P185" s="34"/>
      <c r="Q185" s="34"/>
      <c r="R185" s="34"/>
      <c r="S185" s="34"/>
      <c r="T185" s="34"/>
      <c r="W185" s="34"/>
      <c r="X185" s="34"/>
      <c r="Y185" s="34"/>
      <c r="Z185" s="34"/>
    </row>
    <row r="186" spans="3:26">
      <c r="C186" s="34"/>
      <c r="D186" s="34"/>
      <c r="E186" s="34"/>
      <c r="F186" s="34"/>
      <c r="G186" s="34"/>
      <c r="H186" s="34"/>
      <c r="I186" s="34"/>
      <c r="J186" s="34"/>
      <c r="K186" s="34"/>
      <c r="L186" s="34"/>
      <c r="M186" s="34"/>
      <c r="N186" s="34"/>
      <c r="O186" s="34"/>
      <c r="P186" s="34"/>
      <c r="Q186" s="34"/>
      <c r="R186" s="34"/>
      <c r="S186" s="34"/>
      <c r="T186" s="34"/>
      <c r="W186" s="34"/>
      <c r="X186" s="34"/>
      <c r="Y186" s="34"/>
      <c r="Z186" s="34"/>
    </row>
    <row r="187" spans="3:26">
      <c r="C187" s="34"/>
      <c r="D187" s="34"/>
      <c r="E187" s="34"/>
      <c r="F187" s="34"/>
      <c r="G187" s="34"/>
      <c r="H187" s="34"/>
      <c r="I187" s="34"/>
      <c r="J187" s="34"/>
      <c r="K187" s="34"/>
      <c r="L187" s="34"/>
      <c r="M187" s="34"/>
      <c r="N187" s="34"/>
      <c r="O187" s="34"/>
      <c r="P187" s="34"/>
      <c r="Q187" s="34"/>
      <c r="R187" s="34"/>
      <c r="S187" s="34"/>
      <c r="T187" s="34"/>
      <c r="W187" s="34"/>
      <c r="X187" s="34"/>
      <c r="Y187" s="34"/>
      <c r="Z187" s="34"/>
    </row>
    <row r="188" spans="3:26">
      <c r="C188" s="34"/>
      <c r="D188" s="34"/>
      <c r="E188" s="34"/>
      <c r="F188" s="34"/>
      <c r="G188" s="34"/>
      <c r="H188" s="34"/>
      <c r="I188" s="34"/>
      <c r="J188" s="34"/>
      <c r="K188" s="34"/>
      <c r="L188" s="34"/>
      <c r="M188" s="34"/>
      <c r="N188" s="34"/>
      <c r="O188" s="34"/>
      <c r="P188" s="34"/>
      <c r="Q188" s="34"/>
      <c r="R188" s="34"/>
      <c r="S188" s="34"/>
      <c r="T188" s="34"/>
      <c r="W188" s="34"/>
      <c r="X188" s="34"/>
      <c r="Y188" s="34"/>
      <c r="Z188" s="34"/>
    </row>
    <row r="189" spans="3:26">
      <c r="C189" s="34"/>
      <c r="D189" s="34"/>
      <c r="E189" s="34"/>
      <c r="F189" s="34"/>
      <c r="G189" s="34"/>
      <c r="H189" s="34"/>
      <c r="I189" s="34"/>
      <c r="J189" s="34"/>
      <c r="K189" s="34"/>
      <c r="L189" s="34"/>
      <c r="M189" s="34"/>
      <c r="N189" s="34"/>
      <c r="O189" s="34"/>
      <c r="P189" s="34"/>
      <c r="Q189" s="34"/>
      <c r="R189" s="34"/>
      <c r="S189" s="34"/>
      <c r="T189" s="34"/>
      <c r="W189" s="34"/>
      <c r="X189" s="34"/>
      <c r="Y189" s="34"/>
      <c r="Z189" s="34"/>
    </row>
    <row r="190" spans="3:26">
      <c r="C190" s="34"/>
      <c r="D190" s="34"/>
      <c r="E190" s="34"/>
      <c r="F190" s="34"/>
      <c r="G190" s="34"/>
      <c r="H190" s="34"/>
      <c r="I190" s="34"/>
      <c r="J190" s="34"/>
      <c r="K190" s="34"/>
      <c r="L190" s="34"/>
      <c r="M190" s="34"/>
      <c r="N190" s="34"/>
      <c r="O190" s="34"/>
      <c r="P190" s="34"/>
      <c r="Q190" s="34"/>
      <c r="R190" s="34"/>
      <c r="S190" s="34"/>
      <c r="T190" s="34"/>
      <c r="W190" s="34"/>
      <c r="X190" s="34"/>
      <c r="Y190" s="34"/>
      <c r="Z190" s="34"/>
    </row>
    <row r="191" spans="3:26">
      <c r="C191" s="34"/>
      <c r="D191" s="34"/>
      <c r="E191" s="34"/>
      <c r="F191" s="34"/>
      <c r="G191" s="34"/>
      <c r="H191" s="34"/>
      <c r="I191" s="34"/>
      <c r="J191" s="34"/>
      <c r="K191" s="34"/>
      <c r="L191" s="34"/>
      <c r="M191" s="34"/>
      <c r="N191" s="34"/>
      <c r="O191" s="34"/>
      <c r="P191" s="34"/>
      <c r="Q191" s="34"/>
      <c r="R191" s="34"/>
      <c r="S191" s="34"/>
      <c r="T191" s="34"/>
      <c r="W191" s="34"/>
      <c r="X191" s="34"/>
      <c r="Y191" s="34"/>
      <c r="Z191" s="34"/>
    </row>
    <row r="192" spans="3:26">
      <c r="C192" s="34"/>
      <c r="D192" s="34"/>
      <c r="E192" s="34"/>
      <c r="F192" s="34"/>
      <c r="G192" s="34"/>
      <c r="H192" s="34"/>
      <c r="I192" s="34"/>
      <c r="J192" s="34"/>
      <c r="K192" s="34"/>
      <c r="L192" s="34"/>
      <c r="M192" s="34"/>
      <c r="N192" s="34"/>
      <c r="O192" s="34"/>
      <c r="P192" s="34"/>
      <c r="Q192" s="34"/>
      <c r="R192" s="34"/>
      <c r="S192" s="34"/>
      <c r="T192" s="34"/>
      <c r="W192" s="34"/>
      <c r="X192" s="34"/>
      <c r="Y192" s="34"/>
      <c r="Z192" s="34"/>
    </row>
    <row r="193" spans="3:26">
      <c r="C193" s="34"/>
      <c r="D193" s="34"/>
      <c r="E193" s="34"/>
      <c r="F193" s="34"/>
      <c r="G193" s="34"/>
      <c r="H193" s="34"/>
      <c r="I193" s="34"/>
      <c r="J193" s="34"/>
      <c r="K193" s="34"/>
      <c r="L193" s="34"/>
      <c r="M193" s="34"/>
      <c r="N193" s="34"/>
      <c r="O193" s="34"/>
      <c r="P193" s="34"/>
      <c r="Q193" s="34"/>
      <c r="R193" s="34"/>
      <c r="S193" s="34"/>
      <c r="T193" s="34"/>
      <c r="W193" s="34"/>
      <c r="X193" s="34"/>
      <c r="Y193" s="34"/>
      <c r="Z193" s="34"/>
    </row>
    <row r="194" spans="3:26">
      <c r="C194" s="34"/>
      <c r="D194" s="34"/>
      <c r="E194" s="34"/>
      <c r="F194" s="34"/>
      <c r="G194" s="34"/>
      <c r="H194" s="34"/>
      <c r="I194" s="34"/>
      <c r="J194" s="34"/>
      <c r="K194" s="34"/>
      <c r="L194" s="34"/>
      <c r="M194" s="34"/>
      <c r="N194" s="34"/>
      <c r="O194" s="34"/>
      <c r="P194" s="34"/>
      <c r="Q194" s="34"/>
      <c r="R194" s="34"/>
      <c r="S194" s="34"/>
      <c r="T194" s="34"/>
      <c r="W194" s="34"/>
      <c r="X194" s="34"/>
      <c r="Y194" s="34"/>
      <c r="Z194" s="34"/>
    </row>
    <row r="195" spans="3:26">
      <c r="C195" s="34"/>
      <c r="D195" s="34"/>
      <c r="E195" s="34"/>
      <c r="F195" s="34"/>
      <c r="G195" s="34"/>
      <c r="H195" s="34"/>
      <c r="I195" s="34"/>
      <c r="J195" s="34"/>
      <c r="K195" s="34"/>
      <c r="L195" s="34"/>
      <c r="M195" s="34"/>
      <c r="N195" s="34"/>
      <c r="O195" s="34"/>
      <c r="P195" s="34"/>
      <c r="Q195" s="34"/>
      <c r="R195" s="34"/>
      <c r="S195" s="34"/>
      <c r="T195" s="34"/>
      <c r="W195" s="34"/>
      <c r="X195" s="34"/>
      <c r="Y195" s="34"/>
      <c r="Z195" s="34"/>
    </row>
    <row r="196" spans="3:26">
      <c r="C196" s="34"/>
      <c r="D196" s="34"/>
      <c r="E196" s="34"/>
      <c r="F196" s="34"/>
      <c r="G196" s="34"/>
      <c r="H196" s="34"/>
      <c r="I196" s="34"/>
      <c r="J196" s="34"/>
      <c r="K196" s="34"/>
      <c r="L196" s="34"/>
      <c r="M196" s="34"/>
      <c r="N196" s="34"/>
      <c r="O196" s="34"/>
      <c r="P196" s="34"/>
      <c r="Q196" s="34"/>
      <c r="R196" s="34"/>
      <c r="S196" s="34"/>
      <c r="T196" s="34"/>
      <c r="W196" s="34"/>
      <c r="X196" s="34"/>
      <c r="Y196" s="34"/>
      <c r="Z196" s="34"/>
    </row>
    <row r="197" spans="3:26">
      <c r="C197" s="34"/>
      <c r="D197" s="34"/>
      <c r="E197" s="34"/>
      <c r="F197" s="34"/>
      <c r="G197" s="34"/>
      <c r="H197" s="34"/>
      <c r="I197" s="34"/>
      <c r="J197" s="34"/>
      <c r="K197" s="34"/>
      <c r="L197" s="34"/>
      <c r="M197" s="34"/>
      <c r="N197" s="34"/>
      <c r="O197" s="34"/>
      <c r="P197" s="34"/>
      <c r="Q197" s="34"/>
      <c r="R197" s="34"/>
      <c r="S197" s="34"/>
      <c r="T197" s="34"/>
      <c r="W197" s="34"/>
      <c r="X197" s="34"/>
      <c r="Y197" s="34"/>
      <c r="Z197" s="34"/>
    </row>
    <row r="198" spans="3:26">
      <c r="C198" s="34"/>
      <c r="D198" s="34"/>
      <c r="E198" s="34"/>
      <c r="F198" s="34"/>
      <c r="G198" s="34"/>
      <c r="H198" s="34"/>
      <c r="I198" s="34"/>
      <c r="J198" s="34"/>
      <c r="K198" s="34"/>
      <c r="L198" s="34"/>
      <c r="M198" s="34"/>
      <c r="N198" s="34"/>
      <c r="O198" s="34"/>
      <c r="P198" s="34"/>
      <c r="Q198" s="34"/>
      <c r="R198" s="34"/>
      <c r="S198" s="34"/>
      <c r="T198" s="34"/>
      <c r="W198" s="34"/>
      <c r="X198" s="34"/>
      <c r="Y198" s="34"/>
      <c r="Z198" s="34"/>
    </row>
    <row r="199" spans="3:26">
      <c r="C199" s="34"/>
      <c r="D199" s="34"/>
      <c r="E199" s="34"/>
      <c r="F199" s="34"/>
      <c r="G199" s="34"/>
      <c r="H199" s="34"/>
      <c r="I199" s="34"/>
      <c r="J199" s="34"/>
      <c r="K199" s="34"/>
      <c r="L199" s="34"/>
      <c r="M199" s="34"/>
      <c r="N199" s="34"/>
      <c r="O199" s="34"/>
      <c r="P199" s="34"/>
      <c r="Q199" s="34"/>
      <c r="R199" s="34"/>
      <c r="S199" s="34"/>
      <c r="T199" s="34"/>
      <c r="W199" s="34"/>
      <c r="X199" s="34"/>
      <c r="Y199" s="34"/>
      <c r="Z199" s="34"/>
    </row>
    <row r="200" spans="3:26">
      <c r="C200" s="34"/>
      <c r="D200" s="34"/>
      <c r="E200" s="34"/>
      <c r="F200" s="34"/>
      <c r="G200" s="34"/>
      <c r="H200" s="34"/>
      <c r="I200" s="34"/>
      <c r="J200" s="34"/>
      <c r="K200" s="34"/>
      <c r="L200" s="34"/>
      <c r="M200" s="34"/>
      <c r="N200" s="34"/>
      <c r="O200" s="34"/>
      <c r="P200" s="34"/>
      <c r="Q200" s="34"/>
      <c r="R200" s="34"/>
      <c r="S200" s="34"/>
      <c r="T200" s="34"/>
      <c r="W200" s="34"/>
      <c r="X200" s="34"/>
      <c r="Y200" s="34"/>
      <c r="Z200" s="34"/>
    </row>
    <row r="201" spans="3:26">
      <c r="C201" s="34"/>
      <c r="D201" s="34"/>
      <c r="E201" s="34"/>
      <c r="F201" s="34"/>
      <c r="G201" s="34"/>
      <c r="H201" s="34"/>
      <c r="I201" s="34"/>
      <c r="J201" s="34"/>
      <c r="K201" s="34"/>
      <c r="L201" s="34"/>
      <c r="M201" s="34"/>
      <c r="N201" s="34"/>
      <c r="O201" s="34"/>
      <c r="P201" s="34"/>
      <c r="Q201" s="34"/>
      <c r="R201" s="34"/>
      <c r="S201" s="34"/>
      <c r="T201" s="34"/>
      <c r="W201" s="34"/>
      <c r="X201" s="34"/>
      <c r="Y201" s="34"/>
      <c r="Z201" s="34"/>
    </row>
    <row r="202" spans="3:26">
      <c r="C202" s="34"/>
      <c r="D202" s="34"/>
      <c r="E202" s="34"/>
      <c r="F202" s="34"/>
      <c r="G202" s="34"/>
      <c r="H202" s="34"/>
      <c r="I202" s="34"/>
      <c r="J202" s="34"/>
      <c r="K202" s="34"/>
      <c r="L202" s="34"/>
      <c r="M202" s="34"/>
      <c r="N202" s="34"/>
      <c r="O202" s="34"/>
      <c r="P202" s="34"/>
      <c r="Q202" s="34"/>
      <c r="R202" s="34"/>
      <c r="S202" s="34"/>
      <c r="T202" s="34"/>
      <c r="W202" s="34"/>
      <c r="X202" s="34"/>
      <c r="Y202" s="34"/>
      <c r="Z202" s="34"/>
    </row>
    <row r="203" spans="3:26">
      <c r="C203" s="34"/>
      <c r="D203" s="34"/>
      <c r="E203" s="34"/>
      <c r="F203" s="34"/>
      <c r="G203" s="34"/>
      <c r="H203" s="34"/>
      <c r="I203" s="34"/>
      <c r="J203" s="34"/>
      <c r="K203" s="34"/>
      <c r="L203" s="34"/>
      <c r="M203" s="34"/>
      <c r="N203" s="34"/>
      <c r="O203" s="34"/>
      <c r="P203" s="34"/>
      <c r="Q203" s="34"/>
      <c r="R203" s="34"/>
      <c r="S203" s="34"/>
      <c r="T203" s="34"/>
      <c r="W203" s="34"/>
      <c r="X203" s="34"/>
      <c r="Y203" s="34"/>
      <c r="Z203" s="34"/>
    </row>
    <row r="204" spans="3:26">
      <c r="C204" s="34"/>
      <c r="D204" s="34"/>
      <c r="E204" s="34"/>
      <c r="F204" s="34"/>
      <c r="G204" s="34"/>
      <c r="H204" s="34"/>
      <c r="I204" s="34"/>
      <c r="J204" s="34"/>
      <c r="K204" s="34"/>
      <c r="L204" s="34"/>
      <c r="M204" s="34"/>
      <c r="N204" s="34"/>
      <c r="O204" s="34"/>
      <c r="P204" s="34"/>
      <c r="Q204" s="34"/>
      <c r="R204" s="34"/>
      <c r="S204" s="34"/>
      <c r="T204" s="34"/>
      <c r="W204" s="34"/>
      <c r="X204" s="34"/>
      <c r="Y204" s="34"/>
      <c r="Z204" s="34"/>
    </row>
    <row r="205" spans="3:26">
      <c r="C205" s="34"/>
      <c r="D205" s="34"/>
      <c r="E205" s="34"/>
      <c r="F205" s="34"/>
      <c r="G205" s="34"/>
      <c r="H205" s="34"/>
      <c r="I205" s="34"/>
      <c r="J205" s="34"/>
      <c r="K205" s="34"/>
      <c r="L205" s="34"/>
      <c r="M205" s="34"/>
      <c r="N205" s="34"/>
      <c r="O205" s="34"/>
      <c r="P205" s="34"/>
      <c r="Q205" s="34"/>
      <c r="R205" s="34"/>
      <c r="S205" s="34"/>
      <c r="T205" s="34"/>
      <c r="W205" s="34"/>
      <c r="X205" s="34"/>
      <c r="Y205" s="34"/>
      <c r="Z205" s="34"/>
    </row>
    <row r="206" spans="3:26">
      <c r="C206" s="34"/>
      <c r="D206" s="34"/>
      <c r="E206" s="34"/>
      <c r="F206" s="34"/>
      <c r="G206" s="34"/>
      <c r="H206" s="34"/>
      <c r="I206" s="34"/>
      <c r="J206" s="34"/>
      <c r="K206" s="34"/>
      <c r="L206" s="34"/>
      <c r="M206" s="34"/>
      <c r="N206" s="34"/>
      <c r="O206" s="34"/>
      <c r="P206" s="34"/>
      <c r="Q206" s="34"/>
      <c r="R206" s="34"/>
      <c r="S206" s="34"/>
      <c r="T206" s="34"/>
      <c r="W206" s="34"/>
      <c r="X206" s="34"/>
      <c r="Y206" s="34"/>
      <c r="Z206" s="34"/>
    </row>
    <row r="207" spans="3:26">
      <c r="C207" s="34"/>
      <c r="D207" s="34"/>
      <c r="E207" s="34"/>
      <c r="F207" s="34"/>
      <c r="G207" s="34"/>
      <c r="H207" s="34"/>
      <c r="I207" s="34"/>
      <c r="J207" s="34"/>
      <c r="K207" s="34"/>
      <c r="L207" s="34"/>
      <c r="M207" s="34"/>
      <c r="N207" s="34"/>
      <c r="O207" s="34"/>
      <c r="P207" s="34"/>
      <c r="Q207" s="34"/>
      <c r="R207" s="34"/>
      <c r="S207" s="34"/>
      <c r="T207" s="34"/>
      <c r="W207" s="34"/>
      <c r="X207" s="34"/>
      <c r="Y207" s="34"/>
      <c r="Z207" s="34"/>
    </row>
    <row r="208" spans="3:26">
      <c r="C208" s="34"/>
      <c r="D208" s="34"/>
      <c r="E208" s="34"/>
      <c r="F208" s="34"/>
      <c r="G208" s="34"/>
      <c r="H208" s="34"/>
      <c r="I208" s="34"/>
      <c r="J208" s="34"/>
      <c r="K208" s="34"/>
      <c r="L208" s="34"/>
      <c r="M208" s="34"/>
      <c r="N208" s="34"/>
      <c r="O208" s="34"/>
      <c r="P208" s="34"/>
      <c r="Q208" s="34"/>
      <c r="R208" s="34"/>
      <c r="S208" s="34"/>
      <c r="T208" s="34"/>
      <c r="W208" s="34"/>
      <c r="X208" s="34"/>
      <c r="Y208" s="34"/>
      <c r="Z208" s="34"/>
    </row>
    <row r="209" spans="3:26">
      <c r="C209" s="34"/>
      <c r="D209" s="34"/>
      <c r="E209" s="34"/>
      <c r="F209" s="34"/>
      <c r="G209" s="34"/>
      <c r="H209" s="34"/>
      <c r="I209" s="34"/>
      <c r="J209" s="34"/>
      <c r="K209" s="34"/>
      <c r="L209" s="34"/>
      <c r="M209" s="34"/>
      <c r="N209" s="34"/>
      <c r="O209" s="34"/>
      <c r="P209" s="34"/>
      <c r="Q209" s="34"/>
      <c r="R209" s="34"/>
      <c r="S209" s="34"/>
      <c r="T209" s="34"/>
      <c r="W209" s="34"/>
      <c r="X209" s="34"/>
      <c r="Y209" s="34"/>
      <c r="Z209" s="34"/>
    </row>
    <row r="210" spans="3:26">
      <c r="C210" s="34"/>
      <c r="D210" s="34"/>
      <c r="E210" s="34"/>
      <c r="F210" s="34"/>
      <c r="G210" s="34"/>
      <c r="H210" s="34"/>
      <c r="I210" s="34"/>
      <c r="J210" s="34"/>
      <c r="K210" s="34"/>
      <c r="L210" s="34"/>
      <c r="M210" s="34"/>
      <c r="N210" s="34"/>
      <c r="O210" s="34"/>
      <c r="P210" s="34"/>
      <c r="Q210" s="34"/>
      <c r="R210" s="34"/>
      <c r="S210" s="34"/>
      <c r="T210" s="34"/>
      <c r="W210" s="34"/>
      <c r="X210" s="34"/>
      <c r="Y210" s="34"/>
      <c r="Z210" s="34"/>
    </row>
    <row r="211" spans="3:26">
      <c r="C211" s="34"/>
      <c r="D211" s="34"/>
      <c r="E211" s="34"/>
      <c r="F211" s="34"/>
      <c r="G211" s="34"/>
      <c r="H211" s="34"/>
      <c r="I211" s="34"/>
      <c r="J211" s="34"/>
      <c r="K211" s="34"/>
      <c r="L211" s="34"/>
      <c r="M211" s="34"/>
      <c r="N211" s="34"/>
      <c r="O211" s="34"/>
      <c r="P211" s="34"/>
      <c r="Q211" s="34"/>
      <c r="R211" s="34"/>
      <c r="S211" s="34"/>
      <c r="T211" s="34"/>
      <c r="W211" s="34"/>
      <c r="X211" s="34"/>
      <c r="Y211" s="34"/>
      <c r="Z211" s="34"/>
    </row>
    <row r="212" spans="3:26">
      <c r="C212" s="34"/>
      <c r="D212" s="34"/>
      <c r="E212" s="34"/>
      <c r="F212" s="34"/>
      <c r="G212" s="34"/>
      <c r="H212" s="34"/>
      <c r="I212" s="34"/>
      <c r="J212" s="34"/>
      <c r="K212" s="34"/>
      <c r="L212" s="34"/>
      <c r="M212" s="34"/>
      <c r="N212" s="34"/>
      <c r="O212" s="34"/>
      <c r="P212" s="34"/>
      <c r="Q212" s="34"/>
      <c r="R212" s="34"/>
      <c r="S212" s="34"/>
      <c r="T212" s="34"/>
      <c r="W212" s="34"/>
      <c r="X212" s="34"/>
      <c r="Y212" s="34"/>
      <c r="Z212" s="34"/>
    </row>
    <row r="213" spans="3:26">
      <c r="C213" s="34"/>
      <c r="D213" s="34"/>
      <c r="E213" s="34"/>
      <c r="F213" s="34"/>
      <c r="G213" s="34"/>
      <c r="H213" s="34"/>
      <c r="I213" s="34"/>
      <c r="J213" s="34"/>
      <c r="K213" s="34"/>
      <c r="L213" s="34"/>
      <c r="M213" s="34"/>
      <c r="N213" s="34"/>
      <c r="O213" s="34"/>
      <c r="P213" s="34"/>
      <c r="Q213" s="34"/>
      <c r="R213" s="34"/>
      <c r="S213" s="34"/>
      <c r="T213" s="34"/>
      <c r="W213" s="34"/>
      <c r="X213" s="34"/>
      <c r="Y213" s="34"/>
      <c r="Z213" s="34"/>
    </row>
    <row r="214" spans="3:26">
      <c r="C214" s="34"/>
      <c r="D214" s="34"/>
      <c r="E214" s="34"/>
      <c r="F214" s="34"/>
      <c r="G214" s="34"/>
      <c r="H214" s="34"/>
      <c r="I214" s="34"/>
      <c r="J214" s="34"/>
      <c r="K214" s="34"/>
      <c r="L214" s="34"/>
      <c r="M214" s="34"/>
      <c r="N214" s="34"/>
      <c r="O214" s="34"/>
      <c r="P214" s="34"/>
      <c r="Q214" s="34"/>
      <c r="R214" s="34"/>
      <c r="S214" s="34"/>
      <c r="T214" s="34"/>
      <c r="W214" s="34"/>
      <c r="X214" s="34"/>
      <c r="Y214" s="34"/>
      <c r="Z214" s="34"/>
    </row>
    <row r="215" spans="3:26">
      <c r="C215" s="34"/>
      <c r="D215" s="34"/>
      <c r="E215" s="34"/>
      <c r="F215" s="34"/>
      <c r="G215" s="34"/>
      <c r="H215" s="34"/>
      <c r="I215" s="34"/>
      <c r="J215" s="34"/>
      <c r="K215" s="34"/>
      <c r="L215" s="34"/>
      <c r="M215" s="34"/>
      <c r="N215" s="34"/>
      <c r="O215" s="34"/>
      <c r="P215" s="34"/>
      <c r="Q215" s="34"/>
      <c r="R215" s="34"/>
      <c r="S215" s="34"/>
      <c r="T215" s="34"/>
      <c r="W215" s="34"/>
      <c r="X215" s="34"/>
      <c r="Y215" s="34"/>
      <c r="Z215" s="34"/>
    </row>
    <row r="216" spans="3:26">
      <c r="C216" s="34"/>
      <c r="D216" s="34"/>
      <c r="E216" s="34"/>
      <c r="F216" s="34"/>
      <c r="G216" s="34"/>
      <c r="H216" s="34"/>
      <c r="I216" s="34"/>
      <c r="J216" s="34"/>
      <c r="K216" s="34"/>
      <c r="L216" s="34"/>
      <c r="M216" s="34"/>
      <c r="N216" s="34"/>
      <c r="O216" s="34"/>
      <c r="P216" s="34"/>
      <c r="Q216" s="34"/>
      <c r="R216" s="34"/>
      <c r="S216" s="34"/>
      <c r="T216" s="34"/>
      <c r="W216" s="34"/>
      <c r="X216" s="34"/>
      <c r="Y216" s="34"/>
      <c r="Z216" s="34"/>
    </row>
    <row r="217" spans="3:26">
      <c r="C217" s="34"/>
      <c r="D217" s="34"/>
      <c r="E217" s="34"/>
      <c r="F217" s="34"/>
      <c r="G217" s="34"/>
      <c r="H217" s="34"/>
      <c r="I217" s="34"/>
      <c r="J217" s="34"/>
      <c r="K217" s="34"/>
      <c r="L217" s="34"/>
      <c r="M217" s="34"/>
      <c r="N217" s="34"/>
      <c r="O217" s="34"/>
      <c r="P217" s="34"/>
      <c r="Q217" s="34"/>
      <c r="R217" s="34"/>
      <c r="S217" s="34"/>
      <c r="T217" s="34"/>
      <c r="W217" s="34"/>
      <c r="X217" s="34"/>
      <c r="Y217" s="34"/>
      <c r="Z217" s="34"/>
    </row>
    <row r="218" spans="3:26">
      <c r="C218" s="34"/>
      <c r="D218" s="34"/>
      <c r="E218" s="34"/>
      <c r="F218" s="34"/>
      <c r="G218" s="34"/>
      <c r="H218" s="34"/>
      <c r="I218" s="34"/>
      <c r="J218" s="34"/>
      <c r="K218" s="34"/>
      <c r="L218" s="34"/>
      <c r="M218" s="34"/>
      <c r="N218" s="34"/>
      <c r="O218" s="34"/>
      <c r="P218" s="34"/>
      <c r="Q218" s="34"/>
      <c r="R218" s="34"/>
      <c r="S218" s="34"/>
      <c r="T218" s="34"/>
      <c r="W218" s="34"/>
      <c r="X218" s="34"/>
      <c r="Y218" s="34"/>
      <c r="Z218" s="34"/>
    </row>
    <row r="219" spans="3:26">
      <c r="C219" s="34"/>
      <c r="D219" s="34"/>
      <c r="E219" s="34"/>
      <c r="F219" s="34"/>
      <c r="G219" s="34"/>
      <c r="H219" s="34"/>
      <c r="I219" s="34"/>
      <c r="J219" s="34"/>
      <c r="K219" s="34"/>
      <c r="L219" s="34"/>
      <c r="M219" s="34"/>
      <c r="N219" s="34"/>
      <c r="O219" s="34"/>
      <c r="P219" s="34"/>
      <c r="Q219" s="34"/>
      <c r="R219" s="34"/>
      <c r="S219" s="34"/>
      <c r="T219" s="34"/>
      <c r="W219" s="34"/>
      <c r="X219" s="34"/>
      <c r="Y219" s="34"/>
      <c r="Z219" s="34"/>
    </row>
    <row r="220" spans="3:26">
      <c r="C220" s="34"/>
      <c r="D220" s="34"/>
      <c r="E220" s="34"/>
      <c r="F220" s="34"/>
      <c r="G220" s="34"/>
      <c r="H220" s="34"/>
      <c r="I220" s="34"/>
      <c r="J220" s="34"/>
      <c r="K220" s="34"/>
      <c r="L220" s="34"/>
      <c r="M220" s="34"/>
      <c r="N220" s="34"/>
      <c r="O220" s="34"/>
      <c r="P220" s="34"/>
      <c r="Q220" s="34"/>
      <c r="R220" s="34"/>
      <c r="S220" s="34"/>
      <c r="T220" s="34"/>
      <c r="W220" s="34"/>
      <c r="X220" s="34"/>
      <c r="Y220" s="34"/>
      <c r="Z220" s="34"/>
    </row>
    <row r="221" spans="3:26">
      <c r="C221" s="34"/>
      <c r="D221" s="34"/>
      <c r="E221" s="34"/>
      <c r="F221" s="34"/>
      <c r="G221" s="34"/>
      <c r="H221" s="34"/>
      <c r="I221" s="34"/>
      <c r="J221" s="34"/>
      <c r="K221" s="34"/>
      <c r="L221" s="34"/>
      <c r="M221" s="34"/>
      <c r="N221" s="34"/>
      <c r="O221" s="34"/>
      <c r="P221" s="34"/>
      <c r="Q221" s="34"/>
      <c r="R221" s="34"/>
      <c r="S221" s="34"/>
      <c r="T221" s="34"/>
      <c r="W221" s="34"/>
      <c r="X221" s="34"/>
      <c r="Y221" s="34"/>
      <c r="Z221" s="34"/>
    </row>
    <row r="222" spans="3:26">
      <c r="C222" s="34"/>
      <c r="D222" s="34"/>
      <c r="E222" s="34"/>
      <c r="F222" s="34"/>
      <c r="G222" s="34"/>
      <c r="H222" s="34"/>
      <c r="I222" s="34"/>
      <c r="J222" s="34"/>
      <c r="K222" s="34"/>
      <c r="L222" s="34"/>
      <c r="M222" s="34"/>
      <c r="N222" s="34"/>
      <c r="O222" s="34"/>
      <c r="P222" s="34"/>
      <c r="Q222" s="34"/>
      <c r="R222" s="34"/>
      <c r="S222" s="34"/>
      <c r="T222" s="34"/>
      <c r="W222" s="34"/>
      <c r="X222" s="34"/>
      <c r="Y222" s="34"/>
      <c r="Z222" s="34"/>
    </row>
    <row r="223" spans="3:26">
      <c r="C223" s="34"/>
      <c r="D223" s="34"/>
      <c r="E223" s="34"/>
      <c r="F223" s="34"/>
      <c r="G223" s="34"/>
      <c r="H223" s="34"/>
      <c r="I223" s="34"/>
      <c r="J223" s="34"/>
      <c r="K223" s="34"/>
      <c r="L223" s="34"/>
      <c r="M223" s="34"/>
      <c r="N223" s="34"/>
      <c r="O223" s="34"/>
      <c r="P223" s="34"/>
      <c r="Q223" s="34"/>
      <c r="R223" s="34"/>
      <c r="S223" s="34"/>
      <c r="T223" s="34"/>
      <c r="W223" s="34"/>
      <c r="X223" s="34"/>
      <c r="Y223" s="34"/>
      <c r="Z223" s="34"/>
    </row>
    <row r="224" spans="3:26">
      <c r="C224" s="34"/>
      <c r="D224" s="34"/>
      <c r="E224" s="34"/>
      <c r="F224" s="34"/>
      <c r="G224" s="34"/>
      <c r="H224" s="34"/>
      <c r="I224" s="34"/>
      <c r="J224" s="34"/>
      <c r="K224" s="34"/>
      <c r="L224" s="34"/>
      <c r="M224" s="34"/>
      <c r="N224" s="34"/>
      <c r="O224" s="34"/>
      <c r="P224" s="34"/>
      <c r="Q224" s="34"/>
      <c r="R224" s="34"/>
      <c r="S224" s="34"/>
      <c r="T224" s="34"/>
      <c r="W224" s="34"/>
      <c r="X224" s="34"/>
      <c r="Y224" s="34"/>
      <c r="Z224" s="34"/>
    </row>
    <row r="225" spans="3:26">
      <c r="C225" s="34"/>
      <c r="D225" s="34"/>
      <c r="E225" s="34"/>
      <c r="F225" s="34"/>
      <c r="G225" s="34"/>
      <c r="H225" s="34"/>
      <c r="I225" s="34"/>
      <c r="J225" s="34"/>
      <c r="K225" s="34"/>
      <c r="L225" s="34"/>
      <c r="M225" s="34"/>
      <c r="N225" s="34"/>
      <c r="O225" s="34"/>
      <c r="P225" s="34"/>
      <c r="Q225" s="34"/>
      <c r="R225" s="34"/>
      <c r="S225" s="34"/>
      <c r="T225" s="34"/>
      <c r="W225" s="34"/>
      <c r="X225" s="34"/>
      <c r="Y225" s="34"/>
      <c r="Z225" s="34"/>
    </row>
    <row r="226" spans="3:26">
      <c r="C226" s="34"/>
      <c r="D226" s="34"/>
      <c r="E226" s="34"/>
      <c r="F226" s="34"/>
      <c r="G226" s="34"/>
      <c r="H226" s="34"/>
      <c r="I226" s="34"/>
      <c r="J226" s="34"/>
      <c r="K226" s="34"/>
      <c r="L226" s="34"/>
      <c r="M226" s="34"/>
      <c r="N226" s="34"/>
      <c r="O226" s="34"/>
      <c r="P226" s="34"/>
      <c r="Q226" s="34"/>
      <c r="R226" s="34"/>
      <c r="S226" s="34"/>
      <c r="T226" s="34"/>
      <c r="W226" s="34"/>
      <c r="X226" s="34"/>
      <c r="Y226" s="34"/>
      <c r="Z226" s="34"/>
    </row>
    <row r="227" spans="3:26">
      <c r="C227" s="34"/>
      <c r="D227" s="34"/>
      <c r="E227" s="34"/>
      <c r="F227" s="34"/>
      <c r="G227" s="34"/>
      <c r="H227" s="34"/>
      <c r="I227" s="34"/>
      <c r="J227" s="34"/>
      <c r="K227" s="34"/>
      <c r="L227" s="34"/>
      <c r="M227" s="34"/>
      <c r="N227" s="34"/>
      <c r="O227" s="34"/>
      <c r="P227" s="34"/>
      <c r="Q227" s="34"/>
      <c r="R227" s="34"/>
      <c r="S227" s="34"/>
      <c r="T227" s="34"/>
      <c r="W227" s="34"/>
      <c r="X227" s="34"/>
      <c r="Y227" s="34"/>
      <c r="Z227" s="34"/>
    </row>
    <row r="228" spans="3:26">
      <c r="C228" s="34"/>
      <c r="D228" s="34"/>
      <c r="E228" s="34"/>
      <c r="F228" s="34"/>
      <c r="G228" s="34"/>
      <c r="H228" s="34"/>
      <c r="I228" s="34"/>
      <c r="J228" s="34"/>
      <c r="K228" s="34"/>
      <c r="L228" s="34"/>
      <c r="M228" s="34"/>
      <c r="N228" s="34"/>
      <c r="O228" s="34"/>
      <c r="P228" s="34"/>
      <c r="Q228" s="34"/>
      <c r="R228" s="34"/>
      <c r="S228" s="34"/>
      <c r="T228" s="34"/>
      <c r="W228" s="34"/>
      <c r="X228" s="34"/>
      <c r="Y228" s="34"/>
      <c r="Z228" s="34"/>
    </row>
    <row r="229" spans="3:26">
      <c r="C229" s="34"/>
      <c r="D229" s="34"/>
      <c r="E229" s="34"/>
      <c r="F229" s="34"/>
      <c r="G229" s="34"/>
      <c r="H229" s="34"/>
      <c r="I229" s="34"/>
      <c r="J229" s="34"/>
      <c r="K229" s="34"/>
      <c r="L229" s="34"/>
      <c r="M229" s="34"/>
      <c r="N229" s="34"/>
      <c r="O229" s="34"/>
      <c r="P229" s="34"/>
      <c r="Q229" s="34"/>
      <c r="R229" s="34"/>
      <c r="S229" s="34"/>
      <c r="T229" s="34"/>
      <c r="W229" s="34"/>
      <c r="X229" s="34"/>
      <c r="Y229" s="34"/>
      <c r="Z229" s="34"/>
    </row>
    <row r="230" spans="3:26">
      <c r="C230" s="34"/>
      <c r="D230" s="34"/>
      <c r="E230" s="34"/>
      <c r="F230" s="34"/>
      <c r="G230" s="34"/>
      <c r="H230" s="34"/>
      <c r="I230" s="34"/>
      <c r="J230" s="34"/>
      <c r="K230" s="34"/>
      <c r="L230" s="34"/>
      <c r="M230" s="34"/>
      <c r="N230" s="34"/>
      <c r="O230" s="34"/>
      <c r="P230" s="34"/>
      <c r="Q230" s="34"/>
      <c r="R230" s="34"/>
      <c r="S230" s="34"/>
      <c r="T230" s="34"/>
      <c r="W230" s="34"/>
      <c r="X230" s="34"/>
      <c r="Y230" s="34"/>
      <c r="Z230" s="34"/>
    </row>
    <row r="231" spans="3:26">
      <c r="C231" s="34"/>
      <c r="D231" s="34"/>
      <c r="E231" s="34"/>
      <c r="F231" s="34"/>
      <c r="G231" s="34"/>
      <c r="H231" s="34"/>
      <c r="I231" s="34"/>
      <c r="J231" s="34"/>
      <c r="K231" s="34"/>
      <c r="L231" s="34"/>
      <c r="M231" s="34"/>
      <c r="N231" s="34"/>
      <c r="O231" s="34"/>
      <c r="P231" s="34"/>
      <c r="Q231" s="34"/>
      <c r="R231" s="34"/>
      <c r="S231" s="34"/>
      <c r="T231" s="34"/>
      <c r="W231" s="34"/>
      <c r="X231" s="34"/>
      <c r="Y231" s="34"/>
      <c r="Z231" s="34"/>
    </row>
    <row r="232" spans="3:26">
      <c r="C232" s="34"/>
      <c r="D232" s="34"/>
      <c r="E232" s="34"/>
      <c r="F232" s="34"/>
      <c r="G232" s="34"/>
      <c r="H232" s="34"/>
      <c r="I232" s="34"/>
      <c r="J232" s="34"/>
      <c r="K232" s="34"/>
      <c r="L232" s="34"/>
      <c r="M232" s="34"/>
      <c r="N232" s="34"/>
      <c r="O232" s="34"/>
      <c r="P232" s="34"/>
      <c r="Q232" s="34"/>
      <c r="R232" s="34"/>
      <c r="S232" s="34"/>
      <c r="T232" s="34"/>
      <c r="W232" s="34"/>
      <c r="X232" s="34"/>
      <c r="Y232" s="34"/>
      <c r="Z232" s="34"/>
    </row>
    <row r="233" spans="3:26">
      <c r="C233" s="34"/>
      <c r="D233" s="34"/>
      <c r="E233" s="34"/>
      <c r="F233" s="34"/>
      <c r="G233" s="34"/>
      <c r="H233" s="34"/>
      <c r="I233" s="34"/>
      <c r="J233" s="34"/>
      <c r="K233" s="34"/>
      <c r="L233" s="34"/>
      <c r="M233" s="34"/>
      <c r="N233" s="34"/>
      <c r="O233" s="34"/>
      <c r="P233" s="34"/>
      <c r="Q233" s="34"/>
      <c r="R233" s="34"/>
      <c r="S233" s="34"/>
      <c r="T233" s="34"/>
      <c r="W233" s="34"/>
      <c r="X233" s="34"/>
      <c r="Y233" s="34"/>
      <c r="Z233" s="34"/>
    </row>
    <row r="234" spans="3:26">
      <c r="C234" s="34"/>
      <c r="D234" s="34"/>
      <c r="E234" s="34"/>
      <c r="F234" s="34"/>
      <c r="G234" s="34"/>
      <c r="H234" s="34"/>
      <c r="I234" s="34"/>
      <c r="J234" s="34"/>
      <c r="K234" s="34"/>
      <c r="L234" s="34"/>
      <c r="M234" s="34"/>
      <c r="N234" s="34"/>
      <c r="O234" s="34"/>
      <c r="P234" s="34"/>
      <c r="Q234" s="34"/>
      <c r="R234" s="34"/>
      <c r="S234" s="34"/>
      <c r="T234" s="34"/>
      <c r="W234" s="34"/>
      <c r="X234" s="34"/>
      <c r="Y234" s="34"/>
      <c r="Z234" s="34"/>
    </row>
    <row r="235" spans="3:26">
      <c r="C235" s="34"/>
      <c r="D235" s="34"/>
      <c r="E235" s="34"/>
      <c r="F235" s="34"/>
      <c r="G235" s="34"/>
      <c r="H235" s="34"/>
      <c r="I235" s="34"/>
      <c r="J235" s="34"/>
      <c r="K235" s="34"/>
      <c r="L235" s="34"/>
      <c r="M235" s="34"/>
      <c r="N235" s="34"/>
      <c r="O235" s="34"/>
      <c r="P235" s="34"/>
      <c r="Q235" s="34"/>
      <c r="R235" s="34"/>
      <c r="S235" s="34"/>
      <c r="T235" s="34"/>
      <c r="W235" s="34"/>
      <c r="X235" s="34"/>
      <c r="Y235" s="34"/>
      <c r="Z235" s="34"/>
    </row>
    <row r="236" spans="3:26">
      <c r="C236" s="34"/>
      <c r="D236" s="34"/>
      <c r="E236" s="34"/>
      <c r="F236" s="34"/>
      <c r="G236" s="34"/>
      <c r="H236" s="34"/>
      <c r="I236" s="34"/>
      <c r="J236" s="34"/>
      <c r="K236" s="34"/>
      <c r="L236" s="34"/>
      <c r="M236" s="34"/>
      <c r="N236" s="34"/>
      <c r="O236" s="34"/>
      <c r="P236" s="34"/>
      <c r="Q236" s="34"/>
      <c r="R236" s="34"/>
      <c r="S236" s="34"/>
      <c r="T236" s="34"/>
      <c r="W236" s="34"/>
      <c r="X236" s="34"/>
      <c r="Y236" s="34"/>
      <c r="Z236" s="34"/>
    </row>
  </sheetData>
  <mergeCells count="25">
    <mergeCell ref="AA10:AF10"/>
    <mergeCell ref="AG10:AL10"/>
    <mergeCell ref="G11:H11"/>
    <mergeCell ref="M11:N11"/>
    <mergeCell ref="S11:T11"/>
    <mergeCell ref="Y11:Z11"/>
    <mergeCell ref="AE11:AF11"/>
    <mergeCell ref="AK11:AL11"/>
    <mergeCell ref="AG8:AL8"/>
    <mergeCell ref="C9:H9"/>
    <mergeCell ref="I9:N9"/>
    <mergeCell ref="O9:T9"/>
    <mergeCell ref="U9:Z9"/>
    <mergeCell ref="AA9:AF9"/>
    <mergeCell ref="AG9:AL9"/>
    <mergeCell ref="AA8:AF8"/>
    <mergeCell ref="A8:B10"/>
    <mergeCell ref="C8:H8"/>
    <mergeCell ref="I8:N8"/>
    <mergeCell ref="O8:T8"/>
    <mergeCell ref="U8:Z8"/>
    <mergeCell ref="C10:H10"/>
    <mergeCell ref="I10:N10"/>
    <mergeCell ref="O10:T10"/>
    <mergeCell ref="U10:Z10"/>
  </mergeCells>
  <pageMargins left="0.78740157499999996" right="0.78740157499999996" top="0.984251969" bottom="0.984251969"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sheetPr>
    <tabColor rgb="FF7030A0"/>
  </sheetPr>
  <dimension ref="A1:AL236"/>
  <sheetViews>
    <sheetView showGridLines="0" topLeftCell="A16" zoomScaleNormal="100" workbookViewId="0">
      <selection activeCell="V24" sqref="V24"/>
    </sheetView>
  </sheetViews>
  <sheetFormatPr baseColWidth="10" defaultColWidth="9.140625" defaultRowHeight="12.75"/>
  <cols>
    <col min="1" max="1" width="16" style="68" customWidth="1"/>
    <col min="2" max="2" width="29.7109375" style="31" customWidth="1"/>
    <col min="3" max="3" width="12.28515625" style="22" customWidth="1"/>
    <col min="4" max="8" width="8.28515625" style="22" customWidth="1"/>
    <col min="9" max="9" width="12.28515625" style="22" customWidth="1"/>
    <col min="10" max="14" width="8.28515625" style="22" customWidth="1"/>
    <col min="15" max="15" width="11.42578125" style="22" bestFit="1" customWidth="1"/>
    <col min="16" max="20" width="8.28515625" style="22" customWidth="1"/>
    <col min="21" max="21" width="12.28515625" style="22" customWidth="1"/>
    <col min="22" max="26" width="8.28515625" style="22" customWidth="1"/>
    <col min="27" max="27" width="12.28515625" style="22" customWidth="1"/>
    <col min="28" max="32" width="8.28515625" style="22" customWidth="1"/>
    <col min="33" max="33" width="12.28515625" style="1" customWidth="1"/>
    <col min="34" max="38" width="8.28515625" style="1" customWidth="1"/>
    <col min="39" max="256" width="11.42578125" style="1" customWidth="1"/>
    <col min="257" max="16384" width="9.140625" style="1"/>
  </cols>
  <sheetData>
    <row r="1" spans="1:38" s="30" customFormat="1" ht="20.25">
      <c r="A1" s="49" t="s">
        <v>239</v>
      </c>
      <c r="B1" s="50"/>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row>
    <row r="2" spans="1:38">
      <c r="A2" s="48" t="s">
        <v>65</v>
      </c>
      <c r="B2" s="1"/>
      <c r="D2" s="34"/>
      <c r="E2" s="21"/>
    </row>
    <row r="3" spans="1:38">
      <c r="A3" s="1"/>
      <c r="B3" s="1"/>
      <c r="D3" s="34"/>
      <c r="E3" s="21"/>
    </row>
    <row r="4" spans="1:38">
      <c r="A4" s="1" t="s">
        <v>32</v>
      </c>
      <c r="B4" s="15"/>
      <c r="C4" s="7" t="s">
        <v>33</v>
      </c>
      <c r="D4" s="11"/>
      <c r="E4" s="21"/>
    </row>
    <row r="5" spans="1:38">
      <c r="A5" s="1" t="s">
        <v>34</v>
      </c>
      <c r="B5" s="15"/>
      <c r="C5" s="7" t="s">
        <v>35</v>
      </c>
      <c r="D5" s="11"/>
      <c r="E5" s="21"/>
    </row>
    <row r="6" spans="1:38">
      <c r="A6" s="1" t="s">
        <v>59</v>
      </c>
      <c r="B6" s="15"/>
      <c r="C6" s="13" t="s">
        <v>6</v>
      </c>
      <c r="D6" s="14"/>
      <c r="E6" s="21"/>
    </row>
    <row r="7" spans="1:38" ht="13.5" thickBot="1">
      <c r="A7" s="35"/>
      <c r="B7" s="1"/>
      <c r="D7" s="34"/>
      <c r="E7" s="21"/>
    </row>
    <row r="8" spans="1:38" ht="14.45" customHeight="1" thickBot="1">
      <c r="A8" s="416"/>
      <c r="B8" s="417"/>
      <c r="C8" s="422" t="s">
        <v>218</v>
      </c>
      <c r="D8" s="423"/>
      <c r="E8" s="423"/>
      <c r="F8" s="423"/>
      <c r="G8" s="423"/>
      <c r="H8" s="423"/>
      <c r="I8" s="422" t="s">
        <v>218</v>
      </c>
      <c r="J8" s="423"/>
      <c r="K8" s="423"/>
      <c r="L8" s="423"/>
      <c r="M8" s="423"/>
      <c r="N8" s="423"/>
      <c r="O8" s="422" t="s">
        <v>218</v>
      </c>
      <c r="P8" s="423"/>
      <c r="Q8" s="423"/>
      <c r="R8" s="423"/>
      <c r="S8" s="423"/>
      <c r="T8" s="423"/>
      <c r="U8" s="422" t="s">
        <v>218</v>
      </c>
      <c r="V8" s="423"/>
      <c r="W8" s="423"/>
      <c r="X8" s="423"/>
      <c r="Y8" s="423"/>
      <c r="Z8" s="423"/>
      <c r="AA8" s="422" t="s">
        <v>218</v>
      </c>
      <c r="AB8" s="423"/>
      <c r="AC8" s="423"/>
      <c r="AD8" s="423"/>
      <c r="AE8" s="423"/>
      <c r="AF8" s="423"/>
      <c r="AG8" s="422" t="s">
        <v>218</v>
      </c>
      <c r="AH8" s="423"/>
      <c r="AI8" s="423"/>
      <c r="AJ8" s="423"/>
      <c r="AK8" s="423"/>
      <c r="AL8" s="424"/>
    </row>
    <row r="9" spans="1:38" s="30" customFormat="1" ht="25.5" customHeight="1">
      <c r="A9" s="418"/>
      <c r="B9" s="419"/>
      <c r="C9" s="413" t="s">
        <v>47</v>
      </c>
      <c r="D9" s="413"/>
      <c r="E9" s="413"/>
      <c r="F9" s="413"/>
      <c r="G9" s="413"/>
      <c r="H9" s="413"/>
      <c r="I9" s="414" t="s">
        <v>48</v>
      </c>
      <c r="J9" s="413"/>
      <c r="K9" s="413"/>
      <c r="L9" s="413"/>
      <c r="M9" s="413"/>
      <c r="N9" s="413"/>
      <c r="O9" s="414" t="s">
        <v>144</v>
      </c>
      <c r="P9" s="413"/>
      <c r="Q9" s="413"/>
      <c r="R9" s="413"/>
      <c r="S9" s="413"/>
      <c r="T9" s="413"/>
      <c r="U9" s="414" t="s">
        <v>145</v>
      </c>
      <c r="V9" s="413"/>
      <c r="W9" s="413"/>
      <c r="X9" s="413"/>
      <c r="Y9" s="413"/>
      <c r="Z9" s="413"/>
      <c r="AA9" s="414" t="s">
        <v>146</v>
      </c>
      <c r="AB9" s="413"/>
      <c r="AC9" s="413"/>
      <c r="AD9" s="413"/>
      <c r="AE9" s="413"/>
      <c r="AF9" s="415"/>
      <c r="AG9" s="414" t="s">
        <v>219</v>
      </c>
      <c r="AH9" s="413"/>
      <c r="AI9" s="413"/>
      <c r="AJ9" s="413"/>
      <c r="AK9" s="413"/>
      <c r="AL9" s="415"/>
    </row>
    <row r="10" spans="1:38" s="83" customFormat="1" ht="12.75" customHeight="1" thickBot="1">
      <c r="A10" s="420"/>
      <c r="B10" s="421"/>
      <c r="C10" s="410" t="s">
        <v>26</v>
      </c>
      <c r="D10" s="411"/>
      <c r="E10" s="411"/>
      <c r="F10" s="411"/>
      <c r="G10" s="411"/>
      <c r="H10" s="412"/>
      <c r="I10" s="410" t="s">
        <v>26</v>
      </c>
      <c r="J10" s="411"/>
      <c r="K10" s="411"/>
      <c r="L10" s="411"/>
      <c r="M10" s="411"/>
      <c r="N10" s="412"/>
      <c r="O10" s="410" t="s">
        <v>26</v>
      </c>
      <c r="P10" s="411"/>
      <c r="Q10" s="411"/>
      <c r="R10" s="411"/>
      <c r="S10" s="411"/>
      <c r="T10" s="412"/>
      <c r="U10" s="410" t="s">
        <v>26</v>
      </c>
      <c r="V10" s="411"/>
      <c r="W10" s="411"/>
      <c r="X10" s="411"/>
      <c r="Y10" s="411"/>
      <c r="Z10" s="412"/>
      <c r="AA10" s="410" t="s">
        <v>26</v>
      </c>
      <c r="AB10" s="411"/>
      <c r="AC10" s="411"/>
      <c r="AD10" s="411"/>
      <c r="AE10" s="411"/>
      <c r="AF10" s="412"/>
      <c r="AG10" s="410" t="s">
        <v>26</v>
      </c>
      <c r="AH10" s="411"/>
      <c r="AI10" s="411"/>
      <c r="AJ10" s="411"/>
      <c r="AK10" s="411"/>
      <c r="AL10" s="412"/>
    </row>
    <row r="11" spans="1:38" s="89" customFormat="1" ht="39.75" customHeight="1" thickBot="1">
      <c r="A11" s="84" t="s">
        <v>53</v>
      </c>
      <c r="B11" s="85" t="s">
        <v>54</v>
      </c>
      <c r="C11" s="86">
        <v>2017</v>
      </c>
      <c r="D11" s="87">
        <v>2020</v>
      </c>
      <c r="E11" s="87">
        <v>2025</v>
      </c>
      <c r="F11" s="87">
        <v>2030</v>
      </c>
      <c r="G11" s="408" t="s">
        <v>220</v>
      </c>
      <c r="H11" s="409"/>
      <c r="I11" s="86">
        <v>2017</v>
      </c>
      <c r="J11" s="87">
        <v>2020</v>
      </c>
      <c r="K11" s="87">
        <v>2025</v>
      </c>
      <c r="L11" s="87">
        <v>2030</v>
      </c>
      <c r="M11" s="408" t="s">
        <v>220</v>
      </c>
      <c r="N11" s="409"/>
      <c r="O11" s="86">
        <v>2017</v>
      </c>
      <c r="P11" s="87">
        <v>2020</v>
      </c>
      <c r="Q11" s="87">
        <v>2025</v>
      </c>
      <c r="R11" s="87">
        <v>2030</v>
      </c>
      <c r="S11" s="408" t="s">
        <v>220</v>
      </c>
      <c r="T11" s="409"/>
      <c r="U11" s="86">
        <v>2017</v>
      </c>
      <c r="V11" s="87">
        <v>2020</v>
      </c>
      <c r="W11" s="87">
        <v>2025</v>
      </c>
      <c r="X11" s="87">
        <v>2030</v>
      </c>
      <c r="Y11" s="408" t="s">
        <v>220</v>
      </c>
      <c r="Z11" s="409"/>
      <c r="AA11" s="88">
        <v>2017</v>
      </c>
      <c r="AB11" s="87">
        <v>2020</v>
      </c>
      <c r="AC11" s="87">
        <v>2025</v>
      </c>
      <c r="AD11" s="87">
        <v>2030</v>
      </c>
      <c r="AE11" s="408" t="s">
        <v>220</v>
      </c>
      <c r="AF11" s="409"/>
      <c r="AG11" s="88" t="s">
        <v>60</v>
      </c>
      <c r="AH11" s="87">
        <v>2020</v>
      </c>
      <c r="AI11" s="87">
        <v>2025</v>
      </c>
      <c r="AJ11" s="87">
        <v>2030</v>
      </c>
      <c r="AK11" s="408" t="s">
        <v>220</v>
      </c>
      <c r="AL11" s="409"/>
    </row>
    <row r="12" spans="1:38" ht="25.15" customHeight="1" thickBot="1">
      <c r="A12" s="73" t="s">
        <v>150</v>
      </c>
      <c r="B12" s="74" t="s">
        <v>147</v>
      </c>
      <c r="C12" s="52">
        <f>SUM('ANNEX IV A-WM VLA'!C12, 'ANNEX IV A-WM WAL'!C12, 'ANNEX IV A-WM BRU'!C12)</f>
        <v>14.0953273015646</v>
      </c>
      <c r="D12" s="52">
        <f>SUM('ANNEX IV A-WM VLA'!D12, 'ANNEX IV A-WM WAL'!D12, 'ANNEX IV A-WM BRU'!D12)</f>
        <v>2.9169780855154341</v>
      </c>
      <c r="E12" s="52">
        <f>SUM('ANNEX IV A-WM VLA'!E12, 'ANNEX IV A-WM WAL'!E12, 'ANNEX IV A-WM BRU'!E12)</f>
        <v>2.7841066367398599</v>
      </c>
      <c r="F12" s="52">
        <f>SUM('ANNEX IV A-WM VLA'!F12, 'ANNEX IV A-WM WAL'!F12, 'ANNEX IV A-WM BRU'!F12)</f>
        <v>4.6710414465382053</v>
      </c>
      <c r="G12" s="54"/>
      <c r="H12" s="55"/>
      <c r="I12" s="52">
        <f>SUM('ANNEX IV A-WM VLA'!I12, 'ANNEX IV A-WM WAL'!I12, 'ANNEX IV A-WM BRU'!I12)</f>
        <v>0.81345217204570941</v>
      </c>
      <c r="J12" s="52">
        <f>SUM('ANNEX IV A-WM VLA'!J12, 'ANNEX IV A-WM WAL'!J12, 'ANNEX IV A-WM BRU'!J12)</f>
        <v>0.19647929740187603</v>
      </c>
      <c r="K12" s="52">
        <f>SUM('ANNEX IV A-WM VLA'!K12, 'ANNEX IV A-WM WAL'!K12, 'ANNEX IV A-WM BRU'!K12)</f>
        <v>0.25948408504504467</v>
      </c>
      <c r="L12" s="52">
        <f>SUM('ANNEX IV A-WM VLA'!L12, 'ANNEX IV A-WM WAL'!L12, 'ANNEX IV A-WM BRU'!L12)</f>
        <v>0.34540387023415459</v>
      </c>
      <c r="M12" s="53"/>
      <c r="N12" s="55"/>
      <c r="O12" s="52">
        <f>SUM('ANNEX IV A-WM VLA'!O12, 'ANNEX IV A-WM WAL'!O12, 'ANNEX IV A-WM BRU'!O12)</f>
        <v>8.4916796715876419</v>
      </c>
      <c r="P12" s="52">
        <f>SUM('ANNEX IV A-WM VLA'!P12, 'ANNEX IV A-WM WAL'!P12, 'ANNEX IV A-WM BRU'!P12)</f>
        <v>0.27370288799574799</v>
      </c>
      <c r="Q12" s="52">
        <f>SUM('ANNEX IV A-WM VLA'!Q12, 'ANNEX IV A-WM WAL'!Q12, 'ANNEX IV A-WM BRU'!Q12)</f>
        <v>0.24988581407556401</v>
      </c>
      <c r="R12" s="52">
        <f>SUM('ANNEX IV A-WM VLA'!R12, 'ANNEX IV A-WM WAL'!R12, 'ANNEX IV A-WM BRU'!R12)</f>
        <v>0.30842228601732702</v>
      </c>
      <c r="S12" s="53"/>
      <c r="T12" s="55"/>
      <c r="U12" s="52">
        <f>SUM('ANNEX IV A-WM VLA'!U12, 'ANNEX IV A-WM WAL'!U12, 'ANNEX IV A-WM BRU'!U12)</f>
        <v>0.21152510373154179</v>
      </c>
      <c r="V12" s="52">
        <f>SUM('ANNEX IV A-WM VLA'!V12, 'ANNEX IV A-WM WAL'!V12, 'ANNEX IV A-WM BRU'!V12)</f>
        <v>0.2587427755417212</v>
      </c>
      <c r="W12" s="52">
        <f>SUM('ANNEX IV A-WM VLA'!W12, 'ANNEX IV A-WM WAL'!W12, 'ANNEX IV A-WM BRU'!W12)</f>
        <v>0.2137908254362971</v>
      </c>
      <c r="X12" s="52">
        <f>SUM('ANNEX IV A-WM VLA'!X12, 'ANNEX IV A-WM WAL'!X12, 'ANNEX IV A-WM BRU'!X12)</f>
        <v>0.24424282269778907</v>
      </c>
      <c r="Y12" s="53"/>
      <c r="Z12" s="53"/>
      <c r="AA12" s="52">
        <f>SUM('ANNEX IV A-WM VLA'!AA12, 'ANNEX IV A-WM WAL'!AA12, 'ANNEX IV A-WM BRU'!AA12)</f>
        <v>0.16419825106070579</v>
      </c>
      <c r="AB12" s="52">
        <f>SUM('ANNEX IV A-WM VLA'!AB12, 'ANNEX IV A-WM WAL'!AB12, 'ANNEX IV A-WM BRU'!AB12)</f>
        <v>0.33445205542120532</v>
      </c>
      <c r="AC12" s="52">
        <f>SUM('ANNEX IV A-WM VLA'!AC12, 'ANNEX IV A-WM WAL'!AC12, 'ANNEX IV A-WM BRU'!AC12)</f>
        <v>0.356393592194367</v>
      </c>
      <c r="AD12" s="52">
        <f>SUM('ANNEX IV A-WM VLA'!AD12, 'ANNEX IV A-WM WAL'!AD12, 'ANNEX IV A-WM BRU'!AD12)</f>
        <v>0.34668759471109523</v>
      </c>
      <c r="AE12" s="53"/>
      <c r="AF12" s="55"/>
      <c r="AG12" s="52"/>
      <c r="AH12" s="53"/>
      <c r="AI12" s="53"/>
      <c r="AJ12" s="53"/>
      <c r="AK12" s="53"/>
      <c r="AL12" s="55"/>
    </row>
    <row r="13" spans="1:38" ht="36.75" thickBot="1">
      <c r="A13" s="73" t="s">
        <v>151</v>
      </c>
      <c r="B13" s="74" t="s">
        <v>148</v>
      </c>
      <c r="C13" s="52">
        <f>SUM('ANNEX IV A-WM VLA'!C13, 'ANNEX IV A-WM WAL'!C13, 'ANNEX IV A-WM BRU'!C13)</f>
        <v>13.172984393220556</v>
      </c>
      <c r="D13" s="52">
        <f>SUM('ANNEX IV A-WM VLA'!D13, 'ANNEX IV A-WM WAL'!D13, 'ANNEX IV A-WM BRU'!D13)</f>
        <v>6.7656864022404504</v>
      </c>
      <c r="E13" s="52">
        <f>SUM('ANNEX IV A-WM VLA'!E13, 'ANNEX IV A-WM WAL'!E13, 'ANNEX IV A-WM BRU'!E13)</f>
        <v>5.2865526277261798</v>
      </c>
      <c r="F13" s="383">
        <f>SUM('ANNEX IV A-WM VLA'!F13, 'ANNEX IV A-WM WAL'!F13, 'ANNEX IV A-WM BRU'!F13)</f>
        <v>5.2304241152996598</v>
      </c>
      <c r="G13" s="58"/>
      <c r="H13" s="59"/>
      <c r="I13" s="52">
        <f>SUM('ANNEX IV A-WM VLA'!I13, 'ANNEX IV A-WM WAL'!I13, 'ANNEX IV A-WM BRU'!I13)</f>
        <v>2.1735472303228702</v>
      </c>
      <c r="J13" s="52">
        <f>SUM('ANNEX IV A-WM VLA'!J13, 'ANNEX IV A-WM WAL'!J13, 'ANNEX IV A-WM BRU'!J13)</f>
        <v>0.85826559557765003</v>
      </c>
      <c r="K13" s="52">
        <f>SUM('ANNEX IV A-WM VLA'!K13, 'ANNEX IV A-WM WAL'!K13, 'ANNEX IV A-WM BRU'!K13)</f>
        <v>0.81974230992549402</v>
      </c>
      <c r="L13" s="383">
        <f>SUM('ANNEX IV A-WM VLA'!L13, 'ANNEX IV A-WM WAL'!L13, 'ANNEX IV A-WM BRU'!L13)</f>
        <v>0.83494234527943501</v>
      </c>
      <c r="M13" s="57"/>
      <c r="N13" s="59"/>
      <c r="O13" s="52">
        <f>SUM('ANNEX IV A-WM VLA'!O13, 'ANNEX IV A-WM WAL'!O13, 'ANNEX IV A-WM BRU'!O13)</f>
        <v>2.372985224416678</v>
      </c>
      <c r="P13" s="52">
        <f>SUM('ANNEX IV A-WM VLA'!P13, 'ANNEX IV A-WM WAL'!P13, 'ANNEX IV A-WM BRU'!P13)</f>
        <v>1.016346176225791</v>
      </c>
      <c r="Q13" s="52">
        <f>SUM('ANNEX IV A-WM VLA'!Q13, 'ANNEX IV A-WM WAL'!Q13, 'ANNEX IV A-WM BRU'!Q13)</f>
        <v>0.9031025279840611</v>
      </c>
      <c r="R13" s="383">
        <f>SUM('ANNEX IV A-WM VLA'!R13, 'ANNEX IV A-WM WAL'!R13, 'ANNEX IV A-WM BRU'!R13)</f>
        <v>0.81790298803713402</v>
      </c>
      <c r="S13" s="57"/>
      <c r="T13" s="59"/>
      <c r="U13" s="52">
        <f>SUM('ANNEX IV A-WM VLA'!U13, 'ANNEX IV A-WM WAL'!U13, 'ANNEX IV A-WM BRU'!U13)</f>
        <v>0.11957729204630266</v>
      </c>
      <c r="V13" s="52">
        <f>SUM('ANNEX IV A-WM VLA'!V13, 'ANNEX IV A-WM WAL'!V13, 'ANNEX IV A-WM BRU'!V13)</f>
        <v>0.10896021189365801</v>
      </c>
      <c r="W13" s="52">
        <f>SUM('ANNEX IV A-WM VLA'!W13, 'ANNEX IV A-WM WAL'!W13, 'ANNEX IV A-WM BRU'!W13)</f>
        <v>0.10352583260112599</v>
      </c>
      <c r="X13" s="383">
        <f>SUM('ANNEX IV A-WM VLA'!X13, 'ANNEX IV A-WM WAL'!X13, 'ANNEX IV A-WM BRU'!X13)</f>
        <v>0.106045110720807</v>
      </c>
      <c r="Y13" s="57"/>
      <c r="Z13" s="57"/>
      <c r="AA13" s="52">
        <f>SUM('ANNEX IV A-WM VLA'!AA13, 'ANNEX IV A-WM WAL'!AA13, 'ANNEX IV A-WM BRU'!AA13)</f>
        <v>1.1820215767938465</v>
      </c>
      <c r="AB13" s="52">
        <f>SUM('ANNEX IV A-WM VLA'!AB13, 'ANNEX IV A-WM WAL'!AB13, 'ANNEX IV A-WM BRU'!AB13)</f>
        <v>0.62313147636244604</v>
      </c>
      <c r="AC13" s="52">
        <f>SUM('ANNEX IV A-WM VLA'!AC13, 'ANNEX IV A-WM WAL'!AC13, 'ANNEX IV A-WM BRU'!AC13)</f>
        <v>0.50772536511712896</v>
      </c>
      <c r="AD13" s="383">
        <f>SUM('ANNEX IV A-WM VLA'!AD13, 'ANNEX IV A-WM WAL'!AD13, 'ANNEX IV A-WM BRU'!AD13)</f>
        <v>0.500325070423847</v>
      </c>
      <c r="AE13" s="57"/>
      <c r="AF13" s="59"/>
      <c r="AG13" s="56"/>
      <c r="AH13" s="57"/>
      <c r="AI13" s="57"/>
      <c r="AJ13" s="57"/>
      <c r="AK13" s="57"/>
      <c r="AL13" s="59"/>
    </row>
    <row r="14" spans="1:38" ht="13.5" thickBot="1">
      <c r="A14" s="73" t="s">
        <v>152</v>
      </c>
      <c r="B14" s="75" t="s">
        <v>118</v>
      </c>
      <c r="C14" s="52">
        <f>SUM('ANNEX IV A-WM VLA'!C14, 'ANNEX IV A-WM WAL'!C14, 'ANNEX IV A-WM BRU'!C14)</f>
        <v>82.726077034636702</v>
      </c>
      <c r="D14" s="52">
        <f>SUM('ANNEX IV A-WM VLA'!D14, 'ANNEX IV A-WM WAL'!D14, 'ANNEX IV A-WM BRU'!D14)</f>
        <v>25.646678443428744</v>
      </c>
      <c r="E14" s="52">
        <f>SUM('ANNEX IV A-WM VLA'!E14, 'ANNEX IV A-WM WAL'!E14, 'ANNEX IV A-WM BRU'!E14)</f>
        <v>18.440444789143321</v>
      </c>
      <c r="F14" s="52">
        <f>SUM('ANNEX IV A-WM VLA'!F14, 'ANNEX IV A-WM WAL'!F14, 'ANNEX IV A-WM BRU'!F14)</f>
        <v>11.234211134857894</v>
      </c>
      <c r="G14" s="61"/>
      <c r="H14" s="60"/>
      <c r="I14" s="52">
        <f>SUM('ANNEX IV A-WM VLA'!I14, 'ANNEX IV A-WM WAL'!I14, 'ANNEX IV A-WM BRU'!I14)</f>
        <v>7.5515181846027168</v>
      </c>
      <c r="J14" s="52">
        <f>SUM('ANNEX IV A-WM VLA'!J14, 'ANNEX IV A-WM WAL'!J14, 'ANNEX IV A-WM BRU'!J14)</f>
        <v>2.7501440798663639</v>
      </c>
      <c r="K14" s="52">
        <f>SUM('ANNEX IV A-WM VLA'!K14, 'ANNEX IV A-WM WAL'!K14, 'ANNEX IV A-WM BRU'!K14)</f>
        <v>3.3762675463103045</v>
      </c>
      <c r="L14" s="52">
        <f>SUM('ANNEX IV A-WM VLA'!L14, 'ANNEX IV A-WM WAL'!L14, 'ANNEX IV A-WM BRU'!L14)</f>
        <v>4.002391012754245</v>
      </c>
      <c r="M14" s="61"/>
      <c r="N14" s="60"/>
      <c r="O14" s="52">
        <f>SUM('ANNEX IV A-WM VLA'!O14, 'ANNEX IV A-WM WAL'!O14, 'ANNEX IV A-WM BRU'!O14)</f>
        <v>8.4975667145337913E-2</v>
      </c>
      <c r="P14" s="52">
        <f>SUM('ANNEX IV A-WM VLA'!P14, 'ANNEX IV A-WM WAL'!P14, 'ANNEX IV A-WM BRU'!P14)</f>
        <v>2.2861538461538457E-2</v>
      </c>
      <c r="Q14" s="52">
        <f>SUM('ANNEX IV A-WM VLA'!Q14, 'ANNEX IV A-WM WAL'!Q14, 'ANNEX IV A-WM BRU'!Q14)</f>
        <v>1.1430769230769229E-2</v>
      </c>
      <c r="R14" s="52">
        <f>SUM('ANNEX IV A-WM VLA'!R14, 'ANNEX IV A-WM WAL'!R14, 'ANNEX IV A-WM BRU'!R14)</f>
        <v>0</v>
      </c>
      <c r="S14" s="61"/>
      <c r="T14" s="63"/>
      <c r="U14" s="52">
        <f>SUM('ANNEX IV A-WM VLA'!U14, 'ANNEX IV A-WM WAL'!U14, 'ANNEX IV A-WM BRU'!U14)</f>
        <v>0.92576784739322104</v>
      </c>
      <c r="V14" s="52">
        <f>SUM('ANNEX IV A-WM VLA'!V14, 'ANNEX IV A-WM WAL'!V14, 'ANNEX IV A-WM BRU'!V14)</f>
        <v>0.41063641049322358</v>
      </c>
      <c r="W14" s="52">
        <f>SUM('ANNEX IV A-WM VLA'!W14, 'ANNEX IV A-WM WAL'!W14, 'ANNEX IV A-WM BRU'!W14)</f>
        <v>0.50641376131526272</v>
      </c>
      <c r="X14" s="52">
        <f>SUM('ANNEX IV A-WM VLA'!X14, 'ANNEX IV A-WM WAL'!X14, 'ANNEX IV A-WM BRU'!X14)</f>
        <v>0.60219111213730203</v>
      </c>
      <c r="Y14" s="61"/>
      <c r="Z14" s="61"/>
      <c r="AA14" s="52">
        <f>SUM('ANNEX IV A-WM VLA'!AA14, 'ANNEX IV A-WM WAL'!AA14, 'ANNEX IV A-WM BRU'!AA14)</f>
        <v>3.3461163096938384</v>
      </c>
      <c r="AB14" s="52">
        <f>SUM('ANNEX IV A-WM VLA'!AB14, 'ANNEX IV A-WM WAL'!AB14, 'ANNEX IV A-WM BRU'!AB14)</f>
        <v>1.2892474356999823</v>
      </c>
      <c r="AC14" s="52">
        <f>SUM('ANNEX IV A-WM VLA'!AC14, 'ANNEX IV A-WM WAL'!AC14, 'ANNEX IV A-WM BRU'!AC14)</f>
        <v>1.3920831618666198</v>
      </c>
      <c r="AD14" s="52">
        <f>SUM('ANNEX IV A-WM VLA'!AD14, 'ANNEX IV A-WM WAL'!AD14, 'ANNEX IV A-WM BRU'!AD14)</f>
        <v>1.4949188880332571</v>
      </c>
      <c r="AE14" s="61"/>
      <c r="AF14" s="63"/>
      <c r="AG14" s="62"/>
      <c r="AH14" s="61"/>
      <c r="AI14" s="61"/>
      <c r="AJ14" s="61"/>
      <c r="AK14" s="61"/>
      <c r="AL14" s="63"/>
    </row>
    <row r="15" spans="1:38" ht="13.5" thickBot="1">
      <c r="A15" s="76" t="s">
        <v>153</v>
      </c>
      <c r="B15" s="77" t="s">
        <v>119</v>
      </c>
      <c r="C15" s="52">
        <f>SUM('ANNEX IV A-WM VLA'!C15, 'ANNEX IV A-WM WAL'!C15, 'ANNEX IV A-WM BRU'!C15)</f>
        <v>40.257315290400769</v>
      </c>
      <c r="D15" s="52">
        <f>SUM('ANNEX IV A-WM VLA'!D15, 'ANNEX IV A-WM WAL'!D15, 'ANNEX IV A-WM BRU'!D15)</f>
        <v>12.975905086914439</v>
      </c>
      <c r="E15" s="52">
        <f>SUM('ANNEX IV A-WM VLA'!E15, 'ANNEX IV A-WM WAL'!E15, 'ANNEX IV A-WM BRU'!E15)</f>
        <v>9.3396672817718365</v>
      </c>
      <c r="F15" s="52">
        <f>SUM('ANNEX IV A-WM VLA'!F15, 'ANNEX IV A-WM WAL'!F15, 'ANNEX IV A-WM BRU'!F15)</f>
        <v>5.7034294766292337</v>
      </c>
      <c r="G15" s="58"/>
      <c r="H15" s="59"/>
      <c r="I15" s="52">
        <f>SUM('ANNEX IV A-WM VLA'!I15, 'ANNEX IV A-WM WAL'!I15, 'ANNEX IV A-WM BRU'!I15)</f>
        <v>2.5597578717391962</v>
      </c>
      <c r="J15" s="52">
        <f>SUM('ANNEX IV A-WM VLA'!J15, 'ANNEX IV A-WM WAL'!J15, 'ANNEX IV A-WM BRU'!J15)</f>
        <v>1.0431233073135686</v>
      </c>
      <c r="K15" s="52">
        <f>SUM('ANNEX IV A-WM VLA'!K15, 'ANNEX IV A-WM WAL'!K15, 'ANNEX IV A-WM BRU'!K15)</f>
        <v>1.6490121528361832</v>
      </c>
      <c r="L15" s="52">
        <f>SUM('ANNEX IV A-WM VLA'!L15, 'ANNEX IV A-WM WAL'!L15, 'ANNEX IV A-WM BRU'!L15)</f>
        <v>2.2549009983587975</v>
      </c>
      <c r="M15" s="57"/>
      <c r="N15" s="59"/>
      <c r="O15" s="52">
        <f>SUM('ANNEX IV A-WM VLA'!O15, 'ANNEX IV A-WM WAL'!O15, 'ANNEX IV A-WM BRU'!O15)</f>
        <v>4.6811720144975602E-2</v>
      </c>
      <c r="P15" s="52">
        <f>SUM('ANNEX IV A-WM VLA'!P15, 'ANNEX IV A-WM WAL'!P15, 'ANNEX IV A-WM BRU'!P15)</f>
        <v>1.323076923076923E-2</v>
      </c>
      <c r="Q15" s="52">
        <f>SUM('ANNEX IV A-WM VLA'!Q15, 'ANNEX IV A-WM WAL'!Q15, 'ANNEX IV A-WM BRU'!Q15)</f>
        <v>6.615384615384615E-3</v>
      </c>
      <c r="R15" s="52">
        <f>SUM('ANNEX IV A-WM VLA'!R15, 'ANNEX IV A-WM WAL'!R15, 'ANNEX IV A-WM BRU'!R15)</f>
        <v>0</v>
      </c>
      <c r="S15" s="57"/>
      <c r="T15" s="59"/>
      <c r="U15" s="52">
        <f>SUM('ANNEX IV A-WM VLA'!U15, 'ANNEX IV A-WM WAL'!U15, 'ANNEX IV A-WM BRU'!U15)</f>
        <v>0.8199293770953755</v>
      </c>
      <c r="V15" s="52">
        <f>SUM('ANNEX IV A-WM VLA'!V15, 'ANNEX IV A-WM WAL'!V15, 'ANNEX IV A-WM BRU'!V15)</f>
        <v>0.36478130763070316</v>
      </c>
      <c r="W15" s="52">
        <f>SUM('ANNEX IV A-WM VLA'!W15, 'ANNEX IV A-WM WAL'!W15, 'ANNEX IV A-WM BRU'!W15)</f>
        <v>0.44568348701520843</v>
      </c>
      <c r="X15" s="52">
        <f>SUM('ANNEX IV A-WM VLA'!X15, 'ANNEX IV A-WM WAL'!X15, 'ANNEX IV A-WM BRU'!X15)</f>
        <v>0.52658566639971371</v>
      </c>
      <c r="Y15" s="57"/>
      <c r="Z15" s="57"/>
      <c r="AA15" s="52">
        <f>SUM('ANNEX IV A-WM VLA'!AA15, 'ANNEX IV A-WM WAL'!AA15, 'ANNEX IV A-WM BRU'!AA15)</f>
        <v>0.80582401440001283</v>
      </c>
      <c r="AB15" s="52">
        <f>SUM('ANNEX IV A-WM VLA'!AB15, 'ANNEX IV A-WM WAL'!AB15, 'ANNEX IV A-WM BRU'!AB15)</f>
        <v>0.34234549638627654</v>
      </c>
      <c r="AC15" s="52">
        <f>SUM('ANNEX IV A-WM VLA'!AC15, 'ANNEX IV A-WM WAL'!AC15, 'ANNEX IV A-WM BRU'!AC15)</f>
        <v>0.40844465703007077</v>
      </c>
      <c r="AD15" s="52">
        <f>SUM('ANNEX IV A-WM VLA'!AD15, 'ANNEX IV A-WM WAL'!AD15, 'ANNEX IV A-WM BRU'!AD15)</f>
        <v>0.474543817673865</v>
      </c>
      <c r="AE15" s="57"/>
      <c r="AF15" s="59"/>
      <c r="AG15" s="56"/>
      <c r="AH15" s="57"/>
      <c r="AI15" s="57"/>
      <c r="AJ15" s="57"/>
      <c r="AK15" s="57"/>
      <c r="AL15" s="59"/>
    </row>
    <row r="16" spans="1:38" ht="13.5" thickBot="1">
      <c r="A16" s="76" t="s">
        <v>154</v>
      </c>
      <c r="B16" s="77" t="s">
        <v>120</v>
      </c>
      <c r="C16" s="52">
        <f>SUM('ANNEX IV A-WM VLA'!C16, 'ANNEX IV A-WM WAL'!C16, 'ANNEX IV A-WM BRU'!C16)</f>
        <v>16.789726269356535</v>
      </c>
      <c r="D16" s="52">
        <f>SUM('ANNEX IV A-WM VLA'!D16, 'ANNEX IV A-WM WAL'!D16, 'ANNEX IV A-WM BRU'!D16)</f>
        <v>5.6212280335234128</v>
      </c>
      <c r="E16" s="52">
        <f>SUM('ANNEX IV A-WM VLA'!E16, 'ANNEX IV A-WM WAL'!E16, 'ANNEX IV A-WM BRU'!E16)</f>
        <v>4.4585106877291016</v>
      </c>
      <c r="F16" s="52">
        <f>SUM('ANNEX IV A-WM VLA'!F16, 'ANNEX IV A-WM WAL'!F16, 'ANNEX IV A-WM BRU'!F16)</f>
        <v>3.2957933419347905</v>
      </c>
      <c r="G16" s="58"/>
      <c r="H16" s="59"/>
      <c r="I16" s="52">
        <f>SUM('ANNEX IV A-WM VLA'!I16, 'ANNEX IV A-WM WAL'!I16, 'ANNEX IV A-WM BRU'!I16)</f>
        <v>0.35305678696785858</v>
      </c>
      <c r="J16" s="52">
        <f>SUM('ANNEX IV A-WM VLA'!J16, 'ANNEX IV A-WM WAL'!J16, 'ANNEX IV A-WM BRU'!J16)</f>
        <v>9.8352923622507873E-2</v>
      </c>
      <c r="K16" s="52">
        <f>SUM('ANNEX IV A-WM VLA'!K16, 'ANNEX IV A-WM WAL'!K16, 'ANNEX IV A-WM BRU'!K16)</f>
        <v>6.5557796326687651E-2</v>
      </c>
      <c r="L16" s="52">
        <f>SUM('ANNEX IV A-WM VLA'!L16, 'ANNEX IV A-WM WAL'!L16, 'ANNEX IV A-WM BRU'!L16)</f>
        <v>3.2762669030867442E-2</v>
      </c>
      <c r="M16" s="57"/>
      <c r="N16" s="59"/>
      <c r="O16" s="52">
        <f>SUM('ANNEX IV A-WM VLA'!O16, 'ANNEX IV A-WM WAL'!O16, 'ANNEX IV A-WM BRU'!O16)</f>
        <v>1.1082689461580255E-2</v>
      </c>
      <c r="P16" s="52">
        <f>SUM('ANNEX IV A-WM VLA'!P16, 'ANNEX IV A-WM WAL'!P16, 'ANNEX IV A-WM BRU'!P16)</f>
        <v>3.0538461538461535E-3</v>
      </c>
      <c r="Q16" s="52">
        <f>SUM('ANNEX IV A-WM VLA'!Q16, 'ANNEX IV A-WM WAL'!Q16, 'ANNEX IV A-WM BRU'!Q16)</f>
        <v>1.5269230769230768E-3</v>
      </c>
      <c r="R16" s="52">
        <f>SUM('ANNEX IV A-WM VLA'!R16, 'ANNEX IV A-WM WAL'!R16, 'ANNEX IV A-WM BRU'!R16)</f>
        <v>0</v>
      </c>
      <c r="S16" s="57"/>
      <c r="T16" s="59"/>
      <c r="U16" s="52">
        <f>SUM('ANNEX IV A-WM VLA'!U16, 'ANNEX IV A-WM WAL'!U16, 'ANNEX IV A-WM BRU'!U16)</f>
        <v>4.3569727943360795E-2</v>
      </c>
      <c r="V16" s="52">
        <f>SUM('ANNEX IV A-WM VLA'!V16, 'ANNEX IV A-WM WAL'!V16, 'ANNEX IV A-WM BRU'!V16)</f>
        <v>2.1931533724558396E-2</v>
      </c>
      <c r="W16" s="52">
        <f>SUM('ANNEX IV A-WM VLA'!W16, 'ANNEX IV A-WM WAL'!W16, 'ANNEX IV A-WM BRU'!W16)</f>
        <v>3.0584089932155719E-2</v>
      </c>
      <c r="X16" s="52">
        <f>SUM('ANNEX IV A-WM VLA'!X16, 'ANNEX IV A-WM WAL'!X16, 'ANNEX IV A-WM BRU'!X16)</f>
        <v>3.9236646139753042E-2</v>
      </c>
      <c r="Y16" s="57"/>
      <c r="Z16" s="57"/>
      <c r="AA16" s="52">
        <f>SUM('ANNEX IV A-WM VLA'!AA16, 'ANNEX IV A-WM WAL'!AA16, 'ANNEX IV A-WM BRU'!AA16)</f>
        <v>0.3384369259822384</v>
      </c>
      <c r="AB16" s="52">
        <f>SUM('ANNEX IV A-WM VLA'!AB16, 'ANNEX IV A-WM WAL'!AB16, 'ANNEX IV A-WM BRU'!AB16)</f>
        <v>0.12418121380856412</v>
      </c>
      <c r="AC16" s="52">
        <f>SUM('ANNEX IV A-WM VLA'!AC16, 'ANNEX IV A-WM WAL'!AC16, 'ANNEX IV A-WM BRU'!AC16)</f>
        <v>0.11566990348950434</v>
      </c>
      <c r="AD16" s="52">
        <f>SUM('ANNEX IV A-WM VLA'!AD16, 'ANNEX IV A-WM WAL'!AD16, 'ANNEX IV A-WM BRU'!AD16)</f>
        <v>0.10715859317044456</v>
      </c>
      <c r="AE16" s="57"/>
      <c r="AF16" s="59"/>
      <c r="AG16" s="56"/>
      <c r="AH16" s="57"/>
      <c r="AI16" s="57"/>
      <c r="AJ16" s="57"/>
      <c r="AK16" s="57"/>
      <c r="AL16" s="59"/>
    </row>
    <row r="17" spans="1:38" ht="13.5" thickBot="1">
      <c r="A17" s="76" t="s">
        <v>155</v>
      </c>
      <c r="B17" s="77" t="s">
        <v>121</v>
      </c>
      <c r="C17" s="52">
        <f>SUM('ANNEX IV A-WM VLA'!C17, 'ANNEX IV A-WM WAL'!C17, 'ANNEX IV A-WM BRU'!C17)</f>
        <v>25.318987957383889</v>
      </c>
      <c r="D17" s="52">
        <f>SUM('ANNEX IV A-WM VLA'!D17, 'ANNEX IV A-WM WAL'!D17, 'ANNEX IV A-WM BRU'!D17)</f>
        <v>6.8717820984843243</v>
      </c>
      <c r="E17" s="52">
        <f>SUM('ANNEX IV A-WM VLA'!E17, 'ANNEX IV A-WM WAL'!E17, 'ANNEX IV A-WM BRU'!E17)</f>
        <v>4.4488677592915327</v>
      </c>
      <c r="F17" s="52">
        <f>SUM('ANNEX IV A-WM VLA'!F17, 'ANNEX IV A-WM WAL'!F17, 'ANNEX IV A-WM BRU'!F17)</f>
        <v>2.0259534200987401</v>
      </c>
      <c r="G17" s="58"/>
      <c r="H17" s="59"/>
      <c r="I17" s="52">
        <f>SUM('ANNEX IV A-WM VLA'!I17, 'ANNEX IV A-WM WAL'!I17, 'ANNEX IV A-WM BRU'!I17)</f>
        <v>0.74946691898365458</v>
      </c>
      <c r="J17" s="52">
        <f>SUM('ANNEX IV A-WM VLA'!J17, 'ANNEX IV A-WM WAL'!J17, 'ANNEX IV A-WM BRU'!J17)</f>
        <v>0.22126452569929839</v>
      </c>
      <c r="K17" s="52">
        <f>SUM('ANNEX IV A-WM VLA'!K17, 'ANNEX IV A-WM WAL'!K17, 'ANNEX IV A-WM BRU'!K17)</f>
        <v>0.1733554018647957</v>
      </c>
      <c r="L17" s="52">
        <f>SUM('ANNEX IV A-WM VLA'!L17, 'ANNEX IV A-WM WAL'!L17, 'ANNEX IV A-WM BRU'!L17)</f>
        <v>0.12544627803029301</v>
      </c>
      <c r="M17" s="57"/>
      <c r="N17" s="59"/>
      <c r="O17" s="52">
        <f>SUM('ANNEX IV A-WM VLA'!O17, 'ANNEX IV A-WM WAL'!O17, 'ANNEX IV A-WM BRU'!O17)</f>
        <v>2.6696978853487905E-2</v>
      </c>
      <c r="P17" s="52">
        <f>SUM('ANNEX IV A-WM VLA'!P17, 'ANNEX IV A-WM WAL'!P17, 'ANNEX IV A-WM BRU'!P17)</f>
        <v>6.4461538461538462E-3</v>
      </c>
      <c r="Q17" s="52">
        <f>SUM('ANNEX IV A-WM VLA'!Q17, 'ANNEX IV A-WM WAL'!Q17, 'ANNEX IV A-WM BRU'!Q17)</f>
        <v>3.2230769230769231E-3</v>
      </c>
      <c r="R17" s="52">
        <f>SUM('ANNEX IV A-WM VLA'!R17, 'ANNEX IV A-WM WAL'!R17, 'ANNEX IV A-WM BRU'!R17)</f>
        <v>0</v>
      </c>
      <c r="S17" s="57"/>
      <c r="T17" s="59"/>
      <c r="U17" s="52">
        <f>SUM('ANNEX IV A-WM VLA'!U17, 'ANNEX IV A-WM WAL'!U17, 'ANNEX IV A-WM BRU'!U17)</f>
        <v>5.9400662956255762E-2</v>
      </c>
      <c r="V17" s="52">
        <f>SUM('ANNEX IV A-WM VLA'!V17, 'ANNEX IV A-WM WAL'!V17, 'ANNEX IV A-WM BRU'!V17)</f>
        <v>2.2526189354142568E-2</v>
      </c>
      <c r="W17" s="52">
        <f>SUM('ANNEX IV A-WM VLA'!W17, 'ANNEX IV A-WM WAL'!W17, 'ANNEX IV A-WM BRU'!W17)</f>
        <v>2.8636504944380185E-2</v>
      </c>
      <c r="X17" s="52">
        <f>SUM('ANNEX IV A-WM VLA'!X17, 'ANNEX IV A-WM WAL'!X17, 'ANNEX IV A-WM BRU'!X17)</f>
        <v>3.4746820534617799E-2</v>
      </c>
      <c r="Y17" s="57"/>
      <c r="Z17" s="57"/>
      <c r="AA17" s="52">
        <f>SUM('ANNEX IV A-WM VLA'!AA17, 'ANNEX IV A-WM WAL'!AA17, 'ANNEX IV A-WM BRU'!AA17)</f>
        <v>0.42167501849672467</v>
      </c>
      <c r="AB17" s="52">
        <f>SUM('ANNEX IV A-WM VLA'!AB17, 'ANNEX IV A-WM WAL'!AB17, 'ANNEX IV A-WM BRU'!AB17)</f>
        <v>0.16829548716124923</v>
      </c>
      <c r="AC17" s="52">
        <f>SUM('ANNEX IV A-WM VLA'!AC17, 'ANNEX IV A-WM WAL'!AC17, 'ANNEX IV A-WM BRU'!AC17)</f>
        <v>0.21121129909666458</v>
      </c>
      <c r="AD17" s="52">
        <f>SUM('ANNEX IV A-WM VLA'!AD17, 'ANNEX IV A-WM WAL'!AD17, 'ANNEX IV A-WM BRU'!AD17)</f>
        <v>0.25412711103207997</v>
      </c>
      <c r="AE17" s="57"/>
      <c r="AF17" s="59"/>
      <c r="AG17" s="56"/>
      <c r="AH17" s="57"/>
      <c r="AI17" s="57"/>
      <c r="AJ17" s="57"/>
      <c r="AK17" s="57"/>
      <c r="AL17" s="59"/>
    </row>
    <row r="18" spans="1:38" ht="13.5" thickBot="1">
      <c r="A18" s="76" t="s">
        <v>156</v>
      </c>
      <c r="B18" s="77" t="s">
        <v>122</v>
      </c>
      <c r="C18" s="52">
        <f>SUM('ANNEX IV A-WM VLA'!C18, 'ANNEX IV A-WM WAL'!C18, 'ANNEX IV A-WM BRU'!C18)</f>
        <v>0.36004751749551972</v>
      </c>
      <c r="D18" s="52">
        <f>SUM('ANNEX IV A-WM VLA'!D18, 'ANNEX IV A-WM WAL'!D18, 'ANNEX IV A-WM BRU'!D18)</f>
        <v>0.17776322450656801</v>
      </c>
      <c r="E18" s="52">
        <f>SUM('ANNEX IV A-WM VLA'!E18, 'ANNEX IV A-WM WAL'!E18, 'ANNEX IV A-WM BRU'!E18)</f>
        <v>0.19339906035084803</v>
      </c>
      <c r="F18" s="52">
        <f>SUM('ANNEX IV A-WM VLA'!F18, 'ANNEX IV A-WM WAL'!F18, 'ANNEX IV A-WM BRU'!F18)</f>
        <v>0.20903489619512805</v>
      </c>
      <c r="G18" s="58"/>
      <c r="H18" s="59"/>
      <c r="I18" s="52">
        <f>SUM('ANNEX IV A-WM VLA'!I18, 'ANNEX IV A-WM WAL'!I18, 'ANNEX IV A-WM BRU'!I18)</f>
        <v>0.85440230177656551</v>
      </c>
      <c r="J18" s="52">
        <f>SUM('ANNEX IV A-WM VLA'!J18, 'ANNEX IV A-WM WAL'!J18, 'ANNEX IV A-WM BRU'!J18)</f>
        <v>0.40281332323098928</v>
      </c>
      <c r="K18" s="52">
        <f>SUM('ANNEX IV A-WM VLA'!K18, 'ANNEX IV A-WM WAL'!K18, 'ANNEX IV A-WM BRU'!K18)</f>
        <v>0.50375219528263804</v>
      </c>
      <c r="L18" s="52">
        <f>SUM('ANNEX IV A-WM VLA'!L18, 'ANNEX IV A-WM WAL'!L18, 'ANNEX IV A-WM BRU'!L18)</f>
        <v>0.60469106733428679</v>
      </c>
      <c r="M18" s="57"/>
      <c r="N18" s="59"/>
      <c r="O18" s="52">
        <f>SUM('ANNEX IV A-WM VLA'!O18, 'ANNEX IV A-WM WAL'!O18, 'ANNEX IV A-WM BRU'!O18)</f>
        <v>3.8427868529414657E-4</v>
      </c>
      <c r="P18" s="52">
        <f>SUM('ANNEX IV A-WM VLA'!P18, 'ANNEX IV A-WM WAL'!P18, 'ANNEX IV A-WM BRU'!P18)</f>
        <v>1.3076923076923077E-4</v>
      </c>
      <c r="Q18" s="52">
        <f>SUM('ANNEX IV A-WM VLA'!Q18, 'ANNEX IV A-WM WAL'!Q18, 'ANNEX IV A-WM BRU'!Q18)</f>
        <v>6.5384615384615386E-5</v>
      </c>
      <c r="R18" s="52">
        <f>SUM('ANNEX IV A-WM VLA'!R18, 'ANNEX IV A-WM WAL'!R18, 'ANNEX IV A-WM BRU'!R18)</f>
        <v>0</v>
      </c>
      <c r="S18" s="57"/>
      <c r="T18" s="59"/>
      <c r="U18" s="52">
        <f>SUM('ANNEX IV A-WM VLA'!U18, 'ANNEX IV A-WM WAL'!U18, 'ANNEX IV A-WM BRU'!U18)</f>
        <v>2.8680793982291002E-3</v>
      </c>
      <c r="V18" s="52">
        <f>SUM('ANNEX IV A-WM VLA'!V18, 'ANNEX IV A-WM WAL'!V18, 'ANNEX IV A-WM BRU'!V18)</f>
        <v>1.3973797838194111E-3</v>
      </c>
      <c r="W18" s="52">
        <f>SUM('ANNEX IV A-WM VLA'!W18, 'ANNEX IV A-WM WAL'!W18, 'ANNEX IV A-WM BRU'!W18)</f>
        <v>1.5096794235184294E-3</v>
      </c>
      <c r="X18" s="52">
        <f>SUM('ANNEX IV A-WM VLA'!X18, 'ANNEX IV A-WM WAL'!X18, 'ANNEX IV A-WM BRU'!X18)</f>
        <v>1.6219790632174477E-3</v>
      </c>
      <c r="Y18" s="57"/>
      <c r="Z18" s="57"/>
      <c r="AA18" s="52">
        <f>SUM('ANNEX IV A-WM VLA'!AA18, 'ANNEX IV A-WM WAL'!AA18, 'ANNEX IV A-WM BRU'!AA18)</f>
        <v>1.3546775965606489E-2</v>
      </c>
      <c r="AB18" s="52">
        <f>SUM('ANNEX IV A-WM VLA'!AB18, 'ANNEX IV A-WM WAL'!AB18, 'ANNEX IV A-WM BRU'!AB18)</f>
        <v>7.2792383438925346E-3</v>
      </c>
      <c r="AC18" s="52">
        <f>SUM('ANNEX IV A-WM VLA'!AC18, 'ANNEX IV A-WM WAL'!AC18, 'ANNEX IV A-WM BRU'!AC18)</f>
        <v>9.611302250380092E-3</v>
      </c>
      <c r="AD18" s="52">
        <f>SUM('ANNEX IV A-WM VLA'!AD18, 'ANNEX IV A-WM WAL'!AD18, 'ANNEX IV A-WM BRU'!AD18)</f>
        <v>1.1943366156867649E-2</v>
      </c>
      <c r="AE18" s="57"/>
      <c r="AF18" s="59"/>
      <c r="AG18" s="56"/>
      <c r="AH18" s="57"/>
      <c r="AI18" s="57"/>
      <c r="AJ18" s="57"/>
      <c r="AK18" s="57"/>
      <c r="AL18" s="59"/>
    </row>
    <row r="19" spans="1:38" ht="13.5" thickBot="1">
      <c r="A19" s="76" t="s">
        <v>157</v>
      </c>
      <c r="B19" s="77" t="s">
        <v>123</v>
      </c>
      <c r="C19" s="52">
        <f>SUM('ANNEX IV A-WM VLA'!C19, 'ANNEX IV A-WM WAL'!C19, 'ANNEX IV A-WM BRU'!C19)</f>
        <v>0</v>
      </c>
      <c r="D19" s="52">
        <f>SUM('ANNEX IV A-WM VLA'!D19, 'ANNEX IV A-WM WAL'!D19, 'ANNEX IV A-WM BRU'!D19)</f>
        <v>0</v>
      </c>
      <c r="E19" s="52">
        <f>SUM('ANNEX IV A-WM VLA'!E19, 'ANNEX IV A-WM WAL'!E19, 'ANNEX IV A-WM BRU'!E19)</f>
        <v>0</v>
      </c>
      <c r="F19" s="52">
        <f>SUM('ANNEX IV A-WM VLA'!F19, 'ANNEX IV A-WM WAL'!F19, 'ANNEX IV A-WM BRU'!F19)</f>
        <v>0</v>
      </c>
      <c r="G19" s="61"/>
      <c r="H19" s="63"/>
      <c r="I19" s="52">
        <f>SUM('ANNEX IV A-WM VLA'!I19, 'ANNEX IV A-WM WAL'!I19, 'ANNEX IV A-WM BRU'!I19)</f>
        <v>3.0348343051354418</v>
      </c>
      <c r="J19" s="52">
        <f>SUM('ANNEX IV A-WM VLA'!J19, 'ANNEX IV A-WM WAL'!J19, 'ANNEX IV A-WM BRU'!J19)</f>
        <v>0.98458999999999997</v>
      </c>
      <c r="K19" s="52">
        <f>SUM('ANNEX IV A-WM VLA'!K19, 'ANNEX IV A-WM WAL'!K19, 'ANNEX IV A-WM BRU'!K19)</f>
        <v>0.98458999999999997</v>
      </c>
      <c r="L19" s="52">
        <f>SUM('ANNEX IV A-WM VLA'!L19, 'ANNEX IV A-WM WAL'!L19, 'ANNEX IV A-WM BRU'!L19)</f>
        <v>0.98458999999999997</v>
      </c>
      <c r="M19" s="61"/>
      <c r="N19" s="63"/>
      <c r="O19" s="52">
        <f>SUM('ANNEX IV A-WM VLA'!O19, 'ANNEX IV A-WM WAL'!O19, 'ANNEX IV A-WM BRU'!O19)</f>
        <v>0</v>
      </c>
      <c r="P19" s="52">
        <f>SUM('ANNEX IV A-WM VLA'!P19, 'ANNEX IV A-WM WAL'!P19, 'ANNEX IV A-WM BRU'!P19)</f>
        <v>0</v>
      </c>
      <c r="Q19" s="52">
        <f>SUM('ANNEX IV A-WM VLA'!Q19, 'ANNEX IV A-WM WAL'!Q19, 'ANNEX IV A-WM BRU'!Q19)</f>
        <v>0</v>
      </c>
      <c r="R19" s="52">
        <f>SUM('ANNEX IV A-WM VLA'!R19, 'ANNEX IV A-WM WAL'!R19, 'ANNEX IV A-WM BRU'!R19)</f>
        <v>0</v>
      </c>
      <c r="S19" s="61"/>
      <c r="T19" s="63"/>
      <c r="U19" s="52">
        <f>SUM('ANNEX IV A-WM VLA'!U19, 'ANNEX IV A-WM WAL'!U19, 'ANNEX IV A-WM BRU'!U19)</f>
        <v>0</v>
      </c>
      <c r="V19" s="52">
        <f>SUM('ANNEX IV A-WM VLA'!V19, 'ANNEX IV A-WM WAL'!V19, 'ANNEX IV A-WM BRU'!V19)</f>
        <v>0</v>
      </c>
      <c r="W19" s="52">
        <f>SUM('ANNEX IV A-WM VLA'!W19, 'ANNEX IV A-WM WAL'!W19, 'ANNEX IV A-WM BRU'!W19)</f>
        <v>0</v>
      </c>
      <c r="X19" s="52">
        <f>SUM('ANNEX IV A-WM VLA'!X19, 'ANNEX IV A-WM WAL'!X19, 'ANNEX IV A-WM BRU'!X19)</f>
        <v>0</v>
      </c>
      <c r="Y19" s="61"/>
      <c r="Z19" s="61"/>
      <c r="AA19" s="52">
        <f>SUM('ANNEX IV A-WM VLA'!AA19, 'ANNEX IV A-WM WAL'!AA19, 'ANNEX IV A-WM BRU'!AA19)</f>
        <v>0</v>
      </c>
      <c r="AB19" s="52">
        <f>SUM('ANNEX IV A-WM VLA'!AB19, 'ANNEX IV A-WM WAL'!AB19, 'ANNEX IV A-WM BRU'!AB19)</f>
        <v>0</v>
      </c>
      <c r="AC19" s="52">
        <f>SUM('ANNEX IV A-WM VLA'!AC19, 'ANNEX IV A-WM WAL'!AC19, 'ANNEX IV A-WM BRU'!AC19)</f>
        <v>0</v>
      </c>
      <c r="AD19" s="52">
        <f>SUM('ANNEX IV A-WM VLA'!AD19, 'ANNEX IV A-WM WAL'!AD19, 'ANNEX IV A-WM BRU'!AD19)</f>
        <v>0</v>
      </c>
      <c r="AE19" s="61"/>
      <c r="AF19" s="63"/>
      <c r="AG19" s="62"/>
      <c r="AH19" s="61"/>
      <c r="AI19" s="61"/>
      <c r="AJ19" s="61"/>
      <c r="AK19" s="61"/>
      <c r="AL19" s="63"/>
    </row>
    <row r="20" spans="1:38" ht="24.75" thickBot="1">
      <c r="A20" s="76" t="s">
        <v>224</v>
      </c>
      <c r="B20" s="77" t="s">
        <v>124</v>
      </c>
      <c r="C20" s="52">
        <f>SUM('ANNEX IV A-WM VLA'!C20, 'ANNEX IV A-WM WAL'!C20, 'ANNEX IV A-WM BRU'!C20)</f>
        <v>0</v>
      </c>
      <c r="D20" s="52">
        <f>SUM('ANNEX IV A-WM VLA'!D20, 'ANNEX IV A-WM WAL'!D20, 'ANNEX IV A-WM BRU'!D20)</f>
        <v>0</v>
      </c>
      <c r="E20" s="52">
        <f>SUM('ANNEX IV A-WM VLA'!E20, 'ANNEX IV A-WM WAL'!E20, 'ANNEX IV A-WM BRU'!E20)</f>
        <v>0</v>
      </c>
      <c r="F20" s="52">
        <f>SUM('ANNEX IV A-WM VLA'!F20, 'ANNEX IV A-WM WAL'!F20, 'ANNEX IV A-WM BRU'!F20)</f>
        <v>0</v>
      </c>
      <c r="G20" s="61"/>
      <c r="H20" s="63"/>
      <c r="I20" s="52">
        <f>SUM('ANNEX IV A-WM VLA'!I20, 'ANNEX IV A-WM WAL'!I20, 'ANNEX IV A-WM BRU'!I20)</f>
        <v>0</v>
      </c>
      <c r="J20" s="52">
        <f>SUM('ANNEX IV A-WM VLA'!J20, 'ANNEX IV A-WM WAL'!J20, 'ANNEX IV A-WM BRU'!J20)</f>
        <v>0</v>
      </c>
      <c r="K20" s="52">
        <f>SUM('ANNEX IV A-WM VLA'!K20, 'ANNEX IV A-WM WAL'!K20, 'ANNEX IV A-WM BRU'!K20)</f>
        <v>0</v>
      </c>
      <c r="L20" s="52">
        <f>SUM('ANNEX IV A-WM VLA'!L20, 'ANNEX IV A-WM WAL'!L20, 'ANNEX IV A-WM BRU'!L20)</f>
        <v>0</v>
      </c>
      <c r="M20" s="61"/>
      <c r="N20" s="63"/>
      <c r="O20" s="52">
        <f>SUM('ANNEX IV A-WM VLA'!O20, 'ANNEX IV A-WM WAL'!O20, 'ANNEX IV A-WM BRU'!O20)</f>
        <v>0</v>
      </c>
      <c r="P20" s="52">
        <f>SUM('ANNEX IV A-WM VLA'!P20, 'ANNEX IV A-WM WAL'!P20, 'ANNEX IV A-WM BRU'!P20)</f>
        <v>0</v>
      </c>
      <c r="Q20" s="52">
        <f>SUM('ANNEX IV A-WM VLA'!Q20, 'ANNEX IV A-WM WAL'!Q20, 'ANNEX IV A-WM BRU'!Q20)</f>
        <v>0</v>
      </c>
      <c r="R20" s="52">
        <f>SUM('ANNEX IV A-WM VLA'!R20, 'ANNEX IV A-WM WAL'!R20, 'ANNEX IV A-WM BRU'!R20)</f>
        <v>0</v>
      </c>
      <c r="S20" s="61"/>
      <c r="T20" s="63"/>
      <c r="U20" s="52">
        <f>SUM('ANNEX IV A-WM VLA'!U20, 'ANNEX IV A-WM WAL'!U20, 'ANNEX IV A-WM BRU'!U20)</f>
        <v>0</v>
      </c>
      <c r="V20" s="52">
        <f>SUM('ANNEX IV A-WM VLA'!V20, 'ANNEX IV A-WM WAL'!V20, 'ANNEX IV A-WM BRU'!V20)</f>
        <v>0</v>
      </c>
      <c r="W20" s="52">
        <f>SUM('ANNEX IV A-WM VLA'!W20, 'ANNEX IV A-WM WAL'!W20, 'ANNEX IV A-WM BRU'!W20)</f>
        <v>0</v>
      </c>
      <c r="X20" s="52">
        <f>SUM('ANNEX IV A-WM VLA'!X20, 'ANNEX IV A-WM WAL'!X20, 'ANNEX IV A-WM BRU'!X20)</f>
        <v>0</v>
      </c>
      <c r="Y20" s="61"/>
      <c r="Z20" s="61"/>
      <c r="AA20" s="52">
        <f>SUM('ANNEX IV A-WM VLA'!AA20, 'ANNEX IV A-WM WAL'!AA20, 'ANNEX IV A-WM BRU'!AA20)</f>
        <v>1.1370976465420546</v>
      </c>
      <c r="AB20" s="52">
        <f>SUM('ANNEX IV A-WM VLA'!AB20, 'ANNEX IV A-WM WAL'!AB20, 'ANNEX IV A-WM BRU'!AB20)</f>
        <v>0.41757699999999998</v>
      </c>
      <c r="AC20" s="52">
        <f>SUM('ANNEX IV A-WM VLA'!AC20, 'ANNEX IV A-WM WAL'!AC20, 'ANNEX IV A-WM BRU'!AC20)</f>
        <v>0.41757699999999998</v>
      </c>
      <c r="AD20" s="52">
        <f>SUM('ANNEX IV A-WM VLA'!AD20, 'ANNEX IV A-WM WAL'!AD20, 'ANNEX IV A-WM BRU'!AD20)</f>
        <v>0.41757699999999998</v>
      </c>
      <c r="AE20" s="61"/>
      <c r="AF20" s="63"/>
      <c r="AG20" s="62"/>
      <c r="AH20" s="61"/>
      <c r="AI20" s="61"/>
      <c r="AJ20" s="61"/>
      <c r="AK20" s="61"/>
      <c r="AL20" s="63"/>
    </row>
    <row r="21" spans="1:38" ht="13.5" thickBot="1">
      <c r="A21" s="76" t="s">
        <v>158</v>
      </c>
      <c r="B21" s="77" t="s">
        <v>125</v>
      </c>
      <c r="C21" s="52">
        <f>SUM('ANNEX IV A-WM VLA'!C21, 'ANNEX IV A-WM WAL'!C21, 'ANNEX IV A-WM BRU'!C21)</f>
        <v>0</v>
      </c>
      <c r="D21" s="52">
        <f>SUM('ANNEX IV A-WM VLA'!D21, 'ANNEX IV A-WM WAL'!D21, 'ANNEX IV A-WM BRU'!D21)</f>
        <v>0</v>
      </c>
      <c r="E21" s="52">
        <f>SUM('ANNEX IV A-WM VLA'!E21, 'ANNEX IV A-WM WAL'!E21, 'ANNEX IV A-WM BRU'!E21)</f>
        <v>0</v>
      </c>
      <c r="F21" s="52">
        <f>SUM('ANNEX IV A-WM VLA'!F21, 'ANNEX IV A-WM WAL'!F21, 'ANNEX IV A-WM BRU'!F21)</f>
        <v>0</v>
      </c>
      <c r="G21" s="61"/>
      <c r="H21" s="63"/>
      <c r="I21" s="52">
        <f>SUM('ANNEX IV A-WM VLA'!I21, 'ANNEX IV A-WM WAL'!I21, 'ANNEX IV A-WM BRU'!I21)</f>
        <v>0</v>
      </c>
      <c r="J21" s="52">
        <f>SUM('ANNEX IV A-WM VLA'!J21, 'ANNEX IV A-WM WAL'!J21, 'ANNEX IV A-WM BRU'!J21)</f>
        <v>0</v>
      </c>
      <c r="K21" s="52">
        <f>SUM('ANNEX IV A-WM VLA'!K21, 'ANNEX IV A-WM WAL'!K21, 'ANNEX IV A-WM BRU'!K21)</f>
        <v>0</v>
      </c>
      <c r="L21" s="52">
        <f>SUM('ANNEX IV A-WM VLA'!L21, 'ANNEX IV A-WM WAL'!L21, 'ANNEX IV A-WM BRU'!L21)</f>
        <v>0</v>
      </c>
      <c r="M21" s="61"/>
      <c r="N21" s="63"/>
      <c r="O21" s="52">
        <f>SUM('ANNEX IV A-WM VLA'!O21, 'ANNEX IV A-WM WAL'!O21, 'ANNEX IV A-WM BRU'!O21)</f>
        <v>0</v>
      </c>
      <c r="P21" s="52">
        <f>SUM('ANNEX IV A-WM VLA'!P21, 'ANNEX IV A-WM WAL'!P21, 'ANNEX IV A-WM BRU'!P21)</f>
        <v>0</v>
      </c>
      <c r="Q21" s="52">
        <f>SUM('ANNEX IV A-WM VLA'!Q21, 'ANNEX IV A-WM WAL'!Q21, 'ANNEX IV A-WM BRU'!Q21)</f>
        <v>0</v>
      </c>
      <c r="R21" s="52">
        <f>SUM('ANNEX IV A-WM VLA'!R21, 'ANNEX IV A-WM WAL'!R21, 'ANNEX IV A-WM BRU'!R21)</f>
        <v>0</v>
      </c>
      <c r="S21" s="61"/>
      <c r="T21" s="63"/>
      <c r="U21" s="52">
        <f>SUM('ANNEX IV A-WM VLA'!U21, 'ANNEX IV A-WM WAL'!U21, 'ANNEX IV A-WM BRU'!U21)</f>
        <v>0</v>
      </c>
      <c r="V21" s="52">
        <f>SUM('ANNEX IV A-WM VLA'!V21, 'ANNEX IV A-WM WAL'!V21, 'ANNEX IV A-WM BRU'!V21)</f>
        <v>0</v>
      </c>
      <c r="W21" s="52">
        <f>SUM('ANNEX IV A-WM VLA'!W21, 'ANNEX IV A-WM WAL'!W21, 'ANNEX IV A-WM BRU'!W21)</f>
        <v>0</v>
      </c>
      <c r="X21" s="52">
        <f>SUM('ANNEX IV A-WM VLA'!X21, 'ANNEX IV A-WM WAL'!X21, 'ANNEX IV A-WM BRU'!X21)</f>
        <v>0</v>
      </c>
      <c r="Y21" s="61"/>
      <c r="Z21" s="61"/>
      <c r="AA21" s="52">
        <f>SUM('ANNEX IV A-WM VLA'!AA21, 'ANNEX IV A-WM WAL'!AA21, 'ANNEX IV A-WM BRU'!AA21)</f>
        <v>0.62953592830720195</v>
      </c>
      <c r="AB21" s="52">
        <f>SUM('ANNEX IV A-WM VLA'!AB21, 'ANNEX IV A-WM WAL'!AB21, 'ANNEX IV A-WM BRU'!AB21)</f>
        <v>0.229569</v>
      </c>
      <c r="AC21" s="52">
        <f>SUM('ANNEX IV A-WM VLA'!AC21, 'ANNEX IV A-WM WAL'!AC21, 'ANNEX IV A-WM BRU'!AC21)</f>
        <v>0.229569</v>
      </c>
      <c r="AD21" s="52">
        <f>SUM('ANNEX IV A-WM VLA'!AD21, 'ANNEX IV A-WM WAL'!AD21, 'ANNEX IV A-WM BRU'!AD21)</f>
        <v>0.229569</v>
      </c>
      <c r="AE21" s="61"/>
      <c r="AF21" s="63"/>
      <c r="AG21" s="62"/>
      <c r="AH21" s="61"/>
      <c r="AI21" s="61"/>
      <c r="AJ21" s="61"/>
      <c r="AK21" s="61"/>
      <c r="AL21" s="63"/>
    </row>
    <row r="22" spans="1:38" ht="13.5" thickBot="1">
      <c r="A22" s="73" t="s">
        <v>159</v>
      </c>
      <c r="B22" s="74" t="s">
        <v>143</v>
      </c>
      <c r="C22" s="52">
        <f>SUM('ANNEX IV A-WM VLA'!C22, 'ANNEX IV A-WM WAL'!C22, 'ANNEX IV A-WM BRU'!C22)</f>
        <v>9.8516443424202293</v>
      </c>
      <c r="D22" s="52">
        <f>SUM('ANNEX IV A-WM VLA'!D22, 'ANNEX IV A-WM WAL'!D22, 'ANNEX IV A-WM BRU'!D22)</f>
        <v>2.0143099999999996</v>
      </c>
      <c r="E22" s="52">
        <f>SUM('ANNEX IV A-WM VLA'!E22, 'ANNEX IV A-WM WAL'!E22, 'ANNEX IV A-WM BRU'!E22)</f>
        <v>2.0143099999999996</v>
      </c>
      <c r="F22" s="52">
        <f>SUM('ANNEX IV A-WM VLA'!F22, 'ANNEX IV A-WM WAL'!F22, 'ANNEX IV A-WM BRU'!F22)</f>
        <v>2.0143099999999996</v>
      </c>
      <c r="G22" s="58"/>
      <c r="H22" s="59"/>
      <c r="I22" s="52">
        <f>SUM('ANNEX IV A-WM VLA'!I22, 'ANNEX IV A-WM WAL'!I22, 'ANNEX IV A-WM BRU'!I22)</f>
        <v>0.55887626669601709</v>
      </c>
      <c r="J22" s="52">
        <f>SUM('ANNEX IV A-WM VLA'!J22, 'ANNEX IV A-WM WAL'!J22, 'ANNEX IV A-WM BRU'!J22)</f>
        <v>0.18612999999999999</v>
      </c>
      <c r="K22" s="52">
        <f>SUM('ANNEX IV A-WM VLA'!K22, 'ANNEX IV A-WM WAL'!K22, 'ANNEX IV A-WM BRU'!K22)</f>
        <v>0.18612999999999999</v>
      </c>
      <c r="L22" s="52">
        <f>SUM('ANNEX IV A-WM VLA'!L22, 'ANNEX IV A-WM WAL'!L22, 'ANNEX IV A-WM BRU'!L22)</f>
        <v>0.18612999999999999</v>
      </c>
      <c r="M22" s="57"/>
      <c r="N22" s="59"/>
      <c r="O22" s="52">
        <f>SUM('ANNEX IV A-WM VLA'!O22, 'ANNEX IV A-WM WAL'!O22, 'ANNEX IV A-WM BRU'!O22)</f>
        <v>0.26520428334693619</v>
      </c>
      <c r="P22" s="52">
        <f>SUM('ANNEX IV A-WM VLA'!P22, 'ANNEX IV A-WM WAL'!P22, 'ANNEX IV A-WM BRU'!P22)</f>
        <v>7.0879999999999999E-2</v>
      </c>
      <c r="Q22" s="52">
        <f>SUM('ANNEX IV A-WM VLA'!Q22, 'ANNEX IV A-WM WAL'!Q22, 'ANNEX IV A-WM BRU'!Q22)</f>
        <v>7.0879999999999999E-2</v>
      </c>
      <c r="R22" s="52">
        <f>SUM('ANNEX IV A-WM VLA'!R22, 'ANNEX IV A-WM WAL'!R22, 'ANNEX IV A-WM BRU'!R22)</f>
        <v>7.0879999999999999E-2</v>
      </c>
      <c r="S22" s="57"/>
      <c r="T22" s="59"/>
      <c r="U22" s="52">
        <f>SUM('ANNEX IV A-WM VLA'!U22, 'ANNEX IV A-WM WAL'!U22, 'ANNEX IV A-WM BRU'!U22)</f>
        <v>1.7372285184574924E-3</v>
      </c>
      <c r="V22" s="52">
        <f>SUM('ANNEX IV A-WM VLA'!V22, 'ANNEX IV A-WM WAL'!V22, 'ANNEX IV A-WM BRU'!V22)</f>
        <v>1.1999999999999999E-4</v>
      </c>
      <c r="W22" s="52">
        <f>SUM('ANNEX IV A-WM VLA'!W22, 'ANNEX IV A-WM WAL'!W22, 'ANNEX IV A-WM BRU'!W22)</f>
        <v>1.1999999999999999E-4</v>
      </c>
      <c r="X22" s="52">
        <f>SUM('ANNEX IV A-WM VLA'!X22, 'ANNEX IV A-WM WAL'!X22, 'ANNEX IV A-WM BRU'!X22)</f>
        <v>1.1999999999999999E-4</v>
      </c>
      <c r="Y22" s="57"/>
      <c r="Z22" s="57"/>
      <c r="AA22" s="52">
        <f>SUM('ANNEX IV A-WM VLA'!AA22, 'ANNEX IV A-WM WAL'!AA22, 'ANNEX IV A-WM BRU'!AA22)</f>
        <v>0.41252077653658392</v>
      </c>
      <c r="AB22" s="52">
        <f>SUM('ANNEX IV A-WM VLA'!AB22, 'ANNEX IV A-WM WAL'!AB22, 'ANNEX IV A-WM BRU'!AB22)</f>
        <v>3.0249999999999999E-2</v>
      </c>
      <c r="AC22" s="52">
        <f>SUM('ANNEX IV A-WM VLA'!AC22, 'ANNEX IV A-WM WAL'!AC22, 'ANNEX IV A-WM BRU'!AC22)</f>
        <v>3.0249999999999999E-2</v>
      </c>
      <c r="AD22" s="52">
        <f>SUM('ANNEX IV A-WM VLA'!AD22, 'ANNEX IV A-WM WAL'!AD22, 'ANNEX IV A-WM BRU'!AD22)</f>
        <v>3.0249999999999999E-2</v>
      </c>
      <c r="AE22" s="57"/>
      <c r="AF22" s="59"/>
      <c r="AG22" s="56"/>
      <c r="AH22" s="57"/>
      <c r="AI22" s="57"/>
      <c r="AJ22" s="57"/>
      <c r="AK22" s="57"/>
      <c r="AL22" s="59"/>
    </row>
    <row r="23" spans="1:38" ht="48.75" thickBot="1">
      <c r="A23" s="73" t="s">
        <v>160</v>
      </c>
      <c r="B23" s="74" t="s">
        <v>161</v>
      </c>
      <c r="C23" s="52">
        <f>SUM('ANNEX IV A-WM VLA'!C23, 'ANNEX IV A-WM WAL'!C23, 'ANNEX IV A-WM BRU'!C23)</f>
        <v>19.653145350818882</v>
      </c>
      <c r="D23" s="52">
        <f>SUM('ANNEX IV A-WM VLA'!D23, 'ANNEX IV A-WM WAL'!D23, 'ANNEX IV A-WM BRU'!D23)</f>
        <v>7.2081729254399001</v>
      </c>
      <c r="E23" s="52">
        <f>SUM('ANNEX IV A-WM VLA'!E23, 'ANNEX IV A-WM WAL'!E23, 'ANNEX IV A-WM BRU'!E23)</f>
        <v>7.1674477964567007</v>
      </c>
      <c r="F23" s="52">
        <f>SUM('ANNEX IV A-WM VLA'!F23, 'ANNEX IV A-WM WAL'!F23, 'ANNEX IV A-WM BRU'!F23)</f>
        <v>7.1598696090357894</v>
      </c>
      <c r="G23" s="58"/>
      <c r="H23" s="59"/>
      <c r="I23" s="52">
        <f>SUM('ANNEX IV A-WM VLA'!I23, 'ANNEX IV A-WM WAL'!I23, 'ANNEX IV A-WM BRU'!I23)</f>
        <v>15.243643898506027</v>
      </c>
      <c r="J23" s="52">
        <f>SUM('ANNEX IV A-WM VLA'!J23, 'ANNEX IV A-WM WAL'!J23, 'ANNEX IV A-WM BRU'!J23)</f>
        <v>6.8835600000000001</v>
      </c>
      <c r="K23" s="52">
        <f>SUM('ANNEX IV A-WM VLA'!K23, 'ANNEX IV A-WM WAL'!K23, 'ANNEX IV A-WM BRU'!K23)</f>
        <v>7.1173600000000006</v>
      </c>
      <c r="L23" s="52">
        <f>SUM('ANNEX IV A-WM VLA'!L23, 'ANNEX IV A-WM WAL'!L23, 'ANNEX IV A-WM BRU'!L23)</f>
        <v>7.2076999999999991</v>
      </c>
      <c r="M23" s="57"/>
      <c r="N23" s="59"/>
      <c r="O23" s="52">
        <f>SUM('ANNEX IV A-WM VLA'!O23, 'ANNEX IV A-WM WAL'!O23, 'ANNEX IV A-WM BRU'!O23)</f>
        <v>7.1956509978299481</v>
      </c>
      <c r="P23" s="52">
        <f>SUM('ANNEX IV A-WM VLA'!P23, 'ANNEX IV A-WM WAL'!P23, 'ANNEX IV A-WM BRU'!P23)</f>
        <v>5.244349999999999</v>
      </c>
      <c r="Q23" s="52">
        <f>SUM('ANNEX IV A-WM VLA'!Q23, 'ANNEX IV A-WM WAL'!Q23, 'ANNEX IV A-WM BRU'!Q23)</f>
        <v>4.9728300000000001</v>
      </c>
      <c r="R23" s="52">
        <f>SUM('ANNEX IV A-WM VLA'!R23, 'ANNEX IV A-WM WAL'!R23, 'ANNEX IV A-WM BRU'!R23)</f>
        <v>4.7077</v>
      </c>
      <c r="S23" s="57"/>
      <c r="T23" s="59"/>
      <c r="U23" s="52">
        <f>SUM('ANNEX IV A-WM VLA'!U23, 'ANNEX IV A-WM WAL'!U23, 'ANNEX IV A-WM BRU'!U23)</f>
        <v>1.3450464420951405</v>
      </c>
      <c r="V23" s="383">
        <f>SUM('ANNEX IV A-WM VLA'!V23, 'ANNEX IV A-WM WAL'!V23, 'ANNEX IV A-WM BRU'!V23)</f>
        <v>0.58874000000000004</v>
      </c>
      <c r="W23" s="52">
        <f>SUM('ANNEX IV A-WM VLA'!W23, 'ANNEX IV A-WM WAL'!W23, 'ANNEX IV A-WM BRU'!W23)</f>
        <v>0.63024000000000002</v>
      </c>
      <c r="X23" s="52">
        <f>SUM('ANNEX IV A-WM VLA'!X23, 'ANNEX IV A-WM WAL'!X23, 'ANNEX IV A-WM BRU'!X23)</f>
        <v>0.65704999999999991</v>
      </c>
      <c r="Y23" s="57"/>
      <c r="Z23" s="57"/>
      <c r="AA23" s="52">
        <f>SUM('ANNEX IV A-WM VLA'!AA23, 'ANNEX IV A-WM WAL'!AA23, 'ANNEX IV A-WM BRU'!AA23)</f>
        <v>13.25244808521251</v>
      </c>
      <c r="AB23" s="52">
        <f>SUM('ANNEX IV A-WM VLA'!AB23, 'ANNEX IV A-WM WAL'!AB23, 'ANNEX IV A-WM BRU'!AB23)</f>
        <v>5.61904</v>
      </c>
      <c r="AC23" s="52">
        <f>SUM('ANNEX IV A-WM VLA'!AC23, 'ANNEX IV A-WM WAL'!AC23, 'ANNEX IV A-WM BRU'!AC23)</f>
        <v>5.92685</v>
      </c>
      <c r="AD23" s="52">
        <f>SUM('ANNEX IV A-WM VLA'!AD23, 'ANNEX IV A-WM WAL'!AD23, 'ANNEX IV A-WM BRU'!AD23)</f>
        <v>6.0387600000000008</v>
      </c>
      <c r="AE23" s="57"/>
      <c r="AF23" s="59"/>
      <c r="AG23" s="56"/>
      <c r="AH23" s="57"/>
      <c r="AI23" s="57"/>
      <c r="AJ23" s="57"/>
      <c r="AK23" s="57"/>
      <c r="AL23" s="59"/>
    </row>
    <row r="24" spans="1:38" ht="13.5" thickBot="1">
      <c r="A24" s="73" t="s">
        <v>162</v>
      </c>
      <c r="B24" s="74" t="s">
        <v>126</v>
      </c>
      <c r="C24" s="52">
        <f>SUM('ANNEX IV A-WM VLA'!C24, 'ANNEX IV A-WM WAL'!C24, 'ANNEX IV A-WM BRU'!C24)</f>
        <v>0.50585280167624125</v>
      </c>
      <c r="D24" s="52">
        <f>SUM('ANNEX IV A-WM VLA'!D24, 'ANNEX IV A-WM WAL'!D24, 'ANNEX IV A-WM BRU'!D24)</f>
        <v>0.18701000000000001</v>
      </c>
      <c r="E24" s="52">
        <f>SUM('ANNEX IV A-WM VLA'!E24, 'ANNEX IV A-WM WAL'!E24, 'ANNEX IV A-WM BRU'!E24)</f>
        <v>0.18701000000000001</v>
      </c>
      <c r="F24" s="52">
        <f>SUM('ANNEX IV A-WM VLA'!F24, 'ANNEX IV A-WM WAL'!F24, 'ANNEX IV A-WM BRU'!F24)</f>
        <v>0.18701000000000001</v>
      </c>
      <c r="G24" s="58"/>
      <c r="H24" s="59"/>
      <c r="I24" s="52">
        <f>SUM('ANNEX IV A-WM VLA'!I24, 'ANNEX IV A-WM WAL'!I24, 'ANNEX IV A-WM BRU'!I24)</f>
        <v>0.10183328964123751</v>
      </c>
      <c r="J24" s="52">
        <f>SUM('ANNEX IV A-WM VLA'!J24, 'ANNEX IV A-WM WAL'!J24, 'ANNEX IV A-WM BRU'!J24)</f>
        <v>4.5650000000000003E-2</v>
      </c>
      <c r="K24" s="52">
        <f>SUM('ANNEX IV A-WM VLA'!K24, 'ANNEX IV A-WM WAL'!K24, 'ANNEX IV A-WM BRU'!K24)</f>
        <v>4.5650000000000003E-2</v>
      </c>
      <c r="L24" s="52">
        <f>SUM('ANNEX IV A-WM VLA'!L24, 'ANNEX IV A-WM WAL'!L24, 'ANNEX IV A-WM BRU'!L24)</f>
        <v>4.5650000000000003E-2</v>
      </c>
      <c r="M24" s="57"/>
      <c r="N24" s="59"/>
      <c r="O24" s="52">
        <f>SUM('ANNEX IV A-WM VLA'!O24, 'ANNEX IV A-WM WAL'!O24, 'ANNEX IV A-WM BRU'!O24)</f>
        <v>1.1556398474252735E-2</v>
      </c>
      <c r="P24" s="52">
        <f>SUM('ANNEX IV A-WM VLA'!P24, 'ANNEX IV A-WM WAL'!P24, 'ANNEX IV A-WM BRU'!P24)</f>
        <v>2.2300000000000002E-3</v>
      </c>
      <c r="Q24" s="52">
        <f>SUM('ANNEX IV A-WM VLA'!Q24, 'ANNEX IV A-WM WAL'!Q24, 'ANNEX IV A-WM BRU'!Q24)</f>
        <v>2.2300000000000002E-3</v>
      </c>
      <c r="R24" s="52">
        <f>SUM('ANNEX IV A-WM VLA'!R24, 'ANNEX IV A-WM WAL'!R24, 'ANNEX IV A-WM BRU'!R24)</f>
        <v>2.2300000000000002E-3</v>
      </c>
      <c r="S24" s="57"/>
      <c r="T24" s="59"/>
      <c r="U24" s="52">
        <f>SUM('ANNEX IV A-WM VLA'!U24, 'ANNEX IV A-WM WAL'!U24, 'ANNEX IV A-WM BRU'!U24)</f>
        <v>5.2398888580919518E-6</v>
      </c>
      <c r="V24" s="52">
        <f>SUM('ANNEX IV A-WM VLA'!V24, 'ANNEX IV A-WM WAL'!V23, 'ANNEX IV A-WM BRU'!V24)</f>
        <v>0.58874000000000004</v>
      </c>
      <c r="W24" s="52">
        <f>SUM('ANNEX IV A-WM VLA'!W24, 'ANNEX IV A-WM WAL'!W24, 'ANNEX IV A-WM BRU'!W24)</f>
        <v>2.5399999999999998E-6</v>
      </c>
      <c r="X24" s="52">
        <f>SUM('ANNEX IV A-WM VLA'!X24, 'ANNEX IV A-WM WAL'!X24, 'ANNEX IV A-WM BRU'!X24)</f>
        <v>2.5399999999999998E-6</v>
      </c>
      <c r="Y24" s="57"/>
      <c r="Z24" s="57"/>
      <c r="AA24" s="52">
        <f>SUM('ANNEX IV A-WM VLA'!AA24, 'ANNEX IV A-WM WAL'!AA24, 'ANNEX IV A-WM BRU'!AA24)</f>
        <v>5.3646775513172236E-3</v>
      </c>
      <c r="AB24" s="52">
        <f>SUM('ANNEX IV A-WM VLA'!AB24, 'ANNEX IV A-WM WAL'!AB24, 'ANNEX IV A-WM BRU'!AB24)</f>
        <v>7.6000000000000004E-4</v>
      </c>
      <c r="AC24" s="52">
        <f>SUM('ANNEX IV A-WM VLA'!AC24, 'ANNEX IV A-WM WAL'!AC24, 'ANNEX IV A-WM BRU'!AC24)</f>
        <v>7.6000000000000004E-4</v>
      </c>
      <c r="AD24" s="52">
        <f>SUM('ANNEX IV A-WM VLA'!AD24, 'ANNEX IV A-WM WAL'!AD24, 'ANNEX IV A-WM BRU'!AD24)</f>
        <v>7.6000000000000004E-4</v>
      </c>
      <c r="AE24" s="57"/>
      <c r="AF24" s="59"/>
      <c r="AG24" s="56"/>
      <c r="AH24" s="57"/>
      <c r="AI24" s="57"/>
      <c r="AJ24" s="57"/>
      <c r="AK24" s="57"/>
      <c r="AL24" s="59"/>
    </row>
    <row r="25" spans="1:38" ht="24.75" thickBot="1">
      <c r="A25" s="73" t="s">
        <v>163</v>
      </c>
      <c r="B25" s="74" t="s">
        <v>149</v>
      </c>
      <c r="C25" s="52">
        <f>SUM('ANNEX IV A-WM VLA'!C25, 'ANNEX IV A-WM WAL'!C25, 'ANNEX IV A-WM BRU'!C25)</f>
        <v>5.1080999999999994E-2</v>
      </c>
      <c r="D25" s="52">
        <f>SUM('ANNEX IV A-WM VLA'!D25, 'ANNEX IV A-WM WAL'!D25, 'ANNEX IV A-WM BRU'!D25)</f>
        <v>0</v>
      </c>
      <c r="E25" s="52">
        <f>SUM('ANNEX IV A-WM VLA'!E25, 'ANNEX IV A-WM WAL'!E25, 'ANNEX IV A-WM BRU'!E25)</f>
        <v>0</v>
      </c>
      <c r="F25" s="52">
        <f>SUM('ANNEX IV A-WM VLA'!F25, 'ANNEX IV A-WM WAL'!F25, 'ANNEX IV A-WM BRU'!F25)</f>
        <v>0</v>
      </c>
      <c r="G25" s="57"/>
      <c r="H25" s="59"/>
      <c r="I25" s="52">
        <f>SUM('ANNEX IV A-WM VLA'!I25, 'ANNEX IV A-WM WAL'!I25, 'ANNEX IV A-WM BRU'!I25)</f>
        <v>5.6540946956947487</v>
      </c>
      <c r="J25" s="52">
        <f>SUM('ANNEX IV A-WM VLA'!J25, 'ANNEX IV A-WM WAL'!J25, 'ANNEX IV A-WM BRU'!J25)</f>
        <v>1.1592731527660611</v>
      </c>
      <c r="K25" s="52">
        <f>SUM('ANNEX IV A-WM VLA'!K25, 'ANNEX IV A-WM WAL'!K25, 'ANNEX IV A-WM BRU'!K25)</f>
        <v>1.1968369255321221</v>
      </c>
      <c r="L25" s="52">
        <f>SUM('ANNEX IV A-WM VLA'!L25, 'ANNEX IV A-WM WAL'!L25, 'ANNEX IV A-WM BRU'!L25)</f>
        <v>1.2344006982981832</v>
      </c>
      <c r="M25" s="57"/>
      <c r="N25" s="59"/>
      <c r="O25" s="52">
        <f>SUM('ANNEX IV A-WM VLA'!O25, 'ANNEX IV A-WM WAL'!O25, 'ANNEX IV A-WM BRU'!O25)</f>
        <v>1.5306919999999999</v>
      </c>
      <c r="P25" s="52">
        <f>SUM('ANNEX IV A-WM VLA'!P25, 'ANNEX IV A-WM WAL'!P25, 'ANNEX IV A-WM BRU'!P25)</f>
        <v>0</v>
      </c>
      <c r="Q25" s="52">
        <f>SUM('ANNEX IV A-WM VLA'!Q25, 'ANNEX IV A-WM WAL'!Q25, 'ANNEX IV A-WM BRU'!Q25)</f>
        <v>0</v>
      </c>
      <c r="R25" s="52">
        <f>SUM('ANNEX IV A-WM VLA'!R25, 'ANNEX IV A-WM WAL'!R25, 'ANNEX IV A-WM BRU'!R25)</f>
        <v>0</v>
      </c>
      <c r="S25" s="57"/>
      <c r="T25" s="59"/>
      <c r="U25" s="52">
        <f>SUM('ANNEX IV A-WM VLA'!U25, 'ANNEX IV A-WM WAL'!U25, 'ANNEX IV A-WM BRU'!U25)</f>
        <v>0</v>
      </c>
      <c r="V25" s="52">
        <f>SUM('ANNEX IV A-WM VLA'!V25, 'ANNEX IV A-WM WAL'!V25, 'ANNEX IV A-WM BRU'!V25)</f>
        <v>0</v>
      </c>
      <c r="W25" s="52">
        <f>SUM('ANNEX IV A-WM VLA'!W25, 'ANNEX IV A-WM WAL'!W25, 'ANNEX IV A-WM BRU'!W25)</f>
        <v>0</v>
      </c>
      <c r="X25" s="52">
        <f>SUM('ANNEX IV A-WM VLA'!X25, 'ANNEX IV A-WM WAL'!X25, 'ANNEX IV A-WM BRU'!X25)</f>
        <v>0</v>
      </c>
      <c r="Y25" s="57"/>
      <c r="Z25" s="57"/>
      <c r="AA25" s="52">
        <f>SUM('ANNEX IV A-WM VLA'!AA25, 'ANNEX IV A-WM WAL'!AA25, 'ANNEX IV A-WM BRU'!AA25)</f>
        <v>0.12580734196000001</v>
      </c>
      <c r="AB25" s="52">
        <f>SUM('ANNEX IV A-WM VLA'!AB25, 'ANNEX IV A-WM WAL'!AB25, 'ANNEX IV A-WM BRU'!AB25)</f>
        <v>0</v>
      </c>
      <c r="AC25" s="52">
        <f>SUM('ANNEX IV A-WM VLA'!AC25, 'ANNEX IV A-WM WAL'!AC25, 'ANNEX IV A-WM BRU'!AC25)</f>
        <v>0</v>
      </c>
      <c r="AD25" s="52">
        <f>SUM('ANNEX IV A-WM VLA'!AD25, 'ANNEX IV A-WM WAL'!AD25, 'ANNEX IV A-WM BRU'!AD25)</f>
        <v>0</v>
      </c>
      <c r="AE25" s="57"/>
      <c r="AF25" s="59"/>
      <c r="AG25" s="56"/>
      <c r="AH25" s="57"/>
      <c r="AI25" s="57"/>
      <c r="AJ25" s="57"/>
      <c r="AK25" s="57"/>
      <c r="AL25" s="59"/>
    </row>
    <row r="26" spans="1:38" ht="13.5" thickBot="1">
      <c r="A26" s="73" t="s">
        <v>164</v>
      </c>
      <c r="B26" s="74" t="s">
        <v>127</v>
      </c>
      <c r="C26" s="52">
        <f>SUM('ANNEX IV A-WM VLA'!C26, 'ANNEX IV A-WM WAL'!C26, 'ANNEX IV A-WM BRU'!C26)</f>
        <v>22.951485059713001</v>
      </c>
      <c r="D26" s="383">
        <f>SUM('ANNEX IV A-WM VLA'!D26, 'ANNEX IV A-WM WAL'!D26, 'ANNEX IV A-WM BRU'!D26)</f>
        <v>14.8778308256787</v>
      </c>
      <c r="E26" s="383">
        <f>SUM('ANNEX IV A-WM VLA'!E26, 'ANNEX IV A-WM WAL'!E26, 'ANNEX IV A-WM BRU'!E26)</f>
        <v>13.866856701844529</v>
      </c>
      <c r="F26" s="383">
        <f>SUM('ANNEX IV A-WM VLA'!F26, 'ANNEX IV A-WM WAL'!F26, 'ANNEX IV A-WM BRU'!F26)</f>
        <v>13.8352915610573</v>
      </c>
      <c r="G26" s="57"/>
      <c r="H26" s="59"/>
      <c r="I26" s="52">
        <f>SUM('ANNEX IV A-WM VLA'!I26, 'ANNEX IV A-WM WAL'!I26, 'ANNEX IV A-WM BRU'!I26)</f>
        <v>13.892531224659459</v>
      </c>
      <c r="J26" s="52">
        <f>SUM('ANNEX IV A-WM VLA'!J26, 'ANNEX IV A-WM WAL'!J26, 'ANNEX IV A-WM BRU'!J26)</f>
        <v>4.3843022424220361</v>
      </c>
      <c r="K26" s="52">
        <f>SUM('ANNEX IV A-WM VLA'!K26, 'ANNEX IV A-WM WAL'!K26, 'ANNEX IV A-WM BRU'!K26)</f>
        <v>4.3174473928509292</v>
      </c>
      <c r="L26" s="52">
        <f>SUM('ANNEX IV A-WM VLA'!L26, 'ANNEX IV A-WM WAL'!L13, 'ANNEX IV A-WM BRU'!L26)</f>
        <v>0.83494234527943501</v>
      </c>
      <c r="M26" s="57"/>
      <c r="N26" s="59"/>
      <c r="O26" s="52">
        <f>SUM('ANNEX IV A-WM VLA'!O26, 'ANNEX IV A-WM WAL'!O26, 'ANNEX IV A-WM BRU'!O26)</f>
        <v>17.566752263000001</v>
      </c>
      <c r="P26" s="52">
        <f>SUM('ANNEX IV A-WM VLA'!P26, 'ANNEX IV A-WM WAL'!P26, 'ANNEX IV A-WM BRU'!P26)</f>
        <v>5.5029923931349298</v>
      </c>
      <c r="Q26" s="52">
        <f>SUM('ANNEX IV A-WM VLA'!Q26, 'ANNEX IV A-WM WAL'!Q26, 'ANNEX IV A-WM BRU'!Q26)</f>
        <v>5.1051711779569704</v>
      </c>
      <c r="R26" s="52">
        <f>SUM('ANNEX IV A-WM VLA'!R26, 'ANNEX IV A-WM WAL'!R13, 'ANNEX IV A-WM BRU'!R26)</f>
        <v>0.81790298803713402</v>
      </c>
      <c r="S26" s="57"/>
      <c r="T26" s="59"/>
      <c r="U26" s="52">
        <f>SUM('ANNEX IV A-WM VLA'!U26, 'ANNEX IV A-WM WAL'!U26, 'ANNEX IV A-WM BRU'!U26)</f>
        <v>1.4921113249999998</v>
      </c>
      <c r="V26" s="52">
        <f>SUM('ANNEX IV A-WM VLA'!V26, 'ANNEX IV A-WM WAL'!V26, 'ANNEX IV A-WM BRU'!V26)</f>
        <v>0.7718403879955853</v>
      </c>
      <c r="W26" s="52">
        <f>SUM('ANNEX IV A-WM VLA'!W26, 'ANNEX IV A-WM WAL'!W26, 'ANNEX IV A-WM BRU'!W26)</f>
        <v>0.74520220459403341</v>
      </c>
      <c r="X26" s="52">
        <f>SUM('ANNEX IV A-WM VLA'!X26, 'ANNEX IV A-WM WAL'!X13, 'ANNEX IV A-WM BRU'!X26)</f>
        <v>0.106045110720807</v>
      </c>
      <c r="Y26" s="57"/>
      <c r="Z26" s="57"/>
      <c r="AA26" s="52">
        <f>SUM('ANNEX IV A-WM VLA'!AA26, 'ANNEX IV A-WM WAL'!AA26, 'ANNEX IV A-WM BRU'!AA26)</f>
        <v>2.6292505626478735</v>
      </c>
      <c r="AB26" s="52">
        <f>SUM('ANNEX IV A-WM VLA'!AB26, 'ANNEX IV A-WM WAL'!AB26, 'ANNEX IV A-WM BRU'!AB26)</f>
        <v>1.1223261729410747</v>
      </c>
      <c r="AC26" s="52">
        <f>SUM('ANNEX IV A-WM VLA'!AC26, 'ANNEX IV A-WM WAL'!AC26, 'ANNEX IV A-WM BRU'!AC26)</f>
        <v>1.1087754583989433</v>
      </c>
      <c r="AD26" s="52">
        <f>SUM('ANNEX IV A-WM VLA'!AD26, 'ANNEX IV A-WM WAL'!AD13, 'ANNEX IV A-WM BRU'!AD26)</f>
        <v>0.500325070423847</v>
      </c>
      <c r="AE26" s="57"/>
      <c r="AF26" s="59"/>
      <c r="AG26" s="56"/>
      <c r="AH26" s="57"/>
      <c r="AI26" s="57"/>
      <c r="AJ26" s="57"/>
      <c r="AK26" s="57"/>
      <c r="AL26" s="59"/>
    </row>
    <row r="27" spans="1:38" ht="13.5" thickBot="1">
      <c r="A27" s="73" t="s">
        <v>225</v>
      </c>
      <c r="B27" s="74" t="s">
        <v>128</v>
      </c>
      <c r="C27" s="52">
        <f>SUM('ANNEX IV A-WM VLA'!C27, 'ANNEX IV A-WM WAL'!C27, 'ANNEX IV A-WM BRU'!C27)</f>
        <v>0.10820513703865418</v>
      </c>
      <c r="D27" s="52">
        <f>SUM('ANNEX IV A-WM VLA'!D27, 'ANNEX IV A-WM WAL'!D26, 'ANNEX IV A-WM BRU'!D27)</f>
        <v>14.8778308256787</v>
      </c>
      <c r="E27" s="52">
        <f>SUM('ANNEX IV A-WM VLA'!E27, 'ANNEX IV A-WM WAL'!E26, 'ANNEX IV A-WM BRU'!E27)</f>
        <v>13.866856701844529</v>
      </c>
      <c r="F27" s="52">
        <f>SUM('ANNEX IV A-WM VLA'!F27, 'ANNEX IV A-WM WAL'!F13, 'ANNEX IV A-WM BRU'!F27)</f>
        <v>5.2304241152996598</v>
      </c>
      <c r="G27" s="61"/>
      <c r="H27" s="63"/>
      <c r="I27" s="52">
        <f>SUM('ANNEX IV A-WM VLA'!I27, 'ANNEX IV A-WM WAL'!I27, 'ANNEX IV A-WM BRU'!I27)</f>
        <v>36.348786022425664</v>
      </c>
      <c r="J27" s="52">
        <f>SUM('ANNEX IV A-WM VLA'!J27, 'ANNEX IV A-WM WAL'!J27, 'ANNEX IV A-WM BRU'!J27)</f>
        <v>13.013752497084301</v>
      </c>
      <c r="K27" s="52">
        <f>SUM('ANNEX IV A-WM VLA'!K27, 'ANNEX IV A-WM WAL'!K27, 'ANNEX IV A-WM BRU'!K27)</f>
        <v>13.1225874075517</v>
      </c>
      <c r="L27" s="52">
        <f>SUM('ANNEX IV A-WM VLA'!L27, 'ANNEX IV A-WM WAL'!L27, 'ANNEX IV A-WM BRU'!L27)</f>
        <v>13.236603898555702</v>
      </c>
      <c r="M27" s="61"/>
      <c r="N27" s="63"/>
      <c r="O27" s="52">
        <f>SUM('ANNEX IV A-WM VLA'!O27, 'ANNEX IV A-WM WAL'!O27, 'ANNEX IV A-WM BRU'!O27)</f>
        <v>4.5752328094651136E-2</v>
      </c>
      <c r="P27" s="52">
        <f>SUM('ANNEX IV A-WM VLA'!P27, 'ANNEX IV A-WM WAL'!P27, 'ANNEX IV A-WM BRU'!P27)</f>
        <v>0</v>
      </c>
      <c r="Q27" s="52">
        <f>SUM('ANNEX IV A-WM VLA'!Q27, 'ANNEX IV A-WM WAL'!Q27, 'ANNEX IV A-WM BRU'!Q27)</f>
        <v>0</v>
      </c>
      <c r="R27" s="52">
        <f>SUM('ANNEX IV A-WM VLA'!R27, 'ANNEX IV A-WM WAL'!R27, 'ANNEX IV A-WM BRU'!R27)</f>
        <v>0</v>
      </c>
      <c r="S27" s="61"/>
      <c r="T27" s="63"/>
      <c r="U27" s="52">
        <f>SUM('ANNEX IV A-WM VLA'!U27, 'ANNEX IV A-WM WAL'!U27, 'ANNEX IV A-WM BRU'!U27)</f>
        <v>0.18147508261689718</v>
      </c>
      <c r="V27" s="52">
        <f>SUM('ANNEX IV A-WM VLA'!V27, 'ANNEX IV A-WM WAL'!V27, 'ANNEX IV A-WM BRU'!V27)</f>
        <v>0</v>
      </c>
      <c r="W27" s="52">
        <f>SUM('ANNEX IV A-WM VLA'!W27, 'ANNEX IV A-WM WAL'!W27, 'ANNEX IV A-WM BRU'!W27)</f>
        <v>0</v>
      </c>
      <c r="X27" s="52">
        <f>SUM('ANNEX IV A-WM VLA'!X27, 'ANNEX IV A-WM WAL'!X27, 'ANNEX IV A-WM BRU'!X27)</f>
        <v>0</v>
      </c>
      <c r="Y27" s="61"/>
      <c r="Z27" s="61"/>
      <c r="AA27" s="52">
        <f>SUM('ANNEX IV A-WM VLA'!AA27, 'ANNEX IV A-WM WAL'!AA27, 'ANNEX IV A-WM BRU'!AA27)</f>
        <v>0.64096988458403847</v>
      </c>
      <c r="AB27" s="52">
        <f>SUM('ANNEX IV A-WM VLA'!AB27, 'ANNEX IV A-WM WAL'!AB27, 'ANNEX IV A-WM BRU'!AB27)</f>
        <v>0.22252999999999998</v>
      </c>
      <c r="AC27" s="52">
        <f>SUM('ANNEX IV A-WM VLA'!AC27, 'ANNEX IV A-WM WAL'!AC27, 'ANNEX IV A-WM BRU'!AC27)</f>
        <v>0.22252999999999998</v>
      </c>
      <c r="AD27" s="52">
        <f>SUM('ANNEX IV A-WM VLA'!AD27, 'ANNEX IV A-WM WAL'!AD27, 'ANNEX IV A-WM BRU'!AD27)</f>
        <v>0.22252999999999998</v>
      </c>
      <c r="AE27" s="61"/>
      <c r="AF27" s="63"/>
      <c r="AG27" s="62"/>
      <c r="AH27" s="61"/>
      <c r="AI27" s="61"/>
      <c r="AJ27" s="61"/>
      <c r="AK27" s="61"/>
      <c r="AL27" s="63"/>
    </row>
    <row r="28" spans="1:38" ht="24.75" thickBot="1">
      <c r="A28" s="73" t="s">
        <v>165</v>
      </c>
      <c r="B28" s="74" t="s">
        <v>129</v>
      </c>
      <c r="C28" s="52">
        <f>SUM('ANNEX IV A-WM VLA'!C28, 'ANNEX IV A-WM WAL'!C28, 'ANNEX IV A-WM BRU'!C28)</f>
        <v>0.70578191370144583</v>
      </c>
      <c r="D28" s="52">
        <f>SUM('ANNEX IV A-WM VLA'!D28, 'ANNEX IV A-WM WAL'!D28, 'ANNEX IV A-WM BRU'!D28)</f>
        <v>0.466644664173964</v>
      </c>
      <c r="E28" s="52">
        <f>SUM('ANNEX IV A-WM VLA'!E28, 'ANNEX IV A-WM WAL'!E28, 'ANNEX IV A-WM BRU'!E28)</f>
        <v>0.44533577113057077</v>
      </c>
      <c r="F28" s="52">
        <f>SUM('ANNEX IV A-WM VLA'!F28, 'ANNEX IV A-WM WAL'!F28, 'ANNEX IV A-WM BRU'!F28)</f>
        <v>0.42402687808717754</v>
      </c>
      <c r="G28" s="61"/>
      <c r="H28" s="63"/>
      <c r="I28" s="52">
        <f>SUM('ANNEX IV A-WM VLA'!I28, 'ANNEX IV A-WM WAL'!I28, 'ANNEX IV A-WM BRU'!I28)</f>
        <v>24.781152413999997</v>
      </c>
      <c r="J28" s="52">
        <f>SUM('ANNEX IV A-WM VLA'!J28, 'ANNEX IV A-WM WAL'!J28, 'ANNEX IV A-WM BRU'!J28)</f>
        <v>9.7787097390581739</v>
      </c>
      <c r="K28" s="52">
        <f>SUM('ANNEX IV A-WM VLA'!K28, 'ANNEX IV A-WM WAL'!K28, 'ANNEX IV A-WM BRU'!K28)</f>
        <v>9.4064759708218002</v>
      </c>
      <c r="L28" s="52">
        <f>SUM('ANNEX IV A-WM VLA'!L28, 'ANNEX IV A-WM WAL'!L28, 'ANNEX IV A-WM BRU'!L28)</f>
        <v>9.034242202585423</v>
      </c>
      <c r="M28" s="61"/>
      <c r="N28" s="63"/>
      <c r="O28" s="52">
        <f>SUM('ANNEX IV A-WM VLA'!O28, 'ANNEX IV A-WM WAL'!O28, 'ANNEX IV A-WM BRU'!O28)</f>
        <v>0</v>
      </c>
      <c r="P28" s="52">
        <f>SUM('ANNEX IV A-WM VLA'!P28, 'ANNEX IV A-WM WAL'!P28, 'ANNEX IV A-WM BRU'!P28)</f>
        <v>0</v>
      </c>
      <c r="Q28" s="52">
        <f>SUM('ANNEX IV A-WM VLA'!Q28, 'ANNEX IV A-WM WAL'!Q28, 'ANNEX IV A-WM BRU'!Q28)</f>
        <v>0</v>
      </c>
      <c r="R28" s="52">
        <f>SUM('ANNEX IV A-WM VLA'!R28, 'ANNEX IV A-WM WAL'!R28, 'ANNEX IV A-WM BRU'!R28)</f>
        <v>0</v>
      </c>
      <c r="S28" s="61"/>
      <c r="T28" s="63"/>
      <c r="U28" s="52">
        <f>SUM('ANNEX IV A-WM VLA'!U28, 'ANNEX IV A-WM WAL'!U28, 'ANNEX IV A-WM BRU'!U28)</f>
        <v>35.102651772697293</v>
      </c>
      <c r="V28" s="52">
        <f>SUM('ANNEX IV A-WM VLA'!V28, 'ANNEX IV A-WM WAL'!V28, 'ANNEX IV A-WM BRU'!V28)</f>
        <v>14.936464847369988</v>
      </c>
      <c r="W28" s="52">
        <f>SUM('ANNEX IV A-WM VLA'!W28, 'ANNEX IV A-WM WAL'!W28, 'ANNEX IV A-WM BRU'!W28)</f>
        <v>14.601422926319968</v>
      </c>
      <c r="X28" s="52">
        <f>SUM('ANNEX IV A-WM VLA'!X28, 'ANNEX IV A-WM WAL'!X28, 'ANNEX IV A-WM BRU'!X28)</f>
        <v>14.266381005269947</v>
      </c>
      <c r="Y28" s="61"/>
      <c r="Z28" s="61"/>
      <c r="AA28" s="52">
        <f>SUM('ANNEX IV A-WM VLA'!AA28, 'ANNEX IV A-WM WAL'!AA28, 'ANNEX IV A-WM BRU'!AA28)</f>
        <v>0.55292955420000001</v>
      </c>
      <c r="AB28" s="52">
        <f>SUM('ANNEX IV A-WM VLA'!AB28, 'ANNEX IV A-WM WAL'!AB28, 'ANNEX IV A-WM BRU'!AB28)</f>
        <v>0.16015440225257124</v>
      </c>
      <c r="AC28" s="52">
        <f>SUM('ANNEX IV A-WM VLA'!AC28, 'ANNEX IV A-WM WAL'!AC28, 'ANNEX IV A-WM BRU'!AC28)</f>
        <v>0.15591173934018993</v>
      </c>
      <c r="AD28" s="52">
        <f>SUM('ANNEX IV A-WM VLA'!AD28, 'ANNEX IV A-WM WAL'!AD28, 'ANNEX IV A-WM BRU'!AD28)</f>
        <v>0.15166907642780864</v>
      </c>
      <c r="AE28" s="61"/>
      <c r="AF28" s="63"/>
      <c r="AG28" s="62"/>
      <c r="AH28" s="61"/>
      <c r="AI28" s="61"/>
      <c r="AJ28" s="61"/>
      <c r="AK28" s="61"/>
      <c r="AL28" s="63"/>
    </row>
    <row r="29" spans="1:38" ht="13.5" thickBot="1">
      <c r="A29" s="78" t="s">
        <v>166</v>
      </c>
      <c r="B29" s="79" t="s">
        <v>130</v>
      </c>
      <c r="C29" s="52">
        <f>SUM('ANNEX IV A-WM VLA'!C29, 'ANNEX IV A-WM WAL'!C29, 'ANNEX IV A-WM BRU'!C29)</f>
        <v>9.2861191357142853E-2</v>
      </c>
      <c r="D29" s="52">
        <f>SUM('ANNEX IV A-WM VLA'!D29, 'ANNEX IV A-WM WAL'!D29, 'ANNEX IV A-WM BRU'!D29)</f>
        <v>6.2058267638653804E-2</v>
      </c>
      <c r="E29" s="52">
        <f>SUM('ANNEX IV A-WM VLA'!E29, 'ANNEX IV A-WM WAL'!E29, 'ANNEX IV A-WM BRU'!E29)</f>
        <v>5.7005380369743487E-2</v>
      </c>
      <c r="F29" s="52">
        <f>SUM('ANNEX IV A-WM VLA'!F29, 'ANNEX IV A-WM WAL'!F29, 'ANNEX IV A-WM BRU'!F29)</f>
        <v>5.1952493100833171E-2</v>
      </c>
      <c r="G29" s="61"/>
      <c r="H29" s="63"/>
      <c r="I29" s="52">
        <f>SUM('ANNEX IV A-WM VLA'!I29, 'ANNEX IV A-WM WAL'!I29, 'ANNEX IV A-WM BRU'!I29)</f>
        <v>4.8939783220000006</v>
      </c>
      <c r="J29" s="52">
        <f>SUM('ANNEX IV A-WM VLA'!J29, 'ANNEX IV A-WM WAL'!J29, 'ANNEX IV A-WM BRU'!J29)</f>
        <v>2.4001154085978835</v>
      </c>
      <c r="K29" s="52">
        <f>SUM('ANNEX IV A-WM VLA'!K29, 'ANNEX IV A-WM WAL'!K29, 'ANNEX IV A-WM BRU'!K29)</f>
        <v>2.2044910895943564</v>
      </c>
      <c r="L29" s="52">
        <f>SUM('ANNEX IV A-WM VLA'!L29, 'ANNEX IV A-WM WAL'!L29, 'ANNEX IV A-WM BRU'!L29)</f>
        <v>2.0088667705908292</v>
      </c>
      <c r="M29" s="61"/>
      <c r="N29" s="63"/>
      <c r="O29" s="52">
        <f>SUM('ANNEX IV A-WM VLA'!O29, 'ANNEX IV A-WM WAL'!O29, 'ANNEX IV A-WM BRU'!O29)</f>
        <v>0</v>
      </c>
      <c r="P29" s="52">
        <f>SUM('ANNEX IV A-WM VLA'!P29, 'ANNEX IV A-WM WAL'!P29, 'ANNEX IV A-WM BRU'!P29)</f>
        <v>0</v>
      </c>
      <c r="Q29" s="52">
        <f>SUM('ANNEX IV A-WM VLA'!Q29, 'ANNEX IV A-WM WAL'!Q29, 'ANNEX IV A-WM BRU'!Q29)</f>
        <v>0</v>
      </c>
      <c r="R29" s="52">
        <f>SUM('ANNEX IV A-WM VLA'!R29, 'ANNEX IV A-WM WAL'!R29, 'ANNEX IV A-WM BRU'!R29)</f>
        <v>0</v>
      </c>
      <c r="S29" s="61"/>
      <c r="T29" s="63"/>
      <c r="U29" s="52">
        <f>SUM('ANNEX IV A-WM VLA'!U29, 'ANNEX IV A-WM WAL'!U29, 'ANNEX IV A-WM BRU'!U29)</f>
        <v>6.2659085350000057</v>
      </c>
      <c r="V29" s="52">
        <f>SUM('ANNEX IV A-WM VLA'!V29, 'ANNEX IV A-WM WAL'!V29, 'ANNEX IV A-WM BRU'!V29)</f>
        <v>2.6745623809474024</v>
      </c>
      <c r="W29" s="52">
        <f>SUM('ANNEX IV A-WM VLA'!W29, 'ANNEX IV A-WM WAL'!W29, 'ANNEX IV A-WM BRU'!W29)</f>
        <v>2.4565663491930727</v>
      </c>
      <c r="X29" s="52">
        <f>SUM('ANNEX IV A-WM VLA'!X29, 'ANNEX IV A-WM WAL'!X29, 'ANNEX IV A-WM BRU'!X29)</f>
        <v>2.2385703174387435</v>
      </c>
      <c r="Y29" s="61"/>
      <c r="Z29" s="61"/>
      <c r="AA29" s="52">
        <f>SUM('ANNEX IV A-WM VLA'!AA29, 'ANNEX IV A-WM WAL'!AA29, 'ANNEX IV A-WM BRU'!AA29)</f>
        <v>0.14150194760000001</v>
      </c>
      <c r="AB29" s="52">
        <f>SUM('ANNEX IV A-WM VLA'!AB29, 'ANNEX IV A-WM WAL'!AB29, 'ANNEX IV A-WM BRU'!AB29)</f>
        <v>3.5626912296014064E-2</v>
      </c>
      <c r="AC29" s="52">
        <f>SUM('ANNEX IV A-WM VLA'!AC29, 'ANNEX IV A-WM WAL'!AC29, 'ANNEX IV A-WM BRU'!AC29)</f>
        <v>3.2721766122704173E-2</v>
      </c>
      <c r="AD29" s="52">
        <f>SUM('ANNEX IV A-WM VLA'!AD29, 'ANNEX IV A-WM WAL'!AD29, 'ANNEX IV A-WM BRU'!AD29)</f>
        <v>2.9816619949394281E-2</v>
      </c>
      <c r="AE29" s="61"/>
      <c r="AF29" s="63"/>
      <c r="AG29" s="62"/>
      <c r="AH29" s="61"/>
      <c r="AI29" s="61"/>
      <c r="AJ29" s="61"/>
      <c r="AK29" s="61"/>
      <c r="AL29" s="63"/>
    </row>
    <row r="30" spans="1:38" ht="13.5" thickBot="1">
      <c r="A30" s="78" t="s">
        <v>167</v>
      </c>
      <c r="B30" s="79" t="s">
        <v>131</v>
      </c>
      <c r="C30" s="52">
        <f>SUM('ANNEX IV A-WM VLA'!C30, 'ANNEX IV A-WM WAL'!C30, 'ANNEX IV A-WM BRU'!C30)</f>
        <v>0.44402518909030297</v>
      </c>
      <c r="D30" s="52">
        <f>SUM('ANNEX IV A-WM VLA'!D30, 'ANNEX IV A-WM WAL'!D30, 'ANNEX IV A-WM BRU'!D30)</f>
        <v>0.32964753761950016</v>
      </c>
      <c r="E30" s="52">
        <f>SUM('ANNEX IV A-WM VLA'!E30, 'ANNEX IV A-WM WAL'!E30, 'ANNEX IV A-WM BRU'!E30)</f>
        <v>0.30276010031866718</v>
      </c>
      <c r="F30" s="52">
        <f>SUM('ANNEX IV A-WM VLA'!F30, 'ANNEX IV A-WM WAL'!F30, 'ANNEX IV A-WM BRU'!F30)</f>
        <v>0.2758726630178342</v>
      </c>
      <c r="G30" s="61"/>
      <c r="H30" s="63"/>
      <c r="I30" s="52">
        <f>SUM('ANNEX IV A-WM VLA'!I30, 'ANNEX IV A-WM WAL'!I30, 'ANNEX IV A-WM BRU'!I30)</f>
        <v>9.6961342340000005</v>
      </c>
      <c r="J30" s="52">
        <f>SUM('ANNEX IV A-WM VLA'!J30, 'ANNEX IV A-WM WAL'!J30, 'ANNEX IV A-WM BRU'!J30)</f>
        <v>5.7017711227540877</v>
      </c>
      <c r="K30" s="52">
        <f>SUM('ANNEX IV A-WM VLA'!K30, 'ANNEX IV A-WM WAL'!K30, 'ANNEX IV A-WM BRU'!K30)</f>
        <v>5.2370396606775662</v>
      </c>
      <c r="L30" s="52">
        <f>SUM('ANNEX IV A-WM VLA'!L30, 'ANNEX IV A-WM WAL'!L30, 'ANNEX IV A-WM BRU'!L30)</f>
        <v>4.7723081986010447</v>
      </c>
      <c r="M30" s="61"/>
      <c r="N30" s="63"/>
      <c r="O30" s="52">
        <f>SUM('ANNEX IV A-WM VLA'!O30, 'ANNEX IV A-WM WAL'!O30, 'ANNEX IV A-WM BRU'!O30)</f>
        <v>0</v>
      </c>
      <c r="P30" s="52">
        <f>SUM('ANNEX IV A-WM VLA'!P30, 'ANNEX IV A-WM WAL'!P30, 'ANNEX IV A-WM BRU'!P30)</f>
        <v>0</v>
      </c>
      <c r="Q30" s="52">
        <f>SUM('ANNEX IV A-WM VLA'!Q30, 'ANNEX IV A-WM WAL'!Q30, 'ANNEX IV A-WM BRU'!Q30)</f>
        <v>0</v>
      </c>
      <c r="R30" s="52">
        <f>SUM('ANNEX IV A-WM VLA'!R30, 'ANNEX IV A-WM WAL'!R30, 'ANNEX IV A-WM BRU'!R30)</f>
        <v>0</v>
      </c>
      <c r="S30" s="61"/>
      <c r="T30" s="63"/>
      <c r="U30" s="52">
        <f>SUM('ANNEX IV A-WM VLA'!U30, 'ANNEX IV A-WM WAL'!U30, 'ANNEX IV A-WM BRU'!U30)</f>
        <v>12.673623669999969</v>
      </c>
      <c r="V30" s="52">
        <f>SUM('ANNEX IV A-WM VLA'!V30, 'ANNEX IV A-WM WAL'!V30, 'ANNEX IV A-WM BRU'!V30)</f>
        <v>8.1861027302171241</v>
      </c>
      <c r="W30" s="52">
        <f>SUM('ANNEX IV A-WM VLA'!W30, 'ANNEX IV A-WM WAL'!W30, 'ANNEX IV A-WM BRU'!W30)</f>
        <v>7.5188739472456625</v>
      </c>
      <c r="X30" s="52">
        <f>SUM('ANNEX IV A-WM VLA'!X30, 'ANNEX IV A-WM WAL'!X30, 'ANNEX IV A-WM BRU'!X30)</f>
        <v>6.8516451642742027</v>
      </c>
      <c r="Y30" s="61"/>
      <c r="Z30" s="61"/>
      <c r="AA30" s="52">
        <f>SUM('ANNEX IV A-WM VLA'!AA30, 'ANNEX IV A-WM WAL'!AA30, 'ANNEX IV A-WM BRU'!AA30)</f>
        <v>0.24800400299999997</v>
      </c>
      <c r="AB30" s="52">
        <f>SUM('ANNEX IV A-WM VLA'!AB30, 'ANNEX IV A-WM WAL'!AB30, 'ANNEX IV A-WM BRU'!AB30)</f>
        <v>8.9669634085950356E-2</v>
      </c>
      <c r="AC30" s="52">
        <f>SUM('ANNEX IV A-WM VLA'!AC30, 'ANNEX IV A-WM WAL'!AC30, 'ANNEX IV A-WM BRU'!AC30)</f>
        <v>8.2335690895867591E-2</v>
      </c>
      <c r="AD30" s="52">
        <f>SUM('ANNEX IV A-WM VLA'!AD30, 'ANNEX IV A-WM WAL'!AD30, 'ANNEX IV A-WM BRU'!AD30)</f>
        <v>7.5001747705784841E-2</v>
      </c>
      <c r="AE30" s="61"/>
      <c r="AF30" s="63"/>
      <c r="AG30" s="62"/>
      <c r="AH30" s="61"/>
      <c r="AI30" s="61"/>
      <c r="AJ30" s="61"/>
      <c r="AK30" s="61"/>
      <c r="AL30" s="63"/>
    </row>
    <row r="31" spans="1:38" ht="13.5" thickBot="1">
      <c r="A31" s="78" t="s">
        <v>169</v>
      </c>
      <c r="B31" s="79" t="s">
        <v>133</v>
      </c>
      <c r="C31" s="52">
        <f>SUM('ANNEX IV A-WM VLA'!C31, 'ANNEX IV A-WM WAL'!C31, 'ANNEX IV A-WM BRU'!C31)</f>
        <v>1.662888E-3</v>
      </c>
      <c r="D31" s="52">
        <f>SUM('ANNEX IV A-WM VLA'!D31, 'ANNEX IV A-WM WAL'!D31, 'ANNEX IV A-WM BRU'!D31)</f>
        <v>1.1190560539535656E-3</v>
      </c>
      <c r="E31" s="52">
        <f>SUM('ANNEX IV A-WM VLA'!E31, 'ANNEX IV A-WM WAL'!E31, 'ANNEX IV A-WM BRU'!E31)</f>
        <v>1.0674828105428414E-3</v>
      </c>
      <c r="F31" s="52">
        <f>SUM('ANNEX IV A-WM VLA'!F31, 'ANNEX IV A-WM WAL'!F31, 'ANNEX IV A-WM BRU'!F31)</f>
        <v>1.0159095671321175E-3</v>
      </c>
      <c r="G31" s="61"/>
      <c r="H31" s="63"/>
      <c r="I31" s="52">
        <f>SUM('ANNEX IV A-WM VLA'!I31, 'ANNEX IV A-WM WAL'!I31, 'ANNEX IV A-WM BRU'!I31)</f>
        <v>2.8734758999999999E-2</v>
      </c>
      <c r="J31" s="52">
        <f>SUM('ANNEX IV A-WM VLA'!J31, 'ANNEX IV A-WM WAL'!J31, 'ANNEX IV A-WM BRU'!J31)</f>
        <v>1.7376890477422604E-2</v>
      </c>
      <c r="K31" s="52">
        <f>SUM('ANNEX IV A-WM VLA'!K31, 'ANNEX IV A-WM WAL'!K31, 'ANNEX IV A-WM BRU'!K31)</f>
        <v>1.6505041273126943E-2</v>
      </c>
      <c r="L31" s="52">
        <f>SUM('ANNEX IV A-WM VLA'!L31, 'ANNEX IV A-WM WAL'!L31, 'ANNEX IV A-WM BRU'!L31)</f>
        <v>1.5633192068831282E-2</v>
      </c>
      <c r="M31" s="61"/>
      <c r="N31" s="63"/>
      <c r="O31" s="52">
        <f>SUM('ANNEX IV A-WM VLA'!O31, 'ANNEX IV A-WM WAL'!O31, 'ANNEX IV A-WM BRU'!O31)</f>
        <v>0</v>
      </c>
      <c r="P31" s="52">
        <f>SUM('ANNEX IV A-WM VLA'!P31, 'ANNEX IV A-WM WAL'!P31, 'ANNEX IV A-WM BRU'!P31)</f>
        <v>0</v>
      </c>
      <c r="Q31" s="52">
        <f>SUM('ANNEX IV A-WM VLA'!Q31, 'ANNEX IV A-WM WAL'!Q31, 'ANNEX IV A-WM BRU'!Q31)</f>
        <v>0</v>
      </c>
      <c r="R31" s="52">
        <f>SUM('ANNEX IV A-WM VLA'!R31, 'ANNEX IV A-WM WAL'!R31, 'ANNEX IV A-WM BRU'!R31)</f>
        <v>0</v>
      </c>
      <c r="S31" s="61"/>
      <c r="T31" s="63"/>
      <c r="U31" s="52">
        <f>SUM('ANNEX IV A-WM VLA'!U31, 'ANNEX IV A-WM WAL'!U31, 'ANNEX IV A-WM BRU'!U31)</f>
        <v>8.9140800000000006E-2</v>
      </c>
      <c r="V31" s="52">
        <f>SUM('ANNEX IV A-WM VLA'!V31, 'ANNEX IV A-WM WAL'!V31, 'ANNEX IV A-WM BRU'!V31)</f>
        <v>4.3085094718613735E-2</v>
      </c>
      <c r="W31" s="52">
        <f>SUM('ANNEX IV A-WM VLA'!W31, 'ANNEX IV A-WM WAL'!W31, 'ANNEX IV A-WM BRU'!W31)</f>
        <v>4.092691924963663E-2</v>
      </c>
      <c r="X31" s="52">
        <f>SUM('ANNEX IV A-WM VLA'!X31, 'ANNEX IV A-WM WAL'!X31, 'ANNEX IV A-WM BRU'!X31)</f>
        <v>3.8768743780659518E-2</v>
      </c>
      <c r="Y31" s="61"/>
      <c r="Z31" s="61"/>
      <c r="AA31" s="52">
        <f>SUM('ANNEX IV A-WM VLA'!AA31, 'ANNEX IV A-WM WAL'!AA31, 'ANNEX IV A-WM BRU'!AA31)</f>
        <v>8.5822199999999996E-4</v>
      </c>
      <c r="AB31" s="52">
        <f>SUM('ANNEX IV A-WM VLA'!AB31, 'ANNEX IV A-WM WAL'!AB31, 'ANNEX IV A-WM BRU'!AB31)</f>
        <v>5.6153846153846152E-4</v>
      </c>
      <c r="AC31" s="52">
        <f>SUM('ANNEX IV A-WM VLA'!AC31, 'ANNEX IV A-WM WAL'!AC31, 'ANNEX IV A-WM BRU'!AC31)</f>
        <v>2.8076923076923076E-4</v>
      </c>
      <c r="AD31" s="52">
        <f>SUM('ANNEX IV A-WM VLA'!AD31, 'ANNEX IV A-WM WAL'!AD31, 'ANNEX IV A-WM BRU'!AD31)</f>
        <v>0</v>
      </c>
      <c r="AE31" s="61"/>
      <c r="AF31" s="63"/>
      <c r="AG31" s="62"/>
      <c r="AH31" s="61"/>
      <c r="AI31" s="61"/>
      <c r="AJ31" s="61"/>
      <c r="AK31" s="61"/>
      <c r="AL31" s="63"/>
    </row>
    <row r="32" spans="1:38" ht="13.5" thickBot="1">
      <c r="A32" s="78" t="s">
        <v>172</v>
      </c>
      <c r="B32" s="79" t="s">
        <v>173</v>
      </c>
      <c r="C32" s="52">
        <f>SUM('ANNEX IV A-WM VLA'!C32, 'ANNEX IV A-WM WAL'!C32, 'ANNEX IV A-WM BRU'!C32)</f>
        <v>4.2120452449999998E-2</v>
      </c>
      <c r="D32" s="52">
        <f>SUM('ANNEX IV A-WM VLA'!D32, 'ANNEX IV A-WM WAL'!D32, 'ANNEX IV A-WM BRU'!D32)</f>
        <v>2.5246136893701986E-2</v>
      </c>
      <c r="E32" s="52">
        <f>SUM('ANNEX IV A-WM VLA'!E32, 'ANNEX IV A-WM WAL'!E32, 'ANNEX IV A-WM BRU'!E32)</f>
        <v>2.7289698383205295E-2</v>
      </c>
      <c r="F32" s="52">
        <f>SUM('ANNEX IV A-WM VLA'!F32, 'ANNEX IV A-WM WAL'!F32, 'ANNEX IV A-WM BRU'!F32)</f>
        <v>2.9333259872708604E-2</v>
      </c>
      <c r="G32" s="61"/>
      <c r="H32" s="63"/>
      <c r="I32" s="52">
        <f>SUM('ANNEX IV A-WM VLA'!I32, 'ANNEX IV A-WM WAL'!I32, 'ANNEX IV A-WM BRU'!I32)</f>
        <v>3.9543765070000001</v>
      </c>
      <c r="J32" s="52">
        <f>SUM('ANNEX IV A-WM VLA'!J32, 'ANNEX IV A-WM WAL'!J32, 'ANNEX IV A-WM BRU'!J32)</f>
        <v>0.22548161201359374</v>
      </c>
      <c r="K32" s="52">
        <f>SUM('ANNEX IV A-WM VLA'!K32, 'ANNEX IV A-WM WAL'!K32, 'ANNEX IV A-WM BRU'!K32)</f>
        <v>0.24358429870291662</v>
      </c>
      <c r="L32" s="52">
        <f>SUM('ANNEX IV A-WM VLA'!L32, 'ANNEX IV A-WM WAL'!L32, 'ANNEX IV A-WM BRU'!L32)</f>
        <v>0.2616869853922395</v>
      </c>
      <c r="M32" s="61"/>
      <c r="N32" s="63"/>
      <c r="O32" s="52">
        <f>SUM('ANNEX IV A-WM VLA'!O32, 'ANNEX IV A-WM WAL'!O32, 'ANNEX IV A-WM BRU'!O32)</f>
        <v>0</v>
      </c>
      <c r="P32" s="52">
        <f>SUM('ANNEX IV A-WM VLA'!P32, 'ANNEX IV A-WM WAL'!P32, 'ANNEX IV A-WM BRU'!P32)</f>
        <v>0</v>
      </c>
      <c r="Q32" s="52">
        <f>SUM('ANNEX IV A-WM VLA'!Q32, 'ANNEX IV A-WM WAL'!Q32, 'ANNEX IV A-WM BRU'!Q32)</f>
        <v>0</v>
      </c>
      <c r="R32" s="52">
        <f>SUM('ANNEX IV A-WM VLA'!R32, 'ANNEX IV A-WM WAL'!R32, 'ANNEX IV A-WM BRU'!R32)</f>
        <v>0</v>
      </c>
      <c r="S32" s="61"/>
      <c r="T32" s="63"/>
      <c r="U32" s="52">
        <f>SUM('ANNEX IV A-WM VLA'!U32, 'ANNEX IV A-WM WAL'!U32, 'ANNEX IV A-WM BRU'!U32)</f>
        <v>11.506153670761719</v>
      </c>
      <c r="V32" s="52">
        <f>SUM('ANNEX IV A-WM VLA'!V32, 'ANNEX IV A-WM WAL'!V32, 'ANNEX IV A-WM BRU'!V32)</f>
        <v>2.3131756208128982</v>
      </c>
      <c r="W32" s="52">
        <f>SUM('ANNEX IV A-WM VLA'!W32, 'ANNEX IV A-WM WAL'!W32, 'ANNEX IV A-WM BRU'!W32)</f>
        <v>2.4988849888343951</v>
      </c>
      <c r="X32" s="52">
        <f>SUM('ANNEX IV A-WM VLA'!X32, 'ANNEX IV A-WM WAL'!X32, 'ANNEX IV A-WM BRU'!X32)</f>
        <v>2.6845943568558917</v>
      </c>
      <c r="Y32" s="61"/>
      <c r="Z32" s="61"/>
      <c r="AA32" s="52">
        <f>SUM('ANNEX IV A-WM VLA'!AA32, 'ANNEX IV A-WM WAL'!AA32, 'ANNEX IV A-WM BRU'!AA32)</f>
        <v>4.1217037600000006E-2</v>
      </c>
      <c r="AB32" s="52">
        <f>SUM('ANNEX IV A-WM VLA'!AB32, 'ANNEX IV A-WM WAL'!AB32, 'ANNEX IV A-WM BRU'!AB32)</f>
        <v>2.7694970742164681E-3</v>
      </c>
      <c r="AC32" s="52">
        <f>SUM('ANNEX IV A-WM VLA'!AC32, 'ANNEX IV A-WM WAL'!AC32, 'ANNEX IV A-WM BRU'!AC32)</f>
        <v>2.9853255312439152E-3</v>
      </c>
      <c r="AD32" s="52">
        <f>SUM('ANNEX IV A-WM VLA'!AD32, 'ANNEX IV A-WM WAL'!AD32, 'ANNEX IV A-WM BRU'!AD32)</f>
        <v>3.2011539882713623E-3</v>
      </c>
      <c r="AE32" s="61"/>
      <c r="AF32" s="63"/>
      <c r="AG32" s="62"/>
      <c r="AH32" s="61"/>
      <c r="AI32" s="61"/>
      <c r="AJ32" s="61"/>
      <c r="AK32" s="61"/>
      <c r="AL32" s="63"/>
    </row>
    <row r="33" spans="1:38" ht="13.5" thickBot="1">
      <c r="A33" s="78" t="s">
        <v>168</v>
      </c>
      <c r="B33" s="79" t="s">
        <v>132</v>
      </c>
      <c r="C33" s="52">
        <f>SUM('ANNEX IV A-WM VLA'!C33, 'ANNEX IV A-WM WAL'!C33, 'ANNEX IV A-WM BRU'!C33)</f>
        <v>0</v>
      </c>
      <c r="D33" s="52">
        <f>SUM('ANNEX IV A-WM VLA'!D33, 'ANNEX IV A-WM WAL'!D33, 'ANNEX IV A-WM BRU'!D33)</f>
        <v>0</v>
      </c>
      <c r="E33" s="52">
        <f>SUM('ANNEX IV A-WM VLA'!E33, 'ANNEX IV A-WM WAL'!E33, 'ANNEX IV A-WM BRU'!E33)</f>
        <v>0</v>
      </c>
      <c r="F33" s="52">
        <f>SUM('ANNEX IV A-WM VLA'!F33, 'ANNEX IV A-WM WAL'!F33, 'ANNEX IV A-WM BRU'!F33)</f>
        <v>0</v>
      </c>
      <c r="G33" s="61"/>
      <c r="H33" s="63"/>
      <c r="I33" s="52">
        <f>SUM('ANNEX IV A-WM VLA'!I33, 'ANNEX IV A-WM WAL'!I33, 'ANNEX IV A-WM BRU'!I33)</f>
        <v>0</v>
      </c>
      <c r="J33" s="52">
        <f>SUM('ANNEX IV A-WM VLA'!J33, 'ANNEX IV A-WM WAL'!J33, 'ANNEX IV A-WM BRU'!J33)</f>
        <v>0</v>
      </c>
      <c r="K33" s="52">
        <f>SUM('ANNEX IV A-WM VLA'!K33, 'ANNEX IV A-WM WAL'!K33, 'ANNEX IV A-WM BRU'!K33)</f>
        <v>0</v>
      </c>
      <c r="L33" s="52">
        <f>SUM('ANNEX IV A-WM VLA'!L33, 'ANNEX IV A-WM WAL'!L33, 'ANNEX IV A-WM BRU'!L33)</f>
        <v>0</v>
      </c>
      <c r="M33" s="61"/>
      <c r="N33" s="63"/>
      <c r="O33" s="52">
        <f>SUM('ANNEX IV A-WM VLA'!O33, 'ANNEX IV A-WM WAL'!O33, 'ANNEX IV A-WM BRU'!O33)</f>
        <v>0</v>
      </c>
      <c r="P33" s="52">
        <f>SUM('ANNEX IV A-WM VLA'!P33, 'ANNEX IV A-WM WAL'!P33, 'ANNEX IV A-WM BRU'!P33)</f>
        <v>0</v>
      </c>
      <c r="Q33" s="52">
        <f>SUM('ANNEX IV A-WM VLA'!Q33, 'ANNEX IV A-WM WAL'!Q33, 'ANNEX IV A-WM BRU'!Q33)</f>
        <v>0</v>
      </c>
      <c r="R33" s="52">
        <f>SUM('ANNEX IV A-WM VLA'!R33, 'ANNEX IV A-WM WAL'!R33, 'ANNEX IV A-WM BRU'!R33)</f>
        <v>0</v>
      </c>
      <c r="S33" s="61"/>
      <c r="T33" s="63"/>
      <c r="U33" s="52">
        <f>SUM('ANNEX IV A-WM VLA'!U33, 'ANNEX IV A-WM WAL'!U33, 'ANNEX IV A-WM BRU'!U33)</f>
        <v>0</v>
      </c>
      <c r="V33" s="52">
        <f>SUM('ANNEX IV A-WM VLA'!V33, 'ANNEX IV A-WM WAL'!V33, 'ANNEX IV A-WM BRU'!V33)</f>
        <v>0</v>
      </c>
      <c r="W33" s="52">
        <f>SUM('ANNEX IV A-WM VLA'!W33, 'ANNEX IV A-WM WAL'!W33, 'ANNEX IV A-WM BRU'!W33)</f>
        <v>0</v>
      </c>
      <c r="X33" s="52">
        <f>SUM('ANNEX IV A-WM VLA'!X33, 'ANNEX IV A-WM WAL'!X33, 'ANNEX IV A-WM BRU'!X33)</f>
        <v>0</v>
      </c>
      <c r="Y33" s="61"/>
      <c r="Z33" s="61"/>
      <c r="AA33" s="52">
        <f>SUM('ANNEX IV A-WM VLA'!AA33, 'ANNEX IV A-WM WAL'!AA33, 'ANNEX IV A-WM BRU'!AA33)</f>
        <v>0</v>
      </c>
      <c r="AB33" s="52">
        <f>SUM('ANNEX IV A-WM VLA'!AB33, 'ANNEX IV A-WM WAL'!AB33, 'ANNEX IV A-WM BRU'!AB33)</f>
        <v>0</v>
      </c>
      <c r="AC33" s="52">
        <f>SUM('ANNEX IV A-WM VLA'!AC33, 'ANNEX IV A-WM WAL'!AC33, 'ANNEX IV A-WM BRU'!AC33)</f>
        <v>0</v>
      </c>
      <c r="AD33" s="52">
        <f>SUM('ANNEX IV A-WM VLA'!AD33, 'ANNEX IV A-WM WAL'!AD33, 'ANNEX IV A-WM BRU'!AD33)</f>
        <v>0</v>
      </c>
      <c r="AE33" s="61"/>
      <c r="AF33" s="63"/>
      <c r="AG33" s="62"/>
      <c r="AH33" s="61"/>
      <c r="AI33" s="61"/>
      <c r="AJ33" s="61"/>
      <c r="AK33" s="61"/>
      <c r="AL33" s="63"/>
    </row>
    <row r="34" spans="1:38" ht="13.5" thickBot="1">
      <c r="A34" s="78" t="s">
        <v>242</v>
      </c>
      <c r="B34" s="79" t="s">
        <v>134</v>
      </c>
      <c r="C34" s="52">
        <f>SUM('ANNEX IV A-WM VLA'!C34, 'ANNEX IV A-WM WAL'!C34, 'ANNEX IV A-WM BRU'!C34)</f>
        <v>7.0512000000000005E-4</v>
      </c>
      <c r="D34" s="52">
        <f>SUM('ANNEX IV A-WM VLA'!D34, 'ANNEX IV A-WM WAL'!D34, 'ANNEX IV A-WM BRU'!D34)</f>
        <v>3.3664141323780535E-4</v>
      </c>
      <c r="E34" s="52">
        <f>SUM('ANNEX IV A-WM VLA'!E34, 'ANNEX IV A-WM WAL'!E34, 'ANNEX IV A-WM BRU'!E34)</f>
        <v>3.977104353008144E-4</v>
      </c>
      <c r="F34" s="52">
        <f>SUM('ANNEX IV A-WM VLA'!F34, 'ANNEX IV A-WM WAL'!F34, 'ANNEX IV A-WM BRU'!F34)</f>
        <v>4.5877945736382339E-4</v>
      </c>
      <c r="G34" s="61"/>
      <c r="H34" s="63"/>
      <c r="I34" s="52">
        <f>SUM('ANNEX IV A-WM VLA'!I34, 'ANNEX IV A-WM WAL'!I34, 'ANNEX IV A-WM BRU'!I34)</f>
        <v>3.594688E-2</v>
      </c>
      <c r="J34" s="52">
        <f>SUM('ANNEX IV A-WM VLA'!J34, 'ANNEX IV A-WM WAL'!J34, 'ANNEX IV A-WM BRU'!J34)</f>
        <v>9.5362161516176457E-3</v>
      </c>
      <c r="K34" s="52">
        <f>SUM('ANNEX IV A-WM VLA'!K34, 'ANNEX IV A-WM WAL'!K34, 'ANNEX IV A-WM BRU'!K34)</f>
        <v>1.1263243070980387E-2</v>
      </c>
      <c r="L34" s="52">
        <f>SUM('ANNEX IV A-WM VLA'!L34, 'ANNEX IV A-WM WAL'!L34, 'ANNEX IV A-WM BRU'!L34)</f>
        <v>1.2990269990343127E-2</v>
      </c>
      <c r="M34" s="61"/>
      <c r="N34" s="63"/>
      <c r="O34" s="52">
        <f>SUM('ANNEX IV A-WM VLA'!O34, 'ANNEX IV A-WM WAL'!O34, 'ANNEX IV A-WM BRU'!O34)</f>
        <v>0</v>
      </c>
      <c r="P34" s="52">
        <f>SUM('ANNEX IV A-WM VLA'!P34, 'ANNEX IV A-WM WAL'!P34, 'ANNEX IV A-WM BRU'!P34)</f>
        <v>0</v>
      </c>
      <c r="Q34" s="52">
        <f>SUM('ANNEX IV A-WM VLA'!Q34, 'ANNEX IV A-WM WAL'!Q34, 'ANNEX IV A-WM BRU'!Q34)</f>
        <v>0</v>
      </c>
      <c r="R34" s="52">
        <f>SUM('ANNEX IV A-WM VLA'!R34, 'ANNEX IV A-WM WAL'!R34, 'ANNEX IV A-WM BRU'!R34)</f>
        <v>0</v>
      </c>
      <c r="S34" s="61"/>
      <c r="T34" s="63"/>
      <c r="U34" s="52">
        <f>SUM('ANNEX IV A-WM VLA'!U34, 'ANNEX IV A-WM WAL'!U34, 'ANNEX IV A-WM BRU'!U34)</f>
        <v>7.9958900000000097E-2</v>
      </c>
      <c r="V34" s="52">
        <f>SUM('ANNEX IV A-WM VLA'!V34, 'ANNEX IV A-WM WAL'!V34, 'ANNEX IV A-WM BRU'!V34)</f>
        <v>1.1143110826059451E-2</v>
      </c>
      <c r="W34" s="52">
        <f>SUM('ANNEX IV A-WM VLA'!W34, 'ANNEX IV A-WM WAL'!W34, 'ANNEX IV A-WM BRU'!W34)</f>
        <v>1.3164962202825203E-2</v>
      </c>
      <c r="X34" s="52">
        <f>SUM('ANNEX IV A-WM VLA'!X34, 'ANNEX IV A-WM WAL'!X34, 'ANNEX IV A-WM BRU'!X34)</f>
        <v>1.5186813579590955E-2</v>
      </c>
      <c r="Y34" s="61"/>
      <c r="Z34" s="61"/>
      <c r="AA34" s="52">
        <f>SUM('ANNEX IV A-WM VLA'!AA34, 'ANNEX IV A-WM WAL'!AA34, 'ANNEX IV A-WM BRU'!AA34)</f>
        <v>1.10216E-3</v>
      </c>
      <c r="AB34" s="52">
        <f>SUM('ANNEX IV A-WM VLA'!AB34, 'ANNEX IV A-WM WAL'!AB34, 'ANNEX IV A-WM BRU'!AB34)</f>
        <v>1.0769230769230769E-4</v>
      </c>
      <c r="AC34" s="52">
        <f>SUM('ANNEX IV A-WM VLA'!AC34, 'ANNEX IV A-WM WAL'!AC34, 'ANNEX IV A-WM BRU'!AC34)</f>
        <v>5.3846153846153847E-5</v>
      </c>
      <c r="AD34" s="52">
        <f>SUM('ANNEX IV A-WM VLA'!AD34, 'ANNEX IV A-WM WAL'!AD34, 'ANNEX IV A-WM BRU'!AD34)</f>
        <v>0</v>
      </c>
      <c r="AE34" s="61"/>
      <c r="AF34" s="63"/>
      <c r="AG34" s="62"/>
      <c r="AH34" s="61"/>
      <c r="AI34" s="61"/>
      <c r="AJ34" s="61"/>
      <c r="AK34" s="61"/>
      <c r="AL34" s="63"/>
    </row>
    <row r="35" spans="1:38" ht="13.5" thickBot="1">
      <c r="A35" s="78" t="s">
        <v>243</v>
      </c>
      <c r="B35" s="79" t="s">
        <v>135</v>
      </c>
      <c r="C35" s="52">
        <f>SUM('ANNEX IV A-WM VLA'!C35, 'ANNEX IV A-WM WAL'!C35, 'ANNEX IV A-WM BRU'!C35)</f>
        <v>2.1544103000000002E-2</v>
      </c>
      <c r="D35" s="52">
        <f>SUM('ANNEX IV A-WM VLA'!D35, 'ANNEX IV A-WM WAL'!D35, 'ANNEX IV A-WM BRU'!D35)</f>
        <v>1.3111497792118471E-2</v>
      </c>
      <c r="E35" s="52">
        <f>SUM('ANNEX IV A-WM VLA'!E35, 'ANNEX IV A-WM WAL'!E35, 'ANNEX IV A-WM BRU'!E35)</f>
        <v>1.6980660778982592E-2</v>
      </c>
      <c r="F35" s="52">
        <f>SUM('ANNEX IV A-WM VLA'!F35, 'ANNEX IV A-WM WAL'!F35, 'ANNEX IV A-WM BRU'!F35)</f>
        <v>2.0849823765846712E-2</v>
      </c>
      <c r="G35" s="61"/>
      <c r="H35" s="63"/>
      <c r="I35" s="52">
        <f>SUM('ANNEX IV A-WM VLA'!I35, 'ANNEX IV A-WM WAL'!I35, 'ANNEX IV A-WM BRU'!I35)</f>
        <v>0.38223705499999999</v>
      </c>
      <c r="J35" s="52">
        <f>SUM('ANNEX IV A-WM VLA'!J35, 'ANNEX IV A-WM WAL'!J35, 'ANNEX IV A-WM BRU'!J35)</f>
        <v>0.21999286353167996</v>
      </c>
      <c r="K35" s="52">
        <f>SUM('ANNEX IV A-WM VLA'!K35, 'ANNEX IV A-WM WAL'!K35, 'ANNEX IV A-WM BRU'!K35)</f>
        <v>0.28491430275114654</v>
      </c>
      <c r="L35" s="52">
        <f>SUM('ANNEX IV A-WM VLA'!L35, 'ANNEX IV A-WM WAL'!L35, 'ANNEX IV A-WM BRU'!L35)</f>
        <v>0.34983574197061312</v>
      </c>
      <c r="M35" s="61"/>
      <c r="N35" s="63"/>
      <c r="O35" s="52">
        <f>SUM('ANNEX IV A-WM VLA'!O35, 'ANNEX IV A-WM WAL'!O35, 'ANNEX IV A-WM BRU'!O35)</f>
        <v>0</v>
      </c>
      <c r="P35" s="52">
        <f>SUM('ANNEX IV A-WM VLA'!P35, 'ANNEX IV A-WM WAL'!P35, 'ANNEX IV A-WM BRU'!P35)</f>
        <v>0</v>
      </c>
      <c r="Q35" s="52">
        <f>SUM('ANNEX IV A-WM VLA'!Q35, 'ANNEX IV A-WM WAL'!Q35, 'ANNEX IV A-WM BRU'!Q35)</f>
        <v>0</v>
      </c>
      <c r="R35" s="52">
        <f>SUM('ANNEX IV A-WM VLA'!R35, 'ANNEX IV A-WM WAL'!R35, 'ANNEX IV A-WM BRU'!R35)</f>
        <v>0</v>
      </c>
      <c r="S35" s="61"/>
      <c r="T35" s="63"/>
      <c r="U35" s="52">
        <f>SUM('ANNEX IV A-WM VLA'!U35, 'ANNEX IV A-WM WAL'!U35, 'ANNEX IV A-WM BRU'!U35)</f>
        <v>0.43189339999999998</v>
      </c>
      <c r="V35" s="52">
        <f>SUM('ANNEX IV A-WM VLA'!V35, 'ANNEX IV A-WM WAL'!V35, 'ANNEX IV A-WM BRU'!V35)</f>
        <v>0.33907825387693807</v>
      </c>
      <c r="W35" s="52">
        <f>SUM('ANNEX IV A-WM VLA'!W35, 'ANNEX IV A-WM WAL'!W35, 'ANNEX IV A-WM BRU'!W35)</f>
        <v>0.43914201033850153</v>
      </c>
      <c r="X35" s="52">
        <f>SUM('ANNEX IV A-WM VLA'!X35, 'ANNEX IV A-WM WAL'!X35, 'ANNEX IV A-WM BRU'!X35)</f>
        <v>0.53920576680006504</v>
      </c>
      <c r="Y35" s="61"/>
      <c r="Z35" s="61"/>
      <c r="AA35" s="52">
        <f>SUM('ANNEX IV A-WM VLA'!AA35, 'ANNEX IV A-WM WAL'!AA35, 'ANNEX IV A-WM BRU'!AA35)</f>
        <v>5.878716E-3</v>
      </c>
      <c r="AB35" s="52">
        <f>SUM('ANNEX IV A-WM VLA'!AB35, 'ANNEX IV A-WM WAL'!AB35, 'ANNEX IV A-WM BRU'!AB35)</f>
        <v>1.2461538461538461E-3</v>
      </c>
      <c r="AC35" s="52">
        <f>SUM('ANNEX IV A-WM VLA'!AC35, 'ANNEX IV A-WM WAL'!AC35, 'ANNEX IV A-WM BRU'!AC35)</f>
        <v>6.2307692307692303E-4</v>
      </c>
      <c r="AD35" s="52">
        <f>SUM('ANNEX IV A-WM VLA'!AD35, 'ANNEX IV A-WM WAL'!AD35, 'ANNEX IV A-WM BRU'!AD35)</f>
        <v>0</v>
      </c>
      <c r="AE35" s="61"/>
      <c r="AF35" s="63"/>
      <c r="AG35" s="62"/>
      <c r="AH35" s="61"/>
      <c r="AI35" s="61"/>
      <c r="AJ35" s="61"/>
      <c r="AK35" s="61"/>
      <c r="AL35" s="63"/>
    </row>
    <row r="36" spans="1:38" ht="13.5" thickBot="1">
      <c r="A36" s="78" t="s">
        <v>171</v>
      </c>
      <c r="B36" s="79" t="s">
        <v>136</v>
      </c>
      <c r="C36" s="52">
        <f>SUM('ANNEX IV A-WM VLA'!C36, 'ANNEX IV A-WM WAL'!C36, 'ANNEX IV A-WM BRU'!C36)</f>
        <v>0</v>
      </c>
      <c r="D36" s="52">
        <f>SUM('ANNEX IV A-WM VLA'!D36, 'ANNEX IV A-WM WAL'!D36, 'ANNEX IV A-WM BRU'!D36)</f>
        <v>0</v>
      </c>
      <c r="E36" s="52">
        <f>SUM('ANNEX IV A-WM VLA'!E36, 'ANNEX IV A-WM WAL'!E36, 'ANNEX IV A-WM BRU'!E36)</f>
        <v>0</v>
      </c>
      <c r="F36" s="52">
        <f>SUM('ANNEX IV A-WM VLA'!F36, 'ANNEX IV A-WM WAL'!F36, 'ANNEX IV A-WM BRU'!F36)</f>
        <v>0</v>
      </c>
      <c r="G36" s="61"/>
      <c r="H36" s="63"/>
      <c r="I36" s="52">
        <f>SUM('ANNEX IV A-WM VLA'!I36, 'ANNEX IV A-WM WAL'!I36, 'ANNEX IV A-WM BRU'!I36)</f>
        <v>0</v>
      </c>
      <c r="J36" s="52">
        <f>SUM('ANNEX IV A-WM VLA'!J36, 'ANNEX IV A-WM WAL'!J36, 'ANNEX IV A-WM BRU'!J36)</f>
        <v>0</v>
      </c>
      <c r="K36" s="52">
        <f>SUM('ANNEX IV A-WM VLA'!K36, 'ANNEX IV A-WM WAL'!K36, 'ANNEX IV A-WM BRU'!K36)</f>
        <v>0</v>
      </c>
      <c r="L36" s="52">
        <f>SUM('ANNEX IV A-WM VLA'!L36, 'ANNEX IV A-WM WAL'!L36, 'ANNEX IV A-WM BRU'!L36)</f>
        <v>0</v>
      </c>
      <c r="M36" s="61"/>
      <c r="N36" s="63"/>
      <c r="O36" s="52">
        <f>SUM('ANNEX IV A-WM VLA'!O36, 'ANNEX IV A-WM WAL'!O36, 'ANNEX IV A-WM BRU'!O36)</f>
        <v>0</v>
      </c>
      <c r="P36" s="52">
        <f>SUM('ANNEX IV A-WM VLA'!P36, 'ANNEX IV A-WM WAL'!P36, 'ANNEX IV A-WM BRU'!P36)</f>
        <v>0</v>
      </c>
      <c r="Q36" s="52">
        <f>SUM('ANNEX IV A-WM VLA'!Q36, 'ANNEX IV A-WM WAL'!Q36, 'ANNEX IV A-WM BRU'!Q36)</f>
        <v>0</v>
      </c>
      <c r="R36" s="52">
        <f>SUM('ANNEX IV A-WM VLA'!R36, 'ANNEX IV A-WM WAL'!R36, 'ANNEX IV A-WM BRU'!R36)</f>
        <v>0</v>
      </c>
      <c r="S36" s="61"/>
      <c r="T36" s="63"/>
      <c r="U36" s="52">
        <f>SUM('ANNEX IV A-WM VLA'!U36, 'ANNEX IV A-WM WAL'!U36, 'ANNEX IV A-WM BRU'!U36)</f>
        <v>0</v>
      </c>
      <c r="V36" s="52">
        <f>SUM('ANNEX IV A-WM VLA'!V36, 'ANNEX IV A-WM WAL'!V36, 'ANNEX IV A-WM BRU'!V36)</f>
        <v>0</v>
      </c>
      <c r="W36" s="52">
        <f>SUM('ANNEX IV A-WM VLA'!W36, 'ANNEX IV A-WM WAL'!W36, 'ANNEX IV A-WM BRU'!W36)</f>
        <v>0</v>
      </c>
      <c r="X36" s="52">
        <f>SUM('ANNEX IV A-WM VLA'!X36, 'ANNEX IV A-WM WAL'!X36, 'ANNEX IV A-WM BRU'!X36)</f>
        <v>0</v>
      </c>
      <c r="Y36" s="61"/>
      <c r="Z36" s="61"/>
      <c r="AA36" s="52">
        <f>SUM('ANNEX IV A-WM VLA'!AA36, 'ANNEX IV A-WM WAL'!AA36, 'ANNEX IV A-WM BRU'!AA36)</f>
        <v>0</v>
      </c>
      <c r="AB36" s="52">
        <f>SUM('ANNEX IV A-WM VLA'!AB36, 'ANNEX IV A-WM WAL'!AB36, 'ANNEX IV A-WM BRU'!AB36)</f>
        <v>0</v>
      </c>
      <c r="AC36" s="52">
        <f>SUM('ANNEX IV A-WM VLA'!AC36, 'ANNEX IV A-WM WAL'!AC36, 'ANNEX IV A-WM BRU'!AC36)</f>
        <v>0</v>
      </c>
      <c r="AD36" s="52">
        <f>SUM('ANNEX IV A-WM VLA'!AD36, 'ANNEX IV A-WM WAL'!AD36, 'ANNEX IV A-WM BRU'!AD36)</f>
        <v>0</v>
      </c>
      <c r="AE36" s="61"/>
      <c r="AF36" s="63"/>
      <c r="AG36" s="62"/>
      <c r="AH36" s="61"/>
      <c r="AI36" s="61"/>
      <c r="AJ36" s="61"/>
      <c r="AK36" s="61"/>
      <c r="AL36" s="63"/>
    </row>
    <row r="37" spans="1:38" ht="13.5" thickBot="1">
      <c r="A37" s="78" t="s">
        <v>170</v>
      </c>
      <c r="B37" s="79" t="s">
        <v>137</v>
      </c>
      <c r="C37" s="52">
        <f>SUM('ANNEX IV A-WM VLA'!C37, 'ANNEX IV A-WM WAL'!C37, 'ANNEX IV A-WM BRU'!C37)</f>
        <v>0.10285034010399999</v>
      </c>
      <c r="D37" s="52">
        <f>SUM('ANNEX IV A-WM VLA'!D37, 'ANNEX IV A-WM WAL'!D37, 'ANNEX IV A-WM BRU'!D37)</f>
        <v>3.5125526762798211E-2</v>
      </c>
      <c r="E37" s="52">
        <f>SUM('ANNEX IV A-WM VLA'!E37, 'ANNEX IV A-WM WAL'!E37, 'ANNEX IV A-WM BRU'!E37)</f>
        <v>3.9834738034128556E-2</v>
      </c>
      <c r="F37" s="52">
        <f>SUM('ANNEX IV A-WM VLA'!F37, 'ANNEX IV A-WM WAL'!F37, 'ANNEX IV A-WM BRU'!F37)</f>
        <v>4.4543949305458908E-2</v>
      </c>
      <c r="G37" s="61"/>
      <c r="H37" s="63"/>
      <c r="I37" s="52">
        <f>SUM('ANNEX IV A-WM VLA'!I37, 'ANNEX IV A-WM WAL'!I37, 'ANNEX IV A-WM BRU'!I37)</f>
        <v>5.7065038139999995</v>
      </c>
      <c r="J37" s="52">
        <f>SUM('ANNEX IV A-WM VLA'!J37, 'ANNEX IV A-WM WAL'!J37, 'ANNEX IV A-WM BRU'!J37)</f>
        <v>1.2044356255318898</v>
      </c>
      <c r="K37" s="52">
        <f>SUM('ANNEX IV A-WM VLA'!K37, 'ANNEX IV A-WM WAL'!K37, 'ANNEX IV A-WM BRU'!K37)</f>
        <v>1.408678334751706</v>
      </c>
      <c r="L37" s="52">
        <f>SUM('ANNEX IV A-WM VLA'!L37, 'ANNEX IV A-WM WAL'!L37, 'ANNEX IV A-WM BRU'!L37)</f>
        <v>1.6129210439715223</v>
      </c>
      <c r="M37" s="61"/>
      <c r="N37" s="63"/>
      <c r="O37" s="52">
        <f>SUM('ANNEX IV A-WM VLA'!O37, 'ANNEX IV A-WM WAL'!O37, 'ANNEX IV A-WM BRU'!O37)</f>
        <v>0</v>
      </c>
      <c r="P37" s="52">
        <f>SUM('ANNEX IV A-WM VLA'!P37, 'ANNEX IV A-WM WAL'!P37, 'ANNEX IV A-WM BRU'!P37)</f>
        <v>0</v>
      </c>
      <c r="Q37" s="52">
        <f>SUM('ANNEX IV A-WM VLA'!Q37, 'ANNEX IV A-WM WAL'!Q37, 'ANNEX IV A-WM BRU'!Q37)</f>
        <v>0</v>
      </c>
      <c r="R37" s="52">
        <f>SUM('ANNEX IV A-WM VLA'!R37, 'ANNEX IV A-WM WAL'!R37, 'ANNEX IV A-WM BRU'!R37)</f>
        <v>0</v>
      </c>
      <c r="S37" s="61"/>
      <c r="T37" s="63"/>
      <c r="U37" s="52">
        <f>SUM('ANNEX IV A-WM VLA'!U37, 'ANNEX IV A-WM WAL'!U37, 'ANNEX IV A-WM BRU'!U37)</f>
        <v>4.0077723569355967</v>
      </c>
      <c r="V37" s="52">
        <f>SUM('ANNEX IV A-WM VLA'!V37, 'ANNEX IV A-WM WAL'!V37, 'ANNEX IV A-WM BRU'!V37)</f>
        <v>1.3693176559709528</v>
      </c>
      <c r="W37" s="52">
        <f>SUM('ANNEX IV A-WM VLA'!W37, 'ANNEX IV A-WM WAL'!W37, 'ANNEX IV A-WM BRU'!W37)</f>
        <v>1.6338637492558739</v>
      </c>
      <c r="X37" s="52">
        <f>SUM('ANNEX IV A-WM VLA'!X37, 'ANNEX IV A-WM WAL'!X37, 'ANNEX IV A-WM BRU'!X37)</f>
        <v>1.8984098425407949</v>
      </c>
      <c r="Y37" s="61"/>
      <c r="Z37" s="61"/>
      <c r="AA37" s="52">
        <f>SUM('ANNEX IV A-WM VLA'!AA37, 'ANNEX IV A-WM WAL'!AA37, 'ANNEX IV A-WM BRU'!AA37)</f>
        <v>0.114199072</v>
      </c>
      <c r="AB37" s="52">
        <f>SUM('ANNEX IV A-WM VLA'!AB37, 'ANNEX IV A-WM WAL'!AB37, 'ANNEX IV A-WM BRU'!AB37)</f>
        <v>3.0172974181005726E-2</v>
      </c>
      <c r="AC37" s="52">
        <f>SUM('ANNEX IV A-WM VLA'!AC37, 'ANNEX IV A-WM WAL'!AC37, 'ANNEX IV A-WM BRU'!AC37)</f>
        <v>3.6911264482681935E-2</v>
      </c>
      <c r="AD37" s="52">
        <f>SUM('ANNEX IV A-WM VLA'!AD37, 'ANNEX IV A-WM WAL'!AD37, 'ANNEX IV A-WM BRU'!AD37)</f>
        <v>4.3649554784358141E-2</v>
      </c>
      <c r="AE37" s="61"/>
      <c r="AF37" s="63"/>
      <c r="AG37" s="62"/>
      <c r="AH37" s="61"/>
      <c r="AI37" s="61"/>
      <c r="AJ37" s="61"/>
      <c r="AK37" s="61"/>
      <c r="AL37" s="63"/>
    </row>
    <row r="38" spans="1:38" ht="13.5" thickBot="1">
      <c r="A38" s="78" t="s">
        <v>244</v>
      </c>
      <c r="B38" s="79" t="s">
        <v>126</v>
      </c>
      <c r="C38" s="52">
        <f>SUM('ANNEX IV A-WM VLA'!C38, 'ANNEX IV A-WM WAL'!C38, 'ANNEX IV A-WM BRU'!C38)</f>
        <v>1.26297E-5</v>
      </c>
      <c r="D38" s="52">
        <f>SUM('ANNEX IV A-WM VLA'!D38, 'ANNEX IV A-WM WAL'!D38, 'ANNEX IV A-WM BRU'!D38)</f>
        <v>0</v>
      </c>
      <c r="E38" s="52">
        <f>SUM('ANNEX IV A-WM VLA'!E38, 'ANNEX IV A-WM WAL'!E38, 'ANNEX IV A-WM BRU'!E38)</f>
        <v>0</v>
      </c>
      <c r="F38" s="52">
        <f>SUM('ANNEX IV A-WM VLA'!F38, 'ANNEX IV A-WM WAL'!F38, 'ANNEX IV A-WM BRU'!F38)</f>
        <v>0</v>
      </c>
      <c r="G38" s="61"/>
      <c r="H38" s="63"/>
      <c r="I38" s="52">
        <f>SUM('ANNEX IV A-WM VLA'!I38, 'ANNEX IV A-WM WAL'!I38, 'ANNEX IV A-WM BRU'!I38)</f>
        <v>8.3240842999999995E-2</v>
      </c>
      <c r="J38" s="52">
        <f>SUM('ANNEX IV A-WM VLA'!J38, 'ANNEX IV A-WM WAL'!J38, 'ANNEX IV A-WM BRU'!J38)</f>
        <v>0</v>
      </c>
      <c r="K38" s="52">
        <f>SUM('ANNEX IV A-WM VLA'!K38, 'ANNEX IV A-WM WAL'!K38, 'ANNEX IV A-WM BRU'!K38)</f>
        <v>0</v>
      </c>
      <c r="L38" s="52">
        <f>SUM('ANNEX IV A-WM VLA'!L38, 'ANNEX IV A-WM WAL'!L38, 'ANNEX IV A-WM BRU'!L38)</f>
        <v>0</v>
      </c>
      <c r="M38" s="61"/>
      <c r="N38" s="63"/>
      <c r="O38" s="52">
        <f>SUM('ANNEX IV A-WM VLA'!O38, 'ANNEX IV A-WM WAL'!O38, 'ANNEX IV A-WM BRU'!O38)</f>
        <v>0</v>
      </c>
      <c r="P38" s="52">
        <f>SUM('ANNEX IV A-WM VLA'!P38, 'ANNEX IV A-WM WAL'!P38, 'ANNEX IV A-WM BRU'!P38)</f>
        <v>0</v>
      </c>
      <c r="Q38" s="52">
        <f>SUM('ANNEX IV A-WM VLA'!Q38, 'ANNEX IV A-WM WAL'!Q38, 'ANNEX IV A-WM BRU'!Q38)</f>
        <v>0</v>
      </c>
      <c r="R38" s="52">
        <f>SUM('ANNEX IV A-WM VLA'!R38, 'ANNEX IV A-WM WAL'!R38, 'ANNEX IV A-WM BRU'!R38)</f>
        <v>0</v>
      </c>
      <c r="S38" s="61"/>
      <c r="T38" s="63"/>
      <c r="U38" s="52">
        <f>SUM('ANNEX IV A-WM VLA'!U38, 'ANNEX IV A-WM WAL'!U38, 'ANNEX IV A-WM BRU'!U38)</f>
        <v>4.8200440000000004E-2</v>
      </c>
      <c r="V38" s="52">
        <f>SUM('ANNEX IV A-WM VLA'!V38, 'ANNEX IV A-WM WAL'!V38, 'ANNEX IV A-WM BRU'!V38)</f>
        <v>0</v>
      </c>
      <c r="W38" s="52">
        <f>SUM('ANNEX IV A-WM VLA'!W38, 'ANNEX IV A-WM WAL'!W38, 'ANNEX IV A-WM BRU'!W38)</f>
        <v>0</v>
      </c>
      <c r="X38" s="52">
        <f>SUM('ANNEX IV A-WM VLA'!X38, 'ANNEX IV A-WM WAL'!X38, 'ANNEX IV A-WM BRU'!X38)</f>
        <v>0</v>
      </c>
      <c r="Y38" s="61"/>
      <c r="Z38" s="61"/>
      <c r="AA38" s="52">
        <f>SUM('ANNEX IV A-WM VLA'!AA38, 'ANNEX IV A-WM WAL'!AA38, 'ANNEX IV A-WM BRU'!AA38)</f>
        <v>1.6839599999999999E-4</v>
      </c>
      <c r="AB38" s="52">
        <f>SUM('ANNEX IV A-WM VLA'!AB38, 'ANNEX IV A-WM WAL'!AB38, 'ANNEX IV A-WM BRU'!AB38)</f>
        <v>0</v>
      </c>
      <c r="AC38" s="52">
        <f>SUM('ANNEX IV A-WM VLA'!AC38, 'ANNEX IV A-WM WAL'!AC38, 'ANNEX IV A-WM BRU'!AC38)</f>
        <v>0</v>
      </c>
      <c r="AD38" s="52">
        <f>SUM('ANNEX IV A-WM VLA'!AD38, 'ANNEX IV A-WM WAL'!AD38, 'ANNEX IV A-WM BRU'!AD38)</f>
        <v>0</v>
      </c>
      <c r="AE38" s="61"/>
      <c r="AF38" s="63"/>
      <c r="AG38" s="62"/>
      <c r="AH38" s="61"/>
      <c r="AI38" s="61"/>
      <c r="AJ38" s="61"/>
      <c r="AK38" s="61"/>
      <c r="AL38" s="63"/>
    </row>
    <row r="39" spans="1:38" ht="24.75" thickBot="1">
      <c r="A39" s="73" t="s">
        <v>174</v>
      </c>
      <c r="B39" s="74" t="s">
        <v>138</v>
      </c>
      <c r="C39" s="52">
        <f>SUM('ANNEX IV A-WM VLA'!C39, 'ANNEX IV A-WM WAL'!C39, 'ANNEX IV A-WM BRU'!C39)</f>
        <v>12.192194080131873</v>
      </c>
      <c r="D39" s="52">
        <f>SUM('ANNEX IV A-WM VLA'!D39, 'ANNEX IV A-WM WAL'!D39, 'ANNEX IV A-WM BRU'!D39)</f>
        <v>5.7648072607223648</v>
      </c>
      <c r="E39" s="52">
        <f>SUM('ANNEX IV A-WM VLA'!E39, 'ANNEX IV A-WM WAL'!E39, 'ANNEX IV A-WM BRU'!E39)</f>
        <v>5.5453193619263059</v>
      </c>
      <c r="F39" s="52">
        <f>SUM('ANNEX IV A-WM VLA'!F39, 'ANNEX IV A-WM WAL'!F39, 'ANNEX IV A-WM BRU'!F39)</f>
        <v>5.3258314631302479</v>
      </c>
      <c r="G39" s="64"/>
      <c r="H39" s="63"/>
      <c r="I39" s="52">
        <f>SUM('ANNEX IV A-WM VLA'!I39, 'ANNEX IV A-WM WAL'!I39, 'ANNEX IV A-WM BRU'!I39)</f>
        <v>1.1947620799999998</v>
      </c>
      <c r="J39" s="52">
        <f>SUM('ANNEX IV A-WM VLA'!J39, 'ANNEX IV A-WM WAL'!J39, 'ANNEX IV A-WM BRU'!J39)</f>
        <v>0.61527079962113396</v>
      </c>
      <c r="K39" s="52">
        <f>SUM('ANNEX IV A-WM VLA'!K39, 'ANNEX IV A-WM WAL'!K39, 'ANNEX IV A-WM BRU'!K39)</f>
        <v>0.61527213232302402</v>
      </c>
      <c r="L39" s="52">
        <f>SUM('ANNEX IV A-WM VLA'!L39, 'ANNEX IV A-WM WAL'!L39, 'ANNEX IV A-WM BRU'!L39)</f>
        <v>0.61527346502491409</v>
      </c>
      <c r="M39" s="61"/>
      <c r="N39" s="63"/>
      <c r="O39" s="52">
        <f>SUM('ANNEX IV A-WM VLA'!O39, 'ANNEX IV A-WM WAL'!O39, 'ANNEX IV A-WM BRU'!O39)</f>
        <v>0</v>
      </c>
      <c r="P39" s="52">
        <f>SUM('ANNEX IV A-WM VLA'!P39, 'ANNEX IV A-WM WAL'!P39, 'ANNEX IV A-WM BRU'!P39)</f>
        <v>0</v>
      </c>
      <c r="Q39" s="52">
        <f>SUM('ANNEX IV A-WM VLA'!Q39, 'ANNEX IV A-WM WAL'!Q39, 'ANNEX IV A-WM BRU'!Q39)</f>
        <v>0</v>
      </c>
      <c r="R39" s="52">
        <f>SUM('ANNEX IV A-WM VLA'!R39, 'ANNEX IV A-WM WAL'!R39, 'ANNEX IV A-WM BRU'!R39)</f>
        <v>0</v>
      </c>
      <c r="S39" s="61"/>
      <c r="T39" s="63"/>
      <c r="U39" s="52">
        <f>SUM('ANNEX IV A-WM VLA'!U39, 'ANNEX IV A-WM WAL'!U39, 'ANNEX IV A-WM BRU'!U39)</f>
        <v>27.219855790520285</v>
      </c>
      <c r="V39" s="52">
        <f>SUM('ANNEX IV A-WM VLA'!V39, 'ANNEX IV A-WM WAL'!V39, 'ANNEX IV A-WM BRU'!V39)</f>
        <v>11.11492</v>
      </c>
      <c r="W39" s="52">
        <f>SUM('ANNEX IV A-WM VLA'!W39, 'ANNEX IV A-WM WAL'!W39, 'ANNEX IV A-WM BRU'!W39)</f>
        <v>11.11492</v>
      </c>
      <c r="X39" s="52">
        <f>SUM('ANNEX IV A-WM VLA'!X39, 'ANNEX IV A-WM WAL'!X39, 'ANNEX IV A-WM BRU'!X39)</f>
        <v>9.8950573385025624</v>
      </c>
      <c r="Y39" s="61"/>
      <c r="Z39" s="61"/>
      <c r="AA39" s="52">
        <f>SUM('ANNEX IV A-WM VLA'!AA39, 'ANNEX IV A-WM WAL'!AA39, 'ANNEX IV A-WM BRU'!AA39)</f>
        <v>8.3359680000000005E-2</v>
      </c>
      <c r="AB39" s="52">
        <f>SUM('ANNEX IV A-WM VLA'!AB39, 'ANNEX IV A-WM WAL'!AB39, 'ANNEX IV A-WM BRU'!AB39)</f>
        <v>4.2930000000000003E-2</v>
      </c>
      <c r="AC39" s="52">
        <f>SUM('ANNEX IV A-WM VLA'!AC39, 'ANNEX IV A-WM WAL'!AC39, 'ANNEX IV A-WM BRU'!AC39)</f>
        <v>4.2930000000000003E-2</v>
      </c>
      <c r="AD39" s="52">
        <f>SUM('ANNEX IV A-WM VLA'!AD39, 'ANNEX IV A-WM WAL'!AD39, 'ANNEX IV A-WM BRU'!AD39)</f>
        <v>4.2931633236698262E-2</v>
      </c>
      <c r="AE39" s="61"/>
      <c r="AF39" s="63"/>
      <c r="AG39" s="62"/>
      <c r="AH39" s="61"/>
      <c r="AI39" s="61"/>
      <c r="AJ39" s="61"/>
      <c r="AK39" s="61"/>
      <c r="AL39" s="63"/>
    </row>
    <row r="40" spans="1:38" ht="13.5" thickBot="1">
      <c r="A40" s="73" t="s">
        <v>175</v>
      </c>
      <c r="B40" s="74" t="s">
        <v>139</v>
      </c>
      <c r="C40" s="52">
        <f>SUM('ANNEX IV A-WM VLA'!C40, 'ANNEX IV A-WM WAL'!C40, 'ANNEX IV A-WM BRU'!C40)</f>
        <v>0</v>
      </c>
      <c r="D40" s="52">
        <f>SUM('ANNEX IV A-WM VLA'!D40, 'ANNEX IV A-WM WAL'!D40, 'ANNEX IV A-WM BRU'!D40)</f>
        <v>0</v>
      </c>
      <c r="E40" s="52">
        <f>SUM('ANNEX IV A-WM VLA'!E40, 'ANNEX IV A-WM WAL'!E40, 'ANNEX IV A-WM BRU'!E40)</f>
        <v>0</v>
      </c>
      <c r="F40" s="52">
        <f>SUM('ANNEX IV A-WM VLA'!F40, 'ANNEX IV A-WM WAL'!F40, 'ANNEX IV A-WM BRU'!F40)</f>
        <v>0</v>
      </c>
      <c r="G40" s="64"/>
      <c r="H40" s="63"/>
      <c r="I40" s="52">
        <f>SUM('ANNEX IV A-WM VLA'!I40, 'ANNEX IV A-WM WAL'!I40, 'ANNEX IV A-WM BRU'!I40)</f>
        <v>0</v>
      </c>
      <c r="J40" s="52">
        <f>SUM('ANNEX IV A-WM VLA'!J40, 'ANNEX IV A-WM WAL'!J40, 'ANNEX IV A-WM BRU'!J40)</f>
        <v>0</v>
      </c>
      <c r="K40" s="52">
        <f>SUM('ANNEX IV A-WM VLA'!K40, 'ANNEX IV A-WM WAL'!K40, 'ANNEX IV A-WM BRU'!K40)</f>
        <v>0</v>
      </c>
      <c r="L40" s="52">
        <f>SUM('ANNEX IV A-WM VLA'!L40, 'ANNEX IV A-WM WAL'!L40, 'ANNEX IV A-WM BRU'!L40)</f>
        <v>0</v>
      </c>
      <c r="M40" s="61"/>
      <c r="N40" s="63"/>
      <c r="O40" s="52">
        <f>SUM('ANNEX IV A-WM VLA'!O40, 'ANNEX IV A-WM WAL'!O40, 'ANNEX IV A-WM BRU'!O40)</f>
        <v>0</v>
      </c>
      <c r="P40" s="52">
        <f>SUM('ANNEX IV A-WM VLA'!P40, 'ANNEX IV A-WM WAL'!P40, 'ANNEX IV A-WM BRU'!P40)</f>
        <v>0</v>
      </c>
      <c r="Q40" s="52">
        <f>SUM('ANNEX IV A-WM VLA'!Q40, 'ANNEX IV A-WM WAL'!Q40, 'ANNEX IV A-WM BRU'!Q40)</f>
        <v>0</v>
      </c>
      <c r="R40" s="52">
        <f>SUM('ANNEX IV A-WM VLA'!R40, 'ANNEX IV A-WM WAL'!R40, 'ANNEX IV A-WM BRU'!R40)</f>
        <v>0</v>
      </c>
      <c r="S40" s="61"/>
      <c r="T40" s="63"/>
      <c r="U40" s="52">
        <f>SUM('ANNEX IV A-WM VLA'!U40, 'ANNEX IV A-WM WAL'!U40, 'ANNEX IV A-WM BRU'!U40)</f>
        <v>0</v>
      </c>
      <c r="V40" s="52">
        <f>SUM('ANNEX IV A-WM VLA'!V40, 'ANNEX IV A-WM WAL'!V40, 'ANNEX IV A-WM BRU'!V40)</f>
        <v>0</v>
      </c>
      <c r="W40" s="52">
        <f>SUM('ANNEX IV A-WM VLA'!W40, 'ANNEX IV A-WM WAL'!W40, 'ANNEX IV A-WM BRU'!W40)</f>
        <v>0</v>
      </c>
      <c r="X40" s="52">
        <f>SUM('ANNEX IV A-WM VLA'!X40, 'ANNEX IV A-WM WAL'!X40, 'ANNEX IV A-WM BRU'!X40)</f>
        <v>0</v>
      </c>
      <c r="Y40" s="61"/>
      <c r="Z40" s="61"/>
      <c r="AA40" s="52">
        <f>SUM('ANNEX IV A-WM VLA'!AA40, 'ANNEX IV A-WM WAL'!AA40, 'ANNEX IV A-WM BRU'!AA40)</f>
        <v>0</v>
      </c>
      <c r="AB40" s="52">
        <f>SUM('ANNEX IV A-WM VLA'!AB40, 'ANNEX IV A-WM WAL'!AB40, 'ANNEX IV A-WM BRU'!AB40)</f>
        <v>0</v>
      </c>
      <c r="AC40" s="52">
        <f>SUM('ANNEX IV A-WM VLA'!AC40, 'ANNEX IV A-WM WAL'!AC40, 'ANNEX IV A-WM BRU'!AC40)</f>
        <v>0</v>
      </c>
      <c r="AD40" s="52">
        <f>SUM('ANNEX IV A-WM VLA'!AD40, 'ANNEX IV A-WM WAL'!AD40, 'ANNEX IV A-WM BRU'!AD40)</f>
        <v>0</v>
      </c>
      <c r="AE40" s="61"/>
      <c r="AF40" s="63"/>
      <c r="AG40" s="62"/>
      <c r="AH40" s="61"/>
      <c r="AI40" s="61"/>
      <c r="AJ40" s="61"/>
      <c r="AK40" s="61"/>
      <c r="AL40" s="63"/>
    </row>
    <row r="41" spans="1:38" ht="13.5" thickBot="1">
      <c r="A41" s="73" t="s">
        <v>140</v>
      </c>
      <c r="B41" s="74" t="s">
        <v>141</v>
      </c>
      <c r="C41" s="52">
        <f>SUM('ANNEX IV A-WM VLA'!C41, 'ANNEX IV A-WM WAL'!C41, 'ANNEX IV A-WM BRU'!C41)</f>
        <v>0.25947334500000002</v>
      </c>
      <c r="D41" s="52">
        <f>SUM('ANNEX IV A-WM VLA'!D41, 'ANNEX IV A-WM WAL'!D41, 'ANNEX IV A-WM BRU'!D41)</f>
        <v>3.9149999999999997E-2</v>
      </c>
      <c r="E41" s="52">
        <f>SUM('ANNEX IV A-WM VLA'!E41, 'ANNEX IV A-WM WAL'!E41, 'ANNEX IV A-WM BRU'!E41)</f>
        <v>3.9149999999999997E-2</v>
      </c>
      <c r="F41" s="52">
        <f>SUM('ANNEX IV A-WM VLA'!F41, 'ANNEX IV A-WM WAL'!F41, 'ANNEX IV A-WM BRU'!F41)</f>
        <v>3.9149999999999997E-2</v>
      </c>
      <c r="G41" s="58"/>
      <c r="H41" s="59"/>
      <c r="I41" s="52">
        <f>SUM('ANNEX IV A-WM VLA'!I41, 'ANNEX IV A-WM WAL'!I41, 'ANNEX IV A-WM BRU'!I41)</f>
        <v>0.78946938626179985</v>
      </c>
      <c r="J41" s="52">
        <f>SUM('ANNEX IV A-WM VLA'!J41, 'ANNEX IV A-WM WAL'!J41, 'ANNEX IV A-WM BRU'!J41)</f>
        <v>0.37373999999999996</v>
      </c>
      <c r="K41" s="52">
        <f>SUM('ANNEX IV A-WM VLA'!K41, 'ANNEX IV A-WM WAL'!K41, 'ANNEX IV A-WM BRU'!K41)</f>
        <v>0.37373999999999996</v>
      </c>
      <c r="L41" s="52">
        <f>SUM('ANNEX IV A-WM VLA'!L41, 'ANNEX IV A-WM WAL'!L41, 'ANNEX IV A-WM BRU'!L41)</f>
        <v>0.37373999999999996</v>
      </c>
      <c r="M41" s="57"/>
      <c r="N41" s="59"/>
      <c r="O41" s="52">
        <f>SUM('ANNEX IV A-WM VLA'!O41, 'ANNEX IV A-WM WAL'!O41, 'ANNEX IV A-WM BRU'!O41)</f>
        <v>8.1441030000000015E-3</v>
      </c>
      <c r="P41" s="52">
        <f>SUM('ANNEX IV A-WM VLA'!P41, 'ANNEX IV A-WM WAL'!P41, 'ANNEX IV A-WM BRU'!P41)</f>
        <v>5.11E-3</v>
      </c>
      <c r="Q41" s="52">
        <f>SUM('ANNEX IV A-WM VLA'!Q41, 'ANNEX IV A-WM WAL'!Q41, 'ANNEX IV A-WM BRU'!Q41)</f>
        <v>5.11E-3</v>
      </c>
      <c r="R41" s="52">
        <f>SUM('ANNEX IV A-WM VLA'!R41, 'ANNEX IV A-WM WAL'!R41, 'ANNEX IV A-WM BRU'!R41)</f>
        <v>5.11E-3</v>
      </c>
      <c r="S41" s="57"/>
      <c r="T41" s="59"/>
      <c r="U41" s="52">
        <f>SUM('ANNEX IV A-WM VLA'!U41, 'ANNEX IV A-WM WAL'!U41, 'ANNEX IV A-WM BRU'!U41)</f>
        <v>0.14928799040000001</v>
      </c>
      <c r="V41" s="52">
        <f>SUM('ANNEX IV A-WM VLA'!V41, 'ANNEX IV A-WM WAL'!V41, 'ANNEX IV A-WM BRU'!V41)</f>
        <v>0.14563300000000001</v>
      </c>
      <c r="W41" s="52">
        <f>SUM('ANNEX IV A-WM VLA'!W41, 'ANNEX IV A-WM WAL'!W41, 'ANNEX IV A-WM BRU'!W41)</f>
        <v>0.14563300000000001</v>
      </c>
      <c r="X41" s="52">
        <f>SUM('ANNEX IV A-WM VLA'!X41, 'ANNEX IV A-WM WAL'!X41, 'ANNEX IV A-WM BRU'!X41)</f>
        <v>0.14563300000000001</v>
      </c>
      <c r="Y41" s="57"/>
      <c r="Z41" s="57"/>
      <c r="AA41" s="52">
        <f>SUM('ANNEX IV A-WM VLA'!AA41, 'ANNEX IV A-WM WAL'!AA41, 'ANNEX IV A-WM BRU'!AA41)</f>
        <v>0.69328598374924211</v>
      </c>
      <c r="AB41" s="52">
        <f>SUM('ANNEX IV A-WM VLA'!AB41, 'ANNEX IV A-WM WAL'!AB41, 'ANNEX IV A-WM BRU'!AB41)</f>
        <v>0.208893</v>
      </c>
      <c r="AC41" s="52">
        <f>SUM('ANNEX IV A-WM VLA'!AC41, 'ANNEX IV A-WM WAL'!AC41, 'ANNEX IV A-WM BRU'!AC41)</f>
        <v>0.208893</v>
      </c>
      <c r="AD41" s="52">
        <f>SUM('ANNEX IV A-WM VLA'!AD41, 'ANNEX IV A-WM WAL'!AD41, 'ANNEX IV A-WM BRU'!AD41)</f>
        <v>0.208893</v>
      </c>
      <c r="AE41" s="57"/>
      <c r="AF41" s="59"/>
      <c r="AG41" s="56"/>
      <c r="AH41" s="57"/>
      <c r="AI41" s="57"/>
      <c r="AJ41" s="57"/>
      <c r="AK41" s="57"/>
      <c r="AL41" s="59"/>
    </row>
    <row r="42" spans="1:38" ht="24.75" thickBot="1">
      <c r="A42" s="80" t="s">
        <v>176</v>
      </c>
      <c r="B42" s="81" t="s">
        <v>142</v>
      </c>
      <c r="C42" s="52">
        <f>SUM('ANNEX IV A-WM VLA'!C42, 'ANNEX IV A-WM WAL'!C42, 'ANNEX IV A-WM BRU'!C42)</f>
        <v>0</v>
      </c>
      <c r="D42" s="52">
        <f>SUM('ANNEX IV A-WM VLA'!D42, 'ANNEX IV A-WM WAL'!D42, 'ANNEX IV A-WM BRU'!D42)</f>
        <v>0</v>
      </c>
      <c r="E42" s="52">
        <f>SUM('ANNEX IV A-WM VLA'!E42, 'ANNEX IV A-WM WAL'!E42, 'ANNEX IV A-WM BRU'!E42)</f>
        <v>0</v>
      </c>
      <c r="F42" s="52">
        <f>SUM('ANNEX IV A-WM VLA'!F42, 'ANNEX IV A-WM WAL'!F42, 'ANNEX IV A-WM BRU'!F42)</f>
        <v>0</v>
      </c>
      <c r="G42" s="58"/>
      <c r="H42" s="59"/>
      <c r="I42" s="52">
        <f>SUM('ANNEX IV A-WM VLA'!I42, 'ANNEX IV A-WM WAL'!I42, 'ANNEX IV A-WM BRU'!I42)</f>
        <v>0</v>
      </c>
      <c r="J42" s="52">
        <f>SUM('ANNEX IV A-WM VLA'!J42, 'ANNEX IV A-WM WAL'!J42, 'ANNEX IV A-WM BRU'!J42)</f>
        <v>0</v>
      </c>
      <c r="K42" s="52">
        <f>SUM('ANNEX IV A-WM VLA'!K42, 'ANNEX IV A-WM WAL'!K42, 'ANNEX IV A-WM BRU'!K42)</f>
        <v>0</v>
      </c>
      <c r="L42" s="52">
        <f>SUM('ANNEX IV A-WM VLA'!L42, 'ANNEX IV A-WM WAL'!L42, 'ANNEX IV A-WM BRU'!L42)</f>
        <v>0</v>
      </c>
      <c r="M42" s="57"/>
      <c r="N42" s="59"/>
      <c r="O42" s="52">
        <f>SUM('ANNEX IV A-WM VLA'!O42, 'ANNEX IV A-WM WAL'!O42, 'ANNEX IV A-WM BRU'!O42)</f>
        <v>0</v>
      </c>
      <c r="P42" s="52">
        <f>SUM('ANNEX IV A-WM VLA'!P42, 'ANNEX IV A-WM WAL'!P42, 'ANNEX IV A-WM BRU'!P42)</f>
        <v>0</v>
      </c>
      <c r="Q42" s="52">
        <f>SUM('ANNEX IV A-WM VLA'!Q42, 'ANNEX IV A-WM WAL'!Q42, 'ANNEX IV A-WM BRU'!Q42)</f>
        <v>0</v>
      </c>
      <c r="R42" s="52">
        <f>SUM('ANNEX IV A-WM VLA'!R42, 'ANNEX IV A-WM WAL'!R42, 'ANNEX IV A-WM BRU'!R42)</f>
        <v>0</v>
      </c>
      <c r="S42" s="57"/>
      <c r="T42" s="59"/>
      <c r="U42" s="52">
        <f>SUM('ANNEX IV A-WM VLA'!U42, 'ANNEX IV A-WM WAL'!U42, 'ANNEX IV A-WM BRU'!U42)</f>
        <v>0</v>
      </c>
      <c r="V42" s="52">
        <f>SUM('ANNEX IV A-WM VLA'!V42, 'ANNEX IV A-WM WAL'!V42, 'ANNEX IV A-WM BRU'!V42)</f>
        <v>0</v>
      </c>
      <c r="W42" s="52">
        <f>SUM('ANNEX IV A-WM VLA'!W42, 'ANNEX IV A-WM WAL'!W42, 'ANNEX IV A-WM BRU'!W42)</f>
        <v>0</v>
      </c>
      <c r="X42" s="52">
        <f>SUM('ANNEX IV A-WM VLA'!X42, 'ANNEX IV A-WM WAL'!X42, 'ANNEX IV A-WM BRU'!X42)</f>
        <v>0</v>
      </c>
      <c r="Y42" s="57"/>
      <c r="Z42" s="57"/>
      <c r="AA42" s="52">
        <f>SUM('ANNEX IV A-WM VLA'!AA42, 'ANNEX IV A-WM WAL'!AA42, 'ANNEX IV A-WM BRU'!AA42)</f>
        <v>0</v>
      </c>
      <c r="AB42" s="52">
        <f>SUM('ANNEX IV A-WM VLA'!AB42, 'ANNEX IV A-WM WAL'!AB42, 'ANNEX IV A-WM BRU'!AB42)</f>
        <v>0</v>
      </c>
      <c r="AC42" s="52">
        <f>SUM('ANNEX IV A-WM VLA'!AC42, 'ANNEX IV A-WM WAL'!AC42, 'ANNEX IV A-WM BRU'!AC42)</f>
        <v>0</v>
      </c>
      <c r="AD42" s="52">
        <f>SUM('ANNEX IV A-WM VLA'!AD42, 'ANNEX IV A-WM WAL'!AD42, 'ANNEX IV A-WM BRU'!AD42)</f>
        <v>0</v>
      </c>
      <c r="AE42" s="57"/>
      <c r="AF42" s="59"/>
      <c r="AG42" s="56"/>
      <c r="AH42" s="57"/>
      <c r="AI42" s="57"/>
      <c r="AJ42" s="57"/>
      <c r="AK42" s="57"/>
      <c r="AL42" s="59"/>
    </row>
    <row r="43" spans="1:38" ht="24.75" thickBot="1">
      <c r="A43" s="82" t="s">
        <v>36</v>
      </c>
      <c r="B43" s="82" t="s">
        <v>0</v>
      </c>
      <c r="C43" s="383">
        <f>SUM(C12:C14,C22:C28,C39:C42)</f>
        <v>176.27325175992223</v>
      </c>
      <c r="D43" s="383"/>
      <c r="E43" s="383"/>
      <c r="F43" s="383"/>
      <c r="G43" s="383"/>
      <c r="H43" s="383"/>
      <c r="I43" s="383">
        <f>SUM(I12:I14,I22:I28,I39:I42)</f>
        <v>109.10366686485625</v>
      </c>
      <c r="J43" s="383"/>
      <c r="K43" s="383"/>
      <c r="L43" s="383"/>
      <c r="M43" s="383"/>
      <c r="N43" s="383"/>
      <c r="O43" s="383">
        <f>SUM(O12:O14,O22:O28,O39:O42)</f>
        <v>37.573392936895445</v>
      </c>
      <c r="P43" s="383"/>
      <c r="Q43" s="383"/>
      <c r="R43" s="383"/>
      <c r="S43" s="383"/>
      <c r="T43" s="383"/>
      <c r="U43" s="383">
        <f>SUM(U12:U14,U22:U28,U39:U42)</f>
        <v>66.749041114907996</v>
      </c>
      <c r="V43" s="383"/>
      <c r="W43" s="383"/>
      <c r="X43" s="383"/>
      <c r="Y43" s="383"/>
      <c r="Z43" s="383"/>
      <c r="AA43" s="383">
        <f>SUM(AA12:AA14,AA22:AA28,AA39:AA42)</f>
        <v>23.088272683989953</v>
      </c>
      <c r="AB43" s="66"/>
      <c r="AC43" s="66"/>
      <c r="AD43" s="66"/>
      <c r="AE43" s="66"/>
      <c r="AF43" s="67"/>
      <c r="AG43" s="65"/>
      <c r="AH43" s="66"/>
      <c r="AI43" s="66"/>
      <c r="AJ43" s="66"/>
      <c r="AK43" s="66"/>
      <c r="AL43" s="67"/>
    </row>
    <row r="44" spans="1:38">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row>
    <row r="45" spans="1:38">
      <c r="C45" s="34"/>
      <c r="D45" s="34"/>
      <c r="E45" s="34"/>
      <c r="F45" s="34"/>
      <c r="G45" s="34"/>
      <c r="H45" s="34"/>
      <c r="I45" s="34"/>
      <c r="J45" s="34"/>
      <c r="K45" s="34"/>
      <c r="L45" s="34"/>
      <c r="M45" s="34"/>
      <c r="N45" s="34"/>
      <c r="O45" s="34"/>
      <c r="P45" s="34"/>
      <c r="Q45" s="34"/>
      <c r="R45" s="34"/>
      <c r="W45" s="34"/>
      <c r="X45" s="34"/>
      <c r="Y45" s="34"/>
      <c r="Z45" s="34"/>
    </row>
    <row r="46" spans="1:38">
      <c r="A46" s="69"/>
      <c r="B46" s="70"/>
      <c r="C46" s="71"/>
      <c r="D46" s="71"/>
      <c r="E46" s="71"/>
      <c r="F46" s="71"/>
      <c r="G46" s="34"/>
      <c r="H46" s="34"/>
      <c r="I46" s="34"/>
      <c r="J46" s="34"/>
      <c r="K46" s="71"/>
      <c r="L46" s="71"/>
      <c r="M46" s="34"/>
      <c r="N46" s="34"/>
      <c r="O46" s="34"/>
      <c r="P46" s="34"/>
      <c r="Q46" s="34"/>
      <c r="R46" s="34"/>
      <c r="W46" s="71"/>
      <c r="X46" s="71"/>
      <c r="Y46" s="71"/>
      <c r="Z46" s="71"/>
    </row>
    <row r="47" spans="1:38" hidden="1">
      <c r="C47" s="34"/>
      <c r="D47" s="34"/>
      <c r="E47" s="34"/>
      <c r="F47" s="34"/>
      <c r="G47" s="34"/>
      <c r="H47" s="34"/>
      <c r="I47" s="34"/>
      <c r="J47" s="34"/>
      <c r="K47" s="34"/>
      <c r="L47" s="34"/>
      <c r="M47" s="34"/>
      <c r="N47" s="34"/>
      <c r="O47" s="34"/>
      <c r="P47" s="34"/>
      <c r="Q47" s="34"/>
      <c r="R47" s="34"/>
      <c r="W47" s="34"/>
      <c r="X47" s="34"/>
      <c r="Y47" s="34"/>
      <c r="Z47" s="34"/>
    </row>
    <row r="48" spans="1:38" hidden="1">
      <c r="C48" s="34"/>
      <c r="D48" s="34"/>
      <c r="E48" s="34"/>
      <c r="F48" s="34"/>
      <c r="G48" s="34"/>
      <c r="H48" s="34"/>
      <c r="I48" s="34"/>
      <c r="J48" s="34"/>
      <c r="K48" s="34"/>
      <c r="L48" s="34"/>
      <c r="M48" s="34"/>
      <c r="N48" s="34"/>
      <c r="O48" s="34"/>
      <c r="P48" s="34"/>
      <c r="Q48" s="34"/>
      <c r="R48" s="34"/>
      <c r="W48" s="34"/>
      <c r="X48" s="34"/>
      <c r="Y48" s="34"/>
      <c r="Z48" s="34"/>
    </row>
    <row r="49" spans="3:26">
      <c r="C49" s="34"/>
      <c r="D49" s="34"/>
      <c r="E49" s="34"/>
      <c r="F49" s="34"/>
      <c r="G49" s="34"/>
      <c r="H49" s="34"/>
      <c r="I49" s="34"/>
      <c r="J49" s="34"/>
      <c r="K49" s="34"/>
      <c r="L49" s="34"/>
      <c r="M49" s="34"/>
      <c r="N49" s="34"/>
      <c r="O49" s="34"/>
      <c r="P49" s="34"/>
      <c r="Q49" s="34"/>
      <c r="R49" s="34"/>
      <c r="W49" s="34"/>
      <c r="X49" s="34"/>
      <c r="Y49" s="34"/>
      <c r="Z49" s="34"/>
    </row>
    <row r="50" spans="3:26">
      <c r="C50" s="34"/>
      <c r="D50" s="34"/>
      <c r="E50" s="34"/>
      <c r="F50" s="34"/>
      <c r="G50" s="34"/>
      <c r="H50" s="34"/>
      <c r="I50" s="34"/>
      <c r="J50" s="34"/>
      <c r="K50" s="34"/>
      <c r="L50" s="34"/>
      <c r="M50" s="34"/>
      <c r="N50" s="34"/>
      <c r="O50" s="34"/>
      <c r="P50" s="34"/>
      <c r="Q50" s="34"/>
      <c r="R50" s="34"/>
      <c r="S50" s="34"/>
      <c r="T50" s="34"/>
      <c r="W50" s="34"/>
      <c r="X50" s="34"/>
      <c r="Y50" s="34"/>
      <c r="Z50" s="34"/>
    </row>
    <row r="51" spans="3:26" hidden="1">
      <c r="C51" s="34"/>
      <c r="D51" s="34"/>
      <c r="E51" s="34"/>
      <c r="F51" s="34"/>
      <c r="G51" s="34"/>
      <c r="H51" s="34"/>
      <c r="I51" s="34"/>
      <c r="J51" s="34"/>
      <c r="K51" s="34"/>
      <c r="L51" s="34"/>
      <c r="M51" s="34"/>
      <c r="N51" s="34"/>
      <c r="O51" s="34"/>
      <c r="P51" s="34"/>
      <c r="Q51" s="34"/>
      <c r="R51" s="34"/>
      <c r="S51" s="34"/>
      <c r="T51" s="34"/>
      <c r="W51" s="34"/>
      <c r="X51" s="34"/>
      <c r="Y51" s="34"/>
      <c r="Z51" s="34"/>
    </row>
    <row r="52" spans="3:26" hidden="1">
      <c r="C52" s="34"/>
      <c r="D52" s="34"/>
      <c r="E52" s="34"/>
      <c r="F52" s="34"/>
      <c r="G52" s="34"/>
      <c r="H52" s="34"/>
      <c r="I52" s="34"/>
      <c r="J52" s="34"/>
      <c r="K52" s="34"/>
      <c r="L52" s="34"/>
      <c r="M52" s="34"/>
      <c r="N52" s="34"/>
      <c r="O52" s="34"/>
      <c r="P52" s="34"/>
      <c r="Q52" s="34"/>
      <c r="R52" s="34"/>
      <c r="S52" s="34"/>
      <c r="T52" s="34"/>
      <c r="W52" s="34"/>
      <c r="X52" s="34"/>
      <c r="Y52" s="34"/>
      <c r="Z52" s="34"/>
    </row>
    <row r="53" spans="3:26" hidden="1">
      <c r="C53" s="34"/>
      <c r="D53" s="34"/>
      <c r="E53" s="34"/>
      <c r="F53" s="34"/>
      <c r="G53" s="34"/>
      <c r="H53" s="34"/>
      <c r="I53" s="34"/>
      <c r="J53" s="34"/>
      <c r="K53" s="34"/>
      <c r="L53" s="34"/>
      <c r="M53" s="34"/>
      <c r="N53" s="34"/>
      <c r="O53" s="34"/>
      <c r="P53" s="34"/>
      <c r="Q53" s="34"/>
      <c r="R53" s="34"/>
      <c r="S53" s="34"/>
      <c r="T53" s="34"/>
      <c r="W53" s="34"/>
      <c r="X53" s="34"/>
      <c r="Y53" s="34"/>
      <c r="Z53" s="34"/>
    </row>
    <row r="54" spans="3:26" hidden="1">
      <c r="C54" s="34"/>
      <c r="D54" s="34"/>
      <c r="E54" s="34"/>
      <c r="F54" s="34"/>
      <c r="G54" s="34"/>
      <c r="H54" s="34"/>
      <c r="I54" s="34" t="s">
        <v>37</v>
      </c>
      <c r="J54" s="34"/>
      <c r="K54" s="34"/>
      <c r="L54" s="34"/>
      <c r="M54" s="34"/>
      <c r="N54" s="34"/>
      <c r="O54" s="34"/>
      <c r="P54" s="34"/>
      <c r="Q54" s="34"/>
      <c r="R54" s="34"/>
      <c r="S54" s="34"/>
      <c r="T54" s="34"/>
      <c r="W54" s="34"/>
      <c r="X54" s="34"/>
      <c r="Y54" s="34"/>
      <c r="Z54" s="34"/>
    </row>
    <row r="55" spans="3:26" hidden="1">
      <c r="C55" s="34"/>
      <c r="D55" s="34"/>
      <c r="E55" s="34"/>
      <c r="F55" s="34"/>
      <c r="G55" s="34"/>
      <c r="H55" s="34"/>
      <c r="I55" s="34" t="s">
        <v>38</v>
      </c>
      <c r="J55" s="34"/>
      <c r="K55" s="34"/>
      <c r="L55" s="34"/>
      <c r="M55" s="34"/>
      <c r="N55" s="34"/>
      <c r="O55" s="34"/>
      <c r="P55" s="34"/>
      <c r="Q55" s="34"/>
      <c r="R55" s="34"/>
      <c r="S55" s="34"/>
      <c r="T55" s="34"/>
      <c r="W55" s="34"/>
      <c r="X55" s="34"/>
      <c r="Y55" s="34"/>
      <c r="Z55" s="34"/>
    </row>
    <row r="56" spans="3:26" hidden="1">
      <c r="C56" s="34"/>
      <c r="D56" s="34"/>
      <c r="E56" s="34"/>
      <c r="F56" s="34"/>
      <c r="G56" s="34"/>
      <c r="H56" s="34"/>
      <c r="I56" s="34" t="s">
        <v>39</v>
      </c>
      <c r="J56" s="34"/>
      <c r="K56" s="34"/>
      <c r="L56" s="34"/>
      <c r="M56" s="34"/>
      <c r="N56" s="34"/>
      <c r="O56" s="34"/>
      <c r="P56" s="34"/>
      <c r="Q56" s="34"/>
      <c r="R56" s="34"/>
      <c r="S56" s="34"/>
      <c r="T56" s="34"/>
      <c r="W56" s="34"/>
      <c r="X56" s="34"/>
      <c r="Y56" s="34"/>
      <c r="Z56" s="34"/>
    </row>
    <row r="57" spans="3:26" hidden="1">
      <c r="C57" s="34"/>
      <c r="D57" s="34"/>
      <c r="E57" s="34"/>
      <c r="F57" s="34"/>
      <c r="G57" s="34"/>
      <c r="H57" s="34"/>
      <c r="I57" s="34"/>
      <c r="J57" s="34"/>
      <c r="K57" s="34"/>
      <c r="L57" s="34"/>
      <c r="M57" s="34"/>
      <c r="N57" s="34"/>
      <c r="O57" s="34"/>
      <c r="P57" s="34"/>
      <c r="Q57" s="34"/>
      <c r="R57" s="34"/>
      <c r="S57" s="34"/>
      <c r="T57" s="34"/>
      <c r="W57" s="34"/>
      <c r="X57" s="34"/>
      <c r="Y57" s="34"/>
      <c r="Z57" s="34"/>
    </row>
    <row r="58" spans="3:26" hidden="1">
      <c r="C58" s="34"/>
      <c r="D58" s="34"/>
      <c r="E58" s="34"/>
      <c r="F58" s="34"/>
      <c r="G58" s="34"/>
      <c r="H58" s="34"/>
      <c r="I58" s="34"/>
      <c r="J58" s="34"/>
      <c r="K58" s="34"/>
      <c r="L58" s="34"/>
      <c r="M58" s="34"/>
      <c r="N58" s="34"/>
      <c r="O58" s="34"/>
      <c r="P58" s="34"/>
      <c r="Q58" s="34"/>
      <c r="R58" s="34"/>
      <c r="S58" s="34"/>
      <c r="T58" s="34"/>
      <c r="W58" s="34"/>
      <c r="X58" s="34"/>
      <c r="Y58" s="34"/>
      <c r="Z58" s="34"/>
    </row>
    <row r="59" spans="3:26" hidden="1">
      <c r="C59" s="34"/>
      <c r="D59" s="34"/>
      <c r="E59" s="34"/>
      <c r="F59" s="34"/>
      <c r="G59" s="34"/>
      <c r="H59" s="34"/>
      <c r="I59" s="34"/>
      <c r="J59" s="34"/>
      <c r="K59" s="34"/>
      <c r="L59" s="34"/>
      <c r="M59" s="34"/>
      <c r="N59" s="34"/>
      <c r="O59" s="34"/>
      <c r="P59" s="34"/>
      <c r="Q59" s="34"/>
      <c r="R59" s="34"/>
      <c r="S59" s="34"/>
      <c r="T59" s="34"/>
      <c r="W59" s="34"/>
      <c r="X59" s="34"/>
      <c r="Y59" s="34"/>
      <c r="Z59" s="34"/>
    </row>
    <row r="60" spans="3:26" hidden="1">
      <c r="C60" s="34"/>
      <c r="D60" s="34"/>
      <c r="E60" s="34"/>
      <c r="F60" s="34"/>
      <c r="G60" s="34"/>
      <c r="H60" s="34"/>
      <c r="I60" s="34"/>
      <c r="J60" s="34"/>
      <c r="K60" s="34"/>
      <c r="L60" s="34"/>
      <c r="M60" s="34"/>
      <c r="N60" s="34"/>
      <c r="O60" s="34"/>
      <c r="P60" s="34"/>
      <c r="Q60" s="34"/>
      <c r="R60" s="34"/>
      <c r="S60" s="34"/>
      <c r="T60" s="34"/>
      <c r="W60" s="34"/>
      <c r="X60" s="34"/>
      <c r="Y60" s="34"/>
      <c r="Z60" s="34"/>
    </row>
    <row r="61" spans="3:26" hidden="1">
      <c r="C61" s="34"/>
      <c r="D61" s="34"/>
      <c r="E61" s="34"/>
      <c r="F61" s="34"/>
      <c r="G61" s="34"/>
      <c r="H61" s="34"/>
      <c r="I61" s="34"/>
      <c r="J61" s="34"/>
      <c r="K61" s="34"/>
      <c r="L61" s="34"/>
      <c r="M61" s="34"/>
      <c r="N61" s="34"/>
      <c r="O61" s="34"/>
      <c r="P61" s="34"/>
      <c r="Q61" s="34"/>
      <c r="R61" s="34"/>
      <c r="S61" s="34"/>
      <c r="T61" s="34"/>
      <c r="W61" s="34"/>
      <c r="X61" s="34"/>
      <c r="Y61" s="34"/>
      <c r="Z61" s="34"/>
    </row>
    <row r="62" spans="3:26" hidden="1">
      <c r="C62" s="34"/>
      <c r="D62" s="34"/>
      <c r="E62" s="34"/>
      <c r="F62" s="34"/>
      <c r="G62" s="34"/>
      <c r="H62" s="34"/>
      <c r="I62" s="34"/>
      <c r="J62" s="34"/>
      <c r="K62" s="34"/>
      <c r="L62" s="34"/>
      <c r="M62" s="34"/>
      <c r="N62" s="34"/>
      <c r="O62" s="34"/>
      <c r="P62" s="34"/>
      <c r="Q62" s="34"/>
      <c r="R62" s="34"/>
      <c r="S62" s="34"/>
      <c r="T62" s="34"/>
      <c r="W62" s="34"/>
      <c r="X62" s="34"/>
      <c r="Y62" s="34"/>
      <c r="Z62" s="34"/>
    </row>
    <row r="63" spans="3:26" hidden="1">
      <c r="C63" s="34"/>
      <c r="D63" s="34"/>
      <c r="E63" s="34"/>
      <c r="F63" s="34"/>
      <c r="G63" s="34"/>
      <c r="H63" s="34"/>
      <c r="I63" s="34"/>
      <c r="J63" s="34"/>
      <c r="K63" s="34"/>
      <c r="L63" s="34"/>
      <c r="M63" s="34"/>
      <c r="N63" s="34"/>
      <c r="O63" s="34"/>
      <c r="P63" s="34"/>
      <c r="Q63" s="34"/>
      <c r="R63" s="34"/>
      <c r="S63" s="34"/>
      <c r="T63" s="34"/>
      <c r="W63" s="34"/>
      <c r="X63" s="34"/>
      <c r="Y63" s="34"/>
      <c r="Z63" s="34"/>
    </row>
    <row r="64" spans="3:26" hidden="1">
      <c r="C64" s="34"/>
      <c r="D64" s="34"/>
      <c r="E64" s="34"/>
      <c r="F64" s="34"/>
      <c r="G64" s="34"/>
      <c r="H64" s="34"/>
      <c r="I64" s="34"/>
      <c r="J64" s="34"/>
      <c r="K64" s="34"/>
      <c r="L64" s="34"/>
      <c r="M64" s="34"/>
      <c r="N64" s="34"/>
      <c r="O64" s="34"/>
      <c r="P64" s="34"/>
      <c r="Q64" s="34"/>
      <c r="R64" s="34"/>
      <c r="S64" s="34"/>
      <c r="T64" s="34"/>
      <c r="W64" s="34"/>
      <c r="X64" s="34"/>
      <c r="Y64" s="34"/>
      <c r="Z64" s="34"/>
    </row>
    <row r="65" spans="3:26" hidden="1">
      <c r="C65" s="34"/>
      <c r="D65" s="34"/>
      <c r="E65" s="34"/>
      <c r="F65" s="34"/>
      <c r="G65" s="34"/>
      <c r="H65" s="34"/>
      <c r="I65" s="34"/>
      <c r="J65" s="34"/>
      <c r="K65" s="34"/>
      <c r="L65" s="34"/>
      <c r="M65" s="34"/>
      <c r="N65" s="34"/>
      <c r="O65" s="34"/>
      <c r="P65" s="34"/>
      <c r="Q65" s="34"/>
      <c r="R65" s="34"/>
      <c r="S65" s="34"/>
      <c r="T65" s="34"/>
      <c r="W65" s="34"/>
      <c r="X65" s="34"/>
      <c r="Y65" s="34"/>
      <c r="Z65" s="34"/>
    </row>
    <row r="66" spans="3:26" hidden="1">
      <c r="C66" s="34"/>
      <c r="D66" s="34"/>
      <c r="E66" s="34"/>
      <c r="F66" s="34"/>
      <c r="G66" s="34"/>
      <c r="H66" s="34"/>
      <c r="I66" s="34"/>
      <c r="J66" s="34"/>
      <c r="K66" s="34"/>
      <c r="L66" s="34"/>
      <c r="M66" s="34"/>
      <c r="N66" s="34"/>
      <c r="O66" s="34"/>
      <c r="P66" s="34"/>
      <c r="Q66" s="34"/>
      <c r="R66" s="34"/>
      <c r="S66" s="34"/>
      <c r="T66" s="34"/>
      <c r="W66" s="34"/>
      <c r="X66" s="34"/>
      <c r="Y66" s="34"/>
      <c r="Z66" s="34"/>
    </row>
    <row r="67" spans="3:26" hidden="1">
      <c r="C67" s="34"/>
      <c r="D67" s="34"/>
      <c r="E67" s="34"/>
      <c r="F67" s="34"/>
      <c r="G67" s="34"/>
      <c r="H67" s="34"/>
      <c r="I67" s="34"/>
      <c r="J67" s="34"/>
      <c r="K67" s="34"/>
      <c r="L67" s="34"/>
      <c r="M67" s="34"/>
      <c r="N67" s="34"/>
      <c r="O67" s="34"/>
      <c r="P67" s="34"/>
      <c r="Q67" s="34"/>
      <c r="R67" s="34"/>
      <c r="S67" s="34"/>
      <c r="T67" s="34"/>
      <c r="W67" s="34"/>
      <c r="X67" s="34"/>
      <c r="Y67" s="34"/>
      <c r="Z67" s="34"/>
    </row>
    <row r="68" spans="3:26" hidden="1">
      <c r="C68" s="34"/>
      <c r="D68" s="34"/>
      <c r="E68" s="34"/>
      <c r="F68" s="34"/>
      <c r="G68" s="34"/>
      <c r="H68" s="34"/>
      <c r="I68" s="34"/>
      <c r="J68" s="34"/>
      <c r="K68" s="34"/>
      <c r="L68" s="34"/>
      <c r="M68" s="34"/>
      <c r="N68" s="34"/>
      <c r="O68" s="34"/>
      <c r="P68" s="34"/>
      <c r="Q68" s="34"/>
      <c r="R68" s="34"/>
      <c r="S68" s="34"/>
      <c r="T68" s="34"/>
      <c r="W68" s="34"/>
      <c r="X68" s="34"/>
      <c r="Y68" s="34"/>
      <c r="Z68" s="34"/>
    </row>
    <row r="69" spans="3:26" hidden="1">
      <c r="C69" s="34"/>
      <c r="D69" s="34"/>
      <c r="E69" s="34"/>
      <c r="F69" s="34"/>
      <c r="G69" s="34"/>
      <c r="H69" s="34"/>
      <c r="I69" s="34"/>
      <c r="J69" s="34"/>
      <c r="K69" s="34"/>
      <c r="L69" s="34"/>
      <c r="M69" s="34"/>
      <c r="N69" s="34"/>
      <c r="O69" s="34"/>
      <c r="P69" s="34"/>
      <c r="Q69" s="34"/>
      <c r="R69" s="34"/>
      <c r="S69" s="34"/>
      <c r="T69" s="34"/>
      <c r="W69" s="34"/>
      <c r="X69" s="34"/>
      <c r="Y69" s="34"/>
      <c r="Z69" s="34"/>
    </row>
    <row r="70" spans="3:26" hidden="1">
      <c r="C70" s="34"/>
      <c r="D70" s="34"/>
      <c r="E70" s="34"/>
      <c r="F70" s="34"/>
      <c r="G70" s="34"/>
      <c r="H70" s="34"/>
      <c r="I70" s="34"/>
      <c r="J70" s="34"/>
      <c r="K70" s="34"/>
      <c r="L70" s="34"/>
      <c r="M70" s="34"/>
      <c r="N70" s="34"/>
      <c r="O70" s="34"/>
      <c r="P70" s="34"/>
      <c r="Q70" s="34"/>
      <c r="R70" s="34"/>
      <c r="S70" s="34"/>
      <c r="T70" s="34"/>
      <c r="W70" s="34"/>
      <c r="X70" s="34"/>
      <c r="Y70" s="34"/>
      <c r="Z70" s="34"/>
    </row>
    <row r="71" spans="3:26" hidden="1">
      <c r="C71" s="34"/>
      <c r="D71" s="34"/>
      <c r="E71" s="34"/>
      <c r="F71" s="34"/>
      <c r="G71" s="34"/>
      <c r="H71" s="34"/>
      <c r="I71" s="34"/>
      <c r="J71" s="34"/>
      <c r="K71" s="34"/>
      <c r="L71" s="34"/>
      <c r="M71" s="34"/>
      <c r="N71" s="34"/>
      <c r="O71" s="34"/>
      <c r="P71" s="34"/>
      <c r="Q71" s="34"/>
      <c r="R71" s="34"/>
      <c r="S71" s="34"/>
      <c r="T71" s="34"/>
      <c r="W71" s="34"/>
      <c r="X71" s="34"/>
      <c r="Y71" s="34"/>
      <c r="Z71" s="34"/>
    </row>
    <row r="72" spans="3:26" hidden="1">
      <c r="C72" s="34"/>
      <c r="D72" s="34"/>
      <c r="E72" s="34"/>
      <c r="F72" s="34"/>
      <c r="G72" s="34"/>
      <c r="H72" s="34"/>
      <c r="I72" s="34"/>
      <c r="J72" s="34"/>
      <c r="K72" s="34"/>
      <c r="L72" s="34"/>
      <c r="M72" s="34"/>
      <c r="N72" s="34"/>
      <c r="O72" s="34"/>
      <c r="P72" s="34"/>
      <c r="Q72" s="34"/>
      <c r="R72" s="34"/>
      <c r="S72" s="34"/>
      <c r="T72" s="34"/>
      <c r="W72" s="34"/>
      <c r="X72" s="34"/>
      <c r="Y72" s="34"/>
      <c r="Z72" s="34"/>
    </row>
    <row r="73" spans="3:26" hidden="1">
      <c r="C73" s="34"/>
      <c r="D73" s="34"/>
      <c r="E73" s="34"/>
      <c r="F73" s="34"/>
      <c r="G73" s="34"/>
      <c r="H73" s="34"/>
      <c r="I73" s="34"/>
      <c r="J73" s="34"/>
      <c r="K73" s="34"/>
      <c r="L73" s="34"/>
      <c r="M73" s="34"/>
      <c r="N73" s="34"/>
      <c r="O73" s="34"/>
      <c r="P73" s="34"/>
      <c r="Q73" s="34"/>
      <c r="R73" s="34"/>
      <c r="S73" s="34"/>
      <c r="T73" s="34"/>
      <c r="W73" s="34"/>
      <c r="X73" s="34"/>
      <c r="Y73" s="34"/>
      <c r="Z73" s="34"/>
    </row>
    <row r="74" spans="3:26" hidden="1">
      <c r="C74" s="34"/>
      <c r="D74" s="72"/>
      <c r="E74" s="72"/>
      <c r="F74" s="72"/>
      <c r="G74" s="34"/>
      <c r="H74" s="34"/>
      <c r="I74" s="34"/>
      <c r="J74" s="34"/>
      <c r="K74" s="72"/>
      <c r="L74" s="34"/>
      <c r="M74" s="34"/>
      <c r="N74" s="34"/>
      <c r="O74" s="34"/>
      <c r="P74" s="34"/>
      <c r="Q74" s="34"/>
      <c r="R74" s="34"/>
      <c r="S74" s="34"/>
      <c r="T74" s="34"/>
      <c r="W74" s="34"/>
      <c r="X74" s="34"/>
      <c r="Y74" s="34"/>
      <c r="Z74" s="34"/>
    </row>
    <row r="75" spans="3:26">
      <c r="C75" s="34"/>
      <c r="D75" s="34"/>
      <c r="E75" s="34"/>
      <c r="F75" s="34"/>
      <c r="G75" s="34"/>
      <c r="H75" s="34"/>
      <c r="I75" s="34"/>
      <c r="J75" s="34"/>
      <c r="K75" s="34"/>
      <c r="L75" s="34"/>
      <c r="M75" s="34"/>
      <c r="N75" s="34"/>
      <c r="O75" s="34"/>
      <c r="P75" s="34"/>
      <c r="Q75" s="34"/>
      <c r="R75" s="34"/>
      <c r="S75" s="34"/>
      <c r="T75" s="34"/>
      <c r="W75" s="34"/>
      <c r="X75" s="34"/>
      <c r="Y75" s="34"/>
      <c r="Z75" s="34"/>
    </row>
    <row r="76" spans="3:26">
      <c r="C76" s="34"/>
      <c r="D76" s="34"/>
      <c r="E76" s="34"/>
      <c r="F76" s="34"/>
      <c r="G76" s="34"/>
      <c r="H76" s="34"/>
      <c r="I76" s="34"/>
      <c r="J76" s="34"/>
      <c r="K76" s="34"/>
      <c r="L76" s="34"/>
      <c r="M76" s="34"/>
      <c r="N76" s="34"/>
      <c r="O76" s="34"/>
      <c r="P76" s="34"/>
      <c r="Q76" s="34"/>
      <c r="R76" s="34"/>
      <c r="S76" s="34"/>
      <c r="T76" s="34"/>
      <c r="W76" s="34"/>
      <c r="X76" s="34"/>
      <c r="Y76" s="34"/>
      <c r="Z76" s="34"/>
    </row>
    <row r="77" spans="3:26">
      <c r="C77" s="34"/>
      <c r="D77" s="34"/>
      <c r="E77" s="34"/>
      <c r="F77" s="34"/>
      <c r="G77" s="34"/>
      <c r="H77" s="34"/>
      <c r="I77" s="34"/>
      <c r="J77" s="34"/>
      <c r="K77" s="34"/>
      <c r="L77" s="34"/>
      <c r="M77" s="34"/>
      <c r="N77" s="34"/>
      <c r="O77" s="34"/>
      <c r="P77" s="34"/>
      <c r="Q77" s="34"/>
      <c r="R77" s="34"/>
      <c r="S77" s="34"/>
      <c r="T77" s="34"/>
      <c r="W77" s="34"/>
      <c r="X77" s="34"/>
      <c r="Y77" s="34"/>
      <c r="Z77" s="34"/>
    </row>
    <row r="78" spans="3:26">
      <c r="C78" s="34"/>
      <c r="D78" s="34"/>
      <c r="E78" s="34"/>
      <c r="F78" s="34"/>
      <c r="G78" s="34"/>
      <c r="H78" s="34"/>
      <c r="I78" s="34"/>
      <c r="J78" s="34"/>
      <c r="K78" s="34"/>
      <c r="L78" s="34"/>
      <c r="M78" s="34"/>
      <c r="N78" s="34"/>
      <c r="O78" s="34"/>
      <c r="P78" s="34"/>
      <c r="Q78" s="34"/>
      <c r="R78" s="34"/>
      <c r="S78" s="34"/>
      <c r="T78" s="34"/>
      <c r="W78" s="34"/>
      <c r="X78" s="34"/>
      <c r="Y78" s="34"/>
      <c r="Z78" s="34"/>
    </row>
    <row r="79" spans="3:26">
      <c r="C79" s="34"/>
      <c r="D79" s="34"/>
      <c r="E79" s="34"/>
      <c r="F79" s="34"/>
      <c r="G79" s="34"/>
      <c r="H79" s="34"/>
      <c r="I79" s="34"/>
      <c r="J79" s="34"/>
      <c r="K79" s="34"/>
      <c r="L79" s="34"/>
      <c r="M79" s="34"/>
      <c r="N79" s="34"/>
      <c r="O79" s="34"/>
      <c r="P79" s="34"/>
      <c r="Q79" s="34"/>
      <c r="R79" s="34"/>
      <c r="S79" s="34"/>
      <c r="T79" s="34"/>
      <c r="W79" s="34"/>
      <c r="X79" s="34"/>
      <c r="Y79" s="34"/>
      <c r="Z79" s="34"/>
    </row>
    <row r="80" spans="3:26">
      <c r="C80" s="34"/>
      <c r="D80" s="34"/>
      <c r="E80" s="34"/>
      <c r="F80" s="34"/>
      <c r="G80" s="34"/>
      <c r="H80" s="34"/>
      <c r="I80" s="34"/>
      <c r="J80" s="34"/>
      <c r="K80" s="34"/>
      <c r="L80" s="34"/>
      <c r="M80" s="34"/>
      <c r="N80" s="34"/>
      <c r="O80" s="34"/>
      <c r="P80" s="34"/>
      <c r="Q80" s="34"/>
      <c r="R80" s="34"/>
      <c r="S80" s="34"/>
      <c r="T80" s="34"/>
      <c r="W80" s="34"/>
      <c r="X80" s="34"/>
      <c r="Y80" s="34"/>
      <c r="Z80" s="34"/>
    </row>
    <row r="81" spans="3:26">
      <c r="C81" s="34"/>
      <c r="D81" s="34"/>
      <c r="E81" s="34"/>
      <c r="F81" s="34"/>
      <c r="G81" s="34"/>
      <c r="H81" s="34"/>
      <c r="I81" s="34"/>
      <c r="J81" s="34"/>
      <c r="K81" s="34"/>
      <c r="L81" s="34"/>
      <c r="M81" s="34"/>
      <c r="N81" s="34"/>
      <c r="O81" s="34"/>
      <c r="P81" s="34"/>
      <c r="Q81" s="34"/>
      <c r="R81" s="34"/>
      <c r="S81" s="34"/>
      <c r="T81" s="34"/>
      <c r="W81" s="34"/>
      <c r="X81" s="34"/>
      <c r="Y81" s="34"/>
      <c r="Z81" s="34"/>
    </row>
    <row r="82" spans="3:26">
      <c r="C82" s="34"/>
      <c r="D82" s="34"/>
      <c r="E82" s="34"/>
      <c r="F82" s="34"/>
      <c r="G82" s="34"/>
      <c r="H82" s="34"/>
      <c r="I82" s="34"/>
      <c r="J82" s="34"/>
      <c r="K82" s="34"/>
      <c r="L82" s="34"/>
      <c r="M82" s="34"/>
      <c r="N82" s="34"/>
      <c r="O82" s="34"/>
      <c r="P82" s="34"/>
      <c r="Q82" s="34"/>
      <c r="R82" s="34"/>
      <c r="S82" s="34"/>
      <c r="T82" s="34"/>
      <c r="W82" s="34"/>
      <c r="X82" s="34"/>
      <c r="Y82" s="34"/>
      <c r="Z82" s="34"/>
    </row>
    <row r="83" spans="3:26">
      <c r="C83" s="34"/>
      <c r="D83" s="34"/>
      <c r="E83" s="34"/>
      <c r="F83" s="34"/>
      <c r="G83" s="34"/>
      <c r="H83" s="34"/>
      <c r="I83" s="34"/>
      <c r="J83" s="34"/>
      <c r="K83" s="34"/>
      <c r="L83" s="34"/>
      <c r="M83" s="34"/>
      <c r="N83" s="34"/>
      <c r="O83" s="34"/>
      <c r="P83" s="34"/>
      <c r="Q83" s="34"/>
      <c r="R83" s="34"/>
      <c r="S83" s="34"/>
      <c r="T83" s="34"/>
      <c r="W83" s="34"/>
      <c r="X83" s="34"/>
      <c r="Y83" s="34"/>
      <c r="Z83" s="34"/>
    </row>
    <row r="84" spans="3:26">
      <c r="C84" s="34"/>
      <c r="D84" s="34"/>
      <c r="E84" s="34"/>
      <c r="F84" s="34"/>
      <c r="G84" s="34"/>
      <c r="H84" s="34"/>
      <c r="I84" s="34"/>
      <c r="J84" s="34"/>
      <c r="K84" s="34"/>
      <c r="L84" s="34"/>
      <c r="M84" s="34"/>
      <c r="N84" s="34"/>
      <c r="O84" s="34"/>
      <c r="P84" s="34"/>
      <c r="Q84" s="34"/>
      <c r="R84" s="34"/>
      <c r="S84" s="34"/>
      <c r="T84" s="34"/>
      <c r="W84" s="34"/>
      <c r="X84" s="34"/>
      <c r="Y84" s="34"/>
      <c r="Z84" s="34"/>
    </row>
    <row r="85" spans="3:26">
      <c r="C85" s="34"/>
      <c r="D85" s="34"/>
      <c r="E85" s="34"/>
      <c r="F85" s="34"/>
      <c r="G85" s="34"/>
      <c r="H85" s="34"/>
      <c r="I85" s="34"/>
      <c r="J85" s="34"/>
      <c r="K85" s="34"/>
      <c r="L85" s="34"/>
      <c r="M85" s="34"/>
      <c r="N85" s="34"/>
      <c r="O85" s="34"/>
      <c r="P85" s="34"/>
      <c r="Q85" s="34"/>
      <c r="R85" s="34"/>
      <c r="S85" s="34"/>
      <c r="T85" s="34"/>
      <c r="W85" s="34"/>
      <c r="X85" s="34"/>
      <c r="Y85" s="34"/>
      <c r="Z85" s="34"/>
    </row>
    <row r="86" spans="3:26">
      <c r="C86" s="34"/>
      <c r="D86" s="34"/>
      <c r="E86" s="34"/>
      <c r="F86" s="34"/>
      <c r="G86" s="34"/>
      <c r="H86" s="34"/>
      <c r="I86" s="34"/>
      <c r="J86" s="34"/>
      <c r="K86" s="34"/>
      <c r="L86" s="34"/>
      <c r="M86" s="34"/>
      <c r="N86" s="34"/>
      <c r="O86" s="34"/>
      <c r="P86" s="34"/>
      <c r="Q86" s="34"/>
      <c r="R86" s="34"/>
      <c r="S86" s="34"/>
      <c r="T86" s="34"/>
      <c r="W86" s="34"/>
      <c r="X86" s="34"/>
      <c r="Y86" s="34"/>
      <c r="Z86" s="34"/>
    </row>
    <row r="87" spans="3:26">
      <c r="C87" s="34"/>
      <c r="D87" s="34"/>
      <c r="E87" s="34"/>
      <c r="F87" s="34"/>
      <c r="G87" s="34"/>
      <c r="H87" s="34"/>
      <c r="I87" s="34"/>
      <c r="J87" s="34"/>
      <c r="K87" s="34"/>
      <c r="L87" s="34"/>
      <c r="M87" s="34"/>
      <c r="N87" s="34"/>
      <c r="O87" s="34"/>
      <c r="P87" s="34"/>
      <c r="Q87" s="34"/>
      <c r="R87" s="34"/>
      <c r="S87" s="34"/>
      <c r="T87" s="34"/>
      <c r="W87" s="34"/>
      <c r="X87" s="34"/>
      <c r="Y87" s="34"/>
      <c r="Z87" s="34"/>
    </row>
    <row r="88" spans="3:26">
      <c r="C88" s="34"/>
      <c r="D88" s="34"/>
      <c r="E88" s="34"/>
      <c r="F88" s="34"/>
      <c r="G88" s="34"/>
      <c r="H88" s="34"/>
      <c r="I88" s="34"/>
      <c r="J88" s="34"/>
      <c r="K88" s="34"/>
      <c r="L88" s="34"/>
      <c r="M88" s="34"/>
      <c r="N88" s="34"/>
      <c r="O88" s="34"/>
      <c r="P88" s="34"/>
      <c r="Q88" s="34"/>
      <c r="R88" s="34"/>
      <c r="S88" s="34"/>
      <c r="T88" s="34"/>
      <c r="W88" s="34"/>
      <c r="X88" s="34"/>
      <c r="Y88" s="34"/>
      <c r="Z88" s="34"/>
    </row>
    <row r="89" spans="3:26">
      <c r="C89" s="34"/>
      <c r="D89" s="34"/>
      <c r="E89" s="34"/>
      <c r="F89" s="34"/>
      <c r="G89" s="34"/>
      <c r="H89" s="34"/>
      <c r="I89" s="34"/>
      <c r="J89" s="34"/>
      <c r="K89" s="34"/>
      <c r="L89" s="34"/>
      <c r="M89" s="34"/>
      <c r="N89" s="34"/>
      <c r="O89" s="34"/>
      <c r="P89" s="34"/>
      <c r="Q89" s="34"/>
      <c r="R89" s="34"/>
      <c r="S89" s="34"/>
      <c r="T89" s="34"/>
      <c r="W89" s="34"/>
      <c r="X89" s="34"/>
      <c r="Y89" s="34"/>
      <c r="Z89" s="34"/>
    </row>
    <row r="90" spans="3:26">
      <c r="C90" s="34"/>
      <c r="D90" s="34"/>
      <c r="E90" s="34"/>
      <c r="F90" s="34"/>
      <c r="G90" s="34"/>
      <c r="H90" s="34"/>
      <c r="I90" s="34"/>
      <c r="J90" s="34"/>
      <c r="K90" s="34"/>
      <c r="L90" s="34"/>
      <c r="M90" s="34"/>
      <c r="N90" s="34"/>
      <c r="O90" s="34"/>
      <c r="P90" s="34"/>
      <c r="Q90" s="34"/>
      <c r="R90" s="34"/>
      <c r="S90" s="34"/>
      <c r="T90" s="34"/>
      <c r="W90" s="34"/>
      <c r="X90" s="34"/>
      <c r="Y90" s="34"/>
      <c r="Z90" s="34"/>
    </row>
    <row r="91" spans="3:26">
      <c r="C91" s="34"/>
      <c r="D91" s="34"/>
      <c r="E91" s="34"/>
      <c r="F91" s="34"/>
      <c r="G91" s="34"/>
      <c r="H91" s="34"/>
      <c r="I91" s="34"/>
      <c r="J91" s="34"/>
      <c r="K91" s="34"/>
      <c r="L91" s="34"/>
      <c r="M91" s="34"/>
      <c r="N91" s="34"/>
      <c r="O91" s="34"/>
      <c r="P91" s="34"/>
      <c r="Q91" s="34"/>
      <c r="R91" s="34"/>
      <c r="S91" s="34"/>
      <c r="T91" s="34"/>
      <c r="W91" s="34"/>
      <c r="X91" s="34"/>
      <c r="Y91" s="34"/>
      <c r="Z91" s="34"/>
    </row>
    <row r="92" spans="3:26">
      <c r="C92" s="34"/>
      <c r="D92" s="34"/>
      <c r="E92" s="34"/>
      <c r="F92" s="34"/>
      <c r="G92" s="34"/>
      <c r="H92" s="34"/>
      <c r="I92" s="34"/>
      <c r="J92" s="34"/>
      <c r="K92" s="34"/>
      <c r="L92" s="34"/>
      <c r="M92" s="34"/>
      <c r="N92" s="34"/>
      <c r="O92" s="34"/>
      <c r="P92" s="34"/>
      <c r="Q92" s="34"/>
      <c r="R92" s="34"/>
      <c r="S92" s="34"/>
      <c r="T92" s="34"/>
      <c r="W92" s="34"/>
      <c r="X92" s="34"/>
      <c r="Y92" s="34"/>
      <c r="Z92" s="34"/>
    </row>
    <row r="93" spans="3:26">
      <c r="C93" s="34"/>
      <c r="D93" s="34"/>
      <c r="E93" s="34"/>
      <c r="F93" s="34"/>
      <c r="G93" s="34"/>
      <c r="H93" s="34"/>
      <c r="I93" s="34"/>
      <c r="J93" s="34"/>
      <c r="K93" s="34"/>
      <c r="L93" s="34"/>
      <c r="M93" s="34"/>
      <c r="N93" s="34"/>
      <c r="O93" s="34"/>
      <c r="P93" s="34"/>
      <c r="Q93" s="34"/>
      <c r="R93" s="34"/>
      <c r="S93" s="34"/>
      <c r="T93" s="34"/>
      <c r="W93" s="34"/>
      <c r="X93" s="34"/>
      <c r="Y93" s="34"/>
      <c r="Z93" s="34"/>
    </row>
    <row r="94" spans="3:26">
      <c r="C94" s="34"/>
      <c r="D94" s="34"/>
      <c r="E94" s="34"/>
      <c r="F94" s="34"/>
      <c r="G94" s="34"/>
      <c r="H94" s="34"/>
      <c r="I94" s="34"/>
      <c r="J94" s="34"/>
      <c r="K94" s="34"/>
      <c r="L94" s="34"/>
      <c r="M94" s="34"/>
      <c r="N94" s="34"/>
      <c r="O94" s="34"/>
      <c r="P94" s="34"/>
      <c r="Q94" s="34"/>
      <c r="R94" s="34"/>
      <c r="S94" s="34"/>
      <c r="T94" s="34"/>
      <c r="W94" s="34"/>
      <c r="X94" s="34"/>
      <c r="Y94" s="34"/>
      <c r="Z94" s="34"/>
    </row>
    <row r="95" spans="3:26">
      <c r="C95" s="34"/>
      <c r="D95" s="34"/>
      <c r="E95" s="34"/>
      <c r="F95" s="34"/>
      <c r="G95" s="34"/>
      <c r="H95" s="34"/>
      <c r="I95" s="34"/>
      <c r="J95" s="34"/>
      <c r="K95" s="34"/>
      <c r="L95" s="34"/>
      <c r="M95" s="34"/>
      <c r="N95" s="34"/>
      <c r="O95" s="34"/>
      <c r="P95" s="34"/>
      <c r="Q95" s="34"/>
      <c r="R95" s="34"/>
      <c r="S95" s="34"/>
      <c r="T95" s="34"/>
      <c r="W95" s="34"/>
      <c r="X95" s="34"/>
      <c r="Y95" s="34"/>
      <c r="Z95" s="34"/>
    </row>
    <row r="96" spans="3:26">
      <c r="C96" s="34"/>
      <c r="D96" s="34"/>
      <c r="E96" s="34"/>
      <c r="F96" s="34"/>
      <c r="G96" s="34"/>
      <c r="H96" s="34"/>
      <c r="I96" s="34"/>
      <c r="J96" s="34"/>
      <c r="K96" s="34"/>
      <c r="L96" s="34"/>
      <c r="M96" s="34"/>
      <c r="N96" s="34"/>
      <c r="O96" s="34"/>
      <c r="P96" s="34"/>
      <c r="Q96" s="34"/>
      <c r="R96" s="34"/>
      <c r="S96" s="34"/>
      <c r="T96" s="34"/>
      <c r="W96" s="34"/>
      <c r="X96" s="34"/>
      <c r="Y96" s="34"/>
      <c r="Z96" s="34"/>
    </row>
    <row r="97" spans="3:26">
      <c r="C97" s="34"/>
      <c r="D97" s="34"/>
      <c r="E97" s="34"/>
      <c r="F97" s="34"/>
      <c r="G97" s="34"/>
      <c r="H97" s="34"/>
      <c r="I97" s="34"/>
      <c r="J97" s="34"/>
      <c r="K97" s="34"/>
      <c r="L97" s="34"/>
      <c r="M97" s="34"/>
      <c r="N97" s="34"/>
      <c r="O97" s="34"/>
      <c r="P97" s="34"/>
      <c r="Q97" s="34"/>
      <c r="R97" s="34"/>
      <c r="S97" s="34"/>
      <c r="T97" s="34"/>
      <c r="W97" s="34"/>
      <c r="X97" s="34"/>
      <c r="Y97" s="34"/>
      <c r="Z97" s="34"/>
    </row>
    <row r="98" spans="3:26">
      <c r="C98" s="34"/>
      <c r="D98" s="34"/>
      <c r="E98" s="34"/>
      <c r="F98" s="34"/>
      <c r="G98" s="34"/>
      <c r="H98" s="34"/>
      <c r="I98" s="34"/>
      <c r="J98" s="34"/>
      <c r="K98" s="34"/>
      <c r="L98" s="34"/>
      <c r="M98" s="34"/>
      <c r="N98" s="34"/>
      <c r="O98" s="34"/>
      <c r="P98" s="34"/>
      <c r="Q98" s="34"/>
      <c r="R98" s="34"/>
      <c r="S98" s="34"/>
      <c r="T98" s="34"/>
      <c r="W98" s="34"/>
      <c r="X98" s="34"/>
      <c r="Y98" s="34"/>
      <c r="Z98" s="34"/>
    </row>
    <row r="99" spans="3:26">
      <c r="C99" s="34"/>
      <c r="D99" s="34"/>
      <c r="E99" s="34"/>
      <c r="F99" s="34"/>
      <c r="G99" s="34"/>
      <c r="H99" s="34"/>
      <c r="I99" s="34"/>
      <c r="J99" s="34"/>
      <c r="K99" s="34"/>
      <c r="L99" s="34"/>
      <c r="M99" s="34"/>
      <c r="N99" s="34"/>
      <c r="O99" s="34"/>
      <c r="P99" s="34"/>
      <c r="Q99" s="34"/>
      <c r="R99" s="34"/>
      <c r="S99" s="34"/>
      <c r="T99" s="34"/>
      <c r="W99" s="34"/>
      <c r="X99" s="34"/>
      <c r="Y99" s="34"/>
      <c r="Z99" s="34"/>
    </row>
    <row r="100" spans="3:26">
      <c r="C100" s="34"/>
      <c r="D100" s="34"/>
      <c r="E100" s="34"/>
      <c r="F100" s="34"/>
      <c r="G100" s="34"/>
      <c r="H100" s="34"/>
      <c r="I100" s="34"/>
      <c r="J100" s="34"/>
      <c r="K100" s="34"/>
      <c r="L100" s="34"/>
      <c r="M100" s="34"/>
      <c r="N100" s="34"/>
      <c r="O100" s="34"/>
      <c r="P100" s="34"/>
      <c r="Q100" s="34"/>
      <c r="R100" s="34"/>
      <c r="S100" s="34"/>
      <c r="T100" s="34"/>
      <c r="W100" s="34"/>
      <c r="X100" s="34"/>
      <c r="Y100" s="34"/>
      <c r="Z100" s="34"/>
    </row>
    <row r="101" spans="3:26">
      <c r="C101" s="34"/>
      <c r="D101" s="34"/>
      <c r="E101" s="34"/>
      <c r="F101" s="34"/>
      <c r="G101" s="34"/>
      <c r="H101" s="34"/>
      <c r="I101" s="34"/>
      <c r="J101" s="34"/>
      <c r="K101" s="34"/>
      <c r="L101" s="34"/>
      <c r="M101" s="34"/>
      <c r="N101" s="34"/>
      <c r="O101" s="34"/>
      <c r="P101" s="34"/>
      <c r="Q101" s="34"/>
      <c r="R101" s="34"/>
      <c r="S101" s="34"/>
      <c r="T101" s="34"/>
      <c r="W101" s="34"/>
      <c r="X101" s="34"/>
      <c r="Y101" s="34"/>
      <c r="Z101" s="34"/>
    </row>
    <row r="102" spans="3:26">
      <c r="C102" s="34"/>
      <c r="D102" s="34"/>
      <c r="E102" s="34"/>
      <c r="F102" s="34"/>
      <c r="G102" s="34"/>
      <c r="H102" s="34"/>
      <c r="I102" s="34"/>
      <c r="J102" s="34"/>
      <c r="K102" s="34"/>
      <c r="L102" s="34"/>
      <c r="M102" s="34"/>
      <c r="N102" s="34"/>
      <c r="O102" s="34"/>
      <c r="P102" s="34"/>
      <c r="Q102" s="34"/>
      <c r="R102" s="34"/>
      <c r="S102" s="34"/>
      <c r="T102" s="34"/>
      <c r="W102" s="34"/>
      <c r="X102" s="34"/>
      <c r="Y102" s="34"/>
      <c r="Z102" s="34"/>
    </row>
    <row r="103" spans="3:26">
      <c r="C103" s="34"/>
      <c r="D103" s="34"/>
      <c r="E103" s="34"/>
      <c r="F103" s="34"/>
      <c r="G103" s="34"/>
      <c r="H103" s="34"/>
      <c r="I103" s="34"/>
      <c r="J103" s="34"/>
      <c r="K103" s="34"/>
      <c r="L103" s="34"/>
      <c r="M103" s="34"/>
      <c r="N103" s="34"/>
      <c r="O103" s="34"/>
      <c r="P103" s="34"/>
      <c r="Q103" s="34"/>
      <c r="R103" s="34"/>
      <c r="S103" s="34"/>
      <c r="T103" s="34"/>
      <c r="W103" s="34"/>
      <c r="X103" s="34"/>
      <c r="Y103" s="34"/>
      <c r="Z103" s="34"/>
    </row>
    <row r="104" spans="3:26">
      <c r="C104" s="34"/>
      <c r="D104" s="34"/>
      <c r="E104" s="34"/>
      <c r="F104" s="34"/>
      <c r="G104" s="34"/>
      <c r="H104" s="34"/>
      <c r="I104" s="34"/>
      <c r="J104" s="34"/>
      <c r="K104" s="34"/>
      <c r="L104" s="34"/>
      <c r="M104" s="34"/>
      <c r="N104" s="34"/>
      <c r="O104" s="34"/>
      <c r="P104" s="34"/>
      <c r="Q104" s="34"/>
      <c r="R104" s="34"/>
      <c r="S104" s="34"/>
      <c r="T104" s="34"/>
      <c r="W104" s="34"/>
      <c r="X104" s="34"/>
      <c r="Y104" s="34"/>
      <c r="Z104" s="34"/>
    </row>
    <row r="105" spans="3:26">
      <c r="C105" s="34"/>
      <c r="D105" s="34"/>
      <c r="E105" s="34"/>
      <c r="F105" s="34"/>
      <c r="G105" s="34"/>
      <c r="H105" s="34"/>
      <c r="I105" s="34"/>
      <c r="J105" s="34"/>
      <c r="K105" s="34"/>
      <c r="L105" s="34"/>
      <c r="M105" s="34"/>
      <c r="N105" s="34"/>
      <c r="O105" s="34"/>
      <c r="P105" s="34"/>
      <c r="Q105" s="34"/>
      <c r="R105" s="34"/>
      <c r="S105" s="34"/>
      <c r="T105" s="34"/>
      <c r="W105" s="34"/>
      <c r="X105" s="34"/>
      <c r="Y105" s="34"/>
      <c r="Z105" s="34"/>
    </row>
    <row r="106" spans="3:26">
      <c r="C106" s="34"/>
      <c r="D106" s="34"/>
      <c r="E106" s="34"/>
      <c r="F106" s="34"/>
      <c r="G106" s="34"/>
      <c r="H106" s="34"/>
      <c r="I106" s="34"/>
      <c r="J106" s="34"/>
      <c r="K106" s="34"/>
      <c r="L106" s="34"/>
      <c r="M106" s="34"/>
      <c r="N106" s="34"/>
      <c r="O106" s="34"/>
      <c r="P106" s="34"/>
      <c r="Q106" s="34"/>
      <c r="R106" s="34"/>
      <c r="S106" s="34"/>
      <c r="T106" s="34"/>
      <c r="W106" s="34"/>
      <c r="X106" s="34"/>
      <c r="Y106" s="34"/>
      <c r="Z106" s="34"/>
    </row>
    <row r="107" spans="3:26">
      <c r="C107" s="34"/>
      <c r="D107" s="34"/>
      <c r="E107" s="34"/>
      <c r="F107" s="34"/>
      <c r="G107" s="34"/>
      <c r="H107" s="34"/>
      <c r="I107" s="34"/>
      <c r="J107" s="34"/>
      <c r="K107" s="34"/>
      <c r="L107" s="34"/>
      <c r="M107" s="34"/>
      <c r="N107" s="34"/>
      <c r="O107" s="34"/>
      <c r="P107" s="34"/>
      <c r="Q107" s="34"/>
      <c r="R107" s="34"/>
      <c r="S107" s="34"/>
      <c r="T107" s="34"/>
      <c r="W107" s="34"/>
      <c r="X107" s="34"/>
      <c r="Y107" s="34"/>
      <c r="Z107" s="34"/>
    </row>
    <row r="108" spans="3:26">
      <c r="C108" s="34"/>
      <c r="D108" s="34"/>
      <c r="E108" s="34"/>
      <c r="F108" s="34"/>
      <c r="G108" s="34"/>
      <c r="H108" s="34"/>
      <c r="I108" s="34"/>
      <c r="J108" s="34"/>
      <c r="K108" s="34"/>
      <c r="L108" s="34"/>
      <c r="M108" s="34"/>
      <c r="N108" s="34"/>
      <c r="O108" s="34"/>
      <c r="P108" s="34"/>
      <c r="Q108" s="34"/>
      <c r="R108" s="34"/>
      <c r="S108" s="34"/>
      <c r="T108" s="34"/>
      <c r="W108" s="34"/>
      <c r="X108" s="34"/>
      <c r="Y108" s="34"/>
      <c r="Z108" s="34"/>
    </row>
    <row r="109" spans="3:26">
      <c r="C109" s="34"/>
      <c r="D109" s="34"/>
      <c r="E109" s="34"/>
      <c r="F109" s="34"/>
      <c r="G109" s="34"/>
      <c r="H109" s="34"/>
      <c r="I109" s="34"/>
      <c r="J109" s="34"/>
      <c r="K109" s="34"/>
      <c r="L109" s="34"/>
      <c r="M109" s="34"/>
      <c r="N109" s="34"/>
      <c r="O109" s="34"/>
      <c r="P109" s="34"/>
      <c r="Q109" s="34"/>
      <c r="R109" s="34"/>
      <c r="S109" s="34"/>
      <c r="T109" s="34"/>
      <c r="W109" s="34"/>
      <c r="X109" s="34"/>
      <c r="Y109" s="34"/>
      <c r="Z109" s="34"/>
    </row>
    <row r="110" spans="3:26">
      <c r="C110" s="34"/>
      <c r="D110" s="34"/>
      <c r="E110" s="34"/>
      <c r="F110" s="34"/>
      <c r="G110" s="34"/>
      <c r="H110" s="34"/>
      <c r="I110" s="34"/>
      <c r="J110" s="34"/>
      <c r="K110" s="34"/>
      <c r="L110" s="34"/>
      <c r="M110" s="34"/>
      <c r="N110" s="34"/>
      <c r="O110" s="34"/>
      <c r="P110" s="34"/>
      <c r="Q110" s="34"/>
      <c r="R110" s="34"/>
      <c r="S110" s="34"/>
      <c r="T110" s="34"/>
      <c r="W110" s="34"/>
      <c r="X110" s="34"/>
      <c r="Y110" s="34"/>
      <c r="Z110" s="34"/>
    </row>
    <row r="111" spans="3:26">
      <c r="C111" s="34"/>
      <c r="D111" s="34"/>
      <c r="E111" s="34"/>
      <c r="F111" s="34"/>
      <c r="G111" s="34"/>
      <c r="H111" s="34"/>
      <c r="I111" s="34"/>
      <c r="J111" s="34"/>
      <c r="K111" s="34"/>
      <c r="L111" s="34"/>
      <c r="M111" s="34"/>
      <c r="N111" s="34"/>
      <c r="O111" s="34"/>
      <c r="P111" s="34"/>
      <c r="Q111" s="34"/>
      <c r="R111" s="34"/>
      <c r="S111" s="34"/>
      <c r="T111" s="34"/>
      <c r="W111" s="34"/>
      <c r="X111" s="34"/>
      <c r="Y111" s="34"/>
      <c r="Z111" s="34"/>
    </row>
    <row r="112" spans="3:26">
      <c r="C112" s="34"/>
      <c r="D112" s="34"/>
      <c r="E112" s="34"/>
      <c r="F112" s="34"/>
      <c r="G112" s="34"/>
      <c r="H112" s="34"/>
      <c r="I112" s="34"/>
      <c r="J112" s="34"/>
      <c r="K112" s="34"/>
      <c r="L112" s="34"/>
      <c r="M112" s="34"/>
      <c r="N112" s="34"/>
      <c r="O112" s="34"/>
      <c r="P112" s="34"/>
      <c r="Q112" s="34"/>
      <c r="R112" s="34"/>
      <c r="S112" s="34"/>
      <c r="T112" s="34"/>
      <c r="W112" s="34"/>
      <c r="X112" s="34"/>
      <c r="Y112" s="34"/>
      <c r="Z112" s="34"/>
    </row>
    <row r="113" spans="3:26">
      <c r="C113" s="34"/>
      <c r="D113" s="34"/>
      <c r="E113" s="34"/>
      <c r="F113" s="34"/>
      <c r="G113" s="34"/>
      <c r="H113" s="34"/>
      <c r="I113" s="34"/>
      <c r="J113" s="34"/>
      <c r="K113" s="34"/>
      <c r="L113" s="34"/>
      <c r="M113" s="34"/>
      <c r="N113" s="34"/>
      <c r="O113" s="34"/>
      <c r="P113" s="34"/>
      <c r="Q113" s="34"/>
      <c r="R113" s="34"/>
      <c r="S113" s="34"/>
      <c r="T113" s="34"/>
      <c r="W113" s="34"/>
      <c r="X113" s="34"/>
      <c r="Y113" s="34"/>
      <c r="Z113" s="34"/>
    </row>
    <row r="114" spans="3:26">
      <c r="C114" s="34"/>
      <c r="D114" s="34"/>
      <c r="E114" s="34"/>
      <c r="F114" s="34"/>
      <c r="G114" s="34"/>
      <c r="H114" s="34"/>
      <c r="I114" s="34"/>
      <c r="J114" s="34"/>
      <c r="K114" s="34"/>
      <c r="L114" s="34"/>
      <c r="M114" s="34"/>
      <c r="N114" s="34"/>
      <c r="O114" s="34"/>
      <c r="P114" s="34"/>
      <c r="Q114" s="34"/>
      <c r="R114" s="34"/>
      <c r="S114" s="34"/>
      <c r="T114" s="34"/>
      <c r="W114" s="34"/>
      <c r="X114" s="34"/>
      <c r="Y114" s="34"/>
      <c r="Z114" s="34"/>
    </row>
    <row r="115" spans="3:26">
      <c r="C115" s="34"/>
      <c r="D115" s="34"/>
      <c r="E115" s="34"/>
      <c r="F115" s="34"/>
      <c r="G115" s="34"/>
      <c r="H115" s="34"/>
      <c r="I115" s="34"/>
      <c r="J115" s="34"/>
      <c r="K115" s="34"/>
      <c r="L115" s="34"/>
      <c r="M115" s="34"/>
      <c r="N115" s="34"/>
      <c r="O115" s="34"/>
      <c r="P115" s="34"/>
      <c r="Q115" s="34"/>
      <c r="R115" s="34"/>
      <c r="S115" s="34"/>
      <c r="T115" s="34"/>
      <c r="W115" s="34"/>
      <c r="X115" s="34"/>
      <c r="Y115" s="34"/>
      <c r="Z115" s="34"/>
    </row>
    <row r="116" spans="3:26">
      <c r="C116" s="34"/>
      <c r="D116" s="34"/>
      <c r="E116" s="34"/>
      <c r="F116" s="34"/>
      <c r="G116" s="34"/>
      <c r="H116" s="34"/>
      <c r="I116" s="34"/>
      <c r="J116" s="34"/>
      <c r="K116" s="34"/>
      <c r="L116" s="34"/>
      <c r="M116" s="34"/>
      <c r="N116" s="34"/>
      <c r="O116" s="34"/>
      <c r="P116" s="34"/>
      <c r="Q116" s="34"/>
      <c r="R116" s="34"/>
      <c r="S116" s="34"/>
      <c r="T116" s="34"/>
      <c r="W116" s="34"/>
      <c r="X116" s="34"/>
      <c r="Y116" s="34"/>
      <c r="Z116" s="34"/>
    </row>
    <row r="117" spans="3:26">
      <c r="C117" s="34"/>
      <c r="D117" s="34"/>
      <c r="E117" s="34"/>
      <c r="F117" s="34"/>
      <c r="G117" s="34"/>
      <c r="H117" s="34"/>
      <c r="I117" s="34"/>
      <c r="J117" s="34"/>
      <c r="K117" s="34"/>
      <c r="L117" s="34"/>
      <c r="M117" s="34"/>
      <c r="N117" s="34"/>
      <c r="O117" s="34"/>
      <c r="P117" s="34"/>
      <c r="Q117" s="34"/>
      <c r="R117" s="34"/>
      <c r="S117" s="34"/>
      <c r="T117" s="34"/>
      <c r="W117" s="34"/>
      <c r="X117" s="34"/>
      <c r="Y117" s="34"/>
      <c r="Z117" s="34"/>
    </row>
    <row r="118" spans="3:26">
      <c r="C118" s="34"/>
      <c r="D118" s="34"/>
      <c r="E118" s="34"/>
      <c r="F118" s="34"/>
      <c r="G118" s="34"/>
      <c r="H118" s="34"/>
      <c r="I118" s="34"/>
      <c r="J118" s="34"/>
      <c r="K118" s="34"/>
      <c r="L118" s="34"/>
      <c r="M118" s="34"/>
      <c r="N118" s="34"/>
      <c r="O118" s="34"/>
      <c r="P118" s="34"/>
      <c r="Q118" s="34"/>
      <c r="R118" s="34"/>
      <c r="S118" s="34"/>
      <c r="T118" s="34"/>
      <c r="W118" s="34"/>
      <c r="X118" s="34"/>
      <c r="Y118" s="34"/>
      <c r="Z118" s="34"/>
    </row>
    <row r="119" spans="3:26">
      <c r="C119" s="34"/>
      <c r="D119" s="34"/>
      <c r="E119" s="34"/>
      <c r="F119" s="34"/>
      <c r="G119" s="34"/>
      <c r="H119" s="34"/>
      <c r="I119" s="34"/>
      <c r="J119" s="34"/>
      <c r="K119" s="34"/>
      <c r="L119" s="34"/>
      <c r="M119" s="34"/>
      <c r="N119" s="34"/>
      <c r="O119" s="34"/>
      <c r="P119" s="34"/>
      <c r="Q119" s="34"/>
      <c r="R119" s="34"/>
      <c r="S119" s="34"/>
      <c r="T119" s="34"/>
      <c r="W119" s="34"/>
      <c r="X119" s="34"/>
      <c r="Y119" s="34"/>
      <c r="Z119" s="34"/>
    </row>
    <row r="120" spans="3:26">
      <c r="C120" s="34"/>
      <c r="D120" s="34"/>
      <c r="E120" s="34"/>
      <c r="F120" s="34"/>
      <c r="G120" s="34"/>
      <c r="H120" s="34"/>
      <c r="I120" s="34"/>
      <c r="J120" s="34"/>
      <c r="K120" s="34"/>
      <c r="L120" s="34"/>
      <c r="M120" s="34"/>
      <c r="N120" s="34"/>
      <c r="O120" s="34"/>
      <c r="P120" s="34"/>
      <c r="Q120" s="34"/>
      <c r="R120" s="34"/>
      <c r="S120" s="34"/>
      <c r="T120" s="34"/>
      <c r="W120" s="34"/>
      <c r="X120" s="34"/>
      <c r="Y120" s="34"/>
      <c r="Z120" s="34"/>
    </row>
    <row r="121" spans="3:26">
      <c r="C121" s="34"/>
      <c r="D121" s="34"/>
      <c r="E121" s="34"/>
      <c r="F121" s="34"/>
      <c r="G121" s="34"/>
      <c r="H121" s="34"/>
      <c r="I121" s="34"/>
      <c r="J121" s="34"/>
      <c r="K121" s="34"/>
      <c r="L121" s="34"/>
      <c r="M121" s="34"/>
      <c r="N121" s="34"/>
      <c r="O121" s="34"/>
      <c r="P121" s="34"/>
      <c r="Q121" s="34"/>
      <c r="R121" s="34"/>
      <c r="S121" s="34"/>
      <c r="T121" s="34"/>
      <c r="W121" s="34"/>
      <c r="X121" s="34"/>
      <c r="Y121" s="34"/>
      <c r="Z121" s="34"/>
    </row>
    <row r="122" spans="3:26">
      <c r="C122" s="34"/>
      <c r="D122" s="34"/>
      <c r="E122" s="34"/>
      <c r="F122" s="34"/>
      <c r="G122" s="34"/>
      <c r="H122" s="34"/>
      <c r="I122" s="34"/>
      <c r="J122" s="34"/>
      <c r="K122" s="34"/>
      <c r="L122" s="34"/>
      <c r="M122" s="34"/>
      <c r="N122" s="34"/>
      <c r="O122" s="34"/>
      <c r="P122" s="34"/>
      <c r="Q122" s="34"/>
      <c r="R122" s="34"/>
      <c r="S122" s="34"/>
      <c r="T122" s="34"/>
      <c r="W122" s="34"/>
      <c r="X122" s="34"/>
      <c r="Y122" s="34"/>
      <c r="Z122" s="34"/>
    </row>
    <row r="123" spans="3:26">
      <c r="C123" s="34"/>
      <c r="D123" s="34"/>
      <c r="E123" s="34"/>
      <c r="F123" s="34"/>
      <c r="G123" s="34"/>
      <c r="H123" s="34"/>
      <c r="I123" s="34"/>
      <c r="J123" s="34"/>
      <c r="K123" s="34"/>
      <c r="L123" s="34"/>
      <c r="M123" s="34"/>
      <c r="N123" s="34"/>
      <c r="O123" s="34"/>
      <c r="P123" s="34"/>
      <c r="Q123" s="34"/>
      <c r="R123" s="34"/>
      <c r="S123" s="34"/>
      <c r="T123" s="34"/>
      <c r="W123" s="34"/>
      <c r="X123" s="34"/>
      <c r="Y123" s="34"/>
      <c r="Z123" s="34"/>
    </row>
    <row r="124" spans="3:26">
      <c r="C124" s="34"/>
      <c r="D124" s="34"/>
      <c r="E124" s="34"/>
      <c r="F124" s="34"/>
      <c r="G124" s="34"/>
      <c r="H124" s="34"/>
      <c r="I124" s="34"/>
      <c r="J124" s="34"/>
      <c r="K124" s="34"/>
      <c r="L124" s="34"/>
      <c r="M124" s="34"/>
      <c r="N124" s="34"/>
      <c r="O124" s="34"/>
      <c r="P124" s="34"/>
      <c r="Q124" s="34"/>
      <c r="R124" s="34"/>
      <c r="S124" s="34"/>
      <c r="T124" s="34"/>
      <c r="W124" s="34"/>
      <c r="X124" s="34"/>
      <c r="Y124" s="34"/>
      <c r="Z124" s="34"/>
    </row>
    <row r="125" spans="3:26">
      <c r="C125" s="34"/>
      <c r="D125" s="34"/>
      <c r="E125" s="34"/>
      <c r="F125" s="34"/>
      <c r="G125" s="34"/>
      <c r="H125" s="34"/>
      <c r="I125" s="34"/>
      <c r="J125" s="34"/>
      <c r="K125" s="34"/>
      <c r="L125" s="34"/>
      <c r="M125" s="34"/>
      <c r="N125" s="34"/>
      <c r="O125" s="34"/>
      <c r="P125" s="34"/>
      <c r="Q125" s="34"/>
      <c r="R125" s="34"/>
      <c r="S125" s="34"/>
      <c r="T125" s="34"/>
      <c r="W125" s="34"/>
      <c r="X125" s="34"/>
      <c r="Y125" s="34"/>
      <c r="Z125" s="34"/>
    </row>
    <row r="126" spans="3:26">
      <c r="C126" s="34"/>
      <c r="D126" s="34"/>
      <c r="E126" s="34"/>
      <c r="F126" s="34"/>
      <c r="G126" s="34"/>
      <c r="H126" s="34"/>
      <c r="I126" s="34"/>
      <c r="J126" s="34"/>
      <c r="K126" s="34"/>
      <c r="L126" s="34"/>
      <c r="M126" s="34"/>
      <c r="N126" s="34"/>
      <c r="O126" s="34"/>
      <c r="P126" s="34"/>
      <c r="Q126" s="34"/>
      <c r="R126" s="34"/>
      <c r="S126" s="34"/>
      <c r="T126" s="34"/>
      <c r="W126" s="34"/>
      <c r="X126" s="34"/>
      <c r="Y126" s="34"/>
      <c r="Z126" s="34"/>
    </row>
    <row r="127" spans="3:26">
      <c r="C127" s="34"/>
      <c r="D127" s="34"/>
      <c r="E127" s="34"/>
      <c r="F127" s="34"/>
      <c r="G127" s="34"/>
      <c r="H127" s="34"/>
      <c r="I127" s="34"/>
      <c r="J127" s="34"/>
      <c r="K127" s="34"/>
      <c r="L127" s="34"/>
      <c r="M127" s="34"/>
      <c r="N127" s="34"/>
      <c r="O127" s="34"/>
      <c r="P127" s="34"/>
      <c r="Q127" s="34"/>
      <c r="R127" s="34"/>
      <c r="S127" s="34"/>
      <c r="T127" s="34"/>
      <c r="W127" s="34"/>
      <c r="X127" s="34"/>
      <c r="Y127" s="34"/>
      <c r="Z127" s="34"/>
    </row>
    <row r="128" spans="3:26">
      <c r="C128" s="34"/>
      <c r="D128" s="34"/>
      <c r="E128" s="34"/>
      <c r="F128" s="34"/>
      <c r="G128" s="34"/>
      <c r="H128" s="34"/>
      <c r="I128" s="34"/>
      <c r="J128" s="34"/>
      <c r="K128" s="34"/>
      <c r="L128" s="34"/>
      <c r="M128" s="34"/>
      <c r="N128" s="34"/>
      <c r="O128" s="34"/>
      <c r="P128" s="34"/>
      <c r="Q128" s="34"/>
      <c r="R128" s="34"/>
      <c r="S128" s="34"/>
      <c r="T128" s="34"/>
      <c r="W128" s="34"/>
      <c r="X128" s="34"/>
      <c r="Y128" s="34"/>
      <c r="Z128" s="34"/>
    </row>
    <row r="129" spans="3:26">
      <c r="C129" s="34"/>
      <c r="D129" s="34"/>
      <c r="E129" s="34"/>
      <c r="F129" s="34"/>
      <c r="G129" s="34"/>
      <c r="H129" s="34"/>
      <c r="I129" s="34"/>
      <c r="J129" s="34"/>
      <c r="K129" s="34"/>
      <c r="L129" s="34"/>
      <c r="M129" s="34"/>
      <c r="N129" s="34"/>
      <c r="O129" s="34"/>
      <c r="P129" s="34"/>
      <c r="Q129" s="34"/>
      <c r="R129" s="34"/>
      <c r="S129" s="34"/>
      <c r="T129" s="34"/>
      <c r="W129" s="34"/>
      <c r="X129" s="34"/>
      <c r="Y129" s="34"/>
      <c r="Z129" s="34"/>
    </row>
    <row r="130" spans="3:26">
      <c r="C130" s="34"/>
      <c r="D130" s="34"/>
      <c r="E130" s="34"/>
      <c r="F130" s="34"/>
      <c r="G130" s="34"/>
      <c r="H130" s="34"/>
      <c r="I130" s="34"/>
      <c r="J130" s="34"/>
      <c r="K130" s="34"/>
      <c r="L130" s="34"/>
      <c r="M130" s="34"/>
      <c r="N130" s="34"/>
      <c r="O130" s="34"/>
      <c r="P130" s="34"/>
      <c r="Q130" s="34"/>
      <c r="R130" s="34"/>
      <c r="S130" s="34"/>
      <c r="T130" s="34"/>
      <c r="W130" s="34"/>
      <c r="X130" s="34"/>
      <c r="Y130" s="34"/>
      <c r="Z130" s="34"/>
    </row>
    <row r="131" spans="3:26">
      <c r="C131" s="34"/>
      <c r="D131" s="34"/>
      <c r="E131" s="34"/>
      <c r="F131" s="34"/>
      <c r="G131" s="34"/>
      <c r="H131" s="34"/>
      <c r="I131" s="34"/>
      <c r="J131" s="34"/>
      <c r="K131" s="34"/>
      <c r="L131" s="34"/>
      <c r="M131" s="34"/>
      <c r="N131" s="34"/>
      <c r="O131" s="34"/>
      <c r="P131" s="34"/>
      <c r="Q131" s="34"/>
      <c r="R131" s="34"/>
      <c r="S131" s="34"/>
      <c r="T131" s="34"/>
      <c r="W131" s="34"/>
      <c r="X131" s="34"/>
      <c r="Y131" s="34"/>
      <c r="Z131" s="34"/>
    </row>
    <row r="132" spans="3:26">
      <c r="C132" s="34"/>
      <c r="D132" s="34"/>
      <c r="E132" s="34"/>
      <c r="F132" s="34"/>
      <c r="G132" s="34"/>
      <c r="H132" s="34"/>
      <c r="I132" s="34"/>
      <c r="J132" s="34"/>
      <c r="K132" s="34"/>
      <c r="L132" s="34"/>
      <c r="M132" s="34"/>
      <c r="N132" s="34"/>
      <c r="O132" s="34"/>
      <c r="P132" s="34"/>
      <c r="Q132" s="34"/>
      <c r="R132" s="34"/>
      <c r="S132" s="34"/>
      <c r="T132" s="34"/>
      <c r="W132" s="34"/>
      <c r="X132" s="34"/>
      <c r="Y132" s="34"/>
      <c r="Z132" s="34"/>
    </row>
    <row r="133" spans="3:26">
      <c r="C133" s="34"/>
      <c r="D133" s="34"/>
      <c r="E133" s="34"/>
      <c r="F133" s="34"/>
      <c r="G133" s="34"/>
      <c r="H133" s="34"/>
      <c r="I133" s="34"/>
      <c r="J133" s="34"/>
      <c r="K133" s="34"/>
      <c r="L133" s="34"/>
      <c r="M133" s="34"/>
      <c r="N133" s="34"/>
      <c r="O133" s="34"/>
      <c r="P133" s="34"/>
      <c r="Q133" s="34"/>
      <c r="R133" s="34"/>
      <c r="S133" s="34"/>
      <c r="T133" s="34"/>
      <c r="W133" s="34"/>
      <c r="X133" s="34"/>
      <c r="Y133" s="34"/>
      <c r="Z133" s="34"/>
    </row>
    <row r="134" spans="3:26">
      <c r="C134" s="34"/>
      <c r="D134" s="34"/>
      <c r="E134" s="34"/>
      <c r="F134" s="34"/>
      <c r="G134" s="34"/>
      <c r="H134" s="34"/>
      <c r="I134" s="34"/>
      <c r="J134" s="34"/>
      <c r="K134" s="34"/>
      <c r="L134" s="34"/>
      <c r="M134" s="34"/>
      <c r="N134" s="34"/>
      <c r="O134" s="34"/>
      <c r="P134" s="34"/>
      <c r="Q134" s="34"/>
      <c r="R134" s="34"/>
      <c r="S134" s="34"/>
      <c r="T134" s="34"/>
      <c r="W134" s="34"/>
      <c r="X134" s="34"/>
      <c r="Y134" s="34"/>
      <c r="Z134" s="34"/>
    </row>
    <row r="135" spans="3:26">
      <c r="C135" s="34"/>
      <c r="D135" s="34"/>
      <c r="E135" s="34"/>
      <c r="F135" s="34"/>
      <c r="G135" s="34"/>
      <c r="H135" s="34"/>
      <c r="I135" s="34"/>
      <c r="J135" s="34"/>
      <c r="K135" s="34"/>
      <c r="L135" s="34"/>
      <c r="M135" s="34"/>
      <c r="N135" s="34"/>
      <c r="O135" s="34"/>
      <c r="P135" s="34"/>
      <c r="Q135" s="34"/>
      <c r="R135" s="34"/>
      <c r="S135" s="34"/>
      <c r="T135" s="34"/>
      <c r="W135" s="34"/>
      <c r="X135" s="34"/>
      <c r="Y135" s="34"/>
      <c r="Z135" s="34"/>
    </row>
    <row r="136" spans="3:26">
      <c r="C136" s="34"/>
      <c r="D136" s="34"/>
      <c r="E136" s="34"/>
      <c r="F136" s="34"/>
      <c r="G136" s="34"/>
      <c r="H136" s="34"/>
      <c r="I136" s="34"/>
      <c r="J136" s="34"/>
      <c r="K136" s="34"/>
      <c r="L136" s="34"/>
      <c r="M136" s="34"/>
      <c r="N136" s="34"/>
      <c r="O136" s="34"/>
      <c r="P136" s="34"/>
      <c r="Q136" s="34"/>
      <c r="R136" s="34"/>
      <c r="S136" s="34"/>
      <c r="T136" s="34"/>
      <c r="W136" s="34"/>
      <c r="X136" s="34"/>
      <c r="Y136" s="34"/>
      <c r="Z136" s="34"/>
    </row>
    <row r="137" spans="3:26">
      <c r="C137" s="34"/>
      <c r="D137" s="34"/>
      <c r="E137" s="34"/>
      <c r="F137" s="34"/>
      <c r="G137" s="34"/>
      <c r="H137" s="34"/>
      <c r="I137" s="34"/>
      <c r="J137" s="34"/>
      <c r="K137" s="34"/>
      <c r="L137" s="34"/>
      <c r="M137" s="34"/>
      <c r="N137" s="34"/>
      <c r="O137" s="34"/>
      <c r="P137" s="34"/>
      <c r="Q137" s="34"/>
      <c r="R137" s="34"/>
      <c r="S137" s="34"/>
      <c r="T137" s="34"/>
      <c r="W137" s="34"/>
      <c r="X137" s="34"/>
      <c r="Y137" s="34"/>
      <c r="Z137" s="34"/>
    </row>
    <row r="138" spans="3:26">
      <c r="C138" s="34"/>
      <c r="D138" s="34"/>
      <c r="E138" s="34"/>
      <c r="F138" s="34"/>
      <c r="G138" s="34"/>
      <c r="H138" s="34"/>
      <c r="I138" s="34"/>
      <c r="J138" s="34"/>
      <c r="K138" s="34"/>
      <c r="L138" s="34"/>
      <c r="M138" s="34"/>
      <c r="N138" s="34"/>
      <c r="O138" s="34"/>
      <c r="P138" s="34"/>
      <c r="Q138" s="34"/>
      <c r="R138" s="34"/>
      <c r="S138" s="34"/>
      <c r="T138" s="34"/>
      <c r="W138" s="34"/>
      <c r="X138" s="34"/>
      <c r="Y138" s="34"/>
      <c r="Z138" s="34"/>
    </row>
    <row r="139" spans="3:26">
      <c r="C139" s="34"/>
      <c r="D139" s="34"/>
      <c r="E139" s="34"/>
      <c r="F139" s="34"/>
      <c r="G139" s="34"/>
      <c r="H139" s="34"/>
      <c r="I139" s="34"/>
      <c r="J139" s="34"/>
      <c r="K139" s="34"/>
      <c r="L139" s="34"/>
      <c r="M139" s="34"/>
      <c r="N139" s="34"/>
      <c r="O139" s="34"/>
      <c r="P139" s="34"/>
      <c r="Q139" s="34"/>
      <c r="R139" s="34"/>
      <c r="S139" s="34"/>
      <c r="T139" s="34"/>
      <c r="W139" s="34"/>
      <c r="X139" s="34"/>
      <c r="Y139" s="34"/>
      <c r="Z139" s="34"/>
    </row>
    <row r="140" spans="3:26">
      <c r="C140" s="34"/>
      <c r="D140" s="34"/>
      <c r="E140" s="34"/>
      <c r="F140" s="34"/>
      <c r="G140" s="34"/>
      <c r="H140" s="34"/>
      <c r="I140" s="34"/>
      <c r="J140" s="34"/>
      <c r="K140" s="34"/>
      <c r="L140" s="34"/>
      <c r="M140" s="34"/>
      <c r="N140" s="34"/>
      <c r="O140" s="34"/>
      <c r="P140" s="34"/>
      <c r="Q140" s="34"/>
      <c r="R140" s="34"/>
      <c r="S140" s="34"/>
      <c r="T140" s="34"/>
      <c r="W140" s="34"/>
      <c r="X140" s="34"/>
      <c r="Y140" s="34"/>
      <c r="Z140" s="34"/>
    </row>
    <row r="141" spans="3:26">
      <c r="C141" s="34"/>
      <c r="D141" s="34"/>
      <c r="E141" s="34"/>
      <c r="F141" s="34"/>
      <c r="G141" s="34"/>
      <c r="H141" s="34"/>
      <c r="I141" s="34"/>
      <c r="J141" s="34"/>
      <c r="K141" s="34"/>
      <c r="L141" s="34"/>
      <c r="M141" s="34"/>
      <c r="N141" s="34"/>
      <c r="O141" s="34"/>
      <c r="P141" s="34"/>
      <c r="Q141" s="34"/>
      <c r="R141" s="34"/>
      <c r="S141" s="34"/>
      <c r="T141" s="34"/>
      <c r="W141" s="34"/>
      <c r="X141" s="34"/>
      <c r="Y141" s="34"/>
      <c r="Z141" s="34"/>
    </row>
    <row r="142" spans="3:26">
      <c r="C142" s="34"/>
      <c r="D142" s="34"/>
      <c r="E142" s="34"/>
      <c r="F142" s="34"/>
      <c r="G142" s="34"/>
      <c r="H142" s="34"/>
      <c r="I142" s="34"/>
      <c r="J142" s="34"/>
      <c r="K142" s="34"/>
      <c r="L142" s="34"/>
      <c r="M142" s="34"/>
      <c r="N142" s="34"/>
      <c r="O142" s="34"/>
      <c r="P142" s="34"/>
      <c r="Q142" s="34"/>
      <c r="R142" s="34"/>
      <c r="S142" s="34"/>
      <c r="T142" s="34"/>
      <c r="W142" s="34"/>
      <c r="X142" s="34"/>
      <c r="Y142" s="34"/>
      <c r="Z142" s="34"/>
    </row>
    <row r="143" spans="3:26">
      <c r="C143" s="34"/>
      <c r="D143" s="34"/>
      <c r="E143" s="34"/>
      <c r="F143" s="34"/>
      <c r="G143" s="34"/>
      <c r="H143" s="34"/>
      <c r="I143" s="34"/>
      <c r="J143" s="34"/>
      <c r="K143" s="34"/>
      <c r="L143" s="34"/>
      <c r="M143" s="34"/>
      <c r="N143" s="34"/>
      <c r="O143" s="34"/>
      <c r="P143" s="34"/>
      <c r="Q143" s="34"/>
      <c r="R143" s="34"/>
      <c r="S143" s="34"/>
      <c r="T143" s="34"/>
      <c r="W143" s="34"/>
      <c r="X143" s="34"/>
      <c r="Y143" s="34"/>
      <c r="Z143" s="34"/>
    </row>
    <row r="144" spans="3:26">
      <c r="C144" s="34"/>
      <c r="D144" s="34"/>
      <c r="E144" s="34"/>
      <c r="F144" s="34"/>
      <c r="G144" s="34"/>
      <c r="H144" s="34"/>
      <c r="I144" s="34"/>
      <c r="J144" s="34"/>
      <c r="K144" s="34"/>
      <c r="L144" s="34"/>
      <c r="M144" s="34"/>
      <c r="N144" s="34"/>
      <c r="O144" s="34"/>
      <c r="P144" s="34"/>
      <c r="Q144" s="34"/>
      <c r="R144" s="34"/>
      <c r="S144" s="34"/>
      <c r="T144" s="34"/>
      <c r="W144" s="34"/>
      <c r="X144" s="34"/>
      <c r="Y144" s="34"/>
      <c r="Z144" s="34"/>
    </row>
    <row r="145" spans="3:26">
      <c r="C145" s="34"/>
      <c r="D145" s="34"/>
      <c r="E145" s="34"/>
      <c r="F145" s="34"/>
      <c r="G145" s="34"/>
      <c r="H145" s="34"/>
      <c r="I145" s="34"/>
      <c r="J145" s="34"/>
      <c r="K145" s="34"/>
      <c r="L145" s="34"/>
      <c r="M145" s="34"/>
      <c r="N145" s="34"/>
      <c r="O145" s="34"/>
      <c r="P145" s="34"/>
      <c r="Q145" s="34"/>
      <c r="R145" s="34"/>
      <c r="S145" s="34"/>
      <c r="T145" s="34"/>
      <c r="W145" s="34"/>
      <c r="X145" s="34"/>
      <c r="Y145" s="34"/>
      <c r="Z145" s="34"/>
    </row>
    <row r="146" spans="3:26">
      <c r="C146" s="34"/>
      <c r="D146" s="34"/>
      <c r="E146" s="34"/>
      <c r="F146" s="34"/>
      <c r="G146" s="34"/>
      <c r="H146" s="34"/>
      <c r="I146" s="34"/>
      <c r="J146" s="34"/>
      <c r="K146" s="34"/>
      <c r="L146" s="34"/>
      <c r="M146" s="34"/>
      <c r="N146" s="34"/>
      <c r="O146" s="34"/>
      <c r="P146" s="34"/>
      <c r="Q146" s="34"/>
      <c r="R146" s="34"/>
      <c r="S146" s="34"/>
      <c r="T146" s="34"/>
      <c r="W146" s="34"/>
      <c r="X146" s="34"/>
      <c r="Y146" s="34"/>
      <c r="Z146" s="34"/>
    </row>
    <row r="147" spans="3:26">
      <c r="C147" s="34"/>
      <c r="D147" s="34"/>
      <c r="E147" s="34"/>
      <c r="F147" s="34"/>
      <c r="G147" s="34"/>
      <c r="H147" s="34"/>
      <c r="I147" s="34"/>
      <c r="J147" s="34"/>
      <c r="K147" s="34"/>
      <c r="L147" s="34"/>
      <c r="M147" s="34"/>
      <c r="N147" s="34"/>
      <c r="O147" s="34"/>
      <c r="P147" s="34"/>
      <c r="Q147" s="34"/>
      <c r="R147" s="34"/>
      <c r="S147" s="34"/>
      <c r="T147" s="34"/>
      <c r="W147" s="34"/>
      <c r="X147" s="34"/>
      <c r="Y147" s="34"/>
      <c r="Z147" s="34"/>
    </row>
    <row r="148" spans="3:26">
      <c r="C148" s="34"/>
      <c r="D148" s="34"/>
      <c r="E148" s="34"/>
      <c r="F148" s="34"/>
      <c r="G148" s="34"/>
      <c r="H148" s="34"/>
      <c r="I148" s="34"/>
      <c r="J148" s="34"/>
      <c r="K148" s="34"/>
      <c r="L148" s="34"/>
      <c r="M148" s="34"/>
      <c r="N148" s="34"/>
      <c r="O148" s="34"/>
      <c r="P148" s="34"/>
      <c r="Q148" s="34"/>
      <c r="R148" s="34"/>
      <c r="S148" s="34"/>
      <c r="T148" s="34"/>
      <c r="W148" s="34"/>
      <c r="X148" s="34"/>
      <c r="Y148" s="34"/>
      <c r="Z148" s="34"/>
    </row>
    <row r="149" spans="3:26">
      <c r="C149" s="34"/>
      <c r="D149" s="34"/>
      <c r="E149" s="34"/>
      <c r="F149" s="34"/>
      <c r="G149" s="34"/>
      <c r="H149" s="34"/>
      <c r="I149" s="34"/>
      <c r="J149" s="34"/>
      <c r="K149" s="34"/>
      <c r="L149" s="34"/>
      <c r="M149" s="34"/>
      <c r="N149" s="34"/>
      <c r="O149" s="34"/>
      <c r="P149" s="34"/>
      <c r="Q149" s="34"/>
      <c r="R149" s="34"/>
      <c r="S149" s="34"/>
      <c r="T149" s="34"/>
      <c r="W149" s="34"/>
      <c r="X149" s="34"/>
      <c r="Y149" s="34"/>
      <c r="Z149" s="34"/>
    </row>
    <row r="150" spans="3:26">
      <c r="C150" s="34"/>
      <c r="D150" s="34"/>
      <c r="E150" s="34"/>
      <c r="F150" s="34"/>
      <c r="G150" s="34"/>
      <c r="H150" s="34"/>
      <c r="I150" s="34"/>
      <c r="J150" s="34"/>
      <c r="K150" s="34"/>
      <c r="L150" s="34"/>
      <c r="M150" s="34"/>
      <c r="N150" s="34"/>
      <c r="O150" s="34"/>
      <c r="P150" s="34"/>
      <c r="Q150" s="34"/>
      <c r="R150" s="34"/>
      <c r="S150" s="34"/>
      <c r="T150" s="34"/>
      <c r="W150" s="34"/>
      <c r="X150" s="34"/>
      <c r="Y150" s="34"/>
      <c r="Z150" s="34"/>
    </row>
    <row r="151" spans="3:26">
      <c r="C151" s="34"/>
      <c r="D151" s="34"/>
      <c r="E151" s="34"/>
      <c r="F151" s="34"/>
      <c r="G151" s="34"/>
      <c r="H151" s="34"/>
      <c r="I151" s="34"/>
      <c r="J151" s="34"/>
      <c r="K151" s="34"/>
      <c r="L151" s="34"/>
      <c r="M151" s="34"/>
      <c r="N151" s="34"/>
      <c r="O151" s="34"/>
      <c r="P151" s="34"/>
      <c r="Q151" s="34"/>
      <c r="R151" s="34"/>
      <c r="S151" s="34"/>
      <c r="T151" s="34"/>
      <c r="W151" s="34"/>
      <c r="X151" s="34"/>
      <c r="Y151" s="34"/>
      <c r="Z151" s="34"/>
    </row>
    <row r="152" spans="3:26">
      <c r="C152" s="34"/>
      <c r="D152" s="34"/>
      <c r="E152" s="34"/>
      <c r="F152" s="34"/>
      <c r="G152" s="34"/>
      <c r="H152" s="34"/>
      <c r="I152" s="34"/>
      <c r="J152" s="34"/>
      <c r="K152" s="34"/>
      <c r="L152" s="34"/>
      <c r="M152" s="34"/>
      <c r="N152" s="34"/>
      <c r="O152" s="34"/>
      <c r="P152" s="34"/>
      <c r="Q152" s="34"/>
      <c r="R152" s="34"/>
      <c r="S152" s="34"/>
      <c r="T152" s="34"/>
      <c r="W152" s="34"/>
      <c r="X152" s="34"/>
      <c r="Y152" s="34"/>
      <c r="Z152" s="34"/>
    </row>
    <row r="153" spans="3:26">
      <c r="C153" s="34"/>
      <c r="D153" s="34"/>
      <c r="E153" s="34"/>
      <c r="F153" s="34"/>
      <c r="G153" s="34"/>
      <c r="H153" s="34"/>
      <c r="I153" s="34"/>
      <c r="J153" s="34"/>
      <c r="K153" s="34"/>
      <c r="L153" s="34"/>
      <c r="M153" s="34"/>
      <c r="N153" s="34"/>
      <c r="O153" s="34"/>
      <c r="P153" s="34"/>
      <c r="Q153" s="34"/>
      <c r="R153" s="34"/>
      <c r="S153" s="34"/>
      <c r="T153" s="34"/>
      <c r="W153" s="34"/>
      <c r="X153" s="34"/>
      <c r="Y153" s="34"/>
      <c r="Z153" s="34"/>
    </row>
    <row r="154" spans="3:26">
      <c r="C154" s="34"/>
      <c r="D154" s="34"/>
      <c r="E154" s="34"/>
      <c r="F154" s="34"/>
      <c r="G154" s="34"/>
      <c r="H154" s="34"/>
      <c r="I154" s="34"/>
      <c r="J154" s="34"/>
      <c r="K154" s="34"/>
      <c r="L154" s="34"/>
      <c r="M154" s="34"/>
      <c r="N154" s="34"/>
      <c r="O154" s="34"/>
      <c r="P154" s="34"/>
      <c r="Q154" s="34"/>
      <c r="R154" s="34"/>
      <c r="S154" s="34"/>
      <c r="T154" s="34"/>
      <c r="W154" s="34"/>
      <c r="X154" s="34"/>
      <c r="Y154" s="34"/>
      <c r="Z154" s="34"/>
    </row>
    <row r="155" spans="3:26">
      <c r="C155" s="34"/>
      <c r="D155" s="34"/>
      <c r="E155" s="34"/>
      <c r="F155" s="34"/>
      <c r="G155" s="34"/>
      <c r="H155" s="34"/>
      <c r="I155" s="34"/>
      <c r="J155" s="34"/>
      <c r="K155" s="34"/>
      <c r="L155" s="34"/>
      <c r="M155" s="34"/>
      <c r="N155" s="34"/>
      <c r="O155" s="34"/>
      <c r="P155" s="34"/>
      <c r="Q155" s="34"/>
      <c r="R155" s="34"/>
      <c r="S155" s="34"/>
      <c r="T155" s="34"/>
      <c r="W155" s="34"/>
      <c r="X155" s="34"/>
      <c r="Y155" s="34"/>
      <c r="Z155" s="34"/>
    </row>
    <row r="156" spans="3:26">
      <c r="C156" s="34"/>
      <c r="D156" s="34"/>
      <c r="E156" s="34"/>
      <c r="F156" s="34"/>
      <c r="G156" s="34"/>
      <c r="H156" s="34"/>
      <c r="I156" s="34"/>
      <c r="J156" s="34"/>
      <c r="K156" s="34"/>
      <c r="L156" s="34"/>
      <c r="M156" s="34"/>
      <c r="N156" s="34"/>
      <c r="O156" s="34"/>
      <c r="P156" s="34"/>
      <c r="Q156" s="34"/>
      <c r="R156" s="34"/>
      <c r="S156" s="34"/>
      <c r="T156" s="34"/>
      <c r="W156" s="34"/>
      <c r="X156" s="34"/>
      <c r="Y156" s="34"/>
      <c r="Z156" s="34"/>
    </row>
    <row r="157" spans="3:26">
      <c r="C157" s="34"/>
      <c r="D157" s="34"/>
      <c r="E157" s="34"/>
      <c r="F157" s="34"/>
      <c r="G157" s="34"/>
      <c r="H157" s="34"/>
      <c r="I157" s="34"/>
      <c r="J157" s="34"/>
      <c r="K157" s="34"/>
      <c r="L157" s="34"/>
      <c r="M157" s="34"/>
      <c r="N157" s="34"/>
      <c r="O157" s="34"/>
      <c r="P157" s="34"/>
      <c r="Q157" s="34"/>
      <c r="R157" s="34"/>
      <c r="S157" s="34"/>
      <c r="T157" s="34"/>
      <c r="W157" s="34"/>
      <c r="X157" s="34"/>
      <c r="Y157" s="34"/>
      <c r="Z157" s="34"/>
    </row>
    <row r="158" spans="3:26">
      <c r="C158" s="34"/>
      <c r="D158" s="34"/>
      <c r="E158" s="34"/>
      <c r="F158" s="34"/>
      <c r="G158" s="34"/>
      <c r="H158" s="34"/>
      <c r="I158" s="34"/>
      <c r="J158" s="34"/>
      <c r="K158" s="34"/>
      <c r="L158" s="34"/>
      <c r="M158" s="34"/>
      <c r="N158" s="34"/>
      <c r="O158" s="34"/>
      <c r="P158" s="34"/>
      <c r="Q158" s="34"/>
      <c r="R158" s="34"/>
      <c r="S158" s="34"/>
      <c r="T158" s="34"/>
      <c r="W158" s="34"/>
      <c r="X158" s="34"/>
      <c r="Y158" s="34"/>
      <c r="Z158" s="34"/>
    </row>
    <row r="159" spans="3:26">
      <c r="C159" s="34"/>
      <c r="D159" s="34"/>
      <c r="E159" s="34"/>
      <c r="F159" s="34"/>
      <c r="G159" s="34"/>
      <c r="H159" s="34"/>
      <c r="I159" s="34"/>
      <c r="J159" s="34"/>
      <c r="K159" s="34"/>
      <c r="L159" s="34"/>
      <c r="M159" s="34"/>
      <c r="N159" s="34"/>
      <c r="O159" s="34"/>
      <c r="P159" s="34"/>
      <c r="Q159" s="34"/>
      <c r="R159" s="34"/>
      <c r="S159" s="34"/>
      <c r="T159" s="34"/>
      <c r="W159" s="34"/>
      <c r="X159" s="34"/>
      <c r="Y159" s="34"/>
      <c r="Z159" s="34"/>
    </row>
    <row r="160" spans="3:26">
      <c r="C160" s="34"/>
      <c r="D160" s="34"/>
      <c r="E160" s="34"/>
      <c r="F160" s="34"/>
      <c r="G160" s="34"/>
      <c r="H160" s="34"/>
      <c r="I160" s="34"/>
      <c r="J160" s="34"/>
      <c r="K160" s="34"/>
      <c r="L160" s="34"/>
      <c r="M160" s="34"/>
      <c r="N160" s="34"/>
      <c r="O160" s="34"/>
      <c r="P160" s="34"/>
      <c r="Q160" s="34"/>
      <c r="R160" s="34"/>
      <c r="S160" s="34"/>
      <c r="T160" s="34"/>
      <c r="W160" s="34"/>
      <c r="X160" s="34"/>
      <c r="Y160" s="34"/>
      <c r="Z160" s="34"/>
    </row>
    <row r="161" spans="3:26">
      <c r="C161" s="34"/>
      <c r="D161" s="34"/>
      <c r="E161" s="34"/>
      <c r="F161" s="34"/>
      <c r="G161" s="34"/>
      <c r="H161" s="34"/>
      <c r="I161" s="34"/>
      <c r="J161" s="34"/>
      <c r="K161" s="34"/>
      <c r="L161" s="34"/>
      <c r="M161" s="34"/>
      <c r="N161" s="34"/>
      <c r="O161" s="34"/>
      <c r="P161" s="34"/>
      <c r="Q161" s="34"/>
      <c r="R161" s="34"/>
      <c r="S161" s="34"/>
      <c r="T161" s="34"/>
      <c r="W161" s="34"/>
      <c r="X161" s="34"/>
      <c r="Y161" s="34"/>
      <c r="Z161" s="34"/>
    </row>
    <row r="162" spans="3:26">
      <c r="C162" s="34"/>
      <c r="D162" s="34"/>
      <c r="E162" s="34"/>
      <c r="F162" s="34"/>
      <c r="G162" s="34"/>
      <c r="H162" s="34"/>
      <c r="I162" s="34"/>
      <c r="J162" s="34"/>
      <c r="K162" s="34"/>
      <c r="L162" s="34"/>
      <c r="M162" s="34"/>
      <c r="N162" s="34"/>
      <c r="O162" s="34"/>
      <c r="P162" s="34"/>
      <c r="Q162" s="34"/>
      <c r="R162" s="34"/>
      <c r="S162" s="34"/>
      <c r="T162" s="34"/>
      <c r="W162" s="34"/>
      <c r="X162" s="34"/>
      <c r="Y162" s="34"/>
      <c r="Z162" s="34"/>
    </row>
    <row r="163" spans="3:26">
      <c r="C163" s="34"/>
      <c r="D163" s="34"/>
      <c r="E163" s="34"/>
      <c r="F163" s="34"/>
      <c r="G163" s="34"/>
      <c r="H163" s="34"/>
      <c r="I163" s="34"/>
      <c r="J163" s="34"/>
      <c r="K163" s="34"/>
      <c r="L163" s="34"/>
      <c r="M163" s="34"/>
      <c r="N163" s="34"/>
      <c r="O163" s="34"/>
      <c r="P163" s="34"/>
      <c r="Q163" s="34"/>
      <c r="R163" s="34"/>
      <c r="S163" s="34"/>
      <c r="T163" s="34"/>
      <c r="W163" s="34"/>
      <c r="X163" s="34"/>
      <c r="Y163" s="34"/>
      <c r="Z163" s="34"/>
    </row>
    <row r="164" spans="3:26">
      <c r="C164" s="34"/>
      <c r="D164" s="34"/>
      <c r="E164" s="34"/>
      <c r="F164" s="34"/>
      <c r="G164" s="34"/>
      <c r="H164" s="34"/>
      <c r="I164" s="34"/>
      <c r="J164" s="34"/>
      <c r="K164" s="34"/>
      <c r="L164" s="34"/>
      <c r="M164" s="34"/>
      <c r="N164" s="34"/>
      <c r="O164" s="34"/>
      <c r="P164" s="34"/>
      <c r="Q164" s="34"/>
      <c r="R164" s="34"/>
      <c r="S164" s="34"/>
      <c r="T164" s="34"/>
      <c r="W164" s="34"/>
      <c r="X164" s="34"/>
      <c r="Y164" s="34"/>
      <c r="Z164" s="34"/>
    </row>
    <row r="165" spans="3:26">
      <c r="C165" s="34"/>
      <c r="D165" s="34"/>
      <c r="E165" s="34"/>
      <c r="F165" s="34"/>
      <c r="G165" s="34"/>
      <c r="H165" s="34"/>
      <c r="I165" s="34"/>
      <c r="J165" s="34"/>
      <c r="K165" s="34"/>
      <c r="L165" s="34"/>
      <c r="M165" s="34"/>
      <c r="N165" s="34"/>
      <c r="O165" s="34"/>
      <c r="P165" s="34"/>
      <c r="Q165" s="34"/>
      <c r="R165" s="34"/>
      <c r="S165" s="34"/>
      <c r="T165" s="34"/>
      <c r="W165" s="34"/>
      <c r="X165" s="34"/>
      <c r="Y165" s="34"/>
      <c r="Z165" s="34"/>
    </row>
    <row r="166" spans="3:26">
      <c r="C166" s="34"/>
      <c r="D166" s="34"/>
      <c r="E166" s="34"/>
      <c r="F166" s="34"/>
      <c r="G166" s="34"/>
      <c r="H166" s="34"/>
      <c r="I166" s="34"/>
      <c r="J166" s="34"/>
      <c r="K166" s="34"/>
      <c r="L166" s="34"/>
      <c r="M166" s="34"/>
      <c r="N166" s="34"/>
      <c r="O166" s="34"/>
      <c r="P166" s="34"/>
      <c r="Q166" s="34"/>
      <c r="R166" s="34"/>
      <c r="S166" s="34"/>
      <c r="T166" s="34"/>
      <c r="W166" s="34"/>
      <c r="X166" s="34"/>
      <c r="Y166" s="34"/>
      <c r="Z166" s="34"/>
    </row>
    <row r="167" spans="3:26">
      <c r="C167" s="34"/>
      <c r="D167" s="34"/>
      <c r="E167" s="34"/>
      <c r="F167" s="34"/>
      <c r="G167" s="34"/>
      <c r="H167" s="34"/>
      <c r="I167" s="34"/>
      <c r="J167" s="34"/>
      <c r="K167" s="34"/>
      <c r="L167" s="34"/>
      <c r="M167" s="34"/>
      <c r="N167" s="34"/>
      <c r="O167" s="34"/>
      <c r="P167" s="34"/>
      <c r="Q167" s="34"/>
      <c r="R167" s="34"/>
      <c r="S167" s="34"/>
      <c r="T167" s="34"/>
      <c r="W167" s="34"/>
      <c r="X167" s="34"/>
      <c r="Y167" s="34"/>
      <c r="Z167" s="34"/>
    </row>
    <row r="168" spans="3:26">
      <c r="C168" s="34"/>
      <c r="D168" s="34"/>
      <c r="E168" s="34"/>
      <c r="F168" s="34"/>
      <c r="G168" s="34"/>
      <c r="H168" s="34"/>
      <c r="I168" s="34"/>
      <c r="J168" s="34"/>
      <c r="K168" s="34"/>
      <c r="L168" s="34"/>
      <c r="M168" s="34"/>
      <c r="N168" s="34"/>
      <c r="O168" s="34"/>
      <c r="P168" s="34"/>
      <c r="Q168" s="34"/>
      <c r="R168" s="34"/>
      <c r="S168" s="34"/>
      <c r="T168" s="34"/>
      <c r="W168" s="34"/>
      <c r="X168" s="34"/>
      <c r="Y168" s="34"/>
      <c r="Z168" s="34"/>
    </row>
    <row r="169" spans="3:26">
      <c r="C169" s="34"/>
      <c r="D169" s="34"/>
      <c r="E169" s="34"/>
      <c r="F169" s="34"/>
      <c r="G169" s="34"/>
      <c r="H169" s="34"/>
      <c r="I169" s="34"/>
      <c r="J169" s="34"/>
      <c r="K169" s="34"/>
      <c r="L169" s="34"/>
      <c r="M169" s="34"/>
      <c r="N169" s="34"/>
      <c r="O169" s="34"/>
      <c r="P169" s="34"/>
      <c r="Q169" s="34"/>
      <c r="R169" s="34"/>
      <c r="S169" s="34"/>
      <c r="T169" s="34"/>
      <c r="W169" s="34"/>
      <c r="X169" s="34"/>
      <c r="Y169" s="34"/>
      <c r="Z169" s="34"/>
    </row>
    <row r="170" spans="3:26">
      <c r="C170" s="34"/>
      <c r="D170" s="34"/>
      <c r="E170" s="34"/>
      <c r="F170" s="34"/>
      <c r="G170" s="34"/>
      <c r="H170" s="34"/>
      <c r="I170" s="34"/>
      <c r="J170" s="34"/>
      <c r="K170" s="34"/>
      <c r="L170" s="34"/>
      <c r="M170" s="34"/>
      <c r="N170" s="34"/>
      <c r="O170" s="34"/>
      <c r="P170" s="34"/>
      <c r="Q170" s="34"/>
      <c r="R170" s="34"/>
      <c r="S170" s="34"/>
      <c r="T170" s="34"/>
      <c r="W170" s="34"/>
      <c r="X170" s="34"/>
      <c r="Y170" s="34"/>
      <c r="Z170" s="34"/>
    </row>
    <row r="171" spans="3:26">
      <c r="C171" s="34"/>
      <c r="D171" s="34"/>
      <c r="E171" s="34"/>
      <c r="F171" s="34"/>
      <c r="G171" s="34"/>
      <c r="H171" s="34"/>
      <c r="I171" s="34"/>
      <c r="J171" s="34"/>
      <c r="K171" s="34"/>
      <c r="L171" s="34"/>
      <c r="M171" s="34"/>
      <c r="N171" s="34"/>
      <c r="O171" s="34"/>
      <c r="P171" s="34"/>
      <c r="Q171" s="34"/>
      <c r="R171" s="34"/>
      <c r="S171" s="34"/>
      <c r="T171" s="34"/>
      <c r="W171" s="34"/>
      <c r="X171" s="34"/>
      <c r="Y171" s="34"/>
      <c r="Z171" s="34"/>
    </row>
    <row r="172" spans="3:26">
      <c r="C172" s="34"/>
      <c r="D172" s="34"/>
      <c r="E172" s="34"/>
      <c r="F172" s="34"/>
      <c r="G172" s="34"/>
      <c r="H172" s="34"/>
      <c r="I172" s="34"/>
      <c r="J172" s="34"/>
      <c r="K172" s="34"/>
      <c r="L172" s="34"/>
      <c r="M172" s="34"/>
      <c r="N172" s="34"/>
      <c r="O172" s="34"/>
      <c r="P172" s="34"/>
      <c r="Q172" s="34"/>
      <c r="R172" s="34"/>
      <c r="S172" s="34"/>
      <c r="T172" s="34"/>
      <c r="W172" s="34"/>
      <c r="X172" s="34"/>
      <c r="Y172" s="34"/>
      <c r="Z172" s="34"/>
    </row>
    <row r="173" spans="3:26">
      <c r="C173" s="34"/>
      <c r="D173" s="34"/>
      <c r="E173" s="34"/>
      <c r="F173" s="34"/>
      <c r="G173" s="34"/>
      <c r="H173" s="34"/>
      <c r="I173" s="34"/>
      <c r="J173" s="34"/>
      <c r="K173" s="34"/>
      <c r="L173" s="34"/>
      <c r="M173" s="34"/>
      <c r="N173" s="34"/>
      <c r="O173" s="34"/>
      <c r="P173" s="34"/>
      <c r="Q173" s="34"/>
      <c r="R173" s="34"/>
      <c r="S173" s="34"/>
      <c r="T173" s="34"/>
      <c r="W173" s="34"/>
      <c r="X173" s="34"/>
      <c r="Y173" s="34"/>
      <c r="Z173" s="34"/>
    </row>
    <row r="174" spans="3:26">
      <c r="C174" s="34"/>
      <c r="D174" s="34"/>
      <c r="E174" s="34"/>
      <c r="F174" s="34"/>
      <c r="G174" s="34"/>
      <c r="H174" s="34"/>
      <c r="I174" s="34"/>
      <c r="J174" s="34"/>
      <c r="K174" s="34"/>
      <c r="L174" s="34"/>
      <c r="M174" s="34"/>
      <c r="N174" s="34"/>
      <c r="O174" s="34"/>
      <c r="P174" s="34"/>
      <c r="Q174" s="34"/>
      <c r="R174" s="34"/>
      <c r="S174" s="34"/>
      <c r="T174" s="34"/>
      <c r="W174" s="34"/>
      <c r="X174" s="34"/>
      <c r="Y174" s="34"/>
      <c r="Z174" s="34"/>
    </row>
    <row r="175" spans="3:26">
      <c r="C175" s="34"/>
      <c r="D175" s="34"/>
      <c r="E175" s="34"/>
      <c r="F175" s="34"/>
      <c r="G175" s="34"/>
      <c r="H175" s="34"/>
      <c r="I175" s="34"/>
      <c r="J175" s="34"/>
      <c r="K175" s="34"/>
      <c r="L175" s="34"/>
      <c r="M175" s="34"/>
      <c r="N175" s="34"/>
      <c r="O175" s="34"/>
      <c r="P175" s="34"/>
      <c r="Q175" s="34"/>
      <c r="R175" s="34"/>
      <c r="S175" s="34"/>
      <c r="T175" s="34"/>
      <c r="W175" s="34"/>
      <c r="X175" s="34"/>
      <c r="Y175" s="34"/>
      <c r="Z175" s="34"/>
    </row>
    <row r="176" spans="3:26">
      <c r="C176" s="34"/>
      <c r="D176" s="34"/>
      <c r="E176" s="34"/>
      <c r="F176" s="34"/>
      <c r="G176" s="34"/>
      <c r="H176" s="34"/>
      <c r="I176" s="34"/>
      <c r="J176" s="34"/>
      <c r="K176" s="34"/>
      <c r="L176" s="34"/>
      <c r="M176" s="34"/>
      <c r="N176" s="34"/>
      <c r="O176" s="34"/>
      <c r="P176" s="34"/>
      <c r="Q176" s="34"/>
      <c r="R176" s="34"/>
      <c r="S176" s="34"/>
      <c r="T176" s="34"/>
      <c r="W176" s="34"/>
      <c r="X176" s="34"/>
      <c r="Y176" s="34"/>
      <c r="Z176" s="34"/>
    </row>
    <row r="177" spans="3:26">
      <c r="C177" s="34"/>
      <c r="D177" s="34"/>
      <c r="E177" s="34"/>
      <c r="F177" s="34"/>
      <c r="G177" s="34"/>
      <c r="H177" s="34"/>
      <c r="I177" s="34"/>
      <c r="J177" s="34"/>
      <c r="K177" s="34"/>
      <c r="L177" s="34"/>
      <c r="M177" s="34"/>
      <c r="N177" s="34"/>
      <c r="O177" s="34"/>
      <c r="P177" s="34"/>
      <c r="Q177" s="34"/>
      <c r="R177" s="34"/>
      <c r="S177" s="34"/>
      <c r="T177" s="34"/>
      <c r="W177" s="34"/>
      <c r="X177" s="34"/>
      <c r="Y177" s="34"/>
      <c r="Z177" s="34"/>
    </row>
    <row r="178" spans="3:26">
      <c r="C178" s="34"/>
      <c r="D178" s="34"/>
      <c r="E178" s="34"/>
      <c r="F178" s="34"/>
      <c r="G178" s="34"/>
      <c r="H178" s="34"/>
      <c r="I178" s="34"/>
      <c r="J178" s="34"/>
      <c r="K178" s="34"/>
      <c r="L178" s="34"/>
      <c r="M178" s="34"/>
      <c r="N178" s="34"/>
      <c r="O178" s="34"/>
      <c r="P178" s="34"/>
      <c r="Q178" s="34"/>
      <c r="R178" s="34"/>
      <c r="S178" s="34"/>
      <c r="T178" s="34"/>
      <c r="W178" s="34"/>
      <c r="X178" s="34"/>
      <c r="Y178" s="34"/>
      <c r="Z178" s="34"/>
    </row>
    <row r="179" spans="3:26">
      <c r="C179" s="34"/>
      <c r="D179" s="34"/>
      <c r="E179" s="34"/>
      <c r="F179" s="34"/>
      <c r="G179" s="34"/>
      <c r="H179" s="34"/>
      <c r="I179" s="34"/>
      <c r="J179" s="34"/>
      <c r="K179" s="34"/>
      <c r="L179" s="34"/>
      <c r="M179" s="34"/>
      <c r="N179" s="34"/>
      <c r="O179" s="34"/>
      <c r="P179" s="34"/>
      <c r="Q179" s="34"/>
      <c r="R179" s="34"/>
      <c r="S179" s="34"/>
      <c r="T179" s="34"/>
      <c r="W179" s="34"/>
      <c r="X179" s="34"/>
      <c r="Y179" s="34"/>
      <c r="Z179" s="34"/>
    </row>
    <row r="180" spans="3:26">
      <c r="C180" s="34"/>
      <c r="D180" s="34"/>
      <c r="E180" s="34"/>
      <c r="F180" s="34"/>
      <c r="G180" s="34"/>
      <c r="H180" s="34"/>
      <c r="I180" s="34"/>
      <c r="J180" s="34"/>
      <c r="K180" s="34"/>
      <c r="L180" s="34"/>
      <c r="M180" s="34"/>
      <c r="N180" s="34"/>
      <c r="O180" s="34"/>
      <c r="P180" s="34"/>
      <c r="Q180" s="34"/>
      <c r="R180" s="34"/>
      <c r="S180" s="34"/>
      <c r="T180" s="34"/>
      <c r="W180" s="34"/>
      <c r="X180" s="34"/>
      <c r="Y180" s="34"/>
      <c r="Z180" s="34"/>
    </row>
    <row r="181" spans="3:26">
      <c r="C181" s="34"/>
      <c r="D181" s="34"/>
      <c r="E181" s="34"/>
      <c r="F181" s="34"/>
      <c r="G181" s="34"/>
      <c r="H181" s="34"/>
      <c r="I181" s="34"/>
      <c r="J181" s="34"/>
      <c r="K181" s="34"/>
      <c r="L181" s="34"/>
      <c r="M181" s="34"/>
      <c r="N181" s="34"/>
      <c r="O181" s="34"/>
      <c r="P181" s="34"/>
      <c r="Q181" s="34"/>
      <c r="R181" s="34"/>
      <c r="S181" s="34"/>
      <c r="T181" s="34"/>
      <c r="W181" s="34"/>
      <c r="X181" s="34"/>
      <c r="Y181" s="34"/>
      <c r="Z181" s="34"/>
    </row>
    <row r="182" spans="3:26">
      <c r="C182" s="34"/>
      <c r="D182" s="34"/>
      <c r="E182" s="34"/>
      <c r="F182" s="34"/>
      <c r="G182" s="34"/>
      <c r="H182" s="34"/>
      <c r="I182" s="34"/>
      <c r="J182" s="34"/>
      <c r="K182" s="34"/>
      <c r="L182" s="34"/>
      <c r="M182" s="34"/>
      <c r="N182" s="34"/>
      <c r="O182" s="34"/>
      <c r="P182" s="34"/>
      <c r="Q182" s="34"/>
      <c r="R182" s="34"/>
      <c r="S182" s="34"/>
      <c r="T182" s="34"/>
      <c r="W182" s="34"/>
      <c r="X182" s="34"/>
      <c r="Y182" s="34"/>
      <c r="Z182" s="34"/>
    </row>
    <row r="183" spans="3:26">
      <c r="C183" s="34"/>
      <c r="D183" s="34"/>
      <c r="E183" s="34"/>
      <c r="F183" s="34"/>
      <c r="G183" s="34"/>
      <c r="H183" s="34"/>
      <c r="I183" s="34"/>
      <c r="J183" s="34"/>
      <c r="K183" s="34"/>
      <c r="L183" s="34"/>
      <c r="M183" s="34"/>
      <c r="N183" s="34"/>
      <c r="O183" s="34"/>
      <c r="P183" s="34"/>
      <c r="Q183" s="34"/>
      <c r="R183" s="34"/>
      <c r="S183" s="34"/>
      <c r="T183" s="34"/>
      <c r="W183" s="34"/>
      <c r="X183" s="34"/>
      <c r="Y183" s="34"/>
      <c r="Z183" s="34"/>
    </row>
    <row r="184" spans="3:26">
      <c r="C184" s="34"/>
      <c r="D184" s="34"/>
      <c r="E184" s="34"/>
      <c r="F184" s="34"/>
      <c r="G184" s="34"/>
      <c r="H184" s="34"/>
      <c r="I184" s="34"/>
      <c r="J184" s="34"/>
      <c r="K184" s="34"/>
      <c r="L184" s="34"/>
      <c r="M184" s="34"/>
      <c r="N184" s="34"/>
      <c r="O184" s="34"/>
      <c r="P184" s="34"/>
      <c r="Q184" s="34"/>
      <c r="R184" s="34"/>
      <c r="S184" s="34"/>
      <c r="T184" s="34"/>
      <c r="W184" s="34"/>
      <c r="X184" s="34"/>
      <c r="Y184" s="34"/>
      <c r="Z184" s="34"/>
    </row>
    <row r="185" spans="3:26">
      <c r="C185" s="34"/>
      <c r="D185" s="34"/>
      <c r="E185" s="34"/>
      <c r="F185" s="34"/>
      <c r="G185" s="34"/>
      <c r="H185" s="34"/>
      <c r="I185" s="34"/>
      <c r="J185" s="34"/>
      <c r="K185" s="34"/>
      <c r="L185" s="34"/>
      <c r="M185" s="34"/>
      <c r="N185" s="34"/>
      <c r="O185" s="34"/>
      <c r="P185" s="34"/>
      <c r="Q185" s="34"/>
      <c r="R185" s="34"/>
      <c r="S185" s="34"/>
      <c r="T185" s="34"/>
      <c r="W185" s="34"/>
      <c r="X185" s="34"/>
      <c r="Y185" s="34"/>
      <c r="Z185" s="34"/>
    </row>
    <row r="186" spans="3:26">
      <c r="C186" s="34"/>
      <c r="D186" s="34"/>
      <c r="E186" s="34"/>
      <c r="F186" s="34"/>
      <c r="G186" s="34"/>
      <c r="H186" s="34"/>
      <c r="I186" s="34"/>
      <c r="J186" s="34"/>
      <c r="K186" s="34"/>
      <c r="L186" s="34"/>
      <c r="M186" s="34"/>
      <c r="N186" s="34"/>
      <c r="O186" s="34"/>
      <c r="P186" s="34"/>
      <c r="Q186" s="34"/>
      <c r="R186" s="34"/>
      <c r="S186" s="34"/>
      <c r="T186" s="34"/>
      <c r="W186" s="34"/>
      <c r="X186" s="34"/>
      <c r="Y186" s="34"/>
      <c r="Z186" s="34"/>
    </row>
    <row r="187" spans="3:26">
      <c r="C187" s="34"/>
      <c r="D187" s="34"/>
      <c r="E187" s="34"/>
      <c r="F187" s="34"/>
      <c r="G187" s="34"/>
      <c r="H187" s="34"/>
      <c r="I187" s="34"/>
      <c r="J187" s="34"/>
      <c r="K187" s="34"/>
      <c r="L187" s="34"/>
      <c r="M187" s="34"/>
      <c r="N187" s="34"/>
      <c r="O187" s="34"/>
      <c r="P187" s="34"/>
      <c r="Q187" s="34"/>
      <c r="R187" s="34"/>
      <c r="S187" s="34"/>
      <c r="T187" s="34"/>
      <c r="W187" s="34"/>
      <c r="X187" s="34"/>
      <c r="Y187" s="34"/>
      <c r="Z187" s="34"/>
    </row>
    <row r="188" spans="3:26">
      <c r="C188" s="34"/>
      <c r="D188" s="34"/>
      <c r="E188" s="34"/>
      <c r="F188" s="34"/>
      <c r="G188" s="34"/>
      <c r="H188" s="34"/>
      <c r="I188" s="34"/>
      <c r="J188" s="34"/>
      <c r="K188" s="34"/>
      <c r="L188" s="34"/>
      <c r="M188" s="34"/>
      <c r="N188" s="34"/>
      <c r="O188" s="34"/>
      <c r="P188" s="34"/>
      <c r="Q188" s="34"/>
      <c r="R188" s="34"/>
      <c r="S188" s="34"/>
      <c r="T188" s="34"/>
      <c r="W188" s="34"/>
      <c r="X188" s="34"/>
      <c r="Y188" s="34"/>
      <c r="Z188" s="34"/>
    </row>
    <row r="189" spans="3:26">
      <c r="C189" s="34"/>
      <c r="D189" s="34"/>
      <c r="E189" s="34"/>
      <c r="F189" s="34"/>
      <c r="G189" s="34"/>
      <c r="H189" s="34"/>
      <c r="I189" s="34"/>
      <c r="J189" s="34"/>
      <c r="K189" s="34"/>
      <c r="L189" s="34"/>
      <c r="M189" s="34"/>
      <c r="N189" s="34"/>
      <c r="O189" s="34"/>
      <c r="P189" s="34"/>
      <c r="Q189" s="34"/>
      <c r="R189" s="34"/>
      <c r="S189" s="34"/>
      <c r="T189" s="34"/>
      <c r="W189" s="34"/>
      <c r="X189" s="34"/>
      <c r="Y189" s="34"/>
      <c r="Z189" s="34"/>
    </row>
    <row r="190" spans="3:26">
      <c r="C190" s="34"/>
      <c r="D190" s="34"/>
      <c r="E190" s="34"/>
      <c r="F190" s="34"/>
      <c r="G190" s="34"/>
      <c r="H190" s="34"/>
      <c r="I190" s="34"/>
      <c r="J190" s="34"/>
      <c r="K190" s="34"/>
      <c r="L190" s="34"/>
      <c r="M190" s="34"/>
      <c r="N190" s="34"/>
      <c r="O190" s="34"/>
      <c r="P190" s="34"/>
      <c r="Q190" s="34"/>
      <c r="R190" s="34"/>
      <c r="S190" s="34"/>
      <c r="T190" s="34"/>
      <c r="W190" s="34"/>
      <c r="X190" s="34"/>
      <c r="Y190" s="34"/>
      <c r="Z190" s="34"/>
    </row>
    <row r="191" spans="3:26">
      <c r="C191" s="34"/>
      <c r="D191" s="34"/>
      <c r="E191" s="34"/>
      <c r="F191" s="34"/>
      <c r="G191" s="34"/>
      <c r="H191" s="34"/>
      <c r="I191" s="34"/>
      <c r="J191" s="34"/>
      <c r="K191" s="34"/>
      <c r="L191" s="34"/>
      <c r="M191" s="34"/>
      <c r="N191" s="34"/>
      <c r="O191" s="34"/>
      <c r="P191" s="34"/>
      <c r="Q191" s="34"/>
      <c r="R191" s="34"/>
      <c r="S191" s="34"/>
      <c r="T191" s="34"/>
      <c r="W191" s="34"/>
      <c r="X191" s="34"/>
      <c r="Y191" s="34"/>
      <c r="Z191" s="34"/>
    </row>
    <row r="192" spans="3:26">
      <c r="C192" s="34"/>
      <c r="D192" s="34"/>
      <c r="E192" s="34"/>
      <c r="F192" s="34"/>
      <c r="G192" s="34"/>
      <c r="H192" s="34"/>
      <c r="I192" s="34"/>
      <c r="J192" s="34"/>
      <c r="K192" s="34"/>
      <c r="L192" s="34"/>
      <c r="M192" s="34"/>
      <c r="N192" s="34"/>
      <c r="O192" s="34"/>
      <c r="P192" s="34"/>
      <c r="Q192" s="34"/>
      <c r="R192" s="34"/>
      <c r="S192" s="34"/>
      <c r="T192" s="34"/>
      <c r="W192" s="34"/>
      <c r="X192" s="34"/>
      <c r="Y192" s="34"/>
      <c r="Z192" s="34"/>
    </row>
    <row r="193" spans="3:26">
      <c r="C193" s="34"/>
      <c r="D193" s="34"/>
      <c r="E193" s="34"/>
      <c r="F193" s="34"/>
      <c r="G193" s="34"/>
      <c r="H193" s="34"/>
      <c r="I193" s="34"/>
      <c r="J193" s="34"/>
      <c r="K193" s="34"/>
      <c r="L193" s="34"/>
      <c r="M193" s="34"/>
      <c r="N193" s="34"/>
      <c r="O193" s="34"/>
      <c r="P193" s="34"/>
      <c r="Q193" s="34"/>
      <c r="R193" s="34"/>
      <c r="S193" s="34"/>
      <c r="T193" s="34"/>
      <c r="W193" s="34"/>
      <c r="X193" s="34"/>
      <c r="Y193" s="34"/>
      <c r="Z193" s="34"/>
    </row>
    <row r="194" spans="3:26">
      <c r="C194" s="34"/>
      <c r="D194" s="34"/>
      <c r="E194" s="34"/>
      <c r="F194" s="34"/>
      <c r="G194" s="34"/>
      <c r="H194" s="34"/>
      <c r="I194" s="34"/>
      <c r="J194" s="34"/>
      <c r="K194" s="34"/>
      <c r="L194" s="34"/>
      <c r="M194" s="34"/>
      <c r="N194" s="34"/>
      <c r="O194" s="34"/>
      <c r="P194" s="34"/>
      <c r="Q194" s="34"/>
      <c r="R194" s="34"/>
      <c r="S194" s="34"/>
      <c r="T194" s="34"/>
      <c r="W194" s="34"/>
      <c r="X194" s="34"/>
      <c r="Y194" s="34"/>
      <c r="Z194" s="34"/>
    </row>
    <row r="195" spans="3:26">
      <c r="C195" s="34"/>
      <c r="D195" s="34"/>
      <c r="E195" s="34"/>
      <c r="F195" s="34"/>
      <c r="G195" s="34"/>
      <c r="H195" s="34"/>
      <c r="I195" s="34"/>
      <c r="J195" s="34"/>
      <c r="K195" s="34"/>
      <c r="L195" s="34"/>
      <c r="M195" s="34"/>
      <c r="N195" s="34"/>
      <c r="O195" s="34"/>
      <c r="P195" s="34"/>
      <c r="Q195" s="34"/>
      <c r="R195" s="34"/>
      <c r="S195" s="34"/>
      <c r="T195" s="34"/>
      <c r="W195" s="34"/>
      <c r="X195" s="34"/>
      <c r="Y195" s="34"/>
      <c r="Z195" s="34"/>
    </row>
    <row r="196" spans="3:26">
      <c r="C196" s="34"/>
      <c r="D196" s="34"/>
      <c r="E196" s="34"/>
      <c r="F196" s="34"/>
      <c r="G196" s="34"/>
      <c r="H196" s="34"/>
      <c r="I196" s="34"/>
      <c r="J196" s="34"/>
      <c r="K196" s="34"/>
      <c r="L196" s="34"/>
      <c r="M196" s="34"/>
      <c r="N196" s="34"/>
      <c r="O196" s="34"/>
      <c r="P196" s="34"/>
      <c r="Q196" s="34"/>
      <c r="R196" s="34"/>
      <c r="S196" s="34"/>
      <c r="T196" s="34"/>
      <c r="W196" s="34"/>
      <c r="X196" s="34"/>
      <c r="Y196" s="34"/>
      <c r="Z196" s="34"/>
    </row>
    <row r="197" spans="3:26">
      <c r="C197" s="34"/>
      <c r="D197" s="34"/>
      <c r="E197" s="34"/>
      <c r="F197" s="34"/>
      <c r="G197" s="34"/>
      <c r="H197" s="34"/>
      <c r="I197" s="34"/>
      <c r="J197" s="34"/>
      <c r="K197" s="34"/>
      <c r="L197" s="34"/>
      <c r="M197" s="34"/>
      <c r="N197" s="34"/>
      <c r="O197" s="34"/>
      <c r="P197" s="34"/>
      <c r="Q197" s="34"/>
      <c r="R197" s="34"/>
      <c r="S197" s="34"/>
      <c r="T197" s="34"/>
      <c r="W197" s="34"/>
      <c r="X197" s="34"/>
      <c r="Y197" s="34"/>
      <c r="Z197" s="34"/>
    </row>
    <row r="198" spans="3:26">
      <c r="C198" s="34"/>
      <c r="D198" s="34"/>
      <c r="E198" s="34"/>
      <c r="F198" s="34"/>
      <c r="G198" s="34"/>
      <c r="H198" s="34"/>
      <c r="I198" s="34"/>
      <c r="J198" s="34"/>
      <c r="K198" s="34"/>
      <c r="L198" s="34"/>
      <c r="M198" s="34"/>
      <c r="N198" s="34"/>
      <c r="O198" s="34"/>
      <c r="P198" s="34"/>
      <c r="Q198" s="34"/>
      <c r="R198" s="34"/>
      <c r="S198" s="34"/>
      <c r="T198" s="34"/>
      <c r="W198" s="34"/>
      <c r="X198" s="34"/>
      <c r="Y198" s="34"/>
      <c r="Z198" s="34"/>
    </row>
    <row r="199" spans="3:26">
      <c r="C199" s="34"/>
      <c r="D199" s="34"/>
      <c r="E199" s="34"/>
      <c r="F199" s="34"/>
      <c r="G199" s="34"/>
      <c r="H199" s="34"/>
      <c r="I199" s="34"/>
      <c r="J199" s="34"/>
      <c r="K199" s="34"/>
      <c r="L199" s="34"/>
      <c r="M199" s="34"/>
      <c r="N199" s="34"/>
      <c r="O199" s="34"/>
      <c r="P199" s="34"/>
      <c r="Q199" s="34"/>
      <c r="R199" s="34"/>
      <c r="S199" s="34"/>
      <c r="T199" s="34"/>
      <c r="W199" s="34"/>
      <c r="X199" s="34"/>
      <c r="Y199" s="34"/>
      <c r="Z199" s="34"/>
    </row>
    <row r="200" spans="3:26">
      <c r="C200" s="34"/>
      <c r="D200" s="34"/>
      <c r="E200" s="34"/>
      <c r="F200" s="34"/>
      <c r="G200" s="34"/>
      <c r="H200" s="34"/>
      <c r="I200" s="34"/>
      <c r="J200" s="34"/>
      <c r="K200" s="34"/>
      <c r="L200" s="34"/>
      <c r="M200" s="34"/>
      <c r="N200" s="34"/>
      <c r="O200" s="34"/>
      <c r="P200" s="34"/>
      <c r="Q200" s="34"/>
      <c r="R200" s="34"/>
      <c r="S200" s="34"/>
      <c r="T200" s="34"/>
      <c r="W200" s="34"/>
      <c r="X200" s="34"/>
      <c r="Y200" s="34"/>
      <c r="Z200" s="34"/>
    </row>
    <row r="201" spans="3:26">
      <c r="C201" s="34"/>
      <c r="D201" s="34"/>
      <c r="E201" s="34"/>
      <c r="F201" s="34"/>
      <c r="G201" s="34"/>
      <c r="H201" s="34"/>
      <c r="I201" s="34"/>
      <c r="J201" s="34"/>
      <c r="K201" s="34"/>
      <c r="L201" s="34"/>
      <c r="M201" s="34"/>
      <c r="N201" s="34"/>
      <c r="O201" s="34"/>
      <c r="P201" s="34"/>
      <c r="Q201" s="34"/>
      <c r="R201" s="34"/>
      <c r="S201" s="34"/>
      <c r="T201" s="34"/>
      <c r="W201" s="34"/>
      <c r="X201" s="34"/>
      <c r="Y201" s="34"/>
      <c r="Z201" s="34"/>
    </row>
    <row r="202" spans="3:26">
      <c r="C202" s="34"/>
      <c r="D202" s="34"/>
      <c r="E202" s="34"/>
      <c r="F202" s="34"/>
      <c r="G202" s="34"/>
      <c r="H202" s="34"/>
      <c r="I202" s="34"/>
      <c r="J202" s="34"/>
      <c r="K202" s="34"/>
      <c r="L202" s="34"/>
      <c r="M202" s="34"/>
      <c r="N202" s="34"/>
      <c r="O202" s="34"/>
      <c r="P202" s="34"/>
      <c r="Q202" s="34"/>
      <c r="R202" s="34"/>
      <c r="S202" s="34"/>
      <c r="T202" s="34"/>
      <c r="W202" s="34"/>
      <c r="X202" s="34"/>
      <c r="Y202" s="34"/>
      <c r="Z202" s="34"/>
    </row>
    <row r="203" spans="3:26">
      <c r="C203" s="34"/>
      <c r="D203" s="34"/>
      <c r="E203" s="34"/>
      <c r="F203" s="34"/>
      <c r="G203" s="34"/>
      <c r="H203" s="34"/>
      <c r="I203" s="34"/>
      <c r="J203" s="34"/>
      <c r="K203" s="34"/>
      <c r="L203" s="34"/>
      <c r="M203" s="34"/>
      <c r="N203" s="34"/>
      <c r="O203" s="34"/>
      <c r="P203" s="34"/>
      <c r="Q203" s="34"/>
      <c r="R203" s="34"/>
      <c r="S203" s="34"/>
      <c r="T203" s="34"/>
      <c r="W203" s="34"/>
      <c r="X203" s="34"/>
      <c r="Y203" s="34"/>
      <c r="Z203" s="34"/>
    </row>
    <row r="204" spans="3:26">
      <c r="C204" s="34"/>
      <c r="D204" s="34"/>
      <c r="E204" s="34"/>
      <c r="F204" s="34"/>
      <c r="G204" s="34"/>
      <c r="H204" s="34"/>
      <c r="I204" s="34"/>
      <c r="J204" s="34"/>
      <c r="K204" s="34"/>
      <c r="L204" s="34"/>
      <c r="M204" s="34"/>
      <c r="N204" s="34"/>
      <c r="O204" s="34"/>
      <c r="P204" s="34"/>
      <c r="Q204" s="34"/>
      <c r="R204" s="34"/>
      <c r="S204" s="34"/>
      <c r="T204" s="34"/>
      <c r="W204" s="34"/>
      <c r="X204" s="34"/>
      <c r="Y204" s="34"/>
      <c r="Z204" s="34"/>
    </row>
    <row r="205" spans="3:26">
      <c r="C205" s="34"/>
      <c r="D205" s="34"/>
      <c r="E205" s="34"/>
      <c r="F205" s="34"/>
      <c r="G205" s="34"/>
      <c r="H205" s="34"/>
      <c r="I205" s="34"/>
      <c r="J205" s="34"/>
      <c r="K205" s="34"/>
      <c r="L205" s="34"/>
      <c r="M205" s="34"/>
      <c r="N205" s="34"/>
      <c r="O205" s="34"/>
      <c r="P205" s="34"/>
      <c r="Q205" s="34"/>
      <c r="R205" s="34"/>
      <c r="S205" s="34"/>
      <c r="T205" s="34"/>
      <c r="W205" s="34"/>
      <c r="X205" s="34"/>
      <c r="Y205" s="34"/>
      <c r="Z205" s="34"/>
    </row>
    <row r="206" spans="3:26">
      <c r="C206" s="34"/>
      <c r="D206" s="34"/>
      <c r="E206" s="34"/>
      <c r="F206" s="34"/>
      <c r="G206" s="34"/>
      <c r="H206" s="34"/>
      <c r="I206" s="34"/>
      <c r="J206" s="34"/>
      <c r="K206" s="34"/>
      <c r="L206" s="34"/>
      <c r="M206" s="34"/>
      <c r="N206" s="34"/>
      <c r="O206" s="34"/>
      <c r="P206" s="34"/>
      <c r="Q206" s="34"/>
      <c r="R206" s="34"/>
      <c r="S206" s="34"/>
      <c r="T206" s="34"/>
      <c r="W206" s="34"/>
      <c r="X206" s="34"/>
      <c r="Y206" s="34"/>
      <c r="Z206" s="34"/>
    </row>
    <row r="207" spans="3:26">
      <c r="C207" s="34"/>
      <c r="D207" s="34"/>
      <c r="E207" s="34"/>
      <c r="F207" s="34"/>
      <c r="G207" s="34"/>
      <c r="H207" s="34"/>
      <c r="I207" s="34"/>
      <c r="J207" s="34"/>
      <c r="K207" s="34"/>
      <c r="L207" s="34"/>
      <c r="M207" s="34"/>
      <c r="N207" s="34"/>
      <c r="O207" s="34"/>
      <c r="P207" s="34"/>
      <c r="Q207" s="34"/>
      <c r="R207" s="34"/>
      <c r="S207" s="34"/>
      <c r="T207" s="34"/>
      <c r="W207" s="34"/>
      <c r="X207" s="34"/>
      <c r="Y207" s="34"/>
      <c r="Z207" s="34"/>
    </row>
    <row r="208" spans="3:26">
      <c r="C208" s="34"/>
      <c r="D208" s="34"/>
      <c r="E208" s="34"/>
      <c r="F208" s="34"/>
      <c r="G208" s="34"/>
      <c r="H208" s="34"/>
      <c r="I208" s="34"/>
      <c r="J208" s="34"/>
      <c r="K208" s="34"/>
      <c r="L208" s="34"/>
      <c r="M208" s="34"/>
      <c r="N208" s="34"/>
      <c r="O208" s="34"/>
      <c r="P208" s="34"/>
      <c r="Q208" s="34"/>
      <c r="R208" s="34"/>
      <c r="S208" s="34"/>
      <c r="T208" s="34"/>
      <c r="W208" s="34"/>
      <c r="X208" s="34"/>
      <c r="Y208" s="34"/>
      <c r="Z208" s="34"/>
    </row>
    <row r="209" spans="3:26">
      <c r="C209" s="34"/>
      <c r="D209" s="34"/>
      <c r="E209" s="34"/>
      <c r="F209" s="34"/>
      <c r="G209" s="34"/>
      <c r="H209" s="34"/>
      <c r="I209" s="34"/>
      <c r="J209" s="34"/>
      <c r="K209" s="34"/>
      <c r="L209" s="34"/>
      <c r="M209" s="34"/>
      <c r="N209" s="34"/>
      <c r="O209" s="34"/>
      <c r="P209" s="34"/>
      <c r="Q209" s="34"/>
      <c r="R209" s="34"/>
      <c r="S209" s="34"/>
      <c r="T209" s="34"/>
      <c r="W209" s="34"/>
      <c r="X209" s="34"/>
      <c r="Y209" s="34"/>
      <c r="Z209" s="34"/>
    </row>
    <row r="210" spans="3:26">
      <c r="C210" s="34"/>
      <c r="D210" s="34"/>
      <c r="E210" s="34"/>
      <c r="F210" s="34"/>
      <c r="G210" s="34"/>
      <c r="H210" s="34"/>
      <c r="I210" s="34"/>
      <c r="J210" s="34"/>
      <c r="K210" s="34"/>
      <c r="L210" s="34"/>
      <c r="M210" s="34"/>
      <c r="N210" s="34"/>
      <c r="O210" s="34"/>
      <c r="P210" s="34"/>
      <c r="Q210" s="34"/>
      <c r="R210" s="34"/>
      <c r="S210" s="34"/>
      <c r="T210" s="34"/>
      <c r="W210" s="34"/>
      <c r="X210" s="34"/>
      <c r="Y210" s="34"/>
      <c r="Z210" s="34"/>
    </row>
    <row r="211" spans="3:26">
      <c r="C211" s="34"/>
      <c r="D211" s="34"/>
      <c r="E211" s="34"/>
      <c r="F211" s="34"/>
      <c r="G211" s="34"/>
      <c r="H211" s="34"/>
      <c r="I211" s="34"/>
      <c r="J211" s="34"/>
      <c r="K211" s="34"/>
      <c r="L211" s="34"/>
      <c r="M211" s="34"/>
      <c r="N211" s="34"/>
      <c r="O211" s="34"/>
      <c r="P211" s="34"/>
      <c r="Q211" s="34"/>
      <c r="R211" s="34"/>
      <c r="S211" s="34"/>
      <c r="T211" s="34"/>
      <c r="W211" s="34"/>
      <c r="X211" s="34"/>
      <c r="Y211" s="34"/>
      <c r="Z211" s="34"/>
    </row>
    <row r="212" spans="3:26">
      <c r="C212" s="34"/>
      <c r="D212" s="34"/>
      <c r="E212" s="34"/>
      <c r="F212" s="34"/>
      <c r="G212" s="34"/>
      <c r="H212" s="34"/>
      <c r="I212" s="34"/>
      <c r="J212" s="34"/>
      <c r="K212" s="34"/>
      <c r="L212" s="34"/>
      <c r="M212" s="34"/>
      <c r="N212" s="34"/>
      <c r="O212" s="34"/>
      <c r="P212" s="34"/>
      <c r="Q212" s="34"/>
      <c r="R212" s="34"/>
      <c r="S212" s="34"/>
      <c r="T212" s="34"/>
      <c r="W212" s="34"/>
      <c r="X212" s="34"/>
      <c r="Y212" s="34"/>
      <c r="Z212" s="34"/>
    </row>
    <row r="213" spans="3:26">
      <c r="C213" s="34"/>
      <c r="D213" s="34"/>
      <c r="E213" s="34"/>
      <c r="F213" s="34"/>
      <c r="G213" s="34"/>
      <c r="H213" s="34"/>
      <c r="I213" s="34"/>
      <c r="J213" s="34"/>
      <c r="K213" s="34"/>
      <c r="L213" s="34"/>
      <c r="M213" s="34"/>
      <c r="N213" s="34"/>
      <c r="O213" s="34"/>
      <c r="P213" s="34"/>
      <c r="Q213" s="34"/>
      <c r="R213" s="34"/>
      <c r="S213" s="34"/>
      <c r="T213" s="34"/>
      <c r="W213" s="34"/>
      <c r="X213" s="34"/>
      <c r="Y213" s="34"/>
      <c r="Z213" s="34"/>
    </row>
    <row r="214" spans="3:26">
      <c r="C214" s="34"/>
      <c r="D214" s="34"/>
      <c r="E214" s="34"/>
      <c r="F214" s="34"/>
      <c r="G214" s="34"/>
      <c r="H214" s="34"/>
      <c r="I214" s="34"/>
      <c r="J214" s="34"/>
      <c r="K214" s="34"/>
      <c r="L214" s="34"/>
      <c r="M214" s="34"/>
      <c r="N214" s="34"/>
      <c r="O214" s="34"/>
      <c r="P214" s="34"/>
      <c r="Q214" s="34"/>
      <c r="R214" s="34"/>
      <c r="S214" s="34"/>
      <c r="T214" s="34"/>
      <c r="W214" s="34"/>
      <c r="X214" s="34"/>
      <c r="Y214" s="34"/>
      <c r="Z214" s="34"/>
    </row>
    <row r="215" spans="3:26">
      <c r="C215" s="34"/>
      <c r="D215" s="34"/>
      <c r="E215" s="34"/>
      <c r="F215" s="34"/>
      <c r="G215" s="34"/>
      <c r="H215" s="34"/>
      <c r="I215" s="34"/>
      <c r="J215" s="34"/>
      <c r="K215" s="34"/>
      <c r="L215" s="34"/>
      <c r="M215" s="34"/>
      <c r="N215" s="34"/>
      <c r="O215" s="34"/>
      <c r="P215" s="34"/>
      <c r="Q215" s="34"/>
      <c r="R215" s="34"/>
      <c r="S215" s="34"/>
      <c r="T215" s="34"/>
      <c r="W215" s="34"/>
      <c r="X215" s="34"/>
      <c r="Y215" s="34"/>
      <c r="Z215" s="34"/>
    </row>
    <row r="216" spans="3:26">
      <c r="C216" s="34"/>
      <c r="D216" s="34"/>
      <c r="E216" s="34"/>
      <c r="F216" s="34"/>
      <c r="G216" s="34"/>
      <c r="H216" s="34"/>
      <c r="I216" s="34"/>
      <c r="J216" s="34"/>
      <c r="K216" s="34"/>
      <c r="L216" s="34"/>
      <c r="M216" s="34"/>
      <c r="N216" s="34"/>
      <c r="O216" s="34"/>
      <c r="P216" s="34"/>
      <c r="Q216" s="34"/>
      <c r="R216" s="34"/>
      <c r="S216" s="34"/>
      <c r="T216" s="34"/>
      <c r="W216" s="34"/>
      <c r="X216" s="34"/>
      <c r="Y216" s="34"/>
      <c r="Z216" s="34"/>
    </row>
    <row r="217" spans="3:26">
      <c r="C217" s="34"/>
      <c r="D217" s="34"/>
      <c r="E217" s="34"/>
      <c r="F217" s="34"/>
      <c r="G217" s="34"/>
      <c r="H217" s="34"/>
      <c r="I217" s="34"/>
      <c r="J217" s="34"/>
      <c r="K217" s="34"/>
      <c r="L217" s="34"/>
      <c r="M217" s="34"/>
      <c r="N217" s="34"/>
      <c r="O217" s="34"/>
      <c r="P217" s="34"/>
      <c r="Q217" s="34"/>
      <c r="R217" s="34"/>
      <c r="S217" s="34"/>
      <c r="T217" s="34"/>
      <c r="W217" s="34"/>
      <c r="X217" s="34"/>
      <c r="Y217" s="34"/>
      <c r="Z217" s="34"/>
    </row>
    <row r="218" spans="3:26">
      <c r="C218" s="34"/>
      <c r="D218" s="34"/>
      <c r="E218" s="34"/>
      <c r="F218" s="34"/>
      <c r="G218" s="34"/>
      <c r="H218" s="34"/>
      <c r="I218" s="34"/>
      <c r="J218" s="34"/>
      <c r="K218" s="34"/>
      <c r="L218" s="34"/>
      <c r="M218" s="34"/>
      <c r="N218" s="34"/>
      <c r="O218" s="34"/>
      <c r="P218" s="34"/>
      <c r="Q218" s="34"/>
      <c r="R218" s="34"/>
      <c r="S218" s="34"/>
      <c r="T218" s="34"/>
      <c r="W218" s="34"/>
      <c r="X218" s="34"/>
      <c r="Y218" s="34"/>
      <c r="Z218" s="34"/>
    </row>
    <row r="219" spans="3:26">
      <c r="C219" s="34"/>
      <c r="D219" s="34"/>
      <c r="E219" s="34"/>
      <c r="F219" s="34"/>
      <c r="G219" s="34"/>
      <c r="H219" s="34"/>
      <c r="I219" s="34"/>
      <c r="J219" s="34"/>
      <c r="K219" s="34"/>
      <c r="L219" s="34"/>
      <c r="M219" s="34"/>
      <c r="N219" s="34"/>
      <c r="O219" s="34"/>
      <c r="P219" s="34"/>
      <c r="Q219" s="34"/>
      <c r="R219" s="34"/>
      <c r="S219" s="34"/>
      <c r="T219" s="34"/>
      <c r="W219" s="34"/>
      <c r="X219" s="34"/>
      <c r="Y219" s="34"/>
      <c r="Z219" s="34"/>
    </row>
    <row r="220" spans="3:26">
      <c r="C220" s="34"/>
      <c r="D220" s="34"/>
      <c r="E220" s="34"/>
      <c r="F220" s="34"/>
      <c r="G220" s="34"/>
      <c r="H220" s="34"/>
      <c r="I220" s="34"/>
      <c r="J220" s="34"/>
      <c r="K220" s="34"/>
      <c r="L220" s="34"/>
      <c r="M220" s="34"/>
      <c r="N220" s="34"/>
      <c r="O220" s="34"/>
      <c r="P220" s="34"/>
      <c r="Q220" s="34"/>
      <c r="R220" s="34"/>
      <c r="S220" s="34"/>
      <c r="T220" s="34"/>
      <c r="W220" s="34"/>
      <c r="X220" s="34"/>
      <c r="Y220" s="34"/>
      <c r="Z220" s="34"/>
    </row>
    <row r="221" spans="3:26">
      <c r="C221" s="34"/>
      <c r="D221" s="34"/>
      <c r="E221" s="34"/>
      <c r="F221" s="34"/>
      <c r="G221" s="34"/>
      <c r="H221" s="34"/>
      <c r="I221" s="34"/>
      <c r="J221" s="34"/>
      <c r="K221" s="34"/>
      <c r="L221" s="34"/>
      <c r="M221" s="34"/>
      <c r="N221" s="34"/>
      <c r="O221" s="34"/>
      <c r="P221" s="34"/>
      <c r="Q221" s="34"/>
      <c r="R221" s="34"/>
      <c r="S221" s="34"/>
      <c r="T221" s="34"/>
      <c r="W221" s="34"/>
      <c r="X221" s="34"/>
      <c r="Y221" s="34"/>
      <c r="Z221" s="34"/>
    </row>
    <row r="222" spans="3:26">
      <c r="C222" s="34"/>
      <c r="D222" s="34"/>
      <c r="E222" s="34"/>
      <c r="F222" s="34"/>
      <c r="G222" s="34"/>
      <c r="H222" s="34"/>
      <c r="I222" s="34"/>
      <c r="J222" s="34"/>
      <c r="K222" s="34"/>
      <c r="L222" s="34"/>
      <c r="M222" s="34"/>
      <c r="N222" s="34"/>
      <c r="O222" s="34"/>
      <c r="P222" s="34"/>
      <c r="Q222" s="34"/>
      <c r="R222" s="34"/>
      <c r="S222" s="34"/>
      <c r="T222" s="34"/>
      <c r="W222" s="34"/>
      <c r="X222" s="34"/>
      <c r="Y222" s="34"/>
      <c r="Z222" s="34"/>
    </row>
    <row r="223" spans="3:26">
      <c r="C223" s="34"/>
      <c r="D223" s="34"/>
      <c r="E223" s="34"/>
      <c r="F223" s="34"/>
      <c r="G223" s="34"/>
      <c r="H223" s="34"/>
      <c r="I223" s="34"/>
      <c r="J223" s="34"/>
      <c r="K223" s="34"/>
      <c r="L223" s="34"/>
      <c r="M223" s="34"/>
      <c r="N223" s="34"/>
      <c r="O223" s="34"/>
      <c r="P223" s="34"/>
      <c r="Q223" s="34"/>
      <c r="R223" s="34"/>
      <c r="S223" s="34"/>
      <c r="T223" s="34"/>
      <c r="W223" s="34"/>
      <c r="X223" s="34"/>
      <c r="Y223" s="34"/>
      <c r="Z223" s="34"/>
    </row>
    <row r="224" spans="3:26">
      <c r="C224" s="34"/>
      <c r="D224" s="34"/>
      <c r="E224" s="34"/>
      <c r="F224" s="34"/>
      <c r="G224" s="34"/>
      <c r="H224" s="34"/>
      <c r="I224" s="34"/>
      <c r="J224" s="34"/>
      <c r="K224" s="34"/>
      <c r="L224" s="34"/>
      <c r="M224" s="34"/>
      <c r="N224" s="34"/>
      <c r="O224" s="34"/>
      <c r="P224" s="34"/>
      <c r="Q224" s="34"/>
      <c r="R224" s="34"/>
      <c r="S224" s="34"/>
      <c r="T224" s="34"/>
      <c r="W224" s="34"/>
      <c r="X224" s="34"/>
      <c r="Y224" s="34"/>
      <c r="Z224" s="34"/>
    </row>
    <row r="225" spans="3:26">
      <c r="C225" s="34"/>
      <c r="D225" s="34"/>
      <c r="E225" s="34"/>
      <c r="F225" s="34"/>
      <c r="G225" s="34"/>
      <c r="H225" s="34"/>
      <c r="I225" s="34"/>
      <c r="J225" s="34"/>
      <c r="K225" s="34"/>
      <c r="L225" s="34"/>
      <c r="M225" s="34"/>
      <c r="N225" s="34"/>
      <c r="O225" s="34"/>
      <c r="P225" s="34"/>
      <c r="Q225" s="34"/>
      <c r="R225" s="34"/>
      <c r="S225" s="34"/>
      <c r="T225" s="34"/>
      <c r="W225" s="34"/>
      <c r="X225" s="34"/>
      <c r="Y225" s="34"/>
      <c r="Z225" s="34"/>
    </row>
    <row r="226" spans="3:26">
      <c r="C226" s="34"/>
      <c r="D226" s="34"/>
      <c r="E226" s="34"/>
      <c r="F226" s="34"/>
      <c r="G226" s="34"/>
      <c r="H226" s="34"/>
      <c r="I226" s="34"/>
      <c r="J226" s="34"/>
      <c r="K226" s="34"/>
      <c r="L226" s="34"/>
      <c r="M226" s="34"/>
      <c r="N226" s="34"/>
      <c r="O226" s="34"/>
      <c r="P226" s="34"/>
      <c r="Q226" s="34"/>
      <c r="R226" s="34"/>
      <c r="S226" s="34"/>
      <c r="T226" s="34"/>
      <c r="W226" s="34"/>
      <c r="X226" s="34"/>
      <c r="Y226" s="34"/>
      <c r="Z226" s="34"/>
    </row>
    <row r="227" spans="3:26">
      <c r="C227" s="34"/>
      <c r="D227" s="34"/>
      <c r="E227" s="34"/>
      <c r="F227" s="34"/>
      <c r="G227" s="34"/>
      <c r="H227" s="34"/>
      <c r="I227" s="34"/>
      <c r="J227" s="34"/>
      <c r="K227" s="34"/>
      <c r="L227" s="34"/>
      <c r="M227" s="34"/>
      <c r="N227" s="34"/>
      <c r="O227" s="34"/>
      <c r="P227" s="34"/>
      <c r="Q227" s="34"/>
      <c r="R227" s="34"/>
      <c r="S227" s="34"/>
      <c r="T227" s="34"/>
      <c r="W227" s="34"/>
      <c r="X227" s="34"/>
      <c r="Y227" s="34"/>
      <c r="Z227" s="34"/>
    </row>
    <row r="228" spans="3:26">
      <c r="C228" s="34"/>
      <c r="D228" s="34"/>
      <c r="E228" s="34"/>
      <c r="F228" s="34"/>
      <c r="G228" s="34"/>
      <c r="H228" s="34"/>
      <c r="I228" s="34"/>
      <c r="J228" s="34"/>
      <c r="K228" s="34"/>
      <c r="L228" s="34"/>
      <c r="M228" s="34"/>
      <c r="N228" s="34"/>
      <c r="O228" s="34"/>
      <c r="P228" s="34"/>
      <c r="Q228" s="34"/>
      <c r="R228" s="34"/>
      <c r="S228" s="34"/>
      <c r="T228" s="34"/>
      <c r="W228" s="34"/>
      <c r="X228" s="34"/>
      <c r="Y228" s="34"/>
      <c r="Z228" s="34"/>
    </row>
    <row r="229" spans="3:26">
      <c r="C229" s="34"/>
      <c r="D229" s="34"/>
      <c r="E229" s="34"/>
      <c r="F229" s="34"/>
      <c r="G229" s="34"/>
      <c r="H229" s="34"/>
      <c r="I229" s="34"/>
      <c r="J229" s="34"/>
      <c r="K229" s="34"/>
      <c r="L229" s="34"/>
      <c r="M229" s="34"/>
      <c r="N229" s="34"/>
      <c r="O229" s="34"/>
      <c r="P229" s="34"/>
      <c r="Q229" s="34"/>
      <c r="R229" s="34"/>
      <c r="S229" s="34"/>
      <c r="T229" s="34"/>
      <c r="W229" s="34"/>
      <c r="X229" s="34"/>
      <c r="Y229" s="34"/>
      <c r="Z229" s="34"/>
    </row>
    <row r="230" spans="3:26">
      <c r="C230" s="34"/>
      <c r="D230" s="34"/>
      <c r="E230" s="34"/>
      <c r="F230" s="34"/>
      <c r="G230" s="34"/>
      <c r="H230" s="34"/>
      <c r="I230" s="34"/>
      <c r="J230" s="34"/>
      <c r="K230" s="34"/>
      <c r="L230" s="34"/>
      <c r="M230" s="34"/>
      <c r="N230" s="34"/>
      <c r="O230" s="34"/>
      <c r="P230" s="34"/>
      <c r="Q230" s="34"/>
      <c r="R230" s="34"/>
      <c r="S230" s="34"/>
      <c r="T230" s="34"/>
      <c r="W230" s="34"/>
      <c r="X230" s="34"/>
      <c r="Y230" s="34"/>
      <c r="Z230" s="34"/>
    </row>
    <row r="231" spans="3:26">
      <c r="C231" s="34"/>
      <c r="D231" s="34"/>
      <c r="E231" s="34"/>
      <c r="F231" s="34"/>
      <c r="G231" s="34"/>
      <c r="H231" s="34"/>
      <c r="I231" s="34"/>
      <c r="J231" s="34"/>
      <c r="K231" s="34"/>
      <c r="L231" s="34"/>
      <c r="M231" s="34"/>
      <c r="N231" s="34"/>
      <c r="O231" s="34"/>
      <c r="P231" s="34"/>
      <c r="Q231" s="34"/>
      <c r="R231" s="34"/>
      <c r="S231" s="34"/>
      <c r="T231" s="34"/>
      <c r="W231" s="34"/>
      <c r="X231" s="34"/>
      <c r="Y231" s="34"/>
      <c r="Z231" s="34"/>
    </row>
    <row r="232" spans="3:26">
      <c r="C232" s="34"/>
      <c r="D232" s="34"/>
      <c r="E232" s="34"/>
      <c r="F232" s="34"/>
      <c r="G232" s="34"/>
      <c r="H232" s="34"/>
      <c r="I232" s="34"/>
      <c r="J232" s="34"/>
      <c r="K232" s="34"/>
      <c r="L232" s="34"/>
      <c r="M232" s="34"/>
      <c r="N232" s="34"/>
      <c r="O232" s="34"/>
      <c r="P232" s="34"/>
      <c r="Q232" s="34"/>
      <c r="R232" s="34"/>
      <c r="S232" s="34"/>
      <c r="T232" s="34"/>
      <c r="W232" s="34"/>
      <c r="X232" s="34"/>
      <c r="Y232" s="34"/>
      <c r="Z232" s="34"/>
    </row>
    <row r="233" spans="3:26">
      <c r="C233" s="34"/>
      <c r="D233" s="34"/>
      <c r="E233" s="34"/>
      <c r="F233" s="34"/>
      <c r="G233" s="34"/>
      <c r="H233" s="34"/>
      <c r="I233" s="34"/>
      <c r="J233" s="34"/>
      <c r="K233" s="34"/>
      <c r="L233" s="34"/>
      <c r="M233" s="34"/>
      <c r="N233" s="34"/>
      <c r="O233" s="34"/>
      <c r="P233" s="34"/>
      <c r="Q233" s="34"/>
      <c r="R233" s="34"/>
      <c r="S233" s="34"/>
      <c r="T233" s="34"/>
      <c r="W233" s="34"/>
      <c r="X233" s="34"/>
      <c r="Y233" s="34"/>
      <c r="Z233" s="34"/>
    </row>
    <row r="234" spans="3:26">
      <c r="C234" s="34"/>
      <c r="D234" s="34"/>
      <c r="E234" s="34"/>
      <c r="F234" s="34"/>
      <c r="G234" s="34"/>
      <c r="H234" s="34"/>
      <c r="I234" s="34"/>
      <c r="J234" s="34"/>
      <c r="K234" s="34"/>
      <c r="L234" s="34"/>
      <c r="M234" s="34"/>
      <c r="N234" s="34"/>
      <c r="O234" s="34"/>
      <c r="P234" s="34"/>
      <c r="Q234" s="34"/>
      <c r="R234" s="34"/>
      <c r="S234" s="34"/>
      <c r="T234" s="34"/>
      <c r="W234" s="34"/>
      <c r="X234" s="34"/>
      <c r="Y234" s="34"/>
      <c r="Z234" s="34"/>
    </row>
    <row r="235" spans="3:26">
      <c r="C235" s="34"/>
      <c r="D235" s="34"/>
      <c r="E235" s="34"/>
      <c r="F235" s="34"/>
      <c r="G235" s="34"/>
      <c r="H235" s="34"/>
      <c r="I235" s="34"/>
      <c r="J235" s="34"/>
      <c r="K235" s="34"/>
      <c r="L235" s="34"/>
      <c r="M235" s="34"/>
      <c r="N235" s="34"/>
      <c r="O235" s="34"/>
      <c r="P235" s="34"/>
      <c r="Q235" s="34"/>
      <c r="R235" s="34"/>
      <c r="S235" s="34"/>
      <c r="T235" s="34"/>
      <c r="W235" s="34"/>
      <c r="X235" s="34"/>
      <c r="Y235" s="34"/>
      <c r="Z235" s="34"/>
    </row>
    <row r="236" spans="3:26">
      <c r="C236" s="34"/>
      <c r="D236" s="34"/>
      <c r="E236" s="34"/>
      <c r="F236" s="34"/>
      <c r="G236" s="34"/>
      <c r="H236" s="34"/>
      <c r="I236" s="34"/>
      <c r="J236" s="34"/>
      <c r="K236" s="34"/>
      <c r="L236" s="34"/>
      <c r="M236" s="34"/>
      <c r="N236" s="34"/>
      <c r="O236" s="34"/>
      <c r="P236" s="34"/>
      <c r="Q236" s="34"/>
      <c r="R236" s="34"/>
      <c r="S236" s="34"/>
      <c r="T236" s="34"/>
      <c r="W236" s="34"/>
      <c r="X236" s="34"/>
      <c r="Y236" s="34"/>
      <c r="Z236" s="34"/>
    </row>
  </sheetData>
  <mergeCells count="25">
    <mergeCell ref="AA10:AF10"/>
    <mergeCell ref="AG10:AL10"/>
    <mergeCell ref="G11:H11"/>
    <mergeCell ref="M11:N11"/>
    <mergeCell ref="S11:T11"/>
    <mergeCell ref="Y11:Z11"/>
    <mergeCell ref="AE11:AF11"/>
    <mergeCell ref="AK11:AL11"/>
    <mergeCell ref="AG8:AL8"/>
    <mergeCell ref="C9:H9"/>
    <mergeCell ref="I9:N9"/>
    <mergeCell ref="O9:T9"/>
    <mergeCell ref="U9:Z9"/>
    <mergeCell ref="AA9:AF9"/>
    <mergeCell ref="AG9:AL9"/>
    <mergeCell ref="AA8:AF8"/>
    <mergeCell ref="A8:B10"/>
    <mergeCell ref="C8:H8"/>
    <mergeCell ref="I8:N8"/>
    <mergeCell ref="O8:T8"/>
    <mergeCell ref="U8:Z8"/>
    <mergeCell ref="C10:H10"/>
    <mergeCell ref="I10:N10"/>
    <mergeCell ref="O10:T10"/>
    <mergeCell ref="U10:Z10"/>
  </mergeCells>
  <pageMargins left="0.78740157499999996" right="0.78740157499999996" top="0.984251969" bottom="0.984251969"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sheetPr codeName="Tabelle1">
    <tabColor rgb="FF7030A0"/>
  </sheetPr>
  <dimension ref="A1:AL289"/>
  <sheetViews>
    <sheetView showGridLines="0" topLeftCell="A64" zoomScaleNormal="100" workbookViewId="0">
      <selection activeCell="L60" sqref="L60:L70"/>
    </sheetView>
  </sheetViews>
  <sheetFormatPr baseColWidth="10" defaultColWidth="9.140625" defaultRowHeight="12.75"/>
  <cols>
    <col min="1" max="1" width="38.28515625" style="1" customWidth="1"/>
    <col min="2" max="2" width="12.42578125" style="45" customWidth="1"/>
    <col min="3" max="8" width="12.42578125" style="46" customWidth="1"/>
    <col min="9" max="9" width="23.42578125" style="47" customWidth="1"/>
    <col min="10" max="10" width="20.5703125" style="33" customWidth="1"/>
    <col min="11" max="11" width="4.85546875" style="33" customWidth="1"/>
    <col min="12" max="12" width="17.28515625" style="33" customWidth="1"/>
    <col min="13" max="13" width="8.42578125" style="33" customWidth="1"/>
    <col min="14" max="14" width="1.5703125" style="1" customWidth="1"/>
    <col min="15" max="15" width="0.7109375" style="1" customWidth="1"/>
    <col min="16" max="16" width="0" style="1" hidden="1" customWidth="1"/>
    <col min="17" max="256" width="11.42578125" style="1" customWidth="1"/>
    <col min="257" max="16384" width="9.140625" style="1"/>
  </cols>
  <sheetData>
    <row r="1" spans="1:38" ht="20.25">
      <c r="A1" s="30" t="s">
        <v>238</v>
      </c>
      <c r="B1" s="22"/>
      <c r="C1" s="22"/>
      <c r="D1" s="22"/>
      <c r="E1" s="22"/>
      <c r="F1" s="22"/>
      <c r="G1" s="22"/>
      <c r="H1" s="22"/>
      <c r="I1" s="31"/>
      <c r="J1" s="1"/>
      <c r="K1" s="32"/>
      <c r="L1" s="32"/>
    </row>
    <row r="2" spans="1:38">
      <c r="A2" s="48" t="s">
        <v>65</v>
      </c>
      <c r="B2" s="22"/>
      <c r="C2" s="34"/>
      <c r="D2" s="21"/>
      <c r="E2" s="22"/>
      <c r="F2" s="22"/>
      <c r="G2" s="22"/>
      <c r="H2" s="22"/>
      <c r="I2" s="31"/>
      <c r="J2" s="1"/>
      <c r="K2" s="1"/>
      <c r="L2" s="1"/>
      <c r="M2" s="1"/>
    </row>
    <row r="3" spans="1:38">
      <c r="B3" s="22"/>
      <c r="C3" s="34"/>
      <c r="D3" s="21"/>
      <c r="E3" s="22"/>
      <c r="F3" s="22"/>
      <c r="G3" s="22"/>
      <c r="H3" s="22"/>
      <c r="I3" s="31"/>
      <c r="J3" s="1"/>
      <c r="K3" s="1"/>
      <c r="L3" s="1"/>
      <c r="M3" s="1"/>
    </row>
    <row r="4" spans="1:38">
      <c r="A4" s="1" t="s">
        <v>32</v>
      </c>
      <c r="B4" s="16"/>
      <c r="C4" s="7" t="s">
        <v>33</v>
      </c>
      <c r="D4" s="17"/>
      <c r="E4" s="22"/>
      <c r="F4" s="22"/>
      <c r="G4" s="22"/>
      <c r="H4" s="22"/>
      <c r="I4" s="31"/>
      <c r="J4" s="1"/>
      <c r="K4" s="1"/>
      <c r="L4" s="1"/>
      <c r="M4" s="1"/>
    </row>
    <row r="5" spans="1:38">
      <c r="A5" s="1" t="s">
        <v>63</v>
      </c>
      <c r="B5" s="16"/>
      <c r="C5" s="7" t="s">
        <v>35</v>
      </c>
      <c r="D5" s="17"/>
      <c r="E5" s="22"/>
      <c r="F5" s="22"/>
      <c r="G5" s="22"/>
      <c r="H5" s="22"/>
      <c r="I5" s="31"/>
      <c r="J5" s="1"/>
      <c r="K5" s="1"/>
      <c r="L5" s="1"/>
      <c r="M5" s="1"/>
    </row>
    <row r="6" spans="1:38">
      <c r="A6" s="1" t="s">
        <v>59</v>
      </c>
      <c r="B6" s="16"/>
      <c r="C6" s="13" t="s">
        <v>6</v>
      </c>
      <c r="D6" s="18"/>
      <c r="E6" s="22"/>
      <c r="F6" s="22"/>
      <c r="G6" s="22"/>
      <c r="H6" s="22"/>
      <c r="I6" s="31"/>
      <c r="J6" s="1"/>
      <c r="K6" s="1"/>
      <c r="L6" s="1"/>
      <c r="M6" s="1"/>
    </row>
    <row r="7" spans="1:38" ht="13.5" thickBot="1">
      <c r="A7" s="35"/>
      <c r="B7" s="36"/>
      <c r="C7" s="19"/>
      <c r="D7" s="20"/>
      <c r="E7" s="21"/>
      <c r="F7" s="22"/>
      <c r="G7" s="22"/>
      <c r="H7" s="22"/>
      <c r="I7" s="31"/>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row>
    <row r="8" spans="1:38" ht="13.5" thickBot="1">
      <c r="A8" s="37"/>
      <c r="B8" s="434" t="s">
        <v>2</v>
      </c>
      <c r="C8" s="436"/>
      <c r="D8" s="434" t="s">
        <v>19</v>
      </c>
      <c r="E8" s="435"/>
      <c r="F8" s="435"/>
      <c r="G8" s="435"/>
      <c r="H8" s="436"/>
      <c r="I8" s="38"/>
      <c r="J8" s="23"/>
      <c r="P8" s="1" t="s">
        <v>2</v>
      </c>
    </row>
    <row r="9" spans="1:38" s="92" customFormat="1" ht="24.75" thickBot="1">
      <c r="A9" s="90" t="s">
        <v>40</v>
      </c>
      <c r="B9" s="90" t="s">
        <v>3</v>
      </c>
      <c r="C9" s="88">
        <v>2015</v>
      </c>
      <c r="D9" s="87">
        <v>2020</v>
      </c>
      <c r="E9" s="87">
        <v>2025</v>
      </c>
      <c r="F9" s="91">
        <v>2030</v>
      </c>
      <c r="G9" s="408" t="s">
        <v>241</v>
      </c>
      <c r="H9" s="409"/>
      <c r="I9" s="90" t="s">
        <v>64</v>
      </c>
      <c r="J9" s="90" t="s">
        <v>177</v>
      </c>
      <c r="P9" s="92" t="s">
        <v>3</v>
      </c>
    </row>
    <row r="10" spans="1:38" s="39" customFormat="1">
      <c r="A10" s="437" t="s">
        <v>41</v>
      </c>
      <c r="B10" s="438"/>
      <c r="C10" s="438"/>
      <c r="D10" s="438"/>
      <c r="E10" s="438"/>
      <c r="F10" s="439"/>
      <c r="G10" s="438"/>
      <c r="H10" s="438"/>
      <c r="I10" s="438"/>
      <c r="J10" s="440"/>
      <c r="P10" s="39">
        <v>0</v>
      </c>
    </row>
    <row r="11" spans="1:38">
      <c r="A11" s="94" t="s">
        <v>42</v>
      </c>
      <c r="B11" s="95"/>
      <c r="C11" s="95" t="s">
        <v>4</v>
      </c>
      <c r="D11" s="95" t="s">
        <v>5</v>
      </c>
      <c r="E11" s="95"/>
      <c r="F11" s="95"/>
      <c r="G11" s="95"/>
      <c r="H11" s="95"/>
      <c r="I11" s="94" t="s">
        <v>8</v>
      </c>
      <c r="J11" s="95"/>
      <c r="P11" s="1">
        <v>0</v>
      </c>
    </row>
    <row r="12" spans="1:38">
      <c r="A12" s="94" t="s">
        <v>43</v>
      </c>
      <c r="B12" s="95"/>
      <c r="C12" s="95"/>
      <c r="D12" s="95"/>
      <c r="E12" s="95"/>
      <c r="F12" s="95"/>
      <c r="G12" s="95"/>
      <c r="H12" s="95"/>
      <c r="I12" s="94" t="s">
        <v>44</v>
      </c>
      <c r="J12" s="95"/>
      <c r="P12" s="1">
        <v>0</v>
      </c>
    </row>
    <row r="13" spans="1:38" ht="38.25">
      <c r="A13" s="94" t="s">
        <v>45</v>
      </c>
      <c r="B13" s="95"/>
      <c r="C13" s="95"/>
      <c r="D13" s="95"/>
      <c r="E13" s="95"/>
      <c r="F13" s="95"/>
      <c r="G13" s="95"/>
      <c r="H13" s="95"/>
      <c r="I13" s="94" t="s">
        <v>46</v>
      </c>
      <c r="J13" s="95"/>
      <c r="P13" s="1">
        <v>0</v>
      </c>
    </row>
    <row r="14" spans="1:38">
      <c r="A14" s="94" t="s">
        <v>178</v>
      </c>
      <c r="B14" s="95"/>
      <c r="C14" s="95"/>
      <c r="D14" s="95"/>
      <c r="E14" s="95"/>
      <c r="F14" s="95"/>
      <c r="G14" s="95"/>
      <c r="H14" s="95"/>
      <c r="I14" s="94" t="s">
        <v>49</v>
      </c>
      <c r="J14" s="95"/>
      <c r="P14" s="1">
        <v>0</v>
      </c>
    </row>
    <row r="15" spans="1:38">
      <c r="A15" s="94" t="s">
        <v>179</v>
      </c>
      <c r="B15" s="95"/>
      <c r="C15" s="95"/>
      <c r="D15" s="95"/>
      <c r="E15" s="95"/>
      <c r="F15" s="95"/>
      <c r="G15" s="95"/>
      <c r="H15" s="95"/>
      <c r="I15" s="94" t="s">
        <v>50</v>
      </c>
      <c r="J15" s="95"/>
      <c r="P15" s="1">
        <v>0</v>
      </c>
    </row>
    <row r="16" spans="1:38">
      <c r="A16" s="425" t="s">
        <v>51</v>
      </c>
      <c r="B16" s="426"/>
      <c r="C16" s="426"/>
      <c r="D16" s="426"/>
      <c r="E16" s="426"/>
      <c r="F16" s="426"/>
      <c r="G16" s="426"/>
      <c r="H16" s="426"/>
      <c r="I16" s="426"/>
      <c r="J16" s="427"/>
      <c r="P16" s="1">
        <v>0</v>
      </c>
    </row>
    <row r="17" spans="1:16">
      <c r="A17" s="428" t="s">
        <v>180</v>
      </c>
      <c r="B17" s="429"/>
      <c r="C17" s="429"/>
      <c r="D17" s="429"/>
      <c r="E17" s="429"/>
      <c r="F17" s="429"/>
      <c r="G17" s="429"/>
      <c r="H17" s="429"/>
      <c r="I17" s="429"/>
      <c r="J17" s="430"/>
      <c r="P17" s="1">
        <v>0</v>
      </c>
    </row>
    <row r="18" spans="1:16">
      <c r="A18" s="94" t="s">
        <v>181</v>
      </c>
      <c r="B18" s="95"/>
      <c r="C18" s="95"/>
      <c r="D18" s="95"/>
      <c r="E18" s="95"/>
      <c r="F18" s="95"/>
      <c r="G18" s="95"/>
      <c r="H18" s="95"/>
      <c r="I18" s="94" t="s">
        <v>52</v>
      </c>
      <c r="J18" s="95"/>
      <c r="P18" s="1">
        <v>0</v>
      </c>
    </row>
    <row r="19" spans="1:16">
      <c r="A19" s="94" t="s">
        <v>182</v>
      </c>
      <c r="B19" s="95"/>
      <c r="C19" s="95"/>
      <c r="D19" s="95"/>
      <c r="E19" s="95"/>
      <c r="F19" s="95"/>
      <c r="G19" s="95"/>
      <c r="H19" s="95"/>
      <c r="I19" s="94" t="s">
        <v>52</v>
      </c>
      <c r="J19" s="95"/>
      <c r="P19" s="1">
        <v>0</v>
      </c>
    </row>
    <row r="20" spans="1:16">
      <c r="A20" s="94" t="s">
        <v>183</v>
      </c>
      <c r="B20" s="95"/>
      <c r="C20" s="95"/>
      <c r="D20" s="95"/>
      <c r="E20" s="95"/>
      <c r="F20" s="95"/>
      <c r="G20" s="95"/>
      <c r="H20" s="95"/>
      <c r="I20" s="94" t="s">
        <v>52</v>
      </c>
      <c r="J20" s="95"/>
      <c r="P20" s="1">
        <v>0</v>
      </c>
    </row>
    <row r="21" spans="1:16" ht="25.5">
      <c r="A21" s="94" t="s">
        <v>184</v>
      </c>
      <c r="B21" s="95"/>
      <c r="C21" s="95"/>
      <c r="D21" s="95"/>
      <c r="E21" s="95"/>
      <c r="F21" s="95"/>
      <c r="G21" s="95"/>
      <c r="H21" s="95"/>
      <c r="I21" s="94" t="s">
        <v>52</v>
      </c>
      <c r="J21" s="95" t="s">
        <v>690</v>
      </c>
    </row>
    <row r="22" spans="1:16" ht="25.5">
      <c r="A22" s="94" t="s">
        <v>185</v>
      </c>
      <c r="B22" s="95"/>
      <c r="C22" s="95"/>
      <c r="D22" s="95"/>
      <c r="E22" s="95"/>
      <c r="F22" s="95"/>
      <c r="G22" s="95"/>
      <c r="H22" s="95"/>
      <c r="I22" s="94" t="s">
        <v>52</v>
      </c>
      <c r="J22" s="95" t="s">
        <v>690</v>
      </c>
    </row>
    <row r="23" spans="1:16" ht="25.5">
      <c r="A23" s="94" t="s">
        <v>186</v>
      </c>
      <c r="B23" s="95"/>
      <c r="C23" s="95"/>
      <c r="D23" s="95"/>
      <c r="E23" s="95"/>
      <c r="F23" s="95"/>
      <c r="G23" s="95"/>
      <c r="H23" s="95"/>
      <c r="I23" s="94" t="s">
        <v>52</v>
      </c>
      <c r="J23" s="95" t="s">
        <v>690</v>
      </c>
    </row>
    <row r="24" spans="1:16">
      <c r="A24" s="94" t="s">
        <v>223</v>
      </c>
      <c r="B24" s="95"/>
      <c r="C24" s="95"/>
      <c r="D24" s="95"/>
      <c r="E24" s="95"/>
      <c r="F24" s="95"/>
      <c r="G24" s="95"/>
      <c r="H24" s="95"/>
      <c r="I24" s="94" t="s">
        <v>52</v>
      </c>
      <c r="J24" s="95"/>
    </row>
    <row r="25" spans="1:16">
      <c r="A25" s="428" t="s">
        <v>17</v>
      </c>
      <c r="B25" s="429"/>
      <c r="C25" s="429"/>
      <c r="D25" s="429"/>
      <c r="E25" s="429"/>
      <c r="F25" s="429"/>
      <c r="G25" s="429"/>
      <c r="H25" s="429"/>
      <c r="I25" s="429"/>
      <c r="J25" s="430"/>
    </row>
    <row r="26" spans="1:16">
      <c r="A26" s="94" t="s">
        <v>187</v>
      </c>
      <c r="B26" s="95"/>
      <c r="C26" s="95"/>
      <c r="D26" s="95"/>
      <c r="E26" s="95"/>
      <c r="F26" s="95"/>
      <c r="G26" s="95"/>
      <c r="H26" s="95"/>
      <c r="I26" s="94" t="s">
        <v>18</v>
      </c>
      <c r="J26" s="95"/>
    </row>
    <row r="27" spans="1:16">
      <c r="A27" s="94" t="s">
        <v>188</v>
      </c>
      <c r="B27" s="95"/>
      <c r="C27" s="95"/>
      <c r="D27" s="95"/>
      <c r="E27" s="95"/>
      <c r="F27" s="95"/>
      <c r="G27" s="95"/>
      <c r="H27" s="95"/>
      <c r="I27" s="94" t="s">
        <v>18</v>
      </c>
      <c r="J27" s="95"/>
    </row>
    <row r="28" spans="1:16">
      <c r="A28" s="94" t="s">
        <v>189</v>
      </c>
      <c r="B28" s="95"/>
      <c r="C28" s="95"/>
      <c r="D28" s="95"/>
      <c r="E28" s="95"/>
      <c r="F28" s="95"/>
      <c r="G28" s="95"/>
      <c r="H28" s="95"/>
      <c r="I28" s="94" t="s">
        <v>18</v>
      </c>
      <c r="J28" s="95"/>
    </row>
    <row r="29" spans="1:16">
      <c r="A29" s="94" t="s">
        <v>190</v>
      </c>
      <c r="B29" s="95"/>
      <c r="C29" s="95"/>
      <c r="D29" s="95"/>
      <c r="E29" s="95"/>
      <c r="F29" s="95"/>
      <c r="G29" s="95"/>
      <c r="H29" s="95"/>
      <c r="I29" s="94" t="s">
        <v>18</v>
      </c>
      <c r="J29" s="95"/>
    </row>
    <row r="30" spans="1:16">
      <c r="A30" s="425" t="s">
        <v>56</v>
      </c>
      <c r="B30" s="426"/>
      <c r="C30" s="426"/>
      <c r="D30" s="426"/>
      <c r="E30" s="426"/>
      <c r="F30" s="426"/>
      <c r="G30" s="426"/>
      <c r="H30" s="426"/>
      <c r="I30" s="426"/>
      <c r="J30" s="427"/>
    </row>
    <row r="31" spans="1:16">
      <c r="A31" s="428" t="s">
        <v>58</v>
      </c>
      <c r="B31" s="429"/>
      <c r="C31" s="429"/>
      <c r="D31" s="429"/>
      <c r="E31" s="429"/>
      <c r="F31" s="429"/>
      <c r="G31" s="429"/>
      <c r="H31" s="429"/>
      <c r="I31" s="429"/>
      <c r="J31" s="430"/>
    </row>
    <row r="32" spans="1:16" ht="51">
      <c r="A32" s="94" t="s">
        <v>191</v>
      </c>
      <c r="B32" s="94"/>
      <c r="C32" s="94"/>
      <c r="D32" s="94"/>
      <c r="E32" s="94"/>
      <c r="F32" s="94"/>
      <c r="G32" s="94"/>
      <c r="H32" s="94"/>
      <c r="I32" s="94"/>
      <c r="J32" s="94"/>
    </row>
    <row r="33" spans="1:13" s="6" customFormat="1" ht="25.5">
      <c r="A33" s="96" t="s">
        <v>61</v>
      </c>
      <c r="B33" s="97"/>
      <c r="C33" s="97"/>
      <c r="D33" s="97"/>
      <c r="E33" s="97"/>
      <c r="F33" s="97"/>
      <c r="G33" s="97"/>
      <c r="H33" s="97"/>
      <c r="I33" s="93" t="s">
        <v>27</v>
      </c>
      <c r="J33" s="97"/>
      <c r="K33" s="40"/>
      <c r="L33" s="40"/>
      <c r="M33" s="40"/>
    </row>
    <row r="34" spans="1:13">
      <c r="A34" s="428" t="s">
        <v>57</v>
      </c>
      <c r="B34" s="429"/>
      <c r="C34" s="429"/>
      <c r="D34" s="429"/>
      <c r="E34" s="429"/>
      <c r="F34" s="429"/>
      <c r="G34" s="429"/>
      <c r="H34" s="429"/>
      <c r="I34" s="429"/>
      <c r="J34" s="430"/>
    </row>
    <row r="35" spans="1:13" ht="51">
      <c r="A35" s="94" t="s">
        <v>192</v>
      </c>
      <c r="B35" s="94"/>
      <c r="C35" s="94"/>
      <c r="D35" s="94"/>
      <c r="E35" s="94"/>
      <c r="F35" s="94"/>
      <c r="G35" s="94"/>
      <c r="H35" s="94"/>
      <c r="I35" s="94"/>
      <c r="J35" s="94"/>
    </row>
    <row r="36" spans="1:13" s="6" customFormat="1" ht="25.5">
      <c r="A36" s="96" t="s">
        <v>61</v>
      </c>
      <c r="B36" s="97"/>
      <c r="C36" s="97"/>
      <c r="D36" s="97"/>
      <c r="E36" s="97"/>
      <c r="F36" s="97"/>
      <c r="G36" s="97"/>
      <c r="H36" s="97"/>
      <c r="I36" s="98" t="s">
        <v>28</v>
      </c>
      <c r="J36" s="97"/>
      <c r="K36" s="40"/>
      <c r="L36" s="40"/>
      <c r="M36" s="40"/>
    </row>
    <row r="37" spans="1:13" s="6" customFormat="1">
      <c r="A37" s="94"/>
      <c r="B37" s="95"/>
      <c r="C37" s="95"/>
      <c r="D37" s="95"/>
      <c r="E37" s="95"/>
      <c r="F37" s="95"/>
      <c r="G37" s="95"/>
      <c r="H37" s="95"/>
      <c r="I37" s="94"/>
      <c r="J37" s="95"/>
      <c r="K37" s="40"/>
      <c r="L37" s="40"/>
      <c r="M37" s="40"/>
    </row>
    <row r="38" spans="1:13">
      <c r="A38" s="425" t="s">
        <v>29</v>
      </c>
      <c r="B38" s="426"/>
      <c r="C38" s="426"/>
      <c r="D38" s="426"/>
      <c r="E38" s="426"/>
      <c r="F38" s="426"/>
      <c r="G38" s="426"/>
      <c r="H38" s="426"/>
      <c r="I38" s="426"/>
      <c r="J38" s="427"/>
    </row>
    <row r="39" spans="1:13">
      <c r="A39" s="428" t="s">
        <v>58</v>
      </c>
      <c r="B39" s="429"/>
      <c r="C39" s="429"/>
      <c r="D39" s="429"/>
      <c r="E39" s="429"/>
      <c r="F39" s="429"/>
      <c r="G39" s="429"/>
      <c r="H39" s="429"/>
      <c r="I39" s="429"/>
      <c r="J39" s="430"/>
    </row>
    <row r="40" spans="1:13">
      <c r="A40" s="94" t="s">
        <v>193</v>
      </c>
      <c r="B40" s="95"/>
      <c r="C40" s="95"/>
      <c r="D40" s="95"/>
      <c r="E40" s="95"/>
      <c r="F40" s="95"/>
      <c r="G40" s="95"/>
      <c r="H40" s="95"/>
      <c r="I40" s="94" t="s">
        <v>7</v>
      </c>
      <c r="J40" s="95"/>
    </row>
    <row r="41" spans="1:13">
      <c r="A41" s="428" t="s">
        <v>57</v>
      </c>
      <c r="B41" s="429"/>
      <c r="C41" s="429"/>
      <c r="D41" s="429"/>
      <c r="E41" s="429"/>
      <c r="F41" s="429"/>
      <c r="G41" s="429"/>
      <c r="H41" s="429"/>
      <c r="I41" s="429"/>
      <c r="J41" s="430"/>
    </row>
    <row r="42" spans="1:13">
      <c r="A42" s="94" t="s">
        <v>194</v>
      </c>
      <c r="B42" s="95"/>
      <c r="C42" s="95"/>
      <c r="D42" s="95"/>
      <c r="E42" s="95"/>
      <c r="F42" s="95"/>
      <c r="G42" s="95"/>
      <c r="H42" s="95"/>
      <c r="I42" s="94" t="s">
        <v>30</v>
      </c>
      <c r="J42" s="95"/>
    </row>
    <row r="43" spans="1:13">
      <c r="A43" s="94" t="s">
        <v>195</v>
      </c>
      <c r="B43" s="95"/>
      <c r="C43" s="95"/>
      <c r="D43" s="95"/>
      <c r="E43" s="95"/>
      <c r="F43" s="95"/>
      <c r="G43" s="95"/>
      <c r="H43" s="95"/>
      <c r="I43" s="94" t="s">
        <v>31</v>
      </c>
      <c r="J43" s="95"/>
    </row>
    <row r="44" spans="1:13" ht="25.5">
      <c r="A44" s="104" t="s">
        <v>196</v>
      </c>
      <c r="B44" s="95"/>
      <c r="C44" s="95"/>
      <c r="D44" s="95"/>
      <c r="E44" s="95"/>
      <c r="F44" s="95"/>
      <c r="G44" s="95"/>
      <c r="H44" s="95"/>
      <c r="I44" s="94"/>
      <c r="J44" s="95"/>
    </row>
    <row r="45" spans="1:13">
      <c r="A45" s="105" t="s">
        <v>221</v>
      </c>
      <c r="B45" s="95"/>
      <c r="C45" s="95"/>
      <c r="D45" s="95"/>
      <c r="E45" s="95"/>
      <c r="F45" s="95"/>
      <c r="G45" s="95"/>
      <c r="H45" s="95"/>
      <c r="I45" s="94" t="s">
        <v>10</v>
      </c>
      <c r="J45" s="95"/>
    </row>
    <row r="46" spans="1:13">
      <c r="A46" s="105" t="s">
        <v>197</v>
      </c>
      <c r="B46" s="95"/>
      <c r="C46" s="95"/>
      <c r="D46" s="95"/>
      <c r="E46" s="95"/>
      <c r="F46" s="95"/>
      <c r="G46" s="95"/>
      <c r="H46" s="95"/>
      <c r="I46" s="94" t="s">
        <v>10</v>
      </c>
      <c r="J46" s="95"/>
    </row>
    <row r="47" spans="1:13">
      <c r="A47" s="106" t="s">
        <v>198</v>
      </c>
      <c r="B47" s="95"/>
      <c r="C47" s="95"/>
      <c r="D47" s="95"/>
      <c r="E47" s="95"/>
      <c r="F47" s="95"/>
      <c r="G47" s="95"/>
      <c r="H47" s="95"/>
      <c r="I47" s="94" t="s">
        <v>10</v>
      </c>
      <c r="J47" s="95"/>
    </row>
    <row r="48" spans="1:13">
      <c r="A48" s="425" t="s">
        <v>11</v>
      </c>
      <c r="B48" s="426"/>
      <c r="C48" s="426"/>
      <c r="D48" s="426"/>
      <c r="E48" s="426"/>
      <c r="F48" s="426"/>
      <c r="G48" s="426"/>
      <c r="H48" s="426"/>
      <c r="I48" s="426"/>
      <c r="J48" s="427"/>
    </row>
    <row r="49" spans="1:13">
      <c r="A49" s="428" t="s">
        <v>58</v>
      </c>
      <c r="B49" s="429"/>
      <c r="C49" s="429"/>
      <c r="D49" s="429"/>
      <c r="E49" s="429"/>
      <c r="F49" s="429"/>
      <c r="G49" s="429"/>
      <c r="H49" s="429"/>
      <c r="I49" s="429"/>
      <c r="J49" s="430"/>
    </row>
    <row r="50" spans="1:13" ht="25.5">
      <c r="A50" s="94" t="s">
        <v>199</v>
      </c>
      <c r="B50" s="95"/>
      <c r="C50" s="95"/>
      <c r="D50" s="95"/>
      <c r="E50" s="95"/>
      <c r="F50" s="95"/>
      <c r="G50" s="95"/>
      <c r="H50" s="95"/>
      <c r="I50" s="94" t="s">
        <v>8</v>
      </c>
      <c r="J50" s="95"/>
    </row>
    <row r="51" spans="1:13" ht="25.5">
      <c r="A51" s="94" t="s">
        <v>200</v>
      </c>
      <c r="B51" s="95"/>
      <c r="C51" s="95"/>
      <c r="D51" s="95"/>
      <c r="E51" s="95"/>
      <c r="F51" s="95"/>
      <c r="G51" s="95"/>
      <c r="H51" s="95"/>
      <c r="I51" s="94" t="s">
        <v>27</v>
      </c>
      <c r="J51" s="95"/>
    </row>
    <row r="52" spans="1:13">
      <c r="A52" s="428" t="s">
        <v>57</v>
      </c>
      <c r="B52" s="429"/>
      <c r="C52" s="429"/>
      <c r="D52" s="429"/>
      <c r="E52" s="429"/>
      <c r="F52" s="429"/>
      <c r="G52" s="429"/>
      <c r="H52" s="429"/>
      <c r="I52" s="429"/>
      <c r="J52" s="430"/>
    </row>
    <row r="53" spans="1:13" ht="25.5">
      <c r="A53" s="103" t="s">
        <v>201</v>
      </c>
      <c r="B53" s="95"/>
      <c r="C53" s="95"/>
      <c r="D53" s="95"/>
      <c r="E53" s="95"/>
      <c r="F53" s="95"/>
      <c r="G53" s="95"/>
      <c r="H53" s="95"/>
      <c r="I53" s="94" t="s">
        <v>15</v>
      </c>
      <c r="J53" s="95"/>
    </row>
    <row r="54" spans="1:13" s="29" customFormat="1" ht="25.5">
      <c r="A54" s="103" t="s">
        <v>202</v>
      </c>
      <c r="B54" s="100"/>
      <c r="C54" s="100"/>
      <c r="D54" s="100"/>
      <c r="E54" s="100"/>
      <c r="F54" s="100"/>
      <c r="G54" s="100"/>
      <c r="H54" s="100"/>
      <c r="I54" s="94" t="s">
        <v>15</v>
      </c>
      <c r="J54" s="100"/>
      <c r="K54" s="41"/>
      <c r="L54" s="41"/>
      <c r="M54" s="41"/>
    </row>
    <row r="55" spans="1:13" ht="25.5">
      <c r="A55" s="103" t="s">
        <v>203</v>
      </c>
      <c r="B55" s="95"/>
      <c r="C55" s="95"/>
      <c r="D55" s="95"/>
      <c r="E55" s="95"/>
      <c r="F55" s="95"/>
      <c r="G55" s="95"/>
      <c r="H55" s="95"/>
      <c r="I55" s="94" t="s">
        <v>9</v>
      </c>
      <c r="J55" s="95"/>
    </row>
    <row r="56" spans="1:13" ht="25.5">
      <c r="A56" s="103" t="s">
        <v>204</v>
      </c>
      <c r="B56" s="100"/>
      <c r="C56" s="100"/>
      <c r="D56" s="100"/>
      <c r="E56" s="100"/>
      <c r="F56" s="100"/>
      <c r="G56" s="100"/>
      <c r="H56" s="100"/>
      <c r="I56" s="94" t="s">
        <v>9</v>
      </c>
      <c r="J56" s="95"/>
    </row>
    <row r="57" spans="1:13">
      <c r="A57" s="425" t="s">
        <v>12</v>
      </c>
      <c r="B57" s="426"/>
      <c r="C57" s="426"/>
      <c r="D57" s="426"/>
      <c r="E57" s="426"/>
      <c r="F57" s="426"/>
      <c r="G57" s="426"/>
      <c r="H57" s="426"/>
      <c r="I57" s="426"/>
      <c r="J57" s="427"/>
    </row>
    <row r="58" spans="1:13">
      <c r="A58" s="428" t="s">
        <v>58</v>
      </c>
      <c r="B58" s="429"/>
      <c r="C58" s="429"/>
      <c r="D58" s="429"/>
      <c r="E58" s="429"/>
      <c r="F58" s="429"/>
      <c r="G58" s="429"/>
      <c r="H58" s="429"/>
      <c r="I58" s="429"/>
      <c r="J58" s="430"/>
    </row>
    <row r="59" spans="1:13" ht="25.5">
      <c r="A59" s="94" t="s">
        <v>205</v>
      </c>
      <c r="B59" s="95"/>
      <c r="C59" s="95"/>
      <c r="D59" s="95"/>
      <c r="E59" s="95"/>
      <c r="F59" s="95"/>
      <c r="G59" s="95"/>
      <c r="H59" s="95"/>
      <c r="I59" s="94" t="s">
        <v>27</v>
      </c>
      <c r="J59" s="95"/>
    </row>
    <row r="60" spans="1:13">
      <c r="A60" s="428" t="s">
        <v>57</v>
      </c>
      <c r="B60" s="429"/>
      <c r="C60" s="429"/>
      <c r="D60" s="429"/>
      <c r="E60" s="429"/>
      <c r="F60" s="429"/>
      <c r="G60" s="429"/>
      <c r="H60" s="429"/>
      <c r="I60" s="429"/>
      <c r="J60" s="430"/>
      <c r="M60" s="1"/>
    </row>
    <row r="61" spans="1:13">
      <c r="A61" s="431" t="s">
        <v>206</v>
      </c>
      <c r="B61" s="432"/>
      <c r="C61" s="432"/>
      <c r="D61" s="432"/>
      <c r="E61" s="432"/>
      <c r="F61" s="432"/>
      <c r="G61" s="432"/>
      <c r="H61" s="432"/>
      <c r="I61" s="432"/>
      <c r="J61" s="433"/>
      <c r="M61" s="1"/>
    </row>
    <row r="62" spans="1:13" ht="25.5">
      <c r="A62" s="94" t="s">
        <v>207</v>
      </c>
      <c r="B62" s="95"/>
      <c r="C62" s="95"/>
      <c r="D62" s="95"/>
      <c r="E62" s="95"/>
      <c r="F62" s="95"/>
      <c r="G62" s="95"/>
      <c r="H62" s="95"/>
      <c r="I62" s="94" t="s">
        <v>55</v>
      </c>
      <c r="J62" s="95"/>
      <c r="M62" s="1"/>
    </row>
    <row r="63" spans="1:13" ht="25.5">
      <c r="A63" s="94" t="s">
        <v>208</v>
      </c>
      <c r="B63" s="95"/>
      <c r="C63" s="95"/>
      <c r="D63" s="95"/>
      <c r="E63" s="95"/>
      <c r="F63" s="95"/>
      <c r="G63" s="95"/>
      <c r="H63" s="95"/>
      <c r="I63" s="94" t="s">
        <v>55</v>
      </c>
      <c r="J63" s="95"/>
      <c r="M63" s="1"/>
    </row>
    <row r="64" spans="1:13" ht="25.5">
      <c r="A64" s="94" t="s">
        <v>209</v>
      </c>
      <c r="B64" s="95"/>
      <c r="C64" s="95"/>
      <c r="D64" s="95"/>
      <c r="E64" s="95"/>
      <c r="F64" s="95"/>
      <c r="G64" s="95"/>
      <c r="H64" s="95"/>
      <c r="I64" s="94" t="s">
        <v>55</v>
      </c>
      <c r="J64" s="95"/>
      <c r="M64" s="1"/>
    </row>
    <row r="65" spans="1:13" ht="25.5">
      <c r="A65" s="94" t="s">
        <v>210</v>
      </c>
      <c r="B65" s="95"/>
      <c r="C65" s="95"/>
      <c r="D65" s="95"/>
      <c r="E65" s="95"/>
      <c r="F65" s="95"/>
      <c r="G65" s="95"/>
      <c r="H65" s="95"/>
      <c r="I65" s="94" t="s">
        <v>55</v>
      </c>
      <c r="J65" s="95"/>
      <c r="M65" s="1"/>
    </row>
    <row r="66" spans="1:13" ht="25.5">
      <c r="A66" s="94" t="s">
        <v>211</v>
      </c>
      <c r="B66" s="95"/>
      <c r="C66" s="95"/>
      <c r="D66" s="95"/>
      <c r="E66" s="95"/>
      <c r="F66" s="95"/>
      <c r="G66" s="95"/>
      <c r="H66" s="95"/>
      <c r="I66" s="94" t="s">
        <v>55</v>
      </c>
      <c r="J66" s="95"/>
      <c r="M66" s="1"/>
    </row>
    <row r="67" spans="1:13" ht="25.5">
      <c r="A67" s="94" t="s">
        <v>212</v>
      </c>
      <c r="B67" s="95"/>
      <c r="C67" s="95"/>
      <c r="D67" s="95"/>
      <c r="E67" s="95"/>
      <c r="F67" s="95"/>
      <c r="G67" s="95"/>
      <c r="H67" s="95"/>
      <c r="I67" s="94"/>
      <c r="J67" s="95"/>
      <c r="M67" s="1"/>
    </row>
    <row r="68" spans="1:13" s="6" customFormat="1">
      <c r="A68" s="101" t="s">
        <v>62</v>
      </c>
      <c r="B68" s="97"/>
      <c r="C68" s="97"/>
      <c r="D68" s="97"/>
      <c r="E68" s="97"/>
      <c r="F68" s="97"/>
      <c r="G68" s="97"/>
      <c r="H68" s="97"/>
      <c r="I68" s="98" t="s">
        <v>222</v>
      </c>
      <c r="J68" s="97"/>
      <c r="K68" s="40"/>
      <c r="L68" s="40"/>
    </row>
    <row r="69" spans="1:13">
      <c r="A69" s="102" t="s">
        <v>13</v>
      </c>
      <c r="B69" s="425"/>
      <c r="C69" s="426"/>
      <c r="D69" s="426"/>
      <c r="E69" s="426"/>
      <c r="F69" s="426"/>
      <c r="G69" s="426"/>
      <c r="H69" s="426"/>
      <c r="I69" s="426"/>
      <c r="J69" s="427"/>
      <c r="M69" s="1"/>
    </row>
    <row r="70" spans="1:13" ht="25.5">
      <c r="A70" s="94" t="s">
        <v>213</v>
      </c>
      <c r="B70" s="95"/>
      <c r="C70" s="394"/>
      <c r="D70" s="394"/>
      <c r="E70" s="394"/>
      <c r="F70" s="394"/>
      <c r="G70" s="95"/>
      <c r="H70" s="95"/>
      <c r="I70" s="94" t="s">
        <v>14</v>
      </c>
      <c r="J70" s="95"/>
      <c r="M70" s="1"/>
    </row>
    <row r="71" spans="1:13" ht="25.5">
      <c r="A71" s="94" t="s">
        <v>214</v>
      </c>
      <c r="B71" s="95"/>
      <c r="C71" s="390"/>
      <c r="D71" s="390"/>
      <c r="E71" s="390"/>
      <c r="F71" s="390"/>
      <c r="G71" s="95"/>
      <c r="H71" s="95"/>
      <c r="I71" s="94" t="s">
        <v>15</v>
      </c>
      <c r="J71" s="95"/>
    </row>
    <row r="72" spans="1:13" ht="25.5">
      <c r="A72" s="94" t="s">
        <v>215</v>
      </c>
      <c r="B72" s="95"/>
      <c r="C72" s="394"/>
      <c r="D72" s="394"/>
      <c r="E72" s="394"/>
      <c r="F72" s="394"/>
      <c r="G72" s="95"/>
      <c r="H72" s="95"/>
      <c r="I72" s="94" t="s">
        <v>16</v>
      </c>
      <c r="J72" s="95"/>
    </row>
    <row r="73" spans="1:13" ht="25.5">
      <c r="A73" s="94" t="s">
        <v>216</v>
      </c>
      <c r="B73" s="95"/>
      <c r="C73" s="95"/>
      <c r="D73" s="95"/>
      <c r="E73" s="95"/>
      <c r="F73" s="95"/>
      <c r="G73" s="95"/>
      <c r="H73" s="95"/>
      <c r="I73" s="94" t="s">
        <v>16</v>
      </c>
      <c r="J73" s="95"/>
    </row>
    <row r="74" spans="1:13" ht="25.5">
      <c r="A74" s="94" t="s">
        <v>217</v>
      </c>
      <c r="B74" s="95"/>
      <c r="C74" s="95"/>
      <c r="D74" s="95"/>
      <c r="E74" s="95"/>
      <c r="F74" s="95"/>
      <c r="G74" s="95"/>
      <c r="H74" s="95"/>
      <c r="I74" s="94" t="s">
        <v>16</v>
      </c>
      <c r="J74" s="95"/>
    </row>
    <row r="75" spans="1:13">
      <c r="A75" s="42"/>
      <c r="B75" s="43"/>
      <c r="C75" s="43"/>
      <c r="D75" s="43"/>
      <c r="E75" s="43"/>
      <c r="F75" s="43"/>
      <c r="G75" s="43"/>
      <c r="H75" s="43"/>
      <c r="I75" s="44"/>
      <c r="J75" s="42"/>
    </row>
    <row r="78" spans="1:13">
      <c r="B78" s="22"/>
      <c r="C78" s="22"/>
      <c r="D78" s="22"/>
      <c r="E78" s="22"/>
      <c r="F78" s="22"/>
      <c r="G78" s="22"/>
      <c r="H78" s="22"/>
      <c r="I78" s="31"/>
      <c r="J78" s="1"/>
    </row>
    <row r="79" spans="1:13">
      <c r="B79" s="21"/>
      <c r="C79" s="22"/>
      <c r="D79" s="22"/>
      <c r="E79" s="22"/>
      <c r="F79" s="22"/>
      <c r="G79" s="22"/>
      <c r="H79" s="22"/>
      <c r="I79" s="31"/>
      <c r="J79" s="1"/>
    </row>
    <row r="80" spans="1:13">
      <c r="B80" s="21"/>
      <c r="C80" s="22"/>
      <c r="D80" s="22"/>
      <c r="E80" s="22"/>
      <c r="F80" s="22"/>
      <c r="G80" s="22"/>
      <c r="H80" s="22"/>
      <c r="I80" s="31"/>
      <c r="J80" s="1"/>
    </row>
    <row r="81" spans="2:10">
      <c r="B81" s="21"/>
      <c r="C81" s="22"/>
      <c r="D81" s="22"/>
      <c r="E81" s="22"/>
      <c r="F81" s="22"/>
      <c r="G81" s="22"/>
      <c r="H81" s="22"/>
      <c r="I81" s="31"/>
      <c r="J81" s="1"/>
    </row>
    <row r="82" spans="2:10">
      <c r="B82" s="21"/>
      <c r="C82" s="22"/>
      <c r="D82" s="22"/>
      <c r="E82" s="22"/>
      <c r="F82" s="22"/>
      <c r="G82" s="22"/>
      <c r="H82" s="22"/>
      <c r="I82" s="31"/>
      <c r="J82" s="1"/>
    </row>
    <row r="83" spans="2:10">
      <c r="B83" s="21"/>
      <c r="C83" s="22"/>
      <c r="D83" s="22"/>
      <c r="E83" s="22"/>
      <c r="F83" s="22"/>
      <c r="G83" s="22"/>
      <c r="H83" s="22"/>
      <c r="I83" s="31"/>
      <c r="J83" s="1"/>
    </row>
    <row r="84" spans="2:10">
      <c r="B84" s="21"/>
      <c r="C84" s="22"/>
      <c r="D84" s="22"/>
      <c r="E84" s="22"/>
      <c r="F84" s="22"/>
      <c r="G84" s="22"/>
      <c r="H84" s="22"/>
      <c r="I84" s="31"/>
      <c r="J84" s="1"/>
    </row>
    <row r="85" spans="2:10">
      <c r="B85" s="21"/>
      <c r="C85" s="22"/>
      <c r="D85" s="22"/>
      <c r="E85" s="22"/>
      <c r="F85" s="22"/>
      <c r="G85" s="22"/>
      <c r="H85" s="22"/>
      <c r="I85" s="31"/>
      <c r="J85" s="1"/>
    </row>
    <row r="86" spans="2:10">
      <c r="B86" s="21"/>
      <c r="C86" s="22"/>
      <c r="D86" s="22"/>
      <c r="E86" s="22"/>
      <c r="F86" s="22"/>
      <c r="G86" s="22"/>
      <c r="H86" s="22"/>
      <c r="I86" s="31"/>
      <c r="J86" s="1"/>
    </row>
    <row r="87" spans="2:10">
      <c r="B87" s="21"/>
      <c r="C87" s="22"/>
      <c r="D87" s="22"/>
      <c r="E87" s="22"/>
      <c r="F87" s="22"/>
      <c r="G87" s="22"/>
      <c r="H87" s="22"/>
      <c r="I87" s="31"/>
      <c r="J87" s="1"/>
    </row>
    <row r="88" spans="2:10">
      <c r="B88" s="21"/>
      <c r="C88" s="22"/>
      <c r="D88" s="22"/>
      <c r="E88" s="22"/>
      <c r="F88" s="22"/>
      <c r="G88" s="22"/>
      <c r="H88" s="22"/>
      <c r="I88" s="31"/>
      <c r="J88" s="1"/>
    </row>
    <row r="89" spans="2:10">
      <c r="B89" s="21"/>
      <c r="C89" s="22"/>
      <c r="D89" s="22"/>
      <c r="E89" s="22"/>
      <c r="F89" s="22"/>
      <c r="G89" s="22"/>
      <c r="H89" s="22"/>
      <c r="I89" s="31"/>
      <c r="J89" s="1"/>
    </row>
    <row r="90" spans="2:10">
      <c r="B90" s="21"/>
      <c r="C90" s="22"/>
      <c r="D90" s="22"/>
      <c r="E90" s="22"/>
      <c r="F90" s="22"/>
      <c r="G90" s="22"/>
      <c r="H90" s="22"/>
      <c r="I90" s="31"/>
      <c r="J90" s="1"/>
    </row>
    <row r="91" spans="2:10">
      <c r="B91" s="21"/>
      <c r="C91" s="22"/>
      <c r="D91" s="22"/>
      <c r="E91" s="22"/>
      <c r="F91" s="22"/>
      <c r="G91" s="22"/>
      <c r="H91" s="22"/>
      <c r="I91" s="31"/>
      <c r="J91" s="1"/>
    </row>
    <row r="92" spans="2:10">
      <c r="B92" s="21"/>
      <c r="C92" s="22"/>
      <c r="D92" s="22"/>
      <c r="E92" s="22"/>
      <c r="F92" s="22"/>
      <c r="G92" s="22"/>
      <c r="H92" s="22"/>
      <c r="I92" s="31"/>
      <c r="J92" s="1"/>
    </row>
    <row r="93" spans="2:10">
      <c r="B93" s="21"/>
      <c r="C93" s="22"/>
      <c r="D93" s="22"/>
      <c r="E93" s="22"/>
      <c r="F93" s="22"/>
      <c r="G93" s="22"/>
      <c r="H93" s="22"/>
      <c r="I93" s="31"/>
      <c r="J93" s="1"/>
    </row>
    <row r="94" spans="2:10">
      <c r="B94" s="21"/>
      <c r="C94" s="22"/>
      <c r="D94" s="22"/>
      <c r="E94" s="22"/>
      <c r="F94" s="22"/>
      <c r="G94" s="22"/>
      <c r="H94" s="22"/>
      <c r="I94" s="31"/>
      <c r="J94" s="1"/>
    </row>
    <row r="95" spans="2:10">
      <c r="B95" s="21"/>
      <c r="C95" s="22"/>
      <c r="D95" s="22"/>
      <c r="E95" s="22"/>
      <c r="F95" s="22"/>
      <c r="G95" s="22"/>
      <c r="H95" s="22"/>
      <c r="I95" s="31"/>
      <c r="J95" s="1"/>
    </row>
    <row r="96" spans="2:10">
      <c r="B96" s="21"/>
      <c r="C96" s="22"/>
      <c r="D96" s="22"/>
      <c r="E96" s="22"/>
      <c r="F96" s="22"/>
      <c r="G96" s="22"/>
      <c r="H96" s="22"/>
      <c r="I96" s="31"/>
      <c r="J96" s="1"/>
    </row>
    <row r="97" spans="2:10">
      <c r="B97" s="21"/>
      <c r="C97" s="22"/>
      <c r="D97" s="22"/>
      <c r="E97" s="22"/>
      <c r="F97" s="22"/>
      <c r="G97" s="22"/>
      <c r="H97" s="22"/>
      <c r="I97" s="31"/>
      <c r="J97" s="1"/>
    </row>
    <row r="98" spans="2:10">
      <c r="B98" s="21"/>
      <c r="C98" s="22"/>
      <c r="D98" s="22"/>
      <c r="E98" s="22"/>
      <c r="F98" s="22"/>
      <c r="G98" s="22"/>
      <c r="H98" s="22"/>
      <c r="I98" s="31"/>
      <c r="J98" s="1"/>
    </row>
    <row r="99" spans="2:10">
      <c r="B99" s="21"/>
      <c r="C99" s="22"/>
      <c r="D99" s="22"/>
      <c r="E99" s="22"/>
      <c r="F99" s="22"/>
      <c r="G99" s="22"/>
      <c r="H99" s="22"/>
      <c r="I99" s="31"/>
      <c r="J99" s="1"/>
    </row>
    <row r="100" spans="2:10">
      <c r="B100" s="21"/>
      <c r="C100" s="22"/>
      <c r="D100" s="22"/>
      <c r="E100" s="22"/>
      <c r="F100" s="22"/>
      <c r="G100" s="22"/>
      <c r="H100" s="22"/>
      <c r="I100" s="31"/>
      <c r="J100" s="1"/>
    </row>
    <row r="101" spans="2:10">
      <c r="B101" s="21"/>
      <c r="C101" s="22"/>
      <c r="D101" s="22"/>
      <c r="E101" s="22"/>
      <c r="F101" s="22"/>
      <c r="G101" s="22"/>
      <c r="H101" s="22"/>
      <c r="I101" s="31"/>
      <c r="J101" s="1"/>
    </row>
    <row r="102" spans="2:10">
      <c r="B102" s="21"/>
      <c r="C102" s="22"/>
      <c r="D102" s="22"/>
      <c r="E102" s="22"/>
      <c r="F102" s="22"/>
      <c r="G102" s="22"/>
      <c r="H102" s="22"/>
      <c r="I102" s="31"/>
      <c r="J102" s="1"/>
    </row>
    <row r="103" spans="2:10">
      <c r="B103" s="21"/>
      <c r="C103" s="22"/>
      <c r="D103" s="22"/>
      <c r="E103" s="22"/>
      <c r="F103" s="22"/>
      <c r="G103" s="22"/>
      <c r="H103" s="22"/>
      <c r="I103" s="31"/>
      <c r="J103" s="1"/>
    </row>
    <row r="104" spans="2:10">
      <c r="B104" s="21"/>
      <c r="C104" s="22"/>
      <c r="D104" s="22"/>
      <c r="E104" s="22"/>
      <c r="F104" s="22"/>
      <c r="G104" s="22"/>
      <c r="H104" s="22"/>
      <c r="I104" s="31"/>
      <c r="J104" s="1"/>
    </row>
    <row r="105" spans="2:10">
      <c r="B105" s="21"/>
      <c r="C105" s="22"/>
      <c r="D105" s="22"/>
      <c r="E105" s="22"/>
      <c r="F105" s="22"/>
      <c r="G105" s="22"/>
      <c r="H105" s="22"/>
      <c r="I105" s="31"/>
      <c r="J105" s="1"/>
    </row>
    <row r="106" spans="2:10">
      <c r="B106" s="21"/>
      <c r="C106" s="22"/>
      <c r="D106" s="22"/>
      <c r="E106" s="22"/>
      <c r="F106" s="22"/>
      <c r="G106" s="22"/>
      <c r="H106" s="22"/>
      <c r="I106" s="31"/>
      <c r="J106" s="1"/>
    </row>
    <row r="107" spans="2:10">
      <c r="B107" s="21"/>
      <c r="C107" s="22"/>
      <c r="D107" s="22"/>
      <c r="E107" s="22"/>
      <c r="F107" s="22"/>
      <c r="G107" s="22"/>
      <c r="H107" s="22"/>
      <c r="I107" s="31"/>
      <c r="J107" s="1"/>
    </row>
    <row r="108" spans="2:10">
      <c r="B108" s="21"/>
      <c r="C108" s="22"/>
      <c r="D108" s="22"/>
      <c r="E108" s="22"/>
      <c r="F108" s="22"/>
      <c r="G108" s="22"/>
      <c r="H108" s="22"/>
      <c r="I108" s="31"/>
      <c r="J108" s="1"/>
    </row>
    <row r="109" spans="2:10">
      <c r="B109" s="21"/>
      <c r="C109" s="22"/>
      <c r="D109" s="22"/>
      <c r="E109" s="22"/>
      <c r="F109" s="22"/>
      <c r="G109" s="22"/>
      <c r="H109" s="22"/>
      <c r="I109" s="31"/>
      <c r="J109" s="1"/>
    </row>
    <row r="110" spans="2:10">
      <c r="B110" s="21"/>
      <c r="C110" s="22"/>
      <c r="D110" s="22"/>
      <c r="E110" s="22"/>
      <c r="F110" s="22"/>
      <c r="G110" s="22"/>
      <c r="H110" s="22"/>
      <c r="I110" s="31"/>
      <c r="J110" s="1"/>
    </row>
    <row r="111" spans="2:10">
      <c r="B111" s="21"/>
      <c r="C111" s="22"/>
      <c r="D111" s="22"/>
      <c r="E111" s="22"/>
      <c r="F111" s="22"/>
      <c r="G111" s="22"/>
      <c r="H111" s="22"/>
      <c r="I111" s="31"/>
      <c r="J111" s="1"/>
    </row>
    <row r="112" spans="2:10">
      <c r="B112" s="21"/>
      <c r="C112" s="22"/>
      <c r="D112" s="22"/>
      <c r="E112" s="22"/>
      <c r="F112" s="22"/>
      <c r="G112" s="22"/>
      <c r="H112" s="22"/>
      <c r="I112" s="31"/>
      <c r="J112" s="1"/>
    </row>
    <row r="113" spans="2:10">
      <c r="B113" s="21"/>
      <c r="C113" s="22"/>
      <c r="D113" s="22"/>
      <c r="E113" s="22"/>
      <c r="F113" s="22"/>
      <c r="G113" s="22"/>
      <c r="H113" s="22"/>
      <c r="I113" s="31"/>
      <c r="J113" s="1"/>
    </row>
    <row r="114" spans="2:10">
      <c r="B114" s="21"/>
      <c r="C114" s="22"/>
      <c r="D114" s="22"/>
      <c r="E114" s="22"/>
      <c r="F114" s="22"/>
      <c r="G114" s="22"/>
      <c r="H114" s="22"/>
      <c r="I114" s="31"/>
      <c r="J114" s="1"/>
    </row>
    <row r="115" spans="2:10">
      <c r="B115" s="21"/>
      <c r="C115" s="22"/>
      <c r="D115" s="22"/>
      <c r="E115" s="22"/>
      <c r="F115" s="22"/>
      <c r="G115" s="22"/>
      <c r="H115" s="22"/>
      <c r="I115" s="31"/>
      <c r="J115" s="1"/>
    </row>
    <row r="116" spans="2:10">
      <c r="B116" s="21"/>
      <c r="C116" s="22"/>
      <c r="D116" s="22"/>
      <c r="E116" s="22"/>
      <c r="F116" s="22"/>
      <c r="G116" s="22"/>
      <c r="H116" s="22"/>
      <c r="I116" s="31"/>
      <c r="J116" s="1"/>
    </row>
    <row r="117" spans="2:10">
      <c r="B117" s="21"/>
      <c r="C117" s="22"/>
      <c r="D117" s="22"/>
      <c r="E117" s="22"/>
      <c r="F117" s="22"/>
      <c r="G117" s="22"/>
      <c r="H117" s="22"/>
      <c r="I117" s="31"/>
      <c r="J117" s="1"/>
    </row>
    <row r="118" spans="2:10">
      <c r="B118" s="21"/>
      <c r="C118" s="22"/>
      <c r="D118" s="22"/>
      <c r="E118" s="22"/>
      <c r="F118" s="22"/>
      <c r="G118" s="22"/>
      <c r="H118" s="22"/>
      <c r="I118" s="31"/>
      <c r="J118" s="1"/>
    </row>
    <row r="119" spans="2:10">
      <c r="B119" s="21"/>
      <c r="C119" s="22"/>
      <c r="D119" s="22"/>
      <c r="E119" s="22"/>
      <c r="F119" s="22"/>
      <c r="G119" s="22"/>
      <c r="H119" s="22"/>
      <c r="I119" s="31"/>
      <c r="J119" s="1"/>
    </row>
    <row r="120" spans="2:10">
      <c r="B120" s="21"/>
      <c r="C120" s="22"/>
      <c r="D120" s="22"/>
      <c r="E120" s="22"/>
      <c r="F120" s="22"/>
      <c r="G120" s="22"/>
      <c r="H120" s="22"/>
      <c r="I120" s="31"/>
      <c r="J120" s="1"/>
    </row>
    <row r="121" spans="2:10">
      <c r="B121" s="21"/>
      <c r="C121" s="22"/>
      <c r="D121" s="22"/>
      <c r="E121" s="22"/>
      <c r="F121" s="22"/>
      <c r="G121" s="22"/>
      <c r="H121" s="22"/>
      <c r="I121" s="31"/>
      <c r="J121" s="1"/>
    </row>
    <row r="122" spans="2:10">
      <c r="B122" s="21"/>
      <c r="C122" s="22"/>
      <c r="D122" s="22"/>
      <c r="E122" s="22"/>
      <c r="F122" s="22"/>
      <c r="G122" s="22"/>
      <c r="H122" s="22"/>
      <c r="I122" s="31"/>
      <c r="J122" s="1"/>
    </row>
    <row r="123" spans="2:10">
      <c r="B123" s="21"/>
      <c r="C123" s="22"/>
      <c r="D123" s="22"/>
      <c r="E123" s="22"/>
      <c r="F123" s="22"/>
      <c r="G123" s="22"/>
      <c r="H123" s="22"/>
      <c r="I123" s="31"/>
      <c r="J123" s="1"/>
    </row>
    <row r="124" spans="2:10">
      <c r="B124" s="21"/>
      <c r="C124" s="22"/>
      <c r="D124" s="22"/>
      <c r="E124" s="22"/>
      <c r="F124" s="22"/>
      <c r="G124" s="22"/>
      <c r="H124" s="22"/>
      <c r="I124" s="31"/>
      <c r="J124" s="1"/>
    </row>
    <row r="125" spans="2:10">
      <c r="B125" s="21"/>
      <c r="C125" s="22"/>
      <c r="D125" s="22"/>
      <c r="E125" s="22"/>
      <c r="F125" s="22"/>
      <c r="G125" s="22"/>
      <c r="H125" s="22"/>
      <c r="I125" s="31"/>
      <c r="J125" s="1"/>
    </row>
    <row r="126" spans="2:10">
      <c r="B126" s="21"/>
      <c r="C126" s="22"/>
      <c r="D126" s="22"/>
      <c r="E126" s="22"/>
      <c r="F126" s="22"/>
      <c r="G126" s="22"/>
      <c r="H126" s="22"/>
      <c r="I126" s="31"/>
      <c r="J126" s="1"/>
    </row>
    <row r="127" spans="2:10">
      <c r="B127" s="21"/>
      <c r="C127" s="22"/>
      <c r="D127" s="22"/>
      <c r="E127" s="22"/>
      <c r="F127" s="22"/>
      <c r="G127" s="22"/>
      <c r="H127" s="22"/>
      <c r="I127" s="31"/>
      <c r="J127" s="1"/>
    </row>
    <row r="128" spans="2:10">
      <c r="B128" s="21"/>
      <c r="C128" s="22"/>
      <c r="D128" s="22"/>
      <c r="E128" s="22"/>
      <c r="F128" s="22"/>
      <c r="G128" s="22"/>
      <c r="H128" s="22"/>
      <c r="I128" s="31"/>
      <c r="J128" s="1"/>
    </row>
    <row r="129" spans="2:10">
      <c r="B129" s="21"/>
      <c r="C129" s="22"/>
      <c r="D129" s="22"/>
      <c r="E129" s="22"/>
      <c r="F129" s="22"/>
      <c r="G129" s="22"/>
      <c r="H129" s="22"/>
      <c r="I129" s="31"/>
      <c r="J129" s="1"/>
    </row>
    <row r="130" spans="2:10">
      <c r="B130" s="21"/>
      <c r="C130" s="22"/>
      <c r="D130" s="22"/>
      <c r="E130" s="22"/>
      <c r="F130" s="22"/>
      <c r="G130" s="22"/>
      <c r="H130" s="22"/>
      <c r="I130" s="31"/>
      <c r="J130" s="1"/>
    </row>
    <row r="131" spans="2:10">
      <c r="B131" s="21"/>
      <c r="C131" s="22"/>
      <c r="D131" s="22"/>
      <c r="E131" s="22"/>
      <c r="F131" s="22"/>
      <c r="G131" s="22"/>
      <c r="H131" s="22"/>
      <c r="I131" s="31"/>
      <c r="J131" s="1"/>
    </row>
    <row r="132" spans="2:10">
      <c r="B132" s="21"/>
      <c r="C132" s="22"/>
      <c r="D132" s="22"/>
      <c r="E132" s="22"/>
      <c r="F132" s="22"/>
      <c r="G132" s="22"/>
      <c r="H132" s="22"/>
      <c r="I132" s="31"/>
      <c r="J132" s="1"/>
    </row>
    <row r="133" spans="2:10">
      <c r="B133" s="21"/>
      <c r="C133" s="22"/>
      <c r="D133" s="22"/>
      <c r="E133" s="22"/>
      <c r="F133" s="22"/>
      <c r="G133" s="22"/>
      <c r="H133" s="22"/>
      <c r="I133" s="31"/>
      <c r="J133" s="1"/>
    </row>
    <row r="134" spans="2:10">
      <c r="B134" s="21"/>
      <c r="C134" s="22"/>
      <c r="D134" s="22"/>
      <c r="E134" s="22"/>
      <c r="F134" s="22"/>
      <c r="G134" s="22"/>
      <c r="H134" s="22"/>
      <c r="I134" s="31"/>
      <c r="J134" s="1"/>
    </row>
    <row r="135" spans="2:10">
      <c r="B135" s="21"/>
      <c r="C135" s="22"/>
      <c r="D135" s="22"/>
      <c r="E135" s="22"/>
      <c r="F135" s="22"/>
      <c r="G135" s="22"/>
      <c r="H135" s="22"/>
      <c r="I135" s="31"/>
      <c r="J135" s="1"/>
    </row>
    <row r="136" spans="2:10">
      <c r="B136" s="21"/>
      <c r="C136" s="22"/>
      <c r="D136" s="22"/>
      <c r="E136" s="22"/>
      <c r="F136" s="22"/>
      <c r="G136" s="22"/>
      <c r="H136" s="22"/>
      <c r="I136" s="31"/>
      <c r="J136" s="1"/>
    </row>
    <row r="137" spans="2:10">
      <c r="B137" s="21"/>
      <c r="C137" s="22"/>
      <c r="D137" s="22"/>
      <c r="E137" s="22"/>
      <c r="F137" s="22"/>
      <c r="G137" s="22"/>
      <c r="H137" s="22"/>
      <c r="I137" s="31"/>
      <c r="J137" s="1"/>
    </row>
    <row r="138" spans="2:10">
      <c r="B138" s="21"/>
      <c r="C138" s="22"/>
      <c r="D138" s="22"/>
      <c r="E138" s="22"/>
      <c r="F138" s="22"/>
      <c r="G138" s="22"/>
      <c r="H138" s="22"/>
      <c r="I138" s="31"/>
      <c r="J138" s="1"/>
    </row>
    <row r="139" spans="2:10">
      <c r="B139" s="21"/>
      <c r="C139" s="22"/>
      <c r="D139" s="22"/>
      <c r="E139" s="22"/>
      <c r="F139" s="22"/>
      <c r="G139" s="22"/>
      <c r="H139" s="22"/>
      <c r="I139" s="31"/>
      <c r="J139" s="1"/>
    </row>
    <row r="140" spans="2:10">
      <c r="B140" s="21"/>
      <c r="C140" s="22"/>
      <c r="D140" s="22"/>
      <c r="E140" s="22"/>
      <c r="F140" s="22"/>
      <c r="G140" s="22"/>
      <c r="H140" s="22"/>
      <c r="I140" s="31"/>
      <c r="J140" s="1"/>
    </row>
    <row r="141" spans="2:10">
      <c r="B141" s="21"/>
      <c r="C141" s="22"/>
      <c r="D141" s="22"/>
      <c r="E141" s="22"/>
      <c r="F141" s="22"/>
      <c r="G141" s="22"/>
      <c r="H141" s="22"/>
      <c r="I141" s="31"/>
      <c r="J141" s="1"/>
    </row>
    <row r="142" spans="2:10">
      <c r="B142" s="21"/>
      <c r="C142" s="22"/>
      <c r="D142" s="22"/>
      <c r="E142" s="22"/>
      <c r="F142" s="22"/>
      <c r="G142" s="22"/>
      <c r="H142" s="22"/>
      <c r="I142" s="31"/>
      <c r="J142" s="1"/>
    </row>
    <row r="143" spans="2:10">
      <c r="B143" s="21"/>
      <c r="C143" s="22"/>
      <c r="D143" s="22"/>
      <c r="E143" s="22"/>
      <c r="F143" s="22"/>
      <c r="G143" s="22"/>
      <c r="H143" s="22"/>
      <c r="I143" s="31"/>
      <c r="J143" s="1"/>
    </row>
    <row r="144" spans="2:10">
      <c r="B144" s="21"/>
      <c r="C144" s="22"/>
      <c r="D144" s="22"/>
      <c r="E144" s="22"/>
      <c r="F144" s="22"/>
      <c r="G144" s="22"/>
      <c r="H144" s="22"/>
      <c r="I144" s="31"/>
      <c r="J144" s="1"/>
    </row>
    <row r="145" spans="2:10">
      <c r="B145" s="21"/>
      <c r="C145" s="22"/>
      <c r="D145" s="22"/>
      <c r="E145" s="22"/>
      <c r="F145" s="22"/>
      <c r="G145" s="22"/>
      <c r="H145" s="22"/>
      <c r="I145" s="31"/>
      <c r="J145" s="1"/>
    </row>
    <row r="146" spans="2:10">
      <c r="B146" s="21"/>
      <c r="C146" s="22"/>
      <c r="D146" s="22"/>
      <c r="E146" s="22"/>
      <c r="F146" s="22"/>
      <c r="G146" s="22"/>
      <c r="H146" s="22"/>
      <c r="I146" s="31"/>
      <c r="J146" s="1"/>
    </row>
    <row r="147" spans="2:10">
      <c r="B147" s="21"/>
      <c r="C147" s="22"/>
      <c r="D147" s="22"/>
      <c r="E147" s="22"/>
      <c r="F147" s="22"/>
      <c r="G147" s="22"/>
      <c r="H147" s="22"/>
      <c r="I147" s="31"/>
      <c r="J147" s="1"/>
    </row>
    <row r="148" spans="2:10">
      <c r="B148" s="21"/>
      <c r="C148" s="22"/>
      <c r="D148" s="22"/>
      <c r="E148" s="22"/>
      <c r="F148" s="22"/>
      <c r="G148" s="22"/>
      <c r="H148" s="22"/>
      <c r="I148" s="31"/>
      <c r="J148" s="1"/>
    </row>
    <row r="149" spans="2:10">
      <c r="B149" s="21"/>
      <c r="C149" s="22"/>
      <c r="D149" s="22"/>
      <c r="E149" s="22"/>
      <c r="F149" s="22"/>
      <c r="G149" s="22"/>
      <c r="H149" s="22"/>
      <c r="I149" s="31"/>
      <c r="J149" s="1"/>
    </row>
    <row r="150" spans="2:10">
      <c r="B150" s="21"/>
      <c r="C150" s="22"/>
      <c r="D150" s="22"/>
      <c r="E150" s="22"/>
      <c r="F150" s="22"/>
      <c r="G150" s="22"/>
      <c r="H150" s="22"/>
      <c r="I150" s="31"/>
      <c r="J150" s="1"/>
    </row>
    <row r="151" spans="2:10">
      <c r="B151" s="21"/>
      <c r="C151" s="22"/>
      <c r="D151" s="22"/>
      <c r="E151" s="22"/>
      <c r="F151" s="22"/>
      <c r="G151" s="22"/>
      <c r="H151" s="22"/>
      <c r="I151" s="31"/>
      <c r="J151" s="1"/>
    </row>
    <row r="152" spans="2:10">
      <c r="B152" s="21"/>
      <c r="C152" s="22"/>
      <c r="D152" s="22"/>
      <c r="E152" s="22"/>
      <c r="F152" s="22"/>
      <c r="G152" s="22"/>
      <c r="H152" s="22"/>
      <c r="I152" s="31"/>
      <c r="J152" s="1"/>
    </row>
    <row r="153" spans="2:10">
      <c r="B153" s="21"/>
      <c r="C153" s="22"/>
      <c r="D153" s="22"/>
      <c r="E153" s="22"/>
      <c r="F153" s="22"/>
      <c r="G153" s="22"/>
      <c r="H153" s="22"/>
      <c r="I153" s="31"/>
      <c r="J153" s="1"/>
    </row>
    <row r="154" spans="2:10">
      <c r="B154" s="21"/>
      <c r="C154" s="22"/>
      <c r="D154" s="22"/>
      <c r="E154" s="22"/>
      <c r="F154" s="22"/>
      <c r="G154" s="22"/>
      <c r="H154" s="22"/>
      <c r="I154" s="31"/>
      <c r="J154" s="1"/>
    </row>
    <row r="155" spans="2:10">
      <c r="B155" s="21"/>
      <c r="C155" s="22"/>
      <c r="D155" s="22"/>
      <c r="E155" s="22"/>
      <c r="F155" s="22"/>
      <c r="G155" s="22"/>
      <c r="H155" s="22"/>
      <c r="I155" s="31"/>
      <c r="J155" s="1"/>
    </row>
    <row r="156" spans="2:10">
      <c r="B156" s="21"/>
      <c r="C156" s="22"/>
      <c r="D156" s="22"/>
      <c r="E156" s="22"/>
      <c r="F156" s="22"/>
      <c r="G156" s="22"/>
      <c r="H156" s="22"/>
      <c r="I156" s="31"/>
      <c r="J156" s="1"/>
    </row>
    <row r="157" spans="2:10">
      <c r="B157" s="21"/>
      <c r="C157" s="22"/>
      <c r="D157" s="22"/>
      <c r="E157" s="22"/>
      <c r="F157" s="22"/>
      <c r="G157" s="22"/>
      <c r="H157" s="22"/>
      <c r="I157" s="31"/>
      <c r="J157" s="1"/>
    </row>
    <row r="158" spans="2:10">
      <c r="B158" s="21"/>
      <c r="C158" s="22"/>
      <c r="D158" s="22"/>
      <c r="E158" s="22"/>
      <c r="F158" s="22"/>
      <c r="G158" s="22"/>
      <c r="H158" s="22"/>
      <c r="I158" s="31"/>
      <c r="J158" s="1"/>
    </row>
    <row r="159" spans="2:10">
      <c r="B159" s="21"/>
      <c r="C159" s="22"/>
      <c r="D159" s="22"/>
      <c r="E159" s="22"/>
      <c r="F159" s="22"/>
      <c r="G159" s="22"/>
      <c r="H159" s="22"/>
      <c r="I159" s="31"/>
      <c r="J159" s="1"/>
    </row>
    <row r="160" spans="2:10">
      <c r="B160" s="21"/>
      <c r="C160" s="22"/>
      <c r="D160" s="22"/>
      <c r="E160" s="22"/>
      <c r="F160" s="22"/>
      <c r="G160" s="22"/>
      <c r="H160" s="22"/>
      <c r="I160" s="31"/>
      <c r="J160" s="1"/>
    </row>
    <row r="161" spans="2:10">
      <c r="B161" s="21"/>
      <c r="C161" s="22"/>
      <c r="D161" s="22"/>
      <c r="E161" s="22"/>
      <c r="F161" s="22"/>
      <c r="G161" s="22"/>
      <c r="H161" s="22"/>
      <c r="I161" s="31"/>
      <c r="J161" s="1"/>
    </row>
    <row r="162" spans="2:10">
      <c r="B162" s="21"/>
      <c r="C162" s="22"/>
      <c r="D162" s="22"/>
      <c r="E162" s="22"/>
      <c r="F162" s="22"/>
      <c r="G162" s="22"/>
      <c r="H162" s="22"/>
      <c r="I162" s="31"/>
      <c r="J162" s="1"/>
    </row>
    <row r="163" spans="2:10">
      <c r="B163" s="21"/>
      <c r="C163" s="22"/>
      <c r="D163" s="22"/>
      <c r="E163" s="22"/>
      <c r="F163" s="22"/>
      <c r="G163" s="22"/>
      <c r="H163" s="22"/>
      <c r="I163" s="31"/>
      <c r="J163" s="1"/>
    </row>
    <row r="164" spans="2:10">
      <c r="B164" s="21"/>
      <c r="C164" s="22"/>
      <c r="D164" s="22"/>
      <c r="E164" s="22"/>
      <c r="F164" s="22"/>
      <c r="G164" s="22"/>
      <c r="H164" s="22"/>
      <c r="I164" s="31"/>
      <c r="J164" s="1"/>
    </row>
    <row r="165" spans="2:10">
      <c r="B165" s="21"/>
      <c r="C165" s="22"/>
      <c r="D165" s="22"/>
      <c r="E165" s="22"/>
      <c r="F165" s="22"/>
      <c r="G165" s="22"/>
      <c r="H165" s="22"/>
      <c r="I165" s="31"/>
      <c r="J165" s="1"/>
    </row>
    <row r="166" spans="2:10">
      <c r="B166" s="21"/>
      <c r="C166" s="22"/>
      <c r="D166" s="22"/>
      <c r="E166" s="22"/>
      <c r="F166" s="22"/>
      <c r="G166" s="22"/>
      <c r="H166" s="22"/>
      <c r="I166" s="31"/>
      <c r="J166" s="1"/>
    </row>
    <row r="167" spans="2:10">
      <c r="B167" s="21"/>
      <c r="C167" s="22"/>
      <c r="D167" s="22"/>
      <c r="E167" s="22"/>
      <c r="F167" s="22"/>
      <c r="G167" s="22"/>
      <c r="H167" s="22"/>
      <c r="I167" s="31"/>
      <c r="J167" s="1"/>
    </row>
    <row r="168" spans="2:10">
      <c r="B168" s="21"/>
      <c r="C168" s="22"/>
      <c r="D168" s="22"/>
      <c r="E168" s="22"/>
      <c r="F168" s="22"/>
      <c r="G168" s="22"/>
      <c r="H168" s="22"/>
      <c r="I168" s="31"/>
      <c r="J168" s="1"/>
    </row>
    <row r="169" spans="2:10">
      <c r="B169" s="21"/>
      <c r="C169" s="22"/>
      <c r="D169" s="22"/>
      <c r="E169" s="22"/>
      <c r="F169" s="22"/>
      <c r="G169" s="22"/>
      <c r="H169" s="22"/>
      <c r="I169" s="31"/>
      <c r="J169" s="1"/>
    </row>
    <row r="170" spans="2:10">
      <c r="B170" s="21"/>
      <c r="C170" s="22"/>
      <c r="D170" s="22"/>
      <c r="E170" s="22"/>
      <c r="F170" s="22"/>
      <c r="G170" s="22"/>
      <c r="H170" s="22"/>
      <c r="I170" s="31"/>
      <c r="J170" s="1"/>
    </row>
    <row r="171" spans="2:10">
      <c r="B171" s="21"/>
      <c r="C171" s="22"/>
      <c r="D171" s="22"/>
      <c r="E171" s="22"/>
      <c r="F171" s="22"/>
      <c r="G171" s="22"/>
      <c r="H171" s="22"/>
      <c r="I171" s="31"/>
      <c r="J171" s="1"/>
    </row>
    <row r="172" spans="2:10">
      <c r="B172" s="21"/>
      <c r="C172" s="22"/>
      <c r="D172" s="22"/>
      <c r="E172" s="22"/>
      <c r="F172" s="22"/>
      <c r="G172" s="22"/>
      <c r="H172" s="22"/>
      <c r="I172" s="31"/>
      <c r="J172" s="1"/>
    </row>
    <row r="173" spans="2:10">
      <c r="B173" s="21"/>
      <c r="C173" s="22"/>
      <c r="D173" s="22"/>
      <c r="E173" s="22"/>
      <c r="F173" s="22"/>
      <c r="G173" s="22"/>
      <c r="H173" s="22"/>
      <c r="I173" s="31"/>
      <c r="J173" s="1"/>
    </row>
    <row r="174" spans="2:10">
      <c r="B174" s="21"/>
      <c r="C174" s="22"/>
      <c r="D174" s="22"/>
      <c r="E174" s="22"/>
      <c r="F174" s="22"/>
      <c r="G174" s="22"/>
      <c r="H174" s="22"/>
      <c r="I174" s="31"/>
      <c r="J174" s="1"/>
    </row>
    <row r="175" spans="2:10">
      <c r="B175" s="21"/>
      <c r="C175" s="22"/>
      <c r="D175" s="22"/>
      <c r="E175" s="22"/>
      <c r="F175" s="22"/>
      <c r="G175" s="22"/>
      <c r="H175" s="22"/>
      <c r="I175" s="31"/>
      <c r="J175" s="1"/>
    </row>
    <row r="176" spans="2:10">
      <c r="B176" s="21"/>
      <c r="C176" s="22"/>
      <c r="D176" s="22"/>
      <c r="E176" s="22"/>
      <c r="F176" s="22"/>
      <c r="G176" s="22"/>
      <c r="H176" s="22"/>
      <c r="I176" s="31"/>
      <c r="J176" s="1"/>
    </row>
    <row r="177" spans="2:10">
      <c r="B177" s="21"/>
      <c r="C177" s="22"/>
      <c r="D177" s="22"/>
      <c r="E177" s="22"/>
      <c r="F177" s="22"/>
      <c r="G177" s="22"/>
      <c r="H177" s="22"/>
      <c r="I177" s="31"/>
      <c r="J177" s="1"/>
    </row>
    <row r="178" spans="2:10">
      <c r="B178" s="21"/>
      <c r="C178" s="22"/>
      <c r="D178" s="22"/>
      <c r="E178" s="22"/>
      <c r="F178" s="22"/>
      <c r="G178" s="22"/>
      <c r="H178" s="22"/>
      <c r="I178" s="31"/>
      <c r="J178" s="1"/>
    </row>
    <row r="179" spans="2:10">
      <c r="B179" s="21"/>
      <c r="C179" s="22"/>
      <c r="D179" s="22"/>
      <c r="E179" s="22"/>
      <c r="F179" s="22"/>
      <c r="G179" s="22"/>
      <c r="H179" s="22"/>
      <c r="I179" s="31"/>
      <c r="J179" s="1"/>
    </row>
    <row r="180" spans="2:10">
      <c r="B180" s="21"/>
      <c r="C180" s="22"/>
      <c r="D180" s="22"/>
      <c r="E180" s="22"/>
      <c r="F180" s="22"/>
      <c r="G180" s="22"/>
      <c r="H180" s="22"/>
      <c r="I180" s="31"/>
      <c r="J180" s="1"/>
    </row>
    <row r="181" spans="2:10">
      <c r="B181" s="21"/>
      <c r="C181" s="22"/>
      <c r="D181" s="22"/>
      <c r="E181" s="22"/>
      <c r="F181" s="22"/>
      <c r="G181" s="22"/>
      <c r="H181" s="22"/>
      <c r="I181" s="31"/>
      <c r="J181" s="1"/>
    </row>
    <row r="182" spans="2:10">
      <c r="B182" s="21"/>
      <c r="C182" s="22"/>
      <c r="D182" s="22"/>
      <c r="E182" s="22"/>
      <c r="F182" s="22"/>
      <c r="G182" s="22"/>
      <c r="H182" s="22"/>
      <c r="I182" s="31"/>
      <c r="J182" s="1"/>
    </row>
    <row r="183" spans="2:10">
      <c r="B183" s="21"/>
      <c r="C183" s="22"/>
      <c r="D183" s="22"/>
      <c r="E183" s="22"/>
      <c r="F183" s="22"/>
      <c r="G183" s="22"/>
      <c r="H183" s="22"/>
      <c r="I183" s="31"/>
      <c r="J183" s="1"/>
    </row>
    <row r="184" spans="2:10">
      <c r="B184" s="21"/>
      <c r="C184" s="22"/>
      <c r="D184" s="22"/>
      <c r="E184" s="22"/>
      <c r="F184" s="22"/>
      <c r="G184" s="22"/>
      <c r="H184" s="22"/>
      <c r="I184" s="31"/>
      <c r="J184" s="1"/>
    </row>
    <row r="185" spans="2:10">
      <c r="B185" s="21"/>
      <c r="C185" s="22"/>
      <c r="D185" s="22"/>
      <c r="E185" s="22"/>
      <c r="F185" s="22"/>
      <c r="G185" s="22"/>
      <c r="H185" s="22"/>
      <c r="I185" s="31"/>
      <c r="J185" s="1"/>
    </row>
    <row r="186" spans="2:10">
      <c r="B186" s="21"/>
      <c r="C186" s="22"/>
      <c r="D186" s="22"/>
      <c r="E186" s="22"/>
      <c r="F186" s="22"/>
      <c r="G186" s="22"/>
      <c r="H186" s="22"/>
      <c r="I186" s="31"/>
      <c r="J186" s="1"/>
    </row>
    <row r="187" spans="2:10">
      <c r="B187" s="21"/>
      <c r="C187" s="22"/>
      <c r="D187" s="22"/>
      <c r="E187" s="22"/>
      <c r="F187" s="22"/>
      <c r="G187" s="22"/>
      <c r="H187" s="22"/>
      <c r="I187" s="31"/>
      <c r="J187" s="1"/>
    </row>
    <row r="188" spans="2:10">
      <c r="B188" s="21"/>
      <c r="C188" s="22"/>
      <c r="D188" s="22"/>
      <c r="E188" s="22"/>
      <c r="F188" s="22"/>
      <c r="G188" s="22"/>
      <c r="H188" s="22"/>
      <c r="I188" s="31"/>
      <c r="J188" s="1"/>
    </row>
    <row r="189" spans="2:10">
      <c r="B189" s="21"/>
      <c r="C189" s="22"/>
      <c r="D189" s="22"/>
      <c r="E189" s="22"/>
      <c r="F189" s="22"/>
      <c r="G189" s="22"/>
      <c r="H189" s="22"/>
      <c r="I189" s="31"/>
      <c r="J189" s="1"/>
    </row>
    <row r="190" spans="2:10">
      <c r="B190" s="21"/>
      <c r="C190" s="22"/>
      <c r="D190" s="22"/>
      <c r="E190" s="22"/>
      <c r="F190" s="22"/>
      <c r="G190" s="22"/>
      <c r="H190" s="22"/>
      <c r="I190" s="31"/>
      <c r="J190" s="1"/>
    </row>
    <row r="191" spans="2:10">
      <c r="B191" s="21"/>
      <c r="C191" s="22"/>
      <c r="D191" s="22"/>
      <c r="E191" s="22"/>
      <c r="F191" s="22"/>
      <c r="G191" s="22"/>
      <c r="H191" s="22"/>
      <c r="I191" s="31"/>
      <c r="J191" s="1"/>
    </row>
    <row r="192" spans="2:10">
      <c r="B192" s="21"/>
      <c r="C192" s="22"/>
      <c r="D192" s="22"/>
      <c r="E192" s="22"/>
      <c r="F192" s="22"/>
      <c r="G192" s="22"/>
      <c r="H192" s="22"/>
      <c r="I192" s="31"/>
      <c r="J192" s="1"/>
    </row>
    <row r="193" spans="2:10">
      <c r="B193" s="21"/>
      <c r="C193" s="22"/>
      <c r="D193" s="22"/>
      <c r="E193" s="22"/>
      <c r="F193" s="22"/>
      <c r="G193" s="22"/>
      <c r="H193" s="22"/>
      <c r="I193" s="31"/>
      <c r="J193" s="1"/>
    </row>
    <row r="194" spans="2:10">
      <c r="B194" s="21"/>
      <c r="C194" s="22"/>
      <c r="D194" s="22"/>
      <c r="E194" s="22"/>
      <c r="F194" s="22"/>
      <c r="G194" s="22"/>
      <c r="H194" s="22"/>
      <c r="I194" s="31"/>
      <c r="J194" s="1"/>
    </row>
    <row r="195" spans="2:10">
      <c r="B195" s="21"/>
      <c r="C195" s="22"/>
      <c r="D195" s="22"/>
      <c r="E195" s="22"/>
      <c r="F195" s="22"/>
      <c r="G195" s="22"/>
      <c r="H195" s="22"/>
      <c r="I195" s="31"/>
      <c r="J195" s="1"/>
    </row>
    <row r="196" spans="2:10">
      <c r="B196" s="21"/>
      <c r="C196" s="22"/>
      <c r="D196" s="22"/>
      <c r="E196" s="22"/>
      <c r="F196" s="22"/>
      <c r="G196" s="22"/>
      <c r="H196" s="22"/>
      <c r="I196" s="31"/>
      <c r="J196" s="1"/>
    </row>
    <row r="197" spans="2:10">
      <c r="B197" s="21"/>
      <c r="C197" s="22"/>
      <c r="D197" s="22"/>
      <c r="E197" s="22"/>
      <c r="F197" s="22"/>
      <c r="G197" s="22"/>
      <c r="H197" s="22"/>
      <c r="I197" s="31"/>
      <c r="J197" s="1"/>
    </row>
    <row r="198" spans="2:10">
      <c r="B198" s="21"/>
      <c r="C198" s="22"/>
      <c r="D198" s="22"/>
      <c r="E198" s="22"/>
      <c r="F198" s="22"/>
      <c r="G198" s="22"/>
      <c r="H198" s="22"/>
      <c r="I198" s="31"/>
      <c r="J198" s="1"/>
    </row>
    <row r="199" spans="2:10">
      <c r="B199" s="21"/>
      <c r="C199" s="22"/>
      <c r="D199" s="22"/>
      <c r="E199" s="22"/>
      <c r="F199" s="22"/>
      <c r="G199" s="22"/>
      <c r="H199" s="22"/>
      <c r="I199" s="31"/>
      <c r="J199" s="1"/>
    </row>
    <row r="200" spans="2:10">
      <c r="B200" s="21"/>
      <c r="C200" s="22"/>
      <c r="D200" s="22"/>
      <c r="E200" s="22"/>
      <c r="F200" s="22"/>
      <c r="G200" s="22"/>
      <c r="H200" s="22"/>
      <c r="I200" s="31"/>
      <c r="J200" s="1"/>
    </row>
    <row r="201" spans="2:10">
      <c r="B201" s="21"/>
      <c r="C201" s="22"/>
      <c r="D201" s="22"/>
      <c r="E201" s="22"/>
      <c r="F201" s="22"/>
      <c r="G201" s="22"/>
      <c r="H201" s="22"/>
      <c r="I201" s="31"/>
      <c r="J201" s="1"/>
    </row>
    <row r="202" spans="2:10">
      <c r="B202" s="21"/>
      <c r="C202" s="22"/>
      <c r="D202" s="22"/>
      <c r="E202" s="22"/>
      <c r="F202" s="22"/>
      <c r="G202" s="22"/>
      <c r="H202" s="22"/>
      <c r="I202" s="31"/>
      <c r="J202" s="1"/>
    </row>
    <row r="203" spans="2:10">
      <c r="B203" s="21"/>
      <c r="C203" s="22"/>
      <c r="D203" s="22"/>
      <c r="E203" s="22"/>
      <c r="F203" s="22"/>
      <c r="G203" s="22"/>
      <c r="H203" s="22"/>
      <c r="I203" s="31"/>
      <c r="J203" s="1"/>
    </row>
    <row r="204" spans="2:10">
      <c r="B204" s="21"/>
      <c r="C204" s="22"/>
      <c r="D204" s="22"/>
      <c r="E204" s="22"/>
      <c r="F204" s="22"/>
      <c r="G204" s="22"/>
      <c r="H204" s="22"/>
      <c r="I204" s="31"/>
      <c r="J204" s="1"/>
    </row>
    <row r="205" spans="2:10">
      <c r="B205" s="21"/>
      <c r="C205" s="22"/>
      <c r="D205" s="22"/>
      <c r="E205" s="22"/>
      <c r="F205" s="22"/>
      <c r="G205" s="22"/>
      <c r="H205" s="22"/>
      <c r="I205" s="31"/>
      <c r="J205" s="1"/>
    </row>
    <row r="206" spans="2:10">
      <c r="B206" s="21"/>
      <c r="C206" s="22"/>
      <c r="D206" s="22"/>
      <c r="E206" s="22"/>
      <c r="F206" s="22"/>
      <c r="G206" s="22"/>
      <c r="H206" s="22"/>
      <c r="I206" s="31"/>
      <c r="J206" s="1"/>
    </row>
    <row r="207" spans="2:10">
      <c r="B207" s="21"/>
      <c r="C207" s="22"/>
      <c r="D207" s="22"/>
      <c r="E207" s="22"/>
      <c r="F207" s="22"/>
      <c r="G207" s="22"/>
      <c r="H207" s="22"/>
      <c r="I207" s="31"/>
      <c r="J207" s="1"/>
    </row>
    <row r="208" spans="2:10">
      <c r="B208" s="21"/>
      <c r="C208" s="22"/>
      <c r="D208" s="22"/>
      <c r="E208" s="22"/>
      <c r="F208" s="22"/>
      <c r="G208" s="22"/>
      <c r="H208" s="22"/>
      <c r="I208" s="31"/>
      <c r="J208" s="1"/>
    </row>
    <row r="209" spans="2:10">
      <c r="B209" s="21"/>
      <c r="C209" s="22"/>
      <c r="D209" s="22"/>
      <c r="E209" s="22"/>
      <c r="F209" s="22"/>
      <c r="G209" s="22"/>
      <c r="H209" s="22"/>
      <c r="I209" s="31"/>
      <c r="J209" s="1"/>
    </row>
    <row r="210" spans="2:10">
      <c r="B210" s="21"/>
      <c r="C210" s="22"/>
      <c r="D210" s="22"/>
      <c r="E210" s="22"/>
      <c r="F210" s="22"/>
      <c r="G210" s="22"/>
      <c r="H210" s="22"/>
      <c r="I210" s="31"/>
      <c r="J210" s="1"/>
    </row>
    <row r="211" spans="2:10">
      <c r="B211" s="21"/>
      <c r="C211" s="22"/>
      <c r="D211" s="22"/>
      <c r="E211" s="22"/>
      <c r="F211" s="22"/>
      <c r="G211" s="22"/>
      <c r="H211" s="22"/>
      <c r="I211" s="31"/>
      <c r="J211" s="1"/>
    </row>
    <row r="212" spans="2:10">
      <c r="B212" s="21"/>
      <c r="C212" s="22"/>
      <c r="D212" s="22"/>
      <c r="E212" s="22"/>
      <c r="F212" s="22"/>
      <c r="G212" s="22"/>
      <c r="H212" s="22"/>
      <c r="I212" s="31"/>
      <c r="J212" s="1"/>
    </row>
    <row r="213" spans="2:10">
      <c r="B213" s="21"/>
      <c r="C213" s="22"/>
      <c r="D213" s="22"/>
      <c r="E213" s="22"/>
      <c r="F213" s="22"/>
      <c r="G213" s="22"/>
      <c r="H213" s="22"/>
      <c r="I213" s="31"/>
      <c r="J213" s="1"/>
    </row>
    <row r="214" spans="2:10">
      <c r="B214" s="21"/>
      <c r="C214" s="22"/>
      <c r="D214" s="22"/>
      <c r="E214" s="22"/>
      <c r="F214" s="22"/>
      <c r="G214" s="22"/>
      <c r="H214" s="22"/>
      <c r="I214" s="31"/>
      <c r="J214" s="1"/>
    </row>
    <row r="215" spans="2:10">
      <c r="B215" s="21"/>
      <c r="C215" s="22"/>
      <c r="D215" s="22"/>
      <c r="E215" s="22"/>
      <c r="F215" s="22"/>
      <c r="G215" s="22"/>
      <c r="H215" s="22"/>
      <c r="I215" s="31"/>
      <c r="J215" s="1"/>
    </row>
    <row r="216" spans="2:10">
      <c r="B216" s="21"/>
      <c r="C216" s="22"/>
      <c r="D216" s="22"/>
      <c r="E216" s="22"/>
      <c r="F216" s="22"/>
      <c r="G216" s="22"/>
      <c r="H216" s="22"/>
      <c r="I216" s="31"/>
      <c r="J216" s="1"/>
    </row>
    <row r="217" spans="2:10">
      <c r="B217" s="21"/>
      <c r="C217" s="22"/>
      <c r="D217" s="22"/>
      <c r="E217" s="22"/>
      <c r="F217" s="22"/>
      <c r="G217" s="22"/>
      <c r="H217" s="22"/>
      <c r="I217" s="31"/>
      <c r="J217" s="1"/>
    </row>
    <row r="218" spans="2:10">
      <c r="B218" s="21"/>
      <c r="C218" s="22"/>
      <c r="D218" s="22"/>
      <c r="E218" s="22"/>
      <c r="F218" s="22"/>
      <c r="G218" s="22"/>
      <c r="H218" s="22"/>
      <c r="I218" s="31"/>
      <c r="J218" s="1"/>
    </row>
    <row r="219" spans="2:10">
      <c r="B219" s="21"/>
      <c r="C219" s="22"/>
      <c r="D219" s="22"/>
      <c r="E219" s="22"/>
      <c r="F219" s="22"/>
      <c r="G219" s="22"/>
      <c r="H219" s="22"/>
      <c r="I219" s="31"/>
      <c r="J219" s="1"/>
    </row>
    <row r="220" spans="2:10">
      <c r="B220" s="21"/>
      <c r="C220" s="22"/>
      <c r="D220" s="22"/>
      <c r="E220" s="22"/>
      <c r="F220" s="22"/>
      <c r="G220" s="22"/>
      <c r="H220" s="22"/>
      <c r="I220" s="31"/>
      <c r="J220" s="1"/>
    </row>
    <row r="221" spans="2:10">
      <c r="B221" s="21"/>
      <c r="C221" s="22"/>
      <c r="D221" s="22"/>
      <c r="E221" s="22"/>
      <c r="F221" s="22"/>
      <c r="G221" s="22"/>
      <c r="H221" s="22"/>
      <c r="I221" s="31"/>
      <c r="J221" s="1"/>
    </row>
    <row r="222" spans="2:10">
      <c r="B222" s="21"/>
      <c r="C222" s="22"/>
      <c r="D222" s="22"/>
      <c r="E222" s="22"/>
      <c r="F222" s="22"/>
      <c r="G222" s="22"/>
      <c r="H222" s="22"/>
      <c r="I222" s="31"/>
      <c r="J222" s="1"/>
    </row>
    <row r="223" spans="2:10">
      <c r="B223" s="21"/>
      <c r="C223" s="22"/>
      <c r="D223" s="22"/>
      <c r="E223" s="22"/>
      <c r="F223" s="22"/>
      <c r="G223" s="22"/>
      <c r="H223" s="22"/>
      <c r="I223" s="31"/>
      <c r="J223" s="1"/>
    </row>
    <row r="224" spans="2:10">
      <c r="B224" s="21"/>
      <c r="C224" s="22"/>
      <c r="D224" s="22"/>
      <c r="E224" s="22"/>
      <c r="F224" s="22"/>
      <c r="G224" s="22"/>
      <c r="H224" s="22"/>
      <c r="I224" s="31"/>
      <c r="J224" s="1"/>
    </row>
    <row r="225" spans="2:10">
      <c r="B225" s="21"/>
      <c r="C225" s="22"/>
      <c r="D225" s="22"/>
      <c r="E225" s="22"/>
      <c r="F225" s="22"/>
      <c r="G225" s="22"/>
      <c r="H225" s="22"/>
      <c r="I225" s="31"/>
      <c r="J225" s="1"/>
    </row>
    <row r="226" spans="2:10">
      <c r="B226" s="21"/>
      <c r="C226" s="22"/>
      <c r="D226" s="22"/>
      <c r="E226" s="22"/>
      <c r="F226" s="22"/>
      <c r="G226" s="22"/>
      <c r="H226" s="22"/>
      <c r="I226" s="31"/>
      <c r="J226" s="1"/>
    </row>
    <row r="227" spans="2:10">
      <c r="B227" s="21"/>
      <c r="C227" s="22"/>
      <c r="D227" s="22"/>
      <c r="E227" s="22"/>
      <c r="F227" s="22"/>
      <c r="G227" s="22"/>
      <c r="H227" s="22"/>
      <c r="I227" s="31"/>
      <c r="J227" s="1"/>
    </row>
    <row r="228" spans="2:10">
      <c r="B228" s="21"/>
      <c r="C228" s="22"/>
      <c r="D228" s="22"/>
      <c r="E228" s="22"/>
      <c r="F228" s="22"/>
      <c r="G228" s="22"/>
      <c r="H228" s="22"/>
      <c r="I228" s="31"/>
      <c r="J228" s="1"/>
    </row>
    <row r="229" spans="2:10">
      <c r="B229" s="21"/>
      <c r="C229" s="22"/>
      <c r="D229" s="22"/>
      <c r="E229" s="22"/>
      <c r="F229" s="22"/>
      <c r="G229" s="22"/>
      <c r="H229" s="22"/>
      <c r="I229" s="31"/>
      <c r="J229" s="1"/>
    </row>
    <row r="230" spans="2:10">
      <c r="B230" s="21"/>
      <c r="C230" s="22"/>
      <c r="D230" s="22"/>
      <c r="E230" s="22"/>
      <c r="F230" s="22"/>
      <c r="G230" s="22"/>
      <c r="H230" s="22"/>
      <c r="I230" s="31"/>
      <c r="J230" s="1"/>
    </row>
    <row r="231" spans="2:10">
      <c r="B231" s="21"/>
      <c r="C231" s="22"/>
      <c r="D231" s="22"/>
      <c r="E231" s="22"/>
      <c r="F231" s="22"/>
      <c r="G231" s="22"/>
      <c r="H231" s="22"/>
      <c r="I231" s="31"/>
      <c r="J231" s="1"/>
    </row>
    <row r="232" spans="2:10">
      <c r="B232" s="21"/>
      <c r="C232" s="22"/>
      <c r="D232" s="22"/>
      <c r="E232" s="22"/>
      <c r="F232" s="22"/>
      <c r="G232" s="22"/>
      <c r="H232" s="22"/>
      <c r="I232" s="31"/>
      <c r="J232" s="1"/>
    </row>
    <row r="233" spans="2:10">
      <c r="B233" s="21"/>
      <c r="C233" s="22"/>
      <c r="D233" s="22"/>
      <c r="E233" s="22"/>
      <c r="F233" s="22"/>
      <c r="G233" s="22"/>
      <c r="H233" s="22"/>
      <c r="I233" s="31"/>
      <c r="J233" s="1"/>
    </row>
    <row r="234" spans="2:10">
      <c r="B234" s="21"/>
      <c r="C234" s="22"/>
      <c r="D234" s="22"/>
      <c r="E234" s="22"/>
      <c r="F234" s="22"/>
      <c r="G234" s="22"/>
      <c r="H234" s="22"/>
      <c r="I234" s="31"/>
      <c r="J234" s="1"/>
    </row>
    <row r="235" spans="2:10">
      <c r="B235" s="21"/>
      <c r="C235" s="22"/>
      <c r="D235" s="22"/>
      <c r="E235" s="22"/>
      <c r="F235" s="22"/>
      <c r="G235" s="22"/>
      <c r="H235" s="22"/>
      <c r="I235" s="31"/>
      <c r="J235" s="1"/>
    </row>
    <row r="236" spans="2:10">
      <c r="B236" s="21"/>
      <c r="C236" s="22"/>
      <c r="D236" s="22"/>
      <c r="E236" s="22"/>
      <c r="F236" s="22"/>
      <c r="G236" s="22"/>
      <c r="H236" s="22"/>
      <c r="I236" s="31"/>
      <c r="J236" s="1"/>
    </row>
    <row r="237" spans="2:10">
      <c r="B237" s="21"/>
      <c r="C237" s="22"/>
      <c r="D237" s="22"/>
      <c r="E237" s="22"/>
      <c r="F237" s="22"/>
      <c r="G237" s="22"/>
      <c r="H237" s="22"/>
      <c r="I237" s="31"/>
      <c r="J237" s="1"/>
    </row>
    <row r="238" spans="2:10">
      <c r="B238" s="21"/>
      <c r="C238" s="22"/>
      <c r="D238" s="22"/>
      <c r="E238" s="22"/>
      <c r="F238" s="22"/>
      <c r="G238" s="22"/>
      <c r="H238" s="22"/>
      <c r="I238" s="31"/>
      <c r="J238" s="1"/>
    </row>
    <row r="239" spans="2:10">
      <c r="B239" s="21"/>
      <c r="C239" s="22"/>
      <c r="D239" s="22"/>
      <c r="E239" s="22"/>
      <c r="F239" s="22"/>
      <c r="G239" s="22"/>
      <c r="H239" s="22"/>
      <c r="I239" s="31"/>
      <c r="J239" s="1"/>
    </row>
    <row r="240" spans="2:10">
      <c r="B240" s="21"/>
      <c r="C240" s="22"/>
      <c r="D240" s="22"/>
      <c r="E240" s="22"/>
      <c r="F240" s="22"/>
      <c r="G240" s="22"/>
      <c r="H240" s="22"/>
      <c r="I240" s="31"/>
      <c r="J240" s="1"/>
    </row>
    <row r="241" spans="2:10">
      <c r="B241" s="21"/>
      <c r="C241" s="22"/>
      <c r="D241" s="22"/>
      <c r="E241" s="22"/>
      <c r="F241" s="22"/>
      <c r="G241" s="22"/>
      <c r="H241" s="22"/>
      <c r="I241" s="31"/>
      <c r="J241" s="1"/>
    </row>
    <row r="242" spans="2:10">
      <c r="B242" s="21"/>
      <c r="C242" s="22"/>
      <c r="D242" s="22"/>
      <c r="E242" s="22"/>
      <c r="F242" s="22"/>
      <c r="G242" s="22"/>
      <c r="H242" s="22"/>
      <c r="I242" s="31"/>
      <c r="J242" s="1"/>
    </row>
    <row r="243" spans="2:10">
      <c r="B243" s="21"/>
      <c r="C243" s="22"/>
      <c r="D243" s="22"/>
      <c r="E243" s="22"/>
      <c r="F243" s="22"/>
      <c r="G243" s="22"/>
      <c r="H243" s="22"/>
      <c r="I243" s="31"/>
      <c r="J243" s="1"/>
    </row>
    <row r="244" spans="2:10">
      <c r="B244" s="21"/>
      <c r="C244" s="22"/>
      <c r="D244" s="22"/>
      <c r="E244" s="22"/>
      <c r="F244" s="22"/>
      <c r="G244" s="22"/>
      <c r="H244" s="22"/>
      <c r="I244" s="31"/>
      <c r="J244" s="1"/>
    </row>
    <row r="245" spans="2:10">
      <c r="B245" s="21"/>
      <c r="C245" s="22"/>
      <c r="D245" s="22"/>
      <c r="E245" s="22"/>
      <c r="F245" s="22"/>
      <c r="G245" s="22"/>
      <c r="H245" s="22"/>
      <c r="I245" s="31"/>
      <c r="J245" s="1"/>
    </row>
    <row r="246" spans="2:10">
      <c r="B246" s="21"/>
      <c r="C246" s="22"/>
      <c r="D246" s="22"/>
      <c r="E246" s="22"/>
      <c r="F246" s="22"/>
      <c r="G246" s="22"/>
      <c r="H246" s="22"/>
      <c r="I246" s="31"/>
      <c r="J246" s="1"/>
    </row>
    <row r="247" spans="2:10">
      <c r="B247" s="21"/>
      <c r="C247" s="22"/>
      <c r="D247" s="22"/>
      <c r="E247" s="22"/>
      <c r="F247" s="22"/>
      <c r="G247" s="22"/>
      <c r="H247" s="22"/>
      <c r="I247" s="31"/>
      <c r="J247" s="1"/>
    </row>
    <row r="248" spans="2:10">
      <c r="B248" s="21"/>
      <c r="C248" s="22"/>
      <c r="D248" s="22"/>
      <c r="E248" s="22"/>
      <c r="F248" s="22"/>
      <c r="G248" s="22"/>
      <c r="H248" s="22"/>
      <c r="I248" s="31"/>
      <c r="J248" s="1"/>
    </row>
    <row r="249" spans="2:10">
      <c r="B249" s="21"/>
      <c r="C249" s="22"/>
      <c r="D249" s="22"/>
      <c r="E249" s="22"/>
      <c r="F249" s="22"/>
      <c r="G249" s="22"/>
      <c r="H249" s="22"/>
      <c r="I249" s="31"/>
      <c r="J249" s="1"/>
    </row>
    <row r="250" spans="2:10">
      <c r="B250" s="21"/>
      <c r="C250" s="22"/>
      <c r="D250" s="22"/>
      <c r="E250" s="22"/>
      <c r="F250" s="22"/>
      <c r="G250" s="22"/>
      <c r="H250" s="22"/>
      <c r="I250" s="31"/>
      <c r="J250" s="1"/>
    </row>
    <row r="251" spans="2:10">
      <c r="B251" s="21"/>
      <c r="C251" s="22"/>
      <c r="D251" s="22"/>
      <c r="E251" s="22"/>
      <c r="F251" s="22"/>
      <c r="G251" s="22"/>
      <c r="H251" s="22"/>
      <c r="I251" s="31"/>
      <c r="J251" s="1"/>
    </row>
    <row r="252" spans="2:10">
      <c r="B252" s="21"/>
      <c r="C252" s="22"/>
      <c r="D252" s="22"/>
      <c r="E252" s="22"/>
      <c r="F252" s="22"/>
      <c r="G252" s="22"/>
      <c r="H252" s="22"/>
      <c r="I252" s="31"/>
      <c r="J252" s="1"/>
    </row>
    <row r="253" spans="2:10">
      <c r="B253" s="21"/>
      <c r="C253" s="22"/>
      <c r="D253" s="22"/>
      <c r="E253" s="22"/>
      <c r="F253" s="22"/>
      <c r="G253" s="22"/>
      <c r="H253" s="22"/>
      <c r="I253" s="31"/>
      <c r="J253" s="1"/>
    </row>
    <row r="254" spans="2:10">
      <c r="B254" s="21"/>
      <c r="C254" s="22"/>
      <c r="D254" s="22"/>
      <c r="E254" s="22"/>
      <c r="F254" s="22"/>
      <c r="G254" s="22"/>
      <c r="H254" s="22"/>
      <c r="I254" s="31"/>
      <c r="J254" s="1"/>
    </row>
    <row r="255" spans="2:10">
      <c r="B255" s="21"/>
      <c r="C255" s="22"/>
      <c r="D255" s="22"/>
      <c r="E255" s="22"/>
      <c r="F255" s="22"/>
      <c r="G255" s="22"/>
      <c r="H255" s="22"/>
      <c r="I255" s="31"/>
      <c r="J255" s="1"/>
    </row>
    <row r="256" spans="2:10">
      <c r="B256" s="21"/>
      <c r="C256" s="22"/>
      <c r="D256" s="22"/>
      <c r="E256" s="22"/>
      <c r="F256" s="22"/>
      <c r="G256" s="22"/>
      <c r="H256" s="22"/>
      <c r="I256" s="31"/>
      <c r="J256" s="1"/>
    </row>
    <row r="257" spans="2:10">
      <c r="B257" s="21"/>
      <c r="C257" s="22"/>
      <c r="D257" s="22"/>
      <c r="E257" s="22"/>
      <c r="F257" s="22"/>
      <c r="G257" s="22"/>
      <c r="H257" s="22"/>
      <c r="I257" s="31"/>
      <c r="J257" s="1"/>
    </row>
    <row r="258" spans="2:10">
      <c r="B258" s="21"/>
      <c r="C258" s="22"/>
      <c r="D258" s="22"/>
      <c r="E258" s="22"/>
      <c r="F258" s="22"/>
      <c r="G258" s="22"/>
      <c r="H258" s="22"/>
      <c r="I258" s="31"/>
      <c r="J258" s="1"/>
    </row>
    <row r="259" spans="2:10">
      <c r="B259" s="21"/>
      <c r="C259" s="22"/>
      <c r="D259" s="22"/>
      <c r="E259" s="22"/>
      <c r="F259" s="22"/>
      <c r="G259" s="22"/>
      <c r="H259" s="22"/>
      <c r="I259" s="31"/>
      <c r="J259" s="1"/>
    </row>
    <row r="260" spans="2:10">
      <c r="B260" s="21"/>
      <c r="C260" s="22"/>
      <c r="D260" s="22"/>
      <c r="E260" s="22"/>
      <c r="F260" s="22"/>
      <c r="G260" s="22"/>
      <c r="H260" s="22"/>
      <c r="I260" s="31"/>
      <c r="J260" s="1"/>
    </row>
    <row r="261" spans="2:10">
      <c r="B261" s="21"/>
      <c r="C261" s="22"/>
      <c r="D261" s="22"/>
      <c r="E261" s="22"/>
      <c r="F261" s="22"/>
      <c r="G261" s="22"/>
      <c r="H261" s="22"/>
      <c r="I261" s="31"/>
      <c r="J261" s="1"/>
    </row>
    <row r="262" spans="2:10">
      <c r="B262" s="21"/>
      <c r="C262" s="22"/>
      <c r="D262" s="22"/>
      <c r="E262" s="22"/>
      <c r="F262" s="22"/>
      <c r="G262" s="22"/>
      <c r="H262" s="22"/>
      <c r="I262" s="31"/>
      <c r="J262" s="1"/>
    </row>
    <row r="263" spans="2:10">
      <c r="B263" s="21"/>
      <c r="C263" s="22"/>
      <c r="D263" s="22"/>
      <c r="E263" s="22"/>
      <c r="F263" s="22"/>
      <c r="G263" s="22"/>
      <c r="H263" s="22"/>
      <c r="I263" s="31"/>
      <c r="J263" s="1"/>
    </row>
    <row r="264" spans="2:10">
      <c r="B264" s="21"/>
      <c r="C264" s="22"/>
      <c r="D264" s="22"/>
      <c r="E264" s="22"/>
      <c r="F264" s="22"/>
      <c r="G264" s="22"/>
      <c r="H264" s="22"/>
      <c r="I264" s="31"/>
      <c r="J264" s="1"/>
    </row>
    <row r="265" spans="2:10">
      <c r="B265" s="21"/>
      <c r="C265" s="22"/>
      <c r="D265" s="22"/>
      <c r="E265" s="22"/>
      <c r="F265" s="22"/>
      <c r="G265" s="22"/>
      <c r="H265" s="22"/>
      <c r="I265" s="31"/>
      <c r="J265" s="1"/>
    </row>
    <row r="266" spans="2:10">
      <c r="B266" s="21"/>
      <c r="C266" s="22"/>
      <c r="D266" s="22"/>
      <c r="E266" s="22"/>
      <c r="F266" s="22"/>
      <c r="G266" s="22"/>
      <c r="H266" s="22"/>
      <c r="I266" s="31"/>
      <c r="J266" s="1"/>
    </row>
    <row r="267" spans="2:10">
      <c r="B267" s="21"/>
      <c r="C267" s="22"/>
      <c r="D267" s="22"/>
      <c r="E267" s="22"/>
      <c r="F267" s="22"/>
      <c r="G267" s="22"/>
      <c r="H267" s="22"/>
      <c r="I267" s="31"/>
      <c r="J267" s="1"/>
    </row>
    <row r="268" spans="2:10">
      <c r="B268" s="21"/>
      <c r="C268" s="22"/>
      <c r="D268" s="22"/>
      <c r="E268" s="22"/>
      <c r="F268" s="22"/>
      <c r="G268" s="22"/>
      <c r="H268" s="22"/>
      <c r="I268" s="31"/>
      <c r="J268" s="1"/>
    </row>
    <row r="269" spans="2:10">
      <c r="B269" s="21"/>
      <c r="C269" s="22"/>
      <c r="D269" s="22"/>
      <c r="E269" s="22"/>
      <c r="F269" s="22"/>
      <c r="G269" s="22"/>
      <c r="H269" s="22"/>
      <c r="I269" s="31"/>
      <c r="J269" s="1"/>
    </row>
    <row r="270" spans="2:10">
      <c r="B270" s="21"/>
      <c r="C270" s="22"/>
      <c r="D270" s="22"/>
      <c r="E270" s="22"/>
      <c r="F270" s="22"/>
      <c r="G270" s="22"/>
      <c r="H270" s="22"/>
      <c r="I270" s="31"/>
      <c r="J270" s="1"/>
    </row>
    <row r="271" spans="2:10">
      <c r="B271" s="21"/>
      <c r="C271" s="22"/>
      <c r="D271" s="22"/>
      <c r="E271" s="22"/>
      <c r="F271" s="22"/>
      <c r="G271" s="22"/>
      <c r="H271" s="22"/>
      <c r="I271" s="31"/>
      <c r="J271" s="1"/>
    </row>
    <row r="272" spans="2:10">
      <c r="B272" s="21"/>
      <c r="C272" s="22"/>
      <c r="D272" s="22"/>
      <c r="E272" s="22"/>
      <c r="F272" s="22"/>
      <c r="G272" s="22"/>
      <c r="H272" s="22"/>
      <c r="I272" s="31"/>
      <c r="J272" s="1"/>
    </row>
    <row r="273" spans="2:10">
      <c r="B273" s="21"/>
      <c r="C273" s="22"/>
      <c r="D273" s="22"/>
      <c r="E273" s="22"/>
      <c r="F273" s="22"/>
      <c r="G273" s="22"/>
      <c r="H273" s="22"/>
      <c r="I273" s="31"/>
      <c r="J273" s="1"/>
    </row>
    <row r="274" spans="2:10">
      <c r="B274" s="21"/>
      <c r="C274" s="22"/>
      <c r="D274" s="22"/>
      <c r="E274" s="22"/>
      <c r="F274" s="22"/>
      <c r="G274" s="22"/>
      <c r="H274" s="22"/>
      <c r="I274" s="31"/>
      <c r="J274" s="1"/>
    </row>
    <row r="275" spans="2:10">
      <c r="B275" s="21"/>
      <c r="C275" s="22"/>
      <c r="D275" s="22"/>
      <c r="E275" s="22"/>
      <c r="F275" s="22"/>
      <c r="G275" s="22"/>
      <c r="H275" s="22"/>
      <c r="I275" s="31"/>
      <c r="J275" s="1"/>
    </row>
    <row r="276" spans="2:10">
      <c r="B276" s="21"/>
      <c r="C276" s="22"/>
      <c r="D276" s="22"/>
      <c r="E276" s="22"/>
      <c r="F276" s="22"/>
      <c r="G276" s="22"/>
      <c r="H276" s="22"/>
      <c r="I276" s="31"/>
      <c r="J276" s="1"/>
    </row>
    <row r="277" spans="2:10">
      <c r="B277" s="21"/>
      <c r="C277" s="22"/>
      <c r="D277" s="22"/>
      <c r="E277" s="22"/>
      <c r="F277" s="22"/>
      <c r="G277" s="22"/>
      <c r="H277" s="22"/>
      <c r="I277" s="31"/>
      <c r="J277" s="1"/>
    </row>
    <row r="278" spans="2:10">
      <c r="B278" s="21"/>
      <c r="C278" s="22"/>
      <c r="D278" s="22"/>
      <c r="E278" s="22"/>
      <c r="F278" s="22"/>
      <c r="G278" s="22"/>
      <c r="H278" s="22"/>
      <c r="I278" s="31"/>
      <c r="J278" s="1"/>
    </row>
    <row r="279" spans="2:10">
      <c r="B279" s="21"/>
      <c r="C279" s="22"/>
      <c r="D279" s="22"/>
      <c r="E279" s="22"/>
      <c r="F279" s="22"/>
      <c r="G279" s="22"/>
      <c r="H279" s="22"/>
      <c r="I279" s="31"/>
      <c r="J279" s="1"/>
    </row>
    <row r="280" spans="2:10">
      <c r="B280" s="21"/>
      <c r="C280" s="22"/>
      <c r="D280" s="22"/>
      <c r="E280" s="22"/>
      <c r="F280" s="22"/>
      <c r="G280" s="22"/>
      <c r="H280" s="22"/>
      <c r="I280" s="31"/>
      <c r="J280" s="1"/>
    </row>
    <row r="281" spans="2:10">
      <c r="B281" s="21"/>
      <c r="C281" s="22"/>
      <c r="D281" s="22"/>
      <c r="E281" s="22"/>
      <c r="F281" s="22"/>
      <c r="G281" s="22"/>
      <c r="H281" s="22"/>
      <c r="I281" s="31"/>
      <c r="J281" s="1"/>
    </row>
    <row r="282" spans="2:10">
      <c r="B282" s="21"/>
      <c r="C282" s="22"/>
      <c r="D282" s="22"/>
      <c r="E282" s="22"/>
      <c r="F282" s="22"/>
      <c r="G282" s="22"/>
      <c r="H282" s="22"/>
      <c r="I282" s="31"/>
      <c r="J282" s="1"/>
    </row>
    <row r="283" spans="2:10">
      <c r="B283" s="21"/>
      <c r="C283" s="22"/>
      <c r="D283" s="22"/>
      <c r="E283" s="22"/>
      <c r="F283" s="22"/>
      <c r="G283" s="22"/>
      <c r="H283" s="22"/>
      <c r="I283" s="31"/>
      <c r="J283" s="1"/>
    </row>
    <row r="284" spans="2:10">
      <c r="B284" s="21"/>
      <c r="C284" s="22"/>
      <c r="D284" s="22"/>
      <c r="E284" s="22"/>
      <c r="F284" s="22"/>
      <c r="G284" s="22"/>
      <c r="H284" s="22"/>
      <c r="I284" s="31"/>
      <c r="J284" s="1"/>
    </row>
    <row r="285" spans="2:10">
      <c r="B285" s="21"/>
      <c r="C285" s="22"/>
      <c r="D285" s="22"/>
      <c r="E285" s="22"/>
      <c r="F285" s="22"/>
      <c r="G285" s="22"/>
      <c r="H285" s="22"/>
      <c r="I285" s="31"/>
      <c r="J285" s="1"/>
    </row>
    <row r="286" spans="2:10">
      <c r="B286" s="21"/>
      <c r="C286" s="22"/>
      <c r="D286" s="22"/>
      <c r="E286" s="22"/>
      <c r="F286" s="22"/>
      <c r="G286" s="22"/>
      <c r="H286" s="22"/>
      <c r="I286" s="31"/>
      <c r="J286" s="1"/>
    </row>
    <row r="287" spans="2:10">
      <c r="B287" s="21"/>
      <c r="C287" s="22"/>
      <c r="D287" s="22"/>
      <c r="E287" s="22"/>
      <c r="F287" s="22"/>
      <c r="G287" s="22"/>
      <c r="H287" s="22"/>
      <c r="I287" s="31"/>
      <c r="J287" s="1"/>
    </row>
    <row r="288" spans="2:10">
      <c r="B288" s="21"/>
      <c r="C288" s="22"/>
      <c r="D288" s="22"/>
      <c r="E288" s="22"/>
      <c r="F288" s="22"/>
      <c r="G288" s="22"/>
      <c r="H288" s="22"/>
      <c r="I288" s="31"/>
      <c r="J288" s="1"/>
    </row>
    <row r="289" spans="2:10">
      <c r="B289" s="21"/>
      <c r="C289" s="22"/>
      <c r="D289" s="22"/>
      <c r="E289" s="22"/>
      <c r="F289" s="22"/>
      <c r="G289" s="22"/>
      <c r="H289" s="22"/>
      <c r="I289" s="31"/>
      <c r="J289" s="1"/>
    </row>
  </sheetData>
  <sheetProtection insertRows="0"/>
  <mergeCells count="21">
    <mergeCell ref="D8:H8"/>
    <mergeCell ref="A38:J38"/>
    <mergeCell ref="A48:J48"/>
    <mergeCell ref="A49:J49"/>
    <mergeCell ref="B8:C8"/>
    <mergeCell ref="A41:J41"/>
    <mergeCell ref="A16:J16"/>
    <mergeCell ref="A31:J31"/>
    <mergeCell ref="A10:J10"/>
    <mergeCell ref="G9:H9"/>
    <mergeCell ref="A17:J17"/>
    <mergeCell ref="A30:J30"/>
    <mergeCell ref="A34:J34"/>
    <mergeCell ref="B69:J69"/>
    <mergeCell ref="A58:J58"/>
    <mergeCell ref="A60:J60"/>
    <mergeCell ref="A61:J61"/>
    <mergeCell ref="A25:J25"/>
    <mergeCell ref="A39:J39"/>
    <mergeCell ref="A57:J57"/>
    <mergeCell ref="A52:J52"/>
  </mergeCells>
  <phoneticPr fontId="14" type="noConversion"/>
  <pageMargins left="0.78740157499999996" right="0.78740157499999996" top="0.984251969" bottom="0.984251969"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sheetPr>
    <tabColor rgb="FF00B0F0"/>
  </sheetPr>
  <dimension ref="A1:AL236"/>
  <sheetViews>
    <sheetView showGridLines="0" topLeftCell="B19" zoomScaleNormal="100" workbookViewId="0">
      <selection activeCell="C43" sqref="C43:AA43"/>
    </sheetView>
  </sheetViews>
  <sheetFormatPr baseColWidth="10" defaultColWidth="9.140625" defaultRowHeight="12.75"/>
  <cols>
    <col min="1" max="1" width="16" style="68" customWidth="1"/>
    <col min="2" max="2" width="29.7109375" style="31" customWidth="1"/>
    <col min="3" max="3" width="12.28515625" style="22" customWidth="1"/>
    <col min="4" max="8" width="8.28515625" style="22" customWidth="1"/>
    <col min="9" max="9" width="12.28515625" style="22" customWidth="1"/>
    <col min="10" max="14" width="8.28515625" style="22" customWidth="1"/>
    <col min="15" max="15" width="11.28515625" style="22" customWidth="1"/>
    <col min="16" max="20" width="8.28515625" style="22" customWidth="1"/>
    <col min="21" max="21" width="12.28515625" style="22" customWidth="1"/>
    <col min="22" max="26" width="8.28515625" style="22" customWidth="1"/>
    <col min="27" max="27" width="12.28515625" style="22" customWidth="1"/>
    <col min="28" max="32" width="8.28515625" style="22" customWidth="1"/>
    <col min="33" max="33" width="12.28515625" style="1" customWidth="1"/>
    <col min="34" max="38" width="8.28515625" style="1" customWidth="1"/>
    <col min="39" max="256" width="11.42578125" style="1" customWidth="1"/>
    <col min="257" max="16384" width="9.140625" style="1"/>
  </cols>
  <sheetData>
    <row r="1" spans="1:38" s="30" customFormat="1" ht="20.25">
      <c r="A1" s="49" t="s">
        <v>237</v>
      </c>
      <c r="B1" s="50"/>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row>
    <row r="2" spans="1:38">
      <c r="A2" s="48" t="s">
        <v>65</v>
      </c>
      <c r="B2" s="1"/>
      <c r="D2" s="34"/>
      <c r="E2" s="21"/>
    </row>
    <row r="3" spans="1:38">
      <c r="A3" s="1"/>
      <c r="B3" s="1"/>
      <c r="D3" s="34"/>
      <c r="E3" s="21"/>
    </row>
    <row r="4" spans="1:38">
      <c r="A4" s="1" t="s">
        <v>32</v>
      </c>
      <c r="B4" s="15"/>
      <c r="C4" s="7" t="s">
        <v>33</v>
      </c>
      <c r="D4" s="11"/>
      <c r="E4" s="21"/>
    </row>
    <row r="5" spans="1:38">
      <c r="A5" s="1" t="s">
        <v>34</v>
      </c>
      <c r="B5" s="15"/>
      <c r="C5" s="7" t="s">
        <v>35</v>
      </c>
      <c r="D5" s="11"/>
      <c r="E5" s="21"/>
    </row>
    <row r="6" spans="1:38">
      <c r="A6" s="1" t="s">
        <v>59</v>
      </c>
      <c r="B6" s="15"/>
      <c r="C6" s="13" t="s">
        <v>6</v>
      </c>
      <c r="D6" s="14"/>
      <c r="E6" s="21"/>
    </row>
    <row r="7" spans="1:38" ht="13.5" thickBot="1">
      <c r="A7" s="35"/>
      <c r="B7" s="1"/>
      <c r="D7" s="34"/>
      <c r="E7" s="21"/>
    </row>
    <row r="8" spans="1:38" ht="14.45" customHeight="1" thickBot="1">
      <c r="A8" s="416"/>
      <c r="B8" s="417"/>
      <c r="C8" s="422" t="s">
        <v>218</v>
      </c>
      <c r="D8" s="423"/>
      <c r="E8" s="423"/>
      <c r="F8" s="423"/>
      <c r="G8" s="423"/>
      <c r="H8" s="423"/>
      <c r="I8" s="422" t="s">
        <v>218</v>
      </c>
      <c r="J8" s="423"/>
      <c r="K8" s="423"/>
      <c r="L8" s="423"/>
      <c r="M8" s="423"/>
      <c r="N8" s="423"/>
      <c r="O8" s="422" t="s">
        <v>218</v>
      </c>
      <c r="P8" s="423"/>
      <c r="Q8" s="423"/>
      <c r="R8" s="423"/>
      <c r="S8" s="423"/>
      <c r="T8" s="423"/>
      <c r="U8" s="422" t="s">
        <v>218</v>
      </c>
      <c r="V8" s="423"/>
      <c r="W8" s="423"/>
      <c r="X8" s="423"/>
      <c r="Y8" s="423"/>
      <c r="Z8" s="423"/>
      <c r="AA8" s="422" t="s">
        <v>218</v>
      </c>
      <c r="AB8" s="423"/>
      <c r="AC8" s="423"/>
      <c r="AD8" s="423"/>
      <c r="AE8" s="423"/>
      <c r="AF8" s="423"/>
      <c r="AG8" s="422" t="s">
        <v>218</v>
      </c>
      <c r="AH8" s="423"/>
      <c r="AI8" s="423"/>
      <c r="AJ8" s="423"/>
      <c r="AK8" s="423"/>
      <c r="AL8" s="424"/>
    </row>
    <row r="9" spans="1:38" s="30" customFormat="1" ht="25.5" customHeight="1">
      <c r="A9" s="418"/>
      <c r="B9" s="419"/>
      <c r="C9" s="413" t="s">
        <v>47</v>
      </c>
      <c r="D9" s="413"/>
      <c r="E9" s="413"/>
      <c r="F9" s="413"/>
      <c r="G9" s="413"/>
      <c r="H9" s="413"/>
      <c r="I9" s="414" t="s">
        <v>48</v>
      </c>
      <c r="J9" s="413"/>
      <c r="K9" s="413"/>
      <c r="L9" s="413"/>
      <c r="M9" s="413"/>
      <c r="N9" s="413"/>
      <c r="O9" s="414" t="s">
        <v>144</v>
      </c>
      <c r="P9" s="413"/>
      <c r="Q9" s="413"/>
      <c r="R9" s="413"/>
      <c r="S9" s="413"/>
      <c r="T9" s="413"/>
      <c r="U9" s="414" t="s">
        <v>145</v>
      </c>
      <c r="V9" s="413"/>
      <c r="W9" s="413"/>
      <c r="X9" s="413"/>
      <c r="Y9" s="413"/>
      <c r="Z9" s="413"/>
      <c r="AA9" s="414" t="s">
        <v>146</v>
      </c>
      <c r="AB9" s="413"/>
      <c r="AC9" s="413"/>
      <c r="AD9" s="413"/>
      <c r="AE9" s="413"/>
      <c r="AF9" s="415"/>
      <c r="AG9" s="414" t="s">
        <v>231</v>
      </c>
      <c r="AH9" s="413"/>
      <c r="AI9" s="413"/>
      <c r="AJ9" s="413"/>
      <c r="AK9" s="413"/>
      <c r="AL9" s="415"/>
    </row>
    <row r="10" spans="1:38" s="83" customFormat="1" ht="12.75" customHeight="1" thickBot="1">
      <c r="A10" s="420"/>
      <c r="B10" s="421"/>
      <c r="C10" s="410"/>
      <c r="D10" s="411"/>
      <c r="E10" s="411"/>
      <c r="F10" s="411"/>
      <c r="G10" s="411"/>
      <c r="H10" s="412"/>
      <c r="I10" s="410" t="s">
        <v>26</v>
      </c>
      <c r="J10" s="411"/>
      <c r="K10" s="411"/>
      <c r="L10" s="411"/>
      <c r="M10" s="411"/>
      <c r="N10" s="412"/>
      <c r="O10" s="410" t="s">
        <v>26</v>
      </c>
      <c r="P10" s="411"/>
      <c r="Q10" s="411"/>
      <c r="R10" s="411"/>
      <c r="S10" s="411"/>
      <c r="T10" s="412"/>
      <c r="U10" s="410" t="s">
        <v>26</v>
      </c>
      <c r="V10" s="411"/>
      <c r="W10" s="411"/>
      <c r="X10" s="411"/>
      <c r="Y10" s="411"/>
      <c r="Z10" s="412"/>
      <c r="AA10" s="410" t="s">
        <v>26</v>
      </c>
      <c r="AB10" s="411"/>
      <c r="AC10" s="411"/>
      <c r="AD10" s="411"/>
      <c r="AE10" s="411"/>
      <c r="AF10" s="412"/>
      <c r="AG10" s="410" t="s">
        <v>26</v>
      </c>
      <c r="AH10" s="411"/>
      <c r="AI10" s="411"/>
      <c r="AJ10" s="411"/>
      <c r="AK10" s="411"/>
      <c r="AL10" s="412"/>
    </row>
    <row r="11" spans="1:38" s="89" customFormat="1" ht="39.75" customHeight="1" thickBot="1">
      <c r="A11" s="84" t="s">
        <v>53</v>
      </c>
      <c r="B11" s="85" t="s">
        <v>54</v>
      </c>
      <c r="C11" s="86">
        <v>2017</v>
      </c>
      <c r="D11" s="87">
        <v>2020</v>
      </c>
      <c r="E11" s="87">
        <v>2025</v>
      </c>
      <c r="F11" s="87">
        <v>2030</v>
      </c>
      <c r="G11" s="408" t="s">
        <v>220</v>
      </c>
      <c r="H11" s="409"/>
      <c r="I11" s="86">
        <v>2017</v>
      </c>
      <c r="J11" s="87">
        <v>2020</v>
      </c>
      <c r="K11" s="87">
        <v>2025</v>
      </c>
      <c r="L11" s="87">
        <v>2030</v>
      </c>
      <c r="M11" s="408" t="s">
        <v>220</v>
      </c>
      <c r="N11" s="409"/>
      <c r="O11" s="86">
        <v>2017</v>
      </c>
      <c r="P11" s="87">
        <v>2020</v>
      </c>
      <c r="Q11" s="87">
        <v>2025</v>
      </c>
      <c r="R11" s="87">
        <v>2030</v>
      </c>
      <c r="S11" s="408" t="s">
        <v>220</v>
      </c>
      <c r="T11" s="409"/>
      <c r="U11" s="86">
        <v>2017</v>
      </c>
      <c r="V11" s="87">
        <v>2020</v>
      </c>
      <c r="W11" s="87">
        <v>2025</v>
      </c>
      <c r="X11" s="87">
        <v>2030</v>
      </c>
      <c r="Y11" s="408" t="s">
        <v>220</v>
      </c>
      <c r="Z11" s="409"/>
      <c r="AA11" s="88">
        <v>2017</v>
      </c>
      <c r="AB11" s="87">
        <v>2020</v>
      </c>
      <c r="AC11" s="87">
        <v>2025</v>
      </c>
      <c r="AD11" s="87">
        <v>2030</v>
      </c>
      <c r="AE11" s="408" t="s">
        <v>220</v>
      </c>
      <c r="AF11" s="409"/>
      <c r="AG11" s="88" t="s">
        <v>60</v>
      </c>
      <c r="AH11" s="87">
        <v>2020</v>
      </c>
      <c r="AI11" s="87">
        <v>2025</v>
      </c>
      <c r="AJ11" s="87">
        <v>2030</v>
      </c>
      <c r="AK11" s="408" t="s">
        <v>220</v>
      </c>
      <c r="AL11" s="409"/>
    </row>
    <row r="12" spans="1:38" ht="25.15" customHeight="1" thickBot="1">
      <c r="A12" s="73" t="s">
        <v>150</v>
      </c>
      <c r="B12" s="74" t="s">
        <v>147</v>
      </c>
      <c r="C12" s="52">
        <f>SUM(LRTAP2019VLA2017!E14:E16)</f>
        <v>10.795463318310999</v>
      </c>
      <c r="D12" s="383"/>
      <c r="E12" s="383"/>
      <c r="F12" s="383"/>
      <c r="G12" s="54"/>
      <c r="H12" s="54"/>
      <c r="I12" s="52">
        <f>SUM(LRTAP2019VLA2017!F14:F16)</f>
        <v>0.61469341176573444</v>
      </c>
      <c r="J12" s="383"/>
      <c r="K12" s="383"/>
      <c r="L12" s="383"/>
      <c r="M12" s="53"/>
      <c r="N12" s="55"/>
      <c r="O12" s="52">
        <f>SUM(LRTAP2019VLA2017!G14:G16)</f>
        <v>8.1713661020000004</v>
      </c>
      <c r="P12" s="383"/>
      <c r="Q12" s="383"/>
      <c r="R12" s="383"/>
      <c r="S12" s="53"/>
      <c r="T12" s="55"/>
      <c r="U12" s="52">
        <f>SUM(LRTAP2019VLA2017!H14:H16)</f>
        <v>3.0525796000000001E-2</v>
      </c>
      <c r="V12" s="383"/>
      <c r="W12" s="383"/>
      <c r="X12" s="383"/>
      <c r="Y12" s="53"/>
      <c r="Z12" s="53"/>
      <c r="AA12" s="52">
        <f>SUM(LRTAP2019VLA2017!I14:I16)</f>
        <v>5.7279386073589969E-2</v>
      </c>
      <c r="AB12" s="53"/>
      <c r="AC12" s="53"/>
      <c r="AD12" s="53"/>
      <c r="AE12" s="53"/>
      <c r="AF12" s="55"/>
      <c r="AG12" s="52"/>
      <c r="AH12" s="53"/>
      <c r="AI12" s="53"/>
      <c r="AJ12" s="53"/>
      <c r="AK12" s="53"/>
      <c r="AL12" s="55"/>
    </row>
    <row r="13" spans="1:38" ht="36.75" thickBot="1">
      <c r="A13" s="73" t="s">
        <v>151</v>
      </c>
      <c r="B13" s="74" t="s">
        <v>148</v>
      </c>
      <c r="C13" s="52">
        <f>SUM(LRTAP2019VLA2017!E17:E24)</f>
        <v>6.9697842103499008</v>
      </c>
      <c r="D13" s="383"/>
      <c r="E13" s="383"/>
      <c r="F13" s="383"/>
      <c r="G13" s="58"/>
      <c r="H13" s="58"/>
      <c r="I13" s="52">
        <f>SUM(LRTAP2019VLA2017!F17:F24)</f>
        <v>1.2790319369257255</v>
      </c>
      <c r="J13" s="383"/>
      <c r="K13" s="383"/>
      <c r="L13" s="383"/>
      <c r="M13" s="57"/>
      <c r="N13" s="59"/>
      <c r="O13" s="52">
        <f>SUM(LRTAP2019VLA2017!G17:G24)</f>
        <v>1.820500449036901</v>
      </c>
      <c r="P13" s="383"/>
      <c r="Q13" s="383"/>
      <c r="R13" s="383"/>
      <c r="S13" s="57"/>
      <c r="T13" s="59"/>
      <c r="U13" s="52">
        <f>SUM(LRTAP2019VLA2017!H17:H24)</f>
        <v>9.6141462226099995E-4</v>
      </c>
      <c r="V13" s="383"/>
      <c r="W13" s="383"/>
      <c r="X13" s="383"/>
      <c r="Y13" s="57"/>
      <c r="Z13" s="57"/>
      <c r="AA13" s="52">
        <f>SUM(LRTAP2019VLA2017!I17:I24)</f>
        <v>0.71362774206426827</v>
      </c>
      <c r="AB13" s="57"/>
      <c r="AC13" s="57"/>
      <c r="AD13" s="57"/>
      <c r="AE13" s="57"/>
      <c r="AF13" s="59"/>
      <c r="AG13" s="56"/>
      <c r="AH13" s="57"/>
      <c r="AI13" s="57"/>
      <c r="AJ13" s="57"/>
      <c r="AK13" s="57"/>
      <c r="AL13" s="59"/>
    </row>
    <row r="14" spans="1:38" ht="13.5" thickBot="1">
      <c r="A14" s="73" t="s">
        <v>152</v>
      </c>
      <c r="B14" s="75" t="s">
        <v>118</v>
      </c>
      <c r="C14" s="52">
        <f>SUM(C15:C21)</f>
        <v>49.362578192182255</v>
      </c>
      <c r="D14" s="383"/>
      <c r="E14" s="383"/>
      <c r="F14" s="383"/>
      <c r="G14" s="61"/>
      <c r="H14" s="61"/>
      <c r="I14" s="52">
        <f>SUM(I15:I21)</f>
        <v>4.5682844174855122</v>
      </c>
      <c r="J14" s="383"/>
      <c r="K14" s="383"/>
      <c r="L14" s="383"/>
      <c r="M14" s="61"/>
      <c r="N14" s="60"/>
      <c r="O14" s="52">
        <f>SUM(O15:O21)</f>
        <v>5.1889918859468698E-2</v>
      </c>
      <c r="P14" s="383"/>
      <c r="Q14" s="383"/>
      <c r="R14" s="383"/>
      <c r="S14" s="61"/>
      <c r="T14" s="63"/>
      <c r="U14" s="52">
        <f>SUM(U15:U21)</f>
        <v>0.5509124291181694</v>
      </c>
      <c r="V14" s="383"/>
      <c r="W14" s="383"/>
      <c r="X14" s="383"/>
      <c r="Y14" s="61"/>
      <c r="Z14" s="61"/>
      <c r="AA14" s="52">
        <f>SUM(AA15:AA21)</f>
        <v>2.0033273625307757</v>
      </c>
      <c r="AB14" s="61"/>
      <c r="AC14" s="61"/>
      <c r="AD14" s="61"/>
      <c r="AE14" s="61"/>
      <c r="AF14" s="63"/>
      <c r="AG14" s="62"/>
      <c r="AH14" s="61"/>
      <c r="AI14" s="61"/>
      <c r="AJ14" s="61"/>
      <c r="AK14" s="61"/>
      <c r="AL14" s="63"/>
    </row>
    <row r="15" spans="1:38" ht="13.5" thickBot="1">
      <c r="A15" s="76" t="s">
        <v>153</v>
      </c>
      <c r="B15" s="77" t="s">
        <v>119</v>
      </c>
      <c r="C15" s="52">
        <f>SUM(LRTAP2019VLA2017!E27)</f>
        <v>23.302307388908897</v>
      </c>
      <c r="D15" s="383"/>
      <c r="E15" s="383"/>
      <c r="F15" s="383"/>
      <c r="G15" s="58"/>
      <c r="H15" s="58"/>
      <c r="I15" s="52">
        <f>SUM(LRTAP2019VLA2017!F27)</f>
        <v>1.6434722542292097</v>
      </c>
      <c r="J15" s="383"/>
      <c r="K15" s="383"/>
      <c r="L15" s="383"/>
      <c r="M15" s="57"/>
      <c r="N15" s="59"/>
      <c r="O15" s="52">
        <f>SUM(LRTAP2019VLA2017!G27)</f>
        <v>2.7423247657514728E-2</v>
      </c>
      <c r="P15" s="383"/>
      <c r="Q15" s="383"/>
      <c r="R15" s="383"/>
      <c r="S15" s="57"/>
      <c r="T15" s="59"/>
      <c r="U15" s="52">
        <f>SUM(LRTAP2019VLA2017!H27)</f>
        <v>0.48436599843841921</v>
      </c>
      <c r="V15" s="383"/>
      <c r="W15" s="383"/>
      <c r="X15" s="383"/>
      <c r="Y15" s="57"/>
      <c r="Z15" s="57"/>
      <c r="AA15" s="384">
        <f>SUM(LRTAP2019VLA2017!I27)</f>
        <v>0.46455984160882491</v>
      </c>
      <c r="AB15" s="57"/>
      <c r="AC15" s="57"/>
      <c r="AD15" s="57"/>
      <c r="AE15" s="57"/>
      <c r="AF15" s="59"/>
      <c r="AG15" s="56"/>
      <c r="AH15" s="57"/>
      <c r="AI15" s="57"/>
      <c r="AJ15" s="57"/>
      <c r="AK15" s="57"/>
      <c r="AL15" s="59"/>
    </row>
    <row r="16" spans="1:38" ht="13.5" thickBot="1">
      <c r="A16" s="76" t="s">
        <v>154</v>
      </c>
      <c r="B16" s="77" t="s">
        <v>120</v>
      </c>
      <c r="C16" s="52">
        <f>SUM(LRTAP2019VLA2017!E28)</f>
        <v>9.8440838311187164</v>
      </c>
      <c r="D16" s="383"/>
      <c r="E16" s="383"/>
      <c r="F16" s="383"/>
      <c r="G16" s="58"/>
      <c r="H16" s="58"/>
      <c r="I16" s="52">
        <f>SUM(LRTAP2019VLA2017!F28)</f>
        <v>0.21519557891954363</v>
      </c>
      <c r="J16" s="383"/>
      <c r="K16" s="383"/>
      <c r="L16" s="383"/>
      <c r="M16" s="57"/>
      <c r="N16" s="59"/>
      <c r="O16" s="52">
        <f>SUM(LRTAP2019VLA2017!G28)</f>
        <v>6.5725430164812982E-3</v>
      </c>
      <c r="P16" s="383"/>
      <c r="Q16" s="383"/>
      <c r="R16" s="383"/>
      <c r="S16" s="57"/>
      <c r="T16" s="59"/>
      <c r="U16" s="52">
        <f>SUM(LRTAP2019VLA2017!H28)</f>
        <v>2.5405676177805685E-2</v>
      </c>
      <c r="V16" s="383"/>
      <c r="W16" s="383"/>
      <c r="X16" s="383"/>
      <c r="Y16" s="57"/>
      <c r="Z16" s="57"/>
      <c r="AA16" s="384">
        <f>SUM(LRTAP2019VLA2017!I28)</f>
        <v>0.19580356876057389</v>
      </c>
      <c r="AB16" s="57"/>
      <c r="AC16" s="57"/>
      <c r="AD16" s="57"/>
      <c r="AE16" s="57"/>
      <c r="AF16" s="59"/>
      <c r="AG16" s="56"/>
      <c r="AH16" s="57"/>
      <c r="AI16" s="57"/>
      <c r="AJ16" s="57"/>
      <c r="AK16" s="57"/>
      <c r="AL16" s="59"/>
    </row>
    <row r="17" spans="1:38" ht="13.5" thickBot="1">
      <c r="A17" s="76" t="s">
        <v>155</v>
      </c>
      <c r="B17" s="77" t="s">
        <v>121</v>
      </c>
      <c r="C17" s="52">
        <f>SUM(LRTAP2019VLA2017!E29)</f>
        <v>16.030716242402793</v>
      </c>
      <c r="D17" s="383"/>
      <c r="E17" s="383"/>
      <c r="F17" s="383"/>
      <c r="G17" s="58"/>
      <c r="H17" s="58"/>
      <c r="I17" s="52">
        <f>SUM(LRTAP2019VLA2017!F29)</f>
        <v>0.46784282708726854</v>
      </c>
      <c r="J17" s="383"/>
      <c r="K17" s="383"/>
      <c r="L17" s="383"/>
      <c r="M17" s="57"/>
      <c r="N17" s="59"/>
      <c r="O17" s="52">
        <f>SUM(LRTAP2019VLA2017!G29)</f>
        <v>1.7689362115336199E-2</v>
      </c>
      <c r="P17" s="383"/>
      <c r="Q17" s="383"/>
      <c r="R17" s="383"/>
      <c r="S17" s="57"/>
      <c r="T17" s="59"/>
      <c r="U17" s="52">
        <f>SUM(LRTAP2019VLA2017!H29)</f>
        <v>3.9669166957935625E-2</v>
      </c>
      <c r="V17" s="383"/>
      <c r="W17" s="383"/>
      <c r="X17" s="383"/>
      <c r="Y17" s="57"/>
      <c r="Z17" s="57"/>
      <c r="AA17" s="384">
        <f>SUM(LRTAP2019VLA2017!I29)</f>
        <v>0.26573995857139882</v>
      </c>
      <c r="AB17" s="57"/>
      <c r="AC17" s="57"/>
      <c r="AD17" s="57"/>
      <c r="AE17" s="57"/>
      <c r="AF17" s="59"/>
      <c r="AG17" s="56"/>
      <c r="AH17" s="57"/>
      <c r="AI17" s="57"/>
      <c r="AJ17" s="57"/>
      <c r="AK17" s="57"/>
      <c r="AL17" s="59"/>
    </row>
    <row r="18" spans="1:38" ht="13.5" thickBot="1">
      <c r="A18" s="76" t="s">
        <v>156</v>
      </c>
      <c r="B18" s="77" t="s">
        <v>122</v>
      </c>
      <c r="C18" s="52">
        <f>SUM(LRTAP2019VLA2017!E30)</f>
        <v>0.18547072975185719</v>
      </c>
      <c r="D18" s="383"/>
      <c r="E18" s="383"/>
      <c r="F18" s="383"/>
      <c r="G18" s="58"/>
      <c r="H18" s="58"/>
      <c r="I18" s="52">
        <f>SUM(LRTAP2019VLA2017!F30)</f>
        <v>0.48357862956071379</v>
      </c>
      <c r="J18" s="383"/>
      <c r="K18" s="383"/>
      <c r="L18" s="383"/>
      <c r="M18" s="57"/>
      <c r="N18" s="59"/>
      <c r="O18" s="52">
        <f>SUM(LRTAP2019VLA2017!G30)</f>
        <v>2.0476607013647415E-4</v>
      </c>
      <c r="P18" s="383"/>
      <c r="Q18" s="383"/>
      <c r="R18" s="383"/>
      <c r="S18" s="57"/>
      <c r="T18" s="59"/>
      <c r="U18" s="52">
        <f>SUM(LRTAP2019VLA2017!H30)</f>
        <v>1.471587544008883E-3</v>
      </c>
      <c r="V18" s="383"/>
      <c r="W18" s="383"/>
      <c r="X18" s="383"/>
      <c r="Y18" s="57"/>
      <c r="Z18" s="57"/>
      <c r="AA18" s="384">
        <f>SUM(LRTAP2019VLA2017!I30)</f>
        <v>7.3695791622867815E-3</v>
      </c>
      <c r="AB18" s="57"/>
      <c r="AC18" s="57"/>
      <c r="AD18" s="57"/>
      <c r="AE18" s="57"/>
      <c r="AF18" s="59"/>
      <c r="AG18" s="56"/>
      <c r="AH18" s="57"/>
      <c r="AI18" s="57"/>
      <c r="AJ18" s="57"/>
      <c r="AK18" s="57"/>
      <c r="AL18" s="59"/>
    </row>
    <row r="19" spans="1:38" ht="13.5" thickBot="1">
      <c r="A19" s="76" t="s">
        <v>157</v>
      </c>
      <c r="B19" s="77" t="s">
        <v>123</v>
      </c>
      <c r="C19" s="52">
        <f>SUM(LRTAP2019VLA2017!E31)</f>
        <v>0</v>
      </c>
      <c r="D19" s="383"/>
      <c r="E19" s="383"/>
      <c r="F19" s="383"/>
      <c r="G19" s="61"/>
      <c r="H19" s="61"/>
      <c r="I19" s="52">
        <f>SUM(LRTAP2019VLA2017!F31)</f>
        <v>1.7581951276887762</v>
      </c>
      <c r="J19" s="383"/>
      <c r="K19" s="383"/>
      <c r="L19" s="383"/>
      <c r="M19" s="61"/>
      <c r="N19" s="63"/>
      <c r="O19" s="52">
        <f>SUM(LRTAP2019VLA2017!G31)</f>
        <v>0</v>
      </c>
      <c r="P19" s="383"/>
      <c r="Q19" s="383"/>
      <c r="R19" s="383"/>
      <c r="S19" s="61"/>
      <c r="T19" s="63"/>
      <c r="U19" s="52">
        <f>SUM(LRTAP2019VLA2017!H31)</f>
        <v>0</v>
      </c>
      <c r="V19" s="383"/>
      <c r="W19" s="383"/>
      <c r="X19" s="383"/>
      <c r="Y19" s="61"/>
      <c r="Z19" s="61"/>
      <c r="AA19" s="384">
        <f>SUM(LRTAP2019VLA2017!I31)</f>
        <v>0</v>
      </c>
      <c r="AB19" s="61"/>
      <c r="AC19" s="61"/>
      <c r="AD19" s="61"/>
      <c r="AE19" s="61"/>
      <c r="AF19" s="63"/>
      <c r="AG19" s="62"/>
      <c r="AH19" s="61"/>
      <c r="AI19" s="61"/>
      <c r="AJ19" s="61"/>
      <c r="AK19" s="61"/>
      <c r="AL19" s="63"/>
    </row>
    <row r="20" spans="1:38" ht="24.75" thickBot="1">
      <c r="A20" s="76" t="s">
        <v>224</v>
      </c>
      <c r="B20" s="77" t="s">
        <v>124</v>
      </c>
      <c r="C20" s="52">
        <f>SUM(LRTAP2019VLA2017!E32)</f>
        <v>0</v>
      </c>
      <c r="D20" s="383"/>
      <c r="E20" s="383"/>
      <c r="F20" s="383"/>
      <c r="G20" s="61"/>
      <c r="H20" s="61"/>
      <c r="I20" s="52">
        <f>SUM(LRTAP2019VLA2017!F32)</f>
        <v>0</v>
      </c>
      <c r="J20" s="383"/>
      <c r="K20" s="383"/>
      <c r="L20" s="383"/>
      <c r="M20" s="61"/>
      <c r="N20" s="63"/>
      <c r="O20" s="52">
        <f>SUM(LRTAP2019VLA2017!G32)</f>
        <v>0</v>
      </c>
      <c r="P20" s="383"/>
      <c r="Q20" s="383"/>
      <c r="R20" s="383"/>
      <c r="S20" s="61"/>
      <c r="T20" s="63"/>
      <c r="U20" s="52">
        <f>SUM(LRTAP2019VLA2017!H32)</f>
        <v>0</v>
      </c>
      <c r="V20" s="383"/>
      <c r="W20" s="383"/>
      <c r="X20" s="383"/>
      <c r="Y20" s="61"/>
      <c r="Z20" s="61"/>
      <c r="AA20" s="384">
        <f>SUM(LRTAP2019VLA2017!I32)</f>
        <v>0.68715328367500506</v>
      </c>
      <c r="AB20" s="61"/>
      <c r="AC20" s="61"/>
      <c r="AD20" s="61"/>
      <c r="AE20" s="61"/>
      <c r="AF20" s="63"/>
      <c r="AG20" s="62"/>
      <c r="AH20" s="61"/>
      <c r="AI20" s="61"/>
      <c r="AJ20" s="61"/>
      <c r="AK20" s="61"/>
      <c r="AL20" s="63"/>
    </row>
    <row r="21" spans="1:38" ht="13.5" thickBot="1">
      <c r="A21" s="76" t="s">
        <v>158</v>
      </c>
      <c r="B21" s="77" t="s">
        <v>125</v>
      </c>
      <c r="C21" s="52">
        <f>SUM(LRTAP2019VLA2017!E33)</f>
        <v>0</v>
      </c>
      <c r="D21" s="383"/>
      <c r="E21" s="383"/>
      <c r="F21" s="383"/>
      <c r="G21" s="61"/>
      <c r="H21" s="61"/>
      <c r="I21" s="52">
        <f>SUM(LRTAP2019VLA2017!F33)</f>
        <v>0</v>
      </c>
      <c r="J21" s="383"/>
      <c r="K21" s="383"/>
      <c r="L21" s="383"/>
      <c r="M21" s="61"/>
      <c r="N21" s="63"/>
      <c r="O21" s="52">
        <f>SUM(LRTAP2019VLA2017!G33)</f>
        <v>0</v>
      </c>
      <c r="P21" s="383"/>
      <c r="Q21" s="383"/>
      <c r="R21" s="383"/>
      <c r="S21" s="61"/>
      <c r="T21" s="63"/>
      <c r="U21" s="52">
        <f>SUM(LRTAP2019VLA2017!H33)</f>
        <v>0</v>
      </c>
      <c r="V21" s="383"/>
      <c r="W21" s="383"/>
      <c r="X21" s="383"/>
      <c r="Y21" s="61"/>
      <c r="Z21" s="61"/>
      <c r="AA21" s="384">
        <f>SUM(LRTAP2019VLA2017!I33)</f>
        <v>0.3827011307526863</v>
      </c>
      <c r="AB21" s="61"/>
      <c r="AC21" s="61"/>
      <c r="AD21" s="61"/>
      <c r="AE21" s="61"/>
      <c r="AF21" s="63"/>
      <c r="AG21" s="62"/>
      <c r="AH21" s="61"/>
      <c r="AI21" s="61"/>
      <c r="AJ21" s="61"/>
      <c r="AK21" s="61"/>
      <c r="AL21" s="63"/>
    </row>
    <row r="22" spans="1:38" ht="13.5" thickBot="1">
      <c r="A22" s="73" t="s">
        <v>159</v>
      </c>
      <c r="B22" s="74" t="s">
        <v>143</v>
      </c>
      <c r="C22" s="52">
        <f>SUM(LRTAP2019VLA2017!E25:E26,LRTAP2019VLA2017!E34:E38)</f>
        <v>7.7736869107148898</v>
      </c>
      <c r="D22" s="383"/>
      <c r="E22" s="383"/>
      <c r="F22" s="383"/>
      <c r="G22" s="58"/>
      <c r="H22" s="58"/>
      <c r="I22" s="52">
        <f>SUM(LRTAP2019VLA2017!F25:F26,LRTAP2019VLA2017!F34:F38)</f>
        <v>0.36936861293701212</v>
      </c>
      <c r="J22" s="383"/>
      <c r="K22" s="383"/>
      <c r="L22" s="383"/>
      <c r="M22" s="57"/>
      <c r="N22" s="59"/>
      <c r="O22" s="52">
        <f>SUM(LRTAP2019VLA2017!G25:G26,LRTAP2019VLA2017!G34:G38)</f>
        <v>0.19152897490859927</v>
      </c>
      <c r="P22" s="383"/>
      <c r="Q22" s="383"/>
      <c r="R22" s="383"/>
      <c r="S22" s="57"/>
      <c r="T22" s="59"/>
      <c r="U22" s="52">
        <f>SUM(LRTAP2019VLA2017!H25:H26,LRTAP2019VLA2017!H34:H38)</f>
        <v>1.6079665197735969E-3</v>
      </c>
      <c r="V22" s="383"/>
      <c r="W22" s="383"/>
      <c r="X22" s="383"/>
      <c r="Y22" s="57"/>
      <c r="Z22" s="57"/>
      <c r="AA22" s="52">
        <f>SUM(LRTAP2019VLA2017!I25:I26,LRTAP2019VLA2017!I34:I38)</f>
        <v>0.38083697691075974</v>
      </c>
      <c r="AB22" s="57"/>
      <c r="AC22" s="57"/>
      <c r="AD22" s="57"/>
      <c r="AE22" s="57"/>
      <c r="AF22" s="59"/>
      <c r="AG22" s="56"/>
      <c r="AH22" s="57"/>
      <c r="AI22" s="57"/>
      <c r="AJ22" s="57"/>
      <c r="AK22" s="57"/>
      <c r="AL22" s="59"/>
    </row>
    <row r="23" spans="1:38" ht="48.75" thickBot="1">
      <c r="A23" s="73" t="s">
        <v>160</v>
      </c>
      <c r="B23" s="74" t="s">
        <v>161</v>
      </c>
      <c r="C23" s="52">
        <f>SUM(LRTAP2019VLA2017!E39:E45)</f>
        <v>11.250073618509154</v>
      </c>
      <c r="D23" s="383"/>
      <c r="E23" s="383"/>
      <c r="F23" s="383"/>
      <c r="G23" s="58"/>
      <c r="H23" s="58"/>
      <c r="I23" s="52">
        <f>SUM(LRTAP2019VLA2017!F39:F45)</f>
        <v>8.6012733894931053</v>
      </c>
      <c r="J23" s="383"/>
      <c r="K23" s="383"/>
      <c r="L23" s="383"/>
      <c r="M23" s="57"/>
      <c r="N23" s="59"/>
      <c r="O23" s="52">
        <f>SUM(LRTAP2019VLA2017!G39:G45)</f>
        <v>3.919244086428332</v>
      </c>
      <c r="P23" s="383"/>
      <c r="Q23" s="383"/>
      <c r="R23" s="383"/>
      <c r="S23" s="57"/>
      <c r="T23" s="59"/>
      <c r="U23" s="52">
        <f>SUM(LRTAP2019VLA2017!H39:H45)</f>
        <v>0.66876291767485951</v>
      </c>
      <c r="V23" s="383"/>
      <c r="W23" s="383"/>
      <c r="X23" s="383"/>
      <c r="Y23" s="57"/>
      <c r="Z23" s="57"/>
      <c r="AA23" s="52">
        <f>SUM(LRTAP2019VLA2017!I39:I45)</f>
        <v>6.6520038991162398</v>
      </c>
      <c r="AB23" s="57"/>
      <c r="AC23" s="57"/>
      <c r="AD23" s="57"/>
      <c r="AE23" s="57"/>
      <c r="AF23" s="59"/>
      <c r="AG23" s="56"/>
      <c r="AH23" s="57"/>
      <c r="AI23" s="57"/>
      <c r="AJ23" s="57"/>
      <c r="AK23" s="57"/>
      <c r="AL23" s="59"/>
    </row>
    <row r="24" spans="1:38" ht="13.5" thickBot="1">
      <c r="A24" s="73" t="s">
        <v>162</v>
      </c>
      <c r="B24" s="74" t="s">
        <v>126</v>
      </c>
      <c r="C24" s="52">
        <f>SUM(LRTAP2019VLA2017!E46:E47)</f>
        <v>0.31880660972486208</v>
      </c>
      <c r="D24" s="383"/>
      <c r="E24" s="383"/>
      <c r="F24" s="383"/>
      <c r="G24" s="58"/>
      <c r="H24" s="58"/>
      <c r="I24" s="52">
        <f>SUM(LRTAP2019VLA2017!F46:F47)</f>
        <v>5.6178227779380419E-2</v>
      </c>
      <c r="J24" s="383"/>
      <c r="K24" s="383"/>
      <c r="L24" s="383"/>
      <c r="M24" s="57"/>
      <c r="N24" s="59"/>
      <c r="O24" s="52">
        <f>SUM(LRTAP2019VLA2017!G46:G47)</f>
        <v>9.3263787714668988E-3</v>
      </c>
      <c r="P24" s="383"/>
      <c r="Q24" s="383"/>
      <c r="R24" s="383"/>
      <c r="S24" s="57"/>
      <c r="T24" s="59"/>
      <c r="U24" s="52">
        <f>SUM(LRTAP2019VLA2017!H46:H47)</f>
        <v>2.6919969709999999E-6</v>
      </c>
      <c r="V24" s="383"/>
      <c r="W24" s="383"/>
      <c r="X24" s="383"/>
      <c r="Y24" s="57"/>
      <c r="Z24" s="57"/>
      <c r="AA24" s="52">
        <f>SUM(LRTAP2019VLA2017!I46:I47)</f>
        <v>4.5961833443219999E-3</v>
      </c>
      <c r="AB24" s="57"/>
      <c r="AC24" s="57"/>
      <c r="AD24" s="57"/>
      <c r="AE24" s="57"/>
      <c r="AF24" s="59"/>
      <c r="AG24" s="56"/>
      <c r="AH24" s="57"/>
      <c r="AI24" s="57"/>
      <c r="AJ24" s="57"/>
      <c r="AK24" s="57"/>
      <c r="AL24" s="59"/>
    </row>
    <row r="25" spans="1:38" ht="24.75" thickBot="1">
      <c r="A25" s="73" t="s">
        <v>163</v>
      </c>
      <c r="B25" s="74" t="s">
        <v>149</v>
      </c>
      <c r="C25" s="52">
        <f>SUM(LRTAP2019VLA2017!E48:E56)</f>
        <v>5.1080999999999994E-2</v>
      </c>
      <c r="D25" s="383"/>
      <c r="E25" s="383"/>
      <c r="F25" s="383"/>
      <c r="G25" s="57"/>
      <c r="H25" s="57"/>
      <c r="I25" s="385">
        <f>SUM(LRTAP2019VLA2017!F48:F56)</f>
        <v>4.4396793719215024</v>
      </c>
      <c r="J25" s="383"/>
      <c r="K25" s="383"/>
      <c r="L25" s="383"/>
      <c r="M25" s="57"/>
      <c r="N25" s="59"/>
      <c r="O25" s="52">
        <f>SUM(LRTAP2019VLA2017!G48:G56)</f>
        <v>1.5306919999999999</v>
      </c>
      <c r="P25" s="383"/>
      <c r="Q25" s="383"/>
      <c r="R25" s="383"/>
      <c r="S25" s="57"/>
      <c r="T25" s="59"/>
      <c r="U25" s="52">
        <f>SUM(LRTAP2019VLA2017!H48:H56)</f>
        <v>0</v>
      </c>
      <c r="V25" s="383"/>
      <c r="W25" s="383"/>
      <c r="X25" s="383"/>
      <c r="Y25" s="57"/>
      <c r="Z25" s="57"/>
      <c r="AA25" s="52">
        <f>SUM(LRTAP2019VLA2017!I48:I56)</f>
        <v>0.12580734196000001</v>
      </c>
      <c r="AB25" s="57"/>
      <c r="AC25" s="57"/>
      <c r="AD25" s="57"/>
      <c r="AE25" s="57"/>
      <c r="AF25" s="59"/>
      <c r="AG25" s="56"/>
      <c r="AH25" s="57"/>
      <c r="AI25" s="57"/>
      <c r="AJ25" s="57"/>
      <c r="AK25" s="57"/>
      <c r="AL25" s="59"/>
    </row>
    <row r="26" spans="1:38" ht="13.5" thickBot="1">
      <c r="A26" s="73" t="s">
        <v>164</v>
      </c>
      <c r="B26" s="74" t="s">
        <v>127</v>
      </c>
      <c r="C26" s="52">
        <f>SUM(LRTAP2019VLA2017!E57:E81,LRTAP2019VLA2017!E92:E98)</f>
        <v>10.903255059712999</v>
      </c>
      <c r="D26" s="383"/>
      <c r="E26" s="383"/>
      <c r="F26" s="383"/>
      <c r="G26" s="57"/>
      <c r="H26" s="57"/>
      <c r="I26" s="52">
        <f>SUM(LRTAP2019VLA2017!F57:F81,LRTAP2019VLA2017!F92:F98)</f>
        <v>9.7865712296206127</v>
      </c>
      <c r="J26" s="383"/>
      <c r="K26" s="383"/>
      <c r="L26" s="383"/>
      <c r="M26" s="57"/>
      <c r="N26" s="59"/>
      <c r="O26" s="52">
        <f>SUM(LRTAP2019VLA2017!G57:G81,LRTAP2019VLA2017!G92:G98)</f>
        <v>12.375112263000002</v>
      </c>
      <c r="P26" s="383"/>
      <c r="Q26" s="383"/>
      <c r="R26" s="383"/>
      <c r="S26" s="57"/>
      <c r="T26" s="59"/>
      <c r="U26" s="52">
        <f>SUM(LRTAP2019VLA2017!H57:H81,LRTAP2019VLA2017!H92:H98)</f>
        <v>0.65207132499999987</v>
      </c>
      <c r="V26" s="383"/>
      <c r="W26" s="383"/>
      <c r="X26" s="383"/>
      <c r="Y26" s="57"/>
      <c r="Z26" s="57"/>
      <c r="AA26" s="52">
        <f>SUM(LRTAP2019VLA2017!I57:I81,LRTAP2019VLA2017!I92:I98)</f>
        <v>1.3416305626478737</v>
      </c>
      <c r="AB26" s="57"/>
      <c r="AC26" s="57"/>
      <c r="AD26" s="57"/>
      <c r="AE26" s="57"/>
      <c r="AF26" s="59"/>
      <c r="AG26" s="56"/>
      <c r="AH26" s="57"/>
      <c r="AI26" s="57"/>
      <c r="AJ26" s="57"/>
      <c r="AK26" s="57"/>
      <c r="AL26" s="59"/>
    </row>
    <row r="27" spans="1:38" ht="13.5" thickBot="1">
      <c r="A27" s="73" t="s">
        <v>225</v>
      </c>
      <c r="B27" s="74" t="s">
        <v>128</v>
      </c>
      <c r="C27" s="52">
        <f>SUM(LRTAP2019VLA2017!E82:E91)</f>
        <v>9.3382320792917251E-2</v>
      </c>
      <c r="D27" s="383"/>
      <c r="E27" s="383"/>
      <c r="F27" s="383"/>
      <c r="G27" s="61"/>
      <c r="H27" s="61"/>
      <c r="I27" s="52">
        <f>SUM(LRTAP2019VLA2017!F82:F91)</f>
        <v>21.342751076238997</v>
      </c>
      <c r="J27" s="383"/>
      <c r="K27" s="383"/>
      <c r="L27" s="383"/>
      <c r="M27" s="61"/>
      <c r="N27" s="63"/>
      <c r="O27" s="52">
        <f>SUM(LRTAP2019VLA2017!G82:G91)</f>
        <v>3.5764436193305424E-2</v>
      </c>
      <c r="P27" s="383"/>
      <c r="Q27" s="383"/>
      <c r="R27" s="383"/>
      <c r="S27" s="61"/>
      <c r="T27" s="63"/>
      <c r="U27" s="52">
        <f>SUM(LRTAP2019VLA2017!H82:H91)</f>
        <v>0.14730358960589257</v>
      </c>
      <c r="V27" s="383"/>
      <c r="W27" s="383"/>
      <c r="X27" s="383"/>
      <c r="Y27" s="61"/>
      <c r="Z27" s="61"/>
      <c r="AA27" s="52">
        <f>SUM(LRTAP2019VLA2017!I82:I91)</f>
        <v>0.34530332378331646</v>
      </c>
      <c r="AB27" s="61"/>
      <c r="AC27" s="61"/>
      <c r="AD27" s="61"/>
      <c r="AE27" s="61"/>
      <c r="AF27" s="63"/>
      <c r="AG27" s="62"/>
      <c r="AH27" s="61"/>
      <c r="AI27" s="61"/>
      <c r="AJ27" s="61"/>
      <c r="AK27" s="61"/>
      <c r="AL27" s="63"/>
    </row>
    <row r="28" spans="1:38" ht="24.75" thickBot="1">
      <c r="A28" s="73" t="s">
        <v>165</v>
      </c>
      <c r="B28" s="74" t="s">
        <v>129</v>
      </c>
      <c r="C28" s="52">
        <f>SUM(C29:C38)</f>
        <v>0.22635191370144583</v>
      </c>
      <c r="D28" s="383"/>
      <c r="E28" s="383"/>
      <c r="F28" s="383"/>
      <c r="G28" s="61"/>
      <c r="H28" s="61"/>
      <c r="I28" s="52">
        <f>SUM(I29:I38)</f>
        <v>14.779102414</v>
      </c>
      <c r="J28" s="383"/>
      <c r="K28" s="383"/>
      <c r="L28" s="383"/>
      <c r="M28" s="61"/>
      <c r="N28" s="63"/>
      <c r="O28" s="52">
        <f>SUM(O29:O38)</f>
        <v>0</v>
      </c>
      <c r="P28" s="383"/>
      <c r="Q28" s="383"/>
      <c r="R28" s="383"/>
      <c r="S28" s="61"/>
      <c r="T28" s="63"/>
      <c r="U28" s="52">
        <f>SUM(U29:U38)</f>
        <v>19.965161772697293</v>
      </c>
      <c r="V28" s="383"/>
      <c r="W28" s="383"/>
      <c r="X28" s="383"/>
      <c r="Y28" s="61"/>
      <c r="Z28" s="61"/>
      <c r="AA28" s="52">
        <f>SUM(AA29:AA38)</f>
        <v>0.3902295542</v>
      </c>
      <c r="AB28" s="61"/>
      <c r="AC28" s="61"/>
      <c r="AD28" s="61"/>
      <c r="AE28" s="61"/>
      <c r="AF28" s="63"/>
      <c r="AG28" s="62"/>
      <c r="AH28" s="61"/>
      <c r="AI28" s="61"/>
      <c r="AJ28" s="61"/>
      <c r="AK28" s="61"/>
      <c r="AL28" s="63"/>
    </row>
    <row r="29" spans="1:38" ht="13.5" thickBot="1">
      <c r="A29" s="78" t="s">
        <v>166</v>
      </c>
      <c r="B29" s="79" t="s">
        <v>130</v>
      </c>
      <c r="C29" s="52">
        <f>SUM(LRTAP2019VLA2017!E99)</f>
        <v>2.7771191357142851E-2</v>
      </c>
      <c r="D29" s="383"/>
      <c r="E29" s="383"/>
      <c r="F29" s="383"/>
      <c r="G29" s="61"/>
      <c r="H29" s="61"/>
      <c r="I29" s="52">
        <f>SUM(LRTAP2019VLA2017!F99)</f>
        <v>2.3764883220000002</v>
      </c>
      <c r="J29" s="383"/>
      <c r="K29" s="383"/>
      <c r="L29" s="383"/>
      <c r="M29" s="61"/>
      <c r="N29" s="63"/>
      <c r="O29" s="52">
        <f>SUM(LRTAP2019VLA2017!G99)</f>
        <v>0</v>
      </c>
      <c r="P29" s="383"/>
      <c r="Q29" s="383"/>
      <c r="R29" s="383"/>
      <c r="S29" s="61"/>
      <c r="T29" s="63"/>
      <c r="U29" s="52">
        <f>SUM(LRTAP2019VLA2017!H99)</f>
        <v>3.4605485350000058</v>
      </c>
      <c r="V29" s="383"/>
      <c r="W29" s="383"/>
      <c r="X29" s="383"/>
      <c r="Y29" s="61"/>
      <c r="Z29" s="61"/>
      <c r="AA29" s="52">
        <f>SUM(LRTAP2019VLA2017!I99)</f>
        <v>0.1041319476</v>
      </c>
      <c r="AB29" s="61"/>
      <c r="AC29" s="61"/>
      <c r="AD29" s="61"/>
      <c r="AE29" s="61"/>
      <c r="AF29" s="63"/>
      <c r="AG29" s="62"/>
      <c r="AH29" s="61"/>
      <c r="AI29" s="61"/>
      <c r="AJ29" s="61"/>
      <c r="AK29" s="61"/>
      <c r="AL29" s="63"/>
    </row>
    <row r="30" spans="1:38" ht="13.5" thickBot="1">
      <c r="A30" s="78" t="s">
        <v>167</v>
      </c>
      <c r="B30" s="79" t="s">
        <v>131</v>
      </c>
      <c r="C30" s="52">
        <f>SUM(LRTAP2019VLA2017!E100)</f>
        <v>9.8245189090303026E-2</v>
      </c>
      <c r="D30" s="383"/>
      <c r="E30" s="383"/>
      <c r="F30" s="383"/>
      <c r="G30" s="61"/>
      <c r="H30" s="61"/>
      <c r="I30" s="52">
        <f>SUM(LRTAP2019VLA2017!F100)</f>
        <v>3.7155242340000001</v>
      </c>
      <c r="J30" s="383"/>
      <c r="K30" s="383"/>
      <c r="L30" s="383"/>
      <c r="M30" s="61"/>
      <c r="N30" s="63"/>
      <c r="O30" s="52">
        <f>SUM(LRTAP2019VLA2017!G100)</f>
        <v>0</v>
      </c>
      <c r="P30" s="383"/>
      <c r="Q30" s="383"/>
      <c r="R30" s="383"/>
      <c r="S30" s="61"/>
      <c r="T30" s="63"/>
      <c r="U30" s="52">
        <f>SUM(LRTAP2019VLA2017!H100)</f>
        <v>4.0871836699999697</v>
      </c>
      <c r="V30" s="383"/>
      <c r="W30" s="383"/>
      <c r="X30" s="383"/>
      <c r="Y30" s="61"/>
      <c r="Z30" s="61"/>
      <c r="AA30" s="52">
        <f>SUM(LRTAP2019VLA2017!I100)</f>
        <v>0.15393400299999999</v>
      </c>
      <c r="AB30" s="61"/>
      <c r="AC30" s="61"/>
      <c r="AD30" s="61"/>
      <c r="AE30" s="61"/>
      <c r="AF30" s="63"/>
      <c r="AG30" s="62"/>
      <c r="AH30" s="61"/>
      <c r="AI30" s="61"/>
      <c r="AJ30" s="61"/>
      <c r="AK30" s="61"/>
      <c r="AL30" s="63"/>
    </row>
    <row r="31" spans="1:38" ht="13.5" thickBot="1">
      <c r="A31" s="78" t="s">
        <v>169</v>
      </c>
      <c r="B31" s="79" t="s">
        <v>133</v>
      </c>
      <c r="C31" s="52">
        <f>SUM(LRTAP2019VLA2017!E101)</f>
        <v>5.1288800000000008E-4</v>
      </c>
      <c r="D31" s="383"/>
      <c r="E31" s="383"/>
      <c r="F31" s="383"/>
      <c r="G31" s="61"/>
      <c r="H31" s="61"/>
      <c r="I31" s="52">
        <f>SUM(LRTAP2019VLA2017!F101)</f>
        <v>1.0834758999999999E-2</v>
      </c>
      <c r="J31" s="383"/>
      <c r="K31" s="383"/>
      <c r="L31" s="383"/>
      <c r="M31" s="61"/>
      <c r="N31" s="63"/>
      <c r="O31" s="52">
        <f>SUM(LRTAP2019VLA2017!G101)</f>
        <v>0</v>
      </c>
      <c r="P31" s="383"/>
      <c r="Q31" s="383"/>
      <c r="R31" s="383"/>
      <c r="S31" s="61"/>
      <c r="T31" s="63"/>
      <c r="U31" s="52">
        <f>SUM(LRTAP2019VLA2017!H101)</f>
        <v>4.4760800000000003E-2</v>
      </c>
      <c r="V31" s="383"/>
      <c r="W31" s="383"/>
      <c r="X31" s="383"/>
      <c r="Y31" s="61"/>
      <c r="Z31" s="61"/>
      <c r="AA31" s="52">
        <f>SUM(LRTAP2019VLA2017!I101)</f>
        <v>1.2822199999999999E-4</v>
      </c>
      <c r="AB31" s="61"/>
      <c r="AC31" s="61"/>
      <c r="AD31" s="61"/>
      <c r="AE31" s="61"/>
      <c r="AF31" s="63"/>
      <c r="AG31" s="62"/>
      <c r="AH31" s="61"/>
      <c r="AI31" s="61"/>
      <c r="AJ31" s="61"/>
      <c r="AK31" s="61"/>
      <c r="AL31" s="63"/>
    </row>
    <row r="32" spans="1:38" ht="13.5" thickBot="1">
      <c r="A32" s="78" t="s">
        <v>172</v>
      </c>
      <c r="B32" s="79" t="s">
        <v>173</v>
      </c>
      <c r="C32" s="52">
        <f>SUM(LRTAP2019VLA2017!E102)</f>
        <v>1.8100452450000002E-2</v>
      </c>
      <c r="D32" s="383"/>
      <c r="E32" s="383"/>
      <c r="F32" s="383"/>
      <c r="G32" s="61"/>
      <c r="H32" s="61"/>
      <c r="I32" s="52">
        <f>SUM(LRTAP2019VLA2017!F102)</f>
        <v>3.7397565070000001</v>
      </c>
      <c r="J32" s="383"/>
      <c r="K32" s="383"/>
      <c r="L32" s="383"/>
      <c r="M32" s="61"/>
      <c r="N32" s="63"/>
      <c r="O32" s="52">
        <f>SUM(LRTAP2019VLA2017!G102)</f>
        <v>0</v>
      </c>
      <c r="P32" s="383"/>
      <c r="Q32" s="383"/>
      <c r="R32" s="383"/>
      <c r="S32" s="61"/>
      <c r="T32" s="63"/>
      <c r="U32" s="52">
        <f>SUM(LRTAP2019VLA2017!H102)</f>
        <v>9.3044036707617188</v>
      </c>
      <c r="V32" s="383"/>
      <c r="W32" s="383"/>
      <c r="X32" s="383"/>
      <c r="Y32" s="61"/>
      <c r="Z32" s="61"/>
      <c r="AA32" s="52">
        <f>SUM(LRTAP2019VLA2017!I102)</f>
        <v>3.8577037600000003E-2</v>
      </c>
      <c r="AB32" s="61"/>
      <c r="AC32" s="61"/>
      <c r="AD32" s="61"/>
      <c r="AE32" s="61"/>
      <c r="AF32" s="63"/>
      <c r="AG32" s="62"/>
      <c r="AH32" s="61"/>
      <c r="AI32" s="61"/>
      <c r="AJ32" s="61"/>
      <c r="AK32" s="61"/>
      <c r="AL32" s="63"/>
    </row>
    <row r="33" spans="1:38" ht="13.5" thickBot="1">
      <c r="A33" s="78" t="s">
        <v>168</v>
      </c>
      <c r="B33" s="79" t="s">
        <v>132</v>
      </c>
      <c r="C33" s="52">
        <f>SUM(LRTAP2019VLA2017!E103)</f>
        <v>0</v>
      </c>
      <c r="D33" s="383"/>
      <c r="E33" s="383"/>
      <c r="F33" s="383"/>
      <c r="G33" s="61"/>
      <c r="H33" s="61"/>
      <c r="I33" s="52">
        <f>SUM(LRTAP2019VLA2017!F103)</f>
        <v>0</v>
      </c>
      <c r="J33" s="383"/>
      <c r="K33" s="383"/>
      <c r="L33" s="383"/>
      <c r="M33" s="61"/>
      <c r="N33" s="63"/>
      <c r="O33" s="52">
        <f>SUM(LRTAP2019VLA2017!G103)</f>
        <v>0</v>
      </c>
      <c r="P33" s="383"/>
      <c r="Q33" s="383"/>
      <c r="R33" s="383"/>
      <c r="S33" s="61"/>
      <c r="T33" s="63"/>
      <c r="U33" s="52">
        <f>SUM(LRTAP2019VLA2017!H103)</f>
        <v>0</v>
      </c>
      <c r="V33" s="383"/>
      <c r="W33" s="383"/>
      <c r="X33" s="383"/>
      <c r="Y33" s="61"/>
      <c r="Z33" s="61"/>
      <c r="AA33" s="52">
        <f>SUM(LRTAP2019VLA2017!I103)</f>
        <v>0</v>
      </c>
      <c r="AB33" s="61"/>
      <c r="AC33" s="61"/>
      <c r="AD33" s="61"/>
      <c r="AE33" s="61"/>
      <c r="AF33" s="63"/>
      <c r="AG33" s="62"/>
      <c r="AH33" s="61"/>
      <c r="AI33" s="61"/>
      <c r="AJ33" s="61"/>
      <c r="AK33" s="61"/>
      <c r="AL33" s="63"/>
    </row>
    <row r="34" spans="1:38" ht="13.5" thickBot="1">
      <c r="A34" s="78" t="s">
        <v>242</v>
      </c>
      <c r="B34" s="79" t="s">
        <v>134</v>
      </c>
      <c r="C34" s="52">
        <f>SUM(LRTAP2019VLA2017!E104)</f>
        <v>4.0512000000000002E-4</v>
      </c>
      <c r="D34" s="383"/>
      <c r="E34" s="383"/>
      <c r="F34" s="383"/>
      <c r="G34" s="61"/>
      <c r="H34" s="61"/>
      <c r="I34" s="52">
        <f>SUM(LRTAP2019VLA2017!F104)</f>
        <v>2.744688E-2</v>
      </c>
      <c r="J34" s="383"/>
      <c r="K34" s="383"/>
      <c r="L34" s="383"/>
      <c r="M34" s="61"/>
      <c r="N34" s="63"/>
      <c r="O34" s="52">
        <f>SUM(LRTAP2019VLA2017!G104)</f>
        <v>0</v>
      </c>
      <c r="P34" s="383"/>
      <c r="Q34" s="383"/>
      <c r="R34" s="383"/>
      <c r="S34" s="61"/>
      <c r="T34" s="63"/>
      <c r="U34" s="52">
        <f>SUM(LRTAP2019VLA2017!H104)</f>
        <v>7.0028900000000102E-2</v>
      </c>
      <c r="V34" s="383"/>
      <c r="W34" s="383"/>
      <c r="X34" s="383"/>
      <c r="Y34" s="61"/>
      <c r="Z34" s="61"/>
      <c r="AA34" s="52">
        <f>SUM(LRTAP2019VLA2017!I104)</f>
        <v>9.6215999999999999E-4</v>
      </c>
      <c r="AB34" s="61"/>
      <c r="AC34" s="61"/>
      <c r="AD34" s="61"/>
      <c r="AE34" s="61"/>
      <c r="AF34" s="63"/>
      <c r="AG34" s="62"/>
      <c r="AH34" s="61"/>
      <c r="AI34" s="61"/>
      <c r="AJ34" s="61"/>
      <c r="AK34" s="61"/>
      <c r="AL34" s="63"/>
    </row>
    <row r="35" spans="1:38" ht="13.5" thickBot="1">
      <c r="A35" s="78" t="s">
        <v>243</v>
      </c>
      <c r="B35" s="79" t="s">
        <v>135</v>
      </c>
      <c r="C35" s="52">
        <f>SUM(LRTAP2019VLA2017!E105)</f>
        <v>1.0754103000000001E-2</v>
      </c>
      <c r="D35" s="383"/>
      <c r="E35" s="383"/>
      <c r="F35" s="383"/>
      <c r="G35" s="61"/>
      <c r="H35" s="61"/>
      <c r="I35" s="52">
        <f>SUM(LRTAP2019VLA2017!F105)</f>
        <v>0.20119705499999999</v>
      </c>
      <c r="J35" s="383"/>
      <c r="K35" s="383"/>
      <c r="L35" s="383"/>
      <c r="M35" s="61"/>
      <c r="N35" s="63"/>
      <c r="O35" s="52">
        <f>SUM(LRTAP2019VLA2017!G105)</f>
        <v>0</v>
      </c>
      <c r="P35" s="383"/>
      <c r="Q35" s="383"/>
      <c r="R35" s="383"/>
      <c r="S35" s="61"/>
      <c r="T35" s="63"/>
      <c r="U35" s="52">
        <f>SUM(LRTAP2019VLA2017!H105)</f>
        <v>0.1528534</v>
      </c>
      <c r="V35" s="383"/>
      <c r="W35" s="383"/>
      <c r="X35" s="383"/>
      <c r="Y35" s="61"/>
      <c r="Z35" s="61"/>
      <c r="AA35" s="52">
        <f>SUM(LRTAP2019VLA2017!I105)</f>
        <v>4.2587160000000001E-3</v>
      </c>
      <c r="AB35" s="61"/>
      <c r="AC35" s="61"/>
      <c r="AD35" s="61"/>
      <c r="AE35" s="61"/>
      <c r="AF35" s="63"/>
      <c r="AG35" s="62"/>
      <c r="AH35" s="61"/>
      <c r="AI35" s="61"/>
      <c r="AJ35" s="61"/>
      <c r="AK35" s="61"/>
      <c r="AL35" s="63"/>
    </row>
    <row r="36" spans="1:38" ht="13.5" thickBot="1">
      <c r="A36" s="78" t="s">
        <v>171</v>
      </c>
      <c r="B36" s="79" t="s">
        <v>136</v>
      </c>
      <c r="C36" s="52">
        <f>SUM(LRTAP2019VLA2017!E106)</f>
        <v>0</v>
      </c>
      <c r="D36" s="383"/>
      <c r="E36" s="383"/>
      <c r="F36" s="383"/>
      <c r="G36" s="61"/>
      <c r="H36" s="61"/>
      <c r="I36" s="52">
        <f>SUM(LRTAP2019VLA2017!F106)</f>
        <v>0</v>
      </c>
      <c r="J36" s="383"/>
      <c r="K36" s="383"/>
      <c r="L36" s="383"/>
      <c r="M36" s="61"/>
      <c r="N36" s="63"/>
      <c r="O36" s="52">
        <f>SUM(LRTAP2019VLA2017!G106)</f>
        <v>0</v>
      </c>
      <c r="P36" s="383"/>
      <c r="Q36" s="383"/>
      <c r="R36" s="383"/>
      <c r="S36" s="61"/>
      <c r="T36" s="63"/>
      <c r="U36" s="52">
        <f>SUM(LRTAP2019VLA2017!H106)</f>
        <v>0</v>
      </c>
      <c r="V36" s="383"/>
      <c r="W36" s="383"/>
      <c r="X36" s="383"/>
      <c r="Y36" s="61"/>
      <c r="Z36" s="61"/>
      <c r="AA36" s="52">
        <f>SUM(LRTAP2019VLA2017!I106)</f>
        <v>0</v>
      </c>
      <c r="AB36" s="61"/>
      <c r="AC36" s="61"/>
      <c r="AD36" s="61"/>
      <c r="AE36" s="61"/>
      <c r="AF36" s="63"/>
      <c r="AG36" s="62"/>
      <c r="AH36" s="61"/>
      <c r="AI36" s="61"/>
      <c r="AJ36" s="61"/>
      <c r="AK36" s="61"/>
      <c r="AL36" s="63"/>
    </row>
    <row r="37" spans="1:38" ht="13.5" thickBot="1">
      <c r="A37" s="78" t="s">
        <v>170</v>
      </c>
      <c r="B37" s="79" t="s">
        <v>137</v>
      </c>
      <c r="C37" s="52">
        <f>SUM(LRTAP2019VLA2017!E107:E110)</f>
        <v>7.0550340103999992E-2</v>
      </c>
      <c r="D37" s="383"/>
      <c r="E37" s="383"/>
      <c r="F37" s="383"/>
      <c r="G37" s="61"/>
      <c r="H37" s="61"/>
      <c r="I37" s="52">
        <f>SUM(LRTAP2019VLA2017!F107:F110)</f>
        <v>4.6246138139999999</v>
      </c>
      <c r="J37" s="383"/>
      <c r="K37" s="383"/>
      <c r="L37" s="383"/>
      <c r="M37" s="61"/>
      <c r="N37" s="63"/>
      <c r="O37" s="52">
        <f>SUM(LRTAP2019VLA2017!G107:G110)</f>
        <v>0</v>
      </c>
      <c r="P37" s="383"/>
      <c r="Q37" s="383"/>
      <c r="R37" s="383"/>
      <c r="S37" s="61"/>
      <c r="T37" s="63"/>
      <c r="U37" s="52">
        <f>SUM(LRTAP2019VLA2017!H107:H110)</f>
        <v>2.7971823569355969</v>
      </c>
      <c r="V37" s="383"/>
      <c r="W37" s="383"/>
      <c r="X37" s="383"/>
      <c r="Y37" s="61"/>
      <c r="Z37" s="61"/>
      <c r="AA37" s="52">
        <f>SUM(LRTAP2019VLA2017!I107:I110)</f>
        <v>8.8069071999999998E-2</v>
      </c>
      <c r="AB37" s="61"/>
      <c r="AC37" s="61"/>
      <c r="AD37" s="61"/>
      <c r="AE37" s="61"/>
      <c r="AF37" s="63"/>
      <c r="AG37" s="62"/>
      <c r="AH37" s="61"/>
      <c r="AI37" s="61"/>
      <c r="AJ37" s="61"/>
      <c r="AK37" s="61"/>
      <c r="AL37" s="63"/>
    </row>
    <row r="38" spans="1:38" ht="13.5" thickBot="1">
      <c r="A38" s="78" t="s">
        <v>244</v>
      </c>
      <c r="B38" s="79" t="s">
        <v>126</v>
      </c>
      <c r="C38" s="52">
        <f>SUM(LRTAP2019VLA2017!E111)</f>
        <v>1.26297E-5</v>
      </c>
      <c r="D38" s="383"/>
      <c r="E38" s="383"/>
      <c r="F38" s="383"/>
      <c r="G38" s="61"/>
      <c r="H38" s="61"/>
      <c r="I38" s="52">
        <f>SUM(LRTAP2019VLA2017!F111)</f>
        <v>8.3240842999999995E-2</v>
      </c>
      <c r="J38" s="383"/>
      <c r="K38" s="383"/>
      <c r="L38" s="383"/>
      <c r="M38" s="61"/>
      <c r="N38" s="63"/>
      <c r="O38" s="52">
        <f>SUM(LRTAP2019VLA2017!G111)</f>
        <v>0</v>
      </c>
      <c r="P38" s="383"/>
      <c r="Q38" s="383"/>
      <c r="R38" s="383"/>
      <c r="S38" s="61"/>
      <c r="T38" s="63"/>
      <c r="U38" s="52">
        <f>SUM(LRTAP2019VLA2017!H111)</f>
        <v>4.8200440000000004E-2</v>
      </c>
      <c r="V38" s="383"/>
      <c r="W38" s="383"/>
      <c r="X38" s="383"/>
      <c r="Y38" s="61"/>
      <c r="Z38" s="61"/>
      <c r="AA38" s="52">
        <f>SUM(LRTAP2019VLA2017!I111)</f>
        <v>1.6839599999999999E-4</v>
      </c>
      <c r="AB38" s="61"/>
      <c r="AC38" s="61"/>
      <c r="AD38" s="61"/>
      <c r="AE38" s="61"/>
      <c r="AF38" s="63"/>
      <c r="AG38" s="62"/>
      <c r="AH38" s="61"/>
      <c r="AI38" s="61"/>
      <c r="AJ38" s="61"/>
      <c r="AK38" s="61"/>
      <c r="AL38" s="63"/>
    </row>
    <row r="39" spans="1:38" ht="24.75" thickBot="1">
      <c r="A39" s="73" t="s">
        <v>174</v>
      </c>
      <c r="B39" s="74" t="s">
        <v>138</v>
      </c>
      <c r="C39" s="52">
        <f>SUM(LRTAP2019VLA2017!E112:E122)</f>
        <v>6.2956940801318737</v>
      </c>
      <c r="D39" s="383"/>
      <c r="E39" s="383"/>
      <c r="F39" s="383"/>
      <c r="G39" s="64"/>
      <c r="H39" s="64"/>
      <c r="I39" s="52">
        <f>SUM(LRTAP2019VLA2017!F112:F122)</f>
        <v>0.57949207999999996</v>
      </c>
      <c r="J39" s="383"/>
      <c r="K39" s="383"/>
      <c r="L39" s="383"/>
      <c r="M39" s="61"/>
      <c r="N39" s="63"/>
      <c r="O39" s="52">
        <f>SUM(LRTAP2019VLA2017!G112:G122)</f>
        <v>0</v>
      </c>
      <c r="P39" s="383"/>
      <c r="Q39" s="383"/>
      <c r="R39" s="383"/>
      <c r="S39" s="61"/>
      <c r="T39" s="63"/>
      <c r="U39" s="52">
        <f>SUM(LRTAP2019VLA2017!H112:H122)</f>
        <v>16.104935790520287</v>
      </c>
      <c r="V39" s="383"/>
      <c r="W39" s="383"/>
      <c r="X39" s="383"/>
      <c r="Y39" s="61"/>
      <c r="Z39" s="61"/>
      <c r="AA39" s="52">
        <f>SUM(LRTAP2019VLA2017!I112:I122)</f>
        <v>4.0429680000000003E-2</v>
      </c>
      <c r="AB39" s="61"/>
      <c r="AC39" s="61"/>
      <c r="AD39" s="61"/>
      <c r="AE39" s="61"/>
      <c r="AF39" s="63"/>
      <c r="AG39" s="62"/>
      <c r="AH39" s="61"/>
      <c r="AI39" s="61"/>
      <c r="AJ39" s="61"/>
      <c r="AK39" s="61"/>
      <c r="AL39" s="63"/>
    </row>
    <row r="40" spans="1:38" ht="13.5" thickBot="1">
      <c r="A40" s="73" t="s">
        <v>175</v>
      </c>
      <c r="B40" s="74" t="s">
        <v>139</v>
      </c>
      <c r="C40" s="52">
        <f>SUM(LRTAP2019VLA2017!E123:E124)</f>
        <v>0</v>
      </c>
      <c r="D40" s="383"/>
      <c r="E40" s="383"/>
      <c r="F40" s="383"/>
      <c r="G40" s="64"/>
      <c r="H40" s="64"/>
      <c r="I40" s="52">
        <f>SUM(LRTAP2019VLA2017!F123:F124)</f>
        <v>0</v>
      </c>
      <c r="J40" s="383"/>
      <c r="K40" s="383"/>
      <c r="L40" s="383"/>
      <c r="M40" s="61"/>
      <c r="N40" s="63"/>
      <c r="O40" s="52">
        <f>SUM(LRTAP2019VLA2017!G123:G124)</f>
        <v>0</v>
      </c>
      <c r="P40" s="383"/>
      <c r="Q40" s="383"/>
      <c r="R40" s="383"/>
      <c r="S40" s="61"/>
      <c r="T40" s="63"/>
      <c r="U40" s="52">
        <f>SUM(LRTAP2019VLA2017!H123:H124)</f>
        <v>0</v>
      </c>
      <c r="V40" s="383"/>
      <c r="W40" s="383"/>
      <c r="X40" s="383"/>
      <c r="Y40" s="61"/>
      <c r="Z40" s="61"/>
      <c r="AA40" s="52">
        <f>SUM(LRTAP2019VLA2017!I123:I124)</f>
        <v>0</v>
      </c>
      <c r="AB40" s="61"/>
      <c r="AC40" s="61"/>
      <c r="AD40" s="61"/>
      <c r="AE40" s="61"/>
      <c r="AF40" s="63"/>
      <c r="AG40" s="62"/>
      <c r="AH40" s="61"/>
      <c r="AI40" s="61"/>
      <c r="AJ40" s="61"/>
      <c r="AK40" s="61"/>
      <c r="AL40" s="63"/>
    </row>
    <row r="41" spans="1:38" ht="13.5" thickBot="1">
      <c r="A41" s="73" t="s">
        <v>140</v>
      </c>
      <c r="B41" s="74" t="s">
        <v>141</v>
      </c>
      <c r="C41" s="52">
        <f>SUM(LRTAP2019VLA2017!E125:E139)</f>
        <v>0.21600777000000002</v>
      </c>
      <c r="D41" s="383"/>
      <c r="E41" s="383"/>
      <c r="F41" s="383"/>
      <c r="G41" s="58"/>
      <c r="H41" s="58"/>
      <c r="I41" s="52">
        <f>SUM(LRTAP2019VLA2017!F125:F139)</f>
        <v>0.4137447533418</v>
      </c>
      <c r="J41" s="383"/>
      <c r="K41" s="383"/>
      <c r="L41" s="383"/>
      <c r="M41" s="57"/>
      <c r="N41" s="59"/>
      <c r="O41" s="52">
        <f>SUM(LRTAP2019VLA2017!G125:G139)</f>
        <v>2.4430000000000003E-3</v>
      </c>
      <c r="P41" s="383"/>
      <c r="Q41" s="383"/>
      <c r="R41" s="383"/>
      <c r="S41" s="57"/>
      <c r="T41" s="59"/>
      <c r="U41" s="52">
        <f>SUM(LRTAP2019VLA2017!H125:H139)</f>
        <v>1.6299999999999999E-3</v>
      </c>
      <c r="V41" s="383"/>
      <c r="W41" s="383"/>
      <c r="X41" s="383"/>
      <c r="Y41" s="57"/>
      <c r="Z41" s="57"/>
      <c r="AA41" s="52">
        <f>SUM(LRTAP2019VLA2017!I125:I139)</f>
        <v>0.43743523804924211</v>
      </c>
      <c r="AB41" s="57"/>
      <c r="AC41" s="57"/>
      <c r="AD41" s="57"/>
      <c r="AE41" s="57"/>
      <c r="AF41" s="59"/>
      <c r="AG41" s="56"/>
      <c r="AH41" s="57"/>
      <c r="AI41" s="57"/>
      <c r="AJ41" s="57"/>
      <c r="AK41" s="57"/>
      <c r="AL41" s="59"/>
    </row>
    <row r="42" spans="1:38" ht="24.75" thickBot="1">
      <c r="A42" s="80" t="s">
        <v>176</v>
      </c>
      <c r="B42" s="81" t="s">
        <v>142</v>
      </c>
      <c r="C42" s="52">
        <f>SUM(LRTAP2019VLA2017!E140)</f>
        <v>0</v>
      </c>
      <c r="D42" s="383"/>
      <c r="E42" s="383"/>
      <c r="F42" s="383"/>
      <c r="G42" s="58"/>
      <c r="H42" s="58"/>
      <c r="I42" s="52">
        <f>SUM(LRTAP2019VLA2017!F140)</f>
        <v>0</v>
      </c>
      <c r="J42" s="383"/>
      <c r="K42" s="383"/>
      <c r="L42" s="383"/>
      <c r="M42" s="57"/>
      <c r="N42" s="59"/>
      <c r="O42" s="52">
        <f>SUM(LRTAP2019VLA2017!G140)</f>
        <v>0</v>
      </c>
      <c r="P42" s="383"/>
      <c r="Q42" s="383"/>
      <c r="R42" s="383"/>
      <c r="S42" s="57"/>
      <c r="T42" s="59"/>
      <c r="U42" s="52">
        <f>SUM(LRTAP2019VLA2017!H140)</f>
        <v>0</v>
      </c>
      <c r="V42" s="383"/>
      <c r="W42" s="383"/>
      <c r="X42" s="383"/>
      <c r="Y42" s="57"/>
      <c r="Z42" s="57"/>
      <c r="AA42" s="52">
        <f>SUM(LRTAP2019VLA2017!I140)</f>
        <v>0</v>
      </c>
      <c r="AB42" s="57"/>
      <c r="AC42" s="57"/>
      <c r="AD42" s="57"/>
      <c r="AE42" s="57"/>
      <c r="AF42" s="59"/>
      <c r="AG42" s="56"/>
      <c r="AH42" s="57"/>
      <c r="AI42" s="57"/>
      <c r="AJ42" s="57"/>
      <c r="AK42" s="57"/>
      <c r="AL42" s="59"/>
    </row>
    <row r="43" spans="1:38" ht="24.75" thickBot="1">
      <c r="A43" s="82" t="s">
        <v>36</v>
      </c>
      <c r="B43" s="82" t="s">
        <v>0</v>
      </c>
      <c r="C43" s="383">
        <f>SUM(C12:C14,C22:C28,C39:C42)</f>
        <v>104.2561650041313</v>
      </c>
      <c r="D43" s="383"/>
      <c r="E43" s="383"/>
      <c r="F43" s="383"/>
      <c r="G43" s="383"/>
      <c r="H43" s="383"/>
      <c r="I43" s="383">
        <f>SUM(I12:I14,I22:I28,I39:I42)</f>
        <v>66.830170921509392</v>
      </c>
      <c r="J43" s="383"/>
      <c r="K43" s="383"/>
      <c r="L43" s="383"/>
      <c r="M43" s="383"/>
      <c r="N43" s="383"/>
      <c r="O43" s="383">
        <f>SUM(O12:O14,O22:O28,O39:O42)</f>
        <v>28.107867609198074</v>
      </c>
      <c r="P43" s="383"/>
      <c r="Q43" s="383"/>
      <c r="R43" s="383"/>
      <c r="S43" s="383"/>
      <c r="T43" s="383"/>
      <c r="U43" s="383">
        <f>SUM(U12:U14,U22:U28,U39:U42)</f>
        <v>38.123875693755501</v>
      </c>
      <c r="V43" s="383"/>
      <c r="W43" s="383"/>
      <c r="X43" s="383"/>
      <c r="Y43" s="383"/>
      <c r="Z43" s="383"/>
      <c r="AA43" s="383">
        <f>SUM(AA12:AA14,AA22:AA28,AA39:AA42)</f>
        <v>12.492507250680386</v>
      </c>
      <c r="AB43" s="66"/>
      <c r="AC43" s="66"/>
      <c r="AD43" s="66"/>
      <c r="AE43" s="66"/>
      <c r="AF43" s="67"/>
      <c r="AG43" s="65"/>
      <c r="AH43" s="66"/>
      <c r="AI43" s="66"/>
      <c r="AJ43" s="66"/>
      <c r="AK43" s="66"/>
      <c r="AL43" s="67"/>
    </row>
    <row r="44" spans="1:38">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row>
    <row r="45" spans="1:38">
      <c r="C45" s="34"/>
      <c r="D45" s="34"/>
      <c r="E45" s="34"/>
      <c r="F45" s="34"/>
      <c r="G45" s="34"/>
      <c r="H45" s="34"/>
      <c r="I45" s="34"/>
      <c r="J45" s="34"/>
      <c r="K45" s="34"/>
      <c r="L45" s="34"/>
      <c r="M45" s="34"/>
      <c r="N45" s="34"/>
      <c r="O45" s="34"/>
      <c r="P45" s="34"/>
      <c r="Q45" s="34"/>
      <c r="R45" s="34"/>
      <c r="S45" s="34"/>
      <c r="T45" s="34"/>
      <c r="W45" s="34"/>
      <c r="X45" s="34"/>
      <c r="Y45" s="34"/>
      <c r="Z45" s="34"/>
    </row>
    <row r="46" spans="1:38">
      <c r="A46" s="69"/>
      <c r="B46" s="70"/>
      <c r="C46" s="71"/>
      <c r="D46" s="71"/>
      <c r="E46" s="71"/>
      <c r="F46" s="71"/>
      <c r="G46" s="34"/>
      <c r="H46" s="34"/>
      <c r="I46" s="34"/>
      <c r="J46" s="34"/>
      <c r="K46" s="71"/>
      <c r="L46" s="71"/>
      <c r="M46" s="34"/>
      <c r="N46" s="34"/>
      <c r="O46" s="34"/>
      <c r="P46" s="34"/>
      <c r="Q46" s="34"/>
      <c r="R46" s="34"/>
      <c r="S46" s="34"/>
      <c r="T46" s="34"/>
      <c r="W46" s="71"/>
      <c r="X46" s="71"/>
      <c r="Y46" s="71"/>
      <c r="Z46" s="71"/>
    </row>
    <row r="47" spans="1:38" hidden="1">
      <c r="C47" s="34"/>
      <c r="D47" s="34"/>
      <c r="E47" s="34"/>
      <c r="F47" s="34"/>
      <c r="G47" s="34"/>
      <c r="H47" s="34"/>
      <c r="I47" s="34"/>
      <c r="J47" s="34"/>
      <c r="K47" s="34"/>
      <c r="L47" s="34"/>
      <c r="M47" s="34"/>
      <c r="N47" s="34"/>
      <c r="O47" s="34"/>
      <c r="P47" s="34"/>
      <c r="Q47" s="34"/>
      <c r="R47" s="34"/>
      <c r="S47" s="34"/>
      <c r="T47" s="34"/>
      <c r="W47" s="34"/>
      <c r="X47" s="34"/>
      <c r="Y47" s="34"/>
      <c r="Z47" s="34"/>
    </row>
    <row r="48" spans="1:38" hidden="1">
      <c r="C48" s="34"/>
      <c r="D48" s="34"/>
      <c r="E48" s="34"/>
      <c r="F48" s="34"/>
      <c r="G48" s="34"/>
      <c r="H48" s="34"/>
      <c r="I48" s="34"/>
      <c r="J48" s="34"/>
      <c r="K48" s="34"/>
      <c r="L48" s="34"/>
      <c r="M48" s="34"/>
      <c r="N48" s="34"/>
      <c r="O48" s="34"/>
      <c r="P48" s="34"/>
      <c r="Q48" s="34"/>
      <c r="R48" s="34"/>
      <c r="S48" s="34"/>
      <c r="T48" s="34"/>
      <c r="W48" s="34"/>
      <c r="X48" s="34"/>
      <c r="Y48" s="34"/>
      <c r="Z48" s="34"/>
    </row>
    <row r="49" spans="3:26">
      <c r="C49" s="34"/>
      <c r="D49" s="34"/>
      <c r="E49" s="34"/>
      <c r="F49" s="34"/>
      <c r="G49" s="34"/>
      <c r="H49" s="34"/>
      <c r="I49" s="34"/>
      <c r="J49" s="34"/>
      <c r="K49" s="34"/>
      <c r="L49" s="34"/>
      <c r="M49" s="34"/>
      <c r="N49" s="34"/>
      <c r="O49" s="34"/>
      <c r="P49" s="34"/>
      <c r="Q49" s="34"/>
      <c r="R49" s="34"/>
      <c r="S49" s="34"/>
      <c r="T49" s="34"/>
      <c r="W49" s="34"/>
      <c r="X49" s="34"/>
      <c r="Y49" s="34"/>
      <c r="Z49" s="34"/>
    </row>
    <row r="50" spans="3:26">
      <c r="C50" s="34"/>
      <c r="D50" s="34"/>
      <c r="E50" s="34"/>
      <c r="F50" s="34"/>
      <c r="G50" s="34"/>
      <c r="H50" s="34"/>
      <c r="I50" s="34"/>
      <c r="J50" s="34"/>
      <c r="K50" s="34"/>
      <c r="L50" s="34"/>
      <c r="M50" s="34"/>
      <c r="N50" s="34"/>
      <c r="O50" s="34"/>
      <c r="P50" s="34"/>
      <c r="Q50" s="34"/>
      <c r="R50" s="34"/>
      <c r="S50" s="34"/>
      <c r="T50" s="34"/>
      <c r="W50" s="34"/>
      <c r="X50" s="34"/>
      <c r="Y50" s="34"/>
      <c r="Z50" s="34"/>
    </row>
    <row r="51" spans="3:26" hidden="1">
      <c r="C51" s="34"/>
      <c r="D51" s="34"/>
      <c r="E51" s="34"/>
      <c r="F51" s="34"/>
      <c r="G51" s="34"/>
      <c r="H51" s="34"/>
      <c r="I51" s="34"/>
      <c r="J51" s="34"/>
      <c r="K51" s="34"/>
      <c r="L51" s="34"/>
      <c r="M51" s="34"/>
      <c r="N51" s="34"/>
      <c r="O51" s="34"/>
      <c r="P51" s="34"/>
      <c r="Q51" s="34"/>
      <c r="R51" s="34"/>
      <c r="S51" s="34"/>
      <c r="T51" s="34"/>
      <c r="W51" s="34"/>
      <c r="X51" s="34"/>
      <c r="Y51" s="34"/>
      <c r="Z51" s="34"/>
    </row>
    <row r="52" spans="3:26" hidden="1">
      <c r="C52" s="34"/>
      <c r="D52" s="34"/>
      <c r="E52" s="34"/>
      <c r="F52" s="34"/>
      <c r="G52" s="34"/>
      <c r="H52" s="34"/>
      <c r="I52" s="34"/>
      <c r="J52" s="34"/>
      <c r="K52" s="34"/>
      <c r="L52" s="34"/>
      <c r="M52" s="34"/>
      <c r="N52" s="34"/>
      <c r="O52" s="34"/>
      <c r="P52" s="34"/>
      <c r="Q52" s="34"/>
      <c r="R52" s="34"/>
      <c r="S52" s="34"/>
      <c r="T52" s="34"/>
      <c r="W52" s="34"/>
      <c r="X52" s="34"/>
      <c r="Y52" s="34"/>
      <c r="Z52" s="34"/>
    </row>
    <row r="53" spans="3:26" hidden="1">
      <c r="C53" s="34"/>
      <c r="D53" s="34"/>
      <c r="E53" s="34"/>
      <c r="F53" s="34"/>
      <c r="G53" s="34"/>
      <c r="H53" s="34"/>
      <c r="I53" s="34"/>
      <c r="J53" s="34"/>
      <c r="K53" s="34"/>
      <c r="L53" s="34"/>
      <c r="M53" s="34"/>
      <c r="N53" s="34"/>
      <c r="O53" s="34"/>
      <c r="P53" s="34"/>
      <c r="Q53" s="34"/>
      <c r="R53" s="34"/>
      <c r="S53" s="34"/>
      <c r="T53" s="34"/>
      <c r="W53" s="34"/>
      <c r="X53" s="34"/>
      <c r="Y53" s="34"/>
      <c r="Z53" s="34"/>
    </row>
    <row r="54" spans="3:26" hidden="1">
      <c r="C54" s="34"/>
      <c r="D54" s="34"/>
      <c r="E54" s="34"/>
      <c r="F54" s="34"/>
      <c r="G54" s="34"/>
      <c r="H54" s="34"/>
      <c r="I54" s="34" t="s">
        <v>37</v>
      </c>
      <c r="J54" s="34"/>
      <c r="K54" s="34"/>
      <c r="L54" s="34"/>
      <c r="M54" s="34"/>
      <c r="N54" s="34"/>
      <c r="O54" s="34"/>
      <c r="P54" s="34"/>
      <c r="Q54" s="34"/>
      <c r="R54" s="34"/>
      <c r="S54" s="34"/>
      <c r="T54" s="34"/>
      <c r="W54" s="34"/>
      <c r="X54" s="34"/>
      <c r="Y54" s="34"/>
      <c r="Z54" s="34"/>
    </row>
    <row r="55" spans="3:26" hidden="1">
      <c r="C55" s="34"/>
      <c r="D55" s="34"/>
      <c r="E55" s="34"/>
      <c r="F55" s="34"/>
      <c r="G55" s="34"/>
      <c r="H55" s="34"/>
      <c r="I55" s="34" t="s">
        <v>38</v>
      </c>
      <c r="J55" s="34"/>
      <c r="K55" s="34"/>
      <c r="L55" s="34"/>
      <c r="M55" s="34"/>
      <c r="N55" s="34"/>
      <c r="O55" s="34"/>
      <c r="P55" s="34"/>
      <c r="Q55" s="34"/>
      <c r="R55" s="34"/>
      <c r="S55" s="34"/>
      <c r="T55" s="34"/>
      <c r="W55" s="34"/>
      <c r="X55" s="34"/>
      <c r="Y55" s="34"/>
      <c r="Z55" s="34"/>
    </row>
    <row r="56" spans="3:26" hidden="1">
      <c r="C56" s="34"/>
      <c r="D56" s="34"/>
      <c r="E56" s="34"/>
      <c r="F56" s="34"/>
      <c r="G56" s="34"/>
      <c r="H56" s="34"/>
      <c r="I56" s="34" t="s">
        <v>39</v>
      </c>
      <c r="J56" s="34"/>
      <c r="K56" s="34"/>
      <c r="L56" s="34"/>
      <c r="M56" s="34"/>
      <c r="N56" s="34"/>
      <c r="O56" s="34"/>
      <c r="P56" s="34"/>
      <c r="Q56" s="34"/>
      <c r="R56" s="34"/>
      <c r="S56" s="34"/>
      <c r="T56" s="34"/>
      <c r="W56" s="34"/>
      <c r="X56" s="34"/>
      <c r="Y56" s="34"/>
      <c r="Z56" s="34"/>
    </row>
    <row r="57" spans="3:26" hidden="1">
      <c r="C57" s="34"/>
      <c r="D57" s="34"/>
      <c r="E57" s="34"/>
      <c r="F57" s="34"/>
      <c r="G57" s="34"/>
      <c r="H57" s="34"/>
      <c r="I57" s="34"/>
      <c r="J57" s="34"/>
      <c r="K57" s="34"/>
      <c r="L57" s="34"/>
      <c r="M57" s="34"/>
      <c r="N57" s="34"/>
      <c r="O57" s="34"/>
      <c r="P57" s="34"/>
      <c r="Q57" s="34"/>
      <c r="R57" s="34"/>
      <c r="S57" s="34"/>
      <c r="T57" s="34"/>
      <c r="W57" s="34"/>
      <c r="X57" s="34"/>
      <c r="Y57" s="34"/>
      <c r="Z57" s="34"/>
    </row>
    <row r="58" spans="3:26" hidden="1">
      <c r="C58" s="34"/>
      <c r="D58" s="34"/>
      <c r="E58" s="34"/>
      <c r="F58" s="34"/>
      <c r="G58" s="34"/>
      <c r="H58" s="34"/>
      <c r="I58" s="34"/>
      <c r="J58" s="34"/>
      <c r="K58" s="34"/>
      <c r="L58" s="34"/>
      <c r="M58" s="34"/>
      <c r="N58" s="34"/>
      <c r="O58" s="34"/>
      <c r="P58" s="34"/>
      <c r="Q58" s="34"/>
      <c r="R58" s="34"/>
      <c r="S58" s="34"/>
      <c r="T58" s="34"/>
      <c r="W58" s="34"/>
      <c r="X58" s="34"/>
      <c r="Y58" s="34"/>
      <c r="Z58" s="34"/>
    </row>
    <row r="59" spans="3:26" hidden="1">
      <c r="C59" s="34"/>
      <c r="D59" s="34"/>
      <c r="E59" s="34"/>
      <c r="F59" s="34"/>
      <c r="G59" s="34"/>
      <c r="H59" s="34"/>
      <c r="I59" s="34"/>
      <c r="J59" s="34"/>
      <c r="K59" s="34"/>
      <c r="L59" s="34"/>
      <c r="M59" s="34"/>
      <c r="N59" s="34"/>
      <c r="O59" s="34"/>
      <c r="P59" s="34"/>
      <c r="Q59" s="34"/>
      <c r="R59" s="34"/>
      <c r="S59" s="34"/>
      <c r="T59" s="34"/>
      <c r="W59" s="34"/>
      <c r="X59" s="34"/>
      <c r="Y59" s="34"/>
      <c r="Z59" s="34"/>
    </row>
    <row r="60" spans="3:26" hidden="1">
      <c r="C60" s="34"/>
      <c r="D60" s="34"/>
      <c r="E60" s="34"/>
      <c r="F60" s="34"/>
      <c r="G60" s="34"/>
      <c r="H60" s="34"/>
      <c r="I60" s="34"/>
      <c r="J60" s="34"/>
      <c r="K60" s="34"/>
      <c r="L60" s="34"/>
      <c r="M60" s="34"/>
      <c r="N60" s="34"/>
      <c r="O60" s="34"/>
      <c r="P60" s="34"/>
      <c r="Q60" s="34"/>
      <c r="R60" s="34"/>
      <c r="S60" s="34"/>
      <c r="T60" s="34"/>
      <c r="W60" s="34"/>
      <c r="X60" s="34"/>
      <c r="Y60" s="34"/>
      <c r="Z60" s="34"/>
    </row>
    <row r="61" spans="3:26" hidden="1">
      <c r="C61" s="34"/>
      <c r="D61" s="34"/>
      <c r="E61" s="34"/>
      <c r="F61" s="34"/>
      <c r="G61" s="34"/>
      <c r="H61" s="34"/>
      <c r="I61" s="34"/>
      <c r="J61" s="34"/>
      <c r="K61" s="34"/>
      <c r="L61" s="34"/>
      <c r="M61" s="34"/>
      <c r="N61" s="34"/>
      <c r="O61" s="34"/>
      <c r="P61" s="34"/>
      <c r="Q61" s="34"/>
      <c r="R61" s="34"/>
      <c r="S61" s="34"/>
      <c r="T61" s="34"/>
      <c r="W61" s="34"/>
      <c r="X61" s="34"/>
      <c r="Y61" s="34"/>
      <c r="Z61" s="34"/>
    </row>
    <row r="62" spans="3:26" hidden="1">
      <c r="C62" s="34"/>
      <c r="D62" s="34"/>
      <c r="E62" s="34"/>
      <c r="F62" s="34"/>
      <c r="G62" s="34"/>
      <c r="H62" s="34"/>
      <c r="I62" s="34"/>
      <c r="J62" s="34"/>
      <c r="K62" s="34"/>
      <c r="L62" s="34"/>
      <c r="M62" s="34"/>
      <c r="N62" s="34"/>
      <c r="O62" s="34"/>
      <c r="P62" s="34"/>
      <c r="Q62" s="34"/>
      <c r="R62" s="34"/>
      <c r="S62" s="34"/>
      <c r="T62" s="34"/>
      <c r="W62" s="34"/>
      <c r="X62" s="34"/>
      <c r="Y62" s="34"/>
      <c r="Z62" s="34"/>
    </row>
    <row r="63" spans="3:26" hidden="1">
      <c r="C63" s="34"/>
      <c r="D63" s="34"/>
      <c r="E63" s="34"/>
      <c r="F63" s="34"/>
      <c r="G63" s="34"/>
      <c r="H63" s="34"/>
      <c r="I63" s="34"/>
      <c r="J63" s="34"/>
      <c r="K63" s="34"/>
      <c r="L63" s="34"/>
      <c r="M63" s="34"/>
      <c r="N63" s="34"/>
      <c r="O63" s="34"/>
      <c r="P63" s="34"/>
      <c r="Q63" s="34"/>
      <c r="R63" s="34"/>
      <c r="S63" s="34"/>
      <c r="T63" s="34"/>
      <c r="W63" s="34"/>
      <c r="X63" s="34"/>
      <c r="Y63" s="34"/>
      <c r="Z63" s="34"/>
    </row>
    <row r="64" spans="3:26" hidden="1">
      <c r="C64" s="34"/>
      <c r="D64" s="34"/>
      <c r="E64" s="34"/>
      <c r="F64" s="34"/>
      <c r="G64" s="34"/>
      <c r="H64" s="34"/>
      <c r="I64" s="34"/>
      <c r="J64" s="34"/>
      <c r="K64" s="34"/>
      <c r="L64" s="34"/>
      <c r="M64" s="34"/>
      <c r="N64" s="34"/>
      <c r="O64" s="34"/>
      <c r="P64" s="34"/>
      <c r="Q64" s="34"/>
      <c r="R64" s="34"/>
      <c r="S64" s="34"/>
      <c r="T64" s="34"/>
      <c r="W64" s="34"/>
      <c r="X64" s="34"/>
      <c r="Y64" s="34"/>
      <c r="Z64" s="34"/>
    </row>
    <row r="65" spans="3:26" hidden="1">
      <c r="C65" s="34"/>
      <c r="D65" s="34"/>
      <c r="E65" s="34"/>
      <c r="F65" s="34"/>
      <c r="G65" s="34"/>
      <c r="H65" s="34"/>
      <c r="I65" s="34"/>
      <c r="J65" s="34"/>
      <c r="K65" s="34"/>
      <c r="L65" s="34"/>
      <c r="M65" s="34"/>
      <c r="N65" s="34"/>
      <c r="O65" s="34"/>
      <c r="P65" s="34"/>
      <c r="Q65" s="34"/>
      <c r="R65" s="34"/>
      <c r="S65" s="34"/>
      <c r="T65" s="34"/>
      <c r="W65" s="34"/>
      <c r="X65" s="34"/>
      <c r="Y65" s="34"/>
      <c r="Z65" s="34"/>
    </row>
    <row r="66" spans="3:26" hidden="1">
      <c r="C66" s="34"/>
      <c r="D66" s="34"/>
      <c r="E66" s="34"/>
      <c r="F66" s="34"/>
      <c r="G66" s="34"/>
      <c r="H66" s="34"/>
      <c r="I66" s="34"/>
      <c r="J66" s="34"/>
      <c r="K66" s="34"/>
      <c r="L66" s="34"/>
      <c r="M66" s="34"/>
      <c r="N66" s="34"/>
      <c r="O66" s="34"/>
      <c r="P66" s="34"/>
      <c r="Q66" s="34"/>
      <c r="R66" s="34"/>
      <c r="S66" s="34"/>
      <c r="T66" s="34"/>
      <c r="W66" s="34"/>
      <c r="X66" s="34"/>
      <c r="Y66" s="34"/>
      <c r="Z66" s="34"/>
    </row>
    <row r="67" spans="3:26" hidden="1">
      <c r="C67" s="34"/>
      <c r="D67" s="34"/>
      <c r="E67" s="34"/>
      <c r="F67" s="34"/>
      <c r="G67" s="34"/>
      <c r="H67" s="34"/>
      <c r="I67" s="34"/>
      <c r="J67" s="34"/>
      <c r="K67" s="34"/>
      <c r="L67" s="34"/>
      <c r="M67" s="34"/>
      <c r="N67" s="34"/>
      <c r="O67" s="34"/>
      <c r="P67" s="34"/>
      <c r="Q67" s="34"/>
      <c r="R67" s="34"/>
      <c r="S67" s="34"/>
      <c r="T67" s="34"/>
      <c r="W67" s="34"/>
      <c r="X67" s="34"/>
      <c r="Y67" s="34"/>
      <c r="Z67" s="34"/>
    </row>
    <row r="68" spans="3:26" hidden="1">
      <c r="C68" s="34"/>
      <c r="D68" s="34"/>
      <c r="E68" s="34"/>
      <c r="F68" s="34"/>
      <c r="G68" s="34"/>
      <c r="H68" s="34"/>
      <c r="I68" s="34"/>
      <c r="J68" s="34"/>
      <c r="K68" s="34"/>
      <c r="L68" s="34"/>
      <c r="M68" s="34"/>
      <c r="N68" s="34"/>
      <c r="O68" s="34"/>
      <c r="P68" s="34"/>
      <c r="Q68" s="34"/>
      <c r="R68" s="34"/>
      <c r="S68" s="34"/>
      <c r="T68" s="34"/>
      <c r="W68" s="34"/>
      <c r="X68" s="34"/>
      <c r="Y68" s="34"/>
      <c r="Z68" s="34"/>
    </row>
    <row r="69" spans="3:26" hidden="1">
      <c r="C69" s="34"/>
      <c r="D69" s="34"/>
      <c r="E69" s="34"/>
      <c r="F69" s="34"/>
      <c r="G69" s="34"/>
      <c r="H69" s="34"/>
      <c r="I69" s="34"/>
      <c r="J69" s="34"/>
      <c r="K69" s="34"/>
      <c r="L69" s="34"/>
      <c r="M69" s="34"/>
      <c r="N69" s="34"/>
      <c r="O69" s="34"/>
      <c r="P69" s="34"/>
      <c r="Q69" s="34"/>
      <c r="R69" s="34"/>
      <c r="S69" s="34"/>
      <c r="T69" s="34"/>
      <c r="W69" s="34"/>
      <c r="X69" s="34"/>
      <c r="Y69" s="34"/>
      <c r="Z69" s="34"/>
    </row>
    <row r="70" spans="3:26" hidden="1">
      <c r="C70" s="34"/>
      <c r="D70" s="34"/>
      <c r="E70" s="34"/>
      <c r="F70" s="34"/>
      <c r="G70" s="34"/>
      <c r="H70" s="34"/>
      <c r="I70" s="34"/>
      <c r="J70" s="34"/>
      <c r="K70" s="34"/>
      <c r="L70" s="34"/>
      <c r="M70" s="34"/>
      <c r="N70" s="34"/>
      <c r="O70" s="34"/>
      <c r="P70" s="34"/>
      <c r="Q70" s="34"/>
      <c r="R70" s="34"/>
      <c r="S70" s="34"/>
      <c r="T70" s="34"/>
      <c r="W70" s="34"/>
      <c r="X70" s="34"/>
      <c r="Y70" s="34"/>
      <c r="Z70" s="34"/>
    </row>
    <row r="71" spans="3:26" hidden="1">
      <c r="C71" s="34"/>
      <c r="D71" s="34"/>
      <c r="E71" s="34"/>
      <c r="F71" s="34"/>
      <c r="G71" s="34"/>
      <c r="H71" s="34"/>
      <c r="I71" s="34"/>
      <c r="J71" s="34"/>
      <c r="K71" s="34"/>
      <c r="L71" s="34"/>
      <c r="M71" s="34"/>
      <c r="N71" s="34"/>
      <c r="O71" s="34"/>
      <c r="P71" s="34"/>
      <c r="Q71" s="34"/>
      <c r="R71" s="34"/>
      <c r="S71" s="34"/>
      <c r="T71" s="34"/>
      <c r="W71" s="34"/>
      <c r="X71" s="34"/>
      <c r="Y71" s="34"/>
      <c r="Z71" s="34"/>
    </row>
    <row r="72" spans="3:26" hidden="1">
      <c r="C72" s="34"/>
      <c r="D72" s="34"/>
      <c r="E72" s="34"/>
      <c r="F72" s="34"/>
      <c r="G72" s="34"/>
      <c r="H72" s="34"/>
      <c r="I72" s="34"/>
      <c r="J72" s="34"/>
      <c r="K72" s="34"/>
      <c r="L72" s="34"/>
      <c r="M72" s="34"/>
      <c r="N72" s="34"/>
      <c r="O72" s="34"/>
      <c r="P72" s="34"/>
      <c r="Q72" s="34"/>
      <c r="R72" s="34"/>
      <c r="S72" s="34"/>
      <c r="T72" s="34"/>
      <c r="W72" s="34"/>
      <c r="X72" s="34"/>
      <c r="Y72" s="34"/>
      <c r="Z72" s="34"/>
    </row>
    <row r="73" spans="3:26" hidden="1">
      <c r="C73" s="34"/>
      <c r="D73" s="34"/>
      <c r="E73" s="34"/>
      <c r="F73" s="34"/>
      <c r="G73" s="34"/>
      <c r="H73" s="34"/>
      <c r="I73" s="34"/>
      <c r="J73" s="34"/>
      <c r="K73" s="34"/>
      <c r="L73" s="34"/>
      <c r="M73" s="34"/>
      <c r="N73" s="34"/>
      <c r="O73" s="34"/>
      <c r="P73" s="34"/>
      <c r="Q73" s="34"/>
      <c r="R73" s="34"/>
      <c r="S73" s="34"/>
      <c r="T73" s="34"/>
      <c r="W73" s="34"/>
      <c r="X73" s="34"/>
      <c r="Y73" s="34"/>
      <c r="Z73" s="34"/>
    </row>
    <row r="74" spans="3:26" hidden="1">
      <c r="C74" s="34"/>
      <c r="D74" s="72"/>
      <c r="E74" s="72"/>
      <c r="F74" s="72"/>
      <c r="G74" s="34"/>
      <c r="H74" s="34"/>
      <c r="I74" s="34"/>
      <c r="J74" s="34"/>
      <c r="K74" s="72"/>
      <c r="L74" s="34"/>
      <c r="M74" s="34"/>
      <c r="N74" s="34"/>
      <c r="O74" s="34"/>
      <c r="P74" s="34"/>
      <c r="Q74" s="34"/>
      <c r="R74" s="34"/>
      <c r="S74" s="34"/>
      <c r="T74" s="34"/>
      <c r="W74" s="34"/>
      <c r="X74" s="34"/>
      <c r="Y74" s="34"/>
      <c r="Z74" s="34"/>
    </row>
    <row r="75" spans="3:26">
      <c r="C75" s="34"/>
      <c r="D75" s="34"/>
      <c r="E75" s="34"/>
      <c r="F75" s="34"/>
      <c r="G75" s="34"/>
      <c r="H75" s="34"/>
      <c r="I75" s="34"/>
      <c r="J75" s="34"/>
      <c r="K75" s="34"/>
      <c r="L75" s="34"/>
      <c r="M75" s="34"/>
      <c r="N75" s="34"/>
      <c r="O75" s="34"/>
      <c r="P75" s="34"/>
      <c r="Q75" s="34"/>
      <c r="R75" s="34"/>
      <c r="S75" s="34"/>
      <c r="T75" s="34"/>
      <c r="W75" s="34"/>
      <c r="X75" s="34"/>
      <c r="Y75" s="34"/>
      <c r="Z75" s="34"/>
    </row>
    <row r="76" spans="3:26">
      <c r="C76" s="34"/>
      <c r="D76" s="34"/>
      <c r="E76" s="34"/>
      <c r="F76" s="34"/>
      <c r="G76" s="34"/>
      <c r="H76" s="34"/>
      <c r="I76" s="34"/>
      <c r="J76" s="34"/>
      <c r="K76" s="34"/>
      <c r="L76" s="34"/>
      <c r="M76" s="34"/>
      <c r="N76" s="34"/>
      <c r="O76" s="34"/>
      <c r="P76" s="34"/>
      <c r="Q76" s="34"/>
      <c r="R76" s="34"/>
      <c r="S76" s="34"/>
      <c r="T76" s="34"/>
      <c r="W76" s="34"/>
      <c r="X76" s="34"/>
      <c r="Y76" s="34"/>
      <c r="Z76" s="34"/>
    </row>
    <row r="77" spans="3:26">
      <c r="C77" s="34"/>
      <c r="D77" s="34"/>
      <c r="E77" s="34"/>
      <c r="F77" s="34"/>
      <c r="G77" s="34"/>
      <c r="H77" s="34"/>
      <c r="I77" s="34"/>
      <c r="J77" s="34"/>
      <c r="K77" s="34"/>
      <c r="L77" s="34"/>
      <c r="M77" s="34"/>
      <c r="N77" s="34"/>
      <c r="O77" s="34"/>
      <c r="P77" s="34"/>
      <c r="Q77" s="34"/>
      <c r="R77" s="34"/>
      <c r="S77" s="34"/>
      <c r="T77" s="34"/>
      <c r="W77" s="34"/>
      <c r="X77" s="34"/>
      <c r="Y77" s="34"/>
      <c r="Z77" s="34"/>
    </row>
    <row r="78" spans="3:26">
      <c r="C78" s="34"/>
      <c r="D78" s="34"/>
      <c r="E78" s="34"/>
      <c r="F78" s="34"/>
      <c r="G78" s="34"/>
      <c r="H78" s="34"/>
      <c r="I78" s="34"/>
      <c r="J78" s="34"/>
      <c r="K78" s="34"/>
      <c r="L78" s="34"/>
      <c r="M78" s="34"/>
      <c r="N78" s="34"/>
      <c r="O78" s="34"/>
      <c r="P78" s="34"/>
      <c r="Q78" s="34"/>
      <c r="R78" s="34"/>
      <c r="S78" s="34"/>
      <c r="T78" s="34"/>
      <c r="W78" s="34"/>
      <c r="X78" s="34"/>
      <c r="Y78" s="34"/>
      <c r="Z78" s="34"/>
    </row>
    <row r="79" spans="3:26">
      <c r="C79" s="34"/>
      <c r="D79" s="34"/>
      <c r="E79" s="34"/>
      <c r="F79" s="34"/>
      <c r="G79" s="34"/>
      <c r="H79" s="34"/>
      <c r="I79" s="34"/>
      <c r="J79" s="34"/>
      <c r="K79" s="34"/>
      <c r="L79" s="34"/>
      <c r="M79" s="34"/>
      <c r="N79" s="34"/>
      <c r="O79" s="34"/>
      <c r="P79" s="34"/>
      <c r="Q79" s="34"/>
      <c r="R79" s="34"/>
      <c r="S79" s="34"/>
      <c r="T79" s="34"/>
      <c r="W79" s="34"/>
      <c r="X79" s="34"/>
      <c r="Y79" s="34"/>
      <c r="Z79" s="34"/>
    </row>
    <row r="80" spans="3:26">
      <c r="C80" s="34"/>
      <c r="D80" s="34"/>
      <c r="E80" s="34"/>
      <c r="F80" s="34"/>
      <c r="G80" s="34"/>
      <c r="H80" s="34"/>
      <c r="I80" s="34"/>
      <c r="J80" s="34"/>
      <c r="K80" s="34"/>
      <c r="L80" s="34"/>
      <c r="M80" s="34"/>
      <c r="N80" s="34"/>
      <c r="O80" s="34"/>
      <c r="P80" s="34"/>
      <c r="Q80" s="34"/>
      <c r="R80" s="34"/>
      <c r="S80" s="34"/>
      <c r="T80" s="34"/>
      <c r="W80" s="34"/>
      <c r="X80" s="34"/>
      <c r="Y80" s="34"/>
      <c r="Z80" s="34"/>
    </row>
    <row r="81" spans="3:26">
      <c r="C81" s="34"/>
      <c r="D81" s="34"/>
      <c r="E81" s="34"/>
      <c r="F81" s="34"/>
      <c r="G81" s="34"/>
      <c r="H81" s="34"/>
      <c r="I81" s="34"/>
      <c r="J81" s="34"/>
      <c r="K81" s="34"/>
      <c r="L81" s="34"/>
      <c r="M81" s="34"/>
      <c r="N81" s="34"/>
      <c r="O81" s="34"/>
      <c r="P81" s="34"/>
      <c r="Q81" s="34"/>
      <c r="R81" s="34"/>
      <c r="S81" s="34"/>
      <c r="T81" s="34"/>
      <c r="W81" s="34"/>
      <c r="X81" s="34"/>
      <c r="Y81" s="34"/>
      <c r="Z81" s="34"/>
    </row>
    <row r="82" spans="3:26">
      <c r="C82" s="34"/>
      <c r="D82" s="34"/>
      <c r="E82" s="34"/>
      <c r="F82" s="34"/>
      <c r="G82" s="34"/>
      <c r="H82" s="34"/>
      <c r="I82" s="34"/>
      <c r="J82" s="34"/>
      <c r="K82" s="34"/>
      <c r="L82" s="34"/>
      <c r="M82" s="34"/>
      <c r="N82" s="34"/>
      <c r="O82" s="34"/>
      <c r="P82" s="34"/>
      <c r="Q82" s="34"/>
      <c r="R82" s="34"/>
      <c r="S82" s="34"/>
      <c r="T82" s="34"/>
      <c r="W82" s="34"/>
      <c r="X82" s="34"/>
      <c r="Y82" s="34"/>
      <c r="Z82" s="34"/>
    </row>
    <row r="83" spans="3:26">
      <c r="C83" s="34"/>
      <c r="D83" s="34"/>
      <c r="E83" s="34"/>
      <c r="F83" s="34"/>
      <c r="G83" s="34"/>
      <c r="H83" s="34"/>
      <c r="I83" s="34"/>
      <c r="J83" s="34"/>
      <c r="K83" s="34"/>
      <c r="L83" s="34"/>
      <c r="M83" s="34"/>
      <c r="N83" s="34"/>
      <c r="O83" s="34"/>
      <c r="P83" s="34"/>
      <c r="Q83" s="34"/>
      <c r="R83" s="34"/>
      <c r="S83" s="34"/>
      <c r="T83" s="34"/>
      <c r="W83" s="34"/>
      <c r="X83" s="34"/>
      <c r="Y83" s="34"/>
      <c r="Z83" s="34"/>
    </row>
    <row r="84" spans="3:26">
      <c r="C84" s="34"/>
      <c r="D84" s="34"/>
      <c r="E84" s="34"/>
      <c r="F84" s="34"/>
      <c r="G84" s="34"/>
      <c r="H84" s="34"/>
      <c r="I84" s="34"/>
      <c r="J84" s="34"/>
      <c r="K84" s="34"/>
      <c r="L84" s="34"/>
      <c r="M84" s="34"/>
      <c r="N84" s="34"/>
      <c r="O84" s="34"/>
      <c r="P84" s="34"/>
      <c r="Q84" s="34"/>
      <c r="R84" s="34"/>
      <c r="S84" s="34"/>
      <c r="T84" s="34"/>
      <c r="W84" s="34"/>
      <c r="X84" s="34"/>
      <c r="Y84" s="34"/>
      <c r="Z84" s="34"/>
    </row>
    <row r="85" spans="3:26">
      <c r="C85" s="34"/>
      <c r="D85" s="34"/>
      <c r="E85" s="34"/>
      <c r="F85" s="34"/>
      <c r="G85" s="34"/>
      <c r="H85" s="34"/>
      <c r="I85" s="34"/>
      <c r="J85" s="34"/>
      <c r="K85" s="34"/>
      <c r="L85" s="34"/>
      <c r="M85" s="34"/>
      <c r="N85" s="34"/>
      <c r="O85" s="34"/>
      <c r="P85" s="34"/>
      <c r="Q85" s="34"/>
      <c r="R85" s="34"/>
      <c r="S85" s="34"/>
      <c r="T85" s="34"/>
      <c r="W85" s="34"/>
      <c r="X85" s="34"/>
      <c r="Y85" s="34"/>
      <c r="Z85" s="34"/>
    </row>
    <row r="86" spans="3:26">
      <c r="C86" s="34"/>
      <c r="D86" s="34"/>
      <c r="E86" s="34"/>
      <c r="F86" s="34"/>
      <c r="G86" s="34"/>
      <c r="H86" s="34"/>
      <c r="I86" s="34"/>
      <c r="J86" s="34"/>
      <c r="K86" s="34"/>
      <c r="L86" s="34"/>
      <c r="M86" s="34"/>
      <c r="N86" s="34"/>
      <c r="O86" s="34"/>
      <c r="P86" s="34"/>
      <c r="Q86" s="34"/>
      <c r="R86" s="34"/>
      <c r="S86" s="34"/>
      <c r="T86" s="34"/>
      <c r="W86" s="34"/>
      <c r="X86" s="34"/>
      <c r="Y86" s="34"/>
      <c r="Z86" s="34"/>
    </row>
    <row r="87" spans="3:26">
      <c r="C87" s="34"/>
      <c r="D87" s="34"/>
      <c r="E87" s="34"/>
      <c r="F87" s="34"/>
      <c r="G87" s="34"/>
      <c r="H87" s="34"/>
      <c r="I87" s="34"/>
      <c r="J87" s="34"/>
      <c r="K87" s="34"/>
      <c r="L87" s="34"/>
      <c r="M87" s="34"/>
      <c r="N87" s="34"/>
      <c r="O87" s="34"/>
      <c r="P87" s="34"/>
      <c r="Q87" s="34"/>
      <c r="R87" s="34"/>
      <c r="S87" s="34"/>
      <c r="T87" s="34"/>
      <c r="W87" s="34"/>
      <c r="X87" s="34"/>
      <c r="Y87" s="34"/>
      <c r="Z87" s="34"/>
    </row>
    <row r="88" spans="3:26">
      <c r="C88" s="34"/>
      <c r="D88" s="34"/>
      <c r="E88" s="34"/>
      <c r="F88" s="34"/>
      <c r="G88" s="34"/>
      <c r="H88" s="34"/>
      <c r="I88" s="34"/>
      <c r="J88" s="34"/>
      <c r="K88" s="34"/>
      <c r="L88" s="34"/>
      <c r="M88" s="34"/>
      <c r="N88" s="34"/>
      <c r="O88" s="34"/>
      <c r="P88" s="34"/>
      <c r="Q88" s="34"/>
      <c r="R88" s="34"/>
      <c r="S88" s="34"/>
      <c r="T88" s="34"/>
      <c r="W88" s="34"/>
      <c r="X88" s="34"/>
      <c r="Y88" s="34"/>
      <c r="Z88" s="34"/>
    </row>
    <row r="89" spans="3:26">
      <c r="C89" s="34"/>
      <c r="D89" s="34"/>
      <c r="E89" s="34"/>
      <c r="F89" s="34"/>
      <c r="G89" s="34"/>
      <c r="H89" s="34"/>
      <c r="I89" s="34"/>
      <c r="J89" s="34"/>
      <c r="K89" s="34"/>
      <c r="L89" s="34"/>
      <c r="M89" s="34"/>
      <c r="N89" s="34"/>
      <c r="O89" s="34"/>
      <c r="P89" s="34"/>
      <c r="Q89" s="34"/>
      <c r="R89" s="34"/>
      <c r="S89" s="34"/>
      <c r="T89" s="34"/>
      <c r="W89" s="34"/>
      <c r="X89" s="34"/>
      <c r="Y89" s="34"/>
      <c r="Z89" s="34"/>
    </row>
    <row r="90" spans="3:26">
      <c r="C90" s="34"/>
      <c r="D90" s="34"/>
      <c r="E90" s="34"/>
      <c r="F90" s="34"/>
      <c r="G90" s="34"/>
      <c r="H90" s="34"/>
      <c r="I90" s="34"/>
      <c r="J90" s="34"/>
      <c r="K90" s="34"/>
      <c r="L90" s="34"/>
      <c r="M90" s="34"/>
      <c r="N90" s="34"/>
      <c r="O90" s="34"/>
      <c r="P90" s="34"/>
      <c r="Q90" s="34"/>
      <c r="R90" s="34"/>
      <c r="S90" s="34"/>
      <c r="T90" s="34"/>
      <c r="W90" s="34"/>
      <c r="X90" s="34"/>
      <c r="Y90" s="34"/>
      <c r="Z90" s="34"/>
    </row>
    <row r="91" spans="3:26">
      <c r="C91" s="34"/>
      <c r="D91" s="34"/>
      <c r="E91" s="34"/>
      <c r="F91" s="34"/>
      <c r="G91" s="34"/>
      <c r="H91" s="34"/>
      <c r="I91" s="34"/>
      <c r="J91" s="34"/>
      <c r="K91" s="34"/>
      <c r="L91" s="34"/>
      <c r="M91" s="34"/>
      <c r="N91" s="34"/>
      <c r="O91" s="34"/>
      <c r="P91" s="34"/>
      <c r="Q91" s="34"/>
      <c r="R91" s="34"/>
      <c r="S91" s="34"/>
      <c r="T91" s="34"/>
      <c r="W91" s="34"/>
      <c r="X91" s="34"/>
      <c r="Y91" s="34"/>
      <c r="Z91" s="34"/>
    </row>
    <row r="92" spans="3:26">
      <c r="C92" s="34"/>
      <c r="D92" s="34"/>
      <c r="E92" s="34"/>
      <c r="F92" s="34"/>
      <c r="G92" s="34"/>
      <c r="H92" s="34"/>
      <c r="I92" s="34"/>
      <c r="J92" s="34"/>
      <c r="K92" s="34"/>
      <c r="L92" s="34"/>
      <c r="M92" s="34"/>
      <c r="N92" s="34"/>
      <c r="O92" s="34"/>
      <c r="P92" s="34"/>
      <c r="Q92" s="34"/>
      <c r="R92" s="34"/>
      <c r="S92" s="34"/>
      <c r="T92" s="34"/>
      <c r="W92" s="34"/>
      <c r="X92" s="34"/>
      <c r="Y92" s="34"/>
      <c r="Z92" s="34"/>
    </row>
    <row r="93" spans="3:26">
      <c r="C93" s="34"/>
      <c r="D93" s="34"/>
      <c r="E93" s="34"/>
      <c r="F93" s="34"/>
      <c r="G93" s="34"/>
      <c r="H93" s="34"/>
      <c r="I93" s="34"/>
      <c r="J93" s="34"/>
      <c r="K93" s="34"/>
      <c r="L93" s="34"/>
      <c r="M93" s="34"/>
      <c r="N93" s="34"/>
      <c r="O93" s="34"/>
      <c r="P93" s="34"/>
      <c r="Q93" s="34"/>
      <c r="R93" s="34"/>
      <c r="S93" s="34"/>
      <c r="T93" s="34"/>
      <c r="W93" s="34"/>
      <c r="X93" s="34"/>
      <c r="Y93" s="34"/>
      <c r="Z93" s="34"/>
    </row>
    <row r="94" spans="3:26">
      <c r="C94" s="34"/>
      <c r="D94" s="34"/>
      <c r="E94" s="34"/>
      <c r="F94" s="34"/>
      <c r="G94" s="34"/>
      <c r="H94" s="34"/>
      <c r="I94" s="34"/>
      <c r="J94" s="34"/>
      <c r="K94" s="34"/>
      <c r="L94" s="34"/>
      <c r="M94" s="34"/>
      <c r="N94" s="34"/>
      <c r="O94" s="34"/>
      <c r="P94" s="34"/>
      <c r="Q94" s="34"/>
      <c r="R94" s="34"/>
      <c r="S94" s="34"/>
      <c r="T94" s="34"/>
      <c r="W94" s="34"/>
      <c r="X94" s="34"/>
      <c r="Y94" s="34"/>
      <c r="Z94" s="34"/>
    </row>
    <row r="95" spans="3:26">
      <c r="C95" s="34"/>
      <c r="D95" s="34"/>
      <c r="E95" s="34"/>
      <c r="F95" s="34"/>
      <c r="G95" s="34"/>
      <c r="H95" s="34"/>
      <c r="I95" s="34"/>
      <c r="J95" s="34"/>
      <c r="K95" s="34"/>
      <c r="L95" s="34"/>
      <c r="M95" s="34"/>
      <c r="N95" s="34"/>
      <c r="O95" s="34"/>
      <c r="P95" s="34"/>
      <c r="Q95" s="34"/>
      <c r="R95" s="34"/>
      <c r="S95" s="34"/>
      <c r="T95" s="34"/>
      <c r="W95" s="34"/>
      <c r="X95" s="34"/>
      <c r="Y95" s="34"/>
      <c r="Z95" s="34"/>
    </row>
    <row r="96" spans="3:26">
      <c r="C96" s="34"/>
      <c r="D96" s="34"/>
      <c r="E96" s="34"/>
      <c r="F96" s="34"/>
      <c r="G96" s="34"/>
      <c r="H96" s="34"/>
      <c r="I96" s="34"/>
      <c r="J96" s="34"/>
      <c r="K96" s="34"/>
      <c r="L96" s="34"/>
      <c r="M96" s="34"/>
      <c r="N96" s="34"/>
      <c r="O96" s="34"/>
      <c r="P96" s="34"/>
      <c r="Q96" s="34"/>
      <c r="R96" s="34"/>
      <c r="S96" s="34"/>
      <c r="T96" s="34"/>
      <c r="W96" s="34"/>
      <c r="X96" s="34"/>
      <c r="Y96" s="34"/>
      <c r="Z96" s="34"/>
    </row>
    <row r="97" spans="3:26">
      <c r="C97" s="34"/>
      <c r="D97" s="34"/>
      <c r="E97" s="34"/>
      <c r="F97" s="34"/>
      <c r="G97" s="34"/>
      <c r="H97" s="34"/>
      <c r="I97" s="34"/>
      <c r="J97" s="34"/>
      <c r="K97" s="34"/>
      <c r="L97" s="34"/>
      <c r="M97" s="34"/>
      <c r="N97" s="34"/>
      <c r="O97" s="34"/>
      <c r="P97" s="34"/>
      <c r="Q97" s="34"/>
      <c r="R97" s="34"/>
      <c r="S97" s="34"/>
      <c r="T97" s="34"/>
      <c r="W97" s="34"/>
      <c r="X97" s="34"/>
      <c r="Y97" s="34"/>
      <c r="Z97" s="34"/>
    </row>
    <row r="98" spans="3:26">
      <c r="C98" s="34"/>
      <c r="D98" s="34"/>
      <c r="E98" s="34"/>
      <c r="F98" s="34"/>
      <c r="G98" s="34"/>
      <c r="H98" s="34"/>
      <c r="I98" s="34"/>
      <c r="J98" s="34"/>
      <c r="K98" s="34"/>
      <c r="L98" s="34"/>
      <c r="M98" s="34"/>
      <c r="N98" s="34"/>
      <c r="O98" s="34"/>
      <c r="P98" s="34"/>
      <c r="Q98" s="34"/>
      <c r="R98" s="34"/>
      <c r="S98" s="34"/>
      <c r="T98" s="34"/>
      <c r="W98" s="34"/>
      <c r="X98" s="34"/>
      <c r="Y98" s="34"/>
      <c r="Z98" s="34"/>
    </row>
    <row r="99" spans="3:26">
      <c r="C99" s="34"/>
      <c r="D99" s="34"/>
      <c r="E99" s="34"/>
      <c r="F99" s="34"/>
      <c r="G99" s="34"/>
      <c r="H99" s="34"/>
      <c r="I99" s="34"/>
      <c r="J99" s="34"/>
      <c r="K99" s="34"/>
      <c r="L99" s="34"/>
      <c r="M99" s="34"/>
      <c r="N99" s="34"/>
      <c r="O99" s="34"/>
      <c r="P99" s="34"/>
      <c r="Q99" s="34"/>
      <c r="R99" s="34"/>
      <c r="S99" s="34"/>
      <c r="T99" s="34"/>
      <c r="W99" s="34"/>
      <c r="X99" s="34"/>
      <c r="Y99" s="34"/>
      <c r="Z99" s="34"/>
    </row>
    <row r="100" spans="3:26">
      <c r="C100" s="34"/>
      <c r="D100" s="34"/>
      <c r="E100" s="34"/>
      <c r="F100" s="34"/>
      <c r="G100" s="34"/>
      <c r="H100" s="34"/>
      <c r="I100" s="34"/>
      <c r="J100" s="34"/>
      <c r="K100" s="34"/>
      <c r="L100" s="34"/>
      <c r="M100" s="34"/>
      <c r="N100" s="34"/>
      <c r="O100" s="34"/>
      <c r="P100" s="34"/>
      <c r="Q100" s="34"/>
      <c r="R100" s="34"/>
      <c r="S100" s="34"/>
      <c r="T100" s="34"/>
      <c r="W100" s="34"/>
      <c r="X100" s="34"/>
      <c r="Y100" s="34"/>
      <c r="Z100" s="34"/>
    </row>
    <row r="101" spans="3:26">
      <c r="C101" s="34"/>
      <c r="D101" s="34"/>
      <c r="E101" s="34"/>
      <c r="F101" s="34"/>
      <c r="G101" s="34"/>
      <c r="H101" s="34"/>
      <c r="I101" s="34"/>
      <c r="J101" s="34"/>
      <c r="K101" s="34"/>
      <c r="L101" s="34"/>
      <c r="M101" s="34"/>
      <c r="N101" s="34"/>
      <c r="O101" s="34"/>
      <c r="P101" s="34"/>
      <c r="Q101" s="34"/>
      <c r="R101" s="34"/>
      <c r="S101" s="34"/>
      <c r="T101" s="34"/>
      <c r="W101" s="34"/>
      <c r="X101" s="34"/>
      <c r="Y101" s="34"/>
      <c r="Z101" s="34"/>
    </row>
    <row r="102" spans="3:26">
      <c r="C102" s="34"/>
      <c r="D102" s="34"/>
      <c r="E102" s="34"/>
      <c r="F102" s="34"/>
      <c r="G102" s="34"/>
      <c r="H102" s="34"/>
      <c r="I102" s="34"/>
      <c r="J102" s="34"/>
      <c r="K102" s="34"/>
      <c r="L102" s="34"/>
      <c r="M102" s="34"/>
      <c r="N102" s="34"/>
      <c r="O102" s="34"/>
      <c r="P102" s="34"/>
      <c r="Q102" s="34"/>
      <c r="R102" s="34"/>
      <c r="S102" s="34"/>
      <c r="T102" s="34"/>
      <c r="W102" s="34"/>
      <c r="X102" s="34"/>
      <c r="Y102" s="34"/>
      <c r="Z102" s="34"/>
    </row>
    <row r="103" spans="3:26">
      <c r="C103" s="34"/>
      <c r="D103" s="34"/>
      <c r="E103" s="34"/>
      <c r="F103" s="34"/>
      <c r="G103" s="34"/>
      <c r="H103" s="34"/>
      <c r="I103" s="34"/>
      <c r="J103" s="34"/>
      <c r="K103" s="34"/>
      <c r="L103" s="34"/>
      <c r="M103" s="34"/>
      <c r="N103" s="34"/>
      <c r="O103" s="34"/>
      <c r="P103" s="34"/>
      <c r="Q103" s="34"/>
      <c r="R103" s="34"/>
      <c r="S103" s="34"/>
      <c r="T103" s="34"/>
      <c r="W103" s="34"/>
      <c r="X103" s="34"/>
      <c r="Y103" s="34"/>
      <c r="Z103" s="34"/>
    </row>
    <row r="104" spans="3:26">
      <c r="C104" s="34"/>
      <c r="D104" s="34"/>
      <c r="E104" s="34"/>
      <c r="F104" s="34"/>
      <c r="G104" s="34"/>
      <c r="H104" s="34"/>
      <c r="I104" s="34"/>
      <c r="J104" s="34"/>
      <c r="K104" s="34"/>
      <c r="L104" s="34"/>
      <c r="M104" s="34"/>
      <c r="N104" s="34"/>
      <c r="O104" s="34"/>
      <c r="P104" s="34"/>
      <c r="Q104" s="34"/>
      <c r="R104" s="34"/>
      <c r="S104" s="34"/>
      <c r="T104" s="34"/>
      <c r="W104" s="34"/>
      <c r="X104" s="34"/>
      <c r="Y104" s="34"/>
      <c r="Z104" s="34"/>
    </row>
    <row r="105" spans="3:26">
      <c r="C105" s="34"/>
      <c r="D105" s="34"/>
      <c r="E105" s="34"/>
      <c r="F105" s="34"/>
      <c r="G105" s="34"/>
      <c r="H105" s="34"/>
      <c r="I105" s="34"/>
      <c r="J105" s="34"/>
      <c r="K105" s="34"/>
      <c r="L105" s="34"/>
      <c r="M105" s="34"/>
      <c r="N105" s="34"/>
      <c r="O105" s="34"/>
      <c r="P105" s="34"/>
      <c r="Q105" s="34"/>
      <c r="R105" s="34"/>
      <c r="S105" s="34"/>
      <c r="T105" s="34"/>
      <c r="W105" s="34"/>
      <c r="X105" s="34"/>
      <c r="Y105" s="34"/>
      <c r="Z105" s="34"/>
    </row>
    <row r="106" spans="3:26">
      <c r="C106" s="34"/>
      <c r="D106" s="34"/>
      <c r="E106" s="34"/>
      <c r="F106" s="34"/>
      <c r="G106" s="34"/>
      <c r="H106" s="34"/>
      <c r="I106" s="34"/>
      <c r="J106" s="34"/>
      <c r="K106" s="34"/>
      <c r="L106" s="34"/>
      <c r="M106" s="34"/>
      <c r="N106" s="34"/>
      <c r="O106" s="34"/>
      <c r="P106" s="34"/>
      <c r="Q106" s="34"/>
      <c r="R106" s="34"/>
      <c r="S106" s="34"/>
      <c r="T106" s="34"/>
      <c r="W106" s="34"/>
      <c r="X106" s="34"/>
      <c r="Y106" s="34"/>
      <c r="Z106" s="34"/>
    </row>
    <row r="107" spans="3:26">
      <c r="C107" s="34"/>
      <c r="D107" s="34"/>
      <c r="E107" s="34"/>
      <c r="F107" s="34"/>
      <c r="G107" s="34"/>
      <c r="H107" s="34"/>
      <c r="I107" s="34"/>
      <c r="J107" s="34"/>
      <c r="K107" s="34"/>
      <c r="L107" s="34"/>
      <c r="M107" s="34"/>
      <c r="N107" s="34"/>
      <c r="O107" s="34"/>
      <c r="P107" s="34"/>
      <c r="Q107" s="34"/>
      <c r="R107" s="34"/>
      <c r="S107" s="34"/>
      <c r="T107" s="34"/>
      <c r="W107" s="34"/>
      <c r="X107" s="34"/>
      <c r="Y107" s="34"/>
      <c r="Z107" s="34"/>
    </row>
    <row r="108" spans="3:26">
      <c r="C108" s="34"/>
      <c r="D108" s="34"/>
      <c r="E108" s="34"/>
      <c r="F108" s="34"/>
      <c r="G108" s="34"/>
      <c r="H108" s="34"/>
      <c r="I108" s="34"/>
      <c r="J108" s="34"/>
      <c r="K108" s="34"/>
      <c r="L108" s="34"/>
      <c r="M108" s="34"/>
      <c r="N108" s="34"/>
      <c r="O108" s="34"/>
      <c r="P108" s="34"/>
      <c r="Q108" s="34"/>
      <c r="R108" s="34"/>
      <c r="S108" s="34"/>
      <c r="T108" s="34"/>
      <c r="W108" s="34"/>
      <c r="X108" s="34"/>
      <c r="Y108" s="34"/>
      <c r="Z108" s="34"/>
    </row>
    <row r="109" spans="3:26">
      <c r="C109" s="34"/>
      <c r="D109" s="34"/>
      <c r="E109" s="34"/>
      <c r="F109" s="34"/>
      <c r="G109" s="34"/>
      <c r="H109" s="34"/>
      <c r="I109" s="34"/>
      <c r="J109" s="34"/>
      <c r="K109" s="34"/>
      <c r="L109" s="34"/>
      <c r="M109" s="34"/>
      <c r="N109" s="34"/>
      <c r="O109" s="34"/>
      <c r="P109" s="34"/>
      <c r="Q109" s="34"/>
      <c r="R109" s="34"/>
      <c r="S109" s="34"/>
      <c r="T109" s="34"/>
      <c r="W109" s="34"/>
      <c r="X109" s="34"/>
      <c r="Y109" s="34"/>
      <c r="Z109" s="34"/>
    </row>
    <row r="110" spans="3:26">
      <c r="C110" s="34"/>
      <c r="D110" s="34"/>
      <c r="E110" s="34"/>
      <c r="F110" s="34"/>
      <c r="G110" s="34"/>
      <c r="H110" s="34"/>
      <c r="I110" s="34"/>
      <c r="J110" s="34"/>
      <c r="K110" s="34"/>
      <c r="L110" s="34"/>
      <c r="M110" s="34"/>
      <c r="N110" s="34"/>
      <c r="O110" s="34"/>
      <c r="P110" s="34"/>
      <c r="Q110" s="34"/>
      <c r="R110" s="34"/>
      <c r="S110" s="34"/>
      <c r="T110" s="34"/>
      <c r="W110" s="34"/>
      <c r="X110" s="34"/>
      <c r="Y110" s="34"/>
      <c r="Z110" s="34"/>
    </row>
    <row r="111" spans="3:26">
      <c r="C111" s="34"/>
      <c r="D111" s="34"/>
      <c r="E111" s="34"/>
      <c r="F111" s="34"/>
      <c r="G111" s="34"/>
      <c r="H111" s="34"/>
      <c r="I111" s="34"/>
      <c r="J111" s="34"/>
      <c r="K111" s="34"/>
      <c r="L111" s="34"/>
      <c r="M111" s="34"/>
      <c r="N111" s="34"/>
      <c r="O111" s="34"/>
      <c r="P111" s="34"/>
      <c r="Q111" s="34"/>
      <c r="R111" s="34"/>
      <c r="S111" s="34"/>
      <c r="T111" s="34"/>
      <c r="W111" s="34"/>
      <c r="X111" s="34"/>
      <c r="Y111" s="34"/>
      <c r="Z111" s="34"/>
    </row>
    <row r="112" spans="3:26">
      <c r="C112" s="34"/>
      <c r="D112" s="34"/>
      <c r="E112" s="34"/>
      <c r="F112" s="34"/>
      <c r="G112" s="34"/>
      <c r="H112" s="34"/>
      <c r="I112" s="34"/>
      <c r="J112" s="34"/>
      <c r="K112" s="34"/>
      <c r="L112" s="34"/>
      <c r="M112" s="34"/>
      <c r="N112" s="34"/>
      <c r="O112" s="34"/>
      <c r="P112" s="34"/>
      <c r="Q112" s="34"/>
      <c r="R112" s="34"/>
      <c r="S112" s="34"/>
      <c r="T112" s="34"/>
      <c r="W112" s="34"/>
      <c r="X112" s="34"/>
      <c r="Y112" s="34"/>
      <c r="Z112" s="34"/>
    </row>
    <row r="113" spans="3:26">
      <c r="C113" s="34"/>
      <c r="D113" s="34"/>
      <c r="E113" s="34"/>
      <c r="F113" s="34"/>
      <c r="G113" s="34"/>
      <c r="H113" s="34"/>
      <c r="I113" s="34"/>
      <c r="J113" s="34"/>
      <c r="K113" s="34"/>
      <c r="L113" s="34"/>
      <c r="M113" s="34"/>
      <c r="N113" s="34"/>
      <c r="O113" s="34"/>
      <c r="P113" s="34"/>
      <c r="Q113" s="34"/>
      <c r="R113" s="34"/>
      <c r="S113" s="34"/>
      <c r="T113" s="34"/>
      <c r="W113" s="34"/>
      <c r="X113" s="34"/>
      <c r="Y113" s="34"/>
      <c r="Z113" s="34"/>
    </row>
    <row r="114" spans="3:26">
      <c r="C114" s="34"/>
      <c r="D114" s="34"/>
      <c r="E114" s="34"/>
      <c r="F114" s="34"/>
      <c r="G114" s="34"/>
      <c r="H114" s="34"/>
      <c r="I114" s="34"/>
      <c r="J114" s="34"/>
      <c r="K114" s="34"/>
      <c r="L114" s="34"/>
      <c r="M114" s="34"/>
      <c r="N114" s="34"/>
      <c r="O114" s="34"/>
      <c r="P114" s="34"/>
      <c r="Q114" s="34"/>
      <c r="R114" s="34"/>
      <c r="S114" s="34"/>
      <c r="T114" s="34"/>
      <c r="W114" s="34"/>
      <c r="X114" s="34"/>
      <c r="Y114" s="34"/>
      <c r="Z114" s="34"/>
    </row>
    <row r="115" spans="3:26">
      <c r="C115" s="34"/>
      <c r="D115" s="34"/>
      <c r="E115" s="34"/>
      <c r="F115" s="34"/>
      <c r="G115" s="34"/>
      <c r="H115" s="34"/>
      <c r="I115" s="34"/>
      <c r="J115" s="34"/>
      <c r="K115" s="34"/>
      <c r="L115" s="34"/>
      <c r="M115" s="34"/>
      <c r="N115" s="34"/>
      <c r="O115" s="34"/>
      <c r="P115" s="34"/>
      <c r="Q115" s="34"/>
      <c r="R115" s="34"/>
      <c r="S115" s="34"/>
      <c r="T115" s="34"/>
      <c r="W115" s="34"/>
      <c r="X115" s="34"/>
      <c r="Y115" s="34"/>
      <c r="Z115" s="34"/>
    </row>
    <row r="116" spans="3:26">
      <c r="C116" s="34"/>
      <c r="D116" s="34"/>
      <c r="E116" s="34"/>
      <c r="F116" s="34"/>
      <c r="G116" s="34"/>
      <c r="H116" s="34"/>
      <c r="I116" s="34"/>
      <c r="J116" s="34"/>
      <c r="K116" s="34"/>
      <c r="L116" s="34"/>
      <c r="M116" s="34"/>
      <c r="N116" s="34"/>
      <c r="O116" s="34"/>
      <c r="P116" s="34"/>
      <c r="Q116" s="34"/>
      <c r="R116" s="34"/>
      <c r="S116" s="34"/>
      <c r="T116" s="34"/>
      <c r="W116" s="34"/>
      <c r="X116" s="34"/>
      <c r="Y116" s="34"/>
      <c r="Z116" s="34"/>
    </row>
    <row r="117" spans="3:26">
      <c r="C117" s="34"/>
      <c r="D117" s="34"/>
      <c r="E117" s="34"/>
      <c r="F117" s="34"/>
      <c r="G117" s="34"/>
      <c r="H117" s="34"/>
      <c r="I117" s="34"/>
      <c r="J117" s="34"/>
      <c r="K117" s="34"/>
      <c r="L117" s="34"/>
      <c r="M117" s="34"/>
      <c r="N117" s="34"/>
      <c r="O117" s="34"/>
      <c r="P117" s="34"/>
      <c r="Q117" s="34"/>
      <c r="R117" s="34"/>
      <c r="S117" s="34"/>
      <c r="T117" s="34"/>
      <c r="W117" s="34"/>
      <c r="X117" s="34"/>
      <c r="Y117" s="34"/>
      <c r="Z117" s="34"/>
    </row>
    <row r="118" spans="3:26">
      <c r="C118" s="34"/>
      <c r="D118" s="34"/>
      <c r="E118" s="34"/>
      <c r="F118" s="34"/>
      <c r="G118" s="34"/>
      <c r="H118" s="34"/>
      <c r="I118" s="34"/>
      <c r="J118" s="34"/>
      <c r="K118" s="34"/>
      <c r="L118" s="34"/>
      <c r="M118" s="34"/>
      <c r="N118" s="34"/>
      <c r="O118" s="34"/>
      <c r="P118" s="34"/>
      <c r="Q118" s="34"/>
      <c r="R118" s="34"/>
      <c r="S118" s="34"/>
      <c r="T118" s="34"/>
      <c r="W118" s="34"/>
      <c r="X118" s="34"/>
      <c r="Y118" s="34"/>
      <c r="Z118" s="34"/>
    </row>
    <row r="119" spans="3:26">
      <c r="C119" s="34"/>
      <c r="D119" s="34"/>
      <c r="E119" s="34"/>
      <c r="F119" s="34"/>
      <c r="G119" s="34"/>
      <c r="H119" s="34"/>
      <c r="I119" s="34"/>
      <c r="J119" s="34"/>
      <c r="K119" s="34"/>
      <c r="L119" s="34"/>
      <c r="M119" s="34"/>
      <c r="N119" s="34"/>
      <c r="O119" s="34"/>
      <c r="P119" s="34"/>
      <c r="Q119" s="34"/>
      <c r="R119" s="34"/>
      <c r="S119" s="34"/>
      <c r="T119" s="34"/>
      <c r="W119" s="34"/>
      <c r="X119" s="34"/>
      <c r="Y119" s="34"/>
      <c r="Z119" s="34"/>
    </row>
    <row r="120" spans="3:26">
      <c r="C120" s="34"/>
      <c r="D120" s="34"/>
      <c r="E120" s="34"/>
      <c r="F120" s="34"/>
      <c r="G120" s="34"/>
      <c r="H120" s="34"/>
      <c r="I120" s="34"/>
      <c r="J120" s="34"/>
      <c r="K120" s="34"/>
      <c r="L120" s="34"/>
      <c r="M120" s="34"/>
      <c r="N120" s="34"/>
      <c r="O120" s="34"/>
      <c r="P120" s="34"/>
      <c r="Q120" s="34"/>
      <c r="R120" s="34"/>
      <c r="S120" s="34"/>
      <c r="T120" s="34"/>
      <c r="W120" s="34"/>
      <c r="X120" s="34"/>
      <c r="Y120" s="34"/>
      <c r="Z120" s="34"/>
    </row>
    <row r="121" spans="3:26">
      <c r="C121" s="34"/>
      <c r="D121" s="34"/>
      <c r="E121" s="34"/>
      <c r="F121" s="34"/>
      <c r="G121" s="34"/>
      <c r="H121" s="34"/>
      <c r="I121" s="34"/>
      <c r="J121" s="34"/>
      <c r="K121" s="34"/>
      <c r="L121" s="34"/>
      <c r="M121" s="34"/>
      <c r="N121" s="34"/>
      <c r="O121" s="34"/>
      <c r="P121" s="34"/>
      <c r="Q121" s="34"/>
      <c r="R121" s="34"/>
      <c r="S121" s="34"/>
      <c r="T121" s="34"/>
      <c r="W121" s="34"/>
      <c r="X121" s="34"/>
      <c r="Y121" s="34"/>
      <c r="Z121" s="34"/>
    </row>
    <row r="122" spans="3:26">
      <c r="C122" s="34"/>
      <c r="D122" s="34"/>
      <c r="E122" s="34"/>
      <c r="F122" s="34"/>
      <c r="G122" s="34"/>
      <c r="H122" s="34"/>
      <c r="I122" s="34"/>
      <c r="J122" s="34"/>
      <c r="K122" s="34"/>
      <c r="L122" s="34"/>
      <c r="M122" s="34"/>
      <c r="N122" s="34"/>
      <c r="O122" s="34"/>
      <c r="P122" s="34"/>
      <c r="Q122" s="34"/>
      <c r="R122" s="34"/>
      <c r="S122" s="34"/>
      <c r="T122" s="34"/>
      <c r="W122" s="34"/>
      <c r="X122" s="34"/>
      <c r="Y122" s="34"/>
      <c r="Z122" s="34"/>
    </row>
    <row r="123" spans="3:26">
      <c r="C123" s="34"/>
      <c r="D123" s="34"/>
      <c r="E123" s="34"/>
      <c r="F123" s="34"/>
      <c r="G123" s="34"/>
      <c r="H123" s="34"/>
      <c r="I123" s="34"/>
      <c r="J123" s="34"/>
      <c r="K123" s="34"/>
      <c r="L123" s="34"/>
      <c r="M123" s="34"/>
      <c r="N123" s="34"/>
      <c r="O123" s="34"/>
      <c r="P123" s="34"/>
      <c r="Q123" s="34"/>
      <c r="R123" s="34"/>
      <c r="S123" s="34"/>
      <c r="T123" s="34"/>
      <c r="W123" s="34"/>
      <c r="X123" s="34"/>
      <c r="Y123" s="34"/>
      <c r="Z123" s="34"/>
    </row>
    <row r="124" spans="3:26">
      <c r="C124" s="34"/>
      <c r="D124" s="34"/>
      <c r="E124" s="34"/>
      <c r="F124" s="34"/>
      <c r="G124" s="34"/>
      <c r="H124" s="34"/>
      <c r="I124" s="34"/>
      <c r="J124" s="34"/>
      <c r="K124" s="34"/>
      <c r="L124" s="34"/>
      <c r="M124" s="34"/>
      <c r="N124" s="34"/>
      <c r="O124" s="34"/>
      <c r="P124" s="34"/>
      <c r="Q124" s="34"/>
      <c r="R124" s="34"/>
      <c r="S124" s="34"/>
      <c r="T124" s="34"/>
      <c r="W124" s="34"/>
      <c r="X124" s="34"/>
      <c r="Y124" s="34"/>
      <c r="Z124" s="34"/>
    </row>
    <row r="125" spans="3:26">
      <c r="C125" s="34"/>
      <c r="D125" s="34"/>
      <c r="E125" s="34"/>
      <c r="F125" s="34"/>
      <c r="G125" s="34"/>
      <c r="H125" s="34"/>
      <c r="I125" s="34"/>
      <c r="J125" s="34"/>
      <c r="K125" s="34"/>
      <c r="L125" s="34"/>
      <c r="M125" s="34"/>
      <c r="N125" s="34"/>
      <c r="O125" s="34"/>
      <c r="P125" s="34"/>
      <c r="Q125" s="34"/>
      <c r="R125" s="34"/>
      <c r="S125" s="34"/>
      <c r="T125" s="34"/>
      <c r="W125" s="34"/>
      <c r="X125" s="34"/>
      <c r="Y125" s="34"/>
      <c r="Z125" s="34"/>
    </row>
    <row r="126" spans="3:26">
      <c r="C126" s="34"/>
      <c r="D126" s="34"/>
      <c r="E126" s="34"/>
      <c r="F126" s="34"/>
      <c r="G126" s="34"/>
      <c r="H126" s="34"/>
      <c r="I126" s="34"/>
      <c r="J126" s="34"/>
      <c r="K126" s="34"/>
      <c r="L126" s="34"/>
      <c r="M126" s="34"/>
      <c r="N126" s="34"/>
      <c r="O126" s="34"/>
      <c r="P126" s="34"/>
      <c r="Q126" s="34"/>
      <c r="R126" s="34"/>
      <c r="S126" s="34"/>
      <c r="T126" s="34"/>
      <c r="W126" s="34"/>
      <c r="X126" s="34"/>
      <c r="Y126" s="34"/>
      <c r="Z126" s="34"/>
    </row>
    <row r="127" spans="3:26">
      <c r="C127" s="34"/>
      <c r="D127" s="34"/>
      <c r="E127" s="34"/>
      <c r="F127" s="34"/>
      <c r="G127" s="34"/>
      <c r="H127" s="34"/>
      <c r="I127" s="34"/>
      <c r="J127" s="34"/>
      <c r="K127" s="34"/>
      <c r="L127" s="34"/>
      <c r="M127" s="34"/>
      <c r="N127" s="34"/>
      <c r="O127" s="34"/>
      <c r="P127" s="34"/>
      <c r="Q127" s="34"/>
      <c r="R127" s="34"/>
      <c r="S127" s="34"/>
      <c r="T127" s="34"/>
      <c r="W127" s="34"/>
      <c r="X127" s="34"/>
      <c r="Y127" s="34"/>
      <c r="Z127" s="34"/>
    </row>
    <row r="128" spans="3:26">
      <c r="C128" s="34"/>
      <c r="D128" s="34"/>
      <c r="E128" s="34"/>
      <c r="F128" s="34"/>
      <c r="G128" s="34"/>
      <c r="H128" s="34"/>
      <c r="I128" s="34"/>
      <c r="J128" s="34"/>
      <c r="K128" s="34"/>
      <c r="L128" s="34"/>
      <c r="M128" s="34"/>
      <c r="N128" s="34"/>
      <c r="O128" s="34"/>
      <c r="P128" s="34"/>
      <c r="Q128" s="34"/>
      <c r="R128" s="34"/>
      <c r="S128" s="34"/>
      <c r="T128" s="34"/>
      <c r="W128" s="34"/>
      <c r="X128" s="34"/>
      <c r="Y128" s="34"/>
      <c r="Z128" s="34"/>
    </row>
    <row r="129" spans="3:26">
      <c r="C129" s="34"/>
      <c r="D129" s="34"/>
      <c r="E129" s="34"/>
      <c r="F129" s="34"/>
      <c r="G129" s="34"/>
      <c r="H129" s="34"/>
      <c r="I129" s="34"/>
      <c r="J129" s="34"/>
      <c r="K129" s="34"/>
      <c r="L129" s="34"/>
      <c r="M129" s="34"/>
      <c r="N129" s="34"/>
      <c r="O129" s="34"/>
      <c r="P129" s="34"/>
      <c r="Q129" s="34"/>
      <c r="R129" s="34"/>
      <c r="S129" s="34"/>
      <c r="T129" s="34"/>
      <c r="W129" s="34"/>
      <c r="X129" s="34"/>
      <c r="Y129" s="34"/>
      <c r="Z129" s="34"/>
    </row>
    <row r="130" spans="3:26">
      <c r="C130" s="34"/>
      <c r="D130" s="34"/>
      <c r="E130" s="34"/>
      <c r="F130" s="34"/>
      <c r="G130" s="34"/>
      <c r="H130" s="34"/>
      <c r="I130" s="34"/>
      <c r="J130" s="34"/>
      <c r="K130" s="34"/>
      <c r="L130" s="34"/>
      <c r="M130" s="34"/>
      <c r="N130" s="34"/>
      <c r="O130" s="34"/>
      <c r="P130" s="34"/>
      <c r="Q130" s="34"/>
      <c r="R130" s="34"/>
      <c r="S130" s="34"/>
      <c r="T130" s="34"/>
      <c r="W130" s="34"/>
      <c r="X130" s="34"/>
      <c r="Y130" s="34"/>
      <c r="Z130" s="34"/>
    </row>
    <row r="131" spans="3:26">
      <c r="C131" s="34"/>
      <c r="D131" s="34"/>
      <c r="E131" s="34"/>
      <c r="F131" s="34"/>
      <c r="G131" s="34"/>
      <c r="H131" s="34"/>
      <c r="I131" s="34"/>
      <c r="J131" s="34"/>
      <c r="K131" s="34"/>
      <c r="L131" s="34"/>
      <c r="M131" s="34"/>
      <c r="N131" s="34"/>
      <c r="O131" s="34"/>
      <c r="P131" s="34"/>
      <c r="Q131" s="34"/>
      <c r="R131" s="34"/>
      <c r="S131" s="34"/>
      <c r="T131" s="34"/>
      <c r="W131" s="34"/>
      <c r="X131" s="34"/>
      <c r="Y131" s="34"/>
      <c r="Z131" s="34"/>
    </row>
    <row r="132" spans="3:26">
      <c r="C132" s="34"/>
      <c r="D132" s="34"/>
      <c r="E132" s="34"/>
      <c r="F132" s="34"/>
      <c r="G132" s="34"/>
      <c r="H132" s="34"/>
      <c r="I132" s="34"/>
      <c r="J132" s="34"/>
      <c r="K132" s="34"/>
      <c r="L132" s="34"/>
      <c r="M132" s="34"/>
      <c r="N132" s="34"/>
      <c r="O132" s="34"/>
      <c r="P132" s="34"/>
      <c r="Q132" s="34"/>
      <c r="R132" s="34"/>
      <c r="S132" s="34"/>
      <c r="T132" s="34"/>
      <c r="W132" s="34"/>
      <c r="X132" s="34"/>
      <c r="Y132" s="34"/>
      <c r="Z132" s="34"/>
    </row>
    <row r="133" spans="3:26">
      <c r="C133" s="34"/>
      <c r="D133" s="34"/>
      <c r="E133" s="34"/>
      <c r="F133" s="34"/>
      <c r="G133" s="34"/>
      <c r="H133" s="34"/>
      <c r="I133" s="34"/>
      <c r="J133" s="34"/>
      <c r="K133" s="34"/>
      <c r="L133" s="34"/>
      <c r="M133" s="34"/>
      <c r="N133" s="34"/>
      <c r="O133" s="34"/>
      <c r="P133" s="34"/>
      <c r="Q133" s="34"/>
      <c r="R133" s="34"/>
      <c r="S133" s="34"/>
      <c r="T133" s="34"/>
      <c r="W133" s="34"/>
      <c r="X133" s="34"/>
      <c r="Y133" s="34"/>
      <c r="Z133" s="34"/>
    </row>
    <row r="134" spans="3:26">
      <c r="C134" s="34"/>
      <c r="D134" s="34"/>
      <c r="E134" s="34"/>
      <c r="F134" s="34"/>
      <c r="G134" s="34"/>
      <c r="H134" s="34"/>
      <c r="I134" s="34"/>
      <c r="J134" s="34"/>
      <c r="K134" s="34"/>
      <c r="L134" s="34"/>
      <c r="M134" s="34"/>
      <c r="N134" s="34"/>
      <c r="O134" s="34"/>
      <c r="P134" s="34"/>
      <c r="Q134" s="34"/>
      <c r="R134" s="34"/>
      <c r="S134" s="34"/>
      <c r="T134" s="34"/>
      <c r="W134" s="34"/>
      <c r="X134" s="34"/>
      <c r="Y134" s="34"/>
      <c r="Z134" s="34"/>
    </row>
    <row r="135" spans="3:26">
      <c r="C135" s="34"/>
      <c r="D135" s="34"/>
      <c r="E135" s="34"/>
      <c r="F135" s="34"/>
      <c r="G135" s="34"/>
      <c r="H135" s="34"/>
      <c r="I135" s="34"/>
      <c r="J135" s="34"/>
      <c r="K135" s="34"/>
      <c r="L135" s="34"/>
      <c r="M135" s="34"/>
      <c r="N135" s="34"/>
      <c r="O135" s="34"/>
      <c r="P135" s="34"/>
      <c r="Q135" s="34"/>
      <c r="R135" s="34"/>
      <c r="S135" s="34"/>
      <c r="T135" s="34"/>
      <c r="W135" s="34"/>
      <c r="X135" s="34"/>
      <c r="Y135" s="34"/>
      <c r="Z135" s="34"/>
    </row>
    <row r="136" spans="3:26">
      <c r="C136" s="34"/>
      <c r="D136" s="34"/>
      <c r="E136" s="34"/>
      <c r="F136" s="34"/>
      <c r="G136" s="34"/>
      <c r="H136" s="34"/>
      <c r="I136" s="34"/>
      <c r="J136" s="34"/>
      <c r="K136" s="34"/>
      <c r="L136" s="34"/>
      <c r="M136" s="34"/>
      <c r="N136" s="34"/>
      <c r="O136" s="34"/>
      <c r="P136" s="34"/>
      <c r="Q136" s="34"/>
      <c r="R136" s="34"/>
      <c r="S136" s="34"/>
      <c r="T136" s="34"/>
      <c r="W136" s="34"/>
      <c r="X136" s="34"/>
      <c r="Y136" s="34"/>
      <c r="Z136" s="34"/>
    </row>
    <row r="137" spans="3:26">
      <c r="C137" s="34"/>
      <c r="D137" s="34"/>
      <c r="E137" s="34"/>
      <c r="F137" s="34"/>
      <c r="G137" s="34"/>
      <c r="H137" s="34"/>
      <c r="I137" s="34"/>
      <c r="J137" s="34"/>
      <c r="K137" s="34"/>
      <c r="L137" s="34"/>
      <c r="M137" s="34"/>
      <c r="N137" s="34"/>
      <c r="O137" s="34"/>
      <c r="P137" s="34"/>
      <c r="Q137" s="34"/>
      <c r="R137" s="34"/>
      <c r="S137" s="34"/>
      <c r="T137" s="34"/>
      <c r="W137" s="34"/>
      <c r="X137" s="34"/>
      <c r="Y137" s="34"/>
      <c r="Z137" s="34"/>
    </row>
    <row r="138" spans="3:26">
      <c r="C138" s="34"/>
      <c r="D138" s="34"/>
      <c r="E138" s="34"/>
      <c r="F138" s="34"/>
      <c r="G138" s="34"/>
      <c r="H138" s="34"/>
      <c r="I138" s="34"/>
      <c r="J138" s="34"/>
      <c r="K138" s="34"/>
      <c r="L138" s="34"/>
      <c r="M138" s="34"/>
      <c r="N138" s="34"/>
      <c r="O138" s="34"/>
      <c r="P138" s="34"/>
      <c r="Q138" s="34"/>
      <c r="R138" s="34"/>
      <c r="S138" s="34"/>
      <c r="T138" s="34"/>
      <c r="W138" s="34"/>
      <c r="X138" s="34"/>
      <c r="Y138" s="34"/>
      <c r="Z138" s="34"/>
    </row>
    <row r="139" spans="3:26">
      <c r="C139" s="34"/>
      <c r="D139" s="34"/>
      <c r="E139" s="34"/>
      <c r="F139" s="34"/>
      <c r="G139" s="34"/>
      <c r="H139" s="34"/>
      <c r="I139" s="34"/>
      <c r="J139" s="34"/>
      <c r="K139" s="34"/>
      <c r="L139" s="34"/>
      <c r="M139" s="34"/>
      <c r="N139" s="34"/>
      <c r="O139" s="34"/>
      <c r="P139" s="34"/>
      <c r="Q139" s="34"/>
      <c r="R139" s="34"/>
      <c r="S139" s="34"/>
      <c r="T139" s="34"/>
      <c r="W139" s="34"/>
      <c r="X139" s="34"/>
      <c r="Y139" s="34"/>
      <c r="Z139" s="34"/>
    </row>
    <row r="140" spans="3:26">
      <c r="C140" s="34"/>
      <c r="D140" s="34"/>
      <c r="E140" s="34"/>
      <c r="F140" s="34"/>
      <c r="G140" s="34"/>
      <c r="H140" s="34"/>
      <c r="I140" s="34"/>
      <c r="J140" s="34"/>
      <c r="K140" s="34"/>
      <c r="L140" s="34"/>
      <c r="M140" s="34"/>
      <c r="N140" s="34"/>
      <c r="O140" s="34"/>
      <c r="P140" s="34"/>
      <c r="Q140" s="34"/>
      <c r="R140" s="34"/>
      <c r="S140" s="34"/>
      <c r="T140" s="34"/>
      <c r="W140" s="34"/>
      <c r="X140" s="34"/>
      <c r="Y140" s="34"/>
      <c r="Z140" s="34"/>
    </row>
    <row r="141" spans="3:26">
      <c r="C141" s="34"/>
      <c r="D141" s="34"/>
      <c r="E141" s="34"/>
      <c r="F141" s="34"/>
      <c r="G141" s="34"/>
      <c r="H141" s="34"/>
      <c r="I141" s="34"/>
      <c r="J141" s="34"/>
      <c r="K141" s="34"/>
      <c r="L141" s="34"/>
      <c r="M141" s="34"/>
      <c r="N141" s="34"/>
      <c r="O141" s="34"/>
      <c r="P141" s="34"/>
      <c r="Q141" s="34"/>
      <c r="R141" s="34"/>
      <c r="S141" s="34"/>
      <c r="T141" s="34"/>
      <c r="W141" s="34"/>
      <c r="X141" s="34"/>
      <c r="Y141" s="34"/>
      <c r="Z141" s="34"/>
    </row>
    <row r="142" spans="3:26">
      <c r="C142" s="34"/>
      <c r="D142" s="34"/>
      <c r="E142" s="34"/>
      <c r="F142" s="34"/>
      <c r="G142" s="34"/>
      <c r="H142" s="34"/>
      <c r="I142" s="34"/>
      <c r="J142" s="34"/>
      <c r="K142" s="34"/>
      <c r="L142" s="34"/>
      <c r="M142" s="34"/>
      <c r="N142" s="34"/>
      <c r="O142" s="34"/>
      <c r="P142" s="34"/>
      <c r="Q142" s="34"/>
      <c r="R142" s="34"/>
      <c r="S142" s="34"/>
      <c r="T142" s="34"/>
      <c r="W142" s="34"/>
      <c r="X142" s="34"/>
      <c r="Y142" s="34"/>
      <c r="Z142" s="34"/>
    </row>
    <row r="143" spans="3:26">
      <c r="C143" s="34"/>
      <c r="D143" s="34"/>
      <c r="E143" s="34"/>
      <c r="F143" s="34"/>
      <c r="G143" s="34"/>
      <c r="H143" s="34"/>
      <c r="I143" s="34"/>
      <c r="J143" s="34"/>
      <c r="K143" s="34"/>
      <c r="L143" s="34"/>
      <c r="M143" s="34"/>
      <c r="N143" s="34"/>
      <c r="O143" s="34"/>
      <c r="P143" s="34"/>
      <c r="Q143" s="34"/>
      <c r="R143" s="34"/>
      <c r="S143" s="34"/>
      <c r="T143" s="34"/>
      <c r="W143" s="34"/>
      <c r="X143" s="34"/>
      <c r="Y143" s="34"/>
      <c r="Z143" s="34"/>
    </row>
    <row r="144" spans="3:26">
      <c r="C144" s="34"/>
      <c r="D144" s="34"/>
      <c r="E144" s="34"/>
      <c r="F144" s="34"/>
      <c r="G144" s="34"/>
      <c r="H144" s="34"/>
      <c r="I144" s="34"/>
      <c r="J144" s="34"/>
      <c r="K144" s="34"/>
      <c r="L144" s="34"/>
      <c r="M144" s="34"/>
      <c r="N144" s="34"/>
      <c r="O144" s="34"/>
      <c r="P144" s="34"/>
      <c r="Q144" s="34"/>
      <c r="R144" s="34"/>
      <c r="S144" s="34"/>
      <c r="T144" s="34"/>
      <c r="W144" s="34"/>
      <c r="X144" s="34"/>
      <c r="Y144" s="34"/>
      <c r="Z144" s="34"/>
    </row>
    <row r="145" spans="3:26">
      <c r="C145" s="34"/>
      <c r="D145" s="34"/>
      <c r="E145" s="34"/>
      <c r="F145" s="34"/>
      <c r="G145" s="34"/>
      <c r="H145" s="34"/>
      <c r="I145" s="34"/>
      <c r="J145" s="34"/>
      <c r="K145" s="34"/>
      <c r="L145" s="34"/>
      <c r="M145" s="34"/>
      <c r="N145" s="34"/>
      <c r="O145" s="34"/>
      <c r="P145" s="34"/>
      <c r="Q145" s="34"/>
      <c r="R145" s="34"/>
      <c r="S145" s="34"/>
      <c r="T145" s="34"/>
      <c r="W145" s="34"/>
      <c r="X145" s="34"/>
      <c r="Y145" s="34"/>
      <c r="Z145" s="34"/>
    </row>
    <row r="146" spans="3:26">
      <c r="C146" s="34"/>
      <c r="D146" s="34"/>
      <c r="E146" s="34"/>
      <c r="F146" s="34"/>
      <c r="G146" s="34"/>
      <c r="H146" s="34"/>
      <c r="I146" s="34"/>
      <c r="J146" s="34"/>
      <c r="K146" s="34"/>
      <c r="L146" s="34"/>
      <c r="M146" s="34"/>
      <c r="N146" s="34"/>
      <c r="O146" s="34"/>
      <c r="P146" s="34"/>
      <c r="Q146" s="34"/>
      <c r="R146" s="34"/>
      <c r="S146" s="34"/>
      <c r="T146" s="34"/>
      <c r="W146" s="34"/>
      <c r="X146" s="34"/>
      <c r="Y146" s="34"/>
      <c r="Z146" s="34"/>
    </row>
    <row r="147" spans="3:26">
      <c r="C147" s="34"/>
      <c r="D147" s="34"/>
      <c r="E147" s="34"/>
      <c r="F147" s="34"/>
      <c r="G147" s="34"/>
      <c r="H147" s="34"/>
      <c r="I147" s="34"/>
      <c r="J147" s="34"/>
      <c r="K147" s="34"/>
      <c r="L147" s="34"/>
      <c r="M147" s="34"/>
      <c r="N147" s="34"/>
      <c r="O147" s="34"/>
      <c r="P147" s="34"/>
      <c r="Q147" s="34"/>
      <c r="R147" s="34"/>
      <c r="S147" s="34"/>
      <c r="T147" s="34"/>
      <c r="W147" s="34"/>
      <c r="X147" s="34"/>
      <c r="Y147" s="34"/>
      <c r="Z147" s="34"/>
    </row>
    <row r="148" spans="3:26">
      <c r="C148" s="34"/>
      <c r="D148" s="34"/>
      <c r="E148" s="34"/>
      <c r="F148" s="34"/>
      <c r="G148" s="34"/>
      <c r="H148" s="34"/>
      <c r="I148" s="34"/>
      <c r="J148" s="34"/>
      <c r="K148" s="34"/>
      <c r="L148" s="34"/>
      <c r="M148" s="34"/>
      <c r="N148" s="34"/>
      <c r="O148" s="34"/>
      <c r="P148" s="34"/>
      <c r="Q148" s="34"/>
      <c r="R148" s="34"/>
      <c r="S148" s="34"/>
      <c r="T148" s="34"/>
      <c r="W148" s="34"/>
      <c r="X148" s="34"/>
      <c r="Y148" s="34"/>
      <c r="Z148" s="34"/>
    </row>
    <row r="149" spans="3:26">
      <c r="C149" s="34"/>
      <c r="D149" s="34"/>
      <c r="E149" s="34"/>
      <c r="F149" s="34"/>
      <c r="G149" s="34"/>
      <c r="H149" s="34"/>
      <c r="I149" s="34"/>
      <c r="J149" s="34"/>
      <c r="K149" s="34"/>
      <c r="L149" s="34"/>
      <c r="M149" s="34"/>
      <c r="N149" s="34"/>
      <c r="O149" s="34"/>
      <c r="P149" s="34"/>
      <c r="Q149" s="34"/>
      <c r="R149" s="34"/>
      <c r="S149" s="34"/>
      <c r="T149" s="34"/>
      <c r="W149" s="34"/>
      <c r="X149" s="34"/>
      <c r="Y149" s="34"/>
      <c r="Z149" s="34"/>
    </row>
    <row r="150" spans="3:26">
      <c r="C150" s="34"/>
      <c r="D150" s="34"/>
      <c r="E150" s="34"/>
      <c r="F150" s="34"/>
      <c r="G150" s="34"/>
      <c r="H150" s="34"/>
      <c r="I150" s="34"/>
      <c r="J150" s="34"/>
      <c r="K150" s="34"/>
      <c r="L150" s="34"/>
      <c r="M150" s="34"/>
      <c r="N150" s="34"/>
      <c r="O150" s="34"/>
      <c r="P150" s="34"/>
      <c r="Q150" s="34"/>
      <c r="R150" s="34"/>
      <c r="S150" s="34"/>
      <c r="T150" s="34"/>
      <c r="W150" s="34"/>
      <c r="X150" s="34"/>
      <c r="Y150" s="34"/>
      <c r="Z150" s="34"/>
    </row>
    <row r="151" spans="3:26">
      <c r="C151" s="34"/>
      <c r="D151" s="34"/>
      <c r="E151" s="34"/>
      <c r="F151" s="34"/>
      <c r="G151" s="34"/>
      <c r="H151" s="34"/>
      <c r="I151" s="34"/>
      <c r="J151" s="34"/>
      <c r="K151" s="34"/>
      <c r="L151" s="34"/>
      <c r="M151" s="34"/>
      <c r="N151" s="34"/>
      <c r="O151" s="34"/>
      <c r="P151" s="34"/>
      <c r="Q151" s="34"/>
      <c r="R151" s="34"/>
      <c r="S151" s="34"/>
      <c r="T151" s="34"/>
      <c r="W151" s="34"/>
      <c r="X151" s="34"/>
      <c r="Y151" s="34"/>
      <c r="Z151" s="34"/>
    </row>
    <row r="152" spans="3:26">
      <c r="C152" s="34"/>
      <c r="D152" s="34"/>
      <c r="E152" s="34"/>
      <c r="F152" s="34"/>
      <c r="G152" s="34"/>
      <c r="H152" s="34"/>
      <c r="I152" s="34"/>
      <c r="J152" s="34"/>
      <c r="K152" s="34"/>
      <c r="L152" s="34"/>
      <c r="M152" s="34"/>
      <c r="N152" s="34"/>
      <c r="O152" s="34"/>
      <c r="P152" s="34"/>
      <c r="Q152" s="34"/>
      <c r="R152" s="34"/>
      <c r="S152" s="34"/>
      <c r="T152" s="34"/>
      <c r="W152" s="34"/>
      <c r="X152" s="34"/>
      <c r="Y152" s="34"/>
      <c r="Z152" s="34"/>
    </row>
    <row r="153" spans="3:26">
      <c r="C153" s="34"/>
      <c r="D153" s="34"/>
      <c r="E153" s="34"/>
      <c r="F153" s="34"/>
      <c r="G153" s="34"/>
      <c r="H153" s="34"/>
      <c r="I153" s="34"/>
      <c r="J153" s="34"/>
      <c r="K153" s="34"/>
      <c r="L153" s="34"/>
      <c r="M153" s="34"/>
      <c r="N153" s="34"/>
      <c r="O153" s="34"/>
      <c r="P153" s="34"/>
      <c r="Q153" s="34"/>
      <c r="R153" s="34"/>
      <c r="S153" s="34"/>
      <c r="T153" s="34"/>
      <c r="W153" s="34"/>
      <c r="X153" s="34"/>
      <c r="Y153" s="34"/>
      <c r="Z153" s="34"/>
    </row>
    <row r="154" spans="3:26">
      <c r="C154" s="34"/>
      <c r="D154" s="34"/>
      <c r="E154" s="34"/>
      <c r="F154" s="34"/>
      <c r="G154" s="34"/>
      <c r="H154" s="34"/>
      <c r="I154" s="34"/>
      <c r="J154" s="34"/>
      <c r="K154" s="34"/>
      <c r="L154" s="34"/>
      <c r="M154" s="34"/>
      <c r="N154" s="34"/>
      <c r="O154" s="34"/>
      <c r="P154" s="34"/>
      <c r="Q154" s="34"/>
      <c r="R154" s="34"/>
      <c r="S154" s="34"/>
      <c r="T154" s="34"/>
      <c r="W154" s="34"/>
      <c r="X154" s="34"/>
      <c r="Y154" s="34"/>
      <c r="Z154" s="34"/>
    </row>
    <row r="155" spans="3:26">
      <c r="C155" s="34"/>
      <c r="D155" s="34"/>
      <c r="E155" s="34"/>
      <c r="F155" s="34"/>
      <c r="G155" s="34"/>
      <c r="H155" s="34"/>
      <c r="I155" s="34"/>
      <c r="J155" s="34"/>
      <c r="K155" s="34"/>
      <c r="L155" s="34"/>
      <c r="M155" s="34"/>
      <c r="N155" s="34"/>
      <c r="O155" s="34"/>
      <c r="P155" s="34"/>
      <c r="Q155" s="34"/>
      <c r="R155" s="34"/>
      <c r="S155" s="34"/>
      <c r="T155" s="34"/>
      <c r="W155" s="34"/>
      <c r="X155" s="34"/>
      <c r="Y155" s="34"/>
      <c r="Z155" s="34"/>
    </row>
    <row r="156" spans="3:26">
      <c r="C156" s="34"/>
      <c r="D156" s="34"/>
      <c r="E156" s="34"/>
      <c r="F156" s="34"/>
      <c r="G156" s="34"/>
      <c r="H156" s="34"/>
      <c r="I156" s="34"/>
      <c r="J156" s="34"/>
      <c r="K156" s="34"/>
      <c r="L156" s="34"/>
      <c r="M156" s="34"/>
      <c r="N156" s="34"/>
      <c r="O156" s="34"/>
      <c r="P156" s="34"/>
      <c r="Q156" s="34"/>
      <c r="R156" s="34"/>
      <c r="S156" s="34"/>
      <c r="T156" s="34"/>
      <c r="W156" s="34"/>
      <c r="X156" s="34"/>
      <c r="Y156" s="34"/>
      <c r="Z156" s="34"/>
    </row>
    <row r="157" spans="3:26">
      <c r="C157" s="34"/>
      <c r="D157" s="34"/>
      <c r="E157" s="34"/>
      <c r="F157" s="34"/>
      <c r="G157" s="34"/>
      <c r="H157" s="34"/>
      <c r="I157" s="34"/>
      <c r="J157" s="34"/>
      <c r="K157" s="34"/>
      <c r="L157" s="34"/>
      <c r="M157" s="34"/>
      <c r="N157" s="34"/>
      <c r="O157" s="34"/>
      <c r="P157" s="34"/>
      <c r="Q157" s="34"/>
      <c r="R157" s="34"/>
      <c r="S157" s="34"/>
      <c r="T157" s="34"/>
      <c r="W157" s="34"/>
      <c r="X157" s="34"/>
      <c r="Y157" s="34"/>
      <c r="Z157" s="34"/>
    </row>
    <row r="158" spans="3:26">
      <c r="C158" s="34"/>
      <c r="D158" s="34"/>
      <c r="E158" s="34"/>
      <c r="F158" s="34"/>
      <c r="G158" s="34"/>
      <c r="H158" s="34"/>
      <c r="I158" s="34"/>
      <c r="J158" s="34"/>
      <c r="K158" s="34"/>
      <c r="L158" s="34"/>
      <c r="M158" s="34"/>
      <c r="N158" s="34"/>
      <c r="O158" s="34"/>
      <c r="P158" s="34"/>
      <c r="Q158" s="34"/>
      <c r="R158" s="34"/>
      <c r="S158" s="34"/>
      <c r="T158" s="34"/>
      <c r="W158" s="34"/>
      <c r="X158" s="34"/>
      <c r="Y158" s="34"/>
      <c r="Z158" s="34"/>
    </row>
    <row r="159" spans="3:26">
      <c r="C159" s="34"/>
      <c r="D159" s="34"/>
      <c r="E159" s="34"/>
      <c r="F159" s="34"/>
      <c r="G159" s="34"/>
      <c r="H159" s="34"/>
      <c r="I159" s="34"/>
      <c r="J159" s="34"/>
      <c r="K159" s="34"/>
      <c r="L159" s="34"/>
      <c r="M159" s="34"/>
      <c r="N159" s="34"/>
      <c r="O159" s="34"/>
      <c r="P159" s="34"/>
      <c r="Q159" s="34"/>
      <c r="R159" s="34"/>
      <c r="S159" s="34"/>
      <c r="T159" s="34"/>
      <c r="W159" s="34"/>
      <c r="X159" s="34"/>
      <c r="Y159" s="34"/>
      <c r="Z159" s="34"/>
    </row>
    <row r="160" spans="3:26">
      <c r="C160" s="34"/>
      <c r="D160" s="34"/>
      <c r="E160" s="34"/>
      <c r="F160" s="34"/>
      <c r="G160" s="34"/>
      <c r="H160" s="34"/>
      <c r="I160" s="34"/>
      <c r="J160" s="34"/>
      <c r="K160" s="34"/>
      <c r="L160" s="34"/>
      <c r="M160" s="34"/>
      <c r="N160" s="34"/>
      <c r="O160" s="34"/>
      <c r="P160" s="34"/>
      <c r="Q160" s="34"/>
      <c r="R160" s="34"/>
      <c r="S160" s="34"/>
      <c r="T160" s="34"/>
      <c r="W160" s="34"/>
      <c r="X160" s="34"/>
      <c r="Y160" s="34"/>
      <c r="Z160" s="34"/>
    </row>
    <row r="161" spans="3:26">
      <c r="C161" s="34"/>
      <c r="D161" s="34"/>
      <c r="E161" s="34"/>
      <c r="F161" s="34"/>
      <c r="G161" s="34"/>
      <c r="H161" s="34"/>
      <c r="I161" s="34"/>
      <c r="J161" s="34"/>
      <c r="K161" s="34"/>
      <c r="L161" s="34"/>
      <c r="M161" s="34"/>
      <c r="N161" s="34"/>
      <c r="O161" s="34"/>
      <c r="P161" s="34"/>
      <c r="Q161" s="34"/>
      <c r="R161" s="34"/>
      <c r="S161" s="34"/>
      <c r="T161" s="34"/>
      <c r="W161" s="34"/>
      <c r="X161" s="34"/>
      <c r="Y161" s="34"/>
      <c r="Z161" s="34"/>
    </row>
    <row r="162" spans="3:26">
      <c r="C162" s="34"/>
      <c r="D162" s="34"/>
      <c r="E162" s="34"/>
      <c r="F162" s="34"/>
      <c r="G162" s="34"/>
      <c r="H162" s="34"/>
      <c r="I162" s="34"/>
      <c r="J162" s="34"/>
      <c r="K162" s="34"/>
      <c r="L162" s="34"/>
      <c r="M162" s="34"/>
      <c r="N162" s="34"/>
      <c r="O162" s="34"/>
      <c r="P162" s="34"/>
      <c r="Q162" s="34"/>
      <c r="R162" s="34"/>
      <c r="S162" s="34"/>
      <c r="T162" s="34"/>
      <c r="W162" s="34"/>
      <c r="X162" s="34"/>
      <c r="Y162" s="34"/>
      <c r="Z162" s="34"/>
    </row>
    <row r="163" spans="3:26">
      <c r="C163" s="34"/>
      <c r="D163" s="34"/>
      <c r="E163" s="34"/>
      <c r="F163" s="34"/>
      <c r="G163" s="34"/>
      <c r="H163" s="34"/>
      <c r="I163" s="34"/>
      <c r="J163" s="34"/>
      <c r="K163" s="34"/>
      <c r="L163" s="34"/>
      <c r="M163" s="34"/>
      <c r="N163" s="34"/>
      <c r="O163" s="34"/>
      <c r="P163" s="34"/>
      <c r="Q163" s="34"/>
      <c r="R163" s="34"/>
      <c r="S163" s="34"/>
      <c r="T163" s="34"/>
      <c r="W163" s="34"/>
      <c r="X163" s="34"/>
      <c r="Y163" s="34"/>
      <c r="Z163" s="34"/>
    </row>
    <row r="164" spans="3:26">
      <c r="C164" s="34"/>
      <c r="D164" s="34"/>
      <c r="E164" s="34"/>
      <c r="F164" s="34"/>
      <c r="G164" s="34"/>
      <c r="H164" s="34"/>
      <c r="I164" s="34"/>
      <c r="J164" s="34"/>
      <c r="K164" s="34"/>
      <c r="L164" s="34"/>
      <c r="M164" s="34"/>
      <c r="N164" s="34"/>
      <c r="O164" s="34"/>
      <c r="P164" s="34"/>
      <c r="Q164" s="34"/>
      <c r="R164" s="34"/>
      <c r="S164" s="34"/>
      <c r="T164" s="34"/>
      <c r="W164" s="34"/>
      <c r="X164" s="34"/>
      <c r="Y164" s="34"/>
      <c r="Z164" s="34"/>
    </row>
    <row r="165" spans="3:26">
      <c r="C165" s="34"/>
      <c r="D165" s="34"/>
      <c r="E165" s="34"/>
      <c r="F165" s="34"/>
      <c r="G165" s="34"/>
      <c r="H165" s="34"/>
      <c r="I165" s="34"/>
      <c r="J165" s="34"/>
      <c r="K165" s="34"/>
      <c r="L165" s="34"/>
      <c r="M165" s="34"/>
      <c r="N165" s="34"/>
      <c r="O165" s="34"/>
      <c r="P165" s="34"/>
      <c r="Q165" s="34"/>
      <c r="R165" s="34"/>
      <c r="S165" s="34"/>
      <c r="T165" s="34"/>
      <c r="W165" s="34"/>
      <c r="X165" s="34"/>
      <c r="Y165" s="34"/>
      <c r="Z165" s="34"/>
    </row>
    <row r="166" spans="3:26">
      <c r="C166" s="34"/>
      <c r="D166" s="34"/>
      <c r="E166" s="34"/>
      <c r="F166" s="34"/>
      <c r="G166" s="34"/>
      <c r="H166" s="34"/>
      <c r="I166" s="34"/>
      <c r="J166" s="34"/>
      <c r="K166" s="34"/>
      <c r="L166" s="34"/>
      <c r="M166" s="34"/>
      <c r="N166" s="34"/>
      <c r="O166" s="34"/>
      <c r="P166" s="34"/>
      <c r="Q166" s="34"/>
      <c r="R166" s="34"/>
      <c r="S166" s="34"/>
      <c r="T166" s="34"/>
      <c r="W166" s="34"/>
      <c r="X166" s="34"/>
      <c r="Y166" s="34"/>
      <c r="Z166" s="34"/>
    </row>
    <row r="167" spans="3:26">
      <c r="C167" s="34"/>
      <c r="D167" s="34"/>
      <c r="E167" s="34"/>
      <c r="F167" s="34"/>
      <c r="G167" s="34"/>
      <c r="H167" s="34"/>
      <c r="I167" s="34"/>
      <c r="J167" s="34"/>
      <c r="K167" s="34"/>
      <c r="L167" s="34"/>
      <c r="M167" s="34"/>
      <c r="N167" s="34"/>
      <c r="O167" s="34"/>
      <c r="P167" s="34"/>
      <c r="Q167" s="34"/>
      <c r="R167" s="34"/>
      <c r="S167" s="34"/>
      <c r="T167" s="34"/>
      <c r="W167" s="34"/>
      <c r="X167" s="34"/>
      <c r="Y167" s="34"/>
      <c r="Z167" s="34"/>
    </row>
    <row r="168" spans="3:26">
      <c r="C168" s="34"/>
      <c r="D168" s="34"/>
      <c r="E168" s="34"/>
      <c r="F168" s="34"/>
      <c r="G168" s="34"/>
      <c r="H168" s="34"/>
      <c r="I168" s="34"/>
      <c r="J168" s="34"/>
      <c r="K168" s="34"/>
      <c r="L168" s="34"/>
      <c r="M168" s="34"/>
      <c r="N168" s="34"/>
      <c r="O168" s="34"/>
      <c r="P168" s="34"/>
      <c r="Q168" s="34"/>
      <c r="R168" s="34"/>
      <c r="S168" s="34"/>
      <c r="T168" s="34"/>
      <c r="W168" s="34"/>
      <c r="X168" s="34"/>
      <c r="Y168" s="34"/>
      <c r="Z168" s="34"/>
    </row>
    <row r="169" spans="3:26">
      <c r="C169" s="34"/>
      <c r="D169" s="34"/>
      <c r="E169" s="34"/>
      <c r="F169" s="34"/>
      <c r="G169" s="34"/>
      <c r="H169" s="34"/>
      <c r="I169" s="34"/>
      <c r="J169" s="34"/>
      <c r="K169" s="34"/>
      <c r="L169" s="34"/>
      <c r="M169" s="34"/>
      <c r="N169" s="34"/>
      <c r="O169" s="34"/>
      <c r="P169" s="34"/>
      <c r="Q169" s="34"/>
      <c r="R169" s="34"/>
      <c r="S169" s="34"/>
      <c r="T169" s="34"/>
      <c r="W169" s="34"/>
      <c r="X169" s="34"/>
      <c r="Y169" s="34"/>
      <c r="Z169" s="34"/>
    </row>
    <row r="170" spans="3:26">
      <c r="C170" s="34"/>
      <c r="D170" s="34"/>
      <c r="E170" s="34"/>
      <c r="F170" s="34"/>
      <c r="G170" s="34"/>
      <c r="H170" s="34"/>
      <c r="I170" s="34"/>
      <c r="J170" s="34"/>
      <c r="K170" s="34"/>
      <c r="L170" s="34"/>
      <c r="M170" s="34"/>
      <c r="N170" s="34"/>
      <c r="O170" s="34"/>
      <c r="P170" s="34"/>
      <c r="Q170" s="34"/>
      <c r="R170" s="34"/>
      <c r="S170" s="34"/>
      <c r="T170" s="34"/>
      <c r="W170" s="34"/>
      <c r="X170" s="34"/>
      <c r="Y170" s="34"/>
      <c r="Z170" s="34"/>
    </row>
    <row r="171" spans="3:26">
      <c r="C171" s="34"/>
      <c r="D171" s="34"/>
      <c r="E171" s="34"/>
      <c r="F171" s="34"/>
      <c r="G171" s="34"/>
      <c r="H171" s="34"/>
      <c r="I171" s="34"/>
      <c r="J171" s="34"/>
      <c r="K171" s="34"/>
      <c r="L171" s="34"/>
      <c r="M171" s="34"/>
      <c r="N171" s="34"/>
      <c r="O171" s="34"/>
      <c r="P171" s="34"/>
      <c r="Q171" s="34"/>
      <c r="R171" s="34"/>
      <c r="S171" s="34"/>
      <c r="T171" s="34"/>
      <c r="W171" s="34"/>
      <c r="X171" s="34"/>
      <c r="Y171" s="34"/>
      <c r="Z171" s="34"/>
    </row>
    <row r="172" spans="3:26">
      <c r="C172" s="34"/>
      <c r="D172" s="34"/>
      <c r="E172" s="34"/>
      <c r="F172" s="34"/>
      <c r="G172" s="34"/>
      <c r="H172" s="34"/>
      <c r="I172" s="34"/>
      <c r="J172" s="34"/>
      <c r="K172" s="34"/>
      <c r="L172" s="34"/>
      <c r="M172" s="34"/>
      <c r="N172" s="34"/>
      <c r="O172" s="34"/>
      <c r="P172" s="34"/>
      <c r="Q172" s="34"/>
      <c r="R172" s="34"/>
      <c r="S172" s="34"/>
      <c r="T172" s="34"/>
      <c r="W172" s="34"/>
      <c r="X172" s="34"/>
      <c r="Y172" s="34"/>
      <c r="Z172" s="34"/>
    </row>
    <row r="173" spans="3:26">
      <c r="C173" s="34"/>
      <c r="D173" s="34"/>
      <c r="E173" s="34"/>
      <c r="F173" s="34"/>
      <c r="G173" s="34"/>
      <c r="H173" s="34"/>
      <c r="I173" s="34"/>
      <c r="J173" s="34"/>
      <c r="K173" s="34"/>
      <c r="L173" s="34"/>
      <c r="M173" s="34"/>
      <c r="N173" s="34"/>
      <c r="O173" s="34"/>
      <c r="P173" s="34"/>
      <c r="Q173" s="34"/>
      <c r="R173" s="34"/>
      <c r="S173" s="34"/>
      <c r="T173" s="34"/>
      <c r="W173" s="34"/>
      <c r="X173" s="34"/>
      <c r="Y173" s="34"/>
      <c r="Z173" s="34"/>
    </row>
    <row r="174" spans="3:26">
      <c r="C174" s="34"/>
      <c r="D174" s="34"/>
      <c r="E174" s="34"/>
      <c r="F174" s="34"/>
      <c r="G174" s="34"/>
      <c r="H174" s="34"/>
      <c r="I174" s="34"/>
      <c r="J174" s="34"/>
      <c r="K174" s="34"/>
      <c r="L174" s="34"/>
      <c r="M174" s="34"/>
      <c r="N174" s="34"/>
      <c r="O174" s="34"/>
      <c r="P174" s="34"/>
      <c r="Q174" s="34"/>
      <c r="R174" s="34"/>
      <c r="S174" s="34"/>
      <c r="T174" s="34"/>
      <c r="W174" s="34"/>
      <c r="X174" s="34"/>
      <c r="Y174" s="34"/>
      <c r="Z174" s="34"/>
    </row>
    <row r="175" spans="3:26">
      <c r="C175" s="34"/>
      <c r="D175" s="34"/>
      <c r="E175" s="34"/>
      <c r="F175" s="34"/>
      <c r="G175" s="34"/>
      <c r="H175" s="34"/>
      <c r="I175" s="34"/>
      <c r="J175" s="34"/>
      <c r="K175" s="34"/>
      <c r="L175" s="34"/>
      <c r="M175" s="34"/>
      <c r="N175" s="34"/>
      <c r="O175" s="34"/>
      <c r="P175" s="34"/>
      <c r="Q175" s="34"/>
      <c r="R175" s="34"/>
      <c r="S175" s="34"/>
      <c r="T175" s="34"/>
      <c r="W175" s="34"/>
      <c r="X175" s="34"/>
      <c r="Y175" s="34"/>
      <c r="Z175" s="34"/>
    </row>
    <row r="176" spans="3:26">
      <c r="C176" s="34"/>
      <c r="D176" s="34"/>
      <c r="E176" s="34"/>
      <c r="F176" s="34"/>
      <c r="G176" s="34"/>
      <c r="H176" s="34"/>
      <c r="I176" s="34"/>
      <c r="J176" s="34"/>
      <c r="K176" s="34"/>
      <c r="L176" s="34"/>
      <c r="M176" s="34"/>
      <c r="N176" s="34"/>
      <c r="O176" s="34"/>
      <c r="P176" s="34"/>
      <c r="Q176" s="34"/>
      <c r="R176" s="34"/>
      <c r="S176" s="34"/>
      <c r="T176" s="34"/>
      <c r="W176" s="34"/>
      <c r="X176" s="34"/>
      <c r="Y176" s="34"/>
      <c r="Z176" s="34"/>
    </row>
    <row r="177" spans="3:26">
      <c r="C177" s="34"/>
      <c r="D177" s="34"/>
      <c r="E177" s="34"/>
      <c r="F177" s="34"/>
      <c r="G177" s="34"/>
      <c r="H177" s="34"/>
      <c r="I177" s="34"/>
      <c r="J177" s="34"/>
      <c r="K177" s="34"/>
      <c r="L177" s="34"/>
      <c r="M177" s="34"/>
      <c r="N177" s="34"/>
      <c r="O177" s="34"/>
      <c r="P177" s="34"/>
      <c r="Q177" s="34"/>
      <c r="R177" s="34"/>
      <c r="S177" s="34"/>
      <c r="T177" s="34"/>
      <c r="W177" s="34"/>
      <c r="X177" s="34"/>
      <c r="Y177" s="34"/>
      <c r="Z177" s="34"/>
    </row>
    <row r="178" spans="3:26">
      <c r="C178" s="34"/>
      <c r="D178" s="34"/>
      <c r="E178" s="34"/>
      <c r="F178" s="34"/>
      <c r="G178" s="34"/>
      <c r="H178" s="34"/>
      <c r="I178" s="34"/>
      <c r="J178" s="34"/>
      <c r="K178" s="34"/>
      <c r="L178" s="34"/>
      <c r="M178" s="34"/>
      <c r="N178" s="34"/>
      <c r="O178" s="34"/>
      <c r="P178" s="34"/>
      <c r="Q178" s="34"/>
      <c r="R178" s="34"/>
      <c r="S178" s="34"/>
      <c r="T178" s="34"/>
      <c r="W178" s="34"/>
      <c r="X178" s="34"/>
      <c r="Y178" s="34"/>
      <c r="Z178" s="34"/>
    </row>
    <row r="179" spans="3:26">
      <c r="C179" s="34"/>
      <c r="D179" s="34"/>
      <c r="E179" s="34"/>
      <c r="F179" s="34"/>
      <c r="G179" s="34"/>
      <c r="H179" s="34"/>
      <c r="I179" s="34"/>
      <c r="J179" s="34"/>
      <c r="K179" s="34"/>
      <c r="L179" s="34"/>
      <c r="M179" s="34"/>
      <c r="N179" s="34"/>
      <c r="O179" s="34"/>
      <c r="P179" s="34"/>
      <c r="Q179" s="34"/>
      <c r="R179" s="34"/>
      <c r="S179" s="34"/>
      <c r="T179" s="34"/>
      <c r="W179" s="34"/>
      <c r="X179" s="34"/>
      <c r="Y179" s="34"/>
      <c r="Z179" s="34"/>
    </row>
    <row r="180" spans="3:26">
      <c r="C180" s="34"/>
      <c r="D180" s="34"/>
      <c r="E180" s="34"/>
      <c r="F180" s="34"/>
      <c r="G180" s="34"/>
      <c r="H180" s="34"/>
      <c r="I180" s="34"/>
      <c r="J180" s="34"/>
      <c r="K180" s="34"/>
      <c r="L180" s="34"/>
      <c r="M180" s="34"/>
      <c r="N180" s="34"/>
      <c r="O180" s="34"/>
      <c r="P180" s="34"/>
      <c r="Q180" s="34"/>
      <c r="R180" s="34"/>
      <c r="S180" s="34"/>
      <c r="T180" s="34"/>
      <c r="W180" s="34"/>
      <c r="X180" s="34"/>
      <c r="Y180" s="34"/>
      <c r="Z180" s="34"/>
    </row>
    <row r="181" spans="3:26">
      <c r="C181" s="34"/>
      <c r="D181" s="34"/>
      <c r="E181" s="34"/>
      <c r="F181" s="34"/>
      <c r="G181" s="34"/>
      <c r="H181" s="34"/>
      <c r="I181" s="34"/>
      <c r="J181" s="34"/>
      <c r="K181" s="34"/>
      <c r="L181" s="34"/>
      <c r="M181" s="34"/>
      <c r="N181" s="34"/>
      <c r="O181" s="34"/>
      <c r="P181" s="34"/>
      <c r="Q181" s="34"/>
      <c r="R181" s="34"/>
      <c r="S181" s="34"/>
      <c r="T181" s="34"/>
      <c r="W181" s="34"/>
      <c r="X181" s="34"/>
      <c r="Y181" s="34"/>
      <c r="Z181" s="34"/>
    </row>
    <row r="182" spans="3:26">
      <c r="C182" s="34"/>
      <c r="D182" s="34"/>
      <c r="E182" s="34"/>
      <c r="F182" s="34"/>
      <c r="G182" s="34"/>
      <c r="H182" s="34"/>
      <c r="I182" s="34"/>
      <c r="J182" s="34"/>
      <c r="K182" s="34"/>
      <c r="L182" s="34"/>
      <c r="M182" s="34"/>
      <c r="N182" s="34"/>
      <c r="O182" s="34"/>
      <c r="P182" s="34"/>
      <c r="Q182" s="34"/>
      <c r="R182" s="34"/>
      <c r="S182" s="34"/>
      <c r="T182" s="34"/>
      <c r="W182" s="34"/>
      <c r="X182" s="34"/>
      <c r="Y182" s="34"/>
      <c r="Z182" s="34"/>
    </row>
    <row r="183" spans="3:26">
      <c r="C183" s="34"/>
      <c r="D183" s="34"/>
      <c r="E183" s="34"/>
      <c r="F183" s="34"/>
      <c r="G183" s="34"/>
      <c r="H183" s="34"/>
      <c r="I183" s="34"/>
      <c r="J183" s="34"/>
      <c r="K183" s="34"/>
      <c r="L183" s="34"/>
      <c r="M183" s="34"/>
      <c r="N183" s="34"/>
      <c r="O183" s="34"/>
      <c r="P183" s="34"/>
      <c r="Q183" s="34"/>
      <c r="R183" s="34"/>
      <c r="S183" s="34"/>
      <c r="T183" s="34"/>
      <c r="W183" s="34"/>
      <c r="X183" s="34"/>
      <c r="Y183" s="34"/>
      <c r="Z183" s="34"/>
    </row>
    <row r="184" spans="3:26">
      <c r="C184" s="34"/>
      <c r="D184" s="34"/>
      <c r="E184" s="34"/>
      <c r="F184" s="34"/>
      <c r="G184" s="34"/>
      <c r="H184" s="34"/>
      <c r="I184" s="34"/>
      <c r="J184" s="34"/>
      <c r="K184" s="34"/>
      <c r="L184" s="34"/>
      <c r="M184" s="34"/>
      <c r="N184" s="34"/>
      <c r="O184" s="34"/>
      <c r="P184" s="34"/>
      <c r="Q184" s="34"/>
      <c r="R184" s="34"/>
      <c r="S184" s="34"/>
      <c r="T184" s="34"/>
      <c r="W184" s="34"/>
      <c r="X184" s="34"/>
      <c r="Y184" s="34"/>
      <c r="Z184" s="34"/>
    </row>
    <row r="185" spans="3:26">
      <c r="C185" s="34"/>
      <c r="D185" s="34"/>
      <c r="E185" s="34"/>
      <c r="F185" s="34"/>
      <c r="G185" s="34"/>
      <c r="H185" s="34"/>
      <c r="I185" s="34"/>
      <c r="J185" s="34"/>
      <c r="K185" s="34"/>
      <c r="L185" s="34"/>
      <c r="M185" s="34"/>
      <c r="N185" s="34"/>
      <c r="O185" s="34"/>
      <c r="P185" s="34"/>
      <c r="Q185" s="34"/>
      <c r="R185" s="34"/>
      <c r="S185" s="34"/>
      <c r="T185" s="34"/>
      <c r="W185" s="34"/>
      <c r="X185" s="34"/>
      <c r="Y185" s="34"/>
      <c r="Z185" s="34"/>
    </row>
    <row r="186" spans="3:26">
      <c r="C186" s="34"/>
      <c r="D186" s="34"/>
      <c r="E186" s="34"/>
      <c r="F186" s="34"/>
      <c r="G186" s="34"/>
      <c r="H186" s="34"/>
      <c r="I186" s="34"/>
      <c r="J186" s="34"/>
      <c r="K186" s="34"/>
      <c r="L186" s="34"/>
      <c r="M186" s="34"/>
      <c r="N186" s="34"/>
      <c r="O186" s="34"/>
      <c r="P186" s="34"/>
      <c r="Q186" s="34"/>
      <c r="R186" s="34"/>
      <c r="S186" s="34"/>
      <c r="T186" s="34"/>
      <c r="W186" s="34"/>
      <c r="X186" s="34"/>
      <c r="Y186" s="34"/>
      <c r="Z186" s="34"/>
    </row>
    <row r="187" spans="3:26">
      <c r="C187" s="34"/>
      <c r="D187" s="34"/>
      <c r="E187" s="34"/>
      <c r="F187" s="34"/>
      <c r="G187" s="34"/>
      <c r="H187" s="34"/>
      <c r="I187" s="34"/>
      <c r="J187" s="34"/>
      <c r="K187" s="34"/>
      <c r="L187" s="34"/>
      <c r="M187" s="34"/>
      <c r="N187" s="34"/>
      <c r="O187" s="34"/>
      <c r="P187" s="34"/>
      <c r="Q187" s="34"/>
      <c r="R187" s="34"/>
      <c r="S187" s="34"/>
      <c r="T187" s="34"/>
      <c r="W187" s="34"/>
      <c r="X187" s="34"/>
      <c r="Y187" s="34"/>
      <c r="Z187" s="34"/>
    </row>
    <row r="188" spans="3:26">
      <c r="C188" s="34"/>
      <c r="D188" s="34"/>
      <c r="E188" s="34"/>
      <c r="F188" s="34"/>
      <c r="G188" s="34"/>
      <c r="H188" s="34"/>
      <c r="I188" s="34"/>
      <c r="J188" s="34"/>
      <c r="K188" s="34"/>
      <c r="L188" s="34"/>
      <c r="M188" s="34"/>
      <c r="N188" s="34"/>
      <c r="O188" s="34"/>
      <c r="P188" s="34"/>
      <c r="Q188" s="34"/>
      <c r="R188" s="34"/>
      <c r="S188" s="34"/>
      <c r="T188" s="34"/>
      <c r="W188" s="34"/>
      <c r="X188" s="34"/>
      <c r="Y188" s="34"/>
      <c r="Z188" s="34"/>
    </row>
    <row r="189" spans="3:26">
      <c r="C189" s="34"/>
      <c r="D189" s="34"/>
      <c r="E189" s="34"/>
      <c r="F189" s="34"/>
      <c r="G189" s="34"/>
      <c r="H189" s="34"/>
      <c r="I189" s="34"/>
      <c r="J189" s="34"/>
      <c r="K189" s="34"/>
      <c r="L189" s="34"/>
      <c r="M189" s="34"/>
      <c r="N189" s="34"/>
      <c r="O189" s="34"/>
      <c r="P189" s="34"/>
      <c r="Q189" s="34"/>
      <c r="R189" s="34"/>
      <c r="S189" s="34"/>
      <c r="T189" s="34"/>
      <c r="W189" s="34"/>
      <c r="X189" s="34"/>
      <c r="Y189" s="34"/>
      <c r="Z189" s="34"/>
    </row>
    <row r="190" spans="3:26">
      <c r="C190" s="34"/>
      <c r="D190" s="34"/>
      <c r="E190" s="34"/>
      <c r="F190" s="34"/>
      <c r="G190" s="34"/>
      <c r="H190" s="34"/>
      <c r="I190" s="34"/>
      <c r="J190" s="34"/>
      <c r="K190" s="34"/>
      <c r="L190" s="34"/>
      <c r="M190" s="34"/>
      <c r="N190" s="34"/>
      <c r="O190" s="34"/>
      <c r="P190" s="34"/>
      <c r="Q190" s="34"/>
      <c r="R190" s="34"/>
      <c r="S190" s="34"/>
      <c r="T190" s="34"/>
      <c r="W190" s="34"/>
      <c r="X190" s="34"/>
      <c r="Y190" s="34"/>
      <c r="Z190" s="34"/>
    </row>
    <row r="191" spans="3:26">
      <c r="C191" s="34"/>
      <c r="D191" s="34"/>
      <c r="E191" s="34"/>
      <c r="F191" s="34"/>
      <c r="G191" s="34"/>
      <c r="H191" s="34"/>
      <c r="I191" s="34"/>
      <c r="J191" s="34"/>
      <c r="K191" s="34"/>
      <c r="L191" s="34"/>
      <c r="M191" s="34"/>
      <c r="N191" s="34"/>
      <c r="O191" s="34"/>
      <c r="P191" s="34"/>
      <c r="Q191" s="34"/>
      <c r="R191" s="34"/>
      <c r="S191" s="34"/>
      <c r="T191" s="34"/>
      <c r="W191" s="34"/>
      <c r="X191" s="34"/>
      <c r="Y191" s="34"/>
      <c r="Z191" s="34"/>
    </row>
    <row r="192" spans="3:26">
      <c r="C192" s="34"/>
      <c r="D192" s="34"/>
      <c r="E192" s="34"/>
      <c r="F192" s="34"/>
      <c r="G192" s="34"/>
      <c r="H192" s="34"/>
      <c r="I192" s="34"/>
      <c r="J192" s="34"/>
      <c r="K192" s="34"/>
      <c r="L192" s="34"/>
      <c r="M192" s="34"/>
      <c r="N192" s="34"/>
      <c r="O192" s="34"/>
      <c r="P192" s="34"/>
      <c r="Q192" s="34"/>
      <c r="R192" s="34"/>
      <c r="S192" s="34"/>
      <c r="T192" s="34"/>
      <c r="W192" s="34"/>
      <c r="X192" s="34"/>
      <c r="Y192" s="34"/>
      <c r="Z192" s="34"/>
    </row>
    <row r="193" spans="3:26">
      <c r="C193" s="34"/>
      <c r="D193" s="34"/>
      <c r="E193" s="34"/>
      <c r="F193" s="34"/>
      <c r="G193" s="34"/>
      <c r="H193" s="34"/>
      <c r="I193" s="34"/>
      <c r="J193" s="34"/>
      <c r="K193" s="34"/>
      <c r="L193" s="34"/>
      <c r="M193" s="34"/>
      <c r="N193" s="34"/>
      <c r="O193" s="34"/>
      <c r="P193" s="34"/>
      <c r="Q193" s="34"/>
      <c r="R193" s="34"/>
      <c r="S193" s="34"/>
      <c r="T193" s="34"/>
      <c r="W193" s="34"/>
      <c r="X193" s="34"/>
      <c r="Y193" s="34"/>
      <c r="Z193" s="34"/>
    </row>
    <row r="194" spans="3:26">
      <c r="C194" s="34"/>
      <c r="D194" s="34"/>
      <c r="E194" s="34"/>
      <c r="F194" s="34"/>
      <c r="G194" s="34"/>
      <c r="H194" s="34"/>
      <c r="I194" s="34"/>
      <c r="J194" s="34"/>
      <c r="K194" s="34"/>
      <c r="L194" s="34"/>
      <c r="M194" s="34"/>
      <c r="N194" s="34"/>
      <c r="O194" s="34"/>
      <c r="P194" s="34"/>
      <c r="Q194" s="34"/>
      <c r="R194" s="34"/>
      <c r="S194" s="34"/>
      <c r="T194" s="34"/>
      <c r="W194" s="34"/>
      <c r="X194" s="34"/>
      <c r="Y194" s="34"/>
      <c r="Z194" s="34"/>
    </row>
    <row r="195" spans="3:26">
      <c r="C195" s="34"/>
      <c r="D195" s="34"/>
      <c r="E195" s="34"/>
      <c r="F195" s="34"/>
      <c r="G195" s="34"/>
      <c r="H195" s="34"/>
      <c r="I195" s="34"/>
      <c r="J195" s="34"/>
      <c r="K195" s="34"/>
      <c r="L195" s="34"/>
      <c r="M195" s="34"/>
      <c r="N195" s="34"/>
      <c r="O195" s="34"/>
      <c r="P195" s="34"/>
      <c r="Q195" s="34"/>
      <c r="R195" s="34"/>
      <c r="S195" s="34"/>
      <c r="T195" s="34"/>
      <c r="W195" s="34"/>
      <c r="X195" s="34"/>
      <c r="Y195" s="34"/>
      <c r="Z195" s="34"/>
    </row>
    <row r="196" spans="3:26">
      <c r="C196" s="34"/>
      <c r="D196" s="34"/>
      <c r="E196" s="34"/>
      <c r="F196" s="34"/>
      <c r="G196" s="34"/>
      <c r="H196" s="34"/>
      <c r="I196" s="34"/>
      <c r="J196" s="34"/>
      <c r="K196" s="34"/>
      <c r="L196" s="34"/>
      <c r="M196" s="34"/>
      <c r="N196" s="34"/>
      <c r="O196" s="34"/>
      <c r="P196" s="34"/>
      <c r="Q196" s="34"/>
      <c r="R196" s="34"/>
      <c r="S196" s="34"/>
      <c r="T196" s="34"/>
      <c r="W196" s="34"/>
      <c r="X196" s="34"/>
      <c r="Y196" s="34"/>
      <c r="Z196" s="34"/>
    </row>
    <row r="197" spans="3:26">
      <c r="C197" s="34"/>
      <c r="D197" s="34"/>
      <c r="E197" s="34"/>
      <c r="F197" s="34"/>
      <c r="G197" s="34"/>
      <c r="H197" s="34"/>
      <c r="I197" s="34"/>
      <c r="J197" s="34"/>
      <c r="K197" s="34"/>
      <c r="L197" s="34"/>
      <c r="M197" s="34"/>
      <c r="N197" s="34"/>
      <c r="O197" s="34"/>
      <c r="P197" s="34"/>
      <c r="Q197" s="34"/>
      <c r="R197" s="34"/>
      <c r="S197" s="34"/>
      <c r="T197" s="34"/>
      <c r="W197" s="34"/>
      <c r="X197" s="34"/>
      <c r="Y197" s="34"/>
      <c r="Z197" s="34"/>
    </row>
    <row r="198" spans="3:26">
      <c r="C198" s="34"/>
      <c r="D198" s="34"/>
      <c r="E198" s="34"/>
      <c r="F198" s="34"/>
      <c r="G198" s="34"/>
      <c r="H198" s="34"/>
      <c r="I198" s="34"/>
      <c r="J198" s="34"/>
      <c r="K198" s="34"/>
      <c r="L198" s="34"/>
      <c r="M198" s="34"/>
      <c r="N198" s="34"/>
      <c r="O198" s="34"/>
      <c r="P198" s="34"/>
      <c r="Q198" s="34"/>
      <c r="R198" s="34"/>
      <c r="S198" s="34"/>
      <c r="T198" s="34"/>
      <c r="W198" s="34"/>
      <c r="X198" s="34"/>
      <c r="Y198" s="34"/>
      <c r="Z198" s="34"/>
    </row>
    <row r="199" spans="3:26">
      <c r="C199" s="34"/>
      <c r="D199" s="34"/>
      <c r="E199" s="34"/>
      <c r="F199" s="34"/>
      <c r="G199" s="34"/>
      <c r="H199" s="34"/>
      <c r="I199" s="34"/>
      <c r="J199" s="34"/>
      <c r="K199" s="34"/>
      <c r="L199" s="34"/>
      <c r="M199" s="34"/>
      <c r="N199" s="34"/>
      <c r="O199" s="34"/>
      <c r="P199" s="34"/>
      <c r="Q199" s="34"/>
      <c r="R199" s="34"/>
      <c r="S199" s="34"/>
      <c r="T199" s="34"/>
      <c r="W199" s="34"/>
      <c r="X199" s="34"/>
      <c r="Y199" s="34"/>
      <c r="Z199" s="34"/>
    </row>
    <row r="200" spans="3:26">
      <c r="C200" s="34"/>
      <c r="D200" s="34"/>
      <c r="E200" s="34"/>
      <c r="F200" s="34"/>
      <c r="G200" s="34"/>
      <c r="H200" s="34"/>
      <c r="I200" s="34"/>
      <c r="J200" s="34"/>
      <c r="K200" s="34"/>
      <c r="L200" s="34"/>
      <c r="M200" s="34"/>
      <c r="N200" s="34"/>
      <c r="O200" s="34"/>
      <c r="P200" s="34"/>
      <c r="Q200" s="34"/>
      <c r="R200" s="34"/>
      <c r="S200" s="34"/>
      <c r="T200" s="34"/>
      <c r="W200" s="34"/>
      <c r="X200" s="34"/>
      <c r="Y200" s="34"/>
      <c r="Z200" s="34"/>
    </row>
    <row r="201" spans="3:26">
      <c r="C201" s="34"/>
      <c r="D201" s="34"/>
      <c r="E201" s="34"/>
      <c r="F201" s="34"/>
      <c r="G201" s="34"/>
      <c r="H201" s="34"/>
      <c r="I201" s="34"/>
      <c r="J201" s="34"/>
      <c r="K201" s="34"/>
      <c r="L201" s="34"/>
      <c r="M201" s="34"/>
      <c r="N201" s="34"/>
      <c r="O201" s="34"/>
      <c r="P201" s="34"/>
      <c r="Q201" s="34"/>
      <c r="R201" s="34"/>
      <c r="S201" s="34"/>
      <c r="T201" s="34"/>
      <c r="W201" s="34"/>
      <c r="X201" s="34"/>
      <c r="Y201" s="34"/>
      <c r="Z201" s="34"/>
    </row>
    <row r="202" spans="3:26">
      <c r="C202" s="34"/>
      <c r="D202" s="34"/>
      <c r="E202" s="34"/>
      <c r="F202" s="34"/>
      <c r="G202" s="34"/>
      <c r="H202" s="34"/>
      <c r="I202" s="34"/>
      <c r="J202" s="34"/>
      <c r="K202" s="34"/>
      <c r="L202" s="34"/>
      <c r="M202" s="34"/>
      <c r="N202" s="34"/>
      <c r="O202" s="34"/>
      <c r="P202" s="34"/>
      <c r="Q202" s="34"/>
      <c r="R202" s="34"/>
      <c r="S202" s="34"/>
      <c r="T202" s="34"/>
      <c r="W202" s="34"/>
      <c r="X202" s="34"/>
      <c r="Y202" s="34"/>
      <c r="Z202" s="34"/>
    </row>
    <row r="203" spans="3:26">
      <c r="C203" s="34"/>
      <c r="D203" s="34"/>
      <c r="E203" s="34"/>
      <c r="F203" s="34"/>
      <c r="G203" s="34"/>
      <c r="H203" s="34"/>
      <c r="I203" s="34"/>
      <c r="J203" s="34"/>
      <c r="K203" s="34"/>
      <c r="L203" s="34"/>
      <c r="M203" s="34"/>
      <c r="N203" s="34"/>
      <c r="O203" s="34"/>
      <c r="P203" s="34"/>
      <c r="Q203" s="34"/>
      <c r="R203" s="34"/>
      <c r="S203" s="34"/>
      <c r="T203" s="34"/>
      <c r="W203" s="34"/>
      <c r="X203" s="34"/>
      <c r="Y203" s="34"/>
      <c r="Z203" s="34"/>
    </row>
    <row r="204" spans="3:26">
      <c r="C204" s="34"/>
      <c r="D204" s="34"/>
      <c r="E204" s="34"/>
      <c r="F204" s="34"/>
      <c r="G204" s="34"/>
      <c r="H204" s="34"/>
      <c r="I204" s="34"/>
      <c r="J204" s="34"/>
      <c r="K204" s="34"/>
      <c r="L204" s="34"/>
      <c r="M204" s="34"/>
      <c r="N204" s="34"/>
      <c r="O204" s="34"/>
      <c r="P204" s="34"/>
      <c r="Q204" s="34"/>
      <c r="R204" s="34"/>
      <c r="S204" s="34"/>
      <c r="T204" s="34"/>
      <c r="W204" s="34"/>
      <c r="X204" s="34"/>
      <c r="Y204" s="34"/>
      <c r="Z204" s="34"/>
    </row>
    <row r="205" spans="3:26">
      <c r="C205" s="34"/>
      <c r="D205" s="34"/>
      <c r="E205" s="34"/>
      <c r="F205" s="34"/>
      <c r="G205" s="34"/>
      <c r="H205" s="34"/>
      <c r="I205" s="34"/>
      <c r="J205" s="34"/>
      <c r="K205" s="34"/>
      <c r="L205" s="34"/>
      <c r="M205" s="34"/>
      <c r="N205" s="34"/>
      <c r="O205" s="34"/>
      <c r="P205" s="34"/>
      <c r="Q205" s="34"/>
      <c r="R205" s="34"/>
      <c r="S205" s="34"/>
      <c r="T205" s="34"/>
      <c r="W205" s="34"/>
      <c r="X205" s="34"/>
      <c r="Y205" s="34"/>
      <c r="Z205" s="34"/>
    </row>
    <row r="206" spans="3:26">
      <c r="C206" s="34"/>
      <c r="D206" s="34"/>
      <c r="E206" s="34"/>
      <c r="F206" s="34"/>
      <c r="G206" s="34"/>
      <c r="H206" s="34"/>
      <c r="I206" s="34"/>
      <c r="J206" s="34"/>
      <c r="K206" s="34"/>
      <c r="L206" s="34"/>
      <c r="M206" s="34"/>
      <c r="N206" s="34"/>
      <c r="O206" s="34"/>
      <c r="P206" s="34"/>
      <c r="Q206" s="34"/>
      <c r="R206" s="34"/>
      <c r="S206" s="34"/>
      <c r="T206" s="34"/>
      <c r="W206" s="34"/>
      <c r="X206" s="34"/>
      <c r="Y206" s="34"/>
      <c r="Z206" s="34"/>
    </row>
    <row r="207" spans="3:26">
      <c r="C207" s="34"/>
      <c r="D207" s="34"/>
      <c r="E207" s="34"/>
      <c r="F207" s="34"/>
      <c r="G207" s="34"/>
      <c r="H207" s="34"/>
      <c r="I207" s="34"/>
      <c r="J207" s="34"/>
      <c r="K207" s="34"/>
      <c r="L207" s="34"/>
      <c r="M207" s="34"/>
      <c r="N207" s="34"/>
      <c r="O207" s="34"/>
      <c r="P207" s="34"/>
      <c r="Q207" s="34"/>
      <c r="R207" s="34"/>
      <c r="S207" s="34"/>
      <c r="T207" s="34"/>
      <c r="W207" s="34"/>
      <c r="X207" s="34"/>
      <c r="Y207" s="34"/>
      <c r="Z207" s="34"/>
    </row>
    <row r="208" spans="3:26">
      <c r="C208" s="34"/>
      <c r="D208" s="34"/>
      <c r="E208" s="34"/>
      <c r="F208" s="34"/>
      <c r="G208" s="34"/>
      <c r="H208" s="34"/>
      <c r="I208" s="34"/>
      <c r="J208" s="34"/>
      <c r="K208" s="34"/>
      <c r="L208" s="34"/>
      <c r="M208" s="34"/>
      <c r="N208" s="34"/>
      <c r="O208" s="34"/>
      <c r="P208" s="34"/>
      <c r="Q208" s="34"/>
      <c r="R208" s="34"/>
      <c r="S208" s="34"/>
      <c r="T208" s="34"/>
      <c r="W208" s="34"/>
      <c r="X208" s="34"/>
      <c r="Y208" s="34"/>
      <c r="Z208" s="34"/>
    </row>
    <row r="209" spans="3:26">
      <c r="C209" s="34"/>
      <c r="D209" s="34"/>
      <c r="E209" s="34"/>
      <c r="F209" s="34"/>
      <c r="G209" s="34"/>
      <c r="H209" s="34"/>
      <c r="I209" s="34"/>
      <c r="J209" s="34"/>
      <c r="K209" s="34"/>
      <c r="L209" s="34"/>
      <c r="M209" s="34"/>
      <c r="N209" s="34"/>
      <c r="O209" s="34"/>
      <c r="P209" s="34"/>
      <c r="Q209" s="34"/>
      <c r="R209" s="34"/>
      <c r="S209" s="34"/>
      <c r="T209" s="34"/>
      <c r="W209" s="34"/>
      <c r="X209" s="34"/>
      <c r="Y209" s="34"/>
      <c r="Z209" s="34"/>
    </row>
    <row r="210" spans="3:26">
      <c r="C210" s="34"/>
      <c r="D210" s="34"/>
      <c r="E210" s="34"/>
      <c r="F210" s="34"/>
      <c r="G210" s="34"/>
      <c r="H210" s="34"/>
      <c r="I210" s="34"/>
      <c r="J210" s="34"/>
      <c r="K210" s="34"/>
      <c r="L210" s="34"/>
      <c r="M210" s="34"/>
      <c r="N210" s="34"/>
      <c r="O210" s="34"/>
      <c r="P210" s="34"/>
      <c r="Q210" s="34"/>
      <c r="R210" s="34"/>
      <c r="S210" s="34"/>
      <c r="T210" s="34"/>
      <c r="W210" s="34"/>
      <c r="X210" s="34"/>
      <c r="Y210" s="34"/>
      <c r="Z210" s="34"/>
    </row>
    <row r="211" spans="3:26">
      <c r="C211" s="34"/>
      <c r="D211" s="34"/>
      <c r="E211" s="34"/>
      <c r="F211" s="34"/>
      <c r="G211" s="34"/>
      <c r="H211" s="34"/>
      <c r="I211" s="34"/>
      <c r="J211" s="34"/>
      <c r="K211" s="34"/>
      <c r="L211" s="34"/>
      <c r="M211" s="34"/>
      <c r="N211" s="34"/>
      <c r="O211" s="34"/>
      <c r="P211" s="34"/>
      <c r="Q211" s="34"/>
      <c r="R211" s="34"/>
      <c r="S211" s="34"/>
      <c r="T211" s="34"/>
      <c r="W211" s="34"/>
      <c r="X211" s="34"/>
      <c r="Y211" s="34"/>
      <c r="Z211" s="34"/>
    </row>
    <row r="212" spans="3:26">
      <c r="C212" s="34"/>
      <c r="D212" s="34"/>
      <c r="E212" s="34"/>
      <c r="F212" s="34"/>
      <c r="G212" s="34"/>
      <c r="H212" s="34"/>
      <c r="I212" s="34"/>
      <c r="J212" s="34"/>
      <c r="K212" s="34"/>
      <c r="L212" s="34"/>
      <c r="M212" s="34"/>
      <c r="N212" s="34"/>
      <c r="O212" s="34"/>
      <c r="P212" s="34"/>
      <c r="Q212" s="34"/>
      <c r="R212" s="34"/>
      <c r="S212" s="34"/>
      <c r="T212" s="34"/>
      <c r="W212" s="34"/>
      <c r="X212" s="34"/>
      <c r="Y212" s="34"/>
      <c r="Z212" s="34"/>
    </row>
    <row r="213" spans="3:26">
      <c r="C213" s="34"/>
      <c r="D213" s="34"/>
      <c r="E213" s="34"/>
      <c r="F213" s="34"/>
      <c r="G213" s="34"/>
      <c r="H213" s="34"/>
      <c r="I213" s="34"/>
      <c r="J213" s="34"/>
      <c r="K213" s="34"/>
      <c r="L213" s="34"/>
      <c r="M213" s="34"/>
      <c r="N213" s="34"/>
      <c r="O213" s="34"/>
      <c r="P213" s="34"/>
      <c r="Q213" s="34"/>
      <c r="R213" s="34"/>
      <c r="S213" s="34"/>
      <c r="T213" s="34"/>
      <c r="W213" s="34"/>
      <c r="X213" s="34"/>
      <c r="Y213" s="34"/>
      <c r="Z213" s="34"/>
    </row>
    <row r="214" spans="3:26">
      <c r="C214" s="34"/>
      <c r="D214" s="34"/>
      <c r="E214" s="34"/>
      <c r="F214" s="34"/>
      <c r="G214" s="34"/>
      <c r="H214" s="34"/>
      <c r="I214" s="34"/>
      <c r="J214" s="34"/>
      <c r="K214" s="34"/>
      <c r="L214" s="34"/>
      <c r="M214" s="34"/>
      <c r="N214" s="34"/>
      <c r="O214" s="34"/>
      <c r="P214" s="34"/>
      <c r="Q214" s="34"/>
      <c r="R214" s="34"/>
      <c r="S214" s="34"/>
      <c r="T214" s="34"/>
      <c r="W214" s="34"/>
      <c r="X214" s="34"/>
      <c r="Y214" s="34"/>
      <c r="Z214" s="34"/>
    </row>
    <row r="215" spans="3:26">
      <c r="C215" s="34"/>
      <c r="D215" s="34"/>
      <c r="E215" s="34"/>
      <c r="F215" s="34"/>
      <c r="G215" s="34"/>
      <c r="H215" s="34"/>
      <c r="I215" s="34"/>
      <c r="J215" s="34"/>
      <c r="K215" s="34"/>
      <c r="L215" s="34"/>
      <c r="M215" s="34"/>
      <c r="N215" s="34"/>
      <c r="O215" s="34"/>
      <c r="P215" s="34"/>
      <c r="Q215" s="34"/>
      <c r="R215" s="34"/>
      <c r="S215" s="34"/>
      <c r="T215" s="34"/>
      <c r="W215" s="34"/>
      <c r="X215" s="34"/>
      <c r="Y215" s="34"/>
      <c r="Z215" s="34"/>
    </row>
    <row r="216" spans="3:26">
      <c r="C216" s="34"/>
      <c r="D216" s="34"/>
      <c r="E216" s="34"/>
      <c r="F216" s="34"/>
      <c r="G216" s="34"/>
      <c r="H216" s="34"/>
      <c r="I216" s="34"/>
      <c r="J216" s="34"/>
      <c r="K216" s="34"/>
      <c r="L216" s="34"/>
      <c r="M216" s="34"/>
      <c r="N216" s="34"/>
      <c r="O216" s="34"/>
      <c r="P216" s="34"/>
      <c r="Q216" s="34"/>
      <c r="R216" s="34"/>
      <c r="S216" s="34"/>
      <c r="T216" s="34"/>
      <c r="W216" s="34"/>
      <c r="X216" s="34"/>
      <c r="Y216" s="34"/>
      <c r="Z216" s="34"/>
    </row>
    <row r="217" spans="3:26">
      <c r="C217" s="34"/>
      <c r="D217" s="34"/>
      <c r="E217" s="34"/>
      <c r="F217" s="34"/>
      <c r="G217" s="34"/>
      <c r="H217" s="34"/>
      <c r="I217" s="34"/>
      <c r="J217" s="34"/>
      <c r="K217" s="34"/>
      <c r="L217" s="34"/>
      <c r="M217" s="34"/>
      <c r="N217" s="34"/>
      <c r="O217" s="34"/>
      <c r="P217" s="34"/>
      <c r="Q217" s="34"/>
      <c r="R217" s="34"/>
      <c r="S217" s="34"/>
      <c r="T217" s="34"/>
      <c r="W217" s="34"/>
      <c r="X217" s="34"/>
      <c r="Y217" s="34"/>
      <c r="Z217" s="34"/>
    </row>
    <row r="218" spans="3:26">
      <c r="C218" s="34"/>
      <c r="D218" s="34"/>
      <c r="E218" s="34"/>
      <c r="F218" s="34"/>
      <c r="G218" s="34"/>
      <c r="H218" s="34"/>
      <c r="I218" s="34"/>
      <c r="J218" s="34"/>
      <c r="K218" s="34"/>
      <c r="L218" s="34"/>
      <c r="M218" s="34"/>
      <c r="N218" s="34"/>
      <c r="O218" s="34"/>
      <c r="P218" s="34"/>
      <c r="Q218" s="34"/>
      <c r="R218" s="34"/>
      <c r="S218" s="34"/>
      <c r="T218" s="34"/>
      <c r="W218" s="34"/>
      <c r="X218" s="34"/>
      <c r="Y218" s="34"/>
      <c r="Z218" s="34"/>
    </row>
    <row r="219" spans="3:26">
      <c r="C219" s="34"/>
      <c r="D219" s="34"/>
      <c r="E219" s="34"/>
      <c r="F219" s="34"/>
      <c r="G219" s="34"/>
      <c r="H219" s="34"/>
      <c r="I219" s="34"/>
      <c r="J219" s="34"/>
      <c r="K219" s="34"/>
      <c r="L219" s="34"/>
      <c r="M219" s="34"/>
      <c r="N219" s="34"/>
      <c r="O219" s="34"/>
      <c r="P219" s="34"/>
      <c r="Q219" s="34"/>
      <c r="R219" s="34"/>
      <c r="S219" s="34"/>
      <c r="T219" s="34"/>
      <c r="W219" s="34"/>
      <c r="X219" s="34"/>
      <c r="Y219" s="34"/>
      <c r="Z219" s="34"/>
    </row>
    <row r="220" spans="3:26">
      <c r="C220" s="34"/>
      <c r="D220" s="34"/>
      <c r="E220" s="34"/>
      <c r="F220" s="34"/>
      <c r="G220" s="34"/>
      <c r="H220" s="34"/>
      <c r="I220" s="34"/>
      <c r="J220" s="34"/>
      <c r="K220" s="34"/>
      <c r="L220" s="34"/>
      <c r="M220" s="34"/>
      <c r="N220" s="34"/>
      <c r="O220" s="34"/>
      <c r="P220" s="34"/>
      <c r="Q220" s="34"/>
      <c r="R220" s="34"/>
      <c r="S220" s="34"/>
      <c r="T220" s="34"/>
      <c r="W220" s="34"/>
      <c r="X220" s="34"/>
      <c r="Y220" s="34"/>
      <c r="Z220" s="34"/>
    </row>
    <row r="221" spans="3:26">
      <c r="C221" s="34"/>
      <c r="D221" s="34"/>
      <c r="E221" s="34"/>
      <c r="F221" s="34"/>
      <c r="G221" s="34"/>
      <c r="H221" s="34"/>
      <c r="I221" s="34"/>
      <c r="J221" s="34"/>
      <c r="K221" s="34"/>
      <c r="L221" s="34"/>
      <c r="M221" s="34"/>
      <c r="N221" s="34"/>
      <c r="O221" s="34"/>
      <c r="P221" s="34"/>
      <c r="Q221" s="34"/>
      <c r="R221" s="34"/>
      <c r="S221" s="34"/>
      <c r="T221" s="34"/>
      <c r="W221" s="34"/>
      <c r="X221" s="34"/>
      <c r="Y221" s="34"/>
      <c r="Z221" s="34"/>
    </row>
    <row r="222" spans="3:26">
      <c r="C222" s="34"/>
      <c r="D222" s="34"/>
      <c r="E222" s="34"/>
      <c r="F222" s="34"/>
      <c r="G222" s="34"/>
      <c r="H222" s="34"/>
      <c r="I222" s="34"/>
      <c r="J222" s="34"/>
      <c r="K222" s="34"/>
      <c r="L222" s="34"/>
      <c r="M222" s="34"/>
      <c r="N222" s="34"/>
      <c r="O222" s="34"/>
      <c r="P222" s="34"/>
      <c r="Q222" s="34"/>
      <c r="R222" s="34"/>
      <c r="S222" s="34"/>
      <c r="T222" s="34"/>
      <c r="W222" s="34"/>
      <c r="X222" s="34"/>
      <c r="Y222" s="34"/>
      <c r="Z222" s="34"/>
    </row>
    <row r="223" spans="3:26">
      <c r="C223" s="34"/>
      <c r="D223" s="34"/>
      <c r="E223" s="34"/>
      <c r="F223" s="34"/>
      <c r="G223" s="34"/>
      <c r="H223" s="34"/>
      <c r="I223" s="34"/>
      <c r="J223" s="34"/>
      <c r="K223" s="34"/>
      <c r="L223" s="34"/>
      <c r="M223" s="34"/>
      <c r="N223" s="34"/>
      <c r="O223" s="34"/>
      <c r="P223" s="34"/>
      <c r="Q223" s="34"/>
      <c r="R223" s="34"/>
      <c r="S223" s="34"/>
      <c r="T223" s="34"/>
      <c r="W223" s="34"/>
      <c r="X223" s="34"/>
      <c r="Y223" s="34"/>
      <c r="Z223" s="34"/>
    </row>
    <row r="224" spans="3:26">
      <c r="C224" s="34"/>
      <c r="D224" s="34"/>
      <c r="E224" s="34"/>
      <c r="F224" s="34"/>
      <c r="G224" s="34"/>
      <c r="H224" s="34"/>
      <c r="I224" s="34"/>
      <c r="J224" s="34"/>
      <c r="K224" s="34"/>
      <c r="L224" s="34"/>
      <c r="M224" s="34"/>
      <c r="N224" s="34"/>
      <c r="O224" s="34"/>
      <c r="P224" s="34"/>
      <c r="Q224" s="34"/>
      <c r="R224" s="34"/>
      <c r="S224" s="34"/>
      <c r="T224" s="34"/>
      <c r="W224" s="34"/>
      <c r="X224" s="34"/>
      <c r="Y224" s="34"/>
      <c r="Z224" s="34"/>
    </row>
    <row r="225" spans="3:26">
      <c r="C225" s="34"/>
      <c r="D225" s="34"/>
      <c r="E225" s="34"/>
      <c r="F225" s="34"/>
      <c r="G225" s="34"/>
      <c r="H225" s="34"/>
      <c r="I225" s="34"/>
      <c r="J225" s="34"/>
      <c r="K225" s="34"/>
      <c r="L225" s="34"/>
      <c r="M225" s="34"/>
      <c r="N225" s="34"/>
      <c r="O225" s="34"/>
      <c r="P225" s="34"/>
      <c r="Q225" s="34"/>
      <c r="R225" s="34"/>
      <c r="S225" s="34"/>
      <c r="T225" s="34"/>
      <c r="W225" s="34"/>
      <c r="X225" s="34"/>
      <c r="Y225" s="34"/>
      <c r="Z225" s="34"/>
    </row>
    <row r="226" spans="3:26">
      <c r="C226" s="34"/>
      <c r="D226" s="34"/>
      <c r="E226" s="34"/>
      <c r="F226" s="34"/>
      <c r="G226" s="34"/>
      <c r="H226" s="34"/>
      <c r="I226" s="34"/>
      <c r="J226" s="34"/>
      <c r="K226" s="34"/>
      <c r="L226" s="34"/>
      <c r="M226" s="34"/>
      <c r="N226" s="34"/>
      <c r="O226" s="34"/>
      <c r="P226" s="34"/>
      <c r="Q226" s="34"/>
      <c r="R226" s="34"/>
      <c r="S226" s="34"/>
      <c r="T226" s="34"/>
      <c r="W226" s="34"/>
      <c r="X226" s="34"/>
      <c r="Y226" s="34"/>
      <c r="Z226" s="34"/>
    </row>
    <row r="227" spans="3:26">
      <c r="C227" s="34"/>
      <c r="D227" s="34"/>
      <c r="E227" s="34"/>
      <c r="F227" s="34"/>
      <c r="G227" s="34"/>
      <c r="H227" s="34"/>
      <c r="I227" s="34"/>
      <c r="J227" s="34"/>
      <c r="K227" s="34"/>
      <c r="L227" s="34"/>
      <c r="M227" s="34"/>
      <c r="N227" s="34"/>
      <c r="O227" s="34"/>
      <c r="P227" s="34"/>
      <c r="Q227" s="34"/>
      <c r="R227" s="34"/>
      <c r="S227" s="34"/>
      <c r="T227" s="34"/>
      <c r="W227" s="34"/>
      <c r="X227" s="34"/>
      <c r="Y227" s="34"/>
      <c r="Z227" s="34"/>
    </row>
    <row r="228" spans="3:26">
      <c r="C228" s="34"/>
      <c r="D228" s="34"/>
      <c r="E228" s="34"/>
      <c r="F228" s="34"/>
      <c r="G228" s="34"/>
      <c r="H228" s="34"/>
      <c r="I228" s="34"/>
      <c r="J228" s="34"/>
      <c r="K228" s="34"/>
      <c r="L228" s="34"/>
      <c r="M228" s="34"/>
      <c r="N228" s="34"/>
      <c r="O228" s="34"/>
      <c r="P228" s="34"/>
      <c r="Q228" s="34"/>
      <c r="R228" s="34"/>
      <c r="S228" s="34"/>
      <c r="T228" s="34"/>
      <c r="W228" s="34"/>
      <c r="X228" s="34"/>
      <c r="Y228" s="34"/>
      <c r="Z228" s="34"/>
    </row>
    <row r="229" spans="3:26">
      <c r="C229" s="34"/>
      <c r="D229" s="34"/>
      <c r="E229" s="34"/>
      <c r="F229" s="34"/>
      <c r="G229" s="34"/>
      <c r="H229" s="34"/>
      <c r="I229" s="34"/>
      <c r="J229" s="34"/>
      <c r="K229" s="34"/>
      <c r="L229" s="34"/>
      <c r="M229" s="34"/>
      <c r="N229" s="34"/>
      <c r="O229" s="34"/>
      <c r="P229" s="34"/>
      <c r="Q229" s="34"/>
      <c r="R229" s="34"/>
      <c r="S229" s="34"/>
      <c r="T229" s="34"/>
      <c r="W229" s="34"/>
      <c r="X229" s="34"/>
      <c r="Y229" s="34"/>
      <c r="Z229" s="34"/>
    </row>
    <row r="230" spans="3:26">
      <c r="C230" s="34"/>
      <c r="D230" s="34"/>
      <c r="E230" s="34"/>
      <c r="F230" s="34"/>
      <c r="G230" s="34"/>
      <c r="H230" s="34"/>
      <c r="I230" s="34"/>
      <c r="J230" s="34"/>
      <c r="K230" s="34"/>
      <c r="L230" s="34"/>
      <c r="M230" s="34"/>
      <c r="N230" s="34"/>
      <c r="O230" s="34"/>
      <c r="P230" s="34"/>
      <c r="Q230" s="34"/>
      <c r="R230" s="34"/>
      <c r="S230" s="34"/>
      <c r="T230" s="34"/>
      <c r="W230" s="34"/>
      <c r="X230" s="34"/>
      <c r="Y230" s="34"/>
      <c r="Z230" s="34"/>
    </row>
    <row r="231" spans="3:26">
      <c r="C231" s="34"/>
      <c r="D231" s="34"/>
      <c r="E231" s="34"/>
      <c r="F231" s="34"/>
      <c r="G231" s="34"/>
      <c r="H231" s="34"/>
      <c r="I231" s="34"/>
      <c r="J231" s="34"/>
      <c r="K231" s="34"/>
      <c r="L231" s="34"/>
      <c r="M231" s="34"/>
      <c r="N231" s="34"/>
      <c r="O231" s="34"/>
      <c r="P231" s="34"/>
      <c r="Q231" s="34"/>
      <c r="R231" s="34"/>
      <c r="S231" s="34"/>
      <c r="T231" s="34"/>
      <c r="W231" s="34"/>
      <c r="X231" s="34"/>
      <c r="Y231" s="34"/>
      <c r="Z231" s="34"/>
    </row>
    <row r="232" spans="3:26">
      <c r="C232" s="34"/>
      <c r="D232" s="34"/>
      <c r="E232" s="34"/>
      <c r="F232" s="34"/>
      <c r="G232" s="34"/>
      <c r="H232" s="34"/>
      <c r="I232" s="34"/>
      <c r="J232" s="34"/>
      <c r="K232" s="34"/>
      <c r="L232" s="34"/>
      <c r="M232" s="34"/>
      <c r="N232" s="34"/>
      <c r="O232" s="34"/>
      <c r="P232" s="34"/>
      <c r="Q232" s="34"/>
      <c r="R232" s="34"/>
      <c r="S232" s="34"/>
      <c r="T232" s="34"/>
      <c r="W232" s="34"/>
      <c r="X232" s="34"/>
      <c r="Y232" s="34"/>
      <c r="Z232" s="34"/>
    </row>
    <row r="233" spans="3:26">
      <c r="C233" s="34"/>
      <c r="D233" s="34"/>
      <c r="E233" s="34"/>
      <c r="F233" s="34"/>
      <c r="G233" s="34"/>
      <c r="H233" s="34"/>
      <c r="I233" s="34"/>
      <c r="J233" s="34"/>
      <c r="K233" s="34"/>
      <c r="L233" s="34"/>
      <c r="M233" s="34"/>
      <c r="N233" s="34"/>
      <c r="O233" s="34"/>
      <c r="P233" s="34"/>
      <c r="Q233" s="34"/>
      <c r="R233" s="34"/>
      <c r="S233" s="34"/>
      <c r="T233" s="34"/>
      <c r="W233" s="34"/>
      <c r="X233" s="34"/>
      <c r="Y233" s="34"/>
      <c r="Z233" s="34"/>
    </row>
    <row r="234" spans="3:26">
      <c r="C234" s="34"/>
      <c r="D234" s="34"/>
      <c r="E234" s="34"/>
      <c r="F234" s="34"/>
      <c r="G234" s="34"/>
      <c r="H234" s="34"/>
      <c r="I234" s="34"/>
      <c r="J234" s="34"/>
      <c r="K234" s="34"/>
      <c r="L234" s="34"/>
      <c r="M234" s="34"/>
      <c r="N234" s="34"/>
      <c r="O234" s="34"/>
      <c r="P234" s="34"/>
      <c r="Q234" s="34"/>
      <c r="R234" s="34"/>
      <c r="S234" s="34"/>
      <c r="T234" s="34"/>
      <c r="W234" s="34"/>
      <c r="X234" s="34"/>
      <c r="Y234" s="34"/>
      <c r="Z234" s="34"/>
    </row>
    <row r="235" spans="3:26">
      <c r="C235" s="34"/>
      <c r="D235" s="34"/>
      <c r="E235" s="34"/>
      <c r="F235" s="34"/>
      <c r="G235" s="34"/>
      <c r="H235" s="34"/>
      <c r="I235" s="34"/>
      <c r="J235" s="34"/>
      <c r="K235" s="34"/>
      <c r="L235" s="34"/>
      <c r="M235" s="34"/>
      <c r="N235" s="34"/>
      <c r="O235" s="34"/>
      <c r="P235" s="34"/>
      <c r="Q235" s="34"/>
      <c r="R235" s="34"/>
      <c r="S235" s="34"/>
      <c r="T235" s="34"/>
      <c r="W235" s="34"/>
      <c r="X235" s="34"/>
      <c r="Y235" s="34"/>
      <c r="Z235" s="34"/>
    </row>
    <row r="236" spans="3:26">
      <c r="C236" s="34"/>
      <c r="D236" s="34"/>
      <c r="E236" s="34"/>
      <c r="F236" s="34"/>
      <c r="G236" s="34"/>
      <c r="H236" s="34"/>
      <c r="I236" s="34"/>
      <c r="J236" s="34"/>
      <c r="K236" s="34"/>
      <c r="L236" s="34"/>
      <c r="M236" s="34"/>
      <c r="N236" s="34"/>
      <c r="O236" s="34"/>
      <c r="P236" s="34"/>
      <c r="Q236" s="34"/>
      <c r="R236" s="34"/>
      <c r="S236" s="34"/>
      <c r="T236" s="34"/>
      <c r="W236" s="34"/>
      <c r="X236" s="34"/>
      <c r="Y236" s="34"/>
      <c r="Z236" s="34"/>
    </row>
  </sheetData>
  <mergeCells count="25">
    <mergeCell ref="AA10:AF10"/>
    <mergeCell ref="AG10:AL10"/>
    <mergeCell ref="G11:H11"/>
    <mergeCell ref="M11:N11"/>
    <mergeCell ref="S11:T11"/>
    <mergeCell ref="Y11:Z11"/>
    <mergeCell ref="AE11:AF11"/>
    <mergeCell ref="AK11:AL11"/>
    <mergeCell ref="AG8:AL8"/>
    <mergeCell ref="C9:H9"/>
    <mergeCell ref="I9:N9"/>
    <mergeCell ref="O9:T9"/>
    <mergeCell ref="U9:Z9"/>
    <mergeCell ref="AA9:AF9"/>
    <mergeCell ref="AG9:AL9"/>
    <mergeCell ref="AA8:AF8"/>
    <mergeCell ref="A8:B10"/>
    <mergeCell ref="C8:H8"/>
    <mergeCell ref="I8:N8"/>
    <mergeCell ref="O8:T8"/>
    <mergeCell ref="U8:Z8"/>
    <mergeCell ref="C10:H10"/>
    <mergeCell ref="I10:N10"/>
    <mergeCell ref="O10:T10"/>
    <mergeCell ref="U10:Z10"/>
  </mergeCells>
  <pageMargins left="0.78740157499999996" right="0.78740157499999996" top="0.984251969" bottom="0.984251969"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sheetPr>
    <tabColor rgb="FF00B0F0"/>
  </sheetPr>
  <dimension ref="A1:AL196"/>
  <sheetViews>
    <sheetView showGridLines="0" tabSelected="1" topLeftCell="A7" zoomScaleNormal="100" workbookViewId="0">
      <pane xSplit="2" ySplit="5" topLeftCell="L12" activePane="bottomRight" state="frozen"/>
      <selection activeCell="A7" sqref="A7"/>
      <selection pane="topRight" activeCell="C7" sqref="C7"/>
      <selection pane="bottomLeft" activeCell="A12" sqref="A12"/>
      <selection pane="bottomRight" activeCell="P13" sqref="P13"/>
    </sheetView>
  </sheetViews>
  <sheetFormatPr baseColWidth="10" defaultColWidth="9.140625" defaultRowHeight="12.75"/>
  <cols>
    <col min="1" max="1" width="16" style="68" customWidth="1"/>
    <col min="2" max="2" width="29.7109375" style="31" customWidth="1"/>
    <col min="3" max="3" width="12.28515625" style="22" customWidth="1"/>
    <col min="4" max="8" width="8.28515625" style="22" customWidth="1"/>
    <col min="9" max="9" width="12.28515625" style="22" customWidth="1"/>
    <col min="10" max="14" width="8.28515625" style="22" customWidth="1"/>
    <col min="15" max="15" width="11.28515625" style="22" customWidth="1"/>
    <col min="16" max="20" width="8.28515625" style="22" customWidth="1"/>
    <col min="21" max="21" width="12.28515625" style="22" customWidth="1"/>
    <col min="22" max="26" width="8.28515625" style="22" customWidth="1"/>
    <col min="27" max="27" width="12.28515625" style="22" customWidth="1"/>
    <col min="28" max="32" width="8.28515625" style="22" customWidth="1"/>
    <col min="33" max="33" width="12.28515625" style="1" customWidth="1"/>
    <col min="34" max="38" width="8.28515625" style="1" customWidth="1"/>
    <col min="39" max="256" width="11.42578125" style="1" customWidth="1"/>
    <col min="257" max="16384" width="9.140625" style="1"/>
  </cols>
  <sheetData>
    <row r="1" spans="1:38" s="30" customFormat="1" ht="20.25">
      <c r="A1" s="49" t="s">
        <v>237</v>
      </c>
      <c r="B1" s="50"/>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row>
    <row r="2" spans="1:38">
      <c r="A2" s="48" t="s">
        <v>65</v>
      </c>
      <c r="B2" s="1"/>
      <c r="D2" s="34"/>
      <c r="E2" s="21"/>
    </row>
    <row r="3" spans="1:38">
      <c r="A3" s="1"/>
      <c r="B3" s="1"/>
      <c r="D3" s="34"/>
      <c r="E3" s="21"/>
    </row>
    <row r="4" spans="1:38">
      <c r="A4" s="1" t="s">
        <v>32</v>
      </c>
      <c r="B4" s="15"/>
      <c r="C4" s="7" t="s">
        <v>33</v>
      </c>
      <c r="D4" s="11"/>
      <c r="E4" s="21"/>
    </row>
    <row r="5" spans="1:38">
      <c r="A5" s="1" t="s">
        <v>34</v>
      </c>
      <c r="B5" s="15"/>
      <c r="C5" s="7" t="s">
        <v>35</v>
      </c>
      <c r="D5" s="11"/>
      <c r="E5" s="21"/>
    </row>
    <row r="6" spans="1:38">
      <c r="A6" s="1" t="s">
        <v>59</v>
      </c>
      <c r="B6" s="15"/>
      <c r="C6" s="13" t="s">
        <v>6</v>
      </c>
      <c r="D6" s="14"/>
      <c r="E6" s="21"/>
    </row>
    <row r="7" spans="1:38" ht="13.5" thickBot="1">
      <c r="A7" s="35"/>
      <c r="B7" s="1"/>
      <c r="D7" s="34"/>
      <c r="E7" s="21"/>
    </row>
    <row r="8" spans="1:38" ht="14.45" customHeight="1" thickBot="1">
      <c r="A8" s="416"/>
      <c r="B8" s="417"/>
      <c r="C8" s="422" t="s">
        <v>218</v>
      </c>
      <c r="D8" s="423"/>
      <c r="E8" s="423"/>
      <c r="F8" s="423"/>
      <c r="G8" s="423"/>
      <c r="H8" s="423"/>
      <c r="I8" s="422" t="s">
        <v>218</v>
      </c>
      <c r="J8" s="423"/>
      <c r="K8" s="423"/>
      <c r="L8" s="423"/>
      <c r="M8" s="423"/>
      <c r="N8" s="423"/>
      <c r="O8" s="422" t="s">
        <v>218</v>
      </c>
      <c r="P8" s="423"/>
      <c r="Q8" s="423"/>
      <c r="R8" s="423"/>
      <c r="S8" s="423"/>
      <c r="T8" s="423"/>
      <c r="U8" s="422" t="s">
        <v>218</v>
      </c>
      <c r="V8" s="423"/>
      <c r="W8" s="423"/>
      <c r="X8" s="423"/>
      <c r="Y8" s="423"/>
      <c r="Z8" s="423"/>
      <c r="AA8" s="422" t="s">
        <v>218</v>
      </c>
      <c r="AB8" s="423"/>
      <c r="AC8" s="423"/>
      <c r="AD8" s="423"/>
      <c r="AE8" s="423"/>
      <c r="AF8" s="423"/>
      <c r="AG8" s="422" t="s">
        <v>218</v>
      </c>
      <c r="AH8" s="423"/>
      <c r="AI8" s="423"/>
      <c r="AJ8" s="423"/>
      <c r="AK8" s="423"/>
      <c r="AL8" s="424"/>
    </row>
    <row r="9" spans="1:38" s="30" customFormat="1" ht="25.5" customHeight="1">
      <c r="A9" s="418"/>
      <c r="B9" s="419"/>
      <c r="C9" s="413" t="s">
        <v>47</v>
      </c>
      <c r="D9" s="413"/>
      <c r="E9" s="413"/>
      <c r="F9" s="413"/>
      <c r="G9" s="413"/>
      <c r="H9" s="413"/>
      <c r="I9" s="414" t="s">
        <v>48</v>
      </c>
      <c r="J9" s="413"/>
      <c r="K9" s="413"/>
      <c r="L9" s="413"/>
      <c r="M9" s="413"/>
      <c r="N9" s="413"/>
      <c r="O9" s="414" t="s">
        <v>144</v>
      </c>
      <c r="P9" s="413"/>
      <c r="Q9" s="413"/>
      <c r="R9" s="413"/>
      <c r="S9" s="413"/>
      <c r="T9" s="413"/>
      <c r="U9" s="414" t="s">
        <v>145</v>
      </c>
      <c r="V9" s="413"/>
      <c r="W9" s="413"/>
      <c r="X9" s="413"/>
      <c r="Y9" s="413"/>
      <c r="Z9" s="413"/>
      <c r="AA9" s="414" t="s">
        <v>146</v>
      </c>
      <c r="AB9" s="413"/>
      <c r="AC9" s="413"/>
      <c r="AD9" s="413"/>
      <c r="AE9" s="413"/>
      <c r="AF9" s="415"/>
      <c r="AG9" s="414" t="s">
        <v>231</v>
      </c>
      <c r="AH9" s="413"/>
      <c r="AI9" s="413"/>
      <c r="AJ9" s="413"/>
      <c r="AK9" s="413"/>
      <c r="AL9" s="415"/>
    </row>
    <row r="10" spans="1:38" s="83" customFormat="1" ht="12.75" customHeight="1" thickBot="1">
      <c r="A10" s="420"/>
      <c r="B10" s="421"/>
      <c r="C10" s="410"/>
      <c r="D10" s="411"/>
      <c r="E10" s="411"/>
      <c r="F10" s="411"/>
      <c r="G10" s="411"/>
      <c r="H10" s="412"/>
      <c r="I10" s="410" t="s">
        <v>26</v>
      </c>
      <c r="J10" s="411"/>
      <c r="K10" s="411"/>
      <c r="L10" s="411"/>
      <c r="M10" s="411"/>
      <c r="N10" s="412"/>
      <c r="O10" s="410" t="s">
        <v>26</v>
      </c>
      <c r="P10" s="411"/>
      <c r="Q10" s="411"/>
      <c r="R10" s="411"/>
      <c r="S10" s="411"/>
      <c r="T10" s="412"/>
      <c r="U10" s="410" t="s">
        <v>26</v>
      </c>
      <c r="V10" s="411"/>
      <c r="W10" s="411"/>
      <c r="X10" s="411"/>
      <c r="Y10" s="411"/>
      <c r="Z10" s="412"/>
      <c r="AA10" s="410" t="s">
        <v>26</v>
      </c>
      <c r="AB10" s="411"/>
      <c r="AC10" s="411"/>
      <c r="AD10" s="411"/>
      <c r="AE10" s="411"/>
      <c r="AF10" s="412"/>
      <c r="AG10" s="410" t="s">
        <v>26</v>
      </c>
      <c r="AH10" s="411"/>
      <c r="AI10" s="411"/>
      <c r="AJ10" s="411"/>
      <c r="AK10" s="411"/>
      <c r="AL10" s="412"/>
    </row>
    <row r="11" spans="1:38" s="89" customFormat="1" ht="39.75" customHeight="1" thickBot="1">
      <c r="A11" s="84" t="s">
        <v>53</v>
      </c>
      <c r="B11" s="85" t="s">
        <v>54</v>
      </c>
      <c r="C11" s="86">
        <v>2017</v>
      </c>
      <c r="D11" s="87">
        <v>2020</v>
      </c>
      <c r="E11" s="87">
        <v>2025</v>
      </c>
      <c r="F11" s="87">
        <v>2030</v>
      </c>
      <c r="G11" s="408" t="s">
        <v>220</v>
      </c>
      <c r="H11" s="409"/>
      <c r="I11" s="86">
        <v>2017</v>
      </c>
      <c r="J11" s="87">
        <v>2020</v>
      </c>
      <c r="K11" s="87">
        <v>2025</v>
      </c>
      <c r="L11" s="87">
        <v>2030</v>
      </c>
      <c r="M11" s="408" t="s">
        <v>220</v>
      </c>
      <c r="N11" s="409"/>
      <c r="O11" s="86">
        <v>2017</v>
      </c>
      <c r="P11" s="87">
        <v>2020</v>
      </c>
      <c r="Q11" s="87">
        <v>2025</v>
      </c>
      <c r="R11" s="87">
        <v>2030</v>
      </c>
      <c r="S11" s="408" t="s">
        <v>220</v>
      </c>
      <c r="T11" s="409"/>
      <c r="U11" s="86">
        <v>2017</v>
      </c>
      <c r="V11" s="87">
        <v>2020</v>
      </c>
      <c r="W11" s="87">
        <v>2025</v>
      </c>
      <c r="X11" s="87">
        <v>2030</v>
      </c>
      <c r="Y11" s="408" t="s">
        <v>220</v>
      </c>
      <c r="Z11" s="409"/>
      <c r="AA11" s="88">
        <v>2017</v>
      </c>
      <c r="AB11" s="87">
        <v>2020</v>
      </c>
      <c r="AC11" s="87">
        <v>2025</v>
      </c>
      <c r="AD11" s="87">
        <v>2030</v>
      </c>
      <c r="AE11" s="408" t="s">
        <v>220</v>
      </c>
      <c r="AF11" s="409"/>
      <c r="AG11" s="88" t="s">
        <v>60</v>
      </c>
      <c r="AH11" s="87">
        <v>2020</v>
      </c>
      <c r="AI11" s="87">
        <v>2025</v>
      </c>
      <c r="AJ11" s="87">
        <v>2030</v>
      </c>
      <c r="AK11" s="408" t="s">
        <v>220</v>
      </c>
      <c r="AL11" s="409"/>
    </row>
    <row r="12" spans="1:38" ht="25.15" customHeight="1" thickBot="1">
      <c r="A12" s="73" t="s">
        <v>150</v>
      </c>
      <c r="B12" s="74" t="s">
        <v>147</v>
      </c>
      <c r="C12" s="52">
        <v>3.0545300000000002</v>
      </c>
      <c r="D12" s="383">
        <v>3.3844419308675402</v>
      </c>
      <c r="E12" s="383">
        <v>2.9527004718695498</v>
      </c>
      <c r="F12" s="383">
        <v>4.5878700284090499</v>
      </c>
      <c r="G12" s="54"/>
      <c r="H12" s="54"/>
      <c r="I12" s="52">
        <v>0.18465000000000001</v>
      </c>
      <c r="J12" s="383">
        <v>0.25478437380000002</v>
      </c>
      <c r="K12" s="383">
        <v>0.18365441374751798</v>
      </c>
      <c r="L12" s="383">
        <v>0.21526849442948798</v>
      </c>
      <c r="M12" s="53"/>
      <c r="N12" s="55"/>
      <c r="O12" s="52">
        <v>0.29097000000000001</v>
      </c>
      <c r="P12" s="383">
        <v>0.3738946917</v>
      </c>
      <c r="Q12" s="383">
        <v>0.28026627379264396</v>
      </c>
      <c r="R12" s="383">
        <v>0.33002359603070303</v>
      </c>
      <c r="S12" s="53"/>
      <c r="T12" s="55"/>
      <c r="U12" s="52">
        <v>0.17549999999999999</v>
      </c>
      <c r="V12" s="383">
        <v>0.20945242219999999</v>
      </c>
      <c r="W12" s="383">
        <v>0.13333211157319702</v>
      </c>
      <c r="X12" s="383">
        <v>0.18144427897412702</v>
      </c>
      <c r="Y12" s="53"/>
      <c r="Z12" s="53"/>
      <c r="AA12" s="52">
        <v>0.10149</v>
      </c>
      <c r="AB12" s="383">
        <v>0.35723275119999998</v>
      </c>
      <c r="AC12" s="383">
        <v>0.33657360055476498</v>
      </c>
      <c r="AD12" s="383">
        <v>0.30063411676595397</v>
      </c>
      <c r="AE12" s="53"/>
      <c r="AF12" s="55"/>
      <c r="AG12" s="52"/>
      <c r="AH12" s="53"/>
      <c r="AI12" s="53"/>
      <c r="AJ12" s="53"/>
      <c r="AK12" s="53"/>
      <c r="AL12" s="55"/>
    </row>
    <row r="13" spans="1:38" ht="36.75" thickBot="1">
      <c r="A13" s="73" t="s">
        <v>151</v>
      </c>
      <c r="B13" s="74" t="s">
        <v>148</v>
      </c>
      <c r="C13" s="52">
        <v>6.0627300000000002</v>
      </c>
      <c r="D13" s="383">
        <v>5.7073376236323261</v>
      </c>
      <c r="E13" s="383">
        <v>5.1150169963528702</v>
      </c>
      <c r="F13" s="383">
        <v>5.4006473724157305</v>
      </c>
      <c r="G13" s="64"/>
      <c r="H13" s="64"/>
      <c r="I13" s="52">
        <v>0.85503999999999991</v>
      </c>
      <c r="J13" s="383">
        <v>0.84193539366370329</v>
      </c>
      <c r="K13" s="383">
        <v>0.82009438310320903</v>
      </c>
      <c r="L13" s="383">
        <v>0.86328397570008797</v>
      </c>
      <c r="M13" s="61"/>
      <c r="N13" s="63"/>
      <c r="O13" s="52">
        <v>0.54883999999999999</v>
      </c>
      <c r="P13" s="383">
        <v>0.63675808383682142</v>
      </c>
      <c r="Q13" s="383">
        <v>0.78328822356485706</v>
      </c>
      <c r="R13" s="383">
        <v>0.78186121413930998</v>
      </c>
      <c r="S13" s="61"/>
      <c r="T13" s="63"/>
      <c r="U13" s="52">
        <v>0.11787</v>
      </c>
      <c r="V13" s="383">
        <v>0.11461139104040101</v>
      </c>
      <c r="W13" s="383">
        <v>0.10918037610773601</v>
      </c>
      <c r="X13" s="383">
        <v>0.13133575240192299</v>
      </c>
      <c r="Y13" s="61"/>
      <c r="Z13" s="61"/>
      <c r="AA13" s="52">
        <v>0.46509</v>
      </c>
      <c r="AB13" s="383">
        <v>0.49285533601133213</v>
      </c>
      <c r="AC13" s="383">
        <v>0.53913089603021902</v>
      </c>
      <c r="AD13" s="383">
        <v>0.62451320074289307</v>
      </c>
      <c r="AE13" s="57"/>
      <c r="AF13" s="59"/>
      <c r="AG13" s="56"/>
      <c r="AH13" s="57"/>
      <c r="AI13" s="57"/>
      <c r="AJ13" s="57"/>
      <c r="AK13" s="57"/>
      <c r="AL13" s="59"/>
    </row>
    <row r="14" spans="1:38" ht="13.5" thickBot="1">
      <c r="A14" s="73" t="s">
        <v>152</v>
      </c>
      <c r="B14" s="75" t="s">
        <v>118</v>
      </c>
      <c r="C14" s="52">
        <v>29.970418636000002</v>
      </c>
      <c r="D14" s="383">
        <v>24.247587222571003</v>
      </c>
      <c r="E14" s="383">
        <v>14.709534866856009</v>
      </c>
      <c r="F14" s="383">
        <v>5.1714825111410168</v>
      </c>
      <c r="G14" s="61"/>
      <c r="H14" s="61"/>
      <c r="I14" s="52">
        <v>2.3744700000000001</v>
      </c>
      <c r="J14" s="383">
        <v>2.7439442199431729</v>
      </c>
      <c r="K14" s="383">
        <v>3.3597345865151285</v>
      </c>
      <c r="L14" s="383">
        <v>3.975524953087084</v>
      </c>
      <c r="M14" s="61"/>
      <c r="N14" s="60"/>
      <c r="O14" s="52">
        <v>2.972E-2</v>
      </c>
      <c r="P14" s="383">
        <v>2.2861538461538457E-2</v>
      </c>
      <c r="Q14" s="383">
        <v>1.1430769230769229E-2</v>
      </c>
      <c r="R14" s="383">
        <v>0</v>
      </c>
      <c r="S14" s="61"/>
      <c r="T14" s="63"/>
      <c r="U14" s="52">
        <v>0.35316999999999998</v>
      </c>
      <c r="V14" s="383">
        <v>0.40318433705918943</v>
      </c>
      <c r="W14" s="383">
        <v>0.48654156549117167</v>
      </c>
      <c r="X14" s="383">
        <v>0.56989879392315401</v>
      </c>
      <c r="Y14" s="61"/>
      <c r="Z14" s="61"/>
      <c r="AA14" s="52">
        <v>1.2275459999999998</v>
      </c>
      <c r="AB14" s="383">
        <v>1.2393442996104858</v>
      </c>
      <c r="AC14" s="383">
        <v>1.2590081322946289</v>
      </c>
      <c r="AD14" s="383">
        <v>1.2786719649787721</v>
      </c>
      <c r="AE14" s="61"/>
      <c r="AF14" s="63"/>
      <c r="AG14" s="62"/>
      <c r="AH14" s="61"/>
      <c r="AI14" s="61"/>
      <c r="AJ14" s="61"/>
      <c r="AK14" s="61"/>
      <c r="AL14" s="63"/>
    </row>
    <row r="15" spans="1:38" ht="13.5" thickBot="1">
      <c r="A15" s="76" t="s">
        <v>153</v>
      </c>
      <c r="B15" s="77" t="s">
        <v>119</v>
      </c>
      <c r="C15" s="52">
        <v>15.157647770000001</v>
      </c>
      <c r="D15" s="383">
        <v>12.070126933638864</v>
      </c>
      <c r="E15" s="383">
        <v>6.9242588730369672</v>
      </c>
      <c r="F15" s="383">
        <v>1.7783908124350718</v>
      </c>
      <c r="G15" s="64"/>
      <c r="H15" s="64"/>
      <c r="I15" s="52">
        <v>0.67959000000000003</v>
      </c>
      <c r="J15" s="383">
        <v>1.0430672895988957</v>
      </c>
      <c r="K15" s="383">
        <v>1.6488627722637221</v>
      </c>
      <c r="L15" s="383">
        <v>2.2546582549285485</v>
      </c>
      <c r="M15" s="61"/>
      <c r="N15" s="63"/>
      <c r="O15" s="52">
        <v>1.72E-2</v>
      </c>
      <c r="P15" s="383">
        <v>1.323076923076923E-2</v>
      </c>
      <c r="Q15" s="383">
        <v>6.615384615384615E-3</v>
      </c>
      <c r="R15" s="383">
        <v>0</v>
      </c>
      <c r="S15" s="61"/>
      <c r="T15" s="63"/>
      <c r="U15" s="52">
        <v>0.31624000000000002</v>
      </c>
      <c r="V15" s="383">
        <v>0.35716870092806446</v>
      </c>
      <c r="W15" s="383">
        <v>0.42538320247483846</v>
      </c>
      <c r="X15" s="383">
        <v>0.49359770402161252</v>
      </c>
      <c r="Y15" s="61"/>
      <c r="Z15" s="61"/>
      <c r="AA15" s="384">
        <v>0.30268600000000001</v>
      </c>
      <c r="AB15" s="383">
        <v>0.30862634825716045</v>
      </c>
      <c r="AC15" s="383">
        <v>0.31852692868576121</v>
      </c>
      <c r="AD15" s="383">
        <v>0.32842750911436197</v>
      </c>
      <c r="AE15" s="57"/>
      <c r="AF15" s="59"/>
      <c r="AG15" s="56"/>
      <c r="AH15" s="57"/>
      <c r="AI15" s="57"/>
      <c r="AJ15" s="57"/>
      <c r="AK15" s="57"/>
      <c r="AL15" s="59"/>
    </row>
    <row r="16" spans="1:38" ht="13.5" thickBot="1">
      <c r="A16" s="76" t="s">
        <v>154</v>
      </c>
      <c r="B16" s="77" t="s">
        <v>120</v>
      </c>
      <c r="C16" s="52">
        <v>6.3188584409999997</v>
      </c>
      <c r="D16" s="383">
        <v>5.0757355392808039</v>
      </c>
      <c r="E16" s="383">
        <v>3.0038640364154774</v>
      </c>
      <c r="F16" s="383">
        <v>0.9319925335501511</v>
      </c>
      <c r="G16" s="64"/>
      <c r="H16" s="64"/>
      <c r="I16" s="52">
        <v>0.11803</v>
      </c>
      <c r="J16" s="383">
        <v>0.11964784275005202</v>
      </c>
      <c r="K16" s="383">
        <v>0.12234424733347209</v>
      </c>
      <c r="L16" s="383">
        <v>0.12504065191689215</v>
      </c>
      <c r="M16" s="61"/>
      <c r="N16" s="63"/>
      <c r="O16" s="52">
        <v>3.9699999999999996E-3</v>
      </c>
      <c r="P16" s="383">
        <v>3.0538461538461535E-3</v>
      </c>
      <c r="Q16" s="383">
        <v>1.5269230769230768E-3</v>
      </c>
      <c r="R16" s="383">
        <v>0</v>
      </c>
      <c r="S16" s="61"/>
      <c r="T16" s="63"/>
      <c r="U16" s="52">
        <v>1.6740000000000001E-2</v>
      </c>
      <c r="V16" s="383">
        <v>2.2567274345694173E-2</v>
      </c>
      <c r="W16" s="383">
        <v>3.2279398255184458E-2</v>
      </c>
      <c r="X16" s="383">
        <v>4.1991522164674749E-2</v>
      </c>
      <c r="Y16" s="61"/>
      <c r="Z16" s="61"/>
      <c r="AA16" s="384">
        <v>0.12928799999999999</v>
      </c>
      <c r="AB16" s="383">
        <v>0.11113263232589751</v>
      </c>
      <c r="AC16" s="383">
        <v>8.087368620239338E-2</v>
      </c>
      <c r="AD16" s="383">
        <v>5.0614740078889262E-2</v>
      </c>
      <c r="AE16" s="57"/>
      <c r="AF16" s="59"/>
      <c r="AG16" s="56"/>
      <c r="AH16" s="57"/>
      <c r="AI16" s="57"/>
      <c r="AJ16" s="57"/>
      <c r="AK16" s="57"/>
      <c r="AL16" s="59"/>
    </row>
    <row r="17" spans="1:38" ht="13.5" thickBot="1">
      <c r="A17" s="76" t="s">
        <v>155</v>
      </c>
      <c r="B17" s="77" t="s">
        <v>121</v>
      </c>
      <c r="C17" s="52">
        <v>8.325530702</v>
      </c>
      <c r="D17" s="383">
        <v>6.9338662736573031</v>
      </c>
      <c r="E17" s="383">
        <v>4.6144255597528083</v>
      </c>
      <c r="F17" s="383">
        <v>2.294984845848314</v>
      </c>
      <c r="G17" s="64"/>
      <c r="H17" s="64"/>
      <c r="I17" s="52">
        <v>0.25001000000000001</v>
      </c>
      <c r="J17" s="383">
        <v>0.22247798013553033</v>
      </c>
      <c r="K17" s="383">
        <v>0.17659128036141422</v>
      </c>
      <c r="L17" s="383">
        <v>0.13070458058729811</v>
      </c>
      <c r="M17" s="61"/>
      <c r="N17" s="63"/>
      <c r="O17" s="52">
        <v>8.3800000000000003E-3</v>
      </c>
      <c r="P17" s="383">
        <v>6.4461538461538462E-3</v>
      </c>
      <c r="Q17" s="383">
        <v>3.2230769230769231E-3</v>
      </c>
      <c r="R17" s="383">
        <v>0</v>
      </c>
      <c r="S17" s="61"/>
      <c r="T17" s="63"/>
      <c r="U17" s="52">
        <v>1.8859999999999998E-2</v>
      </c>
      <c r="V17" s="383">
        <v>2.2127836608216246E-2</v>
      </c>
      <c r="W17" s="383">
        <v>2.7574230955243324E-2</v>
      </c>
      <c r="X17" s="383">
        <v>3.3020625302270401E-2</v>
      </c>
      <c r="Y17" s="61"/>
      <c r="Z17" s="61"/>
      <c r="AA17" s="384">
        <v>0.14254600000000001</v>
      </c>
      <c r="AB17" s="383">
        <v>0.16572599594615478</v>
      </c>
      <c r="AC17" s="383">
        <v>0.2043593225230794</v>
      </c>
      <c r="AD17" s="383">
        <v>0.24299264910000401</v>
      </c>
      <c r="AE17" s="57"/>
      <c r="AF17" s="59"/>
      <c r="AG17" s="56"/>
      <c r="AH17" s="57"/>
      <c r="AI17" s="57"/>
      <c r="AJ17" s="57"/>
      <c r="AK17" s="57"/>
      <c r="AL17" s="59"/>
    </row>
    <row r="18" spans="1:38" ht="13.5" thickBot="1">
      <c r="A18" s="76" t="s">
        <v>156</v>
      </c>
      <c r="B18" s="77" t="s">
        <v>122</v>
      </c>
      <c r="C18" s="52">
        <v>0.16838172300000001</v>
      </c>
      <c r="D18" s="383">
        <v>0.16785847599403395</v>
      </c>
      <c r="E18" s="383">
        <v>0.16698639765075715</v>
      </c>
      <c r="F18" s="383">
        <v>0.16611431930748038</v>
      </c>
      <c r="G18" s="64"/>
      <c r="H18" s="64"/>
      <c r="I18" s="52">
        <v>0.34225</v>
      </c>
      <c r="J18" s="383">
        <v>0.37416110745869513</v>
      </c>
      <c r="K18" s="383">
        <v>0.42734628655652029</v>
      </c>
      <c r="L18" s="383">
        <v>0.48053146565434546</v>
      </c>
      <c r="M18" s="61"/>
      <c r="N18" s="63"/>
      <c r="O18" s="52">
        <v>1.7000000000000001E-4</v>
      </c>
      <c r="P18" s="383">
        <v>1.3076923076923077E-4</v>
      </c>
      <c r="Q18" s="383">
        <v>6.5384615384615386E-5</v>
      </c>
      <c r="R18" s="383">
        <v>0</v>
      </c>
      <c r="S18" s="61"/>
      <c r="T18" s="63"/>
      <c r="U18" s="52">
        <v>1.33E-3</v>
      </c>
      <c r="V18" s="383">
        <v>1.3205251772145505E-3</v>
      </c>
      <c r="W18" s="383">
        <v>1.3047338059054678E-3</v>
      </c>
      <c r="X18" s="383">
        <v>1.2889424345963851E-3</v>
      </c>
      <c r="Y18" s="61"/>
      <c r="Z18" s="61"/>
      <c r="AA18" s="384">
        <v>5.8799999999999998E-3</v>
      </c>
      <c r="AB18" s="383">
        <v>6.7133230812731351E-3</v>
      </c>
      <c r="AC18" s="383">
        <v>8.1021948833950273E-3</v>
      </c>
      <c r="AD18" s="383">
        <v>9.4910666855169204E-3</v>
      </c>
      <c r="AE18" s="57"/>
      <c r="AF18" s="59"/>
      <c r="AG18" s="56"/>
      <c r="AH18" s="57"/>
      <c r="AI18" s="57"/>
      <c r="AJ18" s="57"/>
      <c r="AK18" s="57"/>
      <c r="AL18" s="59"/>
    </row>
    <row r="19" spans="1:38" ht="13.5" thickBot="1">
      <c r="A19" s="76" t="s">
        <v>157</v>
      </c>
      <c r="B19" s="77" t="s">
        <v>123</v>
      </c>
      <c r="C19" s="52">
        <v>0</v>
      </c>
      <c r="D19" s="383">
        <v>0</v>
      </c>
      <c r="E19" s="383">
        <v>0</v>
      </c>
      <c r="F19" s="383">
        <v>0</v>
      </c>
      <c r="G19" s="61"/>
      <c r="H19" s="61"/>
      <c r="I19" s="52">
        <v>0.98458999999999997</v>
      </c>
      <c r="J19" s="383">
        <v>0.98458999999999997</v>
      </c>
      <c r="K19" s="383">
        <v>0.98458999999999997</v>
      </c>
      <c r="L19" s="383">
        <v>0.98458999999999997</v>
      </c>
      <c r="M19" s="61"/>
      <c r="N19" s="63"/>
      <c r="O19" s="52">
        <v>0</v>
      </c>
      <c r="P19" s="383">
        <v>0</v>
      </c>
      <c r="Q19" s="383">
        <v>0</v>
      </c>
      <c r="R19" s="383">
        <v>0</v>
      </c>
      <c r="S19" s="61"/>
      <c r="T19" s="63"/>
      <c r="U19" s="52">
        <v>0</v>
      </c>
      <c r="V19" s="383">
        <v>0</v>
      </c>
      <c r="W19" s="383">
        <v>0</v>
      </c>
      <c r="X19" s="383">
        <v>0</v>
      </c>
      <c r="Y19" s="61"/>
      <c r="Z19" s="61"/>
      <c r="AA19" s="384">
        <v>0</v>
      </c>
      <c r="AB19" s="383">
        <v>0</v>
      </c>
      <c r="AC19" s="383">
        <v>0</v>
      </c>
      <c r="AD19" s="383">
        <v>0</v>
      </c>
      <c r="AE19" s="61"/>
      <c r="AF19" s="63"/>
      <c r="AG19" s="62"/>
      <c r="AH19" s="61"/>
      <c r="AI19" s="61"/>
      <c r="AJ19" s="61"/>
      <c r="AK19" s="61"/>
      <c r="AL19" s="63"/>
    </row>
    <row r="20" spans="1:38" ht="24.75" thickBot="1">
      <c r="A20" s="76" t="s">
        <v>224</v>
      </c>
      <c r="B20" s="77" t="s">
        <v>124</v>
      </c>
      <c r="C20" s="52">
        <v>0</v>
      </c>
      <c r="D20" s="383">
        <v>0</v>
      </c>
      <c r="E20" s="383">
        <v>0</v>
      </c>
      <c r="F20" s="383">
        <v>0</v>
      </c>
      <c r="G20" s="61"/>
      <c r="H20" s="61"/>
      <c r="I20" s="52">
        <v>0</v>
      </c>
      <c r="J20" s="383">
        <v>0</v>
      </c>
      <c r="K20" s="383">
        <v>0</v>
      </c>
      <c r="L20" s="383">
        <v>0</v>
      </c>
      <c r="M20" s="61"/>
      <c r="N20" s="63"/>
      <c r="O20" s="52">
        <v>0</v>
      </c>
      <c r="P20" s="383">
        <v>0</v>
      </c>
      <c r="Q20" s="383">
        <v>0</v>
      </c>
      <c r="R20" s="383">
        <v>0</v>
      </c>
      <c r="S20" s="61"/>
      <c r="T20" s="63"/>
      <c r="U20" s="52">
        <v>0</v>
      </c>
      <c r="V20" s="383">
        <v>0</v>
      </c>
      <c r="W20" s="383">
        <v>0</v>
      </c>
      <c r="X20" s="383">
        <v>0</v>
      </c>
      <c r="Y20" s="61"/>
      <c r="Z20" s="61"/>
      <c r="AA20" s="384">
        <v>0.41757699999999998</v>
      </c>
      <c r="AB20" s="383">
        <v>0.41757699999999998</v>
      </c>
      <c r="AC20" s="383">
        <v>0.41757699999999998</v>
      </c>
      <c r="AD20" s="383">
        <v>0.41757699999999998</v>
      </c>
      <c r="AE20" s="61"/>
      <c r="AF20" s="63"/>
      <c r="AG20" s="62"/>
      <c r="AH20" s="61"/>
      <c r="AI20" s="61"/>
      <c r="AJ20" s="61"/>
      <c r="AK20" s="61"/>
      <c r="AL20" s="63"/>
    </row>
    <row r="21" spans="1:38" ht="13.5" thickBot="1">
      <c r="A21" s="76" t="s">
        <v>158</v>
      </c>
      <c r="B21" s="77" t="s">
        <v>125</v>
      </c>
      <c r="C21" s="52">
        <v>0</v>
      </c>
      <c r="D21" s="383">
        <v>0</v>
      </c>
      <c r="E21" s="383">
        <v>0</v>
      </c>
      <c r="F21" s="383">
        <v>0</v>
      </c>
      <c r="G21" s="61"/>
      <c r="H21" s="61"/>
      <c r="I21" s="52">
        <v>0</v>
      </c>
      <c r="J21" s="383">
        <v>0</v>
      </c>
      <c r="K21" s="383">
        <v>0</v>
      </c>
      <c r="L21" s="383">
        <v>0</v>
      </c>
      <c r="M21" s="61"/>
      <c r="N21" s="63"/>
      <c r="O21" s="52">
        <v>0</v>
      </c>
      <c r="P21" s="383">
        <v>0</v>
      </c>
      <c r="Q21" s="383">
        <v>0</v>
      </c>
      <c r="R21" s="383">
        <v>0</v>
      </c>
      <c r="S21" s="61"/>
      <c r="T21" s="63"/>
      <c r="U21" s="52">
        <v>0</v>
      </c>
      <c r="V21" s="383">
        <v>0</v>
      </c>
      <c r="W21" s="383">
        <v>0</v>
      </c>
      <c r="X21" s="383">
        <v>0</v>
      </c>
      <c r="Y21" s="61"/>
      <c r="Z21" s="61"/>
      <c r="AA21" s="384">
        <v>0.229569</v>
      </c>
      <c r="AB21" s="383">
        <v>0.229569</v>
      </c>
      <c r="AC21" s="383">
        <v>0.229569</v>
      </c>
      <c r="AD21" s="383">
        <v>0.229569</v>
      </c>
      <c r="AE21" s="61"/>
      <c r="AF21" s="63"/>
      <c r="AG21" s="62"/>
      <c r="AH21" s="61"/>
      <c r="AI21" s="61"/>
      <c r="AJ21" s="61"/>
      <c r="AK21" s="61"/>
      <c r="AL21" s="63"/>
    </row>
    <row r="22" spans="1:38" ht="15.75" thickBot="1">
      <c r="A22" s="73" t="s">
        <v>159</v>
      </c>
      <c r="B22" s="74" t="s">
        <v>143</v>
      </c>
      <c r="C22" s="52">
        <v>2.0143099999999996</v>
      </c>
      <c r="D22" s="383">
        <v>3.0543422224136805</v>
      </c>
      <c r="E22" s="383">
        <v>4.7877292597698151</v>
      </c>
      <c r="F22" s="391">
        <v>6.5211162971259498</v>
      </c>
      <c r="G22" s="64"/>
      <c r="H22" s="64"/>
      <c r="I22" s="52">
        <v>0.18612999999999999</v>
      </c>
      <c r="J22" s="383">
        <v>0.22256860819856361</v>
      </c>
      <c r="K22" s="383">
        <v>0.2832996218628363</v>
      </c>
      <c r="L22" s="401">
        <v>0.344030635527109</v>
      </c>
      <c r="M22" s="61"/>
      <c r="N22" s="63"/>
      <c r="O22" s="52">
        <v>7.0879999999999999E-2</v>
      </c>
      <c r="P22" s="383">
        <v>0.10612307692307693</v>
      </c>
      <c r="Q22" s="383">
        <v>0.16486153846153845</v>
      </c>
      <c r="R22" s="401">
        <v>0.22359999999999999</v>
      </c>
      <c r="S22" s="61"/>
      <c r="T22" s="63"/>
      <c r="U22" s="52">
        <v>1.1999999999999999E-4</v>
      </c>
      <c r="V22" s="383">
        <v>1.5923076923076923E-4</v>
      </c>
      <c r="W22" s="383">
        <v>2.2461538461538463E-4</v>
      </c>
      <c r="X22" s="401">
        <v>2.9E-4</v>
      </c>
      <c r="Y22" s="61"/>
      <c r="Z22" s="61"/>
      <c r="AA22" s="52">
        <v>3.0249999999999999E-2</v>
      </c>
      <c r="AB22" s="383">
        <v>4.5794615384615385E-2</v>
      </c>
      <c r="AC22" s="383">
        <v>7.170230769230769E-2</v>
      </c>
      <c r="AD22" s="402">
        <v>9.7610000000000002E-2</v>
      </c>
      <c r="AE22" s="57"/>
      <c r="AF22" s="59"/>
      <c r="AG22" s="56"/>
      <c r="AH22" s="57"/>
      <c r="AI22" s="57"/>
      <c r="AJ22" s="57"/>
      <c r="AK22" s="57"/>
      <c r="AL22" s="59"/>
    </row>
    <row r="23" spans="1:38" ht="48.75" thickBot="1">
      <c r="A23" s="73" t="s">
        <v>160</v>
      </c>
      <c r="B23" s="74" t="s">
        <v>161</v>
      </c>
      <c r="C23" s="52">
        <v>7.3080599999999993</v>
      </c>
      <c r="D23" s="387">
        <v>6.8386000000000005</v>
      </c>
      <c r="E23" s="387">
        <v>6.8997999999999999</v>
      </c>
      <c r="F23" s="387">
        <v>6.4668000000000001</v>
      </c>
      <c r="G23" s="64"/>
      <c r="H23" s="64"/>
      <c r="I23" s="52">
        <v>6.2262199999999988</v>
      </c>
      <c r="J23" s="387">
        <v>7.2887887050206599</v>
      </c>
      <c r="K23" s="387">
        <v>6.6615183324640901</v>
      </c>
      <c r="L23" s="387">
        <v>5.3629766605433398</v>
      </c>
      <c r="M23" s="61"/>
      <c r="N23" s="63"/>
      <c r="O23" s="52">
        <v>2.9437000000000002</v>
      </c>
      <c r="P23" s="387">
        <v>5.2922399999999996</v>
      </c>
      <c r="Q23" s="387">
        <v>4.7482909270195996</v>
      </c>
      <c r="R23" s="387">
        <v>4.2241005168104699</v>
      </c>
      <c r="S23" s="61"/>
      <c r="T23" s="63"/>
      <c r="U23" s="52">
        <v>0.6511499999999999</v>
      </c>
      <c r="V23" s="387">
        <v>0.64023624669115398</v>
      </c>
      <c r="W23" s="387">
        <v>0.59989533030083297</v>
      </c>
      <c r="X23" s="387">
        <v>0.52418924189396798</v>
      </c>
      <c r="Y23" s="61"/>
      <c r="Z23" s="61"/>
      <c r="AA23" s="52">
        <v>6.4627699999999999</v>
      </c>
      <c r="AB23" s="387">
        <v>5.9146200000000002</v>
      </c>
      <c r="AC23" s="387">
        <v>4.7682723900000008</v>
      </c>
      <c r="AD23" s="387">
        <v>4.3925225376802803</v>
      </c>
      <c r="AE23" s="57"/>
      <c r="AF23" s="59"/>
      <c r="AG23" s="56"/>
      <c r="AH23" s="57"/>
      <c r="AI23" s="57"/>
      <c r="AJ23" s="57"/>
      <c r="AK23" s="57"/>
      <c r="AL23" s="59"/>
    </row>
    <row r="24" spans="1:38" ht="13.5" thickBot="1">
      <c r="A24" s="73" t="s">
        <v>162</v>
      </c>
      <c r="B24" s="74" t="s">
        <v>126</v>
      </c>
      <c r="C24" s="52">
        <v>0.18701000000000001</v>
      </c>
      <c r="D24" s="383">
        <v>0.18701000000000001</v>
      </c>
      <c r="E24" s="383">
        <v>0.18701000000000001</v>
      </c>
      <c r="F24" s="383">
        <v>0.18701000000000001</v>
      </c>
      <c r="G24" s="64"/>
      <c r="H24" s="64"/>
      <c r="I24" s="52">
        <v>4.5650000000000003E-2</v>
      </c>
      <c r="J24" s="383">
        <v>4.5650000000000003E-2</v>
      </c>
      <c r="K24" s="383">
        <v>4.5650000000000003E-2</v>
      </c>
      <c r="L24" s="383">
        <v>4.5650000000000003E-2</v>
      </c>
      <c r="M24" s="61"/>
      <c r="N24" s="63"/>
      <c r="O24" s="52">
        <v>2.2300000000000002E-3</v>
      </c>
      <c r="P24" s="383">
        <v>2.2300000000000002E-3</v>
      </c>
      <c r="Q24" s="383">
        <v>2.2300000000000002E-3</v>
      </c>
      <c r="R24" s="383">
        <v>2.2300000000000002E-3</v>
      </c>
      <c r="S24" s="61"/>
      <c r="T24" s="63"/>
      <c r="U24" s="52">
        <v>2.5399999999999998E-6</v>
      </c>
      <c r="V24" s="383">
        <v>2.5399999999999998E-6</v>
      </c>
      <c r="W24" s="383">
        <v>2.5399999999999998E-6</v>
      </c>
      <c r="X24" s="383">
        <v>2.5399999999999998E-6</v>
      </c>
      <c r="Y24" s="61"/>
      <c r="Z24" s="61"/>
      <c r="AA24" s="52">
        <v>7.6000000000000004E-4</v>
      </c>
      <c r="AB24" s="383">
        <v>7.6000000000000004E-4</v>
      </c>
      <c r="AC24" s="383">
        <v>7.6000000000000004E-4</v>
      </c>
      <c r="AD24" s="383">
        <v>7.6000000000000004E-4</v>
      </c>
      <c r="AE24" s="57"/>
      <c r="AF24" s="59"/>
      <c r="AG24" s="56"/>
      <c r="AH24" s="57"/>
      <c r="AI24" s="57"/>
      <c r="AJ24" s="57"/>
      <c r="AK24" s="57"/>
      <c r="AL24" s="59"/>
    </row>
    <row r="25" spans="1:38" ht="24.75" thickBot="1">
      <c r="A25" s="73" t="s">
        <v>163</v>
      </c>
      <c r="B25" s="74" t="s">
        <v>149</v>
      </c>
      <c r="C25" s="52">
        <v>0</v>
      </c>
      <c r="D25" s="383">
        <v>0</v>
      </c>
      <c r="E25" s="383">
        <v>0</v>
      </c>
      <c r="F25" s="383">
        <v>0</v>
      </c>
      <c r="G25" s="61"/>
      <c r="H25" s="61"/>
      <c r="I25" s="388">
        <v>1.18032</v>
      </c>
      <c r="J25" s="405">
        <v>1.1804596460666239</v>
      </c>
      <c r="K25" s="405">
        <v>1.1806923895109969</v>
      </c>
      <c r="L25" s="404">
        <v>1.1809251329553698</v>
      </c>
      <c r="M25" s="61"/>
      <c r="N25" s="63"/>
      <c r="O25" s="52">
        <v>0</v>
      </c>
      <c r="P25" s="383">
        <v>0</v>
      </c>
      <c r="Q25" s="383">
        <v>0</v>
      </c>
      <c r="R25" s="383">
        <v>0</v>
      </c>
      <c r="S25" s="61"/>
      <c r="T25" s="63"/>
      <c r="U25" s="52">
        <v>0</v>
      </c>
      <c r="V25" s="383">
        <v>0</v>
      </c>
      <c r="W25" s="383">
        <v>0</v>
      </c>
      <c r="X25" s="383">
        <v>0</v>
      </c>
      <c r="Y25" s="61"/>
      <c r="Z25" s="61"/>
      <c r="AA25" s="384">
        <v>0</v>
      </c>
      <c r="AB25" s="403">
        <v>0</v>
      </c>
      <c r="AC25" s="403">
        <v>0</v>
      </c>
      <c r="AD25" s="403">
        <v>0</v>
      </c>
      <c r="AE25" s="57"/>
      <c r="AF25" s="59"/>
      <c r="AG25" s="56"/>
      <c r="AH25" s="57"/>
      <c r="AI25" s="57"/>
      <c r="AJ25" s="57"/>
      <c r="AK25" s="57"/>
      <c r="AL25" s="59"/>
    </row>
    <row r="26" spans="1:38" ht="13.5" thickBot="1">
      <c r="A26" s="73" t="s">
        <v>164</v>
      </c>
      <c r="B26" s="74" t="s">
        <v>127</v>
      </c>
      <c r="C26" s="52">
        <v>12.04823</v>
      </c>
      <c r="D26" s="383">
        <v>14.146568770000002</v>
      </c>
      <c r="E26" s="383">
        <v>13.867900599999999</v>
      </c>
      <c r="F26" s="383">
        <v>13.767340599999999</v>
      </c>
      <c r="G26" s="61"/>
      <c r="H26" s="61"/>
      <c r="I26" s="52">
        <v>3.9196</v>
      </c>
      <c r="J26" s="383">
        <v>4.3335892709450006</v>
      </c>
      <c r="K26" s="383">
        <v>4.3134162360000001</v>
      </c>
      <c r="L26" s="383">
        <v>4.3130462359999999</v>
      </c>
      <c r="M26" s="61"/>
      <c r="N26" s="63"/>
      <c r="O26" s="52">
        <v>5.1916399999999996</v>
      </c>
      <c r="P26" s="383">
        <v>5.3071474930000004</v>
      </c>
      <c r="Q26" s="383">
        <v>5.2292987950000001</v>
      </c>
      <c r="R26" s="383">
        <v>5.1913887949999999</v>
      </c>
      <c r="S26" s="61"/>
      <c r="T26" s="63"/>
      <c r="U26" s="52">
        <v>0.84004000000000001</v>
      </c>
      <c r="V26" s="383">
        <v>0.86398101589999998</v>
      </c>
      <c r="W26" s="383">
        <v>0.85092862059999996</v>
      </c>
      <c r="X26" s="383">
        <v>0.87303862060000004</v>
      </c>
      <c r="Y26" s="61"/>
      <c r="Z26" s="61"/>
      <c r="AA26" s="52">
        <v>1.2876199999999998</v>
      </c>
      <c r="AB26" s="61">
        <v>1.1132362290000002</v>
      </c>
      <c r="AC26" s="61">
        <v>1.1118185869999999</v>
      </c>
      <c r="AD26" s="61">
        <v>1.1113785869999999</v>
      </c>
      <c r="AE26" s="57"/>
      <c r="AF26" s="59"/>
      <c r="AG26" s="56"/>
      <c r="AH26" s="57"/>
      <c r="AI26" s="57"/>
      <c r="AJ26" s="57"/>
      <c r="AK26" s="57"/>
      <c r="AL26" s="59"/>
    </row>
    <row r="27" spans="1:38" ht="13.5" thickBot="1">
      <c r="A27" s="73" t="s">
        <v>225</v>
      </c>
      <c r="B27" s="74" t="s">
        <v>128</v>
      </c>
      <c r="C27" s="52">
        <v>1.1039999999999999E-2</v>
      </c>
      <c r="D27" s="383">
        <v>0</v>
      </c>
      <c r="E27" s="383">
        <v>0</v>
      </c>
      <c r="F27" s="383">
        <v>0</v>
      </c>
      <c r="G27" s="61"/>
      <c r="H27" s="61"/>
      <c r="I27" s="52">
        <v>12.646789999999999</v>
      </c>
      <c r="J27" s="383">
        <v>13.013752497084301</v>
      </c>
      <c r="K27" s="383">
        <v>13.1225874075517</v>
      </c>
      <c r="L27" s="383">
        <v>13.236603898555702</v>
      </c>
      <c r="M27" s="61"/>
      <c r="N27" s="63"/>
      <c r="O27" s="52">
        <v>6.7099999999999998E-3</v>
      </c>
      <c r="P27" s="383">
        <v>0</v>
      </c>
      <c r="Q27" s="383">
        <v>0</v>
      </c>
      <c r="R27" s="383">
        <v>0</v>
      </c>
      <c r="S27" s="61"/>
      <c r="T27" s="63"/>
      <c r="U27" s="52">
        <v>2.545E-2</v>
      </c>
      <c r="V27" s="383">
        <v>0</v>
      </c>
      <c r="W27" s="383">
        <v>0</v>
      </c>
      <c r="X27" s="383">
        <v>0</v>
      </c>
      <c r="Y27" s="61"/>
      <c r="Z27" s="61"/>
      <c r="AA27" s="384">
        <v>0.22252999999999998</v>
      </c>
      <c r="AB27" s="383">
        <v>0.22252999999999998</v>
      </c>
      <c r="AC27" s="383">
        <v>0.22252999999999998</v>
      </c>
      <c r="AD27" s="383">
        <v>0.22252999999999998</v>
      </c>
      <c r="AE27" s="61"/>
      <c r="AF27" s="63"/>
      <c r="AG27" s="62"/>
      <c r="AH27" s="61"/>
      <c r="AI27" s="61"/>
      <c r="AJ27" s="61"/>
      <c r="AK27" s="61"/>
      <c r="AL27" s="63"/>
    </row>
    <row r="28" spans="1:38" ht="24.75" thickBot="1">
      <c r="A28" s="73" t="s">
        <v>165</v>
      </c>
      <c r="B28" s="74" t="s">
        <v>129</v>
      </c>
      <c r="C28" s="52">
        <v>0.47942999999999997</v>
      </c>
      <c r="D28" s="52">
        <v>0.466644664173964</v>
      </c>
      <c r="E28" s="52">
        <v>0.44533577113057077</v>
      </c>
      <c r="F28" s="52">
        <v>0.42402687808717754</v>
      </c>
      <c r="G28" s="61"/>
      <c r="H28" s="61"/>
      <c r="I28" s="52">
        <v>10.002049999999999</v>
      </c>
      <c r="J28" s="383">
        <v>9.7787097390581739</v>
      </c>
      <c r="K28" s="383">
        <v>9.4064759708218002</v>
      </c>
      <c r="L28" s="383">
        <v>9.034242202585423</v>
      </c>
      <c r="M28" s="61"/>
      <c r="N28" s="63"/>
      <c r="O28" s="52">
        <v>0</v>
      </c>
      <c r="P28" s="383" t="s">
        <v>304</v>
      </c>
      <c r="Q28" s="383" t="s">
        <v>304</v>
      </c>
      <c r="R28" s="383" t="s">
        <v>304</v>
      </c>
      <c r="S28" s="61"/>
      <c r="T28" s="63"/>
      <c r="U28" s="52">
        <v>15.137490000000001</v>
      </c>
      <c r="V28" s="52">
        <v>14.392751340102061</v>
      </c>
      <c r="W28" s="52">
        <v>13.151520240272163</v>
      </c>
      <c r="X28" s="52">
        <v>11.910289140442263</v>
      </c>
      <c r="Y28" s="61"/>
      <c r="Z28" s="61"/>
      <c r="AA28" s="52">
        <v>0.16270000000000001</v>
      </c>
      <c r="AB28" s="52">
        <v>0.16015440225257124</v>
      </c>
      <c r="AC28" s="52">
        <v>0.15591173934018993</v>
      </c>
      <c r="AD28" s="52">
        <v>0.15166907642780864</v>
      </c>
      <c r="AE28" s="61"/>
      <c r="AF28" s="63"/>
      <c r="AG28" s="62"/>
      <c r="AH28" s="61"/>
      <c r="AI28" s="61"/>
      <c r="AJ28" s="61"/>
      <c r="AK28" s="61"/>
      <c r="AL28" s="63"/>
    </row>
    <row r="29" spans="1:38" ht="13.5" thickBot="1">
      <c r="A29" s="78" t="s">
        <v>166</v>
      </c>
      <c r="B29" s="79" t="s">
        <v>130</v>
      </c>
      <c r="C29" s="52">
        <v>6.5089999999999995E-2</v>
      </c>
      <c r="D29" s="383">
        <v>6.2058267638653804E-2</v>
      </c>
      <c r="E29" s="383">
        <v>5.7005380369743487E-2</v>
      </c>
      <c r="F29" s="383">
        <v>5.1952493100833171E-2</v>
      </c>
      <c r="G29" s="61"/>
      <c r="H29" s="61"/>
      <c r="I29" s="52">
        <v>2.51749</v>
      </c>
      <c r="J29" s="383">
        <v>2.4001154085978835</v>
      </c>
      <c r="K29" s="383">
        <v>2.2044910895943564</v>
      </c>
      <c r="L29" s="383">
        <v>2.0088667705908292</v>
      </c>
      <c r="M29" s="61"/>
      <c r="N29" s="63"/>
      <c r="O29" s="52">
        <v>0</v>
      </c>
      <c r="P29" s="383" t="s">
        <v>304</v>
      </c>
      <c r="Q29" s="383" t="s">
        <v>304</v>
      </c>
      <c r="R29" s="383" t="s">
        <v>304</v>
      </c>
      <c r="S29" s="61"/>
      <c r="T29" s="63"/>
      <c r="U29" s="52">
        <v>2.8053599999999999</v>
      </c>
      <c r="V29" s="406">
        <v>2.5165566974450537</v>
      </c>
      <c r="W29" s="406">
        <v>2.0352178598534771</v>
      </c>
      <c r="X29" s="406">
        <v>1.5538790222619003</v>
      </c>
      <c r="Y29" s="61"/>
      <c r="Z29" s="61"/>
      <c r="AA29" s="52">
        <v>3.737E-2</v>
      </c>
      <c r="AB29" s="383">
        <v>3.5626912296014064E-2</v>
      </c>
      <c r="AC29" s="383">
        <v>3.2721766122704173E-2</v>
      </c>
      <c r="AD29" s="383">
        <v>2.9816619949394281E-2</v>
      </c>
      <c r="AE29" s="61"/>
      <c r="AF29" s="63"/>
      <c r="AG29" s="62"/>
      <c r="AH29" s="61"/>
      <c r="AI29" s="61"/>
      <c r="AJ29" s="61"/>
      <c r="AK29" s="61"/>
      <c r="AL29" s="63"/>
    </row>
    <row r="30" spans="1:38" ht="13.5" thickBot="1">
      <c r="A30" s="78" t="s">
        <v>167</v>
      </c>
      <c r="B30" s="79" t="s">
        <v>131</v>
      </c>
      <c r="C30" s="52">
        <v>0.34577999999999998</v>
      </c>
      <c r="D30" s="383">
        <v>0.32964753761950016</v>
      </c>
      <c r="E30" s="383">
        <v>0.30276010031866718</v>
      </c>
      <c r="F30" s="383">
        <v>0.2758726630178342</v>
      </c>
      <c r="G30" s="61"/>
      <c r="H30" s="61"/>
      <c r="I30" s="52">
        <v>5.9806100000000004</v>
      </c>
      <c r="J30" s="383">
        <v>5.7017711227540877</v>
      </c>
      <c r="K30" s="383">
        <v>5.2370396606775662</v>
      </c>
      <c r="L30" s="383">
        <v>4.7723081986010447</v>
      </c>
      <c r="M30" s="61"/>
      <c r="N30" s="63"/>
      <c r="O30" s="52">
        <v>0</v>
      </c>
      <c r="P30" s="383" t="s">
        <v>304</v>
      </c>
      <c r="Q30" s="383" t="s">
        <v>304</v>
      </c>
      <c r="R30" s="383" t="s">
        <v>304</v>
      </c>
      <c r="S30" s="61"/>
      <c r="T30" s="63"/>
      <c r="U30" s="52">
        <v>8.5864399999999996</v>
      </c>
      <c r="V30" s="406">
        <v>8.028097046714775</v>
      </c>
      <c r="W30" s="406">
        <v>7.0975254579060678</v>
      </c>
      <c r="X30" s="406">
        <v>6.1669538690973607</v>
      </c>
      <c r="Y30" s="61"/>
      <c r="Z30" s="61"/>
      <c r="AA30" s="52">
        <v>9.4070000000000001E-2</v>
      </c>
      <c r="AB30" s="383">
        <v>8.9669634085950356E-2</v>
      </c>
      <c r="AC30" s="383">
        <v>8.2335690895867591E-2</v>
      </c>
      <c r="AD30" s="383">
        <v>7.5001747705784841E-2</v>
      </c>
      <c r="AE30" s="61"/>
      <c r="AF30" s="63"/>
      <c r="AG30" s="62"/>
      <c r="AH30" s="61"/>
      <c r="AI30" s="61"/>
      <c r="AJ30" s="61"/>
      <c r="AK30" s="61"/>
      <c r="AL30" s="63"/>
    </row>
    <row r="31" spans="1:38" ht="13.5" thickBot="1">
      <c r="A31" s="78" t="s">
        <v>169</v>
      </c>
      <c r="B31" s="79" t="s">
        <v>133</v>
      </c>
      <c r="C31" s="52">
        <v>1.15E-3</v>
      </c>
      <c r="D31" s="383">
        <v>1.1190560539535656E-3</v>
      </c>
      <c r="E31" s="383">
        <v>1.0674828105428414E-3</v>
      </c>
      <c r="F31" s="383">
        <v>1.0159095671321175E-3</v>
      </c>
      <c r="G31" s="61"/>
      <c r="H31" s="61"/>
      <c r="I31" s="52">
        <v>1.7899999999999999E-2</v>
      </c>
      <c r="J31" s="383">
        <v>1.7376890477422604E-2</v>
      </c>
      <c r="K31" s="383">
        <v>1.6505041273126943E-2</v>
      </c>
      <c r="L31" s="383">
        <v>1.5633192068831282E-2</v>
      </c>
      <c r="M31" s="61"/>
      <c r="N31" s="63"/>
      <c r="O31" s="52">
        <v>0</v>
      </c>
      <c r="P31" s="383" t="s">
        <v>304</v>
      </c>
      <c r="Q31" s="383" t="s">
        <v>304</v>
      </c>
      <c r="R31" s="383" t="s">
        <v>304</v>
      </c>
      <c r="S31" s="61"/>
      <c r="T31" s="63"/>
      <c r="U31" s="52">
        <v>4.4380000000000003E-2</v>
      </c>
      <c r="V31" s="406">
        <v>4.3085094718613735E-2</v>
      </c>
      <c r="W31" s="406">
        <v>4.092691924963663E-2</v>
      </c>
      <c r="X31" s="406">
        <v>3.8768743780659518E-2</v>
      </c>
      <c r="Y31" s="61"/>
      <c r="Z31" s="61"/>
      <c r="AA31" s="52">
        <v>7.2999999999999996E-4</v>
      </c>
      <c r="AB31" s="383">
        <v>5.6153846153846152E-4</v>
      </c>
      <c r="AC31" s="383">
        <v>2.8076923076923076E-4</v>
      </c>
      <c r="AD31" s="383">
        <v>0</v>
      </c>
      <c r="AE31" s="61"/>
      <c r="AF31" s="63"/>
      <c r="AG31" s="62"/>
      <c r="AH31" s="61"/>
      <c r="AI31" s="61"/>
      <c r="AJ31" s="61"/>
      <c r="AK31" s="61"/>
      <c r="AL31" s="63"/>
    </row>
    <row r="32" spans="1:38" ht="13.5" thickBot="1">
      <c r="A32" s="78" t="s">
        <v>172</v>
      </c>
      <c r="B32" s="79" t="s">
        <v>173</v>
      </c>
      <c r="C32" s="52">
        <v>2.402E-2</v>
      </c>
      <c r="D32" s="383">
        <v>2.5246136893701986E-2</v>
      </c>
      <c r="E32" s="383">
        <v>2.7289698383205295E-2</v>
      </c>
      <c r="F32" s="383">
        <v>2.9333259872708604E-2</v>
      </c>
      <c r="G32" s="61"/>
      <c r="H32" s="61"/>
      <c r="I32" s="52">
        <v>0.21462000000000001</v>
      </c>
      <c r="J32" s="383">
        <v>0.22548161201359374</v>
      </c>
      <c r="K32" s="383">
        <v>0.24358429870291662</v>
      </c>
      <c r="L32" s="383">
        <v>0.2616869853922395</v>
      </c>
      <c r="M32" s="61"/>
      <c r="N32" s="63"/>
      <c r="O32" s="52">
        <v>0</v>
      </c>
      <c r="P32" s="383" t="s">
        <v>304</v>
      </c>
      <c r="Q32" s="383" t="s">
        <v>304</v>
      </c>
      <c r="R32" s="383" t="s">
        <v>304</v>
      </c>
      <c r="S32" s="61"/>
      <c r="T32" s="63"/>
      <c r="U32" s="52">
        <v>2.2017500000000001</v>
      </c>
      <c r="V32" s="406">
        <v>2.0854734805496675</v>
      </c>
      <c r="W32" s="406">
        <v>1.8916792814657799</v>
      </c>
      <c r="X32" s="406">
        <v>1.6978850823818921</v>
      </c>
      <c r="Y32" s="61"/>
      <c r="Z32" s="61"/>
      <c r="AA32" s="52">
        <v>2.64E-3</v>
      </c>
      <c r="AB32" s="383">
        <v>2.7694970742164681E-3</v>
      </c>
      <c r="AC32" s="383">
        <v>2.9853255312439152E-3</v>
      </c>
      <c r="AD32" s="383">
        <v>3.2011539882713623E-3</v>
      </c>
      <c r="AE32" s="61"/>
      <c r="AF32" s="63"/>
      <c r="AG32" s="62"/>
      <c r="AH32" s="61"/>
      <c r="AI32" s="61"/>
      <c r="AJ32" s="61"/>
      <c r="AK32" s="61"/>
      <c r="AL32" s="63"/>
    </row>
    <row r="33" spans="1:38" ht="13.5" thickBot="1">
      <c r="A33" s="78" t="s">
        <v>168</v>
      </c>
      <c r="B33" s="79" t="s">
        <v>132</v>
      </c>
      <c r="C33" s="52">
        <v>0</v>
      </c>
      <c r="D33" s="383">
        <v>0</v>
      </c>
      <c r="E33" s="383">
        <v>0</v>
      </c>
      <c r="F33" s="383">
        <v>0</v>
      </c>
      <c r="G33" s="61"/>
      <c r="H33" s="61"/>
      <c r="I33" s="52">
        <v>0</v>
      </c>
      <c r="J33" s="383">
        <v>0</v>
      </c>
      <c r="K33" s="383">
        <v>0</v>
      </c>
      <c r="L33" s="383">
        <v>0</v>
      </c>
      <c r="M33" s="61"/>
      <c r="N33" s="63"/>
      <c r="O33" s="52">
        <v>0</v>
      </c>
      <c r="P33" s="383" t="s">
        <v>105</v>
      </c>
      <c r="Q33" s="383" t="s">
        <v>105</v>
      </c>
      <c r="R33" s="383" t="s">
        <v>105</v>
      </c>
      <c r="S33" s="61"/>
      <c r="T33" s="63"/>
      <c r="U33" s="52">
        <v>0</v>
      </c>
      <c r="V33" s="406">
        <v>0</v>
      </c>
      <c r="W33" s="406">
        <v>0</v>
      </c>
      <c r="X33" s="406">
        <v>0</v>
      </c>
      <c r="Y33" s="61"/>
      <c r="Z33" s="61"/>
      <c r="AA33" s="384">
        <v>0</v>
      </c>
      <c r="AB33" s="383">
        <v>0</v>
      </c>
      <c r="AC33" s="383">
        <v>0</v>
      </c>
      <c r="AD33" s="383">
        <v>0</v>
      </c>
      <c r="AE33" s="61"/>
      <c r="AF33" s="63"/>
      <c r="AG33" s="62"/>
      <c r="AH33" s="61"/>
      <c r="AI33" s="61"/>
      <c r="AJ33" s="61"/>
      <c r="AK33" s="61"/>
      <c r="AL33" s="63"/>
    </row>
    <row r="34" spans="1:38" ht="13.5" thickBot="1">
      <c r="A34" s="78" t="s">
        <v>242</v>
      </c>
      <c r="B34" s="79" t="s">
        <v>134</v>
      </c>
      <c r="C34" s="52">
        <v>2.9999999999999997E-4</v>
      </c>
      <c r="D34" s="383">
        <v>3.3664141323780535E-4</v>
      </c>
      <c r="E34" s="383">
        <v>3.977104353008144E-4</v>
      </c>
      <c r="F34" s="383">
        <v>4.5877945736382339E-4</v>
      </c>
      <c r="G34" s="61"/>
      <c r="H34" s="61"/>
      <c r="I34" s="52">
        <v>8.5000000000000006E-3</v>
      </c>
      <c r="J34" s="383">
        <v>9.5362161516176457E-3</v>
      </c>
      <c r="K34" s="383">
        <v>1.1263243070980387E-2</v>
      </c>
      <c r="L34" s="383">
        <v>1.2990269990343127E-2</v>
      </c>
      <c r="M34" s="61"/>
      <c r="N34" s="63"/>
      <c r="O34" s="52">
        <v>0</v>
      </c>
      <c r="P34" s="383" t="s">
        <v>304</v>
      </c>
      <c r="Q34" s="383" t="s">
        <v>304</v>
      </c>
      <c r="R34" s="383" t="s">
        <v>304</v>
      </c>
      <c r="S34" s="61"/>
      <c r="T34" s="63"/>
      <c r="U34" s="52">
        <v>9.9299999999999996E-3</v>
      </c>
      <c r="V34" s="406">
        <v>1.1143110826059451E-2</v>
      </c>
      <c r="W34" s="406">
        <v>1.3164962202825203E-2</v>
      </c>
      <c r="X34" s="406">
        <v>1.5186813579590955E-2</v>
      </c>
      <c r="Y34" s="61"/>
      <c r="Z34" s="61"/>
      <c r="AA34" s="52">
        <v>1.3999999999999999E-4</v>
      </c>
      <c r="AB34" s="383">
        <v>1.0769230769230769E-4</v>
      </c>
      <c r="AC34" s="383">
        <v>5.3846153846153847E-5</v>
      </c>
      <c r="AD34" s="383">
        <v>0</v>
      </c>
      <c r="AE34" s="61"/>
      <c r="AF34" s="63"/>
      <c r="AG34" s="62"/>
      <c r="AH34" s="61"/>
      <c r="AI34" s="61"/>
      <c r="AJ34" s="61"/>
      <c r="AK34" s="61"/>
      <c r="AL34" s="63"/>
    </row>
    <row r="35" spans="1:38" ht="13.5" thickBot="1">
      <c r="A35" s="78" t="s">
        <v>243</v>
      </c>
      <c r="B35" s="79" t="s">
        <v>135</v>
      </c>
      <c r="C35" s="52">
        <v>1.0789999999999999E-2</v>
      </c>
      <c r="D35" s="383">
        <v>1.3111497792118471E-2</v>
      </c>
      <c r="E35" s="383">
        <v>1.6980660778982592E-2</v>
      </c>
      <c r="F35" s="383">
        <v>2.0849823765846712E-2</v>
      </c>
      <c r="G35" s="61"/>
      <c r="H35" s="61"/>
      <c r="I35" s="52">
        <v>0.18104000000000001</v>
      </c>
      <c r="J35" s="383">
        <v>0.21999286353167996</v>
      </c>
      <c r="K35" s="383">
        <v>0.28491430275114654</v>
      </c>
      <c r="L35" s="383">
        <v>0.34983574197061312</v>
      </c>
      <c r="M35" s="61"/>
      <c r="N35" s="63"/>
      <c r="O35" s="52">
        <v>0</v>
      </c>
      <c r="P35" s="383" t="s">
        <v>304</v>
      </c>
      <c r="Q35" s="383" t="s">
        <v>304</v>
      </c>
      <c r="R35" s="383" t="s">
        <v>304</v>
      </c>
      <c r="S35" s="61"/>
      <c r="T35" s="63"/>
      <c r="U35" s="52">
        <v>0.27904000000000001</v>
      </c>
      <c r="V35" s="406">
        <v>0.33907825387693807</v>
      </c>
      <c r="W35" s="406">
        <v>0.43914201033850153</v>
      </c>
      <c r="X35" s="406">
        <v>0.53920576680006504</v>
      </c>
      <c r="Y35" s="61"/>
      <c r="Z35" s="61"/>
      <c r="AA35" s="52">
        <v>1.6199999999999999E-3</v>
      </c>
      <c r="AB35" s="383">
        <v>1.2461538461538461E-3</v>
      </c>
      <c r="AC35" s="383">
        <v>6.2307692307692303E-4</v>
      </c>
      <c r="AD35" s="383">
        <v>0</v>
      </c>
      <c r="AE35" s="61"/>
      <c r="AF35" s="63"/>
      <c r="AG35" s="62"/>
      <c r="AH35" s="61"/>
      <c r="AI35" s="61"/>
      <c r="AJ35" s="61"/>
      <c r="AK35" s="61"/>
      <c r="AL35" s="63"/>
    </row>
    <row r="36" spans="1:38" ht="13.5" thickBot="1">
      <c r="A36" s="78" t="s">
        <v>171</v>
      </c>
      <c r="B36" s="79" t="s">
        <v>136</v>
      </c>
      <c r="C36" s="52">
        <v>0</v>
      </c>
      <c r="D36" s="383">
        <v>0</v>
      </c>
      <c r="E36" s="383">
        <v>0</v>
      </c>
      <c r="F36" s="383">
        <v>0</v>
      </c>
      <c r="G36" s="61"/>
      <c r="H36" s="61"/>
      <c r="I36" s="52">
        <v>0</v>
      </c>
      <c r="J36" s="383">
        <v>0</v>
      </c>
      <c r="K36" s="383">
        <v>0</v>
      </c>
      <c r="L36" s="383">
        <v>0</v>
      </c>
      <c r="M36" s="61"/>
      <c r="N36" s="63"/>
      <c r="O36" s="52">
        <v>0</v>
      </c>
      <c r="P36" s="383" t="s">
        <v>304</v>
      </c>
      <c r="Q36" s="383" t="s">
        <v>304</v>
      </c>
      <c r="R36" s="383" t="s">
        <v>304</v>
      </c>
      <c r="S36" s="61"/>
      <c r="T36" s="63"/>
      <c r="U36" s="52">
        <v>0</v>
      </c>
      <c r="V36" s="406">
        <v>0</v>
      </c>
      <c r="W36" s="406">
        <v>0</v>
      </c>
      <c r="X36" s="406">
        <v>0</v>
      </c>
      <c r="Y36" s="61"/>
      <c r="Z36" s="61"/>
      <c r="AA36" s="52">
        <v>0</v>
      </c>
      <c r="AB36" s="383">
        <v>0</v>
      </c>
      <c r="AC36" s="383">
        <v>0</v>
      </c>
      <c r="AD36" s="383">
        <v>0</v>
      </c>
      <c r="AE36" s="61"/>
      <c r="AF36" s="63"/>
      <c r="AG36" s="62"/>
      <c r="AH36" s="61"/>
      <c r="AI36" s="61"/>
      <c r="AJ36" s="61"/>
      <c r="AK36" s="61"/>
      <c r="AL36" s="63"/>
    </row>
    <row r="37" spans="1:38" ht="13.5" thickBot="1">
      <c r="A37" s="78" t="s">
        <v>170</v>
      </c>
      <c r="B37" s="79" t="s">
        <v>137</v>
      </c>
      <c r="C37" s="52">
        <v>3.2300000000000002E-2</v>
      </c>
      <c r="D37" s="383">
        <v>3.5125526762798211E-2</v>
      </c>
      <c r="E37" s="383">
        <v>3.9834738034128556E-2</v>
      </c>
      <c r="F37" s="383">
        <v>4.4543949305458908E-2</v>
      </c>
      <c r="G37" s="61"/>
      <c r="H37" s="61"/>
      <c r="I37" s="52">
        <v>1.08189</v>
      </c>
      <c r="J37" s="383">
        <v>1.2044356255318898</v>
      </c>
      <c r="K37" s="383">
        <v>1.408678334751706</v>
      </c>
      <c r="L37" s="383">
        <v>1.6129210439715223</v>
      </c>
      <c r="M37" s="61"/>
      <c r="N37" s="63"/>
      <c r="O37" s="52">
        <v>0</v>
      </c>
      <c r="P37" s="383" t="s">
        <v>304</v>
      </c>
      <c r="Q37" s="383" t="s">
        <v>304</v>
      </c>
      <c r="R37" s="383" t="s">
        <v>304</v>
      </c>
      <c r="S37" s="61"/>
      <c r="T37" s="63"/>
      <c r="U37" s="52">
        <v>1.2105900000000001</v>
      </c>
      <c r="V37" s="406">
        <v>1.3693176559709528</v>
      </c>
      <c r="W37" s="406">
        <v>1.6338637492558739</v>
      </c>
      <c r="X37" s="406">
        <v>1.8984098425407949</v>
      </c>
      <c r="Y37" s="61"/>
      <c r="Z37" s="61"/>
      <c r="AA37" s="52">
        <v>2.613E-2</v>
      </c>
      <c r="AB37" s="383">
        <v>3.0172974181005726E-2</v>
      </c>
      <c r="AC37" s="383">
        <v>3.6911264482681935E-2</v>
      </c>
      <c r="AD37" s="383">
        <v>4.3649554784358141E-2</v>
      </c>
      <c r="AE37" s="61"/>
      <c r="AF37" s="63"/>
      <c r="AG37" s="62"/>
      <c r="AH37" s="61"/>
      <c r="AI37" s="61"/>
      <c r="AJ37" s="61"/>
      <c r="AK37" s="61"/>
      <c r="AL37" s="63"/>
    </row>
    <row r="38" spans="1:38" ht="13.5" thickBot="1">
      <c r="A38" s="78" t="s">
        <v>244</v>
      </c>
      <c r="B38" s="79" t="s">
        <v>126</v>
      </c>
      <c r="C38" s="52">
        <v>0</v>
      </c>
      <c r="D38" s="383">
        <v>0</v>
      </c>
      <c r="E38" s="383">
        <v>0</v>
      </c>
      <c r="F38" s="383">
        <v>0</v>
      </c>
      <c r="G38" s="61"/>
      <c r="H38" s="61"/>
      <c r="I38" s="52">
        <v>0</v>
      </c>
      <c r="J38" s="383">
        <v>0</v>
      </c>
      <c r="K38" s="383">
        <v>0</v>
      </c>
      <c r="L38" s="383">
        <v>0</v>
      </c>
      <c r="M38" s="61"/>
      <c r="N38" s="63"/>
      <c r="O38" s="52">
        <v>0</v>
      </c>
      <c r="P38" s="383" t="s">
        <v>105</v>
      </c>
      <c r="Q38" s="383" t="s">
        <v>105</v>
      </c>
      <c r="R38" s="383" t="s">
        <v>105</v>
      </c>
      <c r="S38" s="61"/>
      <c r="T38" s="63"/>
      <c r="U38" s="52">
        <v>0</v>
      </c>
      <c r="V38" s="406">
        <v>0</v>
      </c>
      <c r="W38" s="406">
        <v>0</v>
      </c>
      <c r="X38" s="406">
        <v>0</v>
      </c>
      <c r="Y38" s="61"/>
      <c r="Z38" s="61"/>
      <c r="AA38" s="52">
        <v>0</v>
      </c>
      <c r="AB38" s="383">
        <v>0</v>
      </c>
      <c r="AC38" s="383">
        <v>0</v>
      </c>
      <c r="AD38" s="383">
        <v>0</v>
      </c>
      <c r="AE38" s="61"/>
      <c r="AF38" s="63"/>
      <c r="AG38" s="62"/>
      <c r="AH38" s="61"/>
      <c r="AI38" s="61"/>
      <c r="AJ38" s="61"/>
      <c r="AK38" s="61"/>
      <c r="AL38" s="63"/>
    </row>
    <row r="39" spans="1:38" ht="24.75" thickBot="1">
      <c r="A39" s="73" t="s">
        <v>174</v>
      </c>
      <c r="B39" s="74" t="s">
        <v>138</v>
      </c>
      <c r="C39" s="52">
        <v>5.8964999999999996</v>
      </c>
      <c r="D39" s="383">
        <v>5.7648072607223648</v>
      </c>
      <c r="E39" s="383">
        <v>5.5453193619263059</v>
      </c>
      <c r="F39" s="383">
        <v>5.3258314631302479</v>
      </c>
      <c r="G39" s="64"/>
      <c r="H39" s="64"/>
      <c r="I39" s="52">
        <v>0.61526999999999998</v>
      </c>
      <c r="J39" s="383">
        <v>0.61527079962113396</v>
      </c>
      <c r="K39" s="383">
        <v>0.61527213232302402</v>
      </c>
      <c r="L39" s="383">
        <v>0.61527346502491409</v>
      </c>
      <c r="M39" s="61"/>
      <c r="N39" s="63"/>
      <c r="O39" s="52">
        <v>0</v>
      </c>
      <c r="P39" s="383" t="s">
        <v>304</v>
      </c>
      <c r="Q39" s="383" t="s">
        <v>304</v>
      </c>
      <c r="R39" s="383" t="s">
        <v>304</v>
      </c>
      <c r="S39" s="61"/>
      <c r="T39" s="63"/>
      <c r="U39" s="52">
        <v>11.11492</v>
      </c>
      <c r="V39" s="383">
        <v>11.11492</v>
      </c>
      <c r="W39" s="383">
        <v>11.11492</v>
      </c>
      <c r="X39" s="383">
        <v>9.8950573385025624</v>
      </c>
      <c r="Y39" s="61"/>
      <c r="Z39" s="61"/>
      <c r="AA39" s="384">
        <v>4.2930000000000003E-2</v>
      </c>
      <c r="AB39" s="383">
        <v>4.2930000000000003E-2</v>
      </c>
      <c r="AC39" s="383">
        <v>4.2930000000000003E-2</v>
      </c>
      <c r="AD39" s="383">
        <v>4.2931633236698262E-2</v>
      </c>
      <c r="AE39" s="61"/>
      <c r="AF39" s="63"/>
      <c r="AG39" s="62"/>
      <c r="AH39" s="61"/>
      <c r="AI39" s="61"/>
      <c r="AJ39" s="61"/>
      <c r="AK39" s="61"/>
      <c r="AL39" s="63"/>
    </row>
    <row r="40" spans="1:38" ht="13.5" thickBot="1">
      <c r="A40" s="73" t="s">
        <v>175</v>
      </c>
      <c r="B40" s="74" t="s">
        <v>139</v>
      </c>
      <c r="C40" s="52">
        <v>0</v>
      </c>
      <c r="D40" s="383" t="s">
        <v>105</v>
      </c>
      <c r="E40" s="383" t="s">
        <v>105</v>
      </c>
      <c r="F40" s="383" t="s">
        <v>105</v>
      </c>
      <c r="G40" s="64"/>
      <c r="H40" s="64"/>
      <c r="I40" s="52">
        <v>0</v>
      </c>
      <c r="J40" s="383" t="s">
        <v>105</v>
      </c>
      <c r="K40" s="383" t="s">
        <v>105</v>
      </c>
      <c r="L40" s="383" t="s">
        <v>105</v>
      </c>
      <c r="M40" s="61"/>
      <c r="N40" s="63"/>
      <c r="O40" s="52">
        <v>0</v>
      </c>
      <c r="P40" s="383" t="s">
        <v>105</v>
      </c>
      <c r="Q40" s="383" t="s">
        <v>105</v>
      </c>
      <c r="R40" s="383" t="s">
        <v>105</v>
      </c>
      <c r="S40" s="61"/>
      <c r="T40" s="63"/>
      <c r="U40" s="52">
        <v>0</v>
      </c>
      <c r="V40" s="383" t="s">
        <v>105</v>
      </c>
      <c r="W40" s="383" t="s">
        <v>105</v>
      </c>
      <c r="X40" s="383" t="s">
        <v>105</v>
      </c>
      <c r="Y40" s="61"/>
      <c r="Z40" s="61"/>
      <c r="AA40" s="384">
        <v>0</v>
      </c>
      <c r="AB40" s="383" t="s">
        <v>105</v>
      </c>
      <c r="AC40" s="383" t="s">
        <v>105</v>
      </c>
      <c r="AD40" s="383" t="s">
        <v>105</v>
      </c>
      <c r="AE40" s="61"/>
      <c r="AF40" s="63"/>
      <c r="AG40" s="62"/>
      <c r="AH40" s="61"/>
      <c r="AI40" s="61"/>
      <c r="AJ40" s="61"/>
      <c r="AK40" s="61"/>
      <c r="AL40" s="63"/>
    </row>
    <row r="41" spans="1:38" ht="13.5" thickBot="1">
      <c r="A41" s="73" t="s">
        <v>140</v>
      </c>
      <c r="B41" s="74" t="s">
        <v>141</v>
      </c>
      <c r="C41" s="52">
        <v>3.9149999999999997E-2</v>
      </c>
      <c r="D41" s="383">
        <v>3.9149999999999997E-2</v>
      </c>
      <c r="E41" s="383">
        <v>3.9149999999999997E-2</v>
      </c>
      <c r="F41" s="383">
        <v>3.9149999999999997E-2</v>
      </c>
      <c r="G41" s="64"/>
      <c r="H41" s="64"/>
      <c r="I41" s="52">
        <v>0.37373999999999996</v>
      </c>
      <c r="J41" s="383">
        <v>0.37373999999999996</v>
      </c>
      <c r="K41" s="383">
        <v>0.37373999999999996</v>
      </c>
      <c r="L41" s="383">
        <v>0.37373999999999996</v>
      </c>
      <c r="M41" s="61"/>
      <c r="N41" s="63"/>
      <c r="O41" s="52">
        <v>5.11E-3</v>
      </c>
      <c r="P41" s="383">
        <v>5.11E-3</v>
      </c>
      <c r="Q41" s="383">
        <v>5.11E-3</v>
      </c>
      <c r="R41" s="383">
        <v>5.11E-3</v>
      </c>
      <c r="S41" s="61"/>
      <c r="T41" s="63"/>
      <c r="U41" s="52">
        <v>0.14563300000000001</v>
      </c>
      <c r="V41" s="383">
        <v>0.14563300000000001</v>
      </c>
      <c r="W41" s="383">
        <v>0.14563300000000001</v>
      </c>
      <c r="X41" s="383">
        <v>0.14563300000000001</v>
      </c>
      <c r="Y41" s="61"/>
      <c r="Z41" s="61"/>
      <c r="AA41" s="52">
        <v>0.208893</v>
      </c>
      <c r="AB41" s="383">
        <v>0.208893</v>
      </c>
      <c r="AC41" s="383">
        <v>0.208893</v>
      </c>
      <c r="AD41" s="383">
        <v>0.208893</v>
      </c>
      <c r="AE41" s="57"/>
      <c r="AF41" s="59"/>
      <c r="AG41" s="56"/>
      <c r="AH41" s="57"/>
      <c r="AI41" s="57"/>
      <c r="AJ41" s="57"/>
      <c r="AK41" s="57"/>
      <c r="AL41" s="59"/>
    </row>
    <row r="42" spans="1:38" ht="24.75" thickBot="1">
      <c r="A42" s="80" t="s">
        <v>176</v>
      </c>
      <c r="B42" s="81" t="s">
        <v>142</v>
      </c>
      <c r="C42" s="52">
        <v>0</v>
      </c>
      <c r="D42" s="383" t="s">
        <v>308</v>
      </c>
      <c r="E42" s="383" t="s">
        <v>308</v>
      </c>
      <c r="F42" s="383" t="s">
        <v>308</v>
      </c>
      <c r="G42" s="64"/>
      <c r="H42" s="64"/>
      <c r="I42" s="52">
        <v>0</v>
      </c>
      <c r="J42" s="383" t="s">
        <v>308</v>
      </c>
      <c r="K42" s="383" t="s">
        <v>308</v>
      </c>
      <c r="L42" s="383" t="s">
        <v>308</v>
      </c>
      <c r="M42" s="61"/>
      <c r="N42" s="63"/>
      <c r="O42" s="52">
        <v>0</v>
      </c>
      <c r="P42" s="383" t="s">
        <v>308</v>
      </c>
      <c r="Q42" s="383" t="s">
        <v>308</v>
      </c>
      <c r="R42" s="383" t="s">
        <v>308</v>
      </c>
      <c r="S42" s="61"/>
      <c r="T42" s="63"/>
      <c r="U42" s="52">
        <v>0</v>
      </c>
      <c r="V42" s="383" t="s">
        <v>308</v>
      </c>
      <c r="W42" s="383" t="s">
        <v>308</v>
      </c>
      <c r="X42" s="383" t="s">
        <v>308</v>
      </c>
      <c r="Y42" s="61"/>
      <c r="Z42" s="61"/>
      <c r="AA42" s="52">
        <v>0</v>
      </c>
      <c r="AB42" s="383" t="s">
        <v>308</v>
      </c>
      <c r="AC42" s="383" t="s">
        <v>308</v>
      </c>
      <c r="AD42" s="383" t="s">
        <v>308</v>
      </c>
      <c r="AE42" s="57"/>
      <c r="AF42" s="59"/>
      <c r="AG42" s="56"/>
      <c r="AH42" s="57"/>
      <c r="AI42" s="57"/>
      <c r="AJ42" s="57"/>
      <c r="AK42" s="57"/>
      <c r="AL42" s="59"/>
    </row>
    <row r="43" spans="1:38" ht="24.75" thickBot="1">
      <c r="A43" s="82" t="s">
        <v>36</v>
      </c>
      <c r="B43" s="82" t="s">
        <v>0</v>
      </c>
      <c r="C43" s="383">
        <v>67.071408636000015</v>
      </c>
      <c r="D43" s="383">
        <v>63.836489694380873</v>
      </c>
      <c r="E43" s="383">
        <v>54.549497327905122</v>
      </c>
      <c r="F43" s="383">
        <v>47.89127515030917</v>
      </c>
      <c r="G43" s="383"/>
      <c r="H43" s="383"/>
      <c r="I43" s="383">
        <v>38.609929999999999</v>
      </c>
      <c r="J43" s="383">
        <v>30.914483514343157</v>
      </c>
      <c r="K43" s="383">
        <v>30.959659503078505</v>
      </c>
      <c r="L43" s="383">
        <v>39.526323451823089</v>
      </c>
      <c r="M43" s="383"/>
      <c r="N43" s="383"/>
      <c r="O43" s="383">
        <v>9.0898000000000003</v>
      </c>
      <c r="P43" s="383">
        <v>11.746364883921437</v>
      </c>
      <c r="Q43" s="383">
        <v>11.224776527069407</v>
      </c>
      <c r="R43" s="383">
        <v>10.758314121980483</v>
      </c>
      <c r="S43" s="383"/>
      <c r="T43" s="383"/>
      <c r="U43" s="383">
        <v>28.561345540000001</v>
      </c>
      <c r="V43" s="383">
        <v>27.884931523762038</v>
      </c>
      <c r="W43" s="383">
        <v>26.592178399729715</v>
      </c>
      <c r="X43" s="383">
        <v>24.231178706737996</v>
      </c>
      <c r="Y43" s="383"/>
      <c r="Z43" s="383"/>
      <c r="AA43" s="383">
        <v>10.212579</v>
      </c>
      <c r="AB43" s="383">
        <v>9.7983506334590054</v>
      </c>
      <c r="AC43" s="383">
        <v>8.7175306529121119</v>
      </c>
      <c r="AD43" s="383">
        <v>8.4321141168324054</v>
      </c>
      <c r="AE43" s="66"/>
      <c r="AF43" s="67"/>
      <c r="AG43" s="65"/>
      <c r="AH43" s="66"/>
      <c r="AI43" s="66"/>
      <c r="AJ43" s="66"/>
      <c r="AK43" s="66"/>
      <c r="AL43" s="67"/>
    </row>
    <row r="44" spans="1:38">
      <c r="C44" s="34"/>
      <c r="D44" s="34"/>
      <c r="E44" s="34"/>
      <c r="F44" s="34"/>
      <c r="G44" s="34"/>
      <c r="H44" s="34"/>
      <c r="I44" s="34"/>
      <c r="J44" s="34"/>
      <c r="K44" s="34"/>
      <c r="L44" s="34"/>
      <c r="M44" s="34"/>
      <c r="N44" s="34"/>
      <c r="O44" s="34"/>
      <c r="P44" s="34"/>
      <c r="Q44" s="34"/>
      <c r="R44" s="34"/>
      <c r="S44" s="34"/>
      <c r="T44" s="34"/>
      <c r="W44" s="34"/>
      <c r="X44" s="34"/>
      <c r="Y44" s="34"/>
      <c r="Z44" s="34"/>
    </row>
    <row r="45" spans="1:38">
      <c r="C45" s="34"/>
      <c r="D45" s="34"/>
      <c r="E45" s="34"/>
      <c r="F45" s="34"/>
      <c r="G45" s="34"/>
      <c r="H45" s="34"/>
      <c r="I45" s="34"/>
      <c r="J45" s="34"/>
      <c r="K45" s="34"/>
      <c r="L45" s="34"/>
      <c r="M45" s="34"/>
      <c r="N45" s="34"/>
      <c r="O45" s="34"/>
      <c r="P45" s="34"/>
      <c r="Q45" s="34"/>
      <c r="R45" s="34"/>
      <c r="S45" s="34"/>
      <c r="T45" s="34"/>
      <c r="W45" s="34"/>
      <c r="X45" s="34"/>
      <c r="Y45" s="34"/>
      <c r="Z45" s="34"/>
    </row>
    <row r="46" spans="1:38">
      <c r="C46" s="34"/>
      <c r="D46" s="34"/>
      <c r="E46" s="34"/>
      <c r="F46" s="34"/>
      <c r="G46" s="34"/>
      <c r="H46" s="34"/>
      <c r="I46" s="34"/>
      <c r="J46" s="34"/>
      <c r="K46" s="34"/>
      <c r="L46" s="34"/>
      <c r="M46" s="34"/>
      <c r="N46" s="34"/>
      <c r="O46" s="34"/>
      <c r="P46" s="34"/>
      <c r="Q46" s="34"/>
      <c r="R46" s="34"/>
      <c r="S46" s="34"/>
      <c r="T46" s="34"/>
      <c r="W46" s="34"/>
      <c r="X46" s="34"/>
      <c r="Y46" s="34"/>
      <c r="Z46" s="34"/>
    </row>
    <row r="47" spans="1:38">
      <c r="C47" s="34"/>
      <c r="D47" s="34"/>
      <c r="E47" s="34"/>
      <c r="F47" s="34"/>
      <c r="G47" s="34"/>
      <c r="H47" s="34"/>
      <c r="I47" s="34"/>
      <c r="J47" s="34"/>
      <c r="K47" s="34"/>
      <c r="L47" s="34"/>
      <c r="M47" s="34"/>
      <c r="N47" s="34"/>
      <c r="O47" s="34"/>
      <c r="P47" s="34"/>
      <c r="Q47" s="34"/>
      <c r="R47" s="34"/>
      <c r="S47" s="34"/>
      <c r="T47" s="34"/>
      <c r="W47" s="34"/>
      <c r="X47" s="34"/>
      <c r="Y47" s="34"/>
      <c r="Z47" s="34"/>
    </row>
    <row r="48" spans="1:38">
      <c r="C48" s="34"/>
      <c r="D48" s="34"/>
      <c r="E48" s="34"/>
      <c r="F48" s="34"/>
      <c r="G48" s="34"/>
      <c r="H48" s="34"/>
      <c r="I48" s="34"/>
      <c r="J48" s="34"/>
      <c r="K48" s="34"/>
      <c r="L48" s="34"/>
      <c r="M48" s="34"/>
      <c r="N48" s="34"/>
      <c r="O48" s="34"/>
      <c r="P48" s="34"/>
      <c r="Q48" s="34"/>
      <c r="R48" s="34"/>
      <c r="S48" s="34"/>
      <c r="T48" s="34"/>
      <c r="W48" s="34"/>
      <c r="X48" s="34"/>
      <c r="Y48" s="34"/>
      <c r="Z48" s="34"/>
    </row>
    <row r="49" spans="3:26">
      <c r="C49" s="34"/>
      <c r="D49" s="34"/>
      <c r="E49" s="34"/>
      <c r="F49" s="34"/>
      <c r="G49" s="34"/>
      <c r="H49" s="34"/>
      <c r="I49" s="34"/>
      <c r="J49" s="34"/>
      <c r="K49" s="34"/>
      <c r="L49" s="34"/>
      <c r="M49" s="34"/>
      <c r="N49" s="34"/>
      <c r="O49" s="34"/>
      <c r="P49" s="34"/>
      <c r="Q49" s="34"/>
      <c r="R49" s="34"/>
      <c r="S49" s="34"/>
      <c r="T49" s="34"/>
      <c r="W49" s="34"/>
      <c r="X49" s="34"/>
      <c r="Y49" s="34"/>
      <c r="Z49" s="34"/>
    </row>
    <row r="50" spans="3:26">
      <c r="C50" s="34"/>
      <c r="D50" s="34"/>
      <c r="E50" s="34"/>
      <c r="F50" s="34"/>
      <c r="G50" s="34"/>
      <c r="H50" s="34"/>
      <c r="I50" s="34"/>
      <c r="J50" s="34"/>
      <c r="K50" s="34"/>
      <c r="L50" s="34"/>
      <c r="M50" s="34"/>
      <c r="N50" s="34"/>
      <c r="O50" s="34"/>
      <c r="P50" s="34"/>
      <c r="Q50" s="34"/>
      <c r="R50" s="34"/>
      <c r="S50" s="34"/>
      <c r="T50" s="34"/>
      <c r="W50" s="34"/>
      <c r="X50" s="34"/>
      <c r="Y50" s="34"/>
      <c r="Z50" s="34"/>
    </row>
    <row r="51" spans="3:26">
      <c r="C51" s="34"/>
      <c r="D51" s="34"/>
      <c r="E51" s="34"/>
      <c r="F51" s="34"/>
      <c r="G51" s="34"/>
      <c r="H51" s="34"/>
      <c r="I51" s="34"/>
      <c r="J51" s="34"/>
      <c r="K51" s="34"/>
      <c r="L51" s="34"/>
      <c r="M51" s="34"/>
      <c r="N51" s="34"/>
      <c r="O51" s="34"/>
      <c r="P51" s="34"/>
      <c r="Q51" s="34"/>
      <c r="R51" s="34"/>
      <c r="S51" s="34"/>
      <c r="T51" s="34"/>
      <c r="W51" s="34"/>
      <c r="X51" s="34"/>
      <c r="Y51" s="34"/>
      <c r="Z51" s="34"/>
    </row>
    <row r="52" spans="3:26">
      <c r="C52" s="34"/>
      <c r="D52" s="34"/>
      <c r="E52" s="34"/>
      <c r="F52" s="34"/>
      <c r="G52" s="34"/>
      <c r="H52" s="34"/>
      <c r="I52" s="34"/>
      <c r="J52" s="34"/>
      <c r="K52" s="34"/>
      <c r="L52" s="34"/>
      <c r="M52" s="34"/>
      <c r="N52" s="34"/>
      <c r="O52" s="34"/>
      <c r="P52" s="34"/>
      <c r="Q52" s="34"/>
      <c r="R52" s="34"/>
      <c r="S52" s="34"/>
      <c r="T52" s="34"/>
      <c r="W52" s="34"/>
      <c r="X52" s="34"/>
      <c r="Y52" s="34"/>
      <c r="Z52" s="34"/>
    </row>
    <row r="53" spans="3:26">
      <c r="C53" s="34"/>
      <c r="D53" s="34"/>
      <c r="E53" s="34"/>
      <c r="F53" s="34"/>
      <c r="G53" s="34"/>
      <c r="H53" s="34"/>
      <c r="I53" s="34"/>
      <c r="J53" s="34"/>
      <c r="K53" s="34"/>
      <c r="L53" s="34"/>
      <c r="M53" s="34"/>
      <c r="N53" s="34"/>
      <c r="O53" s="34"/>
      <c r="P53" s="34"/>
      <c r="Q53" s="34"/>
      <c r="R53" s="34"/>
      <c r="S53" s="34"/>
      <c r="T53" s="34"/>
      <c r="W53" s="34"/>
      <c r="X53" s="34"/>
      <c r="Y53" s="34"/>
      <c r="Z53" s="34"/>
    </row>
    <row r="54" spans="3:26">
      <c r="C54" s="34"/>
      <c r="D54" s="34"/>
      <c r="E54" s="34"/>
      <c r="F54" s="34"/>
      <c r="G54" s="34"/>
      <c r="H54" s="34"/>
      <c r="I54" s="34"/>
      <c r="J54" s="34"/>
      <c r="K54" s="34"/>
      <c r="L54" s="34"/>
      <c r="M54" s="34"/>
      <c r="N54" s="34"/>
      <c r="O54" s="34"/>
      <c r="P54" s="34"/>
      <c r="Q54" s="34"/>
      <c r="R54" s="34"/>
      <c r="S54" s="34"/>
      <c r="T54" s="34"/>
      <c r="W54" s="34"/>
      <c r="X54" s="34"/>
      <c r="Y54" s="34"/>
      <c r="Z54" s="34"/>
    </row>
    <row r="55" spans="3:26">
      <c r="C55" s="34"/>
      <c r="D55" s="34"/>
      <c r="E55" s="34"/>
      <c r="F55" s="34"/>
      <c r="G55" s="34"/>
      <c r="H55" s="34"/>
      <c r="I55" s="34"/>
      <c r="J55" s="34"/>
      <c r="K55" s="34"/>
      <c r="L55" s="34"/>
      <c r="M55" s="34"/>
      <c r="N55" s="34"/>
      <c r="O55" s="34"/>
      <c r="P55" s="34"/>
      <c r="Q55" s="34"/>
      <c r="R55" s="34"/>
      <c r="S55" s="34"/>
      <c r="T55" s="34"/>
      <c r="W55" s="34"/>
      <c r="X55" s="34"/>
      <c r="Y55" s="34"/>
      <c r="Z55" s="34"/>
    </row>
    <row r="56" spans="3:26">
      <c r="C56" s="34"/>
      <c r="D56" s="34"/>
      <c r="E56" s="34"/>
      <c r="F56" s="34"/>
      <c r="G56" s="34"/>
      <c r="H56" s="34"/>
      <c r="I56" s="34"/>
      <c r="J56" s="34"/>
      <c r="K56" s="34"/>
      <c r="L56" s="34"/>
      <c r="M56" s="34"/>
      <c r="N56" s="34"/>
      <c r="O56" s="34"/>
      <c r="P56" s="34"/>
      <c r="Q56" s="34"/>
      <c r="R56" s="34"/>
      <c r="S56" s="34"/>
      <c r="T56" s="34"/>
      <c r="W56" s="34"/>
      <c r="X56" s="34"/>
      <c r="Y56" s="34"/>
      <c r="Z56" s="34"/>
    </row>
    <row r="57" spans="3:26">
      <c r="C57" s="34"/>
      <c r="D57" s="34"/>
      <c r="E57" s="34"/>
      <c r="F57" s="34"/>
      <c r="G57" s="34"/>
      <c r="H57" s="34"/>
      <c r="I57" s="34"/>
      <c r="J57" s="34"/>
      <c r="K57" s="34"/>
      <c r="L57" s="34"/>
      <c r="M57" s="34"/>
      <c r="N57" s="34"/>
      <c r="O57" s="34"/>
      <c r="P57" s="34"/>
      <c r="Q57" s="34"/>
      <c r="R57" s="34"/>
      <c r="S57" s="34"/>
      <c r="T57" s="34"/>
      <c r="W57" s="34"/>
      <c r="X57" s="34"/>
      <c r="Y57" s="34"/>
      <c r="Z57" s="34"/>
    </row>
    <row r="58" spans="3:26">
      <c r="C58" s="34"/>
      <c r="D58" s="34"/>
      <c r="E58" s="34"/>
      <c r="F58" s="34"/>
      <c r="G58" s="34"/>
      <c r="H58" s="34"/>
      <c r="I58" s="34"/>
      <c r="J58" s="34"/>
      <c r="K58" s="34"/>
      <c r="L58" s="34"/>
      <c r="M58" s="34"/>
      <c r="N58" s="34"/>
      <c r="O58" s="34"/>
      <c r="P58" s="34"/>
      <c r="Q58" s="34"/>
      <c r="R58" s="34"/>
      <c r="S58" s="34"/>
      <c r="T58" s="34"/>
      <c r="W58" s="34"/>
      <c r="X58" s="34"/>
      <c r="Y58" s="34"/>
      <c r="Z58" s="34"/>
    </row>
    <row r="59" spans="3:26">
      <c r="C59" s="34"/>
      <c r="D59" s="34"/>
      <c r="E59" s="34"/>
      <c r="F59" s="34"/>
      <c r="G59" s="34"/>
      <c r="H59" s="34"/>
      <c r="I59" s="34"/>
      <c r="J59" s="34"/>
      <c r="K59" s="34"/>
      <c r="L59" s="34"/>
      <c r="M59" s="34"/>
      <c r="N59" s="34"/>
      <c r="O59" s="34"/>
      <c r="P59" s="34"/>
      <c r="Q59" s="34"/>
      <c r="R59" s="34"/>
      <c r="S59" s="34"/>
      <c r="T59" s="34"/>
      <c r="W59" s="34"/>
      <c r="X59" s="34"/>
      <c r="Y59" s="34"/>
      <c r="Z59" s="34"/>
    </row>
    <row r="60" spans="3:26">
      <c r="C60" s="34"/>
      <c r="D60" s="34"/>
      <c r="E60" s="34"/>
      <c r="F60" s="34"/>
      <c r="G60" s="34"/>
      <c r="H60" s="34"/>
      <c r="I60" s="34"/>
      <c r="J60" s="34"/>
      <c r="K60" s="34"/>
      <c r="L60" s="34"/>
      <c r="M60" s="34"/>
      <c r="N60" s="34"/>
      <c r="O60" s="34"/>
      <c r="P60" s="34"/>
      <c r="Q60" s="34"/>
      <c r="R60" s="34"/>
      <c r="S60" s="34"/>
      <c r="T60" s="34"/>
      <c r="W60" s="34"/>
      <c r="X60" s="34"/>
      <c r="Y60" s="34"/>
      <c r="Z60" s="34"/>
    </row>
    <row r="61" spans="3:26">
      <c r="C61" s="34"/>
      <c r="D61" s="34"/>
      <c r="E61" s="34"/>
      <c r="F61" s="34"/>
      <c r="G61" s="34"/>
      <c r="H61" s="34"/>
      <c r="I61" s="34"/>
      <c r="J61" s="34"/>
      <c r="K61" s="34"/>
      <c r="L61" s="34"/>
      <c r="M61" s="34"/>
      <c r="N61" s="34"/>
      <c r="O61" s="34"/>
      <c r="P61" s="34"/>
      <c r="Q61" s="34"/>
      <c r="R61" s="34"/>
      <c r="S61" s="34"/>
      <c r="T61" s="34"/>
      <c r="W61" s="34"/>
      <c r="X61" s="34"/>
      <c r="Y61" s="34"/>
      <c r="Z61" s="34"/>
    </row>
    <row r="62" spans="3:26">
      <c r="C62" s="34"/>
      <c r="D62" s="34"/>
      <c r="E62" s="34"/>
      <c r="F62" s="34"/>
      <c r="G62" s="34"/>
      <c r="H62" s="34"/>
      <c r="I62" s="34"/>
      <c r="J62" s="34"/>
      <c r="K62" s="34"/>
      <c r="L62" s="34"/>
      <c r="M62" s="34"/>
      <c r="N62" s="34"/>
      <c r="O62" s="34"/>
      <c r="P62" s="34"/>
      <c r="Q62" s="34"/>
      <c r="R62" s="34"/>
      <c r="S62" s="34"/>
      <c r="T62" s="34"/>
      <c r="W62" s="34"/>
      <c r="X62" s="34"/>
      <c r="Y62" s="34"/>
      <c r="Z62" s="34"/>
    </row>
    <row r="63" spans="3:26">
      <c r="C63" s="34"/>
      <c r="D63" s="34"/>
      <c r="E63" s="34"/>
      <c r="F63" s="34"/>
      <c r="G63" s="34"/>
      <c r="H63" s="34"/>
      <c r="I63" s="34"/>
      <c r="J63" s="34"/>
      <c r="K63" s="34"/>
      <c r="L63" s="34"/>
      <c r="M63" s="34"/>
      <c r="N63" s="34"/>
      <c r="O63" s="34"/>
      <c r="P63" s="34"/>
      <c r="Q63" s="34"/>
      <c r="R63" s="34"/>
      <c r="S63" s="34"/>
      <c r="T63" s="34"/>
      <c r="W63" s="34"/>
      <c r="X63" s="34"/>
      <c r="Y63" s="34"/>
      <c r="Z63" s="34"/>
    </row>
    <row r="64" spans="3:26">
      <c r="C64" s="34"/>
      <c r="D64" s="34"/>
      <c r="E64" s="34"/>
      <c r="F64" s="34"/>
      <c r="G64" s="34"/>
      <c r="H64" s="34"/>
      <c r="I64" s="34"/>
      <c r="J64" s="34"/>
      <c r="K64" s="34"/>
      <c r="L64" s="34"/>
      <c r="M64" s="34"/>
      <c r="N64" s="34"/>
      <c r="O64" s="34"/>
      <c r="P64" s="34"/>
      <c r="Q64" s="34"/>
      <c r="R64" s="34"/>
      <c r="S64" s="34"/>
      <c r="T64" s="34"/>
      <c r="W64" s="34"/>
      <c r="X64" s="34"/>
      <c r="Y64" s="34"/>
      <c r="Z64" s="34"/>
    </row>
    <row r="65" spans="3:26">
      <c r="C65" s="34"/>
      <c r="D65" s="34"/>
      <c r="E65" s="34"/>
      <c r="F65" s="34"/>
      <c r="G65" s="34"/>
      <c r="H65" s="34"/>
      <c r="I65" s="34"/>
      <c r="J65" s="34"/>
      <c r="K65" s="34"/>
      <c r="L65" s="34"/>
      <c r="M65" s="34"/>
      <c r="N65" s="34"/>
      <c r="O65" s="34"/>
      <c r="P65" s="34"/>
      <c r="Q65" s="34"/>
      <c r="R65" s="34"/>
      <c r="S65" s="34"/>
      <c r="T65" s="34"/>
      <c r="W65" s="34"/>
      <c r="X65" s="34"/>
      <c r="Y65" s="34"/>
      <c r="Z65" s="34"/>
    </row>
    <row r="66" spans="3:26">
      <c r="C66" s="34"/>
      <c r="D66" s="34"/>
      <c r="E66" s="34"/>
      <c r="F66" s="34"/>
      <c r="G66" s="34"/>
      <c r="H66" s="34"/>
      <c r="I66" s="34"/>
      <c r="J66" s="34"/>
      <c r="K66" s="34"/>
      <c r="L66" s="34"/>
      <c r="M66" s="34"/>
      <c r="N66" s="34"/>
      <c r="O66" s="34"/>
      <c r="P66" s="34"/>
      <c r="Q66" s="34"/>
      <c r="R66" s="34"/>
      <c r="S66" s="34"/>
      <c r="T66" s="34"/>
      <c r="W66" s="34"/>
      <c r="X66" s="34"/>
      <c r="Y66" s="34"/>
      <c r="Z66" s="34"/>
    </row>
    <row r="67" spans="3:26">
      <c r="C67" s="34"/>
      <c r="D67" s="34"/>
      <c r="E67" s="34"/>
      <c r="F67" s="34"/>
      <c r="G67" s="34"/>
      <c r="H67" s="34"/>
      <c r="I67" s="34"/>
      <c r="J67" s="34"/>
      <c r="K67" s="34"/>
      <c r="L67" s="34"/>
      <c r="M67" s="34"/>
      <c r="N67" s="34"/>
      <c r="O67" s="34"/>
      <c r="P67" s="34"/>
      <c r="Q67" s="34"/>
      <c r="R67" s="34"/>
      <c r="S67" s="34"/>
      <c r="T67" s="34"/>
      <c r="W67" s="34"/>
      <c r="X67" s="34"/>
      <c r="Y67" s="34"/>
      <c r="Z67" s="34"/>
    </row>
    <row r="68" spans="3:26">
      <c r="C68" s="34"/>
      <c r="D68" s="34"/>
      <c r="E68" s="34"/>
      <c r="F68" s="34"/>
      <c r="G68" s="34"/>
      <c r="H68" s="34"/>
      <c r="I68" s="34"/>
      <c r="J68" s="34"/>
      <c r="K68" s="34"/>
      <c r="L68" s="34"/>
      <c r="M68" s="34"/>
      <c r="N68" s="34"/>
      <c r="O68" s="34"/>
      <c r="P68" s="34"/>
      <c r="Q68" s="34"/>
      <c r="R68" s="34"/>
      <c r="S68" s="34"/>
      <c r="T68" s="34"/>
      <c r="W68" s="34"/>
      <c r="X68" s="34"/>
      <c r="Y68" s="34"/>
      <c r="Z68" s="34"/>
    </row>
    <row r="69" spans="3:26">
      <c r="C69" s="34"/>
      <c r="D69" s="34"/>
      <c r="E69" s="34"/>
      <c r="F69" s="34"/>
      <c r="G69" s="34"/>
      <c r="H69" s="34"/>
      <c r="I69" s="34"/>
      <c r="J69" s="34"/>
      <c r="K69" s="34"/>
      <c r="L69" s="34"/>
      <c r="M69" s="34"/>
      <c r="N69" s="34"/>
      <c r="O69" s="34"/>
      <c r="P69" s="34"/>
      <c r="Q69" s="34"/>
      <c r="R69" s="34"/>
      <c r="S69" s="34"/>
      <c r="T69" s="34"/>
      <c r="W69" s="34"/>
      <c r="X69" s="34"/>
      <c r="Y69" s="34"/>
      <c r="Z69" s="34"/>
    </row>
    <row r="70" spans="3:26">
      <c r="C70" s="34"/>
      <c r="D70" s="34"/>
      <c r="E70" s="34"/>
      <c r="F70" s="34"/>
      <c r="G70" s="34"/>
      <c r="H70" s="34"/>
      <c r="I70" s="34"/>
      <c r="J70" s="34"/>
      <c r="K70" s="34"/>
      <c r="L70" s="34"/>
      <c r="M70" s="34"/>
      <c r="N70" s="34"/>
      <c r="O70" s="34"/>
      <c r="P70" s="34"/>
      <c r="Q70" s="34"/>
      <c r="R70" s="34"/>
      <c r="S70" s="34"/>
      <c r="T70" s="34"/>
      <c r="W70" s="34"/>
      <c r="X70" s="34"/>
      <c r="Y70" s="34"/>
      <c r="Z70" s="34"/>
    </row>
    <row r="71" spans="3:26">
      <c r="C71" s="34"/>
      <c r="D71" s="34"/>
      <c r="E71" s="34"/>
      <c r="F71" s="34"/>
      <c r="G71" s="34"/>
      <c r="H71" s="34"/>
      <c r="I71" s="34"/>
      <c r="J71" s="34"/>
      <c r="K71" s="34"/>
      <c r="L71" s="34"/>
      <c r="M71" s="34"/>
      <c r="N71" s="34"/>
      <c r="O71" s="34"/>
      <c r="P71" s="34"/>
      <c r="Q71" s="34"/>
      <c r="R71" s="34"/>
      <c r="S71" s="34"/>
      <c r="T71" s="34"/>
      <c r="W71" s="34"/>
      <c r="X71" s="34"/>
      <c r="Y71" s="34"/>
      <c r="Z71" s="34"/>
    </row>
    <row r="72" spans="3:26">
      <c r="C72" s="34"/>
      <c r="D72" s="34"/>
      <c r="E72" s="34"/>
      <c r="F72" s="34"/>
      <c r="G72" s="34"/>
      <c r="H72" s="34"/>
      <c r="I72" s="34"/>
      <c r="J72" s="34"/>
      <c r="K72" s="34"/>
      <c r="L72" s="34"/>
      <c r="M72" s="34"/>
      <c r="N72" s="34"/>
      <c r="O72" s="34"/>
      <c r="P72" s="34"/>
      <c r="Q72" s="34"/>
      <c r="R72" s="34"/>
      <c r="S72" s="34"/>
      <c r="T72" s="34"/>
      <c r="W72" s="34"/>
      <c r="X72" s="34"/>
      <c r="Y72" s="34"/>
      <c r="Z72" s="34"/>
    </row>
    <row r="73" spans="3:26">
      <c r="C73" s="34"/>
      <c r="D73" s="34"/>
      <c r="E73" s="34"/>
      <c r="F73" s="34"/>
      <c r="G73" s="34"/>
      <c r="H73" s="34"/>
      <c r="I73" s="34"/>
      <c r="J73" s="34"/>
      <c r="K73" s="34"/>
      <c r="L73" s="34"/>
      <c r="M73" s="34"/>
      <c r="N73" s="34"/>
      <c r="O73" s="34"/>
      <c r="P73" s="34"/>
      <c r="Q73" s="34"/>
      <c r="R73" s="34"/>
      <c r="S73" s="34"/>
      <c r="T73" s="34"/>
      <c r="W73" s="34"/>
      <c r="X73" s="34"/>
      <c r="Y73" s="34"/>
      <c r="Z73" s="34"/>
    </row>
    <row r="74" spans="3:26">
      <c r="C74" s="34"/>
      <c r="D74" s="34"/>
      <c r="E74" s="34"/>
      <c r="F74" s="34"/>
      <c r="G74" s="34"/>
      <c r="H74" s="34"/>
      <c r="I74" s="34"/>
      <c r="J74" s="34"/>
      <c r="K74" s="34"/>
      <c r="L74" s="34"/>
      <c r="M74" s="34"/>
      <c r="N74" s="34"/>
      <c r="O74" s="34"/>
      <c r="P74" s="34"/>
      <c r="Q74" s="34"/>
      <c r="R74" s="34"/>
      <c r="S74" s="34"/>
      <c r="T74" s="34"/>
      <c r="W74" s="34"/>
      <c r="X74" s="34"/>
      <c r="Y74" s="34"/>
      <c r="Z74" s="34"/>
    </row>
    <row r="75" spans="3:26">
      <c r="C75" s="34"/>
      <c r="D75" s="34"/>
      <c r="E75" s="34"/>
      <c r="F75" s="34"/>
      <c r="G75" s="34"/>
      <c r="H75" s="34"/>
      <c r="I75" s="34"/>
      <c r="J75" s="34"/>
      <c r="K75" s="34"/>
      <c r="L75" s="34"/>
      <c r="M75" s="34"/>
      <c r="N75" s="34"/>
      <c r="O75" s="34"/>
      <c r="P75" s="34"/>
      <c r="Q75" s="34"/>
      <c r="R75" s="34"/>
      <c r="S75" s="34"/>
      <c r="T75" s="34"/>
      <c r="W75" s="34"/>
      <c r="X75" s="34"/>
      <c r="Y75" s="34"/>
      <c r="Z75" s="34"/>
    </row>
    <row r="76" spans="3:26">
      <c r="C76" s="34"/>
      <c r="D76" s="34"/>
      <c r="E76" s="34"/>
      <c r="F76" s="34"/>
      <c r="G76" s="34"/>
      <c r="H76" s="34"/>
      <c r="I76" s="34"/>
      <c r="J76" s="34"/>
      <c r="K76" s="34"/>
      <c r="L76" s="34"/>
      <c r="M76" s="34"/>
      <c r="N76" s="34"/>
      <c r="O76" s="34"/>
      <c r="P76" s="34"/>
      <c r="Q76" s="34"/>
      <c r="R76" s="34"/>
      <c r="S76" s="34"/>
      <c r="T76" s="34"/>
      <c r="W76" s="34"/>
      <c r="X76" s="34"/>
      <c r="Y76" s="34"/>
      <c r="Z76" s="34"/>
    </row>
    <row r="77" spans="3:26">
      <c r="C77" s="34"/>
      <c r="D77" s="34"/>
      <c r="E77" s="34"/>
      <c r="F77" s="34"/>
      <c r="G77" s="34"/>
      <c r="H77" s="34"/>
      <c r="I77" s="34"/>
      <c r="J77" s="34"/>
      <c r="K77" s="34"/>
      <c r="L77" s="34"/>
      <c r="M77" s="34"/>
      <c r="N77" s="34"/>
      <c r="O77" s="34"/>
      <c r="P77" s="34"/>
      <c r="Q77" s="34"/>
      <c r="R77" s="34"/>
      <c r="S77" s="34"/>
      <c r="T77" s="34"/>
      <c r="W77" s="34"/>
      <c r="X77" s="34"/>
      <c r="Y77" s="34"/>
      <c r="Z77" s="34"/>
    </row>
    <row r="78" spans="3:26">
      <c r="C78" s="34"/>
      <c r="D78" s="34"/>
      <c r="E78" s="34"/>
      <c r="F78" s="34"/>
      <c r="G78" s="34"/>
      <c r="H78" s="34"/>
      <c r="I78" s="34"/>
      <c r="J78" s="34"/>
      <c r="K78" s="34"/>
      <c r="L78" s="34"/>
      <c r="M78" s="34"/>
      <c r="N78" s="34"/>
      <c r="O78" s="34"/>
      <c r="P78" s="34"/>
      <c r="Q78" s="34"/>
      <c r="R78" s="34"/>
      <c r="S78" s="34"/>
      <c r="T78" s="34"/>
      <c r="W78" s="34"/>
      <c r="X78" s="34"/>
      <c r="Y78" s="34"/>
      <c r="Z78" s="34"/>
    </row>
    <row r="79" spans="3:26">
      <c r="C79" s="34"/>
      <c r="D79" s="34"/>
      <c r="E79" s="34"/>
      <c r="F79" s="34"/>
      <c r="G79" s="34"/>
      <c r="H79" s="34"/>
      <c r="I79" s="34"/>
      <c r="J79" s="34"/>
      <c r="K79" s="34"/>
      <c r="L79" s="34"/>
      <c r="M79" s="34"/>
      <c r="N79" s="34"/>
      <c r="O79" s="34"/>
      <c r="P79" s="34"/>
      <c r="Q79" s="34"/>
      <c r="R79" s="34"/>
      <c r="S79" s="34"/>
      <c r="T79" s="34"/>
      <c r="W79" s="34"/>
      <c r="X79" s="34"/>
      <c r="Y79" s="34"/>
      <c r="Z79" s="34"/>
    </row>
    <row r="80" spans="3:26">
      <c r="C80" s="34"/>
      <c r="D80" s="34"/>
      <c r="E80" s="34"/>
      <c r="F80" s="34"/>
      <c r="G80" s="34"/>
      <c r="H80" s="34"/>
      <c r="I80" s="34"/>
      <c r="J80" s="34"/>
      <c r="K80" s="34"/>
      <c r="L80" s="34"/>
      <c r="M80" s="34"/>
      <c r="N80" s="34"/>
      <c r="O80" s="34"/>
      <c r="P80" s="34"/>
      <c r="Q80" s="34"/>
      <c r="R80" s="34"/>
      <c r="S80" s="34"/>
      <c r="T80" s="34"/>
      <c r="W80" s="34"/>
      <c r="X80" s="34"/>
      <c r="Y80" s="34"/>
      <c r="Z80" s="34"/>
    </row>
    <row r="81" spans="3:26">
      <c r="C81" s="34"/>
      <c r="D81" s="34"/>
      <c r="E81" s="34"/>
      <c r="F81" s="34"/>
      <c r="G81" s="34"/>
      <c r="H81" s="34"/>
      <c r="I81" s="34"/>
      <c r="J81" s="34"/>
      <c r="K81" s="34"/>
      <c r="L81" s="34"/>
      <c r="M81" s="34"/>
      <c r="N81" s="34"/>
      <c r="O81" s="34"/>
      <c r="P81" s="34"/>
      <c r="Q81" s="34"/>
      <c r="R81" s="34"/>
      <c r="S81" s="34"/>
      <c r="T81" s="34"/>
      <c r="W81" s="34"/>
      <c r="X81" s="34"/>
      <c r="Y81" s="34"/>
      <c r="Z81" s="34"/>
    </row>
    <row r="82" spans="3:26">
      <c r="C82" s="34"/>
      <c r="D82" s="34"/>
      <c r="E82" s="34"/>
      <c r="F82" s="34"/>
      <c r="G82" s="34"/>
      <c r="H82" s="34"/>
      <c r="I82" s="34"/>
      <c r="J82" s="34"/>
      <c r="K82" s="34"/>
      <c r="L82" s="34"/>
      <c r="M82" s="34"/>
      <c r="N82" s="34"/>
      <c r="O82" s="34"/>
      <c r="P82" s="34"/>
      <c r="Q82" s="34"/>
      <c r="R82" s="34"/>
      <c r="S82" s="34"/>
      <c r="T82" s="34"/>
      <c r="W82" s="34"/>
      <c r="X82" s="34"/>
      <c r="Y82" s="34"/>
      <c r="Z82" s="34"/>
    </row>
    <row r="83" spans="3:26">
      <c r="C83" s="34"/>
      <c r="D83" s="34"/>
      <c r="E83" s="34"/>
      <c r="F83" s="34"/>
      <c r="G83" s="34"/>
      <c r="H83" s="34"/>
      <c r="I83" s="34"/>
      <c r="J83" s="34"/>
      <c r="K83" s="34"/>
      <c r="L83" s="34"/>
      <c r="M83" s="34"/>
      <c r="N83" s="34"/>
      <c r="O83" s="34"/>
      <c r="P83" s="34"/>
      <c r="Q83" s="34"/>
      <c r="R83" s="34"/>
      <c r="S83" s="34"/>
      <c r="T83" s="34"/>
      <c r="W83" s="34"/>
      <c r="X83" s="34"/>
      <c r="Y83" s="34"/>
      <c r="Z83" s="34"/>
    </row>
    <row r="84" spans="3:26">
      <c r="C84" s="34"/>
      <c r="D84" s="34"/>
      <c r="E84" s="34"/>
      <c r="F84" s="34"/>
      <c r="G84" s="34"/>
      <c r="H84" s="34"/>
      <c r="I84" s="34"/>
      <c r="J84" s="34"/>
      <c r="K84" s="34"/>
      <c r="L84" s="34"/>
      <c r="M84" s="34"/>
      <c r="N84" s="34"/>
      <c r="O84" s="34"/>
      <c r="P84" s="34"/>
      <c r="Q84" s="34"/>
      <c r="R84" s="34"/>
      <c r="S84" s="34"/>
      <c r="T84" s="34"/>
      <c r="W84" s="34"/>
      <c r="X84" s="34"/>
      <c r="Y84" s="34"/>
      <c r="Z84" s="34"/>
    </row>
    <row r="85" spans="3:26">
      <c r="C85" s="34"/>
      <c r="D85" s="34"/>
      <c r="E85" s="34"/>
      <c r="F85" s="34"/>
      <c r="G85" s="34"/>
      <c r="H85" s="34"/>
      <c r="I85" s="34"/>
      <c r="J85" s="34"/>
      <c r="K85" s="34"/>
      <c r="L85" s="34"/>
      <c r="M85" s="34"/>
      <c r="N85" s="34"/>
      <c r="O85" s="34"/>
      <c r="P85" s="34"/>
      <c r="Q85" s="34"/>
      <c r="R85" s="34"/>
      <c r="S85" s="34"/>
      <c r="T85" s="34"/>
      <c r="W85" s="34"/>
      <c r="X85" s="34"/>
      <c r="Y85" s="34"/>
      <c r="Z85" s="34"/>
    </row>
    <row r="86" spans="3:26">
      <c r="C86" s="34"/>
      <c r="D86" s="34"/>
      <c r="E86" s="34"/>
      <c r="F86" s="34"/>
      <c r="G86" s="34"/>
      <c r="H86" s="34"/>
      <c r="I86" s="34"/>
      <c r="J86" s="34"/>
      <c r="K86" s="34"/>
      <c r="L86" s="34"/>
      <c r="M86" s="34"/>
      <c r="N86" s="34"/>
      <c r="O86" s="34"/>
      <c r="P86" s="34"/>
      <c r="Q86" s="34"/>
      <c r="R86" s="34"/>
      <c r="S86" s="34"/>
      <c r="T86" s="34"/>
      <c r="W86" s="34"/>
      <c r="X86" s="34"/>
      <c r="Y86" s="34"/>
      <c r="Z86" s="34"/>
    </row>
    <row r="87" spans="3:26">
      <c r="C87" s="34"/>
      <c r="D87" s="34"/>
      <c r="E87" s="34"/>
      <c r="F87" s="34"/>
      <c r="G87" s="34"/>
      <c r="H87" s="34"/>
      <c r="I87" s="34"/>
      <c r="J87" s="34"/>
      <c r="K87" s="34"/>
      <c r="L87" s="34"/>
      <c r="M87" s="34"/>
      <c r="N87" s="34"/>
      <c r="O87" s="34"/>
      <c r="P87" s="34"/>
      <c r="Q87" s="34"/>
      <c r="R87" s="34"/>
      <c r="S87" s="34"/>
      <c r="T87" s="34"/>
      <c r="W87" s="34"/>
      <c r="X87" s="34"/>
      <c r="Y87" s="34"/>
      <c r="Z87" s="34"/>
    </row>
    <row r="88" spans="3:26">
      <c r="C88" s="34"/>
      <c r="D88" s="34"/>
      <c r="E88" s="34"/>
      <c r="F88" s="34"/>
      <c r="G88" s="34"/>
      <c r="H88" s="34"/>
      <c r="I88" s="34"/>
      <c r="J88" s="34"/>
      <c r="K88" s="34"/>
      <c r="L88" s="34"/>
      <c r="M88" s="34"/>
      <c r="N88" s="34"/>
      <c r="O88" s="34"/>
      <c r="P88" s="34"/>
      <c r="Q88" s="34"/>
      <c r="R88" s="34"/>
      <c r="S88" s="34"/>
      <c r="T88" s="34"/>
      <c r="W88" s="34"/>
      <c r="X88" s="34"/>
      <c r="Y88" s="34"/>
      <c r="Z88" s="34"/>
    </row>
    <row r="89" spans="3:26">
      <c r="C89" s="34"/>
      <c r="D89" s="34"/>
      <c r="E89" s="34"/>
      <c r="F89" s="34"/>
      <c r="G89" s="34"/>
      <c r="H89" s="34"/>
      <c r="I89" s="34"/>
      <c r="J89" s="34"/>
      <c r="K89" s="34"/>
      <c r="L89" s="34"/>
      <c r="M89" s="34"/>
      <c r="N89" s="34"/>
      <c r="O89" s="34"/>
      <c r="P89" s="34"/>
      <c r="Q89" s="34"/>
      <c r="R89" s="34"/>
      <c r="S89" s="34"/>
      <c r="T89" s="34"/>
      <c r="W89" s="34"/>
      <c r="X89" s="34"/>
      <c r="Y89" s="34"/>
      <c r="Z89" s="34"/>
    </row>
    <row r="90" spans="3:26">
      <c r="C90" s="34"/>
      <c r="D90" s="34"/>
      <c r="E90" s="34"/>
      <c r="F90" s="34"/>
      <c r="G90" s="34"/>
      <c r="H90" s="34"/>
      <c r="I90" s="34"/>
      <c r="J90" s="34"/>
      <c r="K90" s="34"/>
      <c r="L90" s="34"/>
      <c r="M90" s="34"/>
      <c r="N90" s="34"/>
      <c r="O90" s="34"/>
      <c r="P90" s="34"/>
      <c r="Q90" s="34"/>
      <c r="R90" s="34"/>
      <c r="S90" s="34"/>
      <c r="T90" s="34"/>
      <c r="W90" s="34"/>
      <c r="X90" s="34"/>
      <c r="Y90" s="34"/>
      <c r="Z90" s="34"/>
    </row>
    <row r="91" spans="3:26">
      <c r="C91" s="34"/>
      <c r="D91" s="34"/>
      <c r="E91" s="34"/>
      <c r="F91" s="34"/>
      <c r="G91" s="34"/>
      <c r="H91" s="34"/>
      <c r="I91" s="34"/>
      <c r="J91" s="34"/>
      <c r="K91" s="34"/>
      <c r="L91" s="34"/>
      <c r="M91" s="34"/>
      <c r="N91" s="34"/>
      <c r="O91" s="34"/>
      <c r="P91" s="34"/>
      <c r="Q91" s="34"/>
      <c r="R91" s="34"/>
      <c r="S91" s="34"/>
      <c r="T91" s="34"/>
      <c r="W91" s="34"/>
      <c r="X91" s="34"/>
      <c r="Y91" s="34"/>
      <c r="Z91" s="34"/>
    </row>
    <row r="92" spans="3:26">
      <c r="C92" s="34"/>
      <c r="D92" s="34"/>
      <c r="E92" s="34"/>
      <c r="F92" s="34"/>
      <c r="G92" s="34"/>
      <c r="H92" s="34"/>
      <c r="I92" s="34"/>
      <c r="J92" s="34"/>
      <c r="K92" s="34"/>
      <c r="L92" s="34"/>
      <c r="M92" s="34"/>
      <c r="N92" s="34"/>
      <c r="O92" s="34"/>
      <c r="P92" s="34"/>
      <c r="Q92" s="34"/>
      <c r="R92" s="34"/>
      <c r="S92" s="34"/>
      <c r="T92" s="34"/>
      <c r="W92" s="34"/>
      <c r="X92" s="34"/>
      <c r="Y92" s="34"/>
      <c r="Z92" s="34"/>
    </row>
    <row r="93" spans="3:26">
      <c r="C93" s="34"/>
      <c r="D93" s="34"/>
      <c r="E93" s="34"/>
      <c r="F93" s="34"/>
      <c r="G93" s="34"/>
      <c r="H93" s="34"/>
      <c r="I93" s="34"/>
      <c r="J93" s="34"/>
      <c r="K93" s="34"/>
      <c r="L93" s="34"/>
      <c r="M93" s="34"/>
      <c r="N93" s="34"/>
      <c r="O93" s="34"/>
      <c r="P93" s="34"/>
      <c r="Q93" s="34"/>
      <c r="R93" s="34"/>
      <c r="S93" s="34"/>
      <c r="T93" s="34"/>
      <c r="W93" s="34"/>
      <c r="X93" s="34"/>
      <c r="Y93" s="34"/>
      <c r="Z93" s="34"/>
    </row>
    <row r="94" spans="3:26">
      <c r="C94" s="34"/>
      <c r="D94" s="34"/>
      <c r="E94" s="34"/>
      <c r="F94" s="34"/>
      <c r="G94" s="34"/>
      <c r="H94" s="34"/>
      <c r="I94" s="34"/>
      <c r="J94" s="34"/>
      <c r="K94" s="34"/>
      <c r="L94" s="34"/>
      <c r="M94" s="34"/>
      <c r="N94" s="34"/>
      <c r="O94" s="34"/>
      <c r="P94" s="34"/>
      <c r="Q94" s="34"/>
      <c r="R94" s="34"/>
      <c r="S94" s="34"/>
      <c r="T94" s="34"/>
      <c r="W94" s="34"/>
      <c r="X94" s="34"/>
      <c r="Y94" s="34"/>
      <c r="Z94" s="34"/>
    </row>
    <row r="95" spans="3:26">
      <c r="C95" s="34"/>
      <c r="D95" s="34"/>
      <c r="E95" s="34"/>
      <c r="F95" s="34"/>
      <c r="G95" s="34"/>
      <c r="H95" s="34"/>
      <c r="I95" s="34"/>
      <c r="J95" s="34"/>
      <c r="K95" s="34"/>
      <c r="L95" s="34"/>
      <c r="M95" s="34"/>
      <c r="N95" s="34"/>
      <c r="O95" s="34"/>
      <c r="P95" s="34"/>
      <c r="Q95" s="34"/>
      <c r="R95" s="34"/>
      <c r="S95" s="34"/>
      <c r="T95" s="34"/>
      <c r="W95" s="34"/>
      <c r="X95" s="34"/>
      <c r="Y95" s="34"/>
      <c r="Z95" s="34"/>
    </row>
    <row r="96" spans="3:26">
      <c r="C96" s="34"/>
      <c r="D96" s="34"/>
      <c r="E96" s="34"/>
      <c r="F96" s="34"/>
      <c r="G96" s="34"/>
      <c r="H96" s="34"/>
      <c r="I96" s="34"/>
      <c r="J96" s="34"/>
      <c r="K96" s="34"/>
      <c r="L96" s="34"/>
      <c r="M96" s="34"/>
      <c r="N96" s="34"/>
      <c r="O96" s="34"/>
      <c r="P96" s="34"/>
      <c r="Q96" s="34"/>
      <c r="R96" s="34"/>
      <c r="S96" s="34"/>
      <c r="T96" s="34"/>
      <c r="W96" s="34"/>
      <c r="X96" s="34"/>
      <c r="Y96" s="34"/>
      <c r="Z96" s="34"/>
    </row>
    <row r="97" spans="3:26">
      <c r="C97" s="34"/>
      <c r="D97" s="34"/>
      <c r="E97" s="34"/>
      <c r="F97" s="34"/>
      <c r="G97" s="34"/>
      <c r="H97" s="34"/>
      <c r="I97" s="34"/>
      <c r="J97" s="34"/>
      <c r="K97" s="34"/>
      <c r="L97" s="34"/>
      <c r="M97" s="34"/>
      <c r="N97" s="34"/>
      <c r="O97" s="34"/>
      <c r="P97" s="34"/>
      <c r="Q97" s="34"/>
      <c r="R97" s="34"/>
      <c r="S97" s="34"/>
      <c r="T97" s="34"/>
      <c r="W97" s="34"/>
      <c r="X97" s="34"/>
      <c r="Y97" s="34"/>
      <c r="Z97" s="34"/>
    </row>
    <row r="98" spans="3:26">
      <c r="C98" s="34"/>
      <c r="D98" s="34"/>
      <c r="E98" s="34"/>
      <c r="F98" s="34"/>
      <c r="G98" s="34"/>
      <c r="H98" s="34"/>
      <c r="I98" s="34"/>
      <c r="J98" s="34"/>
      <c r="K98" s="34"/>
      <c r="L98" s="34"/>
      <c r="M98" s="34"/>
      <c r="N98" s="34"/>
      <c r="O98" s="34"/>
      <c r="P98" s="34"/>
      <c r="Q98" s="34"/>
      <c r="R98" s="34"/>
      <c r="S98" s="34"/>
      <c r="T98" s="34"/>
      <c r="W98" s="34"/>
      <c r="X98" s="34"/>
      <c r="Y98" s="34"/>
      <c r="Z98" s="34"/>
    </row>
    <row r="99" spans="3:26">
      <c r="C99" s="34"/>
      <c r="D99" s="34"/>
      <c r="E99" s="34"/>
      <c r="F99" s="34"/>
      <c r="G99" s="34"/>
      <c r="H99" s="34"/>
      <c r="I99" s="34"/>
      <c r="J99" s="34"/>
      <c r="K99" s="34"/>
      <c r="L99" s="34"/>
      <c r="M99" s="34"/>
      <c r="N99" s="34"/>
      <c r="O99" s="34"/>
      <c r="P99" s="34"/>
      <c r="Q99" s="34"/>
      <c r="R99" s="34"/>
      <c r="S99" s="34"/>
      <c r="T99" s="34"/>
      <c r="W99" s="34"/>
      <c r="X99" s="34"/>
      <c r="Y99" s="34"/>
      <c r="Z99" s="34"/>
    </row>
    <row r="100" spans="3:26">
      <c r="C100" s="34"/>
      <c r="D100" s="34"/>
      <c r="E100" s="34"/>
      <c r="F100" s="34"/>
      <c r="G100" s="34"/>
      <c r="H100" s="34"/>
      <c r="I100" s="34"/>
      <c r="J100" s="34"/>
      <c r="K100" s="34"/>
      <c r="L100" s="34"/>
      <c r="M100" s="34"/>
      <c r="N100" s="34"/>
      <c r="O100" s="34"/>
      <c r="P100" s="34"/>
      <c r="Q100" s="34"/>
      <c r="R100" s="34"/>
      <c r="S100" s="34"/>
      <c r="T100" s="34"/>
      <c r="W100" s="34"/>
      <c r="X100" s="34"/>
      <c r="Y100" s="34"/>
      <c r="Z100" s="34"/>
    </row>
    <row r="101" spans="3:26">
      <c r="C101" s="34"/>
      <c r="D101" s="34"/>
      <c r="E101" s="34"/>
      <c r="F101" s="34"/>
      <c r="G101" s="34"/>
      <c r="H101" s="34"/>
      <c r="I101" s="34"/>
      <c r="J101" s="34"/>
      <c r="K101" s="34"/>
      <c r="L101" s="34"/>
      <c r="M101" s="34"/>
      <c r="N101" s="34"/>
      <c r="O101" s="34"/>
      <c r="P101" s="34"/>
      <c r="Q101" s="34"/>
      <c r="R101" s="34"/>
      <c r="S101" s="34"/>
      <c r="T101" s="34"/>
      <c r="W101" s="34"/>
      <c r="X101" s="34"/>
      <c r="Y101" s="34"/>
      <c r="Z101" s="34"/>
    </row>
    <row r="102" spans="3:26">
      <c r="C102" s="34"/>
      <c r="D102" s="34"/>
      <c r="E102" s="34"/>
      <c r="F102" s="34"/>
      <c r="G102" s="34"/>
      <c r="H102" s="34"/>
      <c r="I102" s="34"/>
      <c r="J102" s="34"/>
      <c r="K102" s="34"/>
      <c r="L102" s="34"/>
      <c r="M102" s="34"/>
      <c r="N102" s="34"/>
      <c r="O102" s="34"/>
      <c r="P102" s="34"/>
      <c r="Q102" s="34"/>
      <c r="R102" s="34"/>
      <c r="S102" s="34"/>
      <c r="T102" s="34"/>
      <c r="W102" s="34"/>
      <c r="X102" s="34"/>
      <c r="Y102" s="34"/>
      <c r="Z102" s="34"/>
    </row>
    <row r="103" spans="3:26">
      <c r="C103" s="34"/>
      <c r="D103" s="34"/>
      <c r="E103" s="34"/>
      <c r="F103" s="34"/>
      <c r="G103" s="34"/>
      <c r="H103" s="34"/>
      <c r="I103" s="34"/>
      <c r="J103" s="34"/>
      <c r="K103" s="34"/>
      <c r="L103" s="34"/>
      <c r="M103" s="34"/>
      <c r="N103" s="34"/>
      <c r="O103" s="34"/>
      <c r="P103" s="34"/>
      <c r="Q103" s="34"/>
      <c r="R103" s="34"/>
      <c r="S103" s="34"/>
      <c r="T103" s="34"/>
      <c r="W103" s="34"/>
      <c r="X103" s="34"/>
      <c r="Y103" s="34"/>
      <c r="Z103" s="34"/>
    </row>
    <row r="104" spans="3:26">
      <c r="C104" s="34"/>
      <c r="D104" s="34"/>
      <c r="E104" s="34"/>
      <c r="F104" s="34"/>
      <c r="G104" s="34"/>
      <c r="H104" s="34"/>
      <c r="I104" s="34"/>
      <c r="J104" s="34"/>
      <c r="K104" s="34"/>
      <c r="L104" s="34"/>
      <c r="M104" s="34"/>
      <c r="N104" s="34"/>
      <c r="O104" s="34"/>
      <c r="P104" s="34"/>
      <c r="Q104" s="34"/>
      <c r="R104" s="34"/>
      <c r="S104" s="34"/>
      <c r="T104" s="34"/>
      <c r="W104" s="34"/>
      <c r="X104" s="34"/>
      <c r="Y104" s="34"/>
      <c r="Z104" s="34"/>
    </row>
    <row r="105" spans="3:26">
      <c r="C105" s="34"/>
      <c r="D105" s="34"/>
      <c r="E105" s="34"/>
      <c r="F105" s="34"/>
      <c r="G105" s="34"/>
      <c r="H105" s="34"/>
      <c r="I105" s="34"/>
      <c r="J105" s="34"/>
      <c r="K105" s="34"/>
      <c r="L105" s="34"/>
      <c r="M105" s="34"/>
      <c r="N105" s="34"/>
      <c r="O105" s="34"/>
      <c r="P105" s="34"/>
      <c r="Q105" s="34"/>
      <c r="R105" s="34"/>
      <c r="S105" s="34"/>
      <c r="T105" s="34"/>
      <c r="W105" s="34"/>
      <c r="X105" s="34"/>
      <c r="Y105" s="34"/>
      <c r="Z105" s="34"/>
    </row>
    <row r="106" spans="3:26">
      <c r="C106" s="34"/>
      <c r="D106" s="34"/>
      <c r="E106" s="34"/>
      <c r="F106" s="34"/>
      <c r="G106" s="34"/>
      <c r="H106" s="34"/>
      <c r="I106" s="34"/>
      <c r="J106" s="34"/>
      <c r="K106" s="34"/>
      <c r="L106" s="34"/>
      <c r="M106" s="34"/>
      <c r="N106" s="34"/>
      <c r="O106" s="34"/>
      <c r="P106" s="34"/>
      <c r="Q106" s="34"/>
      <c r="R106" s="34"/>
      <c r="S106" s="34"/>
      <c r="T106" s="34"/>
      <c r="W106" s="34"/>
      <c r="X106" s="34"/>
      <c r="Y106" s="34"/>
      <c r="Z106" s="34"/>
    </row>
    <row r="107" spans="3:26">
      <c r="C107" s="34"/>
      <c r="D107" s="34"/>
      <c r="E107" s="34"/>
      <c r="F107" s="34"/>
      <c r="G107" s="34"/>
      <c r="H107" s="34"/>
      <c r="I107" s="34"/>
      <c r="J107" s="34"/>
      <c r="K107" s="34"/>
      <c r="L107" s="34"/>
      <c r="M107" s="34"/>
      <c r="N107" s="34"/>
      <c r="O107" s="34"/>
      <c r="P107" s="34"/>
      <c r="Q107" s="34"/>
      <c r="R107" s="34"/>
      <c r="S107" s="34"/>
      <c r="T107" s="34"/>
      <c r="W107" s="34"/>
      <c r="X107" s="34"/>
      <c r="Y107" s="34"/>
      <c r="Z107" s="34"/>
    </row>
    <row r="108" spans="3:26">
      <c r="C108" s="34"/>
      <c r="D108" s="34"/>
      <c r="E108" s="34"/>
      <c r="F108" s="34"/>
      <c r="G108" s="34"/>
      <c r="H108" s="34"/>
      <c r="I108" s="34"/>
      <c r="J108" s="34"/>
      <c r="K108" s="34"/>
      <c r="L108" s="34"/>
      <c r="M108" s="34"/>
      <c r="N108" s="34"/>
      <c r="O108" s="34"/>
      <c r="P108" s="34"/>
      <c r="Q108" s="34"/>
      <c r="R108" s="34"/>
      <c r="S108" s="34"/>
      <c r="T108" s="34"/>
      <c r="W108" s="34"/>
      <c r="X108" s="34"/>
      <c r="Y108" s="34"/>
      <c r="Z108" s="34"/>
    </row>
    <row r="109" spans="3:26">
      <c r="C109" s="34"/>
      <c r="D109" s="34"/>
      <c r="E109" s="34"/>
      <c r="F109" s="34"/>
      <c r="G109" s="34"/>
      <c r="H109" s="34"/>
      <c r="I109" s="34"/>
      <c r="J109" s="34"/>
      <c r="K109" s="34"/>
      <c r="L109" s="34"/>
      <c r="M109" s="34"/>
      <c r="N109" s="34"/>
      <c r="O109" s="34"/>
      <c r="P109" s="34"/>
      <c r="Q109" s="34"/>
      <c r="R109" s="34"/>
      <c r="S109" s="34"/>
      <c r="T109" s="34"/>
      <c r="W109" s="34"/>
      <c r="X109" s="34"/>
      <c r="Y109" s="34"/>
      <c r="Z109" s="34"/>
    </row>
    <row r="110" spans="3:26">
      <c r="C110" s="34"/>
      <c r="D110" s="34"/>
      <c r="E110" s="34"/>
      <c r="F110" s="34"/>
      <c r="G110" s="34"/>
      <c r="H110" s="34"/>
      <c r="I110" s="34"/>
      <c r="J110" s="34"/>
      <c r="K110" s="34"/>
      <c r="L110" s="34"/>
      <c r="M110" s="34"/>
      <c r="N110" s="34"/>
      <c r="O110" s="34"/>
      <c r="P110" s="34"/>
      <c r="Q110" s="34"/>
      <c r="R110" s="34"/>
      <c r="S110" s="34"/>
      <c r="T110" s="34"/>
      <c r="W110" s="34"/>
      <c r="X110" s="34"/>
      <c r="Y110" s="34"/>
      <c r="Z110" s="34"/>
    </row>
    <row r="111" spans="3:26">
      <c r="C111" s="34"/>
      <c r="D111" s="34"/>
      <c r="E111" s="34"/>
      <c r="F111" s="34"/>
      <c r="G111" s="34"/>
      <c r="H111" s="34"/>
      <c r="I111" s="34"/>
      <c r="J111" s="34"/>
      <c r="K111" s="34"/>
      <c r="L111" s="34"/>
      <c r="M111" s="34"/>
      <c r="N111" s="34"/>
      <c r="O111" s="34"/>
      <c r="P111" s="34"/>
      <c r="Q111" s="34"/>
      <c r="R111" s="34"/>
      <c r="S111" s="34"/>
      <c r="T111" s="34"/>
      <c r="W111" s="34"/>
      <c r="X111" s="34"/>
      <c r="Y111" s="34"/>
      <c r="Z111" s="34"/>
    </row>
    <row r="112" spans="3:26">
      <c r="C112" s="34"/>
      <c r="D112" s="34"/>
      <c r="E112" s="34"/>
      <c r="F112" s="34"/>
      <c r="G112" s="34"/>
      <c r="H112" s="34"/>
      <c r="I112" s="34"/>
      <c r="J112" s="34"/>
      <c r="K112" s="34"/>
      <c r="L112" s="34"/>
      <c r="M112" s="34"/>
      <c r="N112" s="34"/>
      <c r="O112" s="34"/>
      <c r="P112" s="34"/>
      <c r="Q112" s="34"/>
      <c r="R112" s="34"/>
      <c r="S112" s="34"/>
      <c r="T112" s="34"/>
      <c r="W112" s="34"/>
      <c r="X112" s="34"/>
      <c r="Y112" s="34"/>
      <c r="Z112" s="34"/>
    </row>
    <row r="113" spans="3:26">
      <c r="C113" s="34"/>
      <c r="D113" s="34"/>
      <c r="E113" s="34"/>
      <c r="F113" s="34"/>
      <c r="G113" s="34"/>
      <c r="H113" s="34"/>
      <c r="I113" s="34"/>
      <c r="J113" s="34"/>
      <c r="K113" s="34"/>
      <c r="L113" s="34"/>
      <c r="M113" s="34"/>
      <c r="N113" s="34"/>
      <c r="O113" s="34"/>
      <c r="P113" s="34"/>
      <c r="Q113" s="34"/>
      <c r="R113" s="34"/>
      <c r="S113" s="34"/>
      <c r="T113" s="34"/>
      <c r="W113" s="34"/>
      <c r="X113" s="34"/>
      <c r="Y113" s="34"/>
      <c r="Z113" s="34"/>
    </row>
    <row r="114" spans="3:26">
      <c r="C114" s="34"/>
      <c r="D114" s="34"/>
      <c r="E114" s="34"/>
      <c r="F114" s="34"/>
      <c r="G114" s="34"/>
      <c r="H114" s="34"/>
      <c r="I114" s="34"/>
      <c r="J114" s="34"/>
      <c r="K114" s="34"/>
      <c r="L114" s="34"/>
      <c r="M114" s="34"/>
      <c r="N114" s="34"/>
      <c r="O114" s="34"/>
      <c r="P114" s="34"/>
      <c r="Q114" s="34"/>
      <c r="R114" s="34"/>
      <c r="S114" s="34"/>
      <c r="T114" s="34"/>
      <c r="W114" s="34"/>
      <c r="X114" s="34"/>
      <c r="Y114" s="34"/>
      <c r="Z114" s="34"/>
    </row>
    <row r="115" spans="3:26">
      <c r="C115" s="34"/>
      <c r="D115" s="34"/>
      <c r="E115" s="34"/>
      <c r="F115" s="34"/>
      <c r="G115" s="34"/>
      <c r="H115" s="34"/>
      <c r="I115" s="34"/>
      <c r="J115" s="34"/>
      <c r="K115" s="34"/>
      <c r="L115" s="34"/>
      <c r="M115" s="34"/>
      <c r="N115" s="34"/>
      <c r="O115" s="34"/>
      <c r="P115" s="34"/>
      <c r="Q115" s="34"/>
      <c r="R115" s="34"/>
      <c r="S115" s="34"/>
      <c r="T115" s="34"/>
      <c r="W115" s="34"/>
      <c r="X115" s="34"/>
      <c r="Y115" s="34"/>
      <c r="Z115" s="34"/>
    </row>
    <row r="116" spans="3:26">
      <c r="C116" s="34"/>
      <c r="D116" s="34"/>
      <c r="E116" s="34"/>
      <c r="F116" s="34"/>
      <c r="G116" s="34"/>
      <c r="H116" s="34"/>
      <c r="I116" s="34"/>
      <c r="J116" s="34"/>
      <c r="K116" s="34"/>
      <c r="L116" s="34"/>
      <c r="M116" s="34"/>
      <c r="N116" s="34"/>
      <c r="O116" s="34"/>
      <c r="P116" s="34"/>
      <c r="Q116" s="34"/>
      <c r="R116" s="34"/>
      <c r="S116" s="34"/>
      <c r="T116" s="34"/>
      <c r="W116" s="34"/>
      <c r="X116" s="34"/>
      <c r="Y116" s="34"/>
      <c r="Z116" s="34"/>
    </row>
    <row r="117" spans="3:26">
      <c r="C117" s="34"/>
      <c r="D117" s="34"/>
      <c r="E117" s="34"/>
      <c r="F117" s="34"/>
      <c r="G117" s="34"/>
      <c r="H117" s="34"/>
      <c r="I117" s="34"/>
      <c r="J117" s="34"/>
      <c r="K117" s="34"/>
      <c r="L117" s="34"/>
      <c r="M117" s="34"/>
      <c r="N117" s="34"/>
      <c r="O117" s="34"/>
      <c r="P117" s="34"/>
      <c r="Q117" s="34"/>
      <c r="R117" s="34"/>
      <c r="S117" s="34"/>
      <c r="T117" s="34"/>
      <c r="W117" s="34"/>
      <c r="X117" s="34"/>
      <c r="Y117" s="34"/>
      <c r="Z117" s="34"/>
    </row>
    <row r="118" spans="3:26">
      <c r="C118" s="34"/>
      <c r="D118" s="34"/>
      <c r="E118" s="34"/>
      <c r="F118" s="34"/>
      <c r="G118" s="34"/>
      <c r="H118" s="34"/>
      <c r="I118" s="34"/>
      <c r="J118" s="34"/>
      <c r="K118" s="34"/>
      <c r="L118" s="34"/>
      <c r="M118" s="34"/>
      <c r="N118" s="34"/>
      <c r="O118" s="34"/>
      <c r="P118" s="34"/>
      <c r="Q118" s="34"/>
      <c r="R118" s="34"/>
      <c r="S118" s="34"/>
      <c r="T118" s="34"/>
      <c r="W118" s="34"/>
      <c r="X118" s="34"/>
      <c r="Y118" s="34"/>
      <c r="Z118" s="34"/>
    </row>
    <row r="119" spans="3:26">
      <c r="C119" s="34"/>
      <c r="D119" s="34"/>
      <c r="E119" s="34"/>
      <c r="F119" s="34"/>
      <c r="G119" s="34"/>
      <c r="H119" s="34"/>
      <c r="I119" s="34"/>
      <c r="J119" s="34"/>
      <c r="K119" s="34"/>
      <c r="L119" s="34"/>
      <c r="M119" s="34"/>
      <c r="N119" s="34"/>
      <c r="O119" s="34"/>
      <c r="P119" s="34"/>
      <c r="Q119" s="34"/>
      <c r="R119" s="34"/>
      <c r="S119" s="34"/>
      <c r="T119" s="34"/>
      <c r="W119" s="34"/>
      <c r="X119" s="34"/>
      <c r="Y119" s="34"/>
      <c r="Z119" s="34"/>
    </row>
    <row r="120" spans="3:26">
      <c r="C120" s="34"/>
      <c r="D120" s="34"/>
      <c r="E120" s="34"/>
      <c r="F120" s="34"/>
      <c r="G120" s="34"/>
      <c r="H120" s="34"/>
      <c r="I120" s="34"/>
      <c r="J120" s="34"/>
      <c r="K120" s="34"/>
      <c r="L120" s="34"/>
      <c r="M120" s="34"/>
      <c r="N120" s="34"/>
      <c r="O120" s="34"/>
      <c r="P120" s="34"/>
      <c r="Q120" s="34"/>
      <c r="R120" s="34"/>
      <c r="S120" s="34"/>
      <c r="T120" s="34"/>
      <c r="W120" s="34"/>
      <c r="X120" s="34"/>
      <c r="Y120" s="34"/>
      <c r="Z120" s="34"/>
    </row>
    <row r="121" spans="3:26">
      <c r="C121" s="34"/>
      <c r="D121" s="34"/>
      <c r="E121" s="34"/>
      <c r="F121" s="34"/>
      <c r="G121" s="34"/>
      <c r="H121" s="34"/>
      <c r="I121" s="34"/>
      <c r="J121" s="34"/>
      <c r="K121" s="34"/>
      <c r="L121" s="34"/>
      <c r="M121" s="34"/>
      <c r="N121" s="34"/>
      <c r="O121" s="34"/>
      <c r="P121" s="34"/>
      <c r="Q121" s="34"/>
      <c r="R121" s="34"/>
      <c r="S121" s="34"/>
      <c r="T121" s="34"/>
      <c r="W121" s="34"/>
      <c r="X121" s="34"/>
      <c r="Y121" s="34"/>
      <c r="Z121" s="34"/>
    </row>
    <row r="122" spans="3:26">
      <c r="C122" s="34"/>
      <c r="D122" s="34"/>
      <c r="E122" s="34"/>
      <c r="F122" s="34"/>
      <c r="G122" s="34"/>
      <c r="H122" s="34"/>
      <c r="I122" s="34"/>
      <c r="J122" s="34"/>
      <c r="K122" s="34"/>
      <c r="L122" s="34"/>
      <c r="M122" s="34"/>
      <c r="N122" s="34"/>
      <c r="O122" s="34"/>
      <c r="P122" s="34"/>
      <c r="Q122" s="34"/>
      <c r="R122" s="34"/>
      <c r="S122" s="34"/>
      <c r="T122" s="34"/>
      <c r="W122" s="34"/>
      <c r="X122" s="34"/>
      <c r="Y122" s="34"/>
      <c r="Z122" s="34"/>
    </row>
    <row r="123" spans="3:26">
      <c r="C123" s="34"/>
      <c r="D123" s="34"/>
      <c r="E123" s="34"/>
      <c r="F123" s="34"/>
      <c r="G123" s="34"/>
      <c r="H123" s="34"/>
      <c r="I123" s="34"/>
      <c r="J123" s="34"/>
      <c r="K123" s="34"/>
      <c r="L123" s="34"/>
      <c r="M123" s="34"/>
      <c r="N123" s="34"/>
      <c r="O123" s="34"/>
      <c r="P123" s="34"/>
      <c r="Q123" s="34"/>
      <c r="R123" s="34"/>
      <c r="S123" s="34"/>
      <c r="T123" s="34"/>
      <c r="W123" s="34"/>
      <c r="X123" s="34"/>
      <c r="Y123" s="34"/>
      <c r="Z123" s="34"/>
    </row>
    <row r="124" spans="3:26">
      <c r="C124" s="34"/>
      <c r="D124" s="34"/>
      <c r="E124" s="34"/>
      <c r="F124" s="34"/>
      <c r="G124" s="34"/>
      <c r="H124" s="34"/>
      <c r="I124" s="34"/>
      <c r="J124" s="34"/>
      <c r="K124" s="34"/>
      <c r="L124" s="34"/>
      <c r="M124" s="34"/>
      <c r="N124" s="34"/>
      <c r="O124" s="34"/>
      <c r="P124" s="34"/>
      <c r="Q124" s="34"/>
      <c r="R124" s="34"/>
      <c r="S124" s="34"/>
      <c r="T124" s="34"/>
      <c r="W124" s="34"/>
      <c r="X124" s="34"/>
      <c r="Y124" s="34"/>
      <c r="Z124" s="34"/>
    </row>
    <row r="125" spans="3:26">
      <c r="C125" s="34"/>
      <c r="D125" s="34"/>
      <c r="E125" s="34"/>
      <c r="F125" s="34"/>
      <c r="G125" s="34"/>
      <c r="H125" s="34"/>
      <c r="I125" s="34"/>
      <c r="J125" s="34"/>
      <c r="K125" s="34"/>
      <c r="L125" s="34"/>
      <c r="M125" s="34"/>
      <c r="N125" s="34"/>
      <c r="O125" s="34"/>
      <c r="P125" s="34"/>
      <c r="Q125" s="34"/>
      <c r="R125" s="34"/>
      <c r="S125" s="34"/>
      <c r="T125" s="34"/>
      <c r="W125" s="34"/>
      <c r="X125" s="34"/>
      <c r="Y125" s="34"/>
      <c r="Z125" s="34"/>
    </row>
    <row r="126" spans="3:26">
      <c r="C126" s="34"/>
      <c r="D126" s="34"/>
      <c r="E126" s="34"/>
      <c r="F126" s="34"/>
      <c r="G126" s="34"/>
      <c r="H126" s="34"/>
      <c r="I126" s="34"/>
      <c r="J126" s="34"/>
      <c r="K126" s="34"/>
      <c r="L126" s="34"/>
      <c r="M126" s="34"/>
      <c r="N126" s="34"/>
      <c r="O126" s="34"/>
      <c r="P126" s="34"/>
      <c r="Q126" s="34"/>
      <c r="R126" s="34"/>
      <c r="S126" s="34"/>
      <c r="T126" s="34"/>
      <c r="W126" s="34"/>
      <c r="X126" s="34"/>
      <c r="Y126" s="34"/>
      <c r="Z126" s="34"/>
    </row>
    <row r="127" spans="3:26">
      <c r="C127" s="34"/>
      <c r="D127" s="34"/>
      <c r="E127" s="34"/>
      <c r="F127" s="34"/>
      <c r="G127" s="34"/>
      <c r="H127" s="34"/>
      <c r="I127" s="34"/>
      <c r="J127" s="34"/>
      <c r="K127" s="34"/>
      <c r="L127" s="34"/>
      <c r="M127" s="34"/>
      <c r="N127" s="34"/>
      <c r="O127" s="34"/>
      <c r="P127" s="34"/>
      <c r="Q127" s="34"/>
      <c r="R127" s="34"/>
      <c r="S127" s="34"/>
      <c r="T127" s="34"/>
      <c r="W127" s="34"/>
      <c r="X127" s="34"/>
      <c r="Y127" s="34"/>
      <c r="Z127" s="34"/>
    </row>
    <row r="128" spans="3:26">
      <c r="C128" s="34"/>
      <c r="D128" s="34"/>
      <c r="E128" s="34"/>
      <c r="F128" s="34"/>
      <c r="G128" s="34"/>
      <c r="H128" s="34"/>
      <c r="I128" s="34"/>
      <c r="J128" s="34"/>
      <c r="K128" s="34"/>
      <c r="L128" s="34"/>
      <c r="M128" s="34"/>
      <c r="N128" s="34"/>
      <c r="O128" s="34"/>
      <c r="P128" s="34"/>
      <c r="Q128" s="34"/>
      <c r="R128" s="34"/>
      <c r="S128" s="34"/>
      <c r="T128" s="34"/>
      <c r="W128" s="34"/>
      <c r="X128" s="34"/>
      <c r="Y128" s="34"/>
      <c r="Z128" s="34"/>
    </row>
    <row r="129" spans="3:26">
      <c r="C129" s="34"/>
      <c r="D129" s="34"/>
      <c r="E129" s="34"/>
      <c r="F129" s="34"/>
      <c r="G129" s="34"/>
      <c r="H129" s="34"/>
      <c r="I129" s="34"/>
      <c r="J129" s="34"/>
      <c r="K129" s="34"/>
      <c r="L129" s="34"/>
      <c r="M129" s="34"/>
      <c r="N129" s="34"/>
      <c r="O129" s="34"/>
      <c r="P129" s="34"/>
      <c r="Q129" s="34"/>
      <c r="R129" s="34"/>
      <c r="S129" s="34"/>
      <c r="T129" s="34"/>
      <c r="W129" s="34"/>
      <c r="X129" s="34"/>
      <c r="Y129" s="34"/>
      <c r="Z129" s="34"/>
    </row>
    <row r="130" spans="3:26">
      <c r="C130" s="34"/>
      <c r="D130" s="34"/>
      <c r="E130" s="34"/>
      <c r="F130" s="34"/>
      <c r="G130" s="34"/>
      <c r="H130" s="34"/>
      <c r="I130" s="34"/>
      <c r="J130" s="34"/>
      <c r="K130" s="34"/>
      <c r="L130" s="34"/>
      <c r="M130" s="34"/>
      <c r="N130" s="34"/>
      <c r="O130" s="34"/>
      <c r="P130" s="34"/>
      <c r="Q130" s="34"/>
      <c r="R130" s="34"/>
      <c r="S130" s="34"/>
      <c r="T130" s="34"/>
      <c r="W130" s="34"/>
      <c r="X130" s="34"/>
      <c r="Y130" s="34"/>
      <c r="Z130" s="34"/>
    </row>
    <row r="131" spans="3:26">
      <c r="C131" s="34"/>
      <c r="D131" s="34"/>
      <c r="E131" s="34"/>
      <c r="F131" s="34"/>
      <c r="G131" s="34"/>
      <c r="H131" s="34"/>
      <c r="I131" s="34"/>
      <c r="J131" s="34"/>
      <c r="K131" s="34"/>
      <c r="L131" s="34"/>
      <c r="M131" s="34"/>
      <c r="N131" s="34"/>
      <c r="O131" s="34"/>
      <c r="P131" s="34"/>
      <c r="Q131" s="34"/>
      <c r="R131" s="34"/>
      <c r="S131" s="34"/>
      <c r="T131" s="34"/>
      <c r="W131" s="34"/>
      <c r="X131" s="34"/>
      <c r="Y131" s="34"/>
      <c r="Z131" s="34"/>
    </row>
    <row r="132" spans="3:26">
      <c r="C132" s="34"/>
      <c r="D132" s="34"/>
      <c r="E132" s="34"/>
      <c r="F132" s="34"/>
      <c r="G132" s="34"/>
      <c r="H132" s="34"/>
      <c r="I132" s="34"/>
      <c r="J132" s="34"/>
      <c r="K132" s="34"/>
      <c r="L132" s="34"/>
      <c r="M132" s="34"/>
      <c r="N132" s="34"/>
      <c r="O132" s="34"/>
      <c r="P132" s="34"/>
      <c r="Q132" s="34"/>
      <c r="R132" s="34"/>
      <c r="S132" s="34"/>
      <c r="T132" s="34"/>
      <c r="W132" s="34"/>
      <c r="X132" s="34"/>
      <c r="Y132" s="34"/>
      <c r="Z132" s="34"/>
    </row>
    <row r="133" spans="3:26">
      <c r="C133" s="34"/>
      <c r="D133" s="34"/>
      <c r="E133" s="34"/>
      <c r="F133" s="34"/>
      <c r="G133" s="34"/>
      <c r="H133" s="34"/>
      <c r="I133" s="34"/>
      <c r="J133" s="34"/>
      <c r="K133" s="34"/>
      <c r="L133" s="34"/>
      <c r="M133" s="34"/>
      <c r="N133" s="34"/>
      <c r="O133" s="34"/>
      <c r="P133" s="34"/>
      <c r="Q133" s="34"/>
      <c r="R133" s="34"/>
      <c r="S133" s="34"/>
      <c r="T133" s="34"/>
      <c r="W133" s="34"/>
      <c r="X133" s="34"/>
      <c r="Y133" s="34"/>
      <c r="Z133" s="34"/>
    </row>
    <row r="134" spans="3:26">
      <c r="C134" s="34"/>
      <c r="D134" s="34"/>
      <c r="E134" s="34"/>
      <c r="F134" s="34"/>
      <c r="G134" s="34"/>
      <c r="H134" s="34"/>
      <c r="I134" s="34"/>
      <c r="J134" s="34"/>
      <c r="K134" s="34"/>
      <c r="L134" s="34"/>
      <c r="M134" s="34"/>
      <c r="N134" s="34"/>
      <c r="O134" s="34"/>
      <c r="P134" s="34"/>
      <c r="Q134" s="34"/>
      <c r="R134" s="34"/>
      <c r="S134" s="34"/>
      <c r="T134" s="34"/>
      <c r="W134" s="34"/>
      <c r="X134" s="34"/>
      <c r="Y134" s="34"/>
      <c r="Z134" s="34"/>
    </row>
    <row r="135" spans="3:26">
      <c r="C135" s="34"/>
      <c r="D135" s="34"/>
      <c r="E135" s="34"/>
      <c r="F135" s="34"/>
      <c r="G135" s="34"/>
      <c r="H135" s="34"/>
      <c r="I135" s="34"/>
      <c r="J135" s="34"/>
      <c r="K135" s="34"/>
      <c r="L135" s="34"/>
      <c r="M135" s="34"/>
      <c r="N135" s="34"/>
      <c r="O135" s="34"/>
      <c r="P135" s="34"/>
      <c r="Q135" s="34"/>
      <c r="R135" s="34"/>
      <c r="S135" s="34"/>
      <c r="T135" s="34"/>
      <c r="W135" s="34"/>
      <c r="X135" s="34"/>
      <c r="Y135" s="34"/>
      <c r="Z135" s="34"/>
    </row>
    <row r="136" spans="3:26">
      <c r="C136" s="34"/>
      <c r="D136" s="34"/>
      <c r="E136" s="34"/>
      <c r="F136" s="34"/>
      <c r="G136" s="34"/>
      <c r="H136" s="34"/>
      <c r="I136" s="34"/>
      <c r="J136" s="34"/>
      <c r="K136" s="34"/>
      <c r="L136" s="34"/>
      <c r="M136" s="34"/>
      <c r="N136" s="34"/>
      <c r="O136" s="34"/>
      <c r="P136" s="34"/>
      <c r="Q136" s="34"/>
      <c r="R136" s="34"/>
      <c r="S136" s="34"/>
      <c r="T136" s="34"/>
      <c r="W136" s="34"/>
      <c r="X136" s="34"/>
      <c r="Y136" s="34"/>
      <c r="Z136" s="34"/>
    </row>
    <row r="137" spans="3:26">
      <c r="C137" s="34"/>
      <c r="D137" s="34"/>
      <c r="E137" s="34"/>
      <c r="F137" s="34"/>
      <c r="G137" s="34"/>
      <c r="H137" s="34"/>
      <c r="I137" s="34"/>
      <c r="J137" s="34"/>
      <c r="K137" s="34"/>
      <c r="L137" s="34"/>
      <c r="M137" s="34"/>
      <c r="N137" s="34"/>
      <c r="O137" s="34"/>
      <c r="P137" s="34"/>
      <c r="Q137" s="34"/>
      <c r="R137" s="34"/>
      <c r="S137" s="34"/>
      <c r="T137" s="34"/>
      <c r="W137" s="34"/>
      <c r="X137" s="34"/>
      <c r="Y137" s="34"/>
      <c r="Z137" s="34"/>
    </row>
    <row r="138" spans="3:26">
      <c r="C138" s="34"/>
      <c r="D138" s="34"/>
      <c r="E138" s="34"/>
      <c r="F138" s="34"/>
      <c r="G138" s="34"/>
      <c r="H138" s="34"/>
      <c r="I138" s="34"/>
      <c r="J138" s="34"/>
      <c r="K138" s="34"/>
      <c r="L138" s="34"/>
      <c r="M138" s="34"/>
      <c r="N138" s="34"/>
      <c r="O138" s="34"/>
      <c r="P138" s="34"/>
      <c r="Q138" s="34"/>
      <c r="R138" s="34"/>
      <c r="S138" s="34"/>
      <c r="T138" s="34"/>
      <c r="W138" s="34"/>
      <c r="X138" s="34"/>
      <c r="Y138" s="34"/>
      <c r="Z138" s="34"/>
    </row>
    <row r="139" spans="3:26">
      <c r="C139" s="34"/>
      <c r="D139" s="34"/>
      <c r="E139" s="34"/>
      <c r="F139" s="34"/>
      <c r="G139" s="34"/>
      <c r="H139" s="34"/>
      <c r="I139" s="34"/>
      <c r="J139" s="34"/>
      <c r="K139" s="34"/>
      <c r="L139" s="34"/>
      <c r="M139" s="34"/>
      <c r="N139" s="34"/>
      <c r="O139" s="34"/>
      <c r="P139" s="34"/>
      <c r="Q139" s="34"/>
      <c r="R139" s="34"/>
      <c r="S139" s="34"/>
      <c r="T139" s="34"/>
      <c r="W139" s="34"/>
      <c r="X139" s="34"/>
      <c r="Y139" s="34"/>
      <c r="Z139" s="34"/>
    </row>
    <row r="140" spans="3:26">
      <c r="C140" s="34"/>
      <c r="D140" s="34"/>
      <c r="E140" s="34"/>
      <c r="F140" s="34"/>
      <c r="G140" s="34"/>
      <c r="H140" s="34"/>
      <c r="I140" s="34"/>
      <c r="J140" s="34"/>
      <c r="K140" s="34"/>
      <c r="L140" s="34"/>
      <c r="M140" s="34"/>
      <c r="N140" s="34"/>
      <c r="O140" s="34"/>
      <c r="P140" s="34"/>
      <c r="Q140" s="34"/>
      <c r="R140" s="34"/>
      <c r="S140" s="34"/>
      <c r="T140" s="34"/>
      <c r="W140" s="34"/>
      <c r="X140" s="34"/>
      <c r="Y140" s="34"/>
      <c r="Z140" s="34"/>
    </row>
    <row r="141" spans="3:26">
      <c r="C141" s="34"/>
      <c r="D141" s="34"/>
      <c r="E141" s="34"/>
      <c r="F141" s="34"/>
      <c r="G141" s="34"/>
      <c r="H141" s="34"/>
      <c r="I141" s="34"/>
      <c r="J141" s="34"/>
      <c r="K141" s="34"/>
      <c r="L141" s="34"/>
      <c r="M141" s="34"/>
      <c r="N141" s="34"/>
      <c r="O141" s="34"/>
      <c r="P141" s="34"/>
      <c r="Q141" s="34"/>
      <c r="R141" s="34"/>
      <c r="S141" s="34"/>
      <c r="T141" s="34"/>
      <c r="W141" s="34"/>
      <c r="X141" s="34"/>
      <c r="Y141" s="34"/>
      <c r="Z141" s="34"/>
    </row>
    <row r="142" spans="3:26">
      <c r="C142" s="34"/>
      <c r="D142" s="34"/>
      <c r="E142" s="34"/>
      <c r="F142" s="34"/>
      <c r="G142" s="34"/>
      <c r="H142" s="34"/>
      <c r="I142" s="34"/>
      <c r="J142" s="34"/>
      <c r="K142" s="34"/>
      <c r="L142" s="34"/>
      <c r="M142" s="34"/>
      <c r="N142" s="34"/>
      <c r="O142" s="34"/>
      <c r="P142" s="34"/>
      <c r="Q142" s="34"/>
      <c r="R142" s="34"/>
      <c r="S142" s="34"/>
      <c r="T142" s="34"/>
      <c r="W142" s="34"/>
      <c r="X142" s="34"/>
      <c r="Y142" s="34"/>
      <c r="Z142" s="34"/>
    </row>
    <row r="143" spans="3:26">
      <c r="C143" s="34"/>
      <c r="D143" s="34"/>
      <c r="E143" s="34"/>
      <c r="F143" s="34"/>
      <c r="G143" s="34"/>
      <c r="H143" s="34"/>
      <c r="I143" s="34"/>
      <c r="J143" s="34"/>
      <c r="K143" s="34"/>
      <c r="L143" s="34"/>
      <c r="M143" s="34"/>
      <c r="N143" s="34"/>
      <c r="O143" s="34"/>
      <c r="P143" s="34"/>
      <c r="Q143" s="34"/>
      <c r="R143" s="34"/>
      <c r="S143" s="34"/>
      <c r="T143" s="34"/>
      <c r="W143" s="34"/>
      <c r="X143" s="34"/>
      <c r="Y143" s="34"/>
      <c r="Z143" s="34"/>
    </row>
    <row r="144" spans="3:26">
      <c r="C144" s="34"/>
      <c r="D144" s="34"/>
      <c r="E144" s="34"/>
      <c r="F144" s="34"/>
      <c r="G144" s="34"/>
      <c r="H144" s="34"/>
      <c r="I144" s="34"/>
      <c r="J144" s="34"/>
      <c r="K144" s="34"/>
      <c r="L144" s="34"/>
      <c r="M144" s="34"/>
      <c r="N144" s="34"/>
      <c r="O144" s="34"/>
      <c r="P144" s="34"/>
      <c r="Q144" s="34"/>
      <c r="R144" s="34"/>
      <c r="S144" s="34"/>
      <c r="T144" s="34"/>
      <c r="W144" s="34"/>
      <c r="X144" s="34"/>
      <c r="Y144" s="34"/>
      <c r="Z144" s="34"/>
    </row>
    <row r="145" spans="3:26">
      <c r="C145" s="34"/>
      <c r="D145" s="34"/>
      <c r="E145" s="34"/>
      <c r="F145" s="34"/>
      <c r="G145" s="34"/>
      <c r="H145" s="34"/>
      <c r="I145" s="34"/>
      <c r="J145" s="34"/>
      <c r="K145" s="34"/>
      <c r="L145" s="34"/>
      <c r="M145" s="34"/>
      <c r="N145" s="34"/>
      <c r="O145" s="34"/>
      <c r="P145" s="34"/>
      <c r="Q145" s="34"/>
      <c r="R145" s="34"/>
      <c r="S145" s="34"/>
      <c r="T145" s="34"/>
      <c r="W145" s="34"/>
      <c r="X145" s="34"/>
      <c r="Y145" s="34"/>
      <c r="Z145" s="34"/>
    </row>
    <row r="146" spans="3:26">
      <c r="C146" s="34"/>
      <c r="D146" s="34"/>
      <c r="E146" s="34"/>
      <c r="F146" s="34"/>
      <c r="G146" s="34"/>
      <c r="H146" s="34"/>
      <c r="I146" s="34"/>
      <c r="J146" s="34"/>
      <c r="K146" s="34"/>
      <c r="L146" s="34"/>
      <c r="M146" s="34"/>
      <c r="N146" s="34"/>
      <c r="O146" s="34"/>
      <c r="P146" s="34"/>
      <c r="Q146" s="34"/>
      <c r="R146" s="34"/>
      <c r="S146" s="34"/>
      <c r="T146" s="34"/>
      <c r="W146" s="34"/>
      <c r="X146" s="34"/>
      <c r="Y146" s="34"/>
      <c r="Z146" s="34"/>
    </row>
    <row r="147" spans="3:26">
      <c r="C147" s="34"/>
      <c r="D147" s="34"/>
      <c r="E147" s="34"/>
      <c r="F147" s="34"/>
      <c r="G147" s="34"/>
      <c r="H147" s="34"/>
      <c r="I147" s="34"/>
      <c r="J147" s="34"/>
      <c r="K147" s="34"/>
      <c r="L147" s="34"/>
      <c r="M147" s="34"/>
      <c r="N147" s="34"/>
      <c r="O147" s="34"/>
      <c r="P147" s="34"/>
      <c r="Q147" s="34"/>
      <c r="R147" s="34"/>
      <c r="S147" s="34"/>
      <c r="T147" s="34"/>
      <c r="W147" s="34"/>
      <c r="X147" s="34"/>
      <c r="Y147" s="34"/>
      <c r="Z147" s="34"/>
    </row>
    <row r="148" spans="3:26">
      <c r="C148" s="34"/>
      <c r="D148" s="34"/>
      <c r="E148" s="34"/>
      <c r="F148" s="34"/>
      <c r="G148" s="34"/>
      <c r="H148" s="34"/>
      <c r="I148" s="34"/>
      <c r="J148" s="34"/>
      <c r="K148" s="34"/>
      <c r="L148" s="34"/>
      <c r="M148" s="34"/>
      <c r="N148" s="34"/>
      <c r="O148" s="34"/>
      <c r="P148" s="34"/>
      <c r="Q148" s="34"/>
      <c r="R148" s="34"/>
      <c r="S148" s="34"/>
      <c r="T148" s="34"/>
      <c r="W148" s="34"/>
      <c r="X148" s="34"/>
      <c r="Y148" s="34"/>
      <c r="Z148" s="34"/>
    </row>
    <row r="149" spans="3:26">
      <c r="C149" s="34"/>
      <c r="D149" s="34"/>
      <c r="E149" s="34"/>
      <c r="F149" s="34"/>
      <c r="G149" s="34"/>
      <c r="H149" s="34"/>
      <c r="I149" s="34"/>
      <c r="J149" s="34"/>
      <c r="K149" s="34"/>
      <c r="L149" s="34"/>
      <c r="M149" s="34"/>
      <c r="N149" s="34"/>
      <c r="O149" s="34"/>
      <c r="P149" s="34"/>
      <c r="Q149" s="34"/>
      <c r="R149" s="34"/>
      <c r="S149" s="34"/>
      <c r="T149" s="34"/>
      <c r="W149" s="34"/>
      <c r="X149" s="34"/>
      <c r="Y149" s="34"/>
      <c r="Z149" s="34"/>
    </row>
    <row r="150" spans="3:26">
      <c r="C150" s="34"/>
      <c r="D150" s="34"/>
      <c r="E150" s="34"/>
      <c r="F150" s="34"/>
      <c r="G150" s="34"/>
      <c r="H150" s="34"/>
      <c r="I150" s="34"/>
      <c r="J150" s="34"/>
      <c r="K150" s="34"/>
      <c r="L150" s="34"/>
      <c r="M150" s="34"/>
      <c r="N150" s="34"/>
      <c r="O150" s="34"/>
      <c r="P150" s="34"/>
      <c r="Q150" s="34"/>
      <c r="R150" s="34"/>
      <c r="S150" s="34"/>
      <c r="T150" s="34"/>
      <c r="W150" s="34"/>
      <c r="X150" s="34"/>
      <c r="Y150" s="34"/>
      <c r="Z150" s="34"/>
    </row>
    <row r="151" spans="3:26">
      <c r="C151" s="34"/>
      <c r="D151" s="34"/>
      <c r="E151" s="34"/>
      <c r="F151" s="34"/>
      <c r="G151" s="34"/>
      <c r="H151" s="34"/>
      <c r="I151" s="34"/>
      <c r="J151" s="34"/>
      <c r="K151" s="34"/>
      <c r="L151" s="34"/>
      <c r="M151" s="34"/>
      <c r="N151" s="34"/>
      <c r="O151" s="34"/>
      <c r="P151" s="34"/>
      <c r="Q151" s="34"/>
      <c r="R151" s="34"/>
      <c r="S151" s="34"/>
      <c r="T151" s="34"/>
      <c r="W151" s="34"/>
      <c r="X151" s="34"/>
      <c r="Y151" s="34"/>
      <c r="Z151" s="34"/>
    </row>
    <row r="152" spans="3:26">
      <c r="C152" s="34"/>
      <c r="D152" s="34"/>
      <c r="E152" s="34"/>
      <c r="F152" s="34"/>
      <c r="G152" s="34"/>
      <c r="H152" s="34"/>
      <c r="I152" s="34"/>
      <c r="J152" s="34"/>
      <c r="K152" s="34"/>
      <c r="L152" s="34"/>
      <c r="M152" s="34"/>
      <c r="N152" s="34"/>
      <c r="O152" s="34"/>
      <c r="P152" s="34"/>
      <c r="Q152" s="34"/>
      <c r="R152" s="34"/>
      <c r="S152" s="34"/>
      <c r="T152" s="34"/>
      <c r="W152" s="34"/>
      <c r="X152" s="34"/>
      <c r="Y152" s="34"/>
      <c r="Z152" s="34"/>
    </row>
    <row r="153" spans="3:26">
      <c r="C153" s="34"/>
      <c r="D153" s="34"/>
      <c r="E153" s="34"/>
      <c r="F153" s="34"/>
      <c r="G153" s="34"/>
      <c r="H153" s="34"/>
      <c r="I153" s="34"/>
      <c r="J153" s="34"/>
      <c r="K153" s="34"/>
      <c r="L153" s="34"/>
      <c r="M153" s="34"/>
      <c r="N153" s="34"/>
      <c r="O153" s="34"/>
      <c r="P153" s="34"/>
      <c r="Q153" s="34"/>
      <c r="R153" s="34"/>
      <c r="S153" s="34"/>
      <c r="T153" s="34"/>
      <c r="W153" s="34"/>
      <c r="X153" s="34"/>
      <c r="Y153" s="34"/>
      <c r="Z153" s="34"/>
    </row>
    <row r="154" spans="3:26">
      <c r="C154" s="34"/>
      <c r="D154" s="34"/>
      <c r="E154" s="34"/>
      <c r="F154" s="34"/>
      <c r="G154" s="34"/>
      <c r="H154" s="34"/>
      <c r="I154" s="34"/>
      <c r="J154" s="34"/>
      <c r="K154" s="34"/>
      <c r="L154" s="34"/>
      <c r="M154" s="34"/>
      <c r="N154" s="34"/>
      <c r="O154" s="34"/>
      <c r="P154" s="34"/>
      <c r="Q154" s="34"/>
      <c r="R154" s="34"/>
      <c r="S154" s="34"/>
      <c r="T154" s="34"/>
      <c r="W154" s="34"/>
      <c r="X154" s="34"/>
      <c r="Y154" s="34"/>
      <c r="Z154" s="34"/>
    </row>
    <row r="155" spans="3:26">
      <c r="C155" s="34"/>
      <c r="D155" s="34"/>
      <c r="E155" s="34"/>
      <c r="F155" s="34"/>
      <c r="G155" s="34"/>
      <c r="H155" s="34"/>
      <c r="I155" s="34"/>
      <c r="J155" s="34"/>
      <c r="K155" s="34"/>
      <c r="L155" s="34"/>
      <c r="M155" s="34"/>
      <c r="N155" s="34"/>
      <c r="O155" s="34"/>
      <c r="P155" s="34"/>
      <c r="Q155" s="34"/>
      <c r="R155" s="34"/>
      <c r="S155" s="34"/>
      <c r="T155" s="34"/>
      <c r="W155" s="34"/>
      <c r="X155" s="34"/>
      <c r="Y155" s="34"/>
      <c r="Z155" s="34"/>
    </row>
    <row r="156" spans="3:26">
      <c r="C156" s="34"/>
      <c r="D156" s="34"/>
      <c r="E156" s="34"/>
      <c r="F156" s="34"/>
      <c r="G156" s="34"/>
      <c r="H156" s="34"/>
      <c r="I156" s="34"/>
      <c r="J156" s="34"/>
      <c r="K156" s="34"/>
      <c r="L156" s="34"/>
      <c r="M156" s="34"/>
      <c r="N156" s="34"/>
      <c r="O156" s="34"/>
      <c r="P156" s="34"/>
      <c r="Q156" s="34"/>
      <c r="R156" s="34"/>
      <c r="S156" s="34"/>
      <c r="T156" s="34"/>
      <c r="W156" s="34"/>
      <c r="X156" s="34"/>
      <c r="Y156" s="34"/>
      <c r="Z156" s="34"/>
    </row>
    <row r="157" spans="3:26">
      <c r="C157" s="34"/>
      <c r="D157" s="34"/>
      <c r="E157" s="34"/>
      <c r="F157" s="34"/>
      <c r="G157" s="34"/>
      <c r="H157" s="34"/>
      <c r="I157" s="34"/>
      <c r="J157" s="34"/>
      <c r="K157" s="34"/>
      <c r="L157" s="34"/>
      <c r="M157" s="34"/>
      <c r="N157" s="34"/>
      <c r="O157" s="34"/>
      <c r="P157" s="34"/>
      <c r="Q157" s="34"/>
      <c r="R157" s="34"/>
      <c r="S157" s="34"/>
      <c r="T157" s="34"/>
      <c r="W157" s="34"/>
      <c r="X157" s="34"/>
      <c r="Y157" s="34"/>
      <c r="Z157" s="34"/>
    </row>
    <row r="158" spans="3:26">
      <c r="C158" s="34"/>
      <c r="D158" s="34"/>
      <c r="E158" s="34"/>
      <c r="F158" s="34"/>
      <c r="G158" s="34"/>
      <c r="H158" s="34"/>
      <c r="I158" s="34"/>
      <c r="J158" s="34"/>
      <c r="K158" s="34"/>
      <c r="L158" s="34"/>
      <c r="M158" s="34"/>
      <c r="N158" s="34"/>
      <c r="O158" s="34"/>
      <c r="P158" s="34"/>
      <c r="Q158" s="34"/>
      <c r="R158" s="34"/>
      <c r="S158" s="34"/>
      <c r="T158" s="34"/>
      <c r="W158" s="34"/>
      <c r="X158" s="34"/>
      <c r="Y158" s="34"/>
      <c r="Z158" s="34"/>
    </row>
    <row r="159" spans="3:26">
      <c r="C159" s="34"/>
      <c r="D159" s="34"/>
      <c r="E159" s="34"/>
      <c r="F159" s="34"/>
      <c r="G159" s="34"/>
      <c r="H159" s="34"/>
      <c r="I159" s="34"/>
      <c r="J159" s="34"/>
      <c r="K159" s="34"/>
      <c r="L159" s="34"/>
      <c r="M159" s="34"/>
      <c r="N159" s="34"/>
      <c r="O159" s="34"/>
      <c r="P159" s="34"/>
      <c r="Q159" s="34"/>
      <c r="R159" s="34"/>
      <c r="S159" s="34"/>
      <c r="T159" s="34"/>
      <c r="W159" s="34"/>
      <c r="X159" s="34"/>
      <c r="Y159" s="34"/>
      <c r="Z159" s="34"/>
    </row>
    <row r="160" spans="3:26">
      <c r="C160" s="34"/>
      <c r="D160" s="34"/>
      <c r="E160" s="34"/>
      <c r="F160" s="34"/>
      <c r="G160" s="34"/>
      <c r="H160" s="34"/>
      <c r="I160" s="34"/>
      <c r="J160" s="34"/>
      <c r="K160" s="34"/>
      <c r="L160" s="34"/>
      <c r="M160" s="34"/>
      <c r="N160" s="34"/>
      <c r="O160" s="34"/>
      <c r="P160" s="34"/>
      <c r="Q160" s="34"/>
      <c r="R160" s="34"/>
      <c r="S160" s="34"/>
      <c r="T160" s="34"/>
      <c r="W160" s="34"/>
      <c r="X160" s="34"/>
      <c r="Y160" s="34"/>
      <c r="Z160" s="34"/>
    </row>
    <row r="161" spans="3:26">
      <c r="C161" s="34"/>
      <c r="D161" s="34"/>
      <c r="E161" s="34"/>
      <c r="F161" s="34"/>
      <c r="G161" s="34"/>
      <c r="H161" s="34"/>
      <c r="I161" s="34"/>
      <c r="J161" s="34"/>
      <c r="K161" s="34"/>
      <c r="L161" s="34"/>
      <c r="M161" s="34"/>
      <c r="N161" s="34"/>
      <c r="O161" s="34"/>
      <c r="P161" s="34"/>
      <c r="Q161" s="34"/>
      <c r="R161" s="34"/>
      <c r="S161" s="34"/>
      <c r="T161" s="34"/>
      <c r="W161" s="34"/>
      <c r="X161" s="34"/>
      <c r="Y161" s="34"/>
      <c r="Z161" s="34"/>
    </row>
    <row r="162" spans="3:26">
      <c r="C162" s="34"/>
      <c r="D162" s="34"/>
      <c r="E162" s="34"/>
      <c r="F162" s="34"/>
      <c r="G162" s="34"/>
      <c r="H162" s="34"/>
      <c r="I162" s="34"/>
      <c r="J162" s="34"/>
      <c r="K162" s="34"/>
      <c r="L162" s="34"/>
      <c r="M162" s="34"/>
      <c r="N162" s="34"/>
      <c r="O162" s="34"/>
      <c r="P162" s="34"/>
      <c r="Q162" s="34"/>
      <c r="R162" s="34"/>
      <c r="S162" s="34"/>
      <c r="T162" s="34"/>
      <c r="W162" s="34"/>
      <c r="X162" s="34"/>
      <c r="Y162" s="34"/>
      <c r="Z162" s="34"/>
    </row>
    <row r="163" spans="3:26">
      <c r="C163" s="34"/>
      <c r="D163" s="34"/>
      <c r="E163" s="34"/>
      <c r="F163" s="34"/>
      <c r="G163" s="34"/>
      <c r="H163" s="34"/>
      <c r="I163" s="34"/>
      <c r="J163" s="34"/>
      <c r="K163" s="34"/>
      <c r="L163" s="34"/>
      <c r="M163" s="34"/>
      <c r="N163" s="34"/>
      <c r="O163" s="34"/>
      <c r="P163" s="34"/>
      <c r="Q163" s="34"/>
      <c r="R163" s="34"/>
      <c r="S163" s="34"/>
      <c r="T163" s="34"/>
      <c r="W163" s="34"/>
      <c r="X163" s="34"/>
      <c r="Y163" s="34"/>
      <c r="Z163" s="34"/>
    </row>
    <row r="164" spans="3:26">
      <c r="C164" s="34"/>
      <c r="D164" s="34"/>
      <c r="E164" s="34"/>
      <c r="F164" s="34"/>
      <c r="G164" s="34"/>
      <c r="H164" s="34"/>
      <c r="I164" s="34"/>
      <c r="J164" s="34"/>
      <c r="K164" s="34"/>
      <c r="L164" s="34"/>
      <c r="M164" s="34"/>
      <c r="N164" s="34"/>
      <c r="O164" s="34"/>
      <c r="P164" s="34"/>
      <c r="Q164" s="34"/>
      <c r="R164" s="34"/>
      <c r="S164" s="34"/>
      <c r="T164" s="34"/>
      <c r="W164" s="34"/>
      <c r="X164" s="34"/>
      <c r="Y164" s="34"/>
      <c r="Z164" s="34"/>
    </row>
    <row r="165" spans="3:26">
      <c r="C165" s="34"/>
      <c r="D165" s="34"/>
      <c r="E165" s="34"/>
      <c r="F165" s="34"/>
      <c r="G165" s="34"/>
      <c r="H165" s="34"/>
      <c r="I165" s="34"/>
      <c r="J165" s="34"/>
      <c r="K165" s="34"/>
      <c r="L165" s="34"/>
      <c r="M165" s="34"/>
      <c r="N165" s="34"/>
      <c r="O165" s="34"/>
      <c r="P165" s="34"/>
      <c r="Q165" s="34"/>
      <c r="R165" s="34"/>
      <c r="S165" s="34"/>
      <c r="T165" s="34"/>
      <c r="W165" s="34"/>
      <c r="X165" s="34"/>
      <c r="Y165" s="34"/>
      <c r="Z165" s="34"/>
    </row>
    <row r="166" spans="3:26">
      <c r="C166" s="34"/>
      <c r="D166" s="34"/>
      <c r="E166" s="34"/>
      <c r="F166" s="34"/>
      <c r="G166" s="34"/>
      <c r="H166" s="34"/>
      <c r="I166" s="34"/>
      <c r="J166" s="34"/>
      <c r="K166" s="34"/>
      <c r="L166" s="34"/>
      <c r="M166" s="34"/>
      <c r="N166" s="34"/>
      <c r="O166" s="34"/>
      <c r="P166" s="34"/>
      <c r="Q166" s="34"/>
      <c r="R166" s="34"/>
      <c r="S166" s="34"/>
      <c r="T166" s="34"/>
      <c r="W166" s="34"/>
      <c r="X166" s="34"/>
      <c r="Y166" s="34"/>
      <c r="Z166" s="34"/>
    </row>
    <row r="167" spans="3:26">
      <c r="C167" s="34"/>
      <c r="D167" s="34"/>
      <c r="E167" s="34"/>
      <c r="F167" s="34"/>
      <c r="G167" s="34"/>
      <c r="H167" s="34"/>
      <c r="I167" s="34"/>
      <c r="J167" s="34"/>
      <c r="K167" s="34"/>
      <c r="L167" s="34"/>
      <c r="M167" s="34"/>
      <c r="N167" s="34"/>
      <c r="O167" s="34"/>
      <c r="P167" s="34"/>
      <c r="Q167" s="34"/>
      <c r="R167" s="34"/>
      <c r="S167" s="34"/>
      <c r="T167" s="34"/>
      <c r="W167" s="34"/>
      <c r="X167" s="34"/>
      <c r="Y167" s="34"/>
      <c r="Z167" s="34"/>
    </row>
    <row r="168" spans="3:26">
      <c r="C168" s="34"/>
      <c r="D168" s="34"/>
      <c r="E168" s="34"/>
      <c r="F168" s="34"/>
      <c r="G168" s="34"/>
      <c r="H168" s="34"/>
      <c r="I168" s="34"/>
      <c r="J168" s="34"/>
      <c r="K168" s="34"/>
      <c r="L168" s="34"/>
      <c r="M168" s="34"/>
      <c r="N168" s="34"/>
      <c r="O168" s="34"/>
      <c r="P168" s="34"/>
      <c r="Q168" s="34"/>
      <c r="R168" s="34"/>
      <c r="S168" s="34"/>
      <c r="T168" s="34"/>
      <c r="W168" s="34"/>
      <c r="X168" s="34"/>
      <c r="Y168" s="34"/>
      <c r="Z168" s="34"/>
    </row>
    <row r="169" spans="3:26">
      <c r="C169" s="34"/>
      <c r="D169" s="34"/>
      <c r="E169" s="34"/>
      <c r="F169" s="34"/>
      <c r="G169" s="34"/>
      <c r="H169" s="34"/>
      <c r="I169" s="34"/>
      <c r="J169" s="34"/>
      <c r="K169" s="34"/>
      <c r="L169" s="34"/>
      <c r="M169" s="34"/>
      <c r="N169" s="34"/>
      <c r="O169" s="34"/>
      <c r="P169" s="34"/>
      <c r="Q169" s="34"/>
      <c r="R169" s="34"/>
      <c r="S169" s="34"/>
      <c r="T169" s="34"/>
      <c r="W169" s="34"/>
      <c r="X169" s="34"/>
      <c r="Y169" s="34"/>
      <c r="Z169" s="34"/>
    </row>
    <row r="170" spans="3:26">
      <c r="C170" s="34"/>
      <c r="D170" s="34"/>
      <c r="E170" s="34"/>
      <c r="F170" s="34"/>
      <c r="G170" s="34"/>
      <c r="H170" s="34"/>
      <c r="I170" s="34"/>
      <c r="J170" s="34"/>
      <c r="K170" s="34"/>
      <c r="L170" s="34"/>
      <c r="M170" s="34"/>
      <c r="N170" s="34"/>
      <c r="O170" s="34"/>
      <c r="P170" s="34"/>
      <c r="Q170" s="34"/>
      <c r="R170" s="34"/>
      <c r="S170" s="34"/>
      <c r="T170" s="34"/>
      <c r="W170" s="34"/>
      <c r="X170" s="34"/>
      <c r="Y170" s="34"/>
      <c r="Z170" s="34"/>
    </row>
    <row r="171" spans="3:26">
      <c r="C171" s="34"/>
      <c r="D171" s="34"/>
      <c r="E171" s="34"/>
      <c r="F171" s="34"/>
      <c r="G171" s="34"/>
      <c r="H171" s="34"/>
      <c r="I171" s="34"/>
      <c r="J171" s="34"/>
      <c r="K171" s="34"/>
      <c r="L171" s="34"/>
      <c r="M171" s="34"/>
      <c r="N171" s="34"/>
      <c r="O171" s="34"/>
      <c r="P171" s="34"/>
      <c r="Q171" s="34"/>
      <c r="R171" s="34"/>
      <c r="S171" s="34"/>
      <c r="T171" s="34"/>
      <c r="W171" s="34"/>
      <c r="X171" s="34"/>
      <c r="Y171" s="34"/>
      <c r="Z171" s="34"/>
    </row>
    <row r="172" spans="3:26">
      <c r="C172" s="34"/>
      <c r="D172" s="34"/>
      <c r="E172" s="34"/>
      <c r="F172" s="34"/>
      <c r="G172" s="34"/>
      <c r="H172" s="34"/>
      <c r="I172" s="34"/>
      <c r="J172" s="34"/>
      <c r="K172" s="34"/>
      <c r="L172" s="34"/>
      <c r="M172" s="34"/>
      <c r="N172" s="34"/>
      <c r="O172" s="34"/>
      <c r="P172" s="34"/>
      <c r="Q172" s="34"/>
      <c r="R172" s="34"/>
      <c r="S172" s="34"/>
      <c r="T172" s="34"/>
      <c r="W172" s="34"/>
      <c r="X172" s="34"/>
      <c r="Y172" s="34"/>
      <c r="Z172" s="34"/>
    </row>
    <row r="173" spans="3:26">
      <c r="C173" s="34"/>
      <c r="D173" s="34"/>
      <c r="E173" s="34"/>
      <c r="F173" s="34"/>
      <c r="G173" s="34"/>
      <c r="H173" s="34"/>
      <c r="I173" s="34"/>
      <c r="J173" s="34"/>
      <c r="K173" s="34"/>
      <c r="L173" s="34"/>
      <c r="M173" s="34"/>
      <c r="N173" s="34"/>
      <c r="O173" s="34"/>
      <c r="P173" s="34"/>
      <c r="Q173" s="34"/>
      <c r="R173" s="34"/>
      <c r="S173" s="34"/>
      <c r="T173" s="34"/>
      <c r="W173" s="34"/>
      <c r="X173" s="34"/>
      <c r="Y173" s="34"/>
      <c r="Z173" s="34"/>
    </row>
    <row r="174" spans="3:26">
      <c r="C174" s="34"/>
      <c r="D174" s="34"/>
      <c r="E174" s="34"/>
      <c r="F174" s="34"/>
      <c r="G174" s="34"/>
      <c r="H174" s="34"/>
      <c r="I174" s="34"/>
      <c r="J174" s="34"/>
      <c r="K174" s="34"/>
      <c r="L174" s="34"/>
      <c r="M174" s="34"/>
      <c r="N174" s="34"/>
      <c r="O174" s="34"/>
      <c r="P174" s="34"/>
      <c r="Q174" s="34"/>
      <c r="R174" s="34"/>
      <c r="S174" s="34"/>
      <c r="T174" s="34"/>
      <c r="W174" s="34"/>
      <c r="X174" s="34"/>
      <c r="Y174" s="34"/>
      <c r="Z174" s="34"/>
    </row>
    <row r="175" spans="3:26">
      <c r="C175" s="34"/>
      <c r="D175" s="34"/>
      <c r="E175" s="34"/>
      <c r="F175" s="34"/>
      <c r="G175" s="34"/>
      <c r="H175" s="34"/>
      <c r="I175" s="34"/>
      <c r="J175" s="34"/>
      <c r="K175" s="34"/>
      <c r="L175" s="34"/>
      <c r="M175" s="34"/>
      <c r="N175" s="34"/>
      <c r="O175" s="34"/>
      <c r="P175" s="34"/>
      <c r="Q175" s="34"/>
      <c r="R175" s="34"/>
      <c r="S175" s="34"/>
      <c r="T175" s="34"/>
      <c r="W175" s="34"/>
      <c r="X175" s="34"/>
      <c r="Y175" s="34"/>
      <c r="Z175" s="34"/>
    </row>
    <row r="176" spans="3:26">
      <c r="C176" s="34"/>
      <c r="D176" s="34"/>
      <c r="E176" s="34"/>
      <c r="F176" s="34"/>
      <c r="G176" s="34"/>
      <c r="H176" s="34"/>
      <c r="I176" s="34"/>
      <c r="J176" s="34"/>
      <c r="K176" s="34"/>
      <c r="L176" s="34"/>
      <c r="M176" s="34"/>
      <c r="N176" s="34"/>
      <c r="O176" s="34"/>
      <c r="P176" s="34"/>
      <c r="Q176" s="34"/>
      <c r="R176" s="34"/>
      <c r="S176" s="34"/>
      <c r="T176" s="34"/>
      <c r="W176" s="34"/>
      <c r="X176" s="34"/>
      <c r="Y176" s="34"/>
      <c r="Z176" s="34"/>
    </row>
    <row r="177" spans="3:26">
      <c r="C177" s="34"/>
      <c r="D177" s="34"/>
      <c r="E177" s="34"/>
      <c r="F177" s="34"/>
      <c r="G177" s="34"/>
      <c r="H177" s="34"/>
      <c r="I177" s="34"/>
      <c r="J177" s="34"/>
      <c r="K177" s="34"/>
      <c r="L177" s="34"/>
      <c r="M177" s="34"/>
      <c r="N177" s="34"/>
      <c r="O177" s="34"/>
      <c r="P177" s="34"/>
      <c r="Q177" s="34"/>
      <c r="R177" s="34"/>
      <c r="S177" s="34"/>
      <c r="T177" s="34"/>
      <c r="W177" s="34"/>
      <c r="X177" s="34"/>
      <c r="Y177" s="34"/>
      <c r="Z177" s="34"/>
    </row>
    <row r="178" spans="3:26">
      <c r="C178" s="34"/>
      <c r="D178" s="34"/>
      <c r="E178" s="34"/>
      <c r="F178" s="34"/>
      <c r="G178" s="34"/>
      <c r="H178" s="34"/>
      <c r="I178" s="34"/>
      <c r="J178" s="34"/>
      <c r="K178" s="34"/>
      <c r="L178" s="34"/>
      <c r="M178" s="34"/>
      <c r="N178" s="34"/>
      <c r="O178" s="34"/>
      <c r="P178" s="34"/>
      <c r="Q178" s="34"/>
      <c r="R178" s="34"/>
      <c r="S178" s="34"/>
      <c r="T178" s="34"/>
      <c r="W178" s="34"/>
      <c r="X178" s="34"/>
      <c r="Y178" s="34"/>
      <c r="Z178" s="34"/>
    </row>
    <row r="179" spans="3:26">
      <c r="C179" s="34"/>
      <c r="D179" s="34"/>
      <c r="E179" s="34"/>
      <c r="F179" s="34"/>
      <c r="G179" s="34"/>
      <c r="H179" s="34"/>
      <c r="I179" s="34"/>
      <c r="J179" s="34"/>
      <c r="K179" s="34"/>
      <c r="L179" s="34"/>
      <c r="M179" s="34"/>
      <c r="N179" s="34"/>
      <c r="O179" s="34"/>
      <c r="P179" s="34"/>
      <c r="Q179" s="34"/>
      <c r="R179" s="34"/>
      <c r="S179" s="34"/>
      <c r="T179" s="34"/>
      <c r="W179" s="34"/>
      <c r="X179" s="34"/>
      <c r="Y179" s="34"/>
      <c r="Z179" s="34"/>
    </row>
    <row r="180" spans="3:26">
      <c r="C180" s="34"/>
      <c r="D180" s="34"/>
      <c r="E180" s="34"/>
      <c r="F180" s="34"/>
      <c r="G180" s="34"/>
      <c r="H180" s="34"/>
      <c r="I180" s="34"/>
      <c r="J180" s="34"/>
      <c r="K180" s="34"/>
      <c r="L180" s="34"/>
      <c r="M180" s="34"/>
      <c r="N180" s="34"/>
      <c r="O180" s="34"/>
      <c r="P180" s="34"/>
      <c r="Q180" s="34"/>
      <c r="R180" s="34"/>
      <c r="S180" s="34"/>
      <c r="T180" s="34"/>
      <c r="W180" s="34"/>
      <c r="X180" s="34"/>
      <c r="Y180" s="34"/>
      <c r="Z180" s="34"/>
    </row>
    <row r="181" spans="3:26">
      <c r="C181" s="34"/>
      <c r="D181" s="34"/>
      <c r="E181" s="34"/>
      <c r="F181" s="34"/>
      <c r="G181" s="34"/>
      <c r="H181" s="34"/>
      <c r="I181" s="34"/>
      <c r="J181" s="34"/>
      <c r="K181" s="34"/>
      <c r="L181" s="34"/>
      <c r="M181" s="34"/>
      <c r="N181" s="34"/>
      <c r="O181" s="34"/>
      <c r="P181" s="34"/>
      <c r="Q181" s="34"/>
      <c r="R181" s="34"/>
      <c r="S181" s="34"/>
      <c r="T181" s="34"/>
      <c r="W181" s="34"/>
      <c r="X181" s="34"/>
      <c r="Y181" s="34"/>
      <c r="Z181" s="34"/>
    </row>
    <row r="182" spans="3:26">
      <c r="C182" s="34"/>
      <c r="D182" s="34"/>
      <c r="E182" s="34"/>
      <c r="F182" s="34"/>
      <c r="G182" s="34"/>
      <c r="H182" s="34"/>
      <c r="I182" s="34"/>
      <c r="J182" s="34"/>
      <c r="K182" s="34"/>
      <c r="L182" s="34"/>
      <c r="M182" s="34"/>
      <c r="N182" s="34"/>
      <c r="O182" s="34"/>
      <c r="P182" s="34"/>
      <c r="Q182" s="34"/>
      <c r="R182" s="34"/>
      <c r="S182" s="34"/>
      <c r="T182" s="34"/>
      <c r="W182" s="34"/>
      <c r="X182" s="34"/>
      <c r="Y182" s="34"/>
      <c r="Z182" s="34"/>
    </row>
    <row r="183" spans="3:26">
      <c r="C183" s="34"/>
      <c r="D183" s="34"/>
      <c r="E183" s="34"/>
      <c r="F183" s="34"/>
      <c r="G183" s="34"/>
      <c r="H183" s="34"/>
      <c r="I183" s="34"/>
      <c r="J183" s="34"/>
      <c r="K183" s="34"/>
      <c r="L183" s="34"/>
      <c r="M183" s="34"/>
      <c r="N183" s="34"/>
      <c r="O183" s="34"/>
      <c r="P183" s="34"/>
      <c r="Q183" s="34"/>
      <c r="R183" s="34"/>
      <c r="S183" s="34"/>
      <c r="T183" s="34"/>
      <c r="W183" s="34"/>
      <c r="X183" s="34"/>
      <c r="Y183" s="34"/>
      <c r="Z183" s="34"/>
    </row>
    <row r="184" spans="3:26">
      <c r="C184" s="34"/>
      <c r="D184" s="34"/>
      <c r="E184" s="34"/>
      <c r="F184" s="34"/>
      <c r="G184" s="34"/>
      <c r="H184" s="34"/>
      <c r="I184" s="34"/>
      <c r="J184" s="34"/>
      <c r="K184" s="34"/>
      <c r="L184" s="34"/>
      <c r="M184" s="34"/>
      <c r="N184" s="34"/>
      <c r="O184" s="34"/>
      <c r="P184" s="34"/>
      <c r="Q184" s="34"/>
      <c r="R184" s="34"/>
      <c r="S184" s="34"/>
      <c r="T184" s="34"/>
      <c r="W184" s="34"/>
      <c r="X184" s="34"/>
      <c r="Y184" s="34"/>
      <c r="Z184" s="34"/>
    </row>
    <row r="185" spans="3:26">
      <c r="C185" s="34"/>
      <c r="D185" s="34"/>
      <c r="E185" s="34"/>
      <c r="F185" s="34"/>
      <c r="G185" s="34"/>
      <c r="H185" s="34"/>
      <c r="I185" s="34"/>
      <c r="J185" s="34"/>
      <c r="K185" s="34"/>
      <c r="L185" s="34"/>
      <c r="M185" s="34"/>
      <c r="N185" s="34"/>
      <c r="O185" s="34"/>
      <c r="P185" s="34"/>
      <c r="Q185" s="34"/>
      <c r="R185" s="34"/>
      <c r="S185" s="34"/>
      <c r="T185" s="34"/>
      <c r="W185" s="34"/>
      <c r="X185" s="34"/>
      <c r="Y185" s="34"/>
      <c r="Z185" s="34"/>
    </row>
    <row r="186" spans="3:26">
      <c r="C186" s="34"/>
      <c r="D186" s="34"/>
      <c r="E186" s="34"/>
      <c r="F186" s="34"/>
      <c r="G186" s="34"/>
      <c r="H186" s="34"/>
      <c r="I186" s="34"/>
      <c r="J186" s="34"/>
      <c r="K186" s="34"/>
      <c r="L186" s="34"/>
      <c r="M186" s="34"/>
      <c r="N186" s="34"/>
      <c r="O186" s="34"/>
      <c r="P186" s="34"/>
      <c r="Q186" s="34"/>
      <c r="R186" s="34"/>
      <c r="S186" s="34"/>
      <c r="T186" s="34"/>
      <c r="W186" s="34"/>
      <c r="X186" s="34"/>
      <c r="Y186" s="34"/>
      <c r="Z186" s="34"/>
    </row>
    <row r="187" spans="3:26">
      <c r="C187" s="34"/>
      <c r="D187" s="34"/>
      <c r="E187" s="34"/>
      <c r="F187" s="34"/>
      <c r="G187" s="34"/>
      <c r="H187" s="34"/>
      <c r="I187" s="34"/>
      <c r="J187" s="34"/>
      <c r="K187" s="34"/>
      <c r="L187" s="34"/>
      <c r="M187" s="34"/>
      <c r="N187" s="34"/>
      <c r="O187" s="34"/>
      <c r="P187" s="34"/>
      <c r="Q187" s="34"/>
      <c r="R187" s="34"/>
      <c r="S187" s="34"/>
      <c r="T187" s="34"/>
      <c r="W187" s="34"/>
      <c r="X187" s="34"/>
      <c r="Y187" s="34"/>
      <c r="Z187" s="34"/>
    </row>
    <row r="188" spans="3:26">
      <c r="C188" s="34"/>
      <c r="D188" s="34"/>
      <c r="E188" s="34"/>
      <c r="F188" s="34"/>
      <c r="G188" s="34"/>
      <c r="H188" s="34"/>
      <c r="I188" s="34"/>
      <c r="J188" s="34"/>
      <c r="K188" s="34"/>
      <c r="L188" s="34"/>
      <c r="M188" s="34"/>
      <c r="N188" s="34"/>
      <c r="O188" s="34"/>
      <c r="P188" s="34"/>
      <c r="Q188" s="34"/>
      <c r="R188" s="34"/>
      <c r="S188" s="34"/>
      <c r="T188" s="34"/>
      <c r="W188" s="34"/>
      <c r="X188" s="34"/>
      <c r="Y188" s="34"/>
      <c r="Z188" s="34"/>
    </row>
    <row r="189" spans="3:26">
      <c r="C189" s="34"/>
      <c r="D189" s="34"/>
      <c r="E189" s="34"/>
      <c r="F189" s="34"/>
      <c r="G189" s="34"/>
      <c r="H189" s="34"/>
      <c r="I189" s="34"/>
      <c r="J189" s="34"/>
      <c r="K189" s="34"/>
      <c r="L189" s="34"/>
      <c r="M189" s="34"/>
      <c r="N189" s="34"/>
      <c r="O189" s="34"/>
      <c r="P189" s="34"/>
      <c r="Q189" s="34"/>
      <c r="R189" s="34"/>
      <c r="S189" s="34"/>
      <c r="T189" s="34"/>
      <c r="W189" s="34"/>
      <c r="X189" s="34"/>
      <c r="Y189" s="34"/>
      <c r="Z189" s="34"/>
    </row>
    <row r="190" spans="3:26">
      <c r="C190" s="34"/>
      <c r="D190" s="34"/>
      <c r="E190" s="34"/>
      <c r="F190" s="34"/>
      <c r="G190" s="34"/>
      <c r="H190" s="34"/>
      <c r="I190" s="34"/>
      <c r="J190" s="34"/>
      <c r="K190" s="34"/>
      <c r="L190" s="34"/>
      <c r="M190" s="34"/>
      <c r="N190" s="34"/>
      <c r="O190" s="34"/>
      <c r="P190" s="34"/>
      <c r="Q190" s="34"/>
      <c r="R190" s="34"/>
      <c r="S190" s="34"/>
      <c r="T190" s="34"/>
      <c r="W190" s="34"/>
      <c r="X190" s="34"/>
      <c r="Y190" s="34"/>
      <c r="Z190" s="34"/>
    </row>
    <row r="191" spans="3:26">
      <c r="C191" s="34"/>
      <c r="D191" s="34"/>
      <c r="E191" s="34"/>
      <c r="F191" s="34"/>
      <c r="G191" s="34"/>
      <c r="H191" s="34"/>
      <c r="I191" s="34"/>
      <c r="J191" s="34"/>
      <c r="K191" s="34"/>
      <c r="L191" s="34"/>
      <c r="M191" s="34"/>
      <c r="N191" s="34"/>
      <c r="O191" s="34"/>
      <c r="P191" s="34"/>
      <c r="Q191" s="34"/>
      <c r="R191" s="34"/>
      <c r="S191" s="34"/>
      <c r="T191" s="34"/>
      <c r="W191" s="34"/>
      <c r="X191" s="34"/>
      <c r="Y191" s="34"/>
      <c r="Z191" s="34"/>
    </row>
    <row r="192" spans="3:26">
      <c r="C192" s="34"/>
      <c r="D192" s="34"/>
      <c r="E192" s="34"/>
      <c r="F192" s="34"/>
      <c r="G192" s="34"/>
      <c r="H192" s="34"/>
      <c r="I192" s="34"/>
      <c r="J192" s="34"/>
      <c r="K192" s="34"/>
      <c r="L192" s="34"/>
      <c r="M192" s="34"/>
      <c r="N192" s="34"/>
      <c r="O192" s="34"/>
      <c r="P192" s="34"/>
      <c r="Q192" s="34"/>
      <c r="R192" s="34"/>
      <c r="S192" s="34"/>
      <c r="T192" s="34"/>
      <c r="W192" s="34"/>
      <c r="X192" s="34"/>
      <c r="Y192" s="34"/>
      <c r="Z192" s="34"/>
    </row>
    <row r="193" spans="3:26">
      <c r="C193" s="34"/>
      <c r="D193" s="34"/>
      <c r="E193" s="34"/>
      <c r="F193" s="34"/>
      <c r="G193" s="34"/>
      <c r="H193" s="34"/>
      <c r="I193" s="34"/>
      <c r="J193" s="34"/>
      <c r="K193" s="34"/>
      <c r="L193" s="34"/>
      <c r="M193" s="34"/>
      <c r="N193" s="34"/>
      <c r="O193" s="34"/>
      <c r="P193" s="34"/>
      <c r="Q193" s="34"/>
      <c r="R193" s="34"/>
      <c r="S193" s="34"/>
      <c r="T193" s="34"/>
      <c r="W193" s="34"/>
      <c r="X193" s="34"/>
      <c r="Y193" s="34"/>
      <c r="Z193" s="34"/>
    </row>
    <row r="194" spans="3:26">
      <c r="C194" s="34"/>
      <c r="D194" s="34"/>
      <c r="E194" s="34"/>
      <c r="F194" s="34"/>
      <c r="G194" s="34"/>
      <c r="H194" s="34"/>
      <c r="I194" s="34"/>
      <c r="J194" s="34"/>
      <c r="K194" s="34"/>
      <c r="L194" s="34"/>
      <c r="M194" s="34"/>
      <c r="N194" s="34"/>
      <c r="O194" s="34"/>
      <c r="P194" s="34"/>
      <c r="Q194" s="34"/>
      <c r="R194" s="34"/>
      <c r="S194" s="34"/>
      <c r="T194" s="34"/>
      <c r="W194" s="34"/>
      <c r="X194" s="34"/>
      <c r="Y194" s="34"/>
      <c r="Z194" s="34"/>
    </row>
    <row r="195" spans="3:26">
      <c r="C195" s="34"/>
      <c r="D195" s="34"/>
      <c r="E195" s="34"/>
      <c r="F195" s="34"/>
      <c r="G195" s="34"/>
      <c r="H195" s="34"/>
      <c r="I195" s="34"/>
      <c r="J195" s="34"/>
      <c r="K195" s="34"/>
      <c r="L195" s="34"/>
      <c r="M195" s="34"/>
      <c r="N195" s="34"/>
      <c r="O195" s="34"/>
      <c r="P195" s="34"/>
      <c r="Q195" s="34"/>
      <c r="R195" s="34"/>
      <c r="S195" s="34"/>
      <c r="T195" s="34"/>
      <c r="W195" s="34"/>
      <c r="X195" s="34"/>
      <c r="Y195" s="34"/>
      <c r="Z195" s="34"/>
    </row>
    <row r="196" spans="3:26">
      <c r="C196" s="34"/>
      <c r="D196" s="34"/>
      <c r="E196" s="34"/>
      <c r="F196" s="34"/>
      <c r="G196" s="34"/>
      <c r="H196" s="34"/>
      <c r="I196" s="34"/>
      <c r="J196" s="34"/>
      <c r="K196" s="34"/>
      <c r="L196" s="34"/>
      <c r="M196" s="34"/>
      <c r="N196" s="34"/>
      <c r="O196" s="34"/>
      <c r="P196" s="34"/>
      <c r="Q196" s="34"/>
      <c r="R196" s="34"/>
      <c r="S196" s="34"/>
      <c r="T196" s="34"/>
      <c r="W196" s="34"/>
      <c r="X196" s="34"/>
      <c r="Y196" s="34"/>
      <c r="Z196" s="34"/>
    </row>
  </sheetData>
  <mergeCells count="25">
    <mergeCell ref="AA10:AF10"/>
    <mergeCell ref="AG10:AL10"/>
    <mergeCell ref="G11:H11"/>
    <mergeCell ref="M11:N11"/>
    <mergeCell ref="S11:T11"/>
    <mergeCell ref="Y11:Z11"/>
    <mergeCell ref="AE11:AF11"/>
    <mergeCell ref="AK11:AL11"/>
    <mergeCell ref="AG8:AL8"/>
    <mergeCell ref="C9:H9"/>
    <mergeCell ref="I9:N9"/>
    <mergeCell ref="O9:T9"/>
    <mergeCell ref="U9:Z9"/>
    <mergeCell ref="AA9:AF9"/>
    <mergeCell ref="AG9:AL9"/>
    <mergeCell ref="AA8:AF8"/>
    <mergeCell ref="A8:B10"/>
    <mergeCell ref="C8:H8"/>
    <mergeCell ref="I8:N8"/>
    <mergeCell ref="O8:T8"/>
    <mergeCell ref="U8:Z8"/>
    <mergeCell ref="C10:H10"/>
    <mergeCell ref="I10:N10"/>
    <mergeCell ref="O10:T10"/>
    <mergeCell ref="U10:Z10"/>
  </mergeCells>
  <pageMargins left="0.78740157499999996" right="0.78740157499999996" top="0.984251969" bottom="0.984251969"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sheetPr>
    <tabColor rgb="FF00B0F0"/>
  </sheetPr>
  <dimension ref="A1:AL236"/>
  <sheetViews>
    <sheetView showGridLines="0" topLeftCell="A13" zoomScaleNormal="100" workbookViewId="0">
      <selection activeCell="C43" sqref="C43:AA43"/>
    </sheetView>
  </sheetViews>
  <sheetFormatPr baseColWidth="10" defaultColWidth="9.140625" defaultRowHeight="12.75"/>
  <cols>
    <col min="1" max="1" width="16" style="68" customWidth="1"/>
    <col min="2" max="2" width="29.7109375" style="31" customWidth="1"/>
    <col min="3" max="3" width="12.28515625" style="22" customWidth="1"/>
    <col min="4" max="8" width="8.28515625" style="22" customWidth="1"/>
    <col min="9" max="9" width="12.28515625" style="22" customWidth="1"/>
    <col min="10" max="14" width="8.28515625" style="22" customWidth="1"/>
    <col min="15" max="15" width="11.28515625" style="22" customWidth="1"/>
    <col min="16" max="20" width="8.28515625" style="22" customWidth="1"/>
    <col min="21" max="21" width="12.28515625" style="22" customWidth="1"/>
    <col min="22" max="26" width="8.28515625" style="22" customWidth="1"/>
    <col min="27" max="27" width="12.28515625" style="22" customWidth="1"/>
    <col min="28" max="32" width="8.28515625" style="22" customWidth="1"/>
    <col min="33" max="33" width="12.28515625" style="1" customWidth="1"/>
    <col min="34" max="38" width="8.28515625" style="1" customWidth="1"/>
    <col min="39" max="256" width="11.42578125" style="1" customWidth="1"/>
    <col min="257" max="16384" width="9.140625" style="1"/>
  </cols>
  <sheetData>
    <row r="1" spans="1:38" s="30" customFormat="1" ht="20.25">
      <c r="A1" s="49" t="s">
        <v>237</v>
      </c>
      <c r="B1" s="50"/>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row>
    <row r="2" spans="1:38">
      <c r="A2" s="48" t="s">
        <v>65</v>
      </c>
      <c r="B2" s="1"/>
      <c r="D2" s="34"/>
      <c r="E2" s="21"/>
    </row>
    <row r="3" spans="1:38">
      <c r="A3" s="1"/>
      <c r="B3" s="1"/>
      <c r="D3" s="34"/>
      <c r="E3" s="21"/>
    </row>
    <row r="4" spans="1:38">
      <c r="A4" s="1" t="s">
        <v>32</v>
      </c>
      <c r="B4" s="15"/>
      <c r="C4" s="7" t="s">
        <v>33</v>
      </c>
      <c r="D4" s="11"/>
      <c r="E4" s="21"/>
    </row>
    <row r="5" spans="1:38">
      <c r="A5" s="1" t="s">
        <v>34</v>
      </c>
      <c r="B5" s="15"/>
      <c r="C5" s="7" t="s">
        <v>35</v>
      </c>
      <c r="D5" s="11"/>
      <c r="E5" s="21"/>
    </row>
    <row r="6" spans="1:38">
      <c r="A6" s="1" t="s">
        <v>59</v>
      </c>
      <c r="B6" s="15"/>
      <c r="C6" s="13" t="s">
        <v>6</v>
      </c>
      <c r="D6" s="14"/>
      <c r="E6" s="21"/>
    </row>
    <row r="7" spans="1:38" ht="13.5" thickBot="1">
      <c r="A7" s="35"/>
      <c r="B7" s="1"/>
      <c r="D7" s="34"/>
      <c r="E7" s="21"/>
    </row>
    <row r="8" spans="1:38" ht="14.45" customHeight="1" thickBot="1">
      <c r="A8" s="416"/>
      <c r="B8" s="417"/>
      <c r="C8" s="422" t="s">
        <v>218</v>
      </c>
      <c r="D8" s="423"/>
      <c r="E8" s="423"/>
      <c r="F8" s="423"/>
      <c r="G8" s="423"/>
      <c r="H8" s="423"/>
      <c r="I8" s="422" t="s">
        <v>218</v>
      </c>
      <c r="J8" s="423"/>
      <c r="K8" s="423"/>
      <c r="L8" s="423"/>
      <c r="M8" s="423"/>
      <c r="N8" s="423"/>
      <c r="O8" s="422" t="s">
        <v>218</v>
      </c>
      <c r="P8" s="423"/>
      <c r="Q8" s="423"/>
      <c r="R8" s="423"/>
      <c r="S8" s="423"/>
      <c r="T8" s="423"/>
      <c r="U8" s="422" t="s">
        <v>218</v>
      </c>
      <c r="V8" s="423"/>
      <c r="W8" s="423"/>
      <c r="X8" s="423"/>
      <c r="Y8" s="423"/>
      <c r="Z8" s="423"/>
      <c r="AA8" s="422" t="s">
        <v>218</v>
      </c>
      <c r="AB8" s="423"/>
      <c r="AC8" s="423"/>
      <c r="AD8" s="423"/>
      <c r="AE8" s="423"/>
      <c r="AF8" s="423"/>
      <c r="AG8" s="422" t="s">
        <v>218</v>
      </c>
      <c r="AH8" s="423"/>
      <c r="AI8" s="423"/>
      <c r="AJ8" s="423"/>
      <c r="AK8" s="423"/>
      <c r="AL8" s="424"/>
    </row>
    <row r="9" spans="1:38" s="30" customFormat="1" ht="25.5" customHeight="1">
      <c r="A9" s="418"/>
      <c r="B9" s="419"/>
      <c r="C9" s="413" t="s">
        <v>47</v>
      </c>
      <c r="D9" s="413"/>
      <c r="E9" s="413"/>
      <c r="F9" s="413"/>
      <c r="G9" s="413"/>
      <c r="H9" s="413"/>
      <c r="I9" s="414" t="s">
        <v>48</v>
      </c>
      <c r="J9" s="413"/>
      <c r="K9" s="413"/>
      <c r="L9" s="413"/>
      <c r="M9" s="413"/>
      <c r="N9" s="413"/>
      <c r="O9" s="414" t="s">
        <v>144</v>
      </c>
      <c r="P9" s="413"/>
      <c r="Q9" s="413"/>
      <c r="R9" s="413"/>
      <c r="S9" s="413"/>
      <c r="T9" s="413"/>
      <c r="U9" s="414" t="s">
        <v>145</v>
      </c>
      <c r="V9" s="413"/>
      <c r="W9" s="413"/>
      <c r="X9" s="413"/>
      <c r="Y9" s="413"/>
      <c r="Z9" s="413"/>
      <c r="AA9" s="414" t="s">
        <v>146</v>
      </c>
      <c r="AB9" s="413"/>
      <c r="AC9" s="413"/>
      <c r="AD9" s="413"/>
      <c r="AE9" s="413"/>
      <c r="AF9" s="415"/>
      <c r="AG9" s="414" t="s">
        <v>231</v>
      </c>
      <c r="AH9" s="413"/>
      <c r="AI9" s="413"/>
      <c r="AJ9" s="413"/>
      <c r="AK9" s="413"/>
      <c r="AL9" s="415"/>
    </row>
    <row r="10" spans="1:38" s="83" customFormat="1" ht="12.75" customHeight="1" thickBot="1">
      <c r="A10" s="420"/>
      <c r="B10" s="421"/>
      <c r="C10" s="410"/>
      <c r="D10" s="411"/>
      <c r="E10" s="411"/>
      <c r="F10" s="411"/>
      <c r="G10" s="411"/>
      <c r="H10" s="412"/>
      <c r="I10" s="410" t="s">
        <v>26</v>
      </c>
      <c r="J10" s="411"/>
      <c r="K10" s="411"/>
      <c r="L10" s="411"/>
      <c r="M10" s="411"/>
      <c r="N10" s="412"/>
      <c r="O10" s="410" t="s">
        <v>26</v>
      </c>
      <c r="P10" s="411"/>
      <c r="Q10" s="411"/>
      <c r="R10" s="411"/>
      <c r="S10" s="411"/>
      <c r="T10" s="412"/>
      <c r="U10" s="410" t="s">
        <v>26</v>
      </c>
      <c r="V10" s="411"/>
      <c r="W10" s="411"/>
      <c r="X10" s="411"/>
      <c r="Y10" s="411"/>
      <c r="Z10" s="412"/>
      <c r="AA10" s="410" t="s">
        <v>26</v>
      </c>
      <c r="AB10" s="411"/>
      <c r="AC10" s="411"/>
      <c r="AD10" s="411"/>
      <c r="AE10" s="411"/>
      <c r="AF10" s="412"/>
      <c r="AG10" s="410" t="s">
        <v>26</v>
      </c>
      <c r="AH10" s="411"/>
      <c r="AI10" s="411"/>
      <c r="AJ10" s="411"/>
      <c r="AK10" s="411"/>
      <c r="AL10" s="412"/>
    </row>
    <row r="11" spans="1:38" s="89" customFormat="1" ht="39.75" customHeight="1" thickBot="1">
      <c r="A11" s="84" t="s">
        <v>53</v>
      </c>
      <c r="B11" s="85" t="s">
        <v>54</v>
      </c>
      <c r="C11" s="86">
        <v>2017</v>
      </c>
      <c r="D11" s="87">
        <v>2020</v>
      </c>
      <c r="E11" s="87">
        <v>2025</v>
      </c>
      <c r="F11" s="87">
        <v>2030</v>
      </c>
      <c r="G11" s="408" t="s">
        <v>220</v>
      </c>
      <c r="H11" s="409"/>
      <c r="I11" s="86">
        <v>2017</v>
      </c>
      <c r="J11" s="87">
        <v>2020</v>
      </c>
      <c r="K11" s="87">
        <v>2025</v>
      </c>
      <c r="L11" s="87">
        <v>2030</v>
      </c>
      <c r="M11" s="408" t="s">
        <v>220</v>
      </c>
      <c r="N11" s="409"/>
      <c r="O11" s="86">
        <v>2017</v>
      </c>
      <c r="P11" s="87">
        <v>2020</v>
      </c>
      <c r="Q11" s="87">
        <v>2025</v>
      </c>
      <c r="R11" s="87">
        <v>2030</v>
      </c>
      <c r="S11" s="408" t="s">
        <v>220</v>
      </c>
      <c r="T11" s="409"/>
      <c r="U11" s="86">
        <v>2017</v>
      </c>
      <c r="V11" s="87">
        <v>2020</v>
      </c>
      <c r="W11" s="87">
        <v>2025</v>
      </c>
      <c r="X11" s="87">
        <v>2030</v>
      </c>
      <c r="Y11" s="408" t="s">
        <v>220</v>
      </c>
      <c r="Z11" s="409"/>
      <c r="AA11" s="88">
        <v>2017</v>
      </c>
      <c r="AB11" s="87">
        <v>2020</v>
      </c>
      <c r="AC11" s="87">
        <v>2025</v>
      </c>
      <c r="AD11" s="87">
        <v>2030</v>
      </c>
      <c r="AE11" s="408" t="s">
        <v>220</v>
      </c>
      <c r="AF11" s="409"/>
      <c r="AG11" s="88" t="s">
        <v>60</v>
      </c>
      <c r="AH11" s="87">
        <v>2020</v>
      </c>
      <c r="AI11" s="87">
        <v>2025</v>
      </c>
      <c r="AJ11" s="87">
        <v>2030</v>
      </c>
      <c r="AK11" s="408" t="s">
        <v>220</v>
      </c>
      <c r="AL11" s="409"/>
    </row>
    <row r="12" spans="1:38" ht="25.15" customHeight="1" thickBot="1">
      <c r="A12" s="73" t="s">
        <v>150</v>
      </c>
      <c r="B12" s="74" t="s">
        <v>147</v>
      </c>
      <c r="C12" s="52">
        <f>SUM(LRTAP2019BRU2017!E14:E16)</f>
        <v>0.24533398325360087</v>
      </c>
      <c r="D12" s="383"/>
      <c r="E12" s="383"/>
      <c r="F12" s="383"/>
      <c r="G12" s="54"/>
      <c r="H12" s="54"/>
      <c r="I12" s="52">
        <f>SUM(LRTAP2019BRU2017!F14:F16)</f>
        <v>1.4108760279975029E-2</v>
      </c>
      <c r="J12" s="383"/>
      <c r="K12" s="383"/>
      <c r="L12" s="383"/>
      <c r="M12" s="53"/>
      <c r="N12" s="55"/>
      <c r="O12" s="52">
        <f>SUM(LRTAP2019BRU2017!G14:G16)</f>
        <v>2.9343569587641644E-2</v>
      </c>
      <c r="P12" s="383"/>
      <c r="Q12" s="383"/>
      <c r="R12" s="383"/>
      <c r="S12" s="53"/>
      <c r="T12" s="55"/>
      <c r="U12" s="52">
        <f>SUM(LRTAP2019BRU2017!H14:H16)</f>
        <v>5.4993077315418151E-3</v>
      </c>
      <c r="V12" s="383"/>
      <c r="W12" s="383"/>
      <c r="X12" s="383"/>
      <c r="Y12" s="53"/>
      <c r="Z12" s="53"/>
      <c r="AA12" s="52">
        <f>SUM(LRTAP2019BRU2017!I14:I16)</f>
        <v>5.4288649871158069E-3</v>
      </c>
      <c r="AB12" s="53"/>
      <c r="AC12" s="53"/>
      <c r="AD12" s="53"/>
      <c r="AE12" s="53"/>
      <c r="AF12" s="55"/>
      <c r="AG12" s="52"/>
      <c r="AH12" s="53"/>
      <c r="AI12" s="53"/>
      <c r="AJ12" s="53"/>
      <c r="AK12" s="53"/>
      <c r="AL12" s="55"/>
    </row>
    <row r="13" spans="1:38" ht="36.75" thickBot="1">
      <c r="A13" s="73" t="s">
        <v>151</v>
      </c>
      <c r="B13" s="74" t="s">
        <v>148</v>
      </c>
      <c r="C13" s="52">
        <f>SUM(LRTAP2019BRU2017!E17:E24)</f>
        <v>0.14047018287065455</v>
      </c>
      <c r="D13" s="383"/>
      <c r="E13" s="383"/>
      <c r="F13" s="383"/>
      <c r="G13" s="58"/>
      <c r="H13" s="58"/>
      <c r="I13" s="52">
        <f>SUM(LRTAP2019BRU2017!F17:F24)</f>
        <v>3.9475293397144659E-2</v>
      </c>
      <c r="J13" s="383"/>
      <c r="K13" s="383"/>
      <c r="L13" s="383"/>
      <c r="M13" s="57"/>
      <c r="N13" s="59"/>
      <c r="O13" s="52">
        <f>SUM(LRTAP2019BRU2017!G17:G24)</f>
        <v>3.6447753797768773E-3</v>
      </c>
      <c r="P13" s="383"/>
      <c r="Q13" s="383"/>
      <c r="R13" s="383"/>
      <c r="S13" s="57"/>
      <c r="T13" s="59"/>
      <c r="U13" s="52">
        <f>SUM(LRTAP2019BRU2017!H17:H24)</f>
        <v>7.4587742404165611E-4</v>
      </c>
      <c r="V13" s="383"/>
      <c r="W13" s="383"/>
      <c r="X13" s="383"/>
      <c r="Y13" s="57"/>
      <c r="Z13" s="57"/>
      <c r="AA13" s="52">
        <f>SUM(LRTAP2019BRU2017!I17:I24)</f>
        <v>3.3038347295782228E-3</v>
      </c>
      <c r="AB13" s="57"/>
      <c r="AC13" s="57"/>
      <c r="AD13" s="57"/>
      <c r="AE13" s="57"/>
      <c r="AF13" s="59"/>
      <c r="AG13" s="56"/>
      <c r="AH13" s="57"/>
      <c r="AI13" s="57"/>
      <c r="AJ13" s="57"/>
      <c r="AK13" s="57"/>
      <c r="AL13" s="59"/>
    </row>
    <row r="14" spans="1:38" ht="13.5" thickBot="1">
      <c r="A14" s="73" t="s">
        <v>152</v>
      </c>
      <c r="B14" s="75" t="s">
        <v>118</v>
      </c>
      <c r="C14" s="52">
        <f>SUM(C15:C21)</f>
        <v>3.3930802064544481</v>
      </c>
      <c r="D14" s="383"/>
      <c r="E14" s="383"/>
      <c r="F14" s="383"/>
      <c r="G14" s="61"/>
      <c r="H14" s="61"/>
      <c r="I14" s="52">
        <f>SUM(I15:I21)</f>
        <v>0.60876376711720515</v>
      </c>
      <c r="J14" s="383"/>
      <c r="K14" s="383"/>
      <c r="L14" s="383"/>
      <c r="M14" s="61"/>
      <c r="N14" s="60"/>
      <c r="O14" s="52">
        <f>SUM(O15:O21)</f>
        <v>3.3657482858692129E-3</v>
      </c>
      <c r="P14" s="383"/>
      <c r="Q14" s="383"/>
      <c r="R14" s="383"/>
      <c r="S14" s="61"/>
      <c r="T14" s="63"/>
      <c r="U14" s="52">
        <f>SUM(U15:U21)</f>
        <v>2.1685418275051643E-2</v>
      </c>
      <c r="V14" s="383"/>
      <c r="W14" s="383"/>
      <c r="X14" s="383"/>
      <c r="Y14" s="61"/>
      <c r="Z14" s="61"/>
      <c r="AA14" s="52">
        <f>SUM(AA15:AA21)</f>
        <v>0.11524294716306308</v>
      </c>
      <c r="AB14" s="61"/>
      <c r="AC14" s="61"/>
      <c r="AD14" s="61"/>
      <c r="AE14" s="61"/>
      <c r="AF14" s="63"/>
      <c r="AG14" s="62"/>
      <c r="AH14" s="61"/>
      <c r="AI14" s="61"/>
      <c r="AJ14" s="61"/>
      <c r="AK14" s="61"/>
      <c r="AL14" s="63"/>
    </row>
    <row r="15" spans="1:38" ht="13.5" thickBot="1">
      <c r="A15" s="76" t="s">
        <v>153</v>
      </c>
      <c r="B15" s="77" t="s">
        <v>119</v>
      </c>
      <c r="C15" s="52">
        <f>SUM(LRTAP2019BRU2017!E27)</f>
        <v>1.7973601314918684</v>
      </c>
      <c r="D15" s="383"/>
      <c r="E15" s="383"/>
      <c r="F15" s="383"/>
      <c r="G15" s="58"/>
      <c r="H15" s="58"/>
      <c r="I15" s="52">
        <f>SUM(LRTAP2019BRU2017!F27)</f>
        <v>0.23669561750998652</v>
      </c>
      <c r="J15" s="383"/>
      <c r="K15" s="383"/>
      <c r="L15" s="383"/>
      <c r="M15" s="57"/>
      <c r="N15" s="59"/>
      <c r="O15" s="52">
        <f>SUM(LRTAP2019BRU2017!G27)</f>
        <v>2.188472487460875E-3</v>
      </c>
      <c r="P15" s="383"/>
      <c r="Q15" s="383"/>
      <c r="R15" s="383"/>
      <c r="S15" s="57"/>
      <c r="T15" s="59"/>
      <c r="U15" s="52">
        <f>SUM(LRTAP2019BRU2017!H27)</f>
        <v>1.9323378656956186E-2</v>
      </c>
      <c r="V15" s="383"/>
      <c r="W15" s="383"/>
      <c r="X15" s="383"/>
      <c r="Y15" s="57"/>
      <c r="Z15" s="57"/>
      <c r="AA15" s="384">
        <f>SUM(LRTAP2019BRU2017!I27)</f>
        <v>3.8578172791187894E-2</v>
      </c>
      <c r="AB15" s="57"/>
      <c r="AC15" s="57"/>
      <c r="AD15" s="57"/>
      <c r="AE15" s="57"/>
      <c r="AF15" s="59"/>
      <c r="AG15" s="56"/>
      <c r="AH15" s="57"/>
      <c r="AI15" s="57"/>
      <c r="AJ15" s="57"/>
      <c r="AK15" s="57"/>
      <c r="AL15" s="59"/>
    </row>
    <row r="16" spans="1:38" ht="13.5" thickBot="1">
      <c r="A16" s="76" t="s">
        <v>154</v>
      </c>
      <c r="B16" s="77" t="s">
        <v>120</v>
      </c>
      <c r="C16" s="52">
        <f>SUM(LRTAP2019BRU2017!E28)</f>
        <v>0.62678399723781864</v>
      </c>
      <c r="D16" s="383"/>
      <c r="E16" s="383"/>
      <c r="F16" s="383"/>
      <c r="G16" s="58"/>
      <c r="H16" s="58"/>
      <c r="I16" s="52">
        <f>SUM(LRTAP2019BRU2017!F28)</f>
        <v>1.9831208048314949E-2</v>
      </c>
      <c r="J16" s="383"/>
      <c r="K16" s="383"/>
      <c r="L16" s="383"/>
      <c r="M16" s="57"/>
      <c r="N16" s="59"/>
      <c r="O16" s="52">
        <f>SUM(LRTAP2019BRU2017!G28)</f>
        <v>5.4014644509895718E-4</v>
      </c>
      <c r="P16" s="383"/>
      <c r="Q16" s="383"/>
      <c r="R16" s="383"/>
      <c r="S16" s="57"/>
      <c r="T16" s="59"/>
      <c r="U16" s="52">
        <f>SUM(LRTAP2019BRU2017!H28)</f>
        <v>1.4240517655551067E-3</v>
      </c>
      <c r="V16" s="383"/>
      <c r="W16" s="383"/>
      <c r="X16" s="383"/>
      <c r="Y16" s="57"/>
      <c r="Z16" s="57"/>
      <c r="AA16" s="384">
        <f>SUM(LRTAP2019BRU2017!I28)</f>
        <v>1.3345357221664543E-2</v>
      </c>
      <c r="AB16" s="57"/>
      <c r="AC16" s="57"/>
      <c r="AD16" s="57"/>
      <c r="AE16" s="57"/>
      <c r="AF16" s="59"/>
      <c r="AG16" s="56"/>
      <c r="AH16" s="57"/>
      <c r="AI16" s="57"/>
      <c r="AJ16" s="57"/>
      <c r="AK16" s="57"/>
      <c r="AL16" s="59"/>
    </row>
    <row r="17" spans="1:38" ht="13.5" thickBot="1">
      <c r="A17" s="76" t="s">
        <v>155</v>
      </c>
      <c r="B17" s="77" t="s">
        <v>121</v>
      </c>
      <c r="C17" s="52">
        <f>SUM(LRTAP2019BRU2017!E29)</f>
        <v>0.96274101298109871</v>
      </c>
      <c r="D17" s="383"/>
      <c r="E17" s="383"/>
      <c r="F17" s="383"/>
      <c r="G17" s="58"/>
      <c r="H17" s="58"/>
      <c r="I17" s="52">
        <f>SUM(LRTAP2019BRU2017!F29)</f>
        <v>3.1614091896385997E-2</v>
      </c>
      <c r="J17" s="383"/>
      <c r="K17" s="383"/>
      <c r="L17" s="383"/>
      <c r="M17" s="57"/>
      <c r="N17" s="59"/>
      <c r="O17" s="52">
        <f>SUM(LRTAP2019BRU2017!G29)</f>
        <v>6.2761673815170816E-4</v>
      </c>
      <c r="P17" s="383"/>
      <c r="Q17" s="383"/>
      <c r="R17" s="383"/>
      <c r="S17" s="57"/>
      <c r="T17" s="59"/>
      <c r="U17" s="52">
        <f>SUM(LRTAP2019BRU2017!H29)</f>
        <v>8.7149599832013198E-4</v>
      </c>
      <c r="V17" s="383"/>
      <c r="W17" s="383"/>
      <c r="X17" s="383"/>
      <c r="Y17" s="57"/>
      <c r="Z17" s="57"/>
      <c r="AA17" s="384">
        <f>SUM(LRTAP2019BRU2017!I29)</f>
        <v>1.3389059925325828E-2</v>
      </c>
      <c r="AB17" s="57"/>
      <c r="AC17" s="57"/>
      <c r="AD17" s="57"/>
      <c r="AE17" s="57"/>
      <c r="AF17" s="59"/>
      <c r="AG17" s="56"/>
      <c r="AH17" s="57"/>
      <c r="AI17" s="57"/>
      <c r="AJ17" s="57"/>
      <c r="AK17" s="57"/>
      <c r="AL17" s="59"/>
    </row>
    <row r="18" spans="1:38" ht="13.5" thickBot="1">
      <c r="A18" s="76" t="s">
        <v>156</v>
      </c>
      <c r="B18" s="77" t="s">
        <v>122</v>
      </c>
      <c r="C18" s="52">
        <f>SUM(LRTAP2019BRU2017!E30)</f>
        <v>6.1950647436625405E-3</v>
      </c>
      <c r="D18" s="383"/>
      <c r="E18" s="383"/>
      <c r="F18" s="383"/>
      <c r="G18" s="58"/>
      <c r="H18" s="58"/>
      <c r="I18" s="52">
        <f>SUM(LRTAP2019BRU2017!F30)</f>
        <v>2.8573672215851751E-2</v>
      </c>
      <c r="J18" s="383"/>
      <c r="K18" s="383"/>
      <c r="L18" s="383"/>
      <c r="M18" s="57"/>
      <c r="N18" s="59"/>
      <c r="O18" s="52">
        <f>SUM(LRTAP2019BRU2017!G30)</f>
        <v>9.5126151576723815E-6</v>
      </c>
      <c r="P18" s="383"/>
      <c r="Q18" s="383"/>
      <c r="R18" s="383"/>
      <c r="S18" s="57"/>
      <c r="T18" s="59"/>
      <c r="U18" s="52">
        <f>SUM(LRTAP2019BRU2017!H30)</f>
        <v>6.6491854220217074E-5</v>
      </c>
      <c r="V18" s="383"/>
      <c r="W18" s="383"/>
      <c r="X18" s="383"/>
      <c r="Y18" s="57"/>
      <c r="Z18" s="57"/>
      <c r="AA18" s="384">
        <f>SUM(LRTAP2019BRU2017!I30)</f>
        <v>2.9719680331970801E-4</v>
      </c>
      <c r="AB18" s="57"/>
      <c r="AC18" s="57"/>
      <c r="AD18" s="57"/>
      <c r="AE18" s="57"/>
      <c r="AF18" s="59"/>
      <c r="AG18" s="56"/>
      <c r="AH18" s="57"/>
      <c r="AI18" s="57"/>
      <c r="AJ18" s="57"/>
      <c r="AK18" s="57"/>
      <c r="AL18" s="59"/>
    </row>
    <row r="19" spans="1:38" ht="13.5" thickBot="1">
      <c r="A19" s="76" t="s">
        <v>157</v>
      </c>
      <c r="B19" s="77" t="s">
        <v>123</v>
      </c>
      <c r="C19" s="52">
        <f>SUM(LRTAP2019BRU2017!E31)</f>
        <v>0</v>
      </c>
      <c r="D19" s="383"/>
      <c r="E19" s="383"/>
      <c r="F19" s="383"/>
      <c r="G19" s="61"/>
      <c r="H19" s="61"/>
      <c r="I19" s="52">
        <f>SUM(LRTAP2019BRU2017!F31)</f>
        <v>0.29204917744666592</v>
      </c>
      <c r="J19" s="383"/>
      <c r="K19" s="383"/>
      <c r="L19" s="383"/>
      <c r="M19" s="61"/>
      <c r="N19" s="63"/>
      <c r="O19" s="52">
        <f>SUM(LRTAP2019BRU2017!G31)</f>
        <v>0</v>
      </c>
      <c r="P19" s="383"/>
      <c r="Q19" s="383"/>
      <c r="R19" s="383"/>
      <c r="S19" s="61"/>
      <c r="T19" s="63"/>
      <c r="U19" s="52">
        <f>SUM(LRTAP2019BRU2017!H31)</f>
        <v>0</v>
      </c>
      <c r="V19" s="383"/>
      <c r="W19" s="383"/>
      <c r="X19" s="383"/>
      <c r="Y19" s="61"/>
      <c r="Z19" s="61"/>
      <c r="AA19" s="384">
        <f>SUM(LRTAP2019BRU2017!I31)</f>
        <v>0</v>
      </c>
      <c r="AB19" s="61"/>
      <c r="AC19" s="61"/>
      <c r="AD19" s="61"/>
      <c r="AE19" s="61"/>
      <c r="AF19" s="63"/>
      <c r="AG19" s="62"/>
      <c r="AH19" s="61"/>
      <c r="AI19" s="61"/>
      <c r="AJ19" s="61"/>
      <c r="AK19" s="61"/>
      <c r="AL19" s="63"/>
    </row>
    <row r="20" spans="1:38" ht="24.75" thickBot="1">
      <c r="A20" s="76" t="s">
        <v>224</v>
      </c>
      <c r="B20" s="77" t="s">
        <v>124</v>
      </c>
      <c r="C20" s="52">
        <f>SUM(LRTAP2019BRU2017!E32)</f>
        <v>0</v>
      </c>
      <c r="D20" s="383"/>
      <c r="E20" s="383"/>
      <c r="F20" s="383"/>
      <c r="G20" s="61"/>
      <c r="H20" s="61"/>
      <c r="I20" s="52">
        <f>SUM(LRTAP2019BRU2017!F32)</f>
        <v>0</v>
      </c>
      <c r="J20" s="383"/>
      <c r="K20" s="383"/>
      <c r="L20" s="383"/>
      <c r="M20" s="61"/>
      <c r="N20" s="63"/>
      <c r="O20" s="52">
        <f>SUM(LRTAP2019BRU2017!G32)</f>
        <v>0</v>
      </c>
      <c r="P20" s="383"/>
      <c r="Q20" s="383"/>
      <c r="R20" s="383"/>
      <c r="S20" s="61"/>
      <c r="T20" s="63"/>
      <c r="U20" s="52">
        <f>SUM(LRTAP2019BRU2017!H32)</f>
        <v>0</v>
      </c>
      <c r="V20" s="383"/>
      <c r="W20" s="383"/>
      <c r="X20" s="383"/>
      <c r="Y20" s="61"/>
      <c r="Z20" s="61"/>
      <c r="AA20" s="384">
        <f>SUM(LRTAP2019BRU2017!I32)</f>
        <v>3.2367362867049464E-2</v>
      </c>
      <c r="AB20" s="61"/>
      <c r="AC20" s="61"/>
      <c r="AD20" s="61"/>
      <c r="AE20" s="61"/>
      <c r="AF20" s="63"/>
      <c r="AG20" s="62"/>
      <c r="AH20" s="61"/>
      <c r="AI20" s="61"/>
      <c r="AJ20" s="61"/>
      <c r="AK20" s="61"/>
      <c r="AL20" s="63"/>
    </row>
    <row r="21" spans="1:38" ht="13.5" thickBot="1">
      <c r="A21" s="76" t="s">
        <v>158</v>
      </c>
      <c r="B21" s="77" t="s">
        <v>125</v>
      </c>
      <c r="C21" s="52">
        <f>SUM(LRTAP2019BRU2017!E33)</f>
        <v>0</v>
      </c>
      <c r="D21" s="383"/>
      <c r="E21" s="383"/>
      <c r="F21" s="383"/>
      <c r="G21" s="61"/>
      <c r="H21" s="61"/>
      <c r="I21" s="52">
        <f>SUM(LRTAP2019BRU2017!F33)</f>
        <v>0</v>
      </c>
      <c r="J21" s="383"/>
      <c r="K21" s="383"/>
      <c r="L21" s="383"/>
      <c r="M21" s="61"/>
      <c r="N21" s="63"/>
      <c r="O21" s="52">
        <f>SUM(LRTAP2019BRU2017!G33)</f>
        <v>0</v>
      </c>
      <c r="P21" s="383"/>
      <c r="Q21" s="383"/>
      <c r="R21" s="383"/>
      <c r="S21" s="61"/>
      <c r="T21" s="63"/>
      <c r="U21" s="52">
        <f>SUM(LRTAP2019BRU2017!H33)</f>
        <v>0</v>
      </c>
      <c r="V21" s="383"/>
      <c r="W21" s="383"/>
      <c r="X21" s="383"/>
      <c r="Y21" s="61"/>
      <c r="Z21" s="61"/>
      <c r="AA21" s="384">
        <f>SUM(LRTAP2019BRU2017!I33)</f>
        <v>1.7265797554515655E-2</v>
      </c>
      <c r="AB21" s="61"/>
      <c r="AC21" s="61"/>
      <c r="AD21" s="61"/>
      <c r="AE21" s="61"/>
      <c r="AF21" s="63"/>
      <c r="AG21" s="62"/>
      <c r="AH21" s="61"/>
      <c r="AI21" s="61"/>
      <c r="AJ21" s="61"/>
      <c r="AK21" s="61"/>
      <c r="AL21" s="63"/>
    </row>
    <row r="22" spans="1:38" ht="13.5" thickBot="1">
      <c r="A22" s="73" t="s">
        <v>159</v>
      </c>
      <c r="B22" s="74" t="s">
        <v>143</v>
      </c>
      <c r="C22" s="52">
        <f>SUM(LRTAP2019BRU2017!E25:E26,LRTAP2019BRU2017!E34:E38)</f>
        <v>6.3647431705338625E-2</v>
      </c>
      <c r="D22" s="383"/>
      <c r="E22" s="383"/>
      <c r="F22" s="383"/>
      <c r="G22" s="58"/>
      <c r="H22" s="58"/>
      <c r="I22" s="52">
        <f>SUM(LRTAP2019BRU2017!F25:F26,LRTAP2019BRU2017!F34:F38)</f>
        <v>3.3776537590049869E-3</v>
      </c>
      <c r="J22" s="383"/>
      <c r="K22" s="383"/>
      <c r="L22" s="383"/>
      <c r="M22" s="57"/>
      <c r="N22" s="59"/>
      <c r="O22" s="52">
        <f>SUM(LRTAP2019BRU2017!G25:G26,LRTAP2019BRU2017!G34:G38)</f>
        <v>2.7953084383369256E-3</v>
      </c>
      <c r="P22" s="383"/>
      <c r="Q22" s="383"/>
      <c r="R22" s="383"/>
      <c r="S22" s="57"/>
      <c r="T22" s="59"/>
      <c r="U22" s="52">
        <f>SUM(LRTAP2019BRU2017!H25:H26,LRTAP2019BRU2017!H34:H38)</f>
        <v>9.261998683895396E-6</v>
      </c>
      <c r="V22" s="383"/>
      <c r="W22" s="383"/>
      <c r="X22" s="383"/>
      <c r="Y22" s="57"/>
      <c r="Z22" s="57"/>
      <c r="AA22" s="52">
        <f>SUM(LRTAP2019BRU2017!I25:I26,LRTAP2019BRU2017!I34:I38)</f>
        <v>1.4337996258241975E-3</v>
      </c>
      <c r="AB22" s="57"/>
      <c r="AC22" s="57"/>
      <c r="AD22" s="57"/>
      <c r="AE22" s="57"/>
      <c r="AF22" s="59"/>
      <c r="AG22" s="56"/>
      <c r="AH22" s="57"/>
      <c r="AI22" s="57"/>
      <c r="AJ22" s="57"/>
      <c r="AK22" s="57"/>
      <c r="AL22" s="59"/>
    </row>
    <row r="23" spans="1:38" ht="48.75" thickBot="1">
      <c r="A23" s="73" t="s">
        <v>160</v>
      </c>
      <c r="B23" s="74" t="s">
        <v>161</v>
      </c>
      <c r="C23" s="52">
        <f>SUM(LRTAP2019BRU2017!E39:E45)</f>
        <v>1.0950117323097295</v>
      </c>
      <c r="D23" s="383"/>
      <c r="E23" s="383"/>
      <c r="F23" s="383"/>
      <c r="G23" s="58"/>
      <c r="H23" s="58"/>
      <c r="I23" s="52">
        <f>SUM(LRTAP2019BRU2017!F39:F45)</f>
        <v>0.41615050901292383</v>
      </c>
      <c r="J23" s="383"/>
      <c r="K23" s="383"/>
      <c r="L23" s="383"/>
      <c r="M23" s="57"/>
      <c r="N23" s="59"/>
      <c r="O23" s="52">
        <f>SUM(LRTAP2019BRU2017!G39:G45)</f>
        <v>0.33270691140161596</v>
      </c>
      <c r="P23" s="383"/>
      <c r="Q23" s="383"/>
      <c r="R23" s="383"/>
      <c r="S23" s="57"/>
      <c r="T23" s="59"/>
      <c r="U23" s="52">
        <f>SUM(LRTAP2019BRU2017!H39:H45)</f>
        <v>2.5133524420281113E-2</v>
      </c>
      <c r="V23" s="383"/>
      <c r="W23" s="383"/>
      <c r="X23" s="383"/>
      <c r="Y23" s="57"/>
      <c r="Z23" s="57"/>
      <c r="AA23" s="52">
        <f>SUM(LRTAP2019BRU2017!I39:I45)</f>
        <v>0.13767418609626947</v>
      </c>
      <c r="AB23" s="57"/>
      <c r="AC23" s="57"/>
      <c r="AD23" s="57"/>
      <c r="AE23" s="57"/>
      <c r="AF23" s="59"/>
      <c r="AG23" s="56"/>
      <c r="AH23" s="57"/>
      <c r="AI23" s="57"/>
      <c r="AJ23" s="57"/>
      <c r="AK23" s="57"/>
      <c r="AL23" s="59"/>
    </row>
    <row r="24" spans="1:38" ht="13.5" thickBot="1">
      <c r="A24" s="73" t="s">
        <v>162</v>
      </c>
      <c r="B24" s="74" t="s">
        <v>126</v>
      </c>
      <c r="C24" s="52">
        <f>SUM(LRTAP2019BRU2017!E46:E47)</f>
        <v>3.6191951379129746E-5</v>
      </c>
      <c r="D24" s="383"/>
      <c r="E24" s="383"/>
      <c r="F24" s="383"/>
      <c r="G24" s="58"/>
      <c r="H24" s="58"/>
      <c r="I24" s="52">
        <f>SUM(LRTAP2019BRU2017!F46:F47)</f>
        <v>5.0618618570977355E-6</v>
      </c>
      <c r="J24" s="383"/>
      <c r="K24" s="383"/>
      <c r="L24" s="383"/>
      <c r="M24" s="57"/>
      <c r="N24" s="59"/>
      <c r="O24" s="52">
        <f>SUM(LRTAP2019BRU2017!G46:G47)</f>
        <v>1.9702785835558134E-8</v>
      </c>
      <c r="P24" s="383"/>
      <c r="Q24" s="383"/>
      <c r="R24" s="383"/>
      <c r="S24" s="57"/>
      <c r="T24" s="59"/>
      <c r="U24" s="52">
        <f>SUM(LRTAP2019BRU2017!H46:H47)</f>
        <v>7.8918870919526436E-9</v>
      </c>
      <c r="V24" s="383"/>
      <c r="W24" s="383"/>
      <c r="X24" s="383"/>
      <c r="Y24" s="57"/>
      <c r="Z24" s="57"/>
      <c r="AA24" s="52">
        <f>SUM(LRTAP2019BRU2017!I46:I47)</f>
        <v>8.4942069952234981E-6</v>
      </c>
      <c r="AB24" s="57"/>
      <c r="AC24" s="57"/>
      <c r="AD24" s="57"/>
      <c r="AE24" s="57"/>
      <c r="AF24" s="59"/>
      <c r="AG24" s="56"/>
      <c r="AH24" s="57"/>
      <c r="AI24" s="57"/>
      <c r="AJ24" s="57"/>
      <c r="AK24" s="57"/>
      <c r="AL24" s="59"/>
    </row>
    <row r="25" spans="1:38" ht="24.75" thickBot="1">
      <c r="A25" s="73" t="s">
        <v>163</v>
      </c>
      <c r="B25" s="74" t="s">
        <v>149</v>
      </c>
      <c r="C25" s="52">
        <f>SUM(LRTAP2019BRU2017!E48:E56)</f>
        <v>0</v>
      </c>
      <c r="D25" s="383"/>
      <c r="E25" s="383"/>
      <c r="F25" s="383"/>
      <c r="G25" s="57"/>
      <c r="H25" s="57"/>
      <c r="I25" s="385">
        <f>SUM(LRTAP2019BRU2017!F48:F56)</f>
        <v>3.409532377324577E-2</v>
      </c>
      <c r="J25" s="383"/>
      <c r="K25" s="383"/>
      <c r="L25" s="383"/>
      <c r="M25" s="57"/>
      <c r="N25" s="59"/>
      <c r="O25" s="52">
        <f>SUM(LRTAP2019BRU2017!G48:G56)</f>
        <v>0</v>
      </c>
      <c r="P25" s="383"/>
      <c r="Q25" s="383"/>
      <c r="R25" s="383"/>
      <c r="S25" s="57"/>
      <c r="T25" s="59"/>
      <c r="U25" s="52">
        <f>SUM(LRTAP2019BRU2017!H48:H56)</f>
        <v>0</v>
      </c>
      <c r="V25" s="383"/>
      <c r="W25" s="383"/>
      <c r="X25" s="383"/>
      <c r="Y25" s="57"/>
      <c r="Z25" s="57"/>
      <c r="AA25" s="384">
        <f>SUM(LRTAP2019BRU2017!I48:I56)</f>
        <v>0</v>
      </c>
      <c r="AB25" s="57"/>
      <c r="AC25" s="57"/>
      <c r="AD25" s="57"/>
      <c r="AE25" s="57"/>
      <c r="AF25" s="59"/>
      <c r="AG25" s="56"/>
      <c r="AH25" s="57"/>
      <c r="AI25" s="57"/>
      <c r="AJ25" s="57"/>
      <c r="AK25" s="57"/>
      <c r="AL25" s="59"/>
    </row>
    <row r="26" spans="1:38" ht="13.5" thickBot="1">
      <c r="A26" s="73" t="s">
        <v>164</v>
      </c>
      <c r="B26" s="74" t="s">
        <v>127</v>
      </c>
      <c r="C26" s="52">
        <f>SUM(LRTAP2019BRU2017!E57:E81,LRTAP2019BRU2017!E92:E98)</f>
        <v>0</v>
      </c>
      <c r="D26" s="383"/>
      <c r="E26" s="383"/>
      <c r="F26" s="383"/>
      <c r="G26" s="57"/>
      <c r="H26" s="57"/>
      <c r="I26" s="52">
        <f>SUM(LRTAP2019BRU2017!F57:F81,LRTAP2019BRU2017!F92:F98)</f>
        <v>0.18635999503884726</v>
      </c>
      <c r="J26" s="383"/>
      <c r="K26" s="383"/>
      <c r="L26" s="383"/>
      <c r="M26" s="57"/>
      <c r="N26" s="59"/>
      <c r="O26" s="52">
        <f>SUM(LRTAP2019BRU2017!G57:G81,LRTAP2019BRU2017!G92:G98)</f>
        <v>0</v>
      </c>
      <c r="P26" s="383"/>
      <c r="Q26" s="383"/>
      <c r="R26" s="383"/>
      <c r="S26" s="57"/>
      <c r="T26" s="59"/>
      <c r="U26" s="52">
        <f>SUM(LRTAP2019BRU2017!H57:H81,LRTAP2019BRU2017!H92:H98)</f>
        <v>0</v>
      </c>
      <c r="V26" s="383"/>
      <c r="W26" s="383"/>
      <c r="X26" s="383"/>
      <c r="Y26" s="57"/>
      <c r="Z26" s="57"/>
      <c r="AA26" s="52">
        <f>SUM(LRTAP2019BRU2017!I57:I81,LRTAP2019BRU2017!I92:I98)</f>
        <v>0</v>
      </c>
      <c r="AB26" s="57"/>
      <c r="AC26" s="57"/>
      <c r="AD26" s="57"/>
      <c r="AE26" s="57"/>
      <c r="AF26" s="59"/>
      <c r="AG26" s="56"/>
      <c r="AH26" s="57"/>
      <c r="AI26" s="57"/>
      <c r="AJ26" s="57"/>
      <c r="AK26" s="57"/>
      <c r="AL26" s="59"/>
    </row>
    <row r="27" spans="1:38" ht="13.5" thickBot="1">
      <c r="A27" s="73" t="s">
        <v>225</v>
      </c>
      <c r="B27" s="74" t="s">
        <v>128</v>
      </c>
      <c r="C27" s="52">
        <f>SUM(LRTAP2019BRU2017!E82:E91)</f>
        <v>3.782816245736943E-3</v>
      </c>
      <c r="D27" s="383"/>
      <c r="E27" s="383"/>
      <c r="F27" s="383"/>
      <c r="G27" s="61"/>
      <c r="H27" s="61"/>
      <c r="I27" s="52">
        <f>SUM(LRTAP2019BRU2017!F82:F91)</f>
        <v>2.3592449461866716</v>
      </c>
      <c r="J27" s="383"/>
      <c r="K27" s="383"/>
      <c r="L27" s="383"/>
      <c r="M27" s="61"/>
      <c r="N27" s="63"/>
      <c r="O27" s="52">
        <f>SUM(LRTAP2019BRU2017!G82:G91)</f>
        <v>3.2778919013457092E-3</v>
      </c>
      <c r="P27" s="383"/>
      <c r="Q27" s="383"/>
      <c r="R27" s="383"/>
      <c r="S27" s="61"/>
      <c r="T27" s="63"/>
      <c r="U27" s="52">
        <f>SUM(LRTAP2019BRU2017!H82:H91)</f>
        <v>8.7214930110046177E-3</v>
      </c>
      <c r="V27" s="383"/>
      <c r="W27" s="383"/>
      <c r="X27" s="383"/>
      <c r="Y27" s="61"/>
      <c r="Z27" s="61"/>
      <c r="AA27" s="384">
        <f>SUM(LRTAP2019BRU2017!I82:I91)</f>
        <v>7.3136560800722034E-2</v>
      </c>
      <c r="AB27" s="61"/>
      <c r="AC27" s="61"/>
      <c r="AD27" s="61"/>
      <c r="AE27" s="61"/>
      <c r="AF27" s="63"/>
      <c r="AG27" s="62"/>
      <c r="AH27" s="61"/>
      <c r="AI27" s="61"/>
      <c r="AJ27" s="61"/>
      <c r="AK27" s="61"/>
      <c r="AL27" s="63"/>
    </row>
    <row r="28" spans="1:38" ht="24.75" thickBot="1">
      <c r="A28" s="73" t="s">
        <v>165</v>
      </c>
      <c r="B28" s="74" t="s">
        <v>129</v>
      </c>
      <c r="C28" s="52">
        <f>SUM(C29:C38)</f>
        <v>0</v>
      </c>
      <c r="D28" s="383"/>
      <c r="E28" s="383"/>
      <c r="F28" s="383"/>
      <c r="G28" s="61"/>
      <c r="H28" s="61"/>
      <c r="I28" s="52">
        <f>SUM(I29:I38)</f>
        <v>0</v>
      </c>
      <c r="J28" s="383"/>
      <c r="K28" s="383"/>
      <c r="L28" s="383"/>
      <c r="M28" s="61"/>
      <c r="N28" s="63"/>
      <c r="O28" s="52">
        <f>SUM(O29:O38)</f>
        <v>0</v>
      </c>
      <c r="P28" s="383"/>
      <c r="Q28" s="383"/>
      <c r="R28" s="383"/>
      <c r="S28" s="61"/>
      <c r="T28" s="63"/>
      <c r="U28" s="52">
        <f>SUM(U29:U38)</f>
        <v>0</v>
      </c>
      <c r="V28" s="383"/>
      <c r="W28" s="383"/>
      <c r="X28" s="383"/>
      <c r="Y28" s="61"/>
      <c r="Z28" s="61"/>
      <c r="AA28" s="52">
        <f>SUM(AA29:AA38)</f>
        <v>0</v>
      </c>
      <c r="AB28" s="61"/>
      <c r="AC28" s="61"/>
      <c r="AD28" s="61"/>
      <c r="AE28" s="61"/>
      <c r="AF28" s="63"/>
      <c r="AG28" s="62"/>
      <c r="AH28" s="61"/>
      <c r="AI28" s="61"/>
      <c r="AJ28" s="61"/>
      <c r="AK28" s="61"/>
      <c r="AL28" s="63"/>
    </row>
    <row r="29" spans="1:38" ht="13.5" thickBot="1">
      <c r="A29" s="78" t="s">
        <v>166</v>
      </c>
      <c r="B29" s="79" t="s">
        <v>130</v>
      </c>
      <c r="C29" s="52">
        <f>SUM(LRTAP2019BRU2017!E99)</f>
        <v>0</v>
      </c>
      <c r="D29" s="383"/>
      <c r="E29" s="383"/>
      <c r="F29" s="383"/>
      <c r="G29" s="61"/>
      <c r="H29" s="61"/>
      <c r="I29" s="52">
        <f>SUM(LRTAP2019BRU2017!F99)</f>
        <v>0</v>
      </c>
      <c r="J29" s="383"/>
      <c r="K29" s="383"/>
      <c r="L29" s="383"/>
      <c r="M29" s="61"/>
      <c r="N29" s="63"/>
      <c r="O29" s="52">
        <f>SUM(LRTAP2019BRU2017!G99)</f>
        <v>0</v>
      </c>
      <c r="P29" s="383"/>
      <c r="Q29" s="383"/>
      <c r="R29" s="383"/>
      <c r="S29" s="61"/>
      <c r="T29" s="63"/>
      <c r="U29" s="52">
        <f>SUM(LRTAP2019BRU2017!H99)</f>
        <v>0</v>
      </c>
      <c r="V29" s="383"/>
      <c r="W29" s="383"/>
      <c r="X29" s="383"/>
      <c r="Y29" s="61"/>
      <c r="Z29" s="61"/>
      <c r="AA29" s="52">
        <f>SUM(LRTAP2019BRU2017!I99)</f>
        <v>0</v>
      </c>
      <c r="AB29" s="61"/>
      <c r="AC29" s="61"/>
      <c r="AD29" s="61"/>
      <c r="AE29" s="61"/>
      <c r="AF29" s="63"/>
      <c r="AG29" s="62"/>
      <c r="AH29" s="61"/>
      <c r="AI29" s="61"/>
      <c r="AJ29" s="61"/>
      <c r="AK29" s="61"/>
      <c r="AL29" s="63"/>
    </row>
    <row r="30" spans="1:38" ht="13.5" thickBot="1">
      <c r="A30" s="78" t="s">
        <v>167</v>
      </c>
      <c r="B30" s="79" t="s">
        <v>131</v>
      </c>
      <c r="C30" s="52">
        <f>SUM(LRTAP2019BRU2017!E100)</f>
        <v>0</v>
      </c>
      <c r="D30" s="383"/>
      <c r="E30" s="383"/>
      <c r="F30" s="383"/>
      <c r="G30" s="61"/>
      <c r="H30" s="61"/>
      <c r="I30" s="52">
        <f>SUM(LRTAP2019BRU2017!F100)</f>
        <v>0</v>
      </c>
      <c r="J30" s="383"/>
      <c r="K30" s="383"/>
      <c r="L30" s="383"/>
      <c r="M30" s="61"/>
      <c r="N30" s="63"/>
      <c r="O30" s="52">
        <f>SUM(LRTAP2019BRU2017!G100)</f>
        <v>0</v>
      </c>
      <c r="P30" s="383"/>
      <c r="Q30" s="383"/>
      <c r="R30" s="383"/>
      <c r="S30" s="61"/>
      <c r="T30" s="63"/>
      <c r="U30" s="52">
        <f>SUM(LRTAP2019BRU2017!H100)</f>
        <v>0</v>
      </c>
      <c r="V30" s="383"/>
      <c r="W30" s="383"/>
      <c r="X30" s="383"/>
      <c r="Y30" s="61"/>
      <c r="Z30" s="61"/>
      <c r="AA30" s="52">
        <f>SUM(LRTAP2019BRU2017!I100)</f>
        <v>0</v>
      </c>
      <c r="AB30" s="61"/>
      <c r="AC30" s="61"/>
      <c r="AD30" s="61"/>
      <c r="AE30" s="61"/>
      <c r="AF30" s="63"/>
      <c r="AG30" s="62"/>
      <c r="AH30" s="61"/>
      <c r="AI30" s="61"/>
      <c r="AJ30" s="61"/>
      <c r="AK30" s="61"/>
      <c r="AL30" s="63"/>
    </row>
    <row r="31" spans="1:38" ht="13.5" thickBot="1">
      <c r="A31" s="78" t="s">
        <v>169</v>
      </c>
      <c r="B31" s="79" t="s">
        <v>133</v>
      </c>
      <c r="C31" s="52">
        <f>SUM(LRTAP2019BRU2017!E101)</f>
        <v>0</v>
      </c>
      <c r="D31" s="383"/>
      <c r="E31" s="383"/>
      <c r="F31" s="383"/>
      <c r="G31" s="61"/>
      <c r="H31" s="61"/>
      <c r="I31" s="52">
        <f>SUM(LRTAP2019BRU2017!F101)</f>
        <v>0</v>
      </c>
      <c r="J31" s="383"/>
      <c r="K31" s="383"/>
      <c r="L31" s="383"/>
      <c r="M31" s="61"/>
      <c r="N31" s="63"/>
      <c r="O31" s="52">
        <f>SUM(LRTAP2019BRU2017!G101)</f>
        <v>0</v>
      </c>
      <c r="P31" s="383"/>
      <c r="Q31" s="383"/>
      <c r="R31" s="383"/>
      <c r="S31" s="61"/>
      <c r="T31" s="63"/>
      <c r="U31" s="52">
        <f>SUM(LRTAP2019BRU2017!H101)</f>
        <v>0</v>
      </c>
      <c r="V31" s="383"/>
      <c r="W31" s="383"/>
      <c r="X31" s="383"/>
      <c r="Y31" s="61"/>
      <c r="Z31" s="61"/>
      <c r="AA31" s="52">
        <f>SUM(LRTAP2019BRU2017!I101)</f>
        <v>0</v>
      </c>
      <c r="AB31" s="61"/>
      <c r="AC31" s="61"/>
      <c r="AD31" s="61"/>
      <c r="AE31" s="61"/>
      <c r="AF31" s="63"/>
      <c r="AG31" s="62"/>
      <c r="AH31" s="61"/>
      <c r="AI31" s="61"/>
      <c r="AJ31" s="61"/>
      <c r="AK31" s="61"/>
      <c r="AL31" s="63"/>
    </row>
    <row r="32" spans="1:38" ht="13.5" thickBot="1">
      <c r="A32" s="78" t="s">
        <v>172</v>
      </c>
      <c r="B32" s="79" t="s">
        <v>173</v>
      </c>
      <c r="C32" s="52">
        <f>SUM(LRTAP2019BRU2017!E102)</f>
        <v>0</v>
      </c>
      <c r="D32" s="383"/>
      <c r="E32" s="383"/>
      <c r="F32" s="383"/>
      <c r="G32" s="61"/>
      <c r="H32" s="61"/>
      <c r="I32" s="52">
        <f>SUM(LRTAP2019BRU2017!F102)</f>
        <v>0</v>
      </c>
      <c r="J32" s="383"/>
      <c r="K32" s="383"/>
      <c r="L32" s="383"/>
      <c r="M32" s="61"/>
      <c r="N32" s="63"/>
      <c r="O32" s="52">
        <f>SUM(LRTAP2019BRU2017!G102)</f>
        <v>0</v>
      </c>
      <c r="P32" s="383"/>
      <c r="Q32" s="383"/>
      <c r="R32" s="383"/>
      <c r="S32" s="61"/>
      <c r="T32" s="63"/>
      <c r="U32" s="52">
        <f>SUM(LRTAP2019BRU2017!H102)</f>
        <v>0</v>
      </c>
      <c r="V32" s="383"/>
      <c r="W32" s="383"/>
      <c r="X32" s="383"/>
      <c r="Y32" s="61"/>
      <c r="Z32" s="61"/>
      <c r="AA32" s="52">
        <f>SUM(LRTAP2019BRU2017!I102)</f>
        <v>0</v>
      </c>
      <c r="AB32" s="61"/>
      <c r="AC32" s="61"/>
      <c r="AD32" s="61"/>
      <c r="AE32" s="61"/>
      <c r="AF32" s="63"/>
      <c r="AG32" s="62"/>
      <c r="AH32" s="61"/>
      <c r="AI32" s="61"/>
      <c r="AJ32" s="61"/>
      <c r="AK32" s="61"/>
      <c r="AL32" s="63"/>
    </row>
    <row r="33" spans="1:38" ht="13.5" thickBot="1">
      <c r="A33" s="78" t="s">
        <v>168</v>
      </c>
      <c r="B33" s="79" t="s">
        <v>132</v>
      </c>
      <c r="C33" s="52">
        <f>SUM(LRTAP2019BRU2017!E103)</f>
        <v>0</v>
      </c>
      <c r="D33" s="383"/>
      <c r="E33" s="383"/>
      <c r="F33" s="383"/>
      <c r="G33" s="61"/>
      <c r="H33" s="61"/>
      <c r="I33" s="52">
        <f>SUM(LRTAP2019BRU2017!F103)</f>
        <v>0</v>
      </c>
      <c r="J33" s="383"/>
      <c r="K33" s="383"/>
      <c r="L33" s="383"/>
      <c r="M33" s="61"/>
      <c r="N33" s="63"/>
      <c r="O33" s="52">
        <f>SUM(LRTAP2019BRU2017!G103)</f>
        <v>0</v>
      </c>
      <c r="P33" s="383"/>
      <c r="Q33" s="383"/>
      <c r="R33" s="383"/>
      <c r="S33" s="61"/>
      <c r="T33" s="63"/>
      <c r="U33" s="52">
        <f>SUM(LRTAP2019BRU2017!H103)</f>
        <v>0</v>
      </c>
      <c r="V33" s="383"/>
      <c r="W33" s="383"/>
      <c r="X33" s="383"/>
      <c r="Y33" s="61"/>
      <c r="Z33" s="61"/>
      <c r="AA33" s="384">
        <f>SUM(LRTAP2019BRU2017!I103)</f>
        <v>0</v>
      </c>
      <c r="AB33" s="61"/>
      <c r="AC33" s="61"/>
      <c r="AD33" s="61"/>
      <c r="AE33" s="61"/>
      <c r="AF33" s="63"/>
      <c r="AG33" s="62"/>
      <c r="AH33" s="61"/>
      <c r="AI33" s="61"/>
      <c r="AJ33" s="61"/>
      <c r="AK33" s="61"/>
      <c r="AL33" s="63"/>
    </row>
    <row r="34" spans="1:38" ht="13.5" thickBot="1">
      <c r="A34" s="78" t="s">
        <v>242</v>
      </c>
      <c r="B34" s="79" t="s">
        <v>134</v>
      </c>
      <c r="C34" s="52">
        <f>SUM(LRTAP2019BRU2017!E104)</f>
        <v>0</v>
      </c>
      <c r="D34" s="383"/>
      <c r="E34" s="383"/>
      <c r="F34" s="383"/>
      <c r="G34" s="61"/>
      <c r="H34" s="61"/>
      <c r="I34" s="52">
        <f>SUM(LRTAP2019BRU2017!F104)</f>
        <v>0</v>
      </c>
      <c r="J34" s="383"/>
      <c r="K34" s="383"/>
      <c r="L34" s="383"/>
      <c r="M34" s="61"/>
      <c r="N34" s="63"/>
      <c r="O34" s="52">
        <f>SUM(LRTAP2019BRU2017!G104)</f>
        <v>0</v>
      </c>
      <c r="P34" s="383"/>
      <c r="Q34" s="383"/>
      <c r="R34" s="383"/>
      <c r="S34" s="61"/>
      <c r="T34" s="63"/>
      <c r="U34" s="52">
        <f>SUM(LRTAP2019BRU2017!H104)</f>
        <v>0</v>
      </c>
      <c r="V34" s="383"/>
      <c r="W34" s="383"/>
      <c r="X34" s="383"/>
      <c r="Y34" s="61"/>
      <c r="Z34" s="61"/>
      <c r="AA34" s="52">
        <f>SUM(LRTAP2019BRU2017!I104)</f>
        <v>0</v>
      </c>
      <c r="AB34" s="61"/>
      <c r="AC34" s="61"/>
      <c r="AD34" s="61"/>
      <c r="AE34" s="61"/>
      <c r="AF34" s="63"/>
      <c r="AG34" s="62"/>
      <c r="AH34" s="61"/>
      <c r="AI34" s="61"/>
      <c r="AJ34" s="61"/>
      <c r="AK34" s="61"/>
      <c r="AL34" s="63"/>
    </row>
    <row r="35" spans="1:38" ht="13.5" thickBot="1">
      <c r="A35" s="78" t="s">
        <v>243</v>
      </c>
      <c r="B35" s="79" t="s">
        <v>135</v>
      </c>
      <c r="C35" s="52">
        <f>SUM(LRTAP2019BRU2017!E105)</f>
        <v>0</v>
      </c>
      <c r="D35" s="383"/>
      <c r="E35" s="383"/>
      <c r="F35" s="383"/>
      <c r="G35" s="61"/>
      <c r="H35" s="61"/>
      <c r="I35" s="52">
        <f>SUM(LRTAP2019BRU2017!F105)</f>
        <v>0</v>
      </c>
      <c r="J35" s="383"/>
      <c r="K35" s="383"/>
      <c r="L35" s="383"/>
      <c r="M35" s="61"/>
      <c r="N35" s="63"/>
      <c r="O35" s="52">
        <f>SUM(LRTAP2019BRU2017!G105)</f>
        <v>0</v>
      </c>
      <c r="P35" s="383"/>
      <c r="Q35" s="383"/>
      <c r="R35" s="383"/>
      <c r="S35" s="61"/>
      <c r="T35" s="63"/>
      <c r="U35" s="52">
        <f>SUM(LRTAP2019BRU2017!H105)</f>
        <v>0</v>
      </c>
      <c r="V35" s="383"/>
      <c r="W35" s="383"/>
      <c r="X35" s="383"/>
      <c r="Y35" s="61"/>
      <c r="Z35" s="61"/>
      <c r="AA35" s="52">
        <f>SUM(LRTAP2019BRU2017!I105)</f>
        <v>0</v>
      </c>
      <c r="AB35" s="61"/>
      <c r="AC35" s="61"/>
      <c r="AD35" s="61"/>
      <c r="AE35" s="61"/>
      <c r="AF35" s="63"/>
      <c r="AG35" s="62"/>
      <c r="AH35" s="61"/>
      <c r="AI35" s="61"/>
      <c r="AJ35" s="61"/>
      <c r="AK35" s="61"/>
      <c r="AL35" s="63"/>
    </row>
    <row r="36" spans="1:38" ht="13.5" thickBot="1">
      <c r="A36" s="78" t="s">
        <v>171</v>
      </c>
      <c r="B36" s="79" t="s">
        <v>136</v>
      </c>
      <c r="C36" s="52">
        <f>SUM(LRTAP2019BRU2017!E106)</f>
        <v>0</v>
      </c>
      <c r="D36" s="383"/>
      <c r="E36" s="383"/>
      <c r="F36" s="383"/>
      <c r="G36" s="61"/>
      <c r="H36" s="61"/>
      <c r="I36" s="52">
        <f>SUM(LRTAP2019BRU2017!F106)</f>
        <v>0</v>
      </c>
      <c r="J36" s="383"/>
      <c r="K36" s="383"/>
      <c r="L36" s="383"/>
      <c r="M36" s="61"/>
      <c r="N36" s="63"/>
      <c r="O36" s="52">
        <f>SUM(LRTAP2019BRU2017!G106)</f>
        <v>0</v>
      </c>
      <c r="P36" s="383"/>
      <c r="Q36" s="383"/>
      <c r="R36" s="383"/>
      <c r="S36" s="61"/>
      <c r="T36" s="63"/>
      <c r="U36" s="52">
        <f>SUM(LRTAP2019BRU2017!H106)</f>
        <v>0</v>
      </c>
      <c r="V36" s="383"/>
      <c r="W36" s="383"/>
      <c r="X36" s="383"/>
      <c r="Y36" s="61"/>
      <c r="Z36" s="61"/>
      <c r="AA36" s="52">
        <f>SUM(LRTAP2019BRU2017!I106)</f>
        <v>0</v>
      </c>
      <c r="AB36" s="61"/>
      <c r="AC36" s="61"/>
      <c r="AD36" s="61"/>
      <c r="AE36" s="61"/>
      <c r="AF36" s="63"/>
      <c r="AG36" s="62"/>
      <c r="AH36" s="61"/>
      <c r="AI36" s="61"/>
      <c r="AJ36" s="61"/>
      <c r="AK36" s="61"/>
      <c r="AL36" s="63"/>
    </row>
    <row r="37" spans="1:38" ht="13.5" thickBot="1">
      <c r="A37" s="78" t="s">
        <v>170</v>
      </c>
      <c r="B37" s="79" t="s">
        <v>137</v>
      </c>
      <c r="C37" s="52">
        <f>SUM(LRTAP2019BRU2017!E107:E110)</f>
        <v>0</v>
      </c>
      <c r="D37" s="383"/>
      <c r="E37" s="383"/>
      <c r="F37" s="383"/>
      <c r="G37" s="61"/>
      <c r="H37" s="61"/>
      <c r="I37" s="52">
        <f>SUM(LRTAP2019BRU2017!F107:F110)</f>
        <v>0</v>
      </c>
      <c r="J37" s="383"/>
      <c r="K37" s="383"/>
      <c r="L37" s="383"/>
      <c r="M37" s="61"/>
      <c r="N37" s="63"/>
      <c r="O37" s="52">
        <f>SUM(LRTAP2019BRU2017!G107:G110)</f>
        <v>0</v>
      </c>
      <c r="P37" s="383"/>
      <c r="Q37" s="383"/>
      <c r="R37" s="383"/>
      <c r="S37" s="61"/>
      <c r="T37" s="63"/>
      <c r="U37" s="52">
        <f>SUM(LRTAP2019BRU2017!H107:H110)</f>
        <v>0</v>
      </c>
      <c r="V37" s="383"/>
      <c r="W37" s="383"/>
      <c r="X37" s="383"/>
      <c r="Y37" s="61"/>
      <c r="Z37" s="61"/>
      <c r="AA37" s="52">
        <f>SUM(LRTAP2019BRU2017!I107:I110)</f>
        <v>0</v>
      </c>
      <c r="AB37" s="61"/>
      <c r="AC37" s="61"/>
      <c r="AD37" s="61"/>
      <c r="AE37" s="61"/>
      <c r="AF37" s="63"/>
      <c r="AG37" s="62"/>
      <c r="AH37" s="61"/>
      <c r="AI37" s="61"/>
      <c r="AJ37" s="61"/>
      <c r="AK37" s="61"/>
      <c r="AL37" s="63"/>
    </row>
    <row r="38" spans="1:38" ht="13.5" thickBot="1">
      <c r="A38" s="78" t="s">
        <v>244</v>
      </c>
      <c r="B38" s="79" t="s">
        <v>126</v>
      </c>
      <c r="C38" s="52">
        <f>SUM(LRTAP2019BRU2017!E111)</f>
        <v>0</v>
      </c>
      <c r="D38" s="383"/>
      <c r="E38" s="383"/>
      <c r="F38" s="383"/>
      <c r="G38" s="61"/>
      <c r="H38" s="61"/>
      <c r="I38" s="52">
        <f>SUM(LRTAP2019BRU2017!F111)</f>
        <v>0</v>
      </c>
      <c r="J38" s="383"/>
      <c r="K38" s="383"/>
      <c r="L38" s="383"/>
      <c r="M38" s="61"/>
      <c r="N38" s="63"/>
      <c r="O38" s="52">
        <f>SUM(LRTAP2019BRU2017!G111)</f>
        <v>0</v>
      </c>
      <c r="P38" s="383"/>
      <c r="Q38" s="383"/>
      <c r="R38" s="383"/>
      <c r="S38" s="61"/>
      <c r="T38" s="63"/>
      <c r="U38" s="52">
        <f>SUM(LRTAP2019BRU2017!H111)</f>
        <v>0</v>
      </c>
      <c r="V38" s="383"/>
      <c r="W38" s="383"/>
      <c r="X38" s="383"/>
      <c r="Y38" s="61"/>
      <c r="Z38" s="61"/>
      <c r="AA38" s="52">
        <f>SUM(LRTAP2019BRU2017!I111)</f>
        <v>0</v>
      </c>
      <c r="AB38" s="61"/>
      <c r="AC38" s="61"/>
      <c r="AD38" s="61"/>
      <c r="AE38" s="61"/>
      <c r="AF38" s="63"/>
      <c r="AG38" s="62"/>
      <c r="AH38" s="61"/>
      <c r="AI38" s="61"/>
      <c r="AJ38" s="61"/>
      <c r="AK38" s="61"/>
      <c r="AL38" s="63"/>
    </row>
    <row r="39" spans="1:38" ht="24.75" thickBot="1">
      <c r="A39" s="73" t="s">
        <v>174</v>
      </c>
      <c r="B39" s="74" t="s">
        <v>138</v>
      </c>
      <c r="C39" s="52">
        <f>SUM(LRTAP2019BRU2017!E112:E122)</f>
        <v>0</v>
      </c>
      <c r="D39" s="383"/>
      <c r="E39" s="383"/>
      <c r="F39" s="383"/>
      <c r="G39" s="64"/>
      <c r="H39" s="64"/>
      <c r="I39" s="52">
        <f>SUM(LRTAP2019BRU2017!F112:F122)</f>
        <v>0</v>
      </c>
      <c r="J39" s="383"/>
      <c r="K39" s="383"/>
      <c r="L39" s="383"/>
      <c r="M39" s="61"/>
      <c r="N39" s="63"/>
      <c r="O39" s="52">
        <f>SUM(LRTAP2019BRU2017!G112:G122)</f>
        <v>0</v>
      </c>
      <c r="P39" s="383"/>
      <c r="Q39" s="383"/>
      <c r="R39" s="383"/>
      <c r="S39" s="61"/>
      <c r="T39" s="63"/>
      <c r="U39" s="52">
        <f>SUM(LRTAP2019BRU2017!H112:H122)</f>
        <v>0</v>
      </c>
      <c r="V39" s="383"/>
      <c r="W39" s="383"/>
      <c r="X39" s="383"/>
      <c r="Y39" s="61"/>
      <c r="Z39" s="61"/>
      <c r="AA39" s="384">
        <f>SUM(LRTAP2019BRU2017!I112:I122)</f>
        <v>0</v>
      </c>
      <c r="AB39" s="61"/>
      <c r="AC39" s="61"/>
      <c r="AD39" s="61"/>
      <c r="AE39" s="61"/>
      <c r="AF39" s="63"/>
      <c r="AG39" s="62"/>
      <c r="AH39" s="61"/>
      <c r="AI39" s="61"/>
      <c r="AJ39" s="61"/>
      <c r="AK39" s="61"/>
      <c r="AL39" s="63"/>
    </row>
    <row r="40" spans="1:38" ht="13.5" thickBot="1">
      <c r="A40" s="73" t="s">
        <v>175</v>
      </c>
      <c r="B40" s="74" t="s">
        <v>139</v>
      </c>
      <c r="C40" s="52">
        <f>SUM(LRTAP2019BRU2017!E123:E124)</f>
        <v>0</v>
      </c>
      <c r="D40" s="383"/>
      <c r="E40" s="383"/>
      <c r="F40" s="383"/>
      <c r="G40" s="64"/>
      <c r="H40" s="64"/>
      <c r="I40" s="52">
        <f>SUM(LRTAP2019BRU2017!F123:F124)</f>
        <v>0</v>
      </c>
      <c r="J40" s="383"/>
      <c r="K40" s="383"/>
      <c r="L40" s="383"/>
      <c r="M40" s="61"/>
      <c r="N40" s="63"/>
      <c r="O40" s="52">
        <f>SUM(LRTAP2019BRU2017!G123:G124)</f>
        <v>0</v>
      </c>
      <c r="P40" s="383"/>
      <c r="Q40" s="383"/>
      <c r="R40" s="383"/>
      <c r="S40" s="61"/>
      <c r="T40" s="63"/>
      <c r="U40" s="52">
        <f>SUM(LRTAP2019BRU2017!H123:H124)</f>
        <v>0</v>
      </c>
      <c r="V40" s="383"/>
      <c r="W40" s="383"/>
      <c r="X40" s="383"/>
      <c r="Y40" s="61"/>
      <c r="Z40" s="61"/>
      <c r="AA40" s="384">
        <f>SUM(LRTAP2019BRU2017!I123:I124)</f>
        <v>0</v>
      </c>
      <c r="AB40" s="61"/>
      <c r="AC40" s="61"/>
      <c r="AD40" s="61"/>
      <c r="AE40" s="61"/>
      <c r="AF40" s="63"/>
      <c r="AG40" s="62"/>
      <c r="AH40" s="61"/>
      <c r="AI40" s="61"/>
      <c r="AJ40" s="61"/>
      <c r="AK40" s="61"/>
      <c r="AL40" s="63"/>
    </row>
    <row r="41" spans="1:38" ht="13.5" thickBot="1">
      <c r="A41" s="73" t="s">
        <v>140</v>
      </c>
      <c r="B41" s="74" t="s">
        <v>141</v>
      </c>
      <c r="C41" s="52">
        <f>SUM(LRTAP2019BRU2017!E125:E139)</f>
        <v>4.3155750000000003E-3</v>
      </c>
      <c r="D41" s="383"/>
      <c r="E41" s="383"/>
      <c r="F41" s="383"/>
      <c r="G41" s="58"/>
      <c r="H41" s="58"/>
      <c r="I41" s="52">
        <f>SUM(LRTAP2019BRU2017!F125:F139)</f>
        <v>1.9846329199999999E-3</v>
      </c>
      <c r="J41" s="383"/>
      <c r="K41" s="383"/>
      <c r="L41" s="383"/>
      <c r="M41" s="57"/>
      <c r="N41" s="59"/>
      <c r="O41" s="52">
        <f>SUM(LRTAP2019BRU2017!G125:G139)</f>
        <v>5.9110300000000005E-4</v>
      </c>
      <c r="P41" s="383"/>
      <c r="Q41" s="383"/>
      <c r="R41" s="383"/>
      <c r="S41" s="57"/>
      <c r="T41" s="59"/>
      <c r="U41" s="52">
        <f>SUM(LRTAP2019BRU2017!H125:H139)</f>
        <v>2.0249904000000001E-3</v>
      </c>
      <c r="V41" s="383"/>
      <c r="W41" s="383"/>
      <c r="X41" s="383"/>
      <c r="Y41" s="57"/>
      <c r="Z41" s="57"/>
      <c r="AA41" s="52">
        <f>SUM(LRTAP2019BRU2017!I125:I139)</f>
        <v>4.6957745700000005E-2</v>
      </c>
      <c r="AB41" s="57"/>
      <c r="AC41" s="57"/>
      <c r="AD41" s="57"/>
      <c r="AE41" s="57"/>
      <c r="AF41" s="59"/>
      <c r="AG41" s="56"/>
      <c r="AH41" s="57"/>
      <c r="AI41" s="57"/>
      <c r="AJ41" s="57"/>
      <c r="AK41" s="57"/>
      <c r="AL41" s="59"/>
    </row>
    <row r="42" spans="1:38" ht="24.75" thickBot="1">
      <c r="A42" s="80" t="s">
        <v>176</v>
      </c>
      <c r="B42" s="81" t="s">
        <v>142</v>
      </c>
      <c r="C42" s="52">
        <f>SUM(LRTAP2019BRU2017!E140)</f>
        <v>0</v>
      </c>
      <c r="D42" s="383"/>
      <c r="E42" s="383"/>
      <c r="F42" s="383"/>
      <c r="G42" s="58"/>
      <c r="H42" s="58"/>
      <c r="I42" s="52">
        <f>SUM(LRTAP2019BRU2017!F140)</f>
        <v>0</v>
      </c>
      <c r="J42" s="383"/>
      <c r="K42" s="383"/>
      <c r="L42" s="383"/>
      <c r="M42" s="57"/>
      <c r="N42" s="59"/>
      <c r="O42" s="52">
        <f>SUM(LRTAP2019BRU2017!G140)</f>
        <v>0</v>
      </c>
      <c r="P42" s="383"/>
      <c r="Q42" s="383"/>
      <c r="R42" s="383"/>
      <c r="S42" s="57"/>
      <c r="T42" s="59"/>
      <c r="U42" s="52">
        <f>SUM(LRTAP2019BRU2017!H140)</f>
        <v>0</v>
      </c>
      <c r="V42" s="383"/>
      <c r="W42" s="383"/>
      <c r="X42" s="383"/>
      <c r="Y42" s="57"/>
      <c r="Z42" s="57"/>
      <c r="AA42" s="52">
        <f>SUM(LRTAP2019BRU2017!I140)</f>
        <v>0</v>
      </c>
      <c r="AB42" s="57"/>
      <c r="AC42" s="57"/>
      <c r="AD42" s="57"/>
      <c r="AE42" s="57"/>
      <c r="AF42" s="59"/>
      <c r="AG42" s="56"/>
      <c r="AH42" s="57"/>
      <c r="AI42" s="57"/>
      <c r="AJ42" s="57"/>
      <c r="AK42" s="57"/>
      <c r="AL42" s="59"/>
    </row>
    <row r="43" spans="1:38" ht="24.75" thickBot="1">
      <c r="A43" s="82" t="s">
        <v>36</v>
      </c>
      <c r="B43" s="82" t="s">
        <v>0</v>
      </c>
      <c r="C43" s="383">
        <f>SUM(C12:C14,C22:C28,C39:C42)</f>
        <v>4.9456781197908875</v>
      </c>
      <c r="D43" s="383"/>
      <c r="E43" s="383"/>
      <c r="F43" s="383"/>
      <c r="G43" s="383"/>
      <c r="H43" s="383"/>
      <c r="I43" s="383">
        <f>SUM(I12:I14,I22:I28,I39:I42)</f>
        <v>3.6635659433468755</v>
      </c>
      <c r="J43" s="383"/>
      <c r="K43" s="383"/>
      <c r="L43" s="383"/>
      <c r="M43" s="383"/>
      <c r="N43" s="383"/>
      <c r="O43" s="383">
        <f>SUM(O12:O14,O22:O28,O39:O42)</f>
        <v>0.37572532769737216</v>
      </c>
      <c r="P43" s="383"/>
      <c r="Q43" s="383"/>
      <c r="R43" s="383"/>
      <c r="S43" s="383"/>
      <c r="T43" s="383"/>
      <c r="U43" s="383">
        <f>SUM(U12:U14,U22:U28,U39:U42)</f>
        <v>6.3819881152491834E-2</v>
      </c>
      <c r="V43" s="383"/>
      <c r="W43" s="383"/>
      <c r="X43" s="383"/>
      <c r="Y43" s="383"/>
      <c r="Z43" s="383"/>
      <c r="AA43" s="383">
        <f>SUM(AA12:AA14,AA22:AA28,AA39:AA42)</f>
        <v>0.38318643330956803</v>
      </c>
      <c r="AB43" s="66"/>
      <c r="AC43" s="66"/>
      <c r="AD43" s="66"/>
      <c r="AE43" s="66"/>
      <c r="AF43" s="67"/>
      <c r="AG43" s="65"/>
      <c r="AH43" s="66"/>
      <c r="AI43" s="66"/>
      <c r="AJ43" s="66"/>
      <c r="AK43" s="66"/>
      <c r="AL43" s="67"/>
    </row>
    <row r="44" spans="1:38">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row>
    <row r="45" spans="1:38">
      <c r="C45" s="34"/>
      <c r="D45" s="34"/>
      <c r="E45" s="34"/>
      <c r="F45" s="34"/>
      <c r="G45" s="34"/>
      <c r="H45" s="34"/>
      <c r="I45" s="34"/>
      <c r="J45" s="34"/>
      <c r="K45" s="34"/>
      <c r="L45" s="34"/>
      <c r="M45" s="34"/>
      <c r="N45" s="34"/>
      <c r="O45" s="34"/>
      <c r="P45" s="34"/>
      <c r="Q45" s="34"/>
      <c r="R45" s="34"/>
      <c r="S45" s="34"/>
      <c r="T45" s="34"/>
      <c r="W45" s="34"/>
      <c r="X45" s="34"/>
      <c r="Y45" s="34"/>
      <c r="Z45" s="34"/>
    </row>
    <row r="46" spans="1:38">
      <c r="A46" s="69"/>
      <c r="B46" s="70"/>
      <c r="C46" s="71"/>
      <c r="D46" s="71"/>
      <c r="E46" s="71"/>
      <c r="F46" s="71"/>
      <c r="G46" s="34"/>
      <c r="H46" s="34"/>
      <c r="I46" s="34"/>
      <c r="J46" s="34"/>
      <c r="K46" s="71"/>
      <c r="L46" s="71"/>
      <c r="M46" s="34"/>
      <c r="N46" s="34"/>
      <c r="O46" s="34"/>
      <c r="P46" s="34"/>
      <c r="Q46" s="34"/>
      <c r="R46" s="34"/>
      <c r="S46" s="34"/>
      <c r="T46" s="34"/>
      <c r="W46" s="71"/>
      <c r="X46" s="71"/>
      <c r="Y46" s="71"/>
      <c r="Z46" s="71"/>
    </row>
    <row r="47" spans="1:38" hidden="1">
      <c r="C47" s="34"/>
      <c r="D47" s="34"/>
      <c r="E47" s="34"/>
      <c r="F47" s="34"/>
      <c r="G47" s="34"/>
      <c r="H47" s="34"/>
      <c r="I47" s="34"/>
      <c r="J47" s="34"/>
      <c r="K47" s="34"/>
      <c r="L47" s="34"/>
      <c r="M47" s="34"/>
      <c r="N47" s="34"/>
      <c r="O47" s="34"/>
      <c r="P47" s="34"/>
      <c r="Q47" s="34"/>
      <c r="R47" s="34"/>
      <c r="S47" s="34"/>
      <c r="T47" s="34"/>
      <c r="W47" s="34"/>
      <c r="X47" s="34"/>
      <c r="Y47" s="34"/>
      <c r="Z47" s="34"/>
    </row>
    <row r="48" spans="1:38" hidden="1">
      <c r="C48" s="34"/>
      <c r="D48" s="34"/>
      <c r="E48" s="34"/>
      <c r="F48" s="34"/>
      <c r="G48" s="34"/>
      <c r="H48" s="34"/>
      <c r="I48" s="34"/>
      <c r="J48" s="34"/>
      <c r="K48" s="34"/>
      <c r="L48" s="34"/>
      <c r="M48" s="34"/>
      <c r="N48" s="34"/>
      <c r="O48" s="34"/>
      <c r="P48" s="34"/>
      <c r="Q48" s="34"/>
      <c r="R48" s="34"/>
      <c r="S48" s="34"/>
      <c r="T48" s="34"/>
      <c r="W48" s="34"/>
      <c r="X48" s="34"/>
      <c r="Y48" s="34"/>
      <c r="Z48" s="34"/>
    </row>
    <row r="49" spans="3:26">
      <c r="C49" s="34"/>
      <c r="D49" s="34"/>
      <c r="E49" s="34"/>
      <c r="F49" s="34"/>
      <c r="G49" s="34"/>
      <c r="H49" s="34"/>
      <c r="I49" s="34"/>
      <c r="J49" s="34"/>
      <c r="K49" s="34"/>
      <c r="L49" s="34"/>
      <c r="M49" s="34"/>
      <c r="N49" s="34"/>
      <c r="O49" s="34"/>
      <c r="P49" s="34"/>
      <c r="Q49" s="34"/>
      <c r="R49" s="34"/>
      <c r="S49" s="34"/>
      <c r="T49" s="34"/>
      <c r="W49" s="34"/>
      <c r="X49" s="34"/>
      <c r="Y49" s="34"/>
      <c r="Z49" s="34"/>
    </row>
    <row r="50" spans="3:26">
      <c r="C50" s="34"/>
      <c r="D50" s="34"/>
      <c r="E50" s="34"/>
      <c r="F50" s="34"/>
      <c r="G50" s="34"/>
      <c r="H50" s="34"/>
      <c r="I50" s="34"/>
      <c r="J50" s="34"/>
      <c r="K50" s="34"/>
      <c r="L50" s="34"/>
      <c r="M50" s="34"/>
      <c r="N50" s="34"/>
      <c r="O50" s="34"/>
      <c r="P50" s="34"/>
      <c r="Q50" s="34"/>
      <c r="R50" s="34"/>
      <c r="S50" s="34"/>
      <c r="T50" s="34"/>
      <c r="W50" s="34"/>
      <c r="X50" s="34"/>
      <c r="Y50" s="34"/>
      <c r="Z50" s="34"/>
    </row>
    <row r="51" spans="3:26" hidden="1">
      <c r="C51" s="34"/>
      <c r="D51" s="34"/>
      <c r="E51" s="34"/>
      <c r="F51" s="34"/>
      <c r="G51" s="34"/>
      <c r="H51" s="34"/>
      <c r="I51" s="34"/>
      <c r="J51" s="34"/>
      <c r="K51" s="34"/>
      <c r="L51" s="34"/>
      <c r="M51" s="34"/>
      <c r="N51" s="34"/>
      <c r="O51" s="34"/>
      <c r="P51" s="34"/>
      <c r="Q51" s="34"/>
      <c r="R51" s="34"/>
      <c r="S51" s="34"/>
      <c r="T51" s="34"/>
      <c r="W51" s="34"/>
      <c r="X51" s="34"/>
      <c r="Y51" s="34"/>
      <c r="Z51" s="34"/>
    </row>
    <row r="52" spans="3:26" hidden="1">
      <c r="C52" s="34"/>
      <c r="D52" s="34"/>
      <c r="E52" s="34"/>
      <c r="F52" s="34"/>
      <c r="G52" s="34"/>
      <c r="H52" s="34"/>
      <c r="I52" s="34"/>
      <c r="J52" s="34"/>
      <c r="K52" s="34"/>
      <c r="L52" s="34"/>
      <c r="M52" s="34"/>
      <c r="N52" s="34"/>
      <c r="O52" s="34"/>
      <c r="P52" s="34"/>
      <c r="Q52" s="34"/>
      <c r="R52" s="34"/>
      <c r="S52" s="34"/>
      <c r="T52" s="34"/>
      <c r="W52" s="34"/>
      <c r="X52" s="34"/>
      <c r="Y52" s="34"/>
      <c r="Z52" s="34"/>
    </row>
    <row r="53" spans="3:26" hidden="1">
      <c r="C53" s="34"/>
      <c r="D53" s="34"/>
      <c r="E53" s="34"/>
      <c r="F53" s="34"/>
      <c r="G53" s="34"/>
      <c r="H53" s="34"/>
      <c r="I53" s="34"/>
      <c r="J53" s="34"/>
      <c r="K53" s="34"/>
      <c r="L53" s="34"/>
      <c r="M53" s="34"/>
      <c r="N53" s="34"/>
      <c r="O53" s="34"/>
      <c r="P53" s="34"/>
      <c r="Q53" s="34"/>
      <c r="R53" s="34"/>
      <c r="S53" s="34"/>
      <c r="T53" s="34"/>
      <c r="W53" s="34"/>
      <c r="X53" s="34"/>
      <c r="Y53" s="34"/>
      <c r="Z53" s="34"/>
    </row>
    <row r="54" spans="3:26" hidden="1">
      <c r="C54" s="34"/>
      <c r="D54" s="34"/>
      <c r="E54" s="34"/>
      <c r="F54" s="34"/>
      <c r="G54" s="34"/>
      <c r="H54" s="34"/>
      <c r="I54" s="34" t="s">
        <v>37</v>
      </c>
      <c r="J54" s="34"/>
      <c r="K54" s="34"/>
      <c r="L54" s="34"/>
      <c r="M54" s="34"/>
      <c r="N54" s="34"/>
      <c r="O54" s="34"/>
      <c r="P54" s="34"/>
      <c r="Q54" s="34"/>
      <c r="R54" s="34"/>
      <c r="S54" s="34"/>
      <c r="T54" s="34"/>
      <c r="W54" s="34"/>
      <c r="X54" s="34"/>
      <c r="Y54" s="34"/>
      <c r="Z54" s="34"/>
    </row>
    <row r="55" spans="3:26" hidden="1">
      <c r="C55" s="34"/>
      <c r="D55" s="34"/>
      <c r="E55" s="34"/>
      <c r="F55" s="34"/>
      <c r="G55" s="34"/>
      <c r="H55" s="34"/>
      <c r="I55" s="34" t="s">
        <v>38</v>
      </c>
      <c r="J55" s="34"/>
      <c r="K55" s="34"/>
      <c r="L55" s="34"/>
      <c r="M55" s="34"/>
      <c r="N55" s="34"/>
      <c r="O55" s="34"/>
      <c r="P55" s="34"/>
      <c r="Q55" s="34"/>
      <c r="R55" s="34"/>
      <c r="S55" s="34"/>
      <c r="T55" s="34"/>
      <c r="W55" s="34"/>
      <c r="X55" s="34"/>
      <c r="Y55" s="34"/>
      <c r="Z55" s="34"/>
    </row>
    <row r="56" spans="3:26" hidden="1">
      <c r="C56" s="34"/>
      <c r="D56" s="34"/>
      <c r="E56" s="34"/>
      <c r="F56" s="34"/>
      <c r="G56" s="34"/>
      <c r="H56" s="34"/>
      <c r="I56" s="34" t="s">
        <v>39</v>
      </c>
      <c r="J56" s="34"/>
      <c r="K56" s="34"/>
      <c r="L56" s="34"/>
      <c r="M56" s="34"/>
      <c r="N56" s="34"/>
      <c r="O56" s="34"/>
      <c r="P56" s="34"/>
      <c r="Q56" s="34"/>
      <c r="R56" s="34"/>
      <c r="S56" s="34"/>
      <c r="T56" s="34"/>
      <c r="W56" s="34"/>
      <c r="X56" s="34"/>
      <c r="Y56" s="34"/>
      <c r="Z56" s="34"/>
    </row>
    <row r="57" spans="3:26" hidden="1">
      <c r="C57" s="34"/>
      <c r="D57" s="34"/>
      <c r="E57" s="34"/>
      <c r="F57" s="34"/>
      <c r="G57" s="34"/>
      <c r="H57" s="34"/>
      <c r="I57" s="34"/>
      <c r="J57" s="34"/>
      <c r="K57" s="34"/>
      <c r="L57" s="34"/>
      <c r="M57" s="34"/>
      <c r="N57" s="34"/>
      <c r="O57" s="34"/>
      <c r="P57" s="34"/>
      <c r="Q57" s="34"/>
      <c r="R57" s="34"/>
      <c r="S57" s="34"/>
      <c r="T57" s="34"/>
      <c r="W57" s="34"/>
      <c r="X57" s="34"/>
      <c r="Y57" s="34"/>
      <c r="Z57" s="34"/>
    </row>
    <row r="58" spans="3:26" hidden="1">
      <c r="C58" s="34"/>
      <c r="D58" s="34"/>
      <c r="E58" s="34"/>
      <c r="F58" s="34"/>
      <c r="G58" s="34"/>
      <c r="H58" s="34"/>
      <c r="I58" s="34"/>
      <c r="J58" s="34"/>
      <c r="K58" s="34"/>
      <c r="L58" s="34"/>
      <c r="M58" s="34"/>
      <c r="N58" s="34"/>
      <c r="O58" s="34"/>
      <c r="P58" s="34"/>
      <c r="Q58" s="34"/>
      <c r="R58" s="34"/>
      <c r="S58" s="34"/>
      <c r="T58" s="34"/>
      <c r="W58" s="34"/>
      <c r="X58" s="34"/>
      <c r="Y58" s="34"/>
      <c r="Z58" s="34"/>
    </row>
    <row r="59" spans="3:26" hidden="1">
      <c r="C59" s="34"/>
      <c r="D59" s="34"/>
      <c r="E59" s="34"/>
      <c r="F59" s="34"/>
      <c r="G59" s="34"/>
      <c r="H59" s="34"/>
      <c r="I59" s="34"/>
      <c r="J59" s="34"/>
      <c r="K59" s="34"/>
      <c r="L59" s="34"/>
      <c r="M59" s="34"/>
      <c r="N59" s="34"/>
      <c r="O59" s="34"/>
      <c r="P59" s="34"/>
      <c r="Q59" s="34"/>
      <c r="R59" s="34"/>
      <c r="S59" s="34"/>
      <c r="T59" s="34"/>
      <c r="W59" s="34"/>
      <c r="X59" s="34"/>
      <c r="Y59" s="34"/>
      <c r="Z59" s="34"/>
    </row>
    <row r="60" spans="3:26" hidden="1">
      <c r="C60" s="34"/>
      <c r="D60" s="34"/>
      <c r="E60" s="34"/>
      <c r="F60" s="34"/>
      <c r="G60" s="34"/>
      <c r="H60" s="34"/>
      <c r="I60" s="34"/>
      <c r="J60" s="34"/>
      <c r="K60" s="34"/>
      <c r="L60" s="34"/>
      <c r="M60" s="34"/>
      <c r="N60" s="34"/>
      <c r="O60" s="34"/>
      <c r="P60" s="34"/>
      <c r="Q60" s="34"/>
      <c r="R60" s="34"/>
      <c r="S60" s="34"/>
      <c r="T60" s="34"/>
      <c r="W60" s="34"/>
      <c r="X60" s="34"/>
      <c r="Y60" s="34"/>
      <c r="Z60" s="34"/>
    </row>
    <row r="61" spans="3:26" hidden="1">
      <c r="C61" s="34"/>
      <c r="D61" s="34"/>
      <c r="E61" s="34"/>
      <c r="F61" s="34"/>
      <c r="G61" s="34"/>
      <c r="H61" s="34"/>
      <c r="I61" s="34"/>
      <c r="J61" s="34"/>
      <c r="K61" s="34"/>
      <c r="L61" s="34"/>
      <c r="M61" s="34"/>
      <c r="N61" s="34"/>
      <c r="O61" s="34"/>
      <c r="P61" s="34"/>
      <c r="Q61" s="34"/>
      <c r="R61" s="34"/>
      <c r="S61" s="34"/>
      <c r="T61" s="34"/>
      <c r="W61" s="34"/>
      <c r="X61" s="34"/>
      <c r="Y61" s="34"/>
      <c r="Z61" s="34"/>
    </row>
    <row r="62" spans="3:26" hidden="1">
      <c r="C62" s="34"/>
      <c r="D62" s="34"/>
      <c r="E62" s="34"/>
      <c r="F62" s="34"/>
      <c r="G62" s="34"/>
      <c r="H62" s="34"/>
      <c r="I62" s="34"/>
      <c r="J62" s="34"/>
      <c r="K62" s="34"/>
      <c r="L62" s="34"/>
      <c r="M62" s="34"/>
      <c r="N62" s="34"/>
      <c r="O62" s="34"/>
      <c r="P62" s="34"/>
      <c r="Q62" s="34"/>
      <c r="R62" s="34"/>
      <c r="S62" s="34"/>
      <c r="T62" s="34"/>
      <c r="W62" s="34"/>
      <c r="X62" s="34"/>
      <c r="Y62" s="34"/>
      <c r="Z62" s="34"/>
    </row>
    <row r="63" spans="3:26" hidden="1">
      <c r="C63" s="34"/>
      <c r="D63" s="34"/>
      <c r="E63" s="34"/>
      <c r="F63" s="34"/>
      <c r="G63" s="34"/>
      <c r="H63" s="34"/>
      <c r="I63" s="34"/>
      <c r="J63" s="34"/>
      <c r="K63" s="34"/>
      <c r="L63" s="34"/>
      <c r="M63" s="34"/>
      <c r="N63" s="34"/>
      <c r="O63" s="34"/>
      <c r="P63" s="34"/>
      <c r="Q63" s="34"/>
      <c r="R63" s="34"/>
      <c r="S63" s="34"/>
      <c r="T63" s="34"/>
      <c r="W63" s="34"/>
      <c r="X63" s="34"/>
      <c r="Y63" s="34"/>
      <c r="Z63" s="34"/>
    </row>
    <row r="64" spans="3:26" hidden="1">
      <c r="C64" s="34"/>
      <c r="D64" s="34"/>
      <c r="E64" s="34"/>
      <c r="F64" s="34"/>
      <c r="G64" s="34"/>
      <c r="H64" s="34"/>
      <c r="I64" s="34"/>
      <c r="J64" s="34"/>
      <c r="K64" s="34"/>
      <c r="L64" s="34"/>
      <c r="M64" s="34"/>
      <c r="N64" s="34"/>
      <c r="O64" s="34"/>
      <c r="P64" s="34"/>
      <c r="Q64" s="34"/>
      <c r="R64" s="34"/>
      <c r="S64" s="34"/>
      <c r="T64" s="34"/>
      <c r="W64" s="34"/>
      <c r="X64" s="34"/>
      <c r="Y64" s="34"/>
      <c r="Z64" s="34"/>
    </row>
    <row r="65" spans="3:26" hidden="1">
      <c r="C65" s="34"/>
      <c r="D65" s="34"/>
      <c r="E65" s="34"/>
      <c r="F65" s="34"/>
      <c r="G65" s="34"/>
      <c r="H65" s="34"/>
      <c r="I65" s="34"/>
      <c r="J65" s="34"/>
      <c r="K65" s="34"/>
      <c r="L65" s="34"/>
      <c r="M65" s="34"/>
      <c r="N65" s="34"/>
      <c r="O65" s="34"/>
      <c r="P65" s="34"/>
      <c r="Q65" s="34"/>
      <c r="R65" s="34"/>
      <c r="S65" s="34"/>
      <c r="T65" s="34"/>
      <c r="W65" s="34"/>
      <c r="X65" s="34"/>
      <c r="Y65" s="34"/>
      <c r="Z65" s="34"/>
    </row>
    <row r="66" spans="3:26" hidden="1">
      <c r="C66" s="34"/>
      <c r="D66" s="34"/>
      <c r="E66" s="34"/>
      <c r="F66" s="34"/>
      <c r="G66" s="34"/>
      <c r="H66" s="34"/>
      <c r="I66" s="34"/>
      <c r="J66" s="34"/>
      <c r="K66" s="34"/>
      <c r="L66" s="34"/>
      <c r="M66" s="34"/>
      <c r="N66" s="34"/>
      <c r="O66" s="34"/>
      <c r="P66" s="34"/>
      <c r="Q66" s="34"/>
      <c r="R66" s="34"/>
      <c r="S66" s="34"/>
      <c r="T66" s="34"/>
      <c r="W66" s="34"/>
      <c r="X66" s="34"/>
      <c r="Y66" s="34"/>
      <c r="Z66" s="34"/>
    </row>
    <row r="67" spans="3:26" hidden="1">
      <c r="C67" s="34"/>
      <c r="D67" s="34"/>
      <c r="E67" s="34"/>
      <c r="F67" s="34"/>
      <c r="G67" s="34"/>
      <c r="H67" s="34"/>
      <c r="I67" s="34"/>
      <c r="J67" s="34"/>
      <c r="K67" s="34"/>
      <c r="L67" s="34"/>
      <c r="M67" s="34"/>
      <c r="N67" s="34"/>
      <c r="O67" s="34"/>
      <c r="P67" s="34"/>
      <c r="Q67" s="34"/>
      <c r="R67" s="34"/>
      <c r="S67" s="34"/>
      <c r="T67" s="34"/>
      <c r="W67" s="34"/>
      <c r="X67" s="34"/>
      <c r="Y67" s="34"/>
      <c r="Z67" s="34"/>
    </row>
    <row r="68" spans="3:26" hidden="1">
      <c r="C68" s="34"/>
      <c r="D68" s="34"/>
      <c r="E68" s="34"/>
      <c r="F68" s="34"/>
      <c r="G68" s="34"/>
      <c r="H68" s="34"/>
      <c r="I68" s="34"/>
      <c r="J68" s="34"/>
      <c r="K68" s="34"/>
      <c r="L68" s="34"/>
      <c r="M68" s="34"/>
      <c r="N68" s="34"/>
      <c r="O68" s="34"/>
      <c r="P68" s="34"/>
      <c r="Q68" s="34"/>
      <c r="R68" s="34"/>
      <c r="S68" s="34"/>
      <c r="T68" s="34"/>
      <c r="W68" s="34"/>
      <c r="X68" s="34"/>
      <c r="Y68" s="34"/>
      <c r="Z68" s="34"/>
    </row>
    <row r="69" spans="3:26" hidden="1">
      <c r="C69" s="34"/>
      <c r="D69" s="34"/>
      <c r="E69" s="34"/>
      <c r="F69" s="34"/>
      <c r="G69" s="34"/>
      <c r="H69" s="34"/>
      <c r="I69" s="34"/>
      <c r="J69" s="34"/>
      <c r="K69" s="34"/>
      <c r="L69" s="34"/>
      <c r="M69" s="34"/>
      <c r="N69" s="34"/>
      <c r="O69" s="34"/>
      <c r="P69" s="34"/>
      <c r="Q69" s="34"/>
      <c r="R69" s="34"/>
      <c r="S69" s="34"/>
      <c r="T69" s="34"/>
      <c r="W69" s="34"/>
      <c r="X69" s="34"/>
      <c r="Y69" s="34"/>
      <c r="Z69" s="34"/>
    </row>
    <row r="70" spans="3:26" hidden="1">
      <c r="C70" s="34"/>
      <c r="D70" s="34"/>
      <c r="E70" s="34"/>
      <c r="F70" s="34"/>
      <c r="G70" s="34"/>
      <c r="H70" s="34"/>
      <c r="I70" s="34"/>
      <c r="J70" s="34"/>
      <c r="K70" s="34"/>
      <c r="L70" s="34"/>
      <c r="M70" s="34"/>
      <c r="N70" s="34"/>
      <c r="O70" s="34"/>
      <c r="P70" s="34"/>
      <c r="Q70" s="34"/>
      <c r="R70" s="34"/>
      <c r="S70" s="34"/>
      <c r="T70" s="34"/>
      <c r="W70" s="34"/>
      <c r="X70" s="34"/>
      <c r="Y70" s="34"/>
      <c r="Z70" s="34"/>
    </row>
    <row r="71" spans="3:26" hidden="1">
      <c r="C71" s="34"/>
      <c r="D71" s="34"/>
      <c r="E71" s="34"/>
      <c r="F71" s="34"/>
      <c r="G71" s="34"/>
      <c r="H71" s="34"/>
      <c r="I71" s="34"/>
      <c r="J71" s="34"/>
      <c r="K71" s="34"/>
      <c r="L71" s="34"/>
      <c r="M71" s="34"/>
      <c r="N71" s="34"/>
      <c r="O71" s="34"/>
      <c r="P71" s="34"/>
      <c r="Q71" s="34"/>
      <c r="R71" s="34"/>
      <c r="S71" s="34"/>
      <c r="T71" s="34"/>
      <c r="W71" s="34"/>
      <c r="X71" s="34"/>
      <c r="Y71" s="34"/>
      <c r="Z71" s="34"/>
    </row>
    <row r="72" spans="3:26" hidden="1">
      <c r="C72" s="34"/>
      <c r="D72" s="34"/>
      <c r="E72" s="34"/>
      <c r="F72" s="34"/>
      <c r="G72" s="34"/>
      <c r="H72" s="34"/>
      <c r="I72" s="34"/>
      <c r="J72" s="34"/>
      <c r="K72" s="34"/>
      <c r="L72" s="34"/>
      <c r="M72" s="34"/>
      <c r="N72" s="34"/>
      <c r="O72" s="34"/>
      <c r="P72" s="34"/>
      <c r="Q72" s="34"/>
      <c r="R72" s="34"/>
      <c r="S72" s="34"/>
      <c r="T72" s="34"/>
      <c r="W72" s="34"/>
      <c r="X72" s="34"/>
      <c r="Y72" s="34"/>
      <c r="Z72" s="34"/>
    </row>
    <row r="73" spans="3:26" hidden="1">
      <c r="C73" s="34"/>
      <c r="D73" s="34"/>
      <c r="E73" s="34"/>
      <c r="F73" s="34"/>
      <c r="G73" s="34"/>
      <c r="H73" s="34"/>
      <c r="I73" s="34"/>
      <c r="J73" s="34"/>
      <c r="K73" s="34"/>
      <c r="L73" s="34"/>
      <c r="M73" s="34"/>
      <c r="N73" s="34"/>
      <c r="O73" s="34"/>
      <c r="P73" s="34"/>
      <c r="Q73" s="34"/>
      <c r="R73" s="34"/>
      <c r="S73" s="34"/>
      <c r="T73" s="34"/>
      <c r="W73" s="34"/>
      <c r="X73" s="34"/>
      <c r="Y73" s="34"/>
      <c r="Z73" s="34"/>
    </row>
    <row r="74" spans="3:26" hidden="1">
      <c r="C74" s="34"/>
      <c r="D74" s="72"/>
      <c r="E74" s="72"/>
      <c r="F74" s="72"/>
      <c r="G74" s="34"/>
      <c r="H74" s="34"/>
      <c r="I74" s="34"/>
      <c r="J74" s="34"/>
      <c r="K74" s="72"/>
      <c r="L74" s="34"/>
      <c r="M74" s="34"/>
      <c r="N74" s="34"/>
      <c r="O74" s="34"/>
      <c r="P74" s="34"/>
      <c r="Q74" s="34"/>
      <c r="R74" s="34"/>
      <c r="S74" s="34"/>
      <c r="T74" s="34"/>
      <c r="W74" s="34"/>
      <c r="X74" s="34"/>
      <c r="Y74" s="34"/>
      <c r="Z74" s="34"/>
    </row>
    <row r="75" spans="3:26">
      <c r="C75" s="34"/>
      <c r="D75" s="34"/>
      <c r="E75" s="34"/>
      <c r="F75" s="34"/>
      <c r="G75" s="34"/>
      <c r="H75" s="34"/>
      <c r="I75" s="34"/>
      <c r="J75" s="34"/>
      <c r="K75" s="34"/>
      <c r="L75" s="34"/>
      <c r="M75" s="34"/>
      <c r="N75" s="34"/>
      <c r="O75" s="34"/>
      <c r="P75" s="34"/>
      <c r="Q75" s="34"/>
      <c r="R75" s="34"/>
      <c r="S75" s="34"/>
      <c r="T75" s="34"/>
      <c r="W75" s="34"/>
      <c r="X75" s="34"/>
      <c r="Y75" s="34"/>
      <c r="Z75" s="34"/>
    </row>
    <row r="76" spans="3:26">
      <c r="C76" s="34"/>
      <c r="D76" s="34"/>
      <c r="E76" s="34"/>
      <c r="F76" s="34"/>
      <c r="G76" s="34"/>
      <c r="H76" s="34"/>
      <c r="I76" s="34"/>
      <c r="J76" s="34"/>
      <c r="K76" s="34"/>
      <c r="L76" s="34"/>
      <c r="M76" s="34"/>
      <c r="N76" s="34"/>
      <c r="O76" s="34"/>
      <c r="P76" s="34"/>
      <c r="Q76" s="34"/>
      <c r="R76" s="34"/>
      <c r="S76" s="34"/>
      <c r="T76" s="34"/>
      <c r="W76" s="34"/>
      <c r="X76" s="34"/>
      <c r="Y76" s="34"/>
      <c r="Z76" s="34"/>
    </row>
    <row r="77" spans="3:26">
      <c r="C77" s="34"/>
      <c r="D77" s="34"/>
      <c r="E77" s="34"/>
      <c r="F77" s="34"/>
      <c r="G77" s="34"/>
      <c r="H77" s="34"/>
      <c r="I77" s="34"/>
      <c r="J77" s="34"/>
      <c r="K77" s="34"/>
      <c r="L77" s="34"/>
      <c r="M77" s="34"/>
      <c r="N77" s="34"/>
      <c r="O77" s="34"/>
      <c r="P77" s="34"/>
      <c r="Q77" s="34"/>
      <c r="R77" s="34"/>
      <c r="S77" s="34"/>
      <c r="T77" s="34"/>
      <c r="W77" s="34"/>
      <c r="X77" s="34"/>
      <c r="Y77" s="34"/>
      <c r="Z77" s="34"/>
    </row>
    <row r="78" spans="3:26">
      <c r="C78" s="34"/>
      <c r="D78" s="34"/>
      <c r="E78" s="34"/>
      <c r="F78" s="34"/>
      <c r="G78" s="34"/>
      <c r="H78" s="34"/>
      <c r="I78" s="34"/>
      <c r="J78" s="34"/>
      <c r="K78" s="34"/>
      <c r="L78" s="34"/>
      <c r="M78" s="34"/>
      <c r="N78" s="34"/>
      <c r="O78" s="34"/>
      <c r="P78" s="34"/>
      <c r="Q78" s="34"/>
      <c r="R78" s="34"/>
      <c r="S78" s="34"/>
      <c r="T78" s="34"/>
      <c r="W78" s="34"/>
      <c r="X78" s="34"/>
      <c r="Y78" s="34"/>
      <c r="Z78" s="34"/>
    </row>
    <row r="79" spans="3:26">
      <c r="C79" s="34"/>
      <c r="D79" s="34"/>
      <c r="E79" s="34"/>
      <c r="F79" s="34"/>
      <c r="G79" s="34"/>
      <c r="H79" s="34"/>
      <c r="I79" s="34"/>
      <c r="J79" s="34"/>
      <c r="K79" s="34"/>
      <c r="L79" s="34"/>
      <c r="M79" s="34"/>
      <c r="N79" s="34"/>
      <c r="O79" s="34"/>
      <c r="P79" s="34"/>
      <c r="Q79" s="34"/>
      <c r="R79" s="34"/>
      <c r="S79" s="34"/>
      <c r="T79" s="34"/>
      <c r="W79" s="34"/>
      <c r="X79" s="34"/>
      <c r="Y79" s="34"/>
      <c r="Z79" s="34"/>
    </row>
    <row r="80" spans="3:26">
      <c r="C80" s="34"/>
      <c r="D80" s="34"/>
      <c r="E80" s="34"/>
      <c r="F80" s="34"/>
      <c r="G80" s="34"/>
      <c r="H80" s="34"/>
      <c r="I80" s="34"/>
      <c r="J80" s="34"/>
      <c r="K80" s="34"/>
      <c r="L80" s="34"/>
      <c r="M80" s="34"/>
      <c r="N80" s="34"/>
      <c r="O80" s="34"/>
      <c r="P80" s="34"/>
      <c r="Q80" s="34"/>
      <c r="R80" s="34"/>
      <c r="S80" s="34"/>
      <c r="T80" s="34"/>
      <c r="W80" s="34"/>
      <c r="X80" s="34"/>
      <c r="Y80" s="34"/>
      <c r="Z80" s="34"/>
    </row>
    <row r="81" spans="3:26">
      <c r="C81" s="34"/>
      <c r="D81" s="34"/>
      <c r="E81" s="34"/>
      <c r="F81" s="34"/>
      <c r="G81" s="34"/>
      <c r="H81" s="34"/>
      <c r="I81" s="34"/>
      <c r="J81" s="34"/>
      <c r="K81" s="34"/>
      <c r="L81" s="34"/>
      <c r="M81" s="34"/>
      <c r="N81" s="34"/>
      <c r="O81" s="34"/>
      <c r="P81" s="34"/>
      <c r="Q81" s="34"/>
      <c r="R81" s="34"/>
      <c r="S81" s="34"/>
      <c r="T81" s="34"/>
      <c r="W81" s="34"/>
      <c r="X81" s="34"/>
      <c r="Y81" s="34"/>
      <c r="Z81" s="34"/>
    </row>
    <row r="82" spans="3:26">
      <c r="C82" s="34"/>
      <c r="D82" s="34"/>
      <c r="E82" s="34"/>
      <c r="F82" s="34"/>
      <c r="G82" s="34"/>
      <c r="H82" s="34"/>
      <c r="I82" s="34"/>
      <c r="J82" s="34"/>
      <c r="K82" s="34"/>
      <c r="L82" s="34"/>
      <c r="M82" s="34"/>
      <c r="N82" s="34"/>
      <c r="O82" s="34"/>
      <c r="P82" s="34"/>
      <c r="Q82" s="34"/>
      <c r="R82" s="34"/>
      <c r="S82" s="34"/>
      <c r="T82" s="34"/>
      <c r="W82" s="34"/>
      <c r="X82" s="34"/>
      <c r="Y82" s="34"/>
      <c r="Z82" s="34"/>
    </row>
    <row r="83" spans="3:26">
      <c r="C83" s="34"/>
      <c r="D83" s="34"/>
      <c r="E83" s="34"/>
      <c r="F83" s="34"/>
      <c r="G83" s="34"/>
      <c r="H83" s="34"/>
      <c r="I83" s="34"/>
      <c r="J83" s="34"/>
      <c r="K83" s="34"/>
      <c r="L83" s="34"/>
      <c r="M83" s="34"/>
      <c r="N83" s="34"/>
      <c r="O83" s="34"/>
      <c r="P83" s="34"/>
      <c r="Q83" s="34"/>
      <c r="R83" s="34"/>
      <c r="S83" s="34"/>
      <c r="T83" s="34"/>
      <c r="W83" s="34"/>
      <c r="X83" s="34"/>
      <c r="Y83" s="34"/>
      <c r="Z83" s="34"/>
    </row>
    <row r="84" spans="3:26">
      <c r="C84" s="34"/>
      <c r="D84" s="34"/>
      <c r="E84" s="34"/>
      <c r="F84" s="34"/>
      <c r="G84" s="34"/>
      <c r="H84" s="34"/>
      <c r="I84" s="34"/>
      <c r="J84" s="34"/>
      <c r="K84" s="34"/>
      <c r="L84" s="34"/>
      <c r="M84" s="34"/>
      <c r="N84" s="34"/>
      <c r="O84" s="34"/>
      <c r="P84" s="34"/>
      <c r="Q84" s="34"/>
      <c r="R84" s="34"/>
      <c r="S84" s="34"/>
      <c r="T84" s="34"/>
      <c r="W84" s="34"/>
      <c r="X84" s="34"/>
      <c r="Y84" s="34"/>
      <c r="Z84" s="34"/>
    </row>
    <row r="85" spans="3:26">
      <c r="C85" s="34"/>
      <c r="D85" s="34"/>
      <c r="E85" s="34"/>
      <c r="F85" s="34"/>
      <c r="G85" s="34"/>
      <c r="H85" s="34"/>
      <c r="I85" s="34"/>
      <c r="J85" s="34"/>
      <c r="K85" s="34"/>
      <c r="L85" s="34"/>
      <c r="M85" s="34"/>
      <c r="N85" s="34"/>
      <c r="O85" s="34"/>
      <c r="P85" s="34"/>
      <c r="Q85" s="34"/>
      <c r="R85" s="34"/>
      <c r="S85" s="34"/>
      <c r="T85" s="34"/>
      <c r="W85" s="34"/>
      <c r="X85" s="34"/>
      <c r="Y85" s="34"/>
      <c r="Z85" s="34"/>
    </row>
    <row r="86" spans="3:26">
      <c r="C86" s="34"/>
      <c r="D86" s="34"/>
      <c r="E86" s="34"/>
      <c r="F86" s="34"/>
      <c r="G86" s="34"/>
      <c r="H86" s="34"/>
      <c r="I86" s="34"/>
      <c r="J86" s="34"/>
      <c r="K86" s="34"/>
      <c r="L86" s="34"/>
      <c r="M86" s="34"/>
      <c r="N86" s="34"/>
      <c r="O86" s="34"/>
      <c r="P86" s="34"/>
      <c r="Q86" s="34"/>
      <c r="R86" s="34"/>
      <c r="S86" s="34"/>
      <c r="T86" s="34"/>
      <c r="W86" s="34"/>
      <c r="X86" s="34"/>
      <c r="Y86" s="34"/>
      <c r="Z86" s="34"/>
    </row>
    <row r="87" spans="3:26">
      <c r="C87" s="34"/>
      <c r="D87" s="34"/>
      <c r="E87" s="34"/>
      <c r="F87" s="34"/>
      <c r="G87" s="34"/>
      <c r="H87" s="34"/>
      <c r="I87" s="34"/>
      <c r="J87" s="34"/>
      <c r="K87" s="34"/>
      <c r="L87" s="34"/>
      <c r="M87" s="34"/>
      <c r="N87" s="34"/>
      <c r="O87" s="34"/>
      <c r="P87" s="34"/>
      <c r="Q87" s="34"/>
      <c r="R87" s="34"/>
      <c r="S87" s="34"/>
      <c r="T87" s="34"/>
      <c r="W87" s="34"/>
      <c r="X87" s="34"/>
      <c r="Y87" s="34"/>
      <c r="Z87" s="34"/>
    </row>
    <row r="88" spans="3:26">
      <c r="C88" s="34"/>
      <c r="D88" s="34"/>
      <c r="E88" s="34"/>
      <c r="F88" s="34"/>
      <c r="G88" s="34"/>
      <c r="H88" s="34"/>
      <c r="I88" s="34"/>
      <c r="J88" s="34"/>
      <c r="K88" s="34"/>
      <c r="L88" s="34"/>
      <c r="M88" s="34"/>
      <c r="N88" s="34"/>
      <c r="O88" s="34"/>
      <c r="P88" s="34"/>
      <c r="Q88" s="34"/>
      <c r="R88" s="34"/>
      <c r="S88" s="34"/>
      <c r="T88" s="34"/>
      <c r="W88" s="34"/>
      <c r="X88" s="34"/>
      <c r="Y88" s="34"/>
      <c r="Z88" s="34"/>
    </row>
    <row r="89" spans="3:26">
      <c r="C89" s="34"/>
      <c r="D89" s="34"/>
      <c r="E89" s="34"/>
      <c r="F89" s="34"/>
      <c r="G89" s="34"/>
      <c r="H89" s="34"/>
      <c r="I89" s="34"/>
      <c r="J89" s="34"/>
      <c r="K89" s="34"/>
      <c r="L89" s="34"/>
      <c r="M89" s="34"/>
      <c r="N89" s="34"/>
      <c r="O89" s="34"/>
      <c r="P89" s="34"/>
      <c r="Q89" s="34"/>
      <c r="R89" s="34"/>
      <c r="S89" s="34"/>
      <c r="T89" s="34"/>
      <c r="W89" s="34"/>
      <c r="X89" s="34"/>
      <c r="Y89" s="34"/>
      <c r="Z89" s="34"/>
    </row>
    <row r="90" spans="3:26">
      <c r="C90" s="34"/>
      <c r="D90" s="34"/>
      <c r="E90" s="34"/>
      <c r="F90" s="34"/>
      <c r="G90" s="34"/>
      <c r="H90" s="34"/>
      <c r="I90" s="34"/>
      <c r="J90" s="34"/>
      <c r="K90" s="34"/>
      <c r="L90" s="34"/>
      <c r="M90" s="34"/>
      <c r="N90" s="34"/>
      <c r="O90" s="34"/>
      <c r="P90" s="34"/>
      <c r="Q90" s="34"/>
      <c r="R90" s="34"/>
      <c r="S90" s="34"/>
      <c r="T90" s="34"/>
      <c r="W90" s="34"/>
      <c r="X90" s="34"/>
      <c r="Y90" s="34"/>
      <c r="Z90" s="34"/>
    </row>
    <row r="91" spans="3:26">
      <c r="C91" s="34"/>
      <c r="D91" s="34"/>
      <c r="E91" s="34"/>
      <c r="F91" s="34"/>
      <c r="G91" s="34"/>
      <c r="H91" s="34"/>
      <c r="I91" s="34"/>
      <c r="J91" s="34"/>
      <c r="K91" s="34"/>
      <c r="L91" s="34"/>
      <c r="M91" s="34"/>
      <c r="N91" s="34"/>
      <c r="O91" s="34"/>
      <c r="P91" s="34"/>
      <c r="Q91" s="34"/>
      <c r="R91" s="34"/>
      <c r="S91" s="34"/>
      <c r="T91" s="34"/>
      <c r="W91" s="34"/>
      <c r="X91" s="34"/>
      <c r="Y91" s="34"/>
      <c r="Z91" s="34"/>
    </row>
    <row r="92" spans="3:26">
      <c r="C92" s="34"/>
      <c r="D92" s="34"/>
      <c r="E92" s="34"/>
      <c r="F92" s="34"/>
      <c r="G92" s="34"/>
      <c r="H92" s="34"/>
      <c r="I92" s="34"/>
      <c r="J92" s="34"/>
      <c r="K92" s="34"/>
      <c r="L92" s="34"/>
      <c r="M92" s="34"/>
      <c r="N92" s="34"/>
      <c r="O92" s="34"/>
      <c r="P92" s="34"/>
      <c r="Q92" s="34"/>
      <c r="R92" s="34"/>
      <c r="S92" s="34"/>
      <c r="T92" s="34"/>
      <c r="W92" s="34"/>
      <c r="X92" s="34"/>
      <c r="Y92" s="34"/>
      <c r="Z92" s="34"/>
    </row>
    <row r="93" spans="3:26">
      <c r="C93" s="34"/>
      <c r="D93" s="34"/>
      <c r="E93" s="34"/>
      <c r="F93" s="34"/>
      <c r="G93" s="34"/>
      <c r="H93" s="34"/>
      <c r="I93" s="34"/>
      <c r="J93" s="34"/>
      <c r="K93" s="34"/>
      <c r="L93" s="34"/>
      <c r="M93" s="34"/>
      <c r="N93" s="34"/>
      <c r="O93" s="34"/>
      <c r="P93" s="34"/>
      <c r="Q93" s="34"/>
      <c r="R93" s="34"/>
      <c r="S93" s="34"/>
      <c r="T93" s="34"/>
      <c r="W93" s="34"/>
      <c r="X93" s="34"/>
      <c r="Y93" s="34"/>
      <c r="Z93" s="34"/>
    </row>
    <row r="94" spans="3:26">
      <c r="C94" s="34"/>
      <c r="D94" s="34"/>
      <c r="E94" s="34"/>
      <c r="F94" s="34"/>
      <c r="G94" s="34"/>
      <c r="H94" s="34"/>
      <c r="I94" s="34"/>
      <c r="J94" s="34"/>
      <c r="K94" s="34"/>
      <c r="L94" s="34"/>
      <c r="M94" s="34"/>
      <c r="N94" s="34"/>
      <c r="O94" s="34"/>
      <c r="P94" s="34"/>
      <c r="Q94" s="34"/>
      <c r="R94" s="34"/>
      <c r="S94" s="34"/>
      <c r="T94" s="34"/>
      <c r="W94" s="34"/>
      <c r="X94" s="34"/>
      <c r="Y94" s="34"/>
      <c r="Z94" s="34"/>
    </row>
    <row r="95" spans="3:26">
      <c r="C95" s="34"/>
      <c r="D95" s="34"/>
      <c r="E95" s="34"/>
      <c r="F95" s="34"/>
      <c r="G95" s="34"/>
      <c r="H95" s="34"/>
      <c r="I95" s="34"/>
      <c r="J95" s="34"/>
      <c r="K95" s="34"/>
      <c r="L95" s="34"/>
      <c r="M95" s="34"/>
      <c r="N95" s="34"/>
      <c r="O95" s="34"/>
      <c r="P95" s="34"/>
      <c r="Q95" s="34"/>
      <c r="R95" s="34"/>
      <c r="S95" s="34"/>
      <c r="T95" s="34"/>
      <c r="W95" s="34"/>
      <c r="X95" s="34"/>
      <c r="Y95" s="34"/>
      <c r="Z95" s="34"/>
    </row>
    <row r="96" spans="3:26">
      <c r="C96" s="34"/>
      <c r="D96" s="34"/>
      <c r="E96" s="34"/>
      <c r="F96" s="34"/>
      <c r="G96" s="34"/>
      <c r="H96" s="34"/>
      <c r="I96" s="34"/>
      <c r="J96" s="34"/>
      <c r="K96" s="34"/>
      <c r="L96" s="34"/>
      <c r="M96" s="34"/>
      <c r="N96" s="34"/>
      <c r="O96" s="34"/>
      <c r="P96" s="34"/>
      <c r="Q96" s="34"/>
      <c r="R96" s="34"/>
      <c r="S96" s="34"/>
      <c r="T96" s="34"/>
      <c r="W96" s="34"/>
      <c r="X96" s="34"/>
      <c r="Y96" s="34"/>
      <c r="Z96" s="34"/>
    </row>
    <row r="97" spans="3:26">
      <c r="C97" s="34"/>
      <c r="D97" s="34"/>
      <c r="E97" s="34"/>
      <c r="F97" s="34"/>
      <c r="G97" s="34"/>
      <c r="H97" s="34"/>
      <c r="I97" s="34"/>
      <c r="J97" s="34"/>
      <c r="K97" s="34"/>
      <c r="L97" s="34"/>
      <c r="M97" s="34"/>
      <c r="N97" s="34"/>
      <c r="O97" s="34"/>
      <c r="P97" s="34"/>
      <c r="Q97" s="34"/>
      <c r="R97" s="34"/>
      <c r="S97" s="34"/>
      <c r="T97" s="34"/>
      <c r="W97" s="34"/>
      <c r="X97" s="34"/>
      <c r="Y97" s="34"/>
      <c r="Z97" s="34"/>
    </row>
    <row r="98" spans="3:26">
      <c r="C98" s="34"/>
      <c r="D98" s="34"/>
      <c r="E98" s="34"/>
      <c r="F98" s="34"/>
      <c r="G98" s="34"/>
      <c r="H98" s="34"/>
      <c r="I98" s="34"/>
      <c r="J98" s="34"/>
      <c r="K98" s="34"/>
      <c r="L98" s="34"/>
      <c r="M98" s="34"/>
      <c r="N98" s="34"/>
      <c r="O98" s="34"/>
      <c r="P98" s="34"/>
      <c r="Q98" s="34"/>
      <c r="R98" s="34"/>
      <c r="S98" s="34"/>
      <c r="T98" s="34"/>
      <c r="W98" s="34"/>
      <c r="X98" s="34"/>
      <c r="Y98" s="34"/>
      <c r="Z98" s="34"/>
    </row>
    <row r="99" spans="3:26">
      <c r="C99" s="34"/>
      <c r="D99" s="34"/>
      <c r="E99" s="34"/>
      <c r="F99" s="34"/>
      <c r="G99" s="34"/>
      <c r="H99" s="34"/>
      <c r="I99" s="34"/>
      <c r="J99" s="34"/>
      <c r="K99" s="34"/>
      <c r="L99" s="34"/>
      <c r="M99" s="34"/>
      <c r="N99" s="34"/>
      <c r="O99" s="34"/>
      <c r="P99" s="34"/>
      <c r="Q99" s="34"/>
      <c r="R99" s="34"/>
      <c r="S99" s="34"/>
      <c r="T99" s="34"/>
      <c r="W99" s="34"/>
      <c r="X99" s="34"/>
      <c r="Y99" s="34"/>
      <c r="Z99" s="34"/>
    </row>
    <row r="100" spans="3:26">
      <c r="C100" s="34"/>
      <c r="D100" s="34"/>
      <c r="E100" s="34"/>
      <c r="F100" s="34"/>
      <c r="G100" s="34"/>
      <c r="H100" s="34"/>
      <c r="I100" s="34"/>
      <c r="J100" s="34"/>
      <c r="K100" s="34"/>
      <c r="L100" s="34"/>
      <c r="M100" s="34"/>
      <c r="N100" s="34"/>
      <c r="O100" s="34"/>
      <c r="P100" s="34"/>
      <c r="Q100" s="34"/>
      <c r="R100" s="34"/>
      <c r="S100" s="34"/>
      <c r="T100" s="34"/>
      <c r="W100" s="34"/>
      <c r="X100" s="34"/>
      <c r="Y100" s="34"/>
      <c r="Z100" s="34"/>
    </row>
    <row r="101" spans="3:26">
      <c r="C101" s="34"/>
      <c r="D101" s="34"/>
      <c r="E101" s="34"/>
      <c r="F101" s="34"/>
      <c r="G101" s="34"/>
      <c r="H101" s="34"/>
      <c r="I101" s="34"/>
      <c r="J101" s="34"/>
      <c r="K101" s="34"/>
      <c r="L101" s="34"/>
      <c r="M101" s="34"/>
      <c r="N101" s="34"/>
      <c r="O101" s="34"/>
      <c r="P101" s="34"/>
      <c r="Q101" s="34"/>
      <c r="R101" s="34"/>
      <c r="S101" s="34"/>
      <c r="T101" s="34"/>
      <c r="W101" s="34"/>
      <c r="X101" s="34"/>
      <c r="Y101" s="34"/>
      <c r="Z101" s="34"/>
    </row>
    <row r="102" spans="3:26">
      <c r="C102" s="34"/>
      <c r="D102" s="34"/>
      <c r="E102" s="34"/>
      <c r="F102" s="34"/>
      <c r="G102" s="34"/>
      <c r="H102" s="34"/>
      <c r="I102" s="34"/>
      <c r="J102" s="34"/>
      <c r="K102" s="34"/>
      <c r="L102" s="34"/>
      <c r="M102" s="34"/>
      <c r="N102" s="34"/>
      <c r="O102" s="34"/>
      <c r="P102" s="34"/>
      <c r="Q102" s="34"/>
      <c r="R102" s="34"/>
      <c r="S102" s="34"/>
      <c r="T102" s="34"/>
      <c r="W102" s="34"/>
      <c r="X102" s="34"/>
      <c r="Y102" s="34"/>
      <c r="Z102" s="34"/>
    </row>
    <row r="103" spans="3:26">
      <c r="C103" s="34"/>
      <c r="D103" s="34"/>
      <c r="E103" s="34"/>
      <c r="F103" s="34"/>
      <c r="G103" s="34"/>
      <c r="H103" s="34"/>
      <c r="I103" s="34"/>
      <c r="J103" s="34"/>
      <c r="K103" s="34"/>
      <c r="L103" s="34"/>
      <c r="M103" s="34"/>
      <c r="N103" s="34"/>
      <c r="O103" s="34"/>
      <c r="P103" s="34"/>
      <c r="Q103" s="34"/>
      <c r="R103" s="34"/>
      <c r="S103" s="34"/>
      <c r="T103" s="34"/>
      <c r="W103" s="34"/>
      <c r="X103" s="34"/>
      <c r="Y103" s="34"/>
      <c r="Z103" s="34"/>
    </row>
    <row r="104" spans="3:26">
      <c r="C104" s="34"/>
      <c r="D104" s="34"/>
      <c r="E104" s="34"/>
      <c r="F104" s="34"/>
      <c r="G104" s="34"/>
      <c r="H104" s="34"/>
      <c r="I104" s="34"/>
      <c r="J104" s="34"/>
      <c r="K104" s="34"/>
      <c r="L104" s="34"/>
      <c r="M104" s="34"/>
      <c r="N104" s="34"/>
      <c r="O104" s="34"/>
      <c r="P104" s="34"/>
      <c r="Q104" s="34"/>
      <c r="R104" s="34"/>
      <c r="S104" s="34"/>
      <c r="T104" s="34"/>
      <c r="W104" s="34"/>
      <c r="X104" s="34"/>
      <c r="Y104" s="34"/>
      <c r="Z104" s="34"/>
    </row>
    <row r="105" spans="3:26">
      <c r="C105" s="34"/>
      <c r="D105" s="34"/>
      <c r="E105" s="34"/>
      <c r="F105" s="34"/>
      <c r="G105" s="34"/>
      <c r="H105" s="34"/>
      <c r="I105" s="34"/>
      <c r="J105" s="34"/>
      <c r="K105" s="34"/>
      <c r="L105" s="34"/>
      <c r="M105" s="34"/>
      <c r="N105" s="34"/>
      <c r="O105" s="34"/>
      <c r="P105" s="34"/>
      <c r="Q105" s="34"/>
      <c r="R105" s="34"/>
      <c r="S105" s="34"/>
      <c r="T105" s="34"/>
      <c r="W105" s="34"/>
      <c r="X105" s="34"/>
      <c r="Y105" s="34"/>
      <c r="Z105" s="34"/>
    </row>
    <row r="106" spans="3:26">
      <c r="C106" s="34"/>
      <c r="D106" s="34"/>
      <c r="E106" s="34"/>
      <c r="F106" s="34"/>
      <c r="G106" s="34"/>
      <c r="H106" s="34"/>
      <c r="I106" s="34"/>
      <c r="J106" s="34"/>
      <c r="K106" s="34"/>
      <c r="L106" s="34"/>
      <c r="M106" s="34"/>
      <c r="N106" s="34"/>
      <c r="O106" s="34"/>
      <c r="P106" s="34"/>
      <c r="Q106" s="34"/>
      <c r="R106" s="34"/>
      <c r="S106" s="34"/>
      <c r="T106" s="34"/>
      <c r="W106" s="34"/>
      <c r="X106" s="34"/>
      <c r="Y106" s="34"/>
      <c r="Z106" s="34"/>
    </row>
    <row r="107" spans="3:26">
      <c r="C107" s="34"/>
      <c r="D107" s="34"/>
      <c r="E107" s="34"/>
      <c r="F107" s="34"/>
      <c r="G107" s="34"/>
      <c r="H107" s="34"/>
      <c r="I107" s="34"/>
      <c r="J107" s="34"/>
      <c r="K107" s="34"/>
      <c r="L107" s="34"/>
      <c r="M107" s="34"/>
      <c r="N107" s="34"/>
      <c r="O107" s="34"/>
      <c r="P107" s="34"/>
      <c r="Q107" s="34"/>
      <c r="R107" s="34"/>
      <c r="S107" s="34"/>
      <c r="T107" s="34"/>
      <c r="W107" s="34"/>
      <c r="X107" s="34"/>
      <c r="Y107" s="34"/>
      <c r="Z107" s="34"/>
    </row>
    <row r="108" spans="3:26">
      <c r="C108" s="34"/>
      <c r="D108" s="34"/>
      <c r="E108" s="34"/>
      <c r="F108" s="34"/>
      <c r="G108" s="34"/>
      <c r="H108" s="34"/>
      <c r="I108" s="34"/>
      <c r="J108" s="34"/>
      <c r="K108" s="34"/>
      <c r="L108" s="34"/>
      <c r="M108" s="34"/>
      <c r="N108" s="34"/>
      <c r="O108" s="34"/>
      <c r="P108" s="34"/>
      <c r="Q108" s="34"/>
      <c r="R108" s="34"/>
      <c r="S108" s="34"/>
      <c r="T108" s="34"/>
      <c r="W108" s="34"/>
      <c r="X108" s="34"/>
      <c r="Y108" s="34"/>
      <c r="Z108" s="34"/>
    </row>
    <row r="109" spans="3:26">
      <c r="C109" s="34"/>
      <c r="D109" s="34"/>
      <c r="E109" s="34"/>
      <c r="F109" s="34"/>
      <c r="G109" s="34"/>
      <c r="H109" s="34"/>
      <c r="I109" s="34"/>
      <c r="J109" s="34"/>
      <c r="K109" s="34"/>
      <c r="L109" s="34"/>
      <c r="M109" s="34"/>
      <c r="N109" s="34"/>
      <c r="O109" s="34"/>
      <c r="P109" s="34"/>
      <c r="Q109" s="34"/>
      <c r="R109" s="34"/>
      <c r="S109" s="34"/>
      <c r="T109" s="34"/>
      <c r="W109" s="34"/>
      <c r="X109" s="34"/>
      <c r="Y109" s="34"/>
      <c r="Z109" s="34"/>
    </row>
    <row r="110" spans="3:26">
      <c r="C110" s="34"/>
      <c r="D110" s="34"/>
      <c r="E110" s="34"/>
      <c r="F110" s="34"/>
      <c r="G110" s="34"/>
      <c r="H110" s="34"/>
      <c r="I110" s="34"/>
      <c r="J110" s="34"/>
      <c r="K110" s="34"/>
      <c r="L110" s="34"/>
      <c r="M110" s="34"/>
      <c r="N110" s="34"/>
      <c r="O110" s="34"/>
      <c r="P110" s="34"/>
      <c r="Q110" s="34"/>
      <c r="R110" s="34"/>
      <c r="S110" s="34"/>
      <c r="T110" s="34"/>
      <c r="W110" s="34"/>
      <c r="X110" s="34"/>
      <c r="Y110" s="34"/>
      <c r="Z110" s="34"/>
    </row>
    <row r="111" spans="3:26">
      <c r="C111" s="34"/>
      <c r="D111" s="34"/>
      <c r="E111" s="34"/>
      <c r="F111" s="34"/>
      <c r="G111" s="34"/>
      <c r="H111" s="34"/>
      <c r="I111" s="34"/>
      <c r="J111" s="34"/>
      <c r="K111" s="34"/>
      <c r="L111" s="34"/>
      <c r="M111" s="34"/>
      <c r="N111" s="34"/>
      <c r="O111" s="34"/>
      <c r="P111" s="34"/>
      <c r="Q111" s="34"/>
      <c r="R111" s="34"/>
      <c r="S111" s="34"/>
      <c r="T111" s="34"/>
      <c r="W111" s="34"/>
      <c r="X111" s="34"/>
      <c r="Y111" s="34"/>
      <c r="Z111" s="34"/>
    </row>
    <row r="112" spans="3:26">
      <c r="C112" s="34"/>
      <c r="D112" s="34"/>
      <c r="E112" s="34"/>
      <c r="F112" s="34"/>
      <c r="G112" s="34"/>
      <c r="H112" s="34"/>
      <c r="I112" s="34"/>
      <c r="J112" s="34"/>
      <c r="K112" s="34"/>
      <c r="L112" s="34"/>
      <c r="M112" s="34"/>
      <c r="N112" s="34"/>
      <c r="O112" s="34"/>
      <c r="P112" s="34"/>
      <c r="Q112" s="34"/>
      <c r="R112" s="34"/>
      <c r="S112" s="34"/>
      <c r="T112" s="34"/>
      <c r="W112" s="34"/>
      <c r="X112" s="34"/>
      <c r="Y112" s="34"/>
      <c r="Z112" s="34"/>
    </row>
    <row r="113" spans="3:26">
      <c r="C113" s="34"/>
      <c r="D113" s="34"/>
      <c r="E113" s="34"/>
      <c r="F113" s="34"/>
      <c r="G113" s="34"/>
      <c r="H113" s="34"/>
      <c r="I113" s="34"/>
      <c r="J113" s="34"/>
      <c r="K113" s="34"/>
      <c r="L113" s="34"/>
      <c r="M113" s="34"/>
      <c r="N113" s="34"/>
      <c r="O113" s="34"/>
      <c r="P113" s="34"/>
      <c r="Q113" s="34"/>
      <c r="R113" s="34"/>
      <c r="S113" s="34"/>
      <c r="T113" s="34"/>
      <c r="W113" s="34"/>
      <c r="X113" s="34"/>
      <c r="Y113" s="34"/>
      <c r="Z113" s="34"/>
    </row>
    <row r="114" spans="3:26">
      <c r="C114" s="34"/>
      <c r="D114" s="34"/>
      <c r="E114" s="34"/>
      <c r="F114" s="34"/>
      <c r="G114" s="34"/>
      <c r="H114" s="34"/>
      <c r="I114" s="34"/>
      <c r="J114" s="34"/>
      <c r="K114" s="34"/>
      <c r="L114" s="34"/>
      <c r="M114" s="34"/>
      <c r="N114" s="34"/>
      <c r="O114" s="34"/>
      <c r="P114" s="34"/>
      <c r="Q114" s="34"/>
      <c r="R114" s="34"/>
      <c r="S114" s="34"/>
      <c r="T114" s="34"/>
      <c r="W114" s="34"/>
      <c r="X114" s="34"/>
      <c r="Y114" s="34"/>
      <c r="Z114" s="34"/>
    </row>
    <row r="115" spans="3:26">
      <c r="C115" s="34"/>
      <c r="D115" s="34"/>
      <c r="E115" s="34"/>
      <c r="F115" s="34"/>
      <c r="G115" s="34"/>
      <c r="H115" s="34"/>
      <c r="I115" s="34"/>
      <c r="J115" s="34"/>
      <c r="K115" s="34"/>
      <c r="L115" s="34"/>
      <c r="M115" s="34"/>
      <c r="N115" s="34"/>
      <c r="O115" s="34"/>
      <c r="P115" s="34"/>
      <c r="Q115" s="34"/>
      <c r="R115" s="34"/>
      <c r="S115" s="34"/>
      <c r="T115" s="34"/>
      <c r="W115" s="34"/>
      <c r="X115" s="34"/>
      <c r="Y115" s="34"/>
      <c r="Z115" s="34"/>
    </row>
    <row r="116" spans="3:26">
      <c r="C116" s="34"/>
      <c r="D116" s="34"/>
      <c r="E116" s="34"/>
      <c r="F116" s="34"/>
      <c r="G116" s="34"/>
      <c r="H116" s="34"/>
      <c r="I116" s="34"/>
      <c r="J116" s="34"/>
      <c r="K116" s="34"/>
      <c r="L116" s="34"/>
      <c r="M116" s="34"/>
      <c r="N116" s="34"/>
      <c r="O116" s="34"/>
      <c r="P116" s="34"/>
      <c r="Q116" s="34"/>
      <c r="R116" s="34"/>
      <c r="S116" s="34"/>
      <c r="T116" s="34"/>
      <c r="W116" s="34"/>
      <c r="X116" s="34"/>
      <c r="Y116" s="34"/>
      <c r="Z116" s="34"/>
    </row>
    <row r="117" spans="3:26">
      <c r="C117" s="34"/>
      <c r="D117" s="34"/>
      <c r="E117" s="34"/>
      <c r="F117" s="34"/>
      <c r="G117" s="34"/>
      <c r="H117" s="34"/>
      <c r="I117" s="34"/>
      <c r="J117" s="34"/>
      <c r="K117" s="34"/>
      <c r="L117" s="34"/>
      <c r="M117" s="34"/>
      <c r="N117" s="34"/>
      <c r="O117" s="34"/>
      <c r="P117" s="34"/>
      <c r="Q117" s="34"/>
      <c r="R117" s="34"/>
      <c r="S117" s="34"/>
      <c r="T117" s="34"/>
      <c r="W117" s="34"/>
      <c r="X117" s="34"/>
      <c r="Y117" s="34"/>
      <c r="Z117" s="34"/>
    </row>
    <row r="118" spans="3:26">
      <c r="C118" s="34"/>
      <c r="D118" s="34"/>
      <c r="E118" s="34"/>
      <c r="F118" s="34"/>
      <c r="G118" s="34"/>
      <c r="H118" s="34"/>
      <c r="I118" s="34"/>
      <c r="J118" s="34"/>
      <c r="K118" s="34"/>
      <c r="L118" s="34"/>
      <c r="M118" s="34"/>
      <c r="N118" s="34"/>
      <c r="O118" s="34"/>
      <c r="P118" s="34"/>
      <c r="Q118" s="34"/>
      <c r="R118" s="34"/>
      <c r="S118" s="34"/>
      <c r="T118" s="34"/>
      <c r="W118" s="34"/>
      <c r="X118" s="34"/>
      <c r="Y118" s="34"/>
      <c r="Z118" s="34"/>
    </row>
    <row r="119" spans="3:26">
      <c r="C119" s="34"/>
      <c r="D119" s="34"/>
      <c r="E119" s="34"/>
      <c r="F119" s="34"/>
      <c r="G119" s="34"/>
      <c r="H119" s="34"/>
      <c r="I119" s="34"/>
      <c r="J119" s="34"/>
      <c r="K119" s="34"/>
      <c r="L119" s="34"/>
      <c r="M119" s="34"/>
      <c r="N119" s="34"/>
      <c r="O119" s="34"/>
      <c r="P119" s="34"/>
      <c r="Q119" s="34"/>
      <c r="R119" s="34"/>
      <c r="S119" s="34"/>
      <c r="T119" s="34"/>
      <c r="W119" s="34"/>
      <c r="X119" s="34"/>
      <c r="Y119" s="34"/>
      <c r="Z119" s="34"/>
    </row>
    <row r="120" spans="3:26">
      <c r="C120" s="34"/>
      <c r="D120" s="34"/>
      <c r="E120" s="34"/>
      <c r="F120" s="34"/>
      <c r="G120" s="34"/>
      <c r="H120" s="34"/>
      <c r="I120" s="34"/>
      <c r="J120" s="34"/>
      <c r="K120" s="34"/>
      <c r="L120" s="34"/>
      <c r="M120" s="34"/>
      <c r="N120" s="34"/>
      <c r="O120" s="34"/>
      <c r="P120" s="34"/>
      <c r="Q120" s="34"/>
      <c r="R120" s="34"/>
      <c r="S120" s="34"/>
      <c r="T120" s="34"/>
      <c r="W120" s="34"/>
      <c r="X120" s="34"/>
      <c r="Y120" s="34"/>
      <c r="Z120" s="34"/>
    </row>
    <row r="121" spans="3:26">
      <c r="C121" s="34"/>
      <c r="D121" s="34"/>
      <c r="E121" s="34"/>
      <c r="F121" s="34"/>
      <c r="G121" s="34"/>
      <c r="H121" s="34"/>
      <c r="I121" s="34"/>
      <c r="J121" s="34"/>
      <c r="K121" s="34"/>
      <c r="L121" s="34"/>
      <c r="M121" s="34"/>
      <c r="N121" s="34"/>
      <c r="O121" s="34"/>
      <c r="P121" s="34"/>
      <c r="Q121" s="34"/>
      <c r="R121" s="34"/>
      <c r="S121" s="34"/>
      <c r="T121" s="34"/>
      <c r="W121" s="34"/>
      <c r="X121" s="34"/>
      <c r="Y121" s="34"/>
      <c r="Z121" s="34"/>
    </row>
    <row r="122" spans="3:26">
      <c r="C122" s="34"/>
      <c r="D122" s="34"/>
      <c r="E122" s="34"/>
      <c r="F122" s="34"/>
      <c r="G122" s="34"/>
      <c r="H122" s="34"/>
      <c r="I122" s="34"/>
      <c r="J122" s="34"/>
      <c r="K122" s="34"/>
      <c r="L122" s="34"/>
      <c r="M122" s="34"/>
      <c r="N122" s="34"/>
      <c r="O122" s="34"/>
      <c r="P122" s="34"/>
      <c r="Q122" s="34"/>
      <c r="R122" s="34"/>
      <c r="S122" s="34"/>
      <c r="T122" s="34"/>
      <c r="W122" s="34"/>
      <c r="X122" s="34"/>
      <c r="Y122" s="34"/>
      <c r="Z122" s="34"/>
    </row>
    <row r="123" spans="3:26">
      <c r="C123" s="34"/>
      <c r="D123" s="34"/>
      <c r="E123" s="34"/>
      <c r="F123" s="34"/>
      <c r="G123" s="34"/>
      <c r="H123" s="34"/>
      <c r="I123" s="34"/>
      <c r="J123" s="34"/>
      <c r="K123" s="34"/>
      <c r="L123" s="34"/>
      <c r="M123" s="34"/>
      <c r="N123" s="34"/>
      <c r="O123" s="34"/>
      <c r="P123" s="34"/>
      <c r="Q123" s="34"/>
      <c r="R123" s="34"/>
      <c r="S123" s="34"/>
      <c r="T123" s="34"/>
      <c r="W123" s="34"/>
      <c r="X123" s="34"/>
      <c r="Y123" s="34"/>
      <c r="Z123" s="34"/>
    </row>
    <row r="124" spans="3:26">
      <c r="C124" s="34"/>
      <c r="D124" s="34"/>
      <c r="E124" s="34"/>
      <c r="F124" s="34"/>
      <c r="G124" s="34"/>
      <c r="H124" s="34"/>
      <c r="I124" s="34"/>
      <c r="J124" s="34"/>
      <c r="K124" s="34"/>
      <c r="L124" s="34"/>
      <c r="M124" s="34"/>
      <c r="N124" s="34"/>
      <c r="O124" s="34"/>
      <c r="P124" s="34"/>
      <c r="Q124" s="34"/>
      <c r="R124" s="34"/>
      <c r="S124" s="34"/>
      <c r="T124" s="34"/>
      <c r="W124" s="34"/>
      <c r="X124" s="34"/>
      <c r="Y124" s="34"/>
      <c r="Z124" s="34"/>
    </row>
    <row r="125" spans="3:26">
      <c r="C125" s="34"/>
      <c r="D125" s="34"/>
      <c r="E125" s="34"/>
      <c r="F125" s="34"/>
      <c r="G125" s="34"/>
      <c r="H125" s="34"/>
      <c r="I125" s="34"/>
      <c r="J125" s="34"/>
      <c r="K125" s="34"/>
      <c r="L125" s="34"/>
      <c r="M125" s="34"/>
      <c r="N125" s="34"/>
      <c r="O125" s="34"/>
      <c r="P125" s="34"/>
      <c r="Q125" s="34"/>
      <c r="R125" s="34"/>
      <c r="S125" s="34"/>
      <c r="T125" s="34"/>
      <c r="W125" s="34"/>
      <c r="X125" s="34"/>
      <c r="Y125" s="34"/>
      <c r="Z125" s="34"/>
    </row>
    <row r="126" spans="3:26">
      <c r="C126" s="34"/>
      <c r="D126" s="34"/>
      <c r="E126" s="34"/>
      <c r="F126" s="34"/>
      <c r="G126" s="34"/>
      <c r="H126" s="34"/>
      <c r="I126" s="34"/>
      <c r="J126" s="34"/>
      <c r="K126" s="34"/>
      <c r="L126" s="34"/>
      <c r="M126" s="34"/>
      <c r="N126" s="34"/>
      <c r="O126" s="34"/>
      <c r="P126" s="34"/>
      <c r="Q126" s="34"/>
      <c r="R126" s="34"/>
      <c r="S126" s="34"/>
      <c r="T126" s="34"/>
      <c r="W126" s="34"/>
      <c r="X126" s="34"/>
      <c r="Y126" s="34"/>
      <c r="Z126" s="34"/>
    </row>
    <row r="127" spans="3:26">
      <c r="C127" s="34"/>
      <c r="D127" s="34"/>
      <c r="E127" s="34"/>
      <c r="F127" s="34"/>
      <c r="G127" s="34"/>
      <c r="H127" s="34"/>
      <c r="I127" s="34"/>
      <c r="J127" s="34"/>
      <c r="K127" s="34"/>
      <c r="L127" s="34"/>
      <c r="M127" s="34"/>
      <c r="N127" s="34"/>
      <c r="O127" s="34"/>
      <c r="P127" s="34"/>
      <c r="Q127" s="34"/>
      <c r="R127" s="34"/>
      <c r="S127" s="34"/>
      <c r="T127" s="34"/>
      <c r="W127" s="34"/>
      <c r="X127" s="34"/>
      <c r="Y127" s="34"/>
      <c r="Z127" s="34"/>
    </row>
    <row r="128" spans="3:26">
      <c r="C128" s="34"/>
      <c r="D128" s="34"/>
      <c r="E128" s="34"/>
      <c r="F128" s="34"/>
      <c r="G128" s="34"/>
      <c r="H128" s="34"/>
      <c r="I128" s="34"/>
      <c r="J128" s="34"/>
      <c r="K128" s="34"/>
      <c r="L128" s="34"/>
      <c r="M128" s="34"/>
      <c r="N128" s="34"/>
      <c r="O128" s="34"/>
      <c r="P128" s="34"/>
      <c r="Q128" s="34"/>
      <c r="R128" s="34"/>
      <c r="S128" s="34"/>
      <c r="T128" s="34"/>
      <c r="W128" s="34"/>
      <c r="X128" s="34"/>
      <c r="Y128" s="34"/>
      <c r="Z128" s="34"/>
    </row>
    <row r="129" spans="3:26">
      <c r="C129" s="34"/>
      <c r="D129" s="34"/>
      <c r="E129" s="34"/>
      <c r="F129" s="34"/>
      <c r="G129" s="34"/>
      <c r="H129" s="34"/>
      <c r="I129" s="34"/>
      <c r="J129" s="34"/>
      <c r="K129" s="34"/>
      <c r="L129" s="34"/>
      <c r="M129" s="34"/>
      <c r="N129" s="34"/>
      <c r="O129" s="34"/>
      <c r="P129" s="34"/>
      <c r="Q129" s="34"/>
      <c r="R129" s="34"/>
      <c r="S129" s="34"/>
      <c r="T129" s="34"/>
      <c r="W129" s="34"/>
      <c r="X129" s="34"/>
      <c r="Y129" s="34"/>
      <c r="Z129" s="34"/>
    </row>
    <row r="130" spans="3:26">
      <c r="C130" s="34"/>
      <c r="D130" s="34"/>
      <c r="E130" s="34"/>
      <c r="F130" s="34"/>
      <c r="G130" s="34"/>
      <c r="H130" s="34"/>
      <c r="I130" s="34"/>
      <c r="J130" s="34"/>
      <c r="K130" s="34"/>
      <c r="L130" s="34"/>
      <c r="M130" s="34"/>
      <c r="N130" s="34"/>
      <c r="O130" s="34"/>
      <c r="P130" s="34"/>
      <c r="Q130" s="34"/>
      <c r="R130" s="34"/>
      <c r="S130" s="34"/>
      <c r="T130" s="34"/>
      <c r="W130" s="34"/>
      <c r="X130" s="34"/>
      <c r="Y130" s="34"/>
      <c r="Z130" s="34"/>
    </row>
    <row r="131" spans="3:26">
      <c r="C131" s="34"/>
      <c r="D131" s="34"/>
      <c r="E131" s="34"/>
      <c r="F131" s="34"/>
      <c r="G131" s="34"/>
      <c r="H131" s="34"/>
      <c r="I131" s="34"/>
      <c r="J131" s="34"/>
      <c r="K131" s="34"/>
      <c r="L131" s="34"/>
      <c r="M131" s="34"/>
      <c r="N131" s="34"/>
      <c r="O131" s="34"/>
      <c r="P131" s="34"/>
      <c r="Q131" s="34"/>
      <c r="R131" s="34"/>
      <c r="S131" s="34"/>
      <c r="T131" s="34"/>
      <c r="W131" s="34"/>
      <c r="X131" s="34"/>
      <c r="Y131" s="34"/>
      <c r="Z131" s="34"/>
    </row>
    <row r="132" spans="3:26">
      <c r="C132" s="34"/>
      <c r="D132" s="34"/>
      <c r="E132" s="34"/>
      <c r="F132" s="34"/>
      <c r="G132" s="34"/>
      <c r="H132" s="34"/>
      <c r="I132" s="34"/>
      <c r="J132" s="34"/>
      <c r="K132" s="34"/>
      <c r="L132" s="34"/>
      <c r="M132" s="34"/>
      <c r="N132" s="34"/>
      <c r="O132" s="34"/>
      <c r="P132" s="34"/>
      <c r="Q132" s="34"/>
      <c r="R132" s="34"/>
      <c r="S132" s="34"/>
      <c r="T132" s="34"/>
      <c r="W132" s="34"/>
      <c r="X132" s="34"/>
      <c r="Y132" s="34"/>
      <c r="Z132" s="34"/>
    </row>
    <row r="133" spans="3:26">
      <c r="C133" s="34"/>
      <c r="D133" s="34"/>
      <c r="E133" s="34"/>
      <c r="F133" s="34"/>
      <c r="G133" s="34"/>
      <c r="H133" s="34"/>
      <c r="I133" s="34"/>
      <c r="J133" s="34"/>
      <c r="K133" s="34"/>
      <c r="L133" s="34"/>
      <c r="M133" s="34"/>
      <c r="N133" s="34"/>
      <c r="O133" s="34"/>
      <c r="P133" s="34"/>
      <c r="Q133" s="34"/>
      <c r="R133" s="34"/>
      <c r="S133" s="34"/>
      <c r="T133" s="34"/>
      <c r="W133" s="34"/>
      <c r="X133" s="34"/>
      <c r="Y133" s="34"/>
      <c r="Z133" s="34"/>
    </row>
    <row r="134" spans="3:26">
      <c r="C134" s="34"/>
      <c r="D134" s="34"/>
      <c r="E134" s="34"/>
      <c r="F134" s="34"/>
      <c r="G134" s="34"/>
      <c r="H134" s="34"/>
      <c r="I134" s="34"/>
      <c r="J134" s="34"/>
      <c r="K134" s="34"/>
      <c r="L134" s="34"/>
      <c r="M134" s="34"/>
      <c r="N134" s="34"/>
      <c r="O134" s="34"/>
      <c r="P134" s="34"/>
      <c r="Q134" s="34"/>
      <c r="R134" s="34"/>
      <c r="S134" s="34"/>
      <c r="T134" s="34"/>
      <c r="W134" s="34"/>
      <c r="X134" s="34"/>
      <c r="Y134" s="34"/>
      <c r="Z134" s="34"/>
    </row>
    <row r="135" spans="3:26">
      <c r="C135" s="34"/>
      <c r="D135" s="34"/>
      <c r="E135" s="34"/>
      <c r="F135" s="34"/>
      <c r="G135" s="34"/>
      <c r="H135" s="34"/>
      <c r="I135" s="34"/>
      <c r="J135" s="34"/>
      <c r="K135" s="34"/>
      <c r="L135" s="34"/>
      <c r="M135" s="34"/>
      <c r="N135" s="34"/>
      <c r="O135" s="34"/>
      <c r="P135" s="34"/>
      <c r="Q135" s="34"/>
      <c r="R135" s="34"/>
      <c r="S135" s="34"/>
      <c r="T135" s="34"/>
      <c r="W135" s="34"/>
      <c r="X135" s="34"/>
      <c r="Y135" s="34"/>
      <c r="Z135" s="34"/>
    </row>
    <row r="136" spans="3:26">
      <c r="C136" s="34"/>
      <c r="D136" s="34"/>
      <c r="E136" s="34"/>
      <c r="F136" s="34"/>
      <c r="G136" s="34"/>
      <c r="H136" s="34"/>
      <c r="I136" s="34"/>
      <c r="J136" s="34"/>
      <c r="K136" s="34"/>
      <c r="L136" s="34"/>
      <c r="M136" s="34"/>
      <c r="N136" s="34"/>
      <c r="O136" s="34"/>
      <c r="P136" s="34"/>
      <c r="Q136" s="34"/>
      <c r="R136" s="34"/>
      <c r="S136" s="34"/>
      <c r="T136" s="34"/>
      <c r="W136" s="34"/>
      <c r="X136" s="34"/>
      <c r="Y136" s="34"/>
      <c r="Z136" s="34"/>
    </row>
    <row r="137" spans="3:26">
      <c r="C137" s="34"/>
      <c r="D137" s="34"/>
      <c r="E137" s="34"/>
      <c r="F137" s="34"/>
      <c r="G137" s="34"/>
      <c r="H137" s="34"/>
      <c r="I137" s="34"/>
      <c r="J137" s="34"/>
      <c r="K137" s="34"/>
      <c r="L137" s="34"/>
      <c r="M137" s="34"/>
      <c r="N137" s="34"/>
      <c r="O137" s="34"/>
      <c r="P137" s="34"/>
      <c r="Q137" s="34"/>
      <c r="R137" s="34"/>
      <c r="S137" s="34"/>
      <c r="T137" s="34"/>
      <c r="W137" s="34"/>
      <c r="X137" s="34"/>
      <c r="Y137" s="34"/>
      <c r="Z137" s="34"/>
    </row>
    <row r="138" spans="3:26">
      <c r="C138" s="34"/>
      <c r="D138" s="34"/>
      <c r="E138" s="34"/>
      <c r="F138" s="34"/>
      <c r="G138" s="34"/>
      <c r="H138" s="34"/>
      <c r="I138" s="34"/>
      <c r="J138" s="34"/>
      <c r="K138" s="34"/>
      <c r="L138" s="34"/>
      <c r="M138" s="34"/>
      <c r="N138" s="34"/>
      <c r="O138" s="34"/>
      <c r="P138" s="34"/>
      <c r="Q138" s="34"/>
      <c r="R138" s="34"/>
      <c r="S138" s="34"/>
      <c r="T138" s="34"/>
      <c r="W138" s="34"/>
      <c r="X138" s="34"/>
      <c r="Y138" s="34"/>
      <c r="Z138" s="34"/>
    </row>
    <row r="139" spans="3:26">
      <c r="C139" s="34"/>
      <c r="D139" s="34"/>
      <c r="E139" s="34"/>
      <c r="F139" s="34"/>
      <c r="G139" s="34"/>
      <c r="H139" s="34"/>
      <c r="I139" s="34"/>
      <c r="J139" s="34"/>
      <c r="K139" s="34"/>
      <c r="L139" s="34"/>
      <c r="M139" s="34"/>
      <c r="N139" s="34"/>
      <c r="O139" s="34"/>
      <c r="P139" s="34"/>
      <c r="Q139" s="34"/>
      <c r="R139" s="34"/>
      <c r="S139" s="34"/>
      <c r="T139" s="34"/>
      <c r="W139" s="34"/>
      <c r="X139" s="34"/>
      <c r="Y139" s="34"/>
      <c r="Z139" s="34"/>
    </row>
    <row r="140" spans="3:26">
      <c r="C140" s="34"/>
      <c r="D140" s="34"/>
      <c r="E140" s="34"/>
      <c r="F140" s="34"/>
      <c r="G140" s="34"/>
      <c r="H140" s="34"/>
      <c r="I140" s="34"/>
      <c r="J140" s="34"/>
      <c r="K140" s="34"/>
      <c r="L140" s="34"/>
      <c r="M140" s="34"/>
      <c r="N140" s="34"/>
      <c r="O140" s="34"/>
      <c r="P140" s="34"/>
      <c r="Q140" s="34"/>
      <c r="R140" s="34"/>
      <c r="S140" s="34"/>
      <c r="T140" s="34"/>
      <c r="W140" s="34"/>
      <c r="X140" s="34"/>
      <c r="Y140" s="34"/>
      <c r="Z140" s="34"/>
    </row>
    <row r="141" spans="3:26">
      <c r="C141" s="34"/>
      <c r="D141" s="34"/>
      <c r="E141" s="34"/>
      <c r="F141" s="34"/>
      <c r="G141" s="34"/>
      <c r="H141" s="34"/>
      <c r="I141" s="34"/>
      <c r="J141" s="34"/>
      <c r="K141" s="34"/>
      <c r="L141" s="34"/>
      <c r="M141" s="34"/>
      <c r="N141" s="34"/>
      <c r="O141" s="34"/>
      <c r="P141" s="34"/>
      <c r="Q141" s="34"/>
      <c r="R141" s="34"/>
      <c r="S141" s="34"/>
      <c r="T141" s="34"/>
      <c r="W141" s="34"/>
      <c r="X141" s="34"/>
      <c r="Y141" s="34"/>
      <c r="Z141" s="34"/>
    </row>
    <row r="142" spans="3:26">
      <c r="C142" s="34"/>
      <c r="D142" s="34"/>
      <c r="E142" s="34"/>
      <c r="F142" s="34"/>
      <c r="G142" s="34"/>
      <c r="H142" s="34"/>
      <c r="I142" s="34"/>
      <c r="J142" s="34"/>
      <c r="K142" s="34"/>
      <c r="L142" s="34"/>
      <c r="M142" s="34"/>
      <c r="N142" s="34"/>
      <c r="O142" s="34"/>
      <c r="P142" s="34"/>
      <c r="Q142" s="34"/>
      <c r="R142" s="34"/>
      <c r="S142" s="34"/>
      <c r="T142" s="34"/>
      <c r="W142" s="34"/>
      <c r="X142" s="34"/>
      <c r="Y142" s="34"/>
      <c r="Z142" s="34"/>
    </row>
    <row r="143" spans="3:26">
      <c r="C143" s="34"/>
      <c r="D143" s="34"/>
      <c r="E143" s="34"/>
      <c r="F143" s="34"/>
      <c r="G143" s="34"/>
      <c r="H143" s="34"/>
      <c r="I143" s="34"/>
      <c r="J143" s="34"/>
      <c r="K143" s="34"/>
      <c r="L143" s="34"/>
      <c r="M143" s="34"/>
      <c r="N143" s="34"/>
      <c r="O143" s="34"/>
      <c r="P143" s="34"/>
      <c r="Q143" s="34"/>
      <c r="R143" s="34"/>
      <c r="S143" s="34"/>
      <c r="T143" s="34"/>
      <c r="W143" s="34"/>
      <c r="X143" s="34"/>
      <c r="Y143" s="34"/>
      <c r="Z143" s="34"/>
    </row>
    <row r="144" spans="3:26">
      <c r="C144" s="34"/>
      <c r="D144" s="34"/>
      <c r="E144" s="34"/>
      <c r="F144" s="34"/>
      <c r="G144" s="34"/>
      <c r="H144" s="34"/>
      <c r="I144" s="34"/>
      <c r="J144" s="34"/>
      <c r="K144" s="34"/>
      <c r="L144" s="34"/>
      <c r="M144" s="34"/>
      <c r="N144" s="34"/>
      <c r="O144" s="34"/>
      <c r="P144" s="34"/>
      <c r="Q144" s="34"/>
      <c r="R144" s="34"/>
      <c r="S144" s="34"/>
      <c r="T144" s="34"/>
      <c r="W144" s="34"/>
      <c r="X144" s="34"/>
      <c r="Y144" s="34"/>
      <c r="Z144" s="34"/>
    </row>
    <row r="145" spans="3:26">
      <c r="C145" s="34"/>
      <c r="D145" s="34"/>
      <c r="E145" s="34"/>
      <c r="F145" s="34"/>
      <c r="G145" s="34"/>
      <c r="H145" s="34"/>
      <c r="I145" s="34"/>
      <c r="J145" s="34"/>
      <c r="K145" s="34"/>
      <c r="L145" s="34"/>
      <c r="M145" s="34"/>
      <c r="N145" s="34"/>
      <c r="O145" s="34"/>
      <c r="P145" s="34"/>
      <c r="Q145" s="34"/>
      <c r="R145" s="34"/>
      <c r="S145" s="34"/>
      <c r="T145" s="34"/>
      <c r="W145" s="34"/>
      <c r="X145" s="34"/>
      <c r="Y145" s="34"/>
      <c r="Z145" s="34"/>
    </row>
    <row r="146" spans="3:26">
      <c r="C146" s="34"/>
      <c r="D146" s="34"/>
      <c r="E146" s="34"/>
      <c r="F146" s="34"/>
      <c r="G146" s="34"/>
      <c r="H146" s="34"/>
      <c r="I146" s="34"/>
      <c r="J146" s="34"/>
      <c r="K146" s="34"/>
      <c r="L146" s="34"/>
      <c r="M146" s="34"/>
      <c r="N146" s="34"/>
      <c r="O146" s="34"/>
      <c r="P146" s="34"/>
      <c r="Q146" s="34"/>
      <c r="R146" s="34"/>
      <c r="S146" s="34"/>
      <c r="T146" s="34"/>
      <c r="W146" s="34"/>
      <c r="X146" s="34"/>
      <c r="Y146" s="34"/>
      <c r="Z146" s="34"/>
    </row>
    <row r="147" spans="3:26">
      <c r="C147" s="34"/>
      <c r="D147" s="34"/>
      <c r="E147" s="34"/>
      <c r="F147" s="34"/>
      <c r="G147" s="34"/>
      <c r="H147" s="34"/>
      <c r="I147" s="34"/>
      <c r="J147" s="34"/>
      <c r="K147" s="34"/>
      <c r="L147" s="34"/>
      <c r="M147" s="34"/>
      <c r="N147" s="34"/>
      <c r="O147" s="34"/>
      <c r="P147" s="34"/>
      <c r="Q147" s="34"/>
      <c r="R147" s="34"/>
      <c r="S147" s="34"/>
      <c r="T147" s="34"/>
      <c r="W147" s="34"/>
      <c r="X147" s="34"/>
      <c r="Y147" s="34"/>
      <c r="Z147" s="34"/>
    </row>
    <row r="148" spans="3:26">
      <c r="C148" s="34"/>
      <c r="D148" s="34"/>
      <c r="E148" s="34"/>
      <c r="F148" s="34"/>
      <c r="G148" s="34"/>
      <c r="H148" s="34"/>
      <c r="I148" s="34"/>
      <c r="J148" s="34"/>
      <c r="K148" s="34"/>
      <c r="L148" s="34"/>
      <c r="M148" s="34"/>
      <c r="N148" s="34"/>
      <c r="O148" s="34"/>
      <c r="P148" s="34"/>
      <c r="Q148" s="34"/>
      <c r="R148" s="34"/>
      <c r="S148" s="34"/>
      <c r="T148" s="34"/>
      <c r="W148" s="34"/>
      <c r="X148" s="34"/>
      <c r="Y148" s="34"/>
      <c r="Z148" s="34"/>
    </row>
    <row r="149" spans="3:26">
      <c r="C149" s="34"/>
      <c r="D149" s="34"/>
      <c r="E149" s="34"/>
      <c r="F149" s="34"/>
      <c r="G149" s="34"/>
      <c r="H149" s="34"/>
      <c r="I149" s="34"/>
      <c r="J149" s="34"/>
      <c r="K149" s="34"/>
      <c r="L149" s="34"/>
      <c r="M149" s="34"/>
      <c r="N149" s="34"/>
      <c r="O149" s="34"/>
      <c r="P149" s="34"/>
      <c r="Q149" s="34"/>
      <c r="R149" s="34"/>
      <c r="S149" s="34"/>
      <c r="T149" s="34"/>
      <c r="W149" s="34"/>
      <c r="X149" s="34"/>
      <c r="Y149" s="34"/>
      <c r="Z149" s="34"/>
    </row>
    <row r="150" spans="3:26">
      <c r="C150" s="34"/>
      <c r="D150" s="34"/>
      <c r="E150" s="34"/>
      <c r="F150" s="34"/>
      <c r="G150" s="34"/>
      <c r="H150" s="34"/>
      <c r="I150" s="34"/>
      <c r="J150" s="34"/>
      <c r="K150" s="34"/>
      <c r="L150" s="34"/>
      <c r="M150" s="34"/>
      <c r="N150" s="34"/>
      <c r="O150" s="34"/>
      <c r="P150" s="34"/>
      <c r="Q150" s="34"/>
      <c r="R150" s="34"/>
      <c r="S150" s="34"/>
      <c r="T150" s="34"/>
      <c r="W150" s="34"/>
      <c r="X150" s="34"/>
      <c r="Y150" s="34"/>
      <c r="Z150" s="34"/>
    </row>
    <row r="151" spans="3:26">
      <c r="C151" s="34"/>
      <c r="D151" s="34"/>
      <c r="E151" s="34"/>
      <c r="F151" s="34"/>
      <c r="G151" s="34"/>
      <c r="H151" s="34"/>
      <c r="I151" s="34"/>
      <c r="J151" s="34"/>
      <c r="K151" s="34"/>
      <c r="L151" s="34"/>
      <c r="M151" s="34"/>
      <c r="N151" s="34"/>
      <c r="O151" s="34"/>
      <c r="P151" s="34"/>
      <c r="Q151" s="34"/>
      <c r="R151" s="34"/>
      <c r="S151" s="34"/>
      <c r="T151" s="34"/>
      <c r="W151" s="34"/>
      <c r="X151" s="34"/>
      <c r="Y151" s="34"/>
      <c r="Z151" s="34"/>
    </row>
    <row r="152" spans="3:26">
      <c r="C152" s="34"/>
      <c r="D152" s="34"/>
      <c r="E152" s="34"/>
      <c r="F152" s="34"/>
      <c r="G152" s="34"/>
      <c r="H152" s="34"/>
      <c r="I152" s="34"/>
      <c r="J152" s="34"/>
      <c r="K152" s="34"/>
      <c r="L152" s="34"/>
      <c r="M152" s="34"/>
      <c r="N152" s="34"/>
      <c r="O152" s="34"/>
      <c r="P152" s="34"/>
      <c r="Q152" s="34"/>
      <c r="R152" s="34"/>
      <c r="S152" s="34"/>
      <c r="T152" s="34"/>
      <c r="W152" s="34"/>
      <c r="X152" s="34"/>
      <c r="Y152" s="34"/>
      <c r="Z152" s="34"/>
    </row>
    <row r="153" spans="3:26">
      <c r="C153" s="34"/>
      <c r="D153" s="34"/>
      <c r="E153" s="34"/>
      <c r="F153" s="34"/>
      <c r="G153" s="34"/>
      <c r="H153" s="34"/>
      <c r="I153" s="34"/>
      <c r="J153" s="34"/>
      <c r="K153" s="34"/>
      <c r="L153" s="34"/>
      <c r="M153" s="34"/>
      <c r="N153" s="34"/>
      <c r="O153" s="34"/>
      <c r="P153" s="34"/>
      <c r="Q153" s="34"/>
      <c r="R153" s="34"/>
      <c r="S153" s="34"/>
      <c r="T153" s="34"/>
      <c r="W153" s="34"/>
      <c r="X153" s="34"/>
      <c r="Y153" s="34"/>
      <c r="Z153" s="34"/>
    </row>
    <row r="154" spans="3:26">
      <c r="C154" s="34"/>
      <c r="D154" s="34"/>
      <c r="E154" s="34"/>
      <c r="F154" s="34"/>
      <c r="G154" s="34"/>
      <c r="H154" s="34"/>
      <c r="I154" s="34"/>
      <c r="J154" s="34"/>
      <c r="K154" s="34"/>
      <c r="L154" s="34"/>
      <c r="M154" s="34"/>
      <c r="N154" s="34"/>
      <c r="O154" s="34"/>
      <c r="P154" s="34"/>
      <c r="Q154" s="34"/>
      <c r="R154" s="34"/>
      <c r="S154" s="34"/>
      <c r="T154" s="34"/>
      <c r="W154" s="34"/>
      <c r="X154" s="34"/>
      <c r="Y154" s="34"/>
      <c r="Z154" s="34"/>
    </row>
    <row r="155" spans="3:26">
      <c r="C155" s="34"/>
      <c r="D155" s="34"/>
      <c r="E155" s="34"/>
      <c r="F155" s="34"/>
      <c r="G155" s="34"/>
      <c r="H155" s="34"/>
      <c r="I155" s="34"/>
      <c r="J155" s="34"/>
      <c r="K155" s="34"/>
      <c r="L155" s="34"/>
      <c r="M155" s="34"/>
      <c r="N155" s="34"/>
      <c r="O155" s="34"/>
      <c r="P155" s="34"/>
      <c r="Q155" s="34"/>
      <c r="R155" s="34"/>
      <c r="S155" s="34"/>
      <c r="T155" s="34"/>
      <c r="W155" s="34"/>
      <c r="X155" s="34"/>
      <c r="Y155" s="34"/>
      <c r="Z155" s="34"/>
    </row>
    <row r="156" spans="3:26">
      <c r="C156" s="34"/>
      <c r="D156" s="34"/>
      <c r="E156" s="34"/>
      <c r="F156" s="34"/>
      <c r="G156" s="34"/>
      <c r="H156" s="34"/>
      <c r="I156" s="34"/>
      <c r="J156" s="34"/>
      <c r="K156" s="34"/>
      <c r="L156" s="34"/>
      <c r="M156" s="34"/>
      <c r="N156" s="34"/>
      <c r="O156" s="34"/>
      <c r="P156" s="34"/>
      <c r="Q156" s="34"/>
      <c r="R156" s="34"/>
      <c r="S156" s="34"/>
      <c r="T156" s="34"/>
      <c r="W156" s="34"/>
      <c r="X156" s="34"/>
      <c r="Y156" s="34"/>
      <c r="Z156" s="34"/>
    </row>
    <row r="157" spans="3:26">
      <c r="C157" s="34"/>
      <c r="D157" s="34"/>
      <c r="E157" s="34"/>
      <c r="F157" s="34"/>
      <c r="G157" s="34"/>
      <c r="H157" s="34"/>
      <c r="I157" s="34"/>
      <c r="J157" s="34"/>
      <c r="K157" s="34"/>
      <c r="L157" s="34"/>
      <c r="M157" s="34"/>
      <c r="N157" s="34"/>
      <c r="O157" s="34"/>
      <c r="P157" s="34"/>
      <c r="Q157" s="34"/>
      <c r="R157" s="34"/>
      <c r="S157" s="34"/>
      <c r="T157" s="34"/>
      <c r="W157" s="34"/>
      <c r="X157" s="34"/>
      <c r="Y157" s="34"/>
      <c r="Z157" s="34"/>
    </row>
    <row r="158" spans="3:26">
      <c r="C158" s="34"/>
      <c r="D158" s="34"/>
      <c r="E158" s="34"/>
      <c r="F158" s="34"/>
      <c r="G158" s="34"/>
      <c r="H158" s="34"/>
      <c r="I158" s="34"/>
      <c r="J158" s="34"/>
      <c r="K158" s="34"/>
      <c r="L158" s="34"/>
      <c r="M158" s="34"/>
      <c r="N158" s="34"/>
      <c r="O158" s="34"/>
      <c r="P158" s="34"/>
      <c r="Q158" s="34"/>
      <c r="R158" s="34"/>
      <c r="S158" s="34"/>
      <c r="T158" s="34"/>
      <c r="W158" s="34"/>
      <c r="X158" s="34"/>
      <c r="Y158" s="34"/>
      <c r="Z158" s="34"/>
    </row>
    <row r="159" spans="3:26">
      <c r="C159" s="34"/>
      <c r="D159" s="34"/>
      <c r="E159" s="34"/>
      <c r="F159" s="34"/>
      <c r="G159" s="34"/>
      <c r="H159" s="34"/>
      <c r="I159" s="34"/>
      <c r="J159" s="34"/>
      <c r="K159" s="34"/>
      <c r="L159" s="34"/>
      <c r="M159" s="34"/>
      <c r="N159" s="34"/>
      <c r="O159" s="34"/>
      <c r="P159" s="34"/>
      <c r="Q159" s="34"/>
      <c r="R159" s="34"/>
      <c r="S159" s="34"/>
      <c r="T159" s="34"/>
      <c r="W159" s="34"/>
      <c r="X159" s="34"/>
      <c r="Y159" s="34"/>
      <c r="Z159" s="34"/>
    </row>
    <row r="160" spans="3:26">
      <c r="C160" s="34"/>
      <c r="D160" s="34"/>
      <c r="E160" s="34"/>
      <c r="F160" s="34"/>
      <c r="G160" s="34"/>
      <c r="H160" s="34"/>
      <c r="I160" s="34"/>
      <c r="J160" s="34"/>
      <c r="K160" s="34"/>
      <c r="L160" s="34"/>
      <c r="M160" s="34"/>
      <c r="N160" s="34"/>
      <c r="O160" s="34"/>
      <c r="P160" s="34"/>
      <c r="Q160" s="34"/>
      <c r="R160" s="34"/>
      <c r="S160" s="34"/>
      <c r="T160" s="34"/>
      <c r="W160" s="34"/>
      <c r="X160" s="34"/>
      <c r="Y160" s="34"/>
      <c r="Z160" s="34"/>
    </row>
    <row r="161" spans="3:26">
      <c r="C161" s="34"/>
      <c r="D161" s="34"/>
      <c r="E161" s="34"/>
      <c r="F161" s="34"/>
      <c r="G161" s="34"/>
      <c r="H161" s="34"/>
      <c r="I161" s="34"/>
      <c r="J161" s="34"/>
      <c r="K161" s="34"/>
      <c r="L161" s="34"/>
      <c r="M161" s="34"/>
      <c r="N161" s="34"/>
      <c r="O161" s="34"/>
      <c r="P161" s="34"/>
      <c r="Q161" s="34"/>
      <c r="R161" s="34"/>
      <c r="S161" s="34"/>
      <c r="T161" s="34"/>
      <c r="W161" s="34"/>
      <c r="X161" s="34"/>
      <c r="Y161" s="34"/>
      <c r="Z161" s="34"/>
    </row>
    <row r="162" spans="3:26">
      <c r="C162" s="34"/>
      <c r="D162" s="34"/>
      <c r="E162" s="34"/>
      <c r="F162" s="34"/>
      <c r="G162" s="34"/>
      <c r="H162" s="34"/>
      <c r="I162" s="34"/>
      <c r="J162" s="34"/>
      <c r="K162" s="34"/>
      <c r="L162" s="34"/>
      <c r="M162" s="34"/>
      <c r="N162" s="34"/>
      <c r="O162" s="34"/>
      <c r="P162" s="34"/>
      <c r="Q162" s="34"/>
      <c r="R162" s="34"/>
      <c r="S162" s="34"/>
      <c r="T162" s="34"/>
      <c r="W162" s="34"/>
      <c r="X162" s="34"/>
      <c r="Y162" s="34"/>
      <c r="Z162" s="34"/>
    </row>
    <row r="163" spans="3:26">
      <c r="C163" s="34"/>
      <c r="D163" s="34"/>
      <c r="E163" s="34"/>
      <c r="F163" s="34"/>
      <c r="G163" s="34"/>
      <c r="H163" s="34"/>
      <c r="I163" s="34"/>
      <c r="J163" s="34"/>
      <c r="K163" s="34"/>
      <c r="L163" s="34"/>
      <c r="M163" s="34"/>
      <c r="N163" s="34"/>
      <c r="O163" s="34"/>
      <c r="P163" s="34"/>
      <c r="Q163" s="34"/>
      <c r="R163" s="34"/>
      <c r="S163" s="34"/>
      <c r="T163" s="34"/>
      <c r="W163" s="34"/>
      <c r="X163" s="34"/>
      <c r="Y163" s="34"/>
      <c r="Z163" s="34"/>
    </row>
    <row r="164" spans="3:26">
      <c r="C164" s="34"/>
      <c r="D164" s="34"/>
      <c r="E164" s="34"/>
      <c r="F164" s="34"/>
      <c r="G164" s="34"/>
      <c r="H164" s="34"/>
      <c r="I164" s="34"/>
      <c r="J164" s="34"/>
      <c r="K164" s="34"/>
      <c r="L164" s="34"/>
      <c r="M164" s="34"/>
      <c r="N164" s="34"/>
      <c r="O164" s="34"/>
      <c r="P164" s="34"/>
      <c r="Q164" s="34"/>
      <c r="R164" s="34"/>
      <c r="S164" s="34"/>
      <c r="T164" s="34"/>
      <c r="W164" s="34"/>
      <c r="X164" s="34"/>
      <c r="Y164" s="34"/>
      <c r="Z164" s="34"/>
    </row>
    <row r="165" spans="3:26">
      <c r="C165" s="34"/>
      <c r="D165" s="34"/>
      <c r="E165" s="34"/>
      <c r="F165" s="34"/>
      <c r="G165" s="34"/>
      <c r="H165" s="34"/>
      <c r="I165" s="34"/>
      <c r="J165" s="34"/>
      <c r="K165" s="34"/>
      <c r="L165" s="34"/>
      <c r="M165" s="34"/>
      <c r="N165" s="34"/>
      <c r="O165" s="34"/>
      <c r="P165" s="34"/>
      <c r="Q165" s="34"/>
      <c r="R165" s="34"/>
      <c r="S165" s="34"/>
      <c r="T165" s="34"/>
      <c r="W165" s="34"/>
      <c r="X165" s="34"/>
      <c r="Y165" s="34"/>
      <c r="Z165" s="34"/>
    </row>
    <row r="166" spans="3:26">
      <c r="C166" s="34"/>
      <c r="D166" s="34"/>
      <c r="E166" s="34"/>
      <c r="F166" s="34"/>
      <c r="G166" s="34"/>
      <c r="H166" s="34"/>
      <c r="I166" s="34"/>
      <c r="J166" s="34"/>
      <c r="K166" s="34"/>
      <c r="L166" s="34"/>
      <c r="M166" s="34"/>
      <c r="N166" s="34"/>
      <c r="O166" s="34"/>
      <c r="P166" s="34"/>
      <c r="Q166" s="34"/>
      <c r="R166" s="34"/>
      <c r="S166" s="34"/>
      <c r="T166" s="34"/>
      <c r="W166" s="34"/>
      <c r="X166" s="34"/>
      <c r="Y166" s="34"/>
      <c r="Z166" s="34"/>
    </row>
    <row r="167" spans="3:26">
      <c r="C167" s="34"/>
      <c r="D167" s="34"/>
      <c r="E167" s="34"/>
      <c r="F167" s="34"/>
      <c r="G167" s="34"/>
      <c r="H167" s="34"/>
      <c r="I167" s="34"/>
      <c r="J167" s="34"/>
      <c r="K167" s="34"/>
      <c r="L167" s="34"/>
      <c r="M167" s="34"/>
      <c r="N167" s="34"/>
      <c r="O167" s="34"/>
      <c r="P167" s="34"/>
      <c r="Q167" s="34"/>
      <c r="R167" s="34"/>
      <c r="S167" s="34"/>
      <c r="T167" s="34"/>
      <c r="W167" s="34"/>
      <c r="X167" s="34"/>
      <c r="Y167" s="34"/>
      <c r="Z167" s="34"/>
    </row>
    <row r="168" spans="3:26">
      <c r="C168" s="34"/>
      <c r="D168" s="34"/>
      <c r="E168" s="34"/>
      <c r="F168" s="34"/>
      <c r="G168" s="34"/>
      <c r="H168" s="34"/>
      <c r="I168" s="34"/>
      <c r="J168" s="34"/>
      <c r="K168" s="34"/>
      <c r="L168" s="34"/>
      <c r="M168" s="34"/>
      <c r="N168" s="34"/>
      <c r="O168" s="34"/>
      <c r="P168" s="34"/>
      <c r="Q168" s="34"/>
      <c r="R168" s="34"/>
      <c r="S168" s="34"/>
      <c r="T168" s="34"/>
      <c r="W168" s="34"/>
      <c r="X168" s="34"/>
      <c r="Y168" s="34"/>
      <c r="Z168" s="34"/>
    </row>
    <row r="169" spans="3:26">
      <c r="C169" s="34"/>
      <c r="D169" s="34"/>
      <c r="E169" s="34"/>
      <c r="F169" s="34"/>
      <c r="G169" s="34"/>
      <c r="H169" s="34"/>
      <c r="I169" s="34"/>
      <c r="J169" s="34"/>
      <c r="K169" s="34"/>
      <c r="L169" s="34"/>
      <c r="M169" s="34"/>
      <c r="N169" s="34"/>
      <c r="O169" s="34"/>
      <c r="P169" s="34"/>
      <c r="Q169" s="34"/>
      <c r="R169" s="34"/>
      <c r="S169" s="34"/>
      <c r="T169" s="34"/>
      <c r="W169" s="34"/>
      <c r="X169" s="34"/>
      <c r="Y169" s="34"/>
      <c r="Z169" s="34"/>
    </row>
    <row r="170" spans="3:26">
      <c r="C170" s="34"/>
      <c r="D170" s="34"/>
      <c r="E170" s="34"/>
      <c r="F170" s="34"/>
      <c r="G170" s="34"/>
      <c r="H170" s="34"/>
      <c r="I170" s="34"/>
      <c r="J170" s="34"/>
      <c r="K170" s="34"/>
      <c r="L170" s="34"/>
      <c r="M170" s="34"/>
      <c r="N170" s="34"/>
      <c r="O170" s="34"/>
      <c r="P170" s="34"/>
      <c r="Q170" s="34"/>
      <c r="R170" s="34"/>
      <c r="S170" s="34"/>
      <c r="T170" s="34"/>
      <c r="W170" s="34"/>
      <c r="X170" s="34"/>
      <c r="Y170" s="34"/>
      <c r="Z170" s="34"/>
    </row>
    <row r="171" spans="3:26">
      <c r="C171" s="34"/>
      <c r="D171" s="34"/>
      <c r="E171" s="34"/>
      <c r="F171" s="34"/>
      <c r="G171" s="34"/>
      <c r="H171" s="34"/>
      <c r="I171" s="34"/>
      <c r="J171" s="34"/>
      <c r="K171" s="34"/>
      <c r="L171" s="34"/>
      <c r="M171" s="34"/>
      <c r="N171" s="34"/>
      <c r="O171" s="34"/>
      <c r="P171" s="34"/>
      <c r="Q171" s="34"/>
      <c r="R171" s="34"/>
      <c r="S171" s="34"/>
      <c r="T171" s="34"/>
      <c r="W171" s="34"/>
      <c r="X171" s="34"/>
      <c r="Y171" s="34"/>
      <c r="Z171" s="34"/>
    </row>
    <row r="172" spans="3:26">
      <c r="C172" s="34"/>
      <c r="D172" s="34"/>
      <c r="E172" s="34"/>
      <c r="F172" s="34"/>
      <c r="G172" s="34"/>
      <c r="H172" s="34"/>
      <c r="I172" s="34"/>
      <c r="J172" s="34"/>
      <c r="K172" s="34"/>
      <c r="L172" s="34"/>
      <c r="M172" s="34"/>
      <c r="N172" s="34"/>
      <c r="O172" s="34"/>
      <c r="P172" s="34"/>
      <c r="Q172" s="34"/>
      <c r="R172" s="34"/>
      <c r="S172" s="34"/>
      <c r="T172" s="34"/>
      <c r="W172" s="34"/>
      <c r="X172" s="34"/>
      <c r="Y172" s="34"/>
      <c r="Z172" s="34"/>
    </row>
    <row r="173" spans="3:26">
      <c r="C173" s="34"/>
      <c r="D173" s="34"/>
      <c r="E173" s="34"/>
      <c r="F173" s="34"/>
      <c r="G173" s="34"/>
      <c r="H173" s="34"/>
      <c r="I173" s="34"/>
      <c r="J173" s="34"/>
      <c r="K173" s="34"/>
      <c r="L173" s="34"/>
      <c r="M173" s="34"/>
      <c r="N173" s="34"/>
      <c r="O173" s="34"/>
      <c r="P173" s="34"/>
      <c r="Q173" s="34"/>
      <c r="R173" s="34"/>
      <c r="S173" s="34"/>
      <c r="T173" s="34"/>
      <c r="W173" s="34"/>
      <c r="X173" s="34"/>
      <c r="Y173" s="34"/>
      <c r="Z173" s="34"/>
    </row>
    <row r="174" spans="3:26">
      <c r="C174" s="34"/>
      <c r="D174" s="34"/>
      <c r="E174" s="34"/>
      <c r="F174" s="34"/>
      <c r="G174" s="34"/>
      <c r="H174" s="34"/>
      <c r="I174" s="34"/>
      <c r="J174" s="34"/>
      <c r="K174" s="34"/>
      <c r="L174" s="34"/>
      <c r="M174" s="34"/>
      <c r="N174" s="34"/>
      <c r="O174" s="34"/>
      <c r="P174" s="34"/>
      <c r="Q174" s="34"/>
      <c r="R174" s="34"/>
      <c r="S174" s="34"/>
      <c r="T174" s="34"/>
      <c r="W174" s="34"/>
      <c r="X174" s="34"/>
      <c r="Y174" s="34"/>
      <c r="Z174" s="34"/>
    </row>
    <row r="175" spans="3:26">
      <c r="C175" s="34"/>
      <c r="D175" s="34"/>
      <c r="E175" s="34"/>
      <c r="F175" s="34"/>
      <c r="G175" s="34"/>
      <c r="H175" s="34"/>
      <c r="I175" s="34"/>
      <c r="J175" s="34"/>
      <c r="K175" s="34"/>
      <c r="L175" s="34"/>
      <c r="M175" s="34"/>
      <c r="N175" s="34"/>
      <c r="O175" s="34"/>
      <c r="P175" s="34"/>
      <c r="Q175" s="34"/>
      <c r="R175" s="34"/>
      <c r="S175" s="34"/>
      <c r="T175" s="34"/>
      <c r="W175" s="34"/>
      <c r="X175" s="34"/>
      <c r="Y175" s="34"/>
      <c r="Z175" s="34"/>
    </row>
    <row r="176" spans="3:26">
      <c r="C176" s="34"/>
      <c r="D176" s="34"/>
      <c r="E176" s="34"/>
      <c r="F176" s="34"/>
      <c r="G176" s="34"/>
      <c r="H176" s="34"/>
      <c r="I176" s="34"/>
      <c r="J176" s="34"/>
      <c r="K176" s="34"/>
      <c r="L176" s="34"/>
      <c r="M176" s="34"/>
      <c r="N176" s="34"/>
      <c r="O176" s="34"/>
      <c r="P176" s="34"/>
      <c r="Q176" s="34"/>
      <c r="R176" s="34"/>
      <c r="S176" s="34"/>
      <c r="T176" s="34"/>
      <c r="W176" s="34"/>
      <c r="X176" s="34"/>
      <c r="Y176" s="34"/>
      <c r="Z176" s="34"/>
    </row>
    <row r="177" spans="3:26">
      <c r="C177" s="34"/>
      <c r="D177" s="34"/>
      <c r="E177" s="34"/>
      <c r="F177" s="34"/>
      <c r="G177" s="34"/>
      <c r="H177" s="34"/>
      <c r="I177" s="34"/>
      <c r="J177" s="34"/>
      <c r="K177" s="34"/>
      <c r="L177" s="34"/>
      <c r="M177" s="34"/>
      <c r="N177" s="34"/>
      <c r="O177" s="34"/>
      <c r="P177" s="34"/>
      <c r="Q177" s="34"/>
      <c r="R177" s="34"/>
      <c r="S177" s="34"/>
      <c r="T177" s="34"/>
      <c r="W177" s="34"/>
      <c r="X177" s="34"/>
      <c r="Y177" s="34"/>
      <c r="Z177" s="34"/>
    </row>
    <row r="178" spans="3:26">
      <c r="C178" s="34"/>
      <c r="D178" s="34"/>
      <c r="E178" s="34"/>
      <c r="F178" s="34"/>
      <c r="G178" s="34"/>
      <c r="H178" s="34"/>
      <c r="I178" s="34"/>
      <c r="J178" s="34"/>
      <c r="K178" s="34"/>
      <c r="L178" s="34"/>
      <c r="M178" s="34"/>
      <c r="N178" s="34"/>
      <c r="O178" s="34"/>
      <c r="P178" s="34"/>
      <c r="Q178" s="34"/>
      <c r="R178" s="34"/>
      <c r="S178" s="34"/>
      <c r="T178" s="34"/>
      <c r="W178" s="34"/>
      <c r="X178" s="34"/>
      <c r="Y178" s="34"/>
      <c r="Z178" s="34"/>
    </row>
    <row r="179" spans="3:26">
      <c r="C179" s="34"/>
      <c r="D179" s="34"/>
      <c r="E179" s="34"/>
      <c r="F179" s="34"/>
      <c r="G179" s="34"/>
      <c r="H179" s="34"/>
      <c r="I179" s="34"/>
      <c r="J179" s="34"/>
      <c r="K179" s="34"/>
      <c r="L179" s="34"/>
      <c r="M179" s="34"/>
      <c r="N179" s="34"/>
      <c r="O179" s="34"/>
      <c r="P179" s="34"/>
      <c r="Q179" s="34"/>
      <c r="R179" s="34"/>
      <c r="S179" s="34"/>
      <c r="T179" s="34"/>
      <c r="W179" s="34"/>
      <c r="X179" s="34"/>
      <c r="Y179" s="34"/>
      <c r="Z179" s="34"/>
    </row>
    <row r="180" spans="3:26">
      <c r="C180" s="34"/>
      <c r="D180" s="34"/>
      <c r="E180" s="34"/>
      <c r="F180" s="34"/>
      <c r="G180" s="34"/>
      <c r="H180" s="34"/>
      <c r="I180" s="34"/>
      <c r="J180" s="34"/>
      <c r="K180" s="34"/>
      <c r="L180" s="34"/>
      <c r="M180" s="34"/>
      <c r="N180" s="34"/>
      <c r="O180" s="34"/>
      <c r="P180" s="34"/>
      <c r="Q180" s="34"/>
      <c r="R180" s="34"/>
      <c r="S180" s="34"/>
      <c r="T180" s="34"/>
      <c r="W180" s="34"/>
      <c r="X180" s="34"/>
      <c r="Y180" s="34"/>
      <c r="Z180" s="34"/>
    </row>
    <row r="181" spans="3:26">
      <c r="C181" s="34"/>
      <c r="D181" s="34"/>
      <c r="E181" s="34"/>
      <c r="F181" s="34"/>
      <c r="G181" s="34"/>
      <c r="H181" s="34"/>
      <c r="I181" s="34"/>
      <c r="J181" s="34"/>
      <c r="K181" s="34"/>
      <c r="L181" s="34"/>
      <c r="M181" s="34"/>
      <c r="N181" s="34"/>
      <c r="O181" s="34"/>
      <c r="P181" s="34"/>
      <c r="Q181" s="34"/>
      <c r="R181" s="34"/>
      <c r="S181" s="34"/>
      <c r="T181" s="34"/>
      <c r="W181" s="34"/>
      <c r="X181" s="34"/>
      <c r="Y181" s="34"/>
      <c r="Z181" s="34"/>
    </row>
    <row r="182" spans="3:26">
      <c r="C182" s="34"/>
      <c r="D182" s="34"/>
      <c r="E182" s="34"/>
      <c r="F182" s="34"/>
      <c r="G182" s="34"/>
      <c r="H182" s="34"/>
      <c r="I182" s="34"/>
      <c r="J182" s="34"/>
      <c r="K182" s="34"/>
      <c r="L182" s="34"/>
      <c r="M182" s="34"/>
      <c r="N182" s="34"/>
      <c r="O182" s="34"/>
      <c r="P182" s="34"/>
      <c r="Q182" s="34"/>
      <c r="R182" s="34"/>
      <c r="S182" s="34"/>
      <c r="T182" s="34"/>
      <c r="W182" s="34"/>
      <c r="X182" s="34"/>
      <c r="Y182" s="34"/>
      <c r="Z182" s="34"/>
    </row>
    <row r="183" spans="3:26">
      <c r="C183" s="34"/>
      <c r="D183" s="34"/>
      <c r="E183" s="34"/>
      <c r="F183" s="34"/>
      <c r="G183" s="34"/>
      <c r="H183" s="34"/>
      <c r="I183" s="34"/>
      <c r="J183" s="34"/>
      <c r="K183" s="34"/>
      <c r="L183" s="34"/>
      <c r="M183" s="34"/>
      <c r="N183" s="34"/>
      <c r="O183" s="34"/>
      <c r="P183" s="34"/>
      <c r="Q183" s="34"/>
      <c r="R183" s="34"/>
      <c r="S183" s="34"/>
      <c r="T183" s="34"/>
      <c r="W183" s="34"/>
      <c r="X183" s="34"/>
      <c r="Y183" s="34"/>
      <c r="Z183" s="34"/>
    </row>
    <row r="184" spans="3:26">
      <c r="C184" s="34"/>
      <c r="D184" s="34"/>
      <c r="E184" s="34"/>
      <c r="F184" s="34"/>
      <c r="G184" s="34"/>
      <c r="H184" s="34"/>
      <c r="I184" s="34"/>
      <c r="J184" s="34"/>
      <c r="K184" s="34"/>
      <c r="L184" s="34"/>
      <c r="M184" s="34"/>
      <c r="N184" s="34"/>
      <c r="O184" s="34"/>
      <c r="P184" s="34"/>
      <c r="Q184" s="34"/>
      <c r="R184" s="34"/>
      <c r="S184" s="34"/>
      <c r="T184" s="34"/>
      <c r="W184" s="34"/>
      <c r="X184" s="34"/>
      <c r="Y184" s="34"/>
      <c r="Z184" s="34"/>
    </row>
    <row r="185" spans="3:26">
      <c r="C185" s="34"/>
      <c r="D185" s="34"/>
      <c r="E185" s="34"/>
      <c r="F185" s="34"/>
      <c r="G185" s="34"/>
      <c r="H185" s="34"/>
      <c r="I185" s="34"/>
      <c r="J185" s="34"/>
      <c r="K185" s="34"/>
      <c r="L185" s="34"/>
      <c r="M185" s="34"/>
      <c r="N185" s="34"/>
      <c r="O185" s="34"/>
      <c r="P185" s="34"/>
      <c r="Q185" s="34"/>
      <c r="R185" s="34"/>
      <c r="S185" s="34"/>
      <c r="T185" s="34"/>
      <c r="W185" s="34"/>
      <c r="X185" s="34"/>
      <c r="Y185" s="34"/>
      <c r="Z185" s="34"/>
    </row>
    <row r="186" spans="3:26">
      <c r="C186" s="34"/>
      <c r="D186" s="34"/>
      <c r="E186" s="34"/>
      <c r="F186" s="34"/>
      <c r="G186" s="34"/>
      <c r="H186" s="34"/>
      <c r="I186" s="34"/>
      <c r="J186" s="34"/>
      <c r="K186" s="34"/>
      <c r="L186" s="34"/>
      <c r="M186" s="34"/>
      <c r="N186" s="34"/>
      <c r="O186" s="34"/>
      <c r="P186" s="34"/>
      <c r="Q186" s="34"/>
      <c r="R186" s="34"/>
      <c r="S186" s="34"/>
      <c r="T186" s="34"/>
      <c r="W186" s="34"/>
      <c r="X186" s="34"/>
      <c r="Y186" s="34"/>
      <c r="Z186" s="34"/>
    </row>
    <row r="187" spans="3:26">
      <c r="C187" s="34"/>
      <c r="D187" s="34"/>
      <c r="E187" s="34"/>
      <c r="F187" s="34"/>
      <c r="G187" s="34"/>
      <c r="H187" s="34"/>
      <c r="I187" s="34"/>
      <c r="J187" s="34"/>
      <c r="K187" s="34"/>
      <c r="L187" s="34"/>
      <c r="M187" s="34"/>
      <c r="N187" s="34"/>
      <c r="O187" s="34"/>
      <c r="P187" s="34"/>
      <c r="Q187" s="34"/>
      <c r="R187" s="34"/>
      <c r="S187" s="34"/>
      <c r="T187" s="34"/>
      <c r="W187" s="34"/>
      <c r="X187" s="34"/>
      <c r="Y187" s="34"/>
      <c r="Z187" s="34"/>
    </row>
    <row r="188" spans="3:26">
      <c r="C188" s="34"/>
      <c r="D188" s="34"/>
      <c r="E188" s="34"/>
      <c r="F188" s="34"/>
      <c r="G188" s="34"/>
      <c r="H188" s="34"/>
      <c r="I188" s="34"/>
      <c r="J188" s="34"/>
      <c r="K188" s="34"/>
      <c r="L188" s="34"/>
      <c r="M188" s="34"/>
      <c r="N188" s="34"/>
      <c r="O188" s="34"/>
      <c r="P188" s="34"/>
      <c r="Q188" s="34"/>
      <c r="R188" s="34"/>
      <c r="S188" s="34"/>
      <c r="T188" s="34"/>
      <c r="W188" s="34"/>
      <c r="X188" s="34"/>
      <c r="Y188" s="34"/>
      <c r="Z188" s="34"/>
    </row>
    <row r="189" spans="3:26">
      <c r="C189" s="34"/>
      <c r="D189" s="34"/>
      <c r="E189" s="34"/>
      <c r="F189" s="34"/>
      <c r="G189" s="34"/>
      <c r="H189" s="34"/>
      <c r="I189" s="34"/>
      <c r="J189" s="34"/>
      <c r="K189" s="34"/>
      <c r="L189" s="34"/>
      <c r="M189" s="34"/>
      <c r="N189" s="34"/>
      <c r="O189" s="34"/>
      <c r="P189" s="34"/>
      <c r="Q189" s="34"/>
      <c r="R189" s="34"/>
      <c r="S189" s="34"/>
      <c r="T189" s="34"/>
      <c r="W189" s="34"/>
      <c r="X189" s="34"/>
      <c r="Y189" s="34"/>
      <c r="Z189" s="34"/>
    </row>
    <row r="190" spans="3:26">
      <c r="C190" s="34"/>
      <c r="D190" s="34"/>
      <c r="E190" s="34"/>
      <c r="F190" s="34"/>
      <c r="G190" s="34"/>
      <c r="H190" s="34"/>
      <c r="I190" s="34"/>
      <c r="J190" s="34"/>
      <c r="K190" s="34"/>
      <c r="L190" s="34"/>
      <c r="M190" s="34"/>
      <c r="N190" s="34"/>
      <c r="O190" s="34"/>
      <c r="P190" s="34"/>
      <c r="Q190" s="34"/>
      <c r="R190" s="34"/>
      <c r="S190" s="34"/>
      <c r="T190" s="34"/>
      <c r="W190" s="34"/>
      <c r="X190" s="34"/>
      <c r="Y190" s="34"/>
      <c r="Z190" s="34"/>
    </row>
    <row r="191" spans="3:26">
      <c r="C191" s="34"/>
      <c r="D191" s="34"/>
      <c r="E191" s="34"/>
      <c r="F191" s="34"/>
      <c r="G191" s="34"/>
      <c r="H191" s="34"/>
      <c r="I191" s="34"/>
      <c r="J191" s="34"/>
      <c r="K191" s="34"/>
      <c r="L191" s="34"/>
      <c r="M191" s="34"/>
      <c r="N191" s="34"/>
      <c r="O191" s="34"/>
      <c r="P191" s="34"/>
      <c r="Q191" s="34"/>
      <c r="R191" s="34"/>
      <c r="S191" s="34"/>
      <c r="T191" s="34"/>
      <c r="W191" s="34"/>
      <c r="X191" s="34"/>
      <c r="Y191" s="34"/>
      <c r="Z191" s="34"/>
    </row>
    <row r="192" spans="3:26">
      <c r="C192" s="34"/>
      <c r="D192" s="34"/>
      <c r="E192" s="34"/>
      <c r="F192" s="34"/>
      <c r="G192" s="34"/>
      <c r="H192" s="34"/>
      <c r="I192" s="34"/>
      <c r="J192" s="34"/>
      <c r="K192" s="34"/>
      <c r="L192" s="34"/>
      <c r="M192" s="34"/>
      <c r="N192" s="34"/>
      <c r="O192" s="34"/>
      <c r="P192" s="34"/>
      <c r="Q192" s="34"/>
      <c r="R192" s="34"/>
      <c r="S192" s="34"/>
      <c r="T192" s="34"/>
      <c r="W192" s="34"/>
      <c r="X192" s="34"/>
      <c r="Y192" s="34"/>
      <c r="Z192" s="34"/>
    </row>
    <row r="193" spans="3:26">
      <c r="C193" s="34"/>
      <c r="D193" s="34"/>
      <c r="E193" s="34"/>
      <c r="F193" s="34"/>
      <c r="G193" s="34"/>
      <c r="H193" s="34"/>
      <c r="I193" s="34"/>
      <c r="J193" s="34"/>
      <c r="K193" s="34"/>
      <c r="L193" s="34"/>
      <c r="M193" s="34"/>
      <c r="N193" s="34"/>
      <c r="O193" s="34"/>
      <c r="P193" s="34"/>
      <c r="Q193" s="34"/>
      <c r="R193" s="34"/>
      <c r="S193" s="34"/>
      <c r="T193" s="34"/>
      <c r="W193" s="34"/>
      <c r="X193" s="34"/>
      <c r="Y193" s="34"/>
      <c r="Z193" s="34"/>
    </row>
    <row r="194" spans="3:26">
      <c r="C194" s="34"/>
      <c r="D194" s="34"/>
      <c r="E194" s="34"/>
      <c r="F194" s="34"/>
      <c r="G194" s="34"/>
      <c r="H194" s="34"/>
      <c r="I194" s="34"/>
      <c r="J194" s="34"/>
      <c r="K194" s="34"/>
      <c r="L194" s="34"/>
      <c r="M194" s="34"/>
      <c r="N194" s="34"/>
      <c r="O194" s="34"/>
      <c r="P194" s="34"/>
      <c r="Q194" s="34"/>
      <c r="R194" s="34"/>
      <c r="S194" s="34"/>
      <c r="T194" s="34"/>
      <c r="W194" s="34"/>
      <c r="X194" s="34"/>
      <c r="Y194" s="34"/>
      <c r="Z194" s="34"/>
    </row>
    <row r="195" spans="3:26">
      <c r="C195" s="34"/>
      <c r="D195" s="34"/>
      <c r="E195" s="34"/>
      <c r="F195" s="34"/>
      <c r="G195" s="34"/>
      <c r="H195" s="34"/>
      <c r="I195" s="34"/>
      <c r="J195" s="34"/>
      <c r="K195" s="34"/>
      <c r="L195" s="34"/>
      <c r="M195" s="34"/>
      <c r="N195" s="34"/>
      <c r="O195" s="34"/>
      <c r="P195" s="34"/>
      <c r="Q195" s="34"/>
      <c r="R195" s="34"/>
      <c r="S195" s="34"/>
      <c r="T195" s="34"/>
      <c r="W195" s="34"/>
      <c r="X195" s="34"/>
      <c r="Y195" s="34"/>
      <c r="Z195" s="34"/>
    </row>
    <row r="196" spans="3:26">
      <c r="C196" s="34"/>
      <c r="D196" s="34"/>
      <c r="E196" s="34"/>
      <c r="F196" s="34"/>
      <c r="G196" s="34"/>
      <c r="H196" s="34"/>
      <c r="I196" s="34"/>
      <c r="J196" s="34"/>
      <c r="K196" s="34"/>
      <c r="L196" s="34"/>
      <c r="M196" s="34"/>
      <c r="N196" s="34"/>
      <c r="O196" s="34"/>
      <c r="P196" s="34"/>
      <c r="Q196" s="34"/>
      <c r="R196" s="34"/>
      <c r="S196" s="34"/>
      <c r="T196" s="34"/>
      <c r="W196" s="34"/>
      <c r="X196" s="34"/>
      <c r="Y196" s="34"/>
      <c r="Z196" s="34"/>
    </row>
    <row r="197" spans="3:26">
      <c r="C197" s="34"/>
      <c r="D197" s="34"/>
      <c r="E197" s="34"/>
      <c r="F197" s="34"/>
      <c r="G197" s="34"/>
      <c r="H197" s="34"/>
      <c r="I197" s="34"/>
      <c r="J197" s="34"/>
      <c r="K197" s="34"/>
      <c r="L197" s="34"/>
      <c r="M197" s="34"/>
      <c r="N197" s="34"/>
      <c r="O197" s="34"/>
      <c r="P197" s="34"/>
      <c r="Q197" s="34"/>
      <c r="R197" s="34"/>
      <c r="S197" s="34"/>
      <c r="T197" s="34"/>
      <c r="W197" s="34"/>
      <c r="X197" s="34"/>
      <c r="Y197" s="34"/>
      <c r="Z197" s="34"/>
    </row>
    <row r="198" spans="3:26">
      <c r="C198" s="34"/>
      <c r="D198" s="34"/>
      <c r="E198" s="34"/>
      <c r="F198" s="34"/>
      <c r="G198" s="34"/>
      <c r="H198" s="34"/>
      <c r="I198" s="34"/>
      <c r="J198" s="34"/>
      <c r="K198" s="34"/>
      <c r="L198" s="34"/>
      <c r="M198" s="34"/>
      <c r="N198" s="34"/>
      <c r="O198" s="34"/>
      <c r="P198" s="34"/>
      <c r="Q198" s="34"/>
      <c r="R198" s="34"/>
      <c r="S198" s="34"/>
      <c r="T198" s="34"/>
      <c r="W198" s="34"/>
      <c r="X198" s="34"/>
      <c r="Y198" s="34"/>
      <c r="Z198" s="34"/>
    </row>
    <row r="199" spans="3:26">
      <c r="C199" s="34"/>
      <c r="D199" s="34"/>
      <c r="E199" s="34"/>
      <c r="F199" s="34"/>
      <c r="G199" s="34"/>
      <c r="H199" s="34"/>
      <c r="I199" s="34"/>
      <c r="J199" s="34"/>
      <c r="K199" s="34"/>
      <c r="L199" s="34"/>
      <c r="M199" s="34"/>
      <c r="N199" s="34"/>
      <c r="O199" s="34"/>
      <c r="P199" s="34"/>
      <c r="Q199" s="34"/>
      <c r="R199" s="34"/>
      <c r="S199" s="34"/>
      <c r="T199" s="34"/>
      <c r="W199" s="34"/>
      <c r="X199" s="34"/>
      <c r="Y199" s="34"/>
      <c r="Z199" s="34"/>
    </row>
    <row r="200" spans="3:26">
      <c r="C200" s="34"/>
      <c r="D200" s="34"/>
      <c r="E200" s="34"/>
      <c r="F200" s="34"/>
      <c r="G200" s="34"/>
      <c r="H200" s="34"/>
      <c r="I200" s="34"/>
      <c r="J200" s="34"/>
      <c r="K200" s="34"/>
      <c r="L200" s="34"/>
      <c r="M200" s="34"/>
      <c r="N200" s="34"/>
      <c r="O200" s="34"/>
      <c r="P200" s="34"/>
      <c r="Q200" s="34"/>
      <c r="R200" s="34"/>
      <c r="S200" s="34"/>
      <c r="T200" s="34"/>
      <c r="W200" s="34"/>
      <c r="X200" s="34"/>
      <c r="Y200" s="34"/>
      <c r="Z200" s="34"/>
    </row>
    <row r="201" spans="3:26">
      <c r="C201" s="34"/>
      <c r="D201" s="34"/>
      <c r="E201" s="34"/>
      <c r="F201" s="34"/>
      <c r="G201" s="34"/>
      <c r="H201" s="34"/>
      <c r="I201" s="34"/>
      <c r="J201" s="34"/>
      <c r="K201" s="34"/>
      <c r="L201" s="34"/>
      <c r="M201" s="34"/>
      <c r="N201" s="34"/>
      <c r="O201" s="34"/>
      <c r="P201" s="34"/>
      <c r="Q201" s="34"/>
      <c r="R201" s="34"/>
      <c r="S201" s="34"/>
      <c r="T201" s="34"/>
      <c r="W201" s="34"/>
      <c r="X201" s="34"/>
      <c r="Y201" s="34"/>
      <c r="Z201" s="34"/>
    </row>
    <row r="202" spans="3:26">
      <c r="C202" s="34"/>
      <c r="D202" s="34"/>
      <c r="E202" s="34"/>
      <c r="F202" s="34"/>
      <c r="G202" s="34"/>
      <c r="H202" s="34"/>
      <c r="I202" s="34"/>
      <c r="J202" s="34"/>
      <c r="K202" s="34"/>
      <c r="L202" s="34"/>
      <c r="M202" s="34"/>
      <c r="N202" s="34"/>
      <c r="O202" s="34"/>
      <c r="P202" s="34"/>
      <c r="Q202" s="34"/>
      <c r="R202" s="34"/>
      <c r="S202" s="34"/>
      <c r="T202" s="34"/>
      <c r="W202" s="34"/>
      <c r="X202" s="34"/>
      <c r="Y202" s="34"/>
      <c r="Z202" s="34"/>
    </row>
    <row r="203" spans="3:26">
      <c r="C203" s="34"/>
      <c r="D203" s="34"/>
      <c r="E203" s="34"/>
      <c r="F203" s="34"/>
      <c r="G203" s="34"/>
      <c r="H203" s="34"/>
      <c r="I203" s="34"/>
      <c r="J203" s="34"/>
      <c r="K203" s="34"/>
      <c r="L203" s="34"/>
      <c r="M203" s="34"/>
      <c r="N203" s="34"/>
      <c r="O203" s="34"/>
      <c r="P203" s="34"/>
      <c r="Q203" s="34"/>
      <c r="R203" s="34"/>
      <c r="S203" s="34"/>
      <c r="T203" s="34"/>
      <c r="W203" s="34"/>
      <c r="X203" s="34"/>
      <c r="Y203" s="34"/>
      <c r="Z203" s="34"/>
    </row>
    <row r="204" spans="3:26">
      <c r="C204" s="34"/>
      <c r="D204" s="34"/>
      <c r="E204" s="34"/>
      <c r="F204" s="34"/>
      <c r="G204" s="34"/>
      <c r="H204" s="34"/>
      <c r="I204" s="34"/>
      <c r="J204" s="34"/>
      <c r="K204" s="34"/>
      <c r="L204" s="34"/>
      <c r="M204" s="34"/>
      <c r="N204" s="34"/>
      <c r="O204" s="34"/>
      <c r="P204" s="34"/>
      <c r="Q204" s="34"/>
      <c r="R204" s="34"/>
      <c r="S204" s="34"/>
      <c r="T204" s="34"/>
      <c r="W204" s="34"/>
      <c r="X204" s="34"/>
      <c r="Y204" s="34"/>
      <c r="Z204" s="34"/>
    </row>
    <row r="205" spans="3:26">
      <c r="C205" s="34"/>
      <c r="D205" s="34"/>
      <c r="E205" s="34"/>
      <c r="F205" s="34"/>
      <c r="G205" s="34"/>
      <c r="H205" s="34"/>
      <c r="I205" s="34"/>
      <c r="J205" s="34"/>
      <c r="K205" s="34"/>
      <c r="L205" s="34"/>
      <c r="M205" s="34"/>
      <c r="N205" s="34"/>
      <c r="O205" s="34"/>
      <c r="P205" s="34"/>
      <c r="Q205" s="34"/>
      <c r="R205" s="34"/>
      <c r="S205" s="34"/>
      <c r="T205" s="34"/>
      <c r="W205" s="34"/>
      <c r="X205" s="34"/>
      <c r="Y205" s="34"/>
      <c r="Z205" s="34"/>
    </row>
    <row r="206" spans="3:26">
      <c r="C206" s="34"/>
      <c r="D206" s="34"/>
      <c r="E206" s="34"/>
      <c r="F206" s="34"/>
      <c r="G206" s="34"/>
      <c r="H206" s="34"/>
      <c r="I206" s="34"/>
      <c r="J206" s="34"/>
      <c r="K206" s="34"/>
      <c r="L206" s="34"/>
      <c r="M206" s="34"/>
      <c r="N206" s="34"/>
      <c r="O206" s="34"/>
      <c r="P206" s="34"/>
      <c r="Q206" s="34"/>
      <c r="R206" s="34"/>
      <c r="S206" s="34"/>
      <c r="T206" s="34"/>
      <c r="W206" s="34"/>
      <c r="X206" s="34"/>
      <c r="Y206" s="34"/>
      <c r="Z206" s="34"/>
    </row>
    <row r="207" spans="3:26">
      <c r="C207" s="34"/>
      <c r="D207" s="34"/>
      <c r="E207" s="34"/>
      <c r="F207" s="34"/>
      <c r="G207" s="34"/>
      <c r="H207" s="34"/>
      <c r="I207" s="34"/>
      <c r="J207" s="34"/>
      <c r="K207" s="34"/>
      <c r="L207" s="34"/>
      <c r="M207" s="34"/>
      <c r="N207" s="34"/>
      <c r="O207" s="34"/>
      <c r="P207" s="34"/>
      <c r="Q207" s="34"/>
      <c r="R207" s="34"/>
      <c r="S207" s="34"/>
      <c r="T207" s="34"/>
      <c r="W207" s="34"/>
      <c r="X207" s="34"/>
      <c r="Y207" s="34"/>
      <c r="Z207" s="34"/>
    </row>
    <row r="208" spans="3:26">
      <c r="C208" s="34"/>
      <c r="D208" s="34"/>
      <c r="E208" s="34"/>
      <c r="F208" s="34"/>
      <c r="G208" s="34"/>
      <c r="H208" s="34"/>
      <c r="I208" s="34"/>
      <c r="J208" s="34"/>
      <c r="K208" s="34"/>
      <c r="L208" s="34"/>
      <c r="M208" s="34"/>
      <c r="N208" s="34"/>
      <c r="O208" s="34"/>
      <c r="P208" s="34"/>
      <c r="Q208" s="34"/>
      <c r="R208" s="34"/>
      <c r="S208" s="34"/>
      <c r="T208" s="34"/>
      <c r="W208" s="34"/>
      <c r="X208" s="34"/>
      <c r="Y208" s="34"/>
      <c r="Z208" s="34"/>
    </row>
    <row r="209" spans="3:26">
      <c r="C209" s="34"/>
      <c r="D209" s="34"/>
      <c r="E209" s="34"/>
      <c r="F209" s="34"/>
      <c r="G209" s="34"/>
      <c r="H209" s="34"/>
      <c r="I209" s="34"/>
      <c r="J209" s="34"/>
      <c r="K209" s="34"/>
      <c r="L209" s="34"/>
      <c r="M209" s="34"/>
      <c r="N209" s="34"/>
      <c r="O209" s="34"/>
      <c r="P209" s="34"/>
      <c r="Q209" s="34"/>
      <c r="R209" s="34"/>
      <c r="S209" s="34"/>
      <c r="T209" s="34"/>
      <c r="W209" s="34"/>
      <c r="X209" s="34"/>
      <c r="Y209" s="34"/>
      <c r="Z209" s="34"/>
    </row>
    <row r="210" spans="3:26">
      <c r="C210" s="34"/>
      <c r="D210" s="34"/>
      <c r="E210" s="34"/>
      <c r="F210" s="34"/>
      <c r="G210" s="34"/>
      <c r="H210" s="34"/>
      <c r="I210" s="34"/>
      <c r="J210" s="34"/>
      <c r="K210" s="34"/>
      <c r="L210" s="34"/>
      <c r="M210" s="34"/>
      <c r="N210" s="34"/>
      <c r="O210" s="34"/>
      <c r="P210" s="34"/>
      <c r="Q210" s="34"/>
      <c r="R210" s="34"/>
      <c r="S210" s="34"/>
      <c r="T210" s="34"/>
      <c r="W210" s="34"/>
      <c r="X210" s="34"/>
      <c r="Y210" s="34"/>
      <c r="Z210" s="34"/>
    </row>
    <row r="211" spans="3:26">
      <c r="C211" s="34"/>
      <c r="D211" s="34"/>
      <c r="E211" s="34"/>
      <c r="F211" s="34"/>
      <c r="G211" s="34"/>
      <c r="H211" s="34"/>
      <c r="I211" s="34"/>
      <c r="J211" s="34"/>
      <c r="K211" s="34"/>
      <c r="L211" s="34"/>
      <c r="M211" s="34"/>
      <c r="N211" s="34"/>
      <c r="O211" s="34"/>
      <c r="P211" s="34"/>
      <c r="Q211" s="34"/>
      <c r="R211" s="34"/>
      <c r="S211" s="34"/>
      <c r="T211" s="34"/>
      <c r="W211" s="34"/>
      <c r="X211" s="34"/>
      <c r="Y211" s="34"/>
      <c r="Z211" s="34"/>
    </row>
    <row r="212" spans="3:26">
      <c r="C212" s="34"/>
      <c r="D212" s="34"/>
      <c r="E212" s="34"/>
      <c r="F212" s="34"/>
      <c r="G212" s="34"/>
      <c r="H212" s="34"/>
      <c r="I212" s="34"/>
      <c r="J212" s="34"/>
      <c r="K212" s="34"/>
      <c r="L212" s="34"/>
      <c r="M212" s="34"/>
      <c r="N212" s="34"/>
      <c r="O212" s="34"/>
      <c r="P212" s="34"/>
      <c r="Q212" s="34"/>
      <c r="R212" s="34"/>
      <c r="S212" s="34"/>
      <c r="T212" s="34"/>
      <c r="W212" s="34"/>
      <c r="X212" s="34"/>
      <c r="Y212" s="34"/>
      <c r="Z212" s="34"/>
    </row>
    <row r="213" spans="3:26">
      <c r="C213" s="34"/>
      <c r="D213" s="34"/>
      <c r="E213" s="34"/>
      <c r="F213" s="34"/>
      <c r="G213" s="34"/>
      <c r="H213" s="34"/>
      <c r="I213" s="34"/>
      <c r="J213" s="34"/>
      <c r="K213" s="34"/>
      <c r="L213" s="34"/>
      <c r="M213" s="34"/>
      <c r="N213" s="34"/>
      <c r="O213" s="34"/>
      <c r="P213" s="34"/>
      <c r="Q213" s="34"/>
      <c r="R213" s="34"/>
      <c r="S213" s="34"/>
      <c r="T213" s="34"/>
      <c r="W213" s="34"/>
      <c r="X213" s="34"/>
      <c r="Y213" s="34"/>
      <c r="Z213" s="34"/>
    </row>
    <row r="214" spans="3:26">
      <c r="C214" s="34"/>
      <c r="D214" s="34"/>
      <c r="E214" s="34"/>
      <c r="F214" s="34"/>
      <c r="G214" s="34"/>
      <c r="H214" s="34"/>
      <c r="I214" s="34"/>
      <c r="J214" s="34"/>
      <c r="K214" s="34"/>
      <c r="L214" s="34"/>
      <c r="M214" s="34"/>
      <c r="N214" s="34"/>
      <c r="O214" s="34"/>
      <c r="P214" s="34"/>
      <c r="Q214" s="34"/>
      <c r="R214" s="34"/>
      <c r="S214" s="34"/>
      <c r="T214" s="34"/>
      <c r="W214" s="34"/>
      <c r="X214" s="34"/>
      <c r="Y214" s="34"/>
      <c r="Z214" s="34"/>
    </row>
    <row r="215" spans="3:26">
      <c r="C215" s="34"/>
      <c r="D215" s="34"/>
      <c r="E215" s="34"/>
      <c r="F215" s="34"/>
      <c r="G215" s="34"/>
      <c r="H215" s="34"/>
      <c r="I215" s="34"/>
      <c r="J215" s="34"/>
      <c r="K215" s="34"/>
      <c r="L215" s="34"/>
      <c r="M215" s="34"/>
      <c r="N215" s="34"/>
      <c r="O215" s="34"/>
      <c r="P215" s="34"/>
      <c r="Q215" s="34"/>
      <c r="R215" s="34"/>
      <c r="S215" s="34"/>
      <c r="T215" s="34"/>
      <c r="W215" s="34"/>
      <c r="X215" s="34"/>
      <c r="Y215" s="34"/>
      <c r="Z215" s="34"/>
    </row>
    <row r="216" spans="3:26">
      <c r="C216" s="34"/>
      <c r="D216" s="34"/>
      <c r="E216" s="34"/>
      <c r="F216" s="34"/>
      <c r="G216" s="34"/>
      <c r="H216" s="34"/>
      <c r="I216" s="34"/>
      <c r="J216" s="34"/>
      <c r="K216" s="34"/>
      <c r="L216" s="34"/>
      <c r="M216" s="34"/>
      <c r="N216" s="34"/>
      <c r="O216" s="34"/>
      <c r="P216" s="34"/>
      <c r="Q216" s="34"/>
      <c r="R216" s="34"/>
      <c r="S216" s="34"/>
      <c r="T216" s="34"/>
      <c r="W216" s="34"/>
      <c r="X216" s="34"/>
      <c r="Y216" s="34"/>
      <c r="Z216" s="34"/>
    </row>
    <row r="217" spans="3:26">
      <c r="C217" s="34"/>
      <c r="D217" s="34"/>
      <c r="E217" s="34"/>
      <c r="F217" s="34"/>
      <c r="G217" s="34"/>
      <c r="H217" s="34"/>
      <c r="I217" s="34"/>
      <c r="J217" s="34"/>
      <c r="K217" s="34"/>
      <c r="L217" s="34"/>
      <c r="M217" s="34"/>
      <c r="N217" s="34"/>
      <c r="O217" s="34"/>
      <c r="P217" s="34"/>
      <c r="Q217" s="34"/>
      <c r="R217" s="34"/>
      <c r="S217" s="34"/>
      <c r="T217" s="34"/>
      <c r="W217" s="34"/>
      <c r="X217" s="34"/>
      <c r="Y217" s="34"/>
      <c r="Z217" s="34"/>
    </row>
    <row r="218" spans="3:26">
      <c r="C218" s="34"/>
      <c r="D218" s="34"/>
      <c r="E218" s="34"/>
      <c r="F218" s="34"/>
      <c r="G218" s="34"/>
      <c r="H218" s="34"/>
      <c r="I218" s="34"/>
      <c r="J218" s="34"/>
      <c r="K218" s="34"/>
      <c r="L218" s="34"/>
      <c r="M218" s="34"/>
      <c r="N218" s="34"/>
      <c r="O218" s="34"/>
      <c r="P218" s="34"/>
      <c r="Q218" s="34"/>
      <c r="R218" s="34"/>
      <c r="S218" s="34"/>
      <c r="T218" s="34"/>
      <c r="W218" s="34"/>
      <c r="X218" s="34"/>
      <c r="Y218" s="34"/>
      <c r="Z218" s="34"/>
    </row>
    <row r="219" spans="3:26">
      <c r="C219" s="34"/>
      <c r="D219" s="34"/>
      <c r="E219" s="34"/>
      <c r="F219" s="34"/>
      <c r="G219" s="34"/>
      <c r="H219" s="34"/>
      <c r="I219" s="34"/>
      <c r="J219" s="34"/>
      <c r="K219" s="34"/>
      <c r="L219" s="34"/>
      <c r="M219" s="34"/>
      <c r="N219" s="34"/>
      <c r="O219" s="34"/>
      <c r="P219" s="34"/>
      <c r="Q219" s="34"/>
      <c r="R219" s="34"/>
      <c r="S219" s="34"/>
      <c r="T219" s="34"/>
      <c r="W219" s="34"/>
      <c r="X219" s="34"/>
      <c r="Y219" s="34"/>
      <c r="Z219" s="34"/>
    </row>
    <row r="220" spans="3:26">
      <c r="C220" s="34"/>
      <c r="D220" s="34"/>
      <c r="E220" s="34"/>
      <c r="F220" s="34"/>
      <c r="G220" s="34"/>
      <c r="H220" s="34"/>
      <c r="I220" s="34"/>
      <c r="J220" s="34"/>
      <c r="K220" s="34"/>
      <c r="L220" s="34"/>
      <c r="M220" s="34"/>
      <c r="N220" s="34"/>
      <c r="O220" s="34"/>
      <c r="P220" s="34"/>
      <c r="Q220" s="34"/>
      <c r="R220" s="34"/>
      <c r="S220" s="34"/>
      <c r="T220" s="34"/>
      <c r="W220" s="34"/>
      <c r="X220" s="34"/>
      <c r="Y220" s="34"/>
      <c r="Z220" s="34"/>
    </row>
    <row r="221" spans="3:26">
      <c r="C221" s="34"/>
      <c r="D221" s="34"/>
      <c r="E221" s="34"/>
      <c r="F221" s="34"/>
      <c r="G221" s="34"/>
      <c r="H221" s="34"/>
      <c r="I221" s="34"/>
      <c r="J221" s="34"/>
      <c r="K221" s="34"/>
      <c r="L221" s="34"/>
      <c r="M221" s="34"/>
      <c r="N221" s="34"/>
      <c r="O221" s="34"/>
      <c r="P221" s="34"/>
      <c r="Q221" s="34"/>
      <c r="R221" s="34"/>
      <c r="S221" s="34"/>
      <c r="T221" s="34"/>
      <c r="W221" s="34"/>
      <c r="X221" s="34"/>
      <c r="Y221" s="34"/>
      <c r="Z221" s="34"/>
    </row>
    <row r="222" spans="3:26">
      <c r="C222" s="34"/>
      <c r="D222" s="34"/>
      <c r="E222" s="34"/>
      <c r="F222" s="34"/>
      <c r="G222" s="34"/>
      <c r="H222" s="34"/>
      <c r="I222" s="34"/>
      <c r="J222" s="34"/>
      <c r="K222" s="34"/>
      <c r="L222" s="34"/>
      <c r="M222" s="34"/>
      <c r="N222" s="34"/>
      <c r="O222" s="34"/>
      <c r="P222" s="34"/>
      <c r="Q222" s="34"/>
      <c r="R222" s="34"/>
      <c r="S222" s="34"/>
      <c r="T222" s="34"/>
      <c r="W222" s="34"/>
      <c r="X222" s="34"/>
      <c r="Y222" s="34"/>
      <c r="Z222" s="34"/>
    </row>
    <row r="223" spans="3:26">
      <c r="C223" s="34"/>
      <c r="D223" s="34"/>
      <c r="E223" s="34"/>
      <c r="F223" s="34"/>
      <c r="G223" s="34"/>
      <c r="H223" s="34"/>
      <c r="I223" s="34"/>
      <c r="J223" s="34"/>
      <c r="K223" s="34"/>
      <c r="L223" s="34"/>
      <c r="M223" s="34"/>
      <c r="N223" s="34"/>
      <c r="O223" s="34"/>
      <c r="P223" s="34"/>
      <c r="Q223" s="34"/>
      <c r="R223" s="34"/>
      <c r="S223" s="34"/>
      <c r="T223" s="34"/>
      <c r="W223" s="34"/>
      <c r="X223" s="34"/>
      <c r="Y223" s="34"/>
      <c r="Z223" s="34"/>
    </row>
    <row r="224" spans="3:26">
      <c r="C224" s="34"/>
      <c r="D224" s="34"/>
      <c r="E224" s="34"/>
      <c r="F224" s="34"/>
      <c r="G224" s="34"/>
      <c r="H224" s="34"/>
      <c r="I224" s="34"/>
      <c r="J224" s="34"/>
      <c r="K224" s="34"/>
      <c r="L224" s="34"/>
      <c r="M224" s="34"/>
      <c r="N224" s="34"/>
      <c r="O224" s="34"/>
      <c r="P224" s="34"/>
      <c r="Q224" s="34"/>
      <c r="R224" s="34"/>
      <c r="S224" s="34"/>
      <c r="T224" s="34"/>
      <c r="W224" s="34"/>
      <c r="X224" s="34"/>
      <c r="Y224" s="34"/>
      <c r="Z224" s="34"/>
    </row>
    <row r="225" spans="3:26">
      <c r="C225" s="34"/>
      <c r="D225" s="34"/>
      <c r="E225" s="34"/>
      <c r="F225" s="34"/>
      <c r="G225" s="34"/>
      <c r="H225" s="34"/>
      <c r="I225" s="34"/>
      <c r="J225" s="34"/>
      <c r="K225" s="34"/>
      <c r="L225" s="34"/>
      <c r="M225" s="34"/>
      <c r="N225" s="34"/>
      <c r="O225" s="34"/>
      <c r="P225" s="34"/>
      <c r="Q225" s="34"/>
      <c r="R225" s="34"/>
      <c r="S225" s="34"/>
      <c r="T225" s="34"/>
      <c r="W225" s="34"/>
      <c r="X225" s="34"/>
      <c r="Y225" s="34"/>
      <c r="Z225" s="34"/>
    </row>
    <row r="226" spans="3:26">
      <c r="C226" s="34"/>
      <c r="D226" s="34"/>
      <c r="E226" s="34"/>
      <c r="F226" s="34"/>
      <c r="G226" s="34"/>
      <c r="H226" s="34"/>
      <c r="I226" s="34"/>
      <c r="J226" s="34"/>
      <c r="K226" s="34"/>
      <c r="L226" s="34"/>
      <c r="M226" s="34"/>
      <c r="N226" s="34"/>
      <c r="O226" s="34"/>
      <c r="P226" s="34"/>
      <c r="Q226" s="34"/>
      <c r="R226" s="34"/>
      <c r="S226" s="34"/>
      <c r="T226" s="34"/>
      <c r="W226" s="34"/>
      <c r="X226" s="34"/>
      <c r="Y226" s="34"/>
      <c r="Z226" s="34"/>
    </row>
    <row r="227" spans="3:26">
      <c r="C227" s="34"/>
      <c r="D227" s="34"/>
      <c r="E227" s="34"/>
      <c r="F227" s="34"/>
      <c r="G227" s="34"/>
      <c r="H227" s="34"/>
      <c r="I227" s="34"/>
      <c r="J227" s="34"/>
      <c r="K227" s="34"/>
      <c r="L227" s="34"/>
      <c r="M227" s="34"/>
      <c r="N227" s="34"/>
      <c r="O227" s="34"/>
      <c r="P227" s="34"/>
      <c r="Q227" s="34"/>
      <c r="R227" s="34"/>
      <c r="S227" s="34"/>
      <c r="T227" s="34"/>
      <c r="W227" s="34"/>
      <c r="X227" s="34"/>
      <c r="Y227" s="34"/>
      <c r="Z227" s="34"/>
    </row>
    <row r="228" spans="3:26">
      <c r="C228" s="34"/>
      <c r="D228" s="34"/>
      <c r="E228" s="34"/>
      <c r="F228" s="34"/>
      <c r="G228" s="34"/>
      <c r="H228" s="34"/>
      <c r="I228" s="34"/>
      <c r="J228" s="34"/>
      <c r="K228" s="34"/>
      <c r="L228" s="34"/>
      <c r="M228" s="34"/>
      <c r="N228" s="34"/>
      <c r="O228" s="34"/>
      <c r="P228" s="34"/>
      <c r="Q228" s="34"/>
      <c r="R228" s="34"/>
      <c r="S228" s="34"/>
      <c r="T228" s="34"/>
      <c r="W228" s="34"/>
      <c r="X228" s="34"/>
      <c r="Y228" s="34"/>
      <c r="Z228" s="34"/>
    </row>
    <row r="229" spans="3:26">
      <c r="C229" s="34"/>
      <c r="D229" s="34"/>
      <c r="E229" s="34"/>
      <c r="F229" s="34"/>
      <c r="G229" s="34"/>
      <c r="H229" s="34"/>
      <c r="I229" s="34"/>
      <c r="J229" s="34"/>
      <c r="K229" s="34"/>
      <c r="L229" s="34"/>
      <c r="M229" s="34"/>
      <c r="N229" s="34"/>
      <c r="O229" s="34"/>
      <c r="P229" s="34"/>
      <c r="Q229" s="34"/>
      <c r="R229" s="34"/>
      <c r="S229" s="34"/>
      <c r="T229" s="34"/>
      <c r="W229" s="34"/>
      <c r="X229" s="34"/>
      <c r="Y229" s="34"/>
      <c r="Z229" s="34"/>
    </row>
    <row r="230" spans="3:26">
      <c r="C230" s="34"/>
      <c r="D230" s="34"/>
      <c r="E230" s="34"/>
      <c r="F230" s="34"/>
      <c r="G230" s="34"/>
      <c r="H230" s="34"/>
      <c r="I230" s="34"/>
      <c r="J230" s="34"/>
      <c r="K230" s="34"/>
      <c r="L230" s="34"/>
      <c r="M230" s="34"/>
      <c r="N230" s="34"/>
      <c r="O230" s="34"/>
      <c r="P230" s="34"/>
      <c r="Q230" s="34"/>
      <c r="R230" s="34"/>
      <c r="S230" s="34"/>
      <c r="T230" s="34"/>
      <c r="W230" s="34"/>
      <c r="X230" s="34"/>
      <c r="Y230" s="34"/>
      <c r="Z230" s="34"/>
    </row>
    <row r="231" spans="3:26">
      <c r="C231" s="34"/>
      <c r="D231" s="34"/>
      <c r="E231" s="34"/>
      <c r="F231" s="34"/>
      <c r="G231" s="34"/>
      <c r="H231" s="34"/>
      <c r="I231" s="34"/>
      <c r="J231" s="34"/>
      <c r="K231" s="34"/>
      <c r="L231" s="34"/>
      <c r="M231" s="34"/>
      <c r="N231" s="34"/>
      <c r="O231" s="34"/>
      <c r="P231" s="34"/>
      <c r="Q231" s="34"/>
      <c r="R231" s="34"/>
      <c r="S231" s="34"/>
      <c r="T231" s="34"/>
      <c r="W231" s="34"/>
      <c r="X231" s="34"/>
      <c r="Y231" s="34"/>
      <c r="Z231" s="34"/>
    </row>
    <row r="232" spans="3:26">
      <c r="C232" s="34"/>
      <c r="D232" s="34"/>
      <c r="E232" s="34"/>
      <c r="F232" s="34"/>
      <c r="G232" s="34"/>
      <c r="H232" s="34"/>
      <c r="I232" s="34"/>
      <c r="J232" s="34"/>
      <c r="K232" s="34"/>
      <c r="L232" s="34"/>
      <c r="M232" s="34"/>
      <c r="N232" s="34"/>
      <c r="O232" s="34"/>
      <c r="P232" s="34"/>
      <c r="Q232" s="34"/>
      <c r="R232" s="34"/>
      <c r="S232" s="34"/>
      <c r="T232" s="34"/>
      <c r="W232" s="34"/>
      <c r="X232" s="34"/>
      <c r="Y232" s="34"/>
      <c r="Z232" s="34"/>
    </row>
    <row r="233" spans="3:26">
      <c r="C233" s="34"/>
      <c r="D233" s="34"/>
      <c r="E233" s="34"/>
      <c r="F233" s="34"/>
      <c r="G233" s="34"/>
      <c r="H233" s="34"/>
      <c r="I233" s="34"/>
      <c r="J233" s="34"/>
      <c r="K233" s="34"/>
      <c r="L233" s="34"/>
      <c r="M233" s="34"/>
      <c r="N233" s="34"/>
      <c r="O233" s="34"/>
      <c r="P233" s="34"/>
      <c r="Q233" s="34"/>
      <c r="R233" s="34"/>
      <c r="S233" s="34"/>
      <c r="T233" s="34"/>
      <c r="W233" s="34"/>
      <c r="X233" s="34"/>
      <c r="Y233" s="34"/>
      <c r="Z233" s="34"/>
    </row>
    <row r="234" spans="3:26">
      <c r="C234" s="34"/>
      <c r="D234" s="34"/>
      <c r="E234" s="34"/>
      <c r="F234" s="34"/>
      <c r="G234" s="34"/>
      <c r="H234" s="34"/>
      <c r="I234" s="34"/>
      <c r="J234" s="34"/>
      <c r="K234" s="34"/>
      <c r="L234" s="34"/>
      <c r="M234" s="34"/>
      <c r="N234" s="34"/>
      <c r="O234" s="34"/>
      <c r="P234" s="34"/>
      <c r="Q234" s="34"/>
      <c r="R234" s="34"/>
      <c r="S234" s="34"/>
      <c r="T234" s="34"/>
      <c r="W234" s="34"/>
      <c r="X234" s="34"/>
      <c r="Y234" s="34"/>
      <c r="Z234" s="34"/>
    </row>
    <row r="235" spans="3:26">
      <c r="C235" s="34"/>
      <c r="D235" s="34"/>
      <c r="E235" s="34"/>
      <c r="F235" s="34"/>
      <c r="G235" s="34"/>
      <c r="H235" s="34"/>
      <c r="I235" s="34"/>
      <c r="J235" s="34"/>
      <c r="K235" s="34"/>
      <c r="L235" s="34"/>
      <c r="M235" s="34"/>
      <c r="N235" s="34"/>
      <c r="O235" s="34"/>
      <c r="P235" s="34"/>
      <c r="Q235" s="34"/>
      <c r="R235" s="34"/>
      <c r="S235" s="34"/>
      <c r="T235" s="34"/>
      <c r="W235" s="34"/>
      <c r="X235" s="34"/>
      <c r="Y235" s="34"/>
      <c r="Z235" s="34"/>
    </row>
    <row r="236" spans="3:26">
      <c r="C236" s="34"/>
      <c r="D236" s="34"/>
      <c r="E236" s="34"/>
      <c r="F236" s="34"/>
      <c r="G236" s="34"/>
      <c r="H236" s="34"/>
      <c r="I236" s="34"/>
      <c r="J236" s="34"/>
      <c r="K236" s="34"/>
      <c r="L236" s="34"/>
      <c r="M236" s="34"/>
      <c r="N236" s="34"/>
      <c r="O236" s="34"/>
      <c r="P236" s="34"/>
      <c r="Q236" s="34"/>
      <c r="R236" s="34"/>
      <c r="S236" s="34"/>
      <c r="T236" s="34"/>
      <c r="W236" s="34"/>
      <c r="X236" s="34"/>
      <c r="Y236" s="34"/>
      <c r="Z236" s="34"/>
    </row>
  </sheetData>
  <mergeCells count="25">
    <mergeCell ref="AA10:AF10"/>
    <mergeCell ref="AG10:AL10"/>
    <mergeCell ref="G11:H11"/>
    <mergeCell ref="M11:N11"/>
    <mergeCell ref="S11:T11"/>
    <mergeCell ref="Y11:Z11"/>
    <mergeCell ref="AE11:AF11"/>
    <mergeCell ref="AK11:AL11"/>
    <mergeCell ref="AG8:AL8"/>
    <mergeCell ref="C9:H9"/>
    <mergeCell ref="I9:N9"/>
    <mergeCell ref="O9:T9"/>
    <mergeCell ref="U9:Z9"/>
    <mergeCell ref="AA9:AF9"/>
    <mergeCell ref="AG9:AL9"/>
    <mergeCell ref="AA8:AF8"/>
    <mergeCell ref="A8:B10"/>
    <mergeCell ref="C8:H8"/>
    <mergeCell ref="I8:N8"/>
    <mergeCell ref="O8:T8"/>
    <mergeCell ref="U8:Z8"/>
    <mergeCell ref="C10:H10"/>
    <mergeCell ref="I10:N10"/>
    <mergeCell ref="O10:T10"/>
    <mergeCell ref="U10:Z10"/>
  </mergeCells>
  <pageMargins left="0.78740157499999996" right="0.78740157499999996" top="0.984251969" bottom="0.984251969"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16</vt:i4>
      </vt:variant>
    </vt:vector>
  </HeadingPairs>
  <TitlesOfParts>
    <vt:vector size="16" baseType="lpstr">
      <vt:lpstr>Introduction</vt:lpstr>
      <vt:lpstr>ANNEX IV A-WM VLA</vt:lpstr>
      <vt:lpstr>ANNEX IV A-WM WAL</vt:lpstr>
      <vt:lpstr>ANNEX IV A-WM BRU</vt:lpstr>
      <vt:lpstr>ANNEX IV A-WM</vt:lpstr>
      <vt:lpstr>ANNEX IV B-WM</vt:lpstr>
      <vt:lpstr>ANNEX IV A-WaM VLA</vt:lpstr>
      <vt:lpstr>ANNEX IV A-WaM WAL</vt:lpstr>
      <vt:lpstr>ANNEX IV A-WaM BRU</vt:lpstr>
      <vt:lpstr>ANNEX IV A-WaM </vt:lpstr>
      <vt:lpstr>ANNEX IV B-WaM</vt:lpstr>
      <vt:lpstr>LRTAP2019_BE2017</vt:lpstr>
      <vt:lpstr>LRTAP2019VLA2017</vt:lpstr>
      <vt:lpstr>LRTAP2019WAL2017</vt:lpstr>
      <vt:lpstr>LRTAP2019BRU2017</vt:lpstr>
      <vt:lpstr>Countries</vt:lpstr>
    </vt:vector>
  </TitlesOfParts>
  <Company>met.no</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CLRTAP Reporting templates version 2007</dc:title>
  <dc:creator>Vigdis Vestreng</dc:creator>
  <cp:lastModifiedBy>CUVELIER</cp:lastModifiedBy>
  <cp:lastPrinted>2009-10-12T08:41:14Z</cp:lastPrinted>
  <dcterms:created xsi:type="dcterms:W3CDTF">2006-04-07T12:02:49Z</dcterms:created>
  <dcterms:modified xsi:type="dcterms:W3CDTF">2019-03-18T13:05:35Z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